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0730" windowHeight="11760"/>
  </bookViews>
  <sheets>
    <sheet name="Customer Names" sheetId="3" r:id="rId1"/>
    <sheet name="Medical Examinations" sheetId="2" r:id="rId2"/>
    <sheet name="Hospitalisation Details" sheetId="1" r:id="rId3"/>
    <sheet name="Updated Medical examination" sheetId="5" r:id="rId4"/>
    <sheet name="Updated Hospitalisation details" sheetId="4" r:id="rId5"/>
    <sheet name="Data Exploration" sheetId="6" r:id="rId6"/>
    <sheet name="Healthcare" sheetId="8" r:id="rId7"/>
    <sheet name="Visual representation" sheetId="9" r:id="rId8"/>
  </sheets>
  <definedNames>
    <definedName name="_xlnm._FilterDatabase" localSheetId="0" hidden="1">'Customer Names'!$A$1:$N$2336</definedName>
    <definedName name="_xlnm._FilterDatabase" localSheetId="2" hidden="1">'Hospitalisation Details'!$A$1:$I$2344</definedName>
    <definedName name="_xlnm._FilterDatabase" localSheetId="1" hidden="1">'Medical Examinations'!$A$1:$H$2336</definedName>
    <definedName name="_xlnm._FilterDatabase" localSheetId="4" hidden="1">'Updated Hospitalisation details'!$A$1:$L$2344</definedName>
    <definedName name="_xlnm._FilterDatabase" localSheetId="3" hidden="1">'Updated Medical examination'!$A$1:$M$2336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8" l="1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" i="8"/>
  <c r="G3" i="8"/>
  <c r="H3" i="8"/>
  <c r="G4" i="8"/>
  <c r="H4" i="8"/>
  <c r="G5" i="8"/>
  <c r="H5" i="8"/>
  <c r="G6" i="8"/>
  <c r="H6" i="8"/>
  <c r="G7" i="8"/>
  <c r="H7" i="8"/>
  <c r="G8" i="8"/>
  <c r="H8" i="8"/>
  <c r="G9" i="8"/>
  <c r="H9" i="8"/>
  <c r="G10" i="8"/>
  <c r="H10" i="8"/>
  <c r="G11" i="8"/>
  <c r="H11" i="8"/>
  <c r="G12" i="8"/>
  <c r="H12" i="8"/>
  <c r="G13" i="8"/>
  <c r="H13" i="8"/>
  <c r="G14" i="8"/>
  <c r="H14" i="8"/>
  <c r="G15" i="8"/>
  <c r="H15" i="8"/>
  <c r="G16" i="8"/>
  <c r="H16" i="8"/>
  <c r="G17" i="8"/>
  <c r="H17" i="8"/>
  <c r="G18" i="8"/>
  <c r="H18" i="8"/>
  <c r="G19" i="8"/>
  <c r="H19" i="8"/>
  <c r="G20" i="8"/>
  <c r="H20" i="8"/>
  <c r="G21" i="8"/>
  <c r="H21" i="8"/>
  <c r="G22" i="8"/>
  <c r="H22" i="8"/>
  <c r="G23" i="8"/>
  <c r="H23" i="8"/>
  <c r="G24" i="8"/>
  <c r="H24" i="8"/>
  <c r="G25" i="8"/>
  <c r="H25" i="8"/>
  <c r="G26" i="8"/>
  <c r="H26" i="8"/>
  <c r="G27" i="8"/>
  <c r="H27" i="8"/>
  <c r="G28" i="8"/>
  <c r="H28" i="8"/>
  <c r="G29" i="8"/>
  <c r="H29" i="8"/>
  <c r="G30" i="8"/>
  <c r="H30" i="8"/>
  <c r="G31" i="8"/>
  <c r="H31" i="8"/>
  <c r="G32" i="8"/>
  <c r="H32" i="8"/>
  <c r="G33" i="8"/>
  <c r="H33" i="8"/>
  <c r="G34" i="8"/>
  <c r="H34" i="8"/>
  <c r="G35" i="8"/>
  <c r="H35" i="8"/>
  <c r="G36" i="8"/>
  <c r="H36" i="8"/>
  <c r="G37" i="8"/>
  <c r="H37" i="8"/>
  <c r="G38" i="8"/>
  <c r="H38" i="8"/>
  <c r="G39" i="8"/>
  <c r="H39" i="8"/>
  <c r="G40" i="8"/>
  <c r="H40" i="8"/>
  <c r="G41" i="8"/>
  <c r="H41" i="8"/>
  <c r="G42" i="8"/>
  <c r="H42" i="8"/>
  <c r="G43" i="8"/>
  <c r="H43" i="8"/>
  <c r="G44" i="8"/>
  <c r="H44" i="8"/>
  <c r="G45" i="8"/>
  <c r="H45" i="8"/>
  <c r="G46" i="8"/>
  <c r="H46" i="8"/>
  <c r="G47" i="8"/>
  <c r="H47" i="8"/>
  <c r="G48" i="8"/>
  <c r="H48" i="8"/>
  <c r="G49" i="8"/>
  <c r="H49" i="8"/>
  <c r="G50" i="8"/>
  <c r="H50" i="8"/>
  <c r="G51" i="8"/>
  <c r="H51" i="8"/>
  <c r="G52" i="8"/>
  <c r="H52" i="8"/>
  <c r="G53" i="8"/>
  <c r="H53" i="8"/>
  <c r="G54" i="8"/>
  <c r="H54" i="8"/>
  <c r="G55" i="8"/>
  <c r="H55" i="8"/>
  <c r="G56" i="8"/>
  <c r="H56" i="8"/>
  <c r="G57" i="8"/>
  <c r="H57" i="8"/>
  <c r="G58" i="8"/>
  <c r="H58" i="8"/>
  <c r="G59" i="8"/>
  <c r="H59" i="8"/>
  <c r="G60" i="8"/>
  <c r="H60" i="8"/>
  <c r="G61" i="8"/>
  <c r="H61" i="8"/>
  <c r="G62" i="8"/>
  <c r="H62" i="8"/>
  <c r="G63" i="8"/>
  <c r="H63" i="8"/>
  <c r="G64" i="8"/>
  <c r="H64" i="8"/>
  <c r="G65" i="8"/>
  <c r="H65" i="8"/>
  <c r="G66" i="8"/>
  <c r="H66" i="8"/>
  <c r="G67" i="8"/>
  <c r="H67" i="8"/>
  <c r="G68" i="8"/>
  <c r="H68" i="8"/>
  <c r="G69" i="8"/>
  <c r="H69" i="8"/>
  <c r="G70" i="8"/>
  <c r="H70" i="8"/>
  <c r="G71" i="8"/>
  <c r="H71" i="8"/>
  <c r="G72" i="8"/>
  <c r="H72" i="8"/>
  <c r="G73" i="8"/>
  <c r="H73" i="8"/>
  <c r="G74" i="8"/>
  <c r="H74" i="8"/>
  <c r="G75" i="8"/>
  <c r="H75" i="8"/>
  <c r="G76" i="8"/>
  <c r="H76" i="8"/>
  <c r="G77" i="8"/>
  <c r="H77" i="8"/>
  <c r="G78" i="8"/>
  <c r="H78" i="8"/>
  <c r="G79" i="8"/>
  <c r="H79" i="8"/>
  <c r="G80" i="8"/>
  <c r="H80" i="8"/>
  <c r="G81" i="8"/>
  <c r="H81" i="8"/>
  <c r="G82" i="8"/>
  <c r="H82" i="8"/>
  <c r="G83" i="8"/>
  <c r="H83" i="8"/>
  <c r="G84" i="8"/>
  <c r="H84" i="8"/>
  <c r="G85" i="8"/>
  <c r="H85" i="8"/>
  <c r="G86" i="8"/>
  <c r="H86" i="8"/>
  <c r="G87" i="8"/>
  <c r="H87" i="8"/>
  <c r="G88" i="8"/>
  <c r="H88" i="8"/>
  <c r="G89" i="8"/>
  <c r="H89" i="8"/>
  <c r="G90" i="8"/>
  <c r="H90" i="8"/>
  <c r="G91" i="8"/>
  <c r="H91" i="8"/>
  <c r="G92" i="8"/>
  <c r="H92" i="8"/>
  <c r="G93" i="8"/>
  <c r="H93" i="8"/>
  <c r="G94" i="8"/>
  <c r="H94" i="8"/>
  <c r="G95" i="8"/>
  <c r="H95" i="8"/>
  <c r="G96" i="8"/>
  <c r="H96" i="8"/>
  <c r="G97" i="8"/>
  <c r="H97" i="8"/>
  <c r="G98" i="8"/>
  <c r="H98" i="8"/>
  <c r="G99" i="8"/>
  <c r="H99" i="8"/>
  <c r="G100" i="8"/>
  <c r="H100" i="8"/>
  <c r="G101" i="8"/>
  <c r="H101" i="8"/>
  <c r="G102" i="8"/>
  <c r="H102" i="8"/>
  <c r="G103" i="8"/>
  <c r="H103" i="8"/>
  <c r="G104" i="8"/>
  <c r="H104" i="8"/>
  <c r="G105" i="8"/>
  <c r="H105" i="8"/>
  <c r="G106" i="8"/>
  <c r="H106" i="8"/>
  <c r="G107" i="8"/>
  <c r="H107" i="8"/>
  <c r="G108" i="8"/>
  <c r="H108" i="8"/>
  <c r="G109" i="8"/>
  <c r="H109" i="8"/>
  <c r="G110" i="8"/>
  <c r="H110" i="8"/>
  <c r="G111" i="8"/>
  <c r="H111" i="8"/>
  <c r="G112" i="8"/>
  <c r="H112" i="8"/>
  <c r="G113" i="8"/>
  <c r="H113" i="8"/>
  <c r="G114" i="8"/>
  <c r="H114" i="8"/>
  <c r="G115" i="8"/>
  <c r="H115" i="8"/>
  <c r="G116" i="8"/>
  <c r="H116" i="8"/>
  <c r="G117" i="8"/>
  <c r="H117" i="8"/>
  <c r="G118" i="8"/>
  <c r="H118" i="8"/>
  <c r="G119" i="8"/>
  <c r="H119" i="8"/>
  <c r="G120" i="8"/>
  <c r="H120" i="8"/>
  <c r="G121" i="8"/>
  <c r="H121" i="8"/>
  <c r="G122" i="8"/>
  <c r="H122" i="8"/>
  <c r="G123" i="8"/>
  <c r="H123" i="8"/>
  <c r="G124" i="8"/>
  <c r="H124" i="8"/>
  <c r="G125" i="8"/>
  <c r="H125" i="8"/>
  <c r="G126" i="8"/>
  <c r="H126" i="8"/>
  <c r="G127" i="8"/>
  <c r="H127" i="8"/>
  <c r="G128" i="8"/>
  <c r="H128" i="8"/>
  <c r="G129" i="8"/>
  <c r="H129" i="8"/>
  <c r="G130" i="8"/>
  <c r="H130" i="8"/>
  <c r="G131" i="8"/>
  <c r="H131" i="8"/>
  <c r="G132" i="8"/>
  <c r="H132" i="8"/>
  <c r="G133" i="8"/>
  <c r="H133" i="8"/>
  <c r="G134" i="8"/>
  <c r="H134" i="8"/>
  <c r="G135" i="8"/>
  <c r="H135" i="8"/>
  <c r="G136" i="8"/>
  <c r="H136" i="8"/>
  <c r="G137" i="8"/>
  <c r="H137" i="8"/>
  <c r="G138" i="8"/>
  <c r="H138" i="8"/>
  <c r="G139" i="8"/>
  <c r="H139" i="8"/>
  <c r="G140" i="8"/>
  <c r="H140" i="8"/>
  <c r="G141" i="8"/>
  <c r="H141" i="8"/>
  <c r="G142" i="8"/>
  <c r="H142" i="8"/>
  <c r="G143" i="8"/>
  <c r="H143" i="8"/>
  <c r="G144" i="8"/>
  <c r="H144" i="8"/>
  <c r="G145" i="8"/>
  <c r="H145" i="8"/>
  <c r="G146" i="8"/>
  <c r="H146" i="8"/>
  <c r="G147" i="8"/>
  <c r="H147" i="8"/>
  <c r="G148" i="8"/>
  <c r="H148" i="8"/>
  <c r="G149" i="8"/>
  <c r="H149" i="8"/>
  <c r="G150" i="8"/>
  <c r="H150" i="8"/>
  <c r="G151" i="8"/>
  <c r="H151" i="8"/>
  <c r="G152" i="8"/>
  <c r="H152" i="8"/>
  <c r="G153" i="8"/>
  <c r="H153" i="8"/>
  <c r="G154" i="8"/>
  <c r="H154" i="8"/>
  <c r="G155" i="8"/>
  <c r="H155" i="8"/>
  <c r="G156" i="8"/>
  <c r="H156" i="8"/>
  <c r="G157" i="8"/>
  <c r="H157" i="8"/>
  <c r="G158" i="8"/>
  <c r="H158" i="8"/>
  <c r="G159" i="8"/>
  <c r="H159" i="8"/>
  <c r="G160" i="8"/>
  <c r="H160" i="8"/>
  <c r="G161" i="8"/>
  <c r="H161" i="8"/>
  <c r="G162" i="8"/>
  <c r="H162" i="8"/>
  <c r="G163" i="8"/>
  <c r="H163" i="8"/>
  <c r="G164" i="8"/>
  <c r="H164" i="8"/>
  <c r="G165" i="8"/>
  <c r="H165" i="8"/>
  <c r="G166" i="8"/>
  <c r="H166" i="8"/>
  <c r="G167" i="8"/>
  <c r="H167" i="8"/>
  <c r="G168" i="8"/>
  <c r="H168" i="8"/>
  <c r="G169" i="8"/>
  <c r="H169" i="8"/>
  <c r="G170" i="8"/>
  <c r="H170" i="8"/>
  <c r="G171" i="8"/>
  <c r="H171" i="8"/>
  <c r="G172" i="8"/>
  <c r="H172" i="8"/>
  <c r="G173" i="8"/>
  <c r="H173" i="8"/>
  <c r="G174" i="8"/>
  <c r="H174" i="8"/>
  <c r="G175" i="8"/>
  <c r="H175" i="8"/>
  <c r="G176" i="8"/>
  <c r="H176" i="8"/>
  <c r="G177" i="8"/>
  <c r="H177" i="8"/>
  <c r="G178" i="8"/>
  <c r="H178" i="8"/>
  <c r="G179" i="8"/>
  <c r="H179" i="8"/>
  <c r="G180" i="8"/>
  <c r="H180" i="8"/>
  <c r="G181" i="8"/>
  <c r="H181" i="8"/>
  <c r="G182" i="8"/>
  <c r="H182" i="8"/>
  <c r="G183" i="8"/>
  <c r="H183" i="8"/>
  <c r="G184" i="8"/>
  <c r="H184" i="8"/>
  <c r="G185" i="8"/>
  <c r="H185" i="8"/>
  <c r="G186" i="8"/>
  <c r="H186" i="8"/>
  <c r="G187" i="8"/>
  <c r="H187" i="8"/>
  <c r="G188" i="8"/>
  <c r="H188" i="8"/>
  <c r="G189" i="8"/>
  <c r="H189" i="8"/>
  <c r="G190" i="8"/>
  <c r="H190" i="8"/>
  <c r="G191" i="8"/>
  <c r="H191" i="8"/>
  <c r="G192" i="8"/>
  <c r="H192" i="8"/>
  <c r="G193" i="8"/>
  <c r="H193" i="8"/>
  <c r="G194" i="8"/>
  <c r="H194" i="8"/>
  <c r="G195" i="8"/>
  <c r="H195" i="8"/>
  <c r="G196" i="8"/>
  <c r="H196" i="8"/>
  <c r="G197" i="8"/>
  <c r="H197" i="8"/>
  <c r="G198" i="8"/>
  <c r="H198" i="8"/>
  <c r="G199" i="8"/>
  <c r="H199" i="8"/>
  <c r="G200" i="8"/>
  <c r="H200" i="8"/>
  <c r="G201" i="8"/>
  <c r="H201" i="8"/>
  <c r="G202" i="8"/>
  <c r="H202" i="8"/>
  <c r="G203" i="8"/>
  <c r="H203" i="8"/>
  <c r="G204" i="8"/>
  <c r="H204" i="8"/>
  <c r="G205" i="8"/>
  <c r="H205" i="8"/>
  <c r="G206" i="8"/>
  <c r="H206" i="8"/>
  <c r="G207" i="8"/>
  <c r="H207" i="8"/>
  <c r="G208" i="8"/>
  <c r="H208" i="8"/>
  <c r="G209" i="8"/>
  <c r="H209" i="8"/>
  <c r="G210" i="8"/>
  <c r="H210" i="8"/>
  <c r="G211" i="8"/>
  <c r="H211" i="8"/>
  <c r="G212" i="8"/>
  <c r="H212" i="8"/>
  <c r="G213" i="8"/>
  <c r="H213" i="8"/>
  <c r="G214" i="8"/>
  <c r="H214" i="8"/>
  <c r="G215" i="8"/>
  <c r="H215" i="8"/>
  <c r="G216" i="8"/>
  <c r="H216" i="8"/>
  <c r="G217" i="8"/>
  <c r="H217" i="8"/>
  <c r="G218" i="8"/>
  <c r="H218" i="8"/>
  <c r="G219" i="8"/>
  <c r="H219" i="8"/>
  <c r="G220" i="8"/>
  <c r="H220" i="8"/>
  <c r="G221" i="8"/>
  <c r="H221" i="8"/>
  <c r="G222" i="8"/>
  <c r="H222" i="8"/>
  <c r="G223" i="8"/>
  <c r="H223" i="8"/>
  <c r="G224" i="8"/>
  <c r="H224" i="8"/>
  <c r="G225" i="8"/>
  <c r="H225" i="8"/>
  <c r="G226" i="8"/>
  <c r="H226" i="8"/>
  <c r="G227" i="8"/>
  <c r="H227" i="8"/>
  <c r="G228" i="8"/>
  <c r="H228" i="8"/>
  <c r="G229" i="8"/>
  <c r="H229" i="8"/>
  <c r="G230" i="8"/>
  <c r="H230" i="8"/>
  <c r="G231" i="8"/>
  <c r="H231" i="8"/>
  <c r="G232" i="8"/>
  <c r="H232" i="8"/>
  <c r="G233" i="8"/>
  <c r="H233" i="8"/>
  <c r="G234" i="8"/>
  <c r="H234" i="8"/>
  <c r="G235" i="8"/>
  <c r="H235" i="8"/>
  <c r="G236" i="8"/>
  <c r="H236" i="8"/>
  <c r="G237" i="8"/>
  <c r="H237" i="8"/>
  <c r="G238" i="8"/>
  <c r="H238" i="8"/>
  <c r="G239" i="8"/>
  <c r="H239" i="8"/>
  <c r="G240" i="8"/>
  <c r="H240" i="8"/>
  <c r="G241" i="8"/>
  <c r="H241" i="8"/>
  <c r="G242" i="8"/>
  <c r="H242" i="8"/>
  <c r="G243" i="8"/>
  <c r="H243" i="8"/>
  <c r="G244" i="8"/>
  <c r="H244" i="8"/>
  <c r="G245" i="8"/>
  <c r="H245" i="8"/>
  <c r="G246" i="8"/>
  <c r="H246" i="8"/>
  <c r="G247" i="8"/>
  <c r="H247" i="8"/>
  <c r="G248" i="8"/>
  <c r="H248" i="8"/>
  <c r="G249" i="8"/>
  <c r="H249" i="8"/>
  <c r="G250" i="8"/>
  <c r="H250" i="8"/>
  <c r="G251" i="8"/>
  <c r="H251" i="8"/>
  <c r="G252" i="8"/>
  <c r="H252" i="8"/>
  <c r="G253" i="8"/>
  <c r="H253" i="8"/>
  <c r="G254" i="8"/>
  <c r="H254" i="8"/>
  <c r="G255" i="8"/>
  <c r="H255" i="8"/>
  <c r="G256" i="8"/>
  <c r="H256" i="8"/>
  <c r="G257" i="8"/>
  <c r="H257" i="8"/>
  <c r="G258" i="8"/>
  <c r="H258" i="8"/>
  <c r="G259" i="8"/>
  <c r="H259" i="8"/>
  <c r="G260" i="8"/>
  <c r="H260" i="8"/>
  <c r="G261" i="8"/>
  <c r="H261" i="8"/>
  <c r="G262" i="8"/>
  <c r="H262" i="8"/>
  <c r="G263" i="8"/>
  <c r="H263" i="8"/>
  <c r="G264" i="8"/>
  <c r="H264" i="8"/>
  <c r="G265" i="8"/>
  <c r="H265" i="8"/>
  <c r="G266" i="8"/>
  <c r="H266" i="8"/>
  <c r="G267" i="8"/>
  <c r="H267" i="8"/>
  <c r="G268" i="8"/>
  <c r="H268" i="8"/>
  <c r="G269" i="8"/>
  <c r="H269" i="8"/>
  <c r="G270" i="8"/>
  <c r="H270" i="8"/>
  <c r="G271" i="8"/>
  <c r="H271" i="8"/>
  <c r="G272" i="8"/>
  <c r="H272" i="8"/>
  <c r="G273" i="8"/>
  <c r="H273" i="8"/>
  <c r="G274" i="8"/>
  <c r="H274" i="8"/>
  <c r="G275" i="8"/>
  <c r="H275" i="8"/>
  <c r="G276" i="8"/>
  <c r="H276" i="8"/>
  <c r="G277" i="8"/>
  <c r="H277" i="8"/>
  <c r="G278" i="8"/>
  <c r="H278" i="8"/>
  <c r="G279" i="8"/>
  <c r="H279" i="8"/>
  <c r="G280" i="8"/>
  <c r="H280" i="8"/>
  <c r="G281" i="8"/>
  <c r="H281" i="8"/>
  <c r="G282" i="8"/>
  <c r="H282" i="8"/>
  <c r="G283" i="8"/>
  <c r="H283" i="8"/>
  <c r="G284" i="8"/>
  <c r="H284" i="8"/>
  <c r="G285" i="8"/>
  <c r="H285" i="8"/>
  <c r="G286" i="8"/>
  <c r="H286" i="8"/>
  <c r="G287" i="8"/>
  <c r="H287" i="8"/>
  <c r="G288" i="8"/>
  <c r="H288" i="8"/>
  <c r="G289" i="8"/>
  <c r="H289" i="8"/>
  <c r="G290" i="8"/>
  <c r="H290" i="8"/>
  <c r="G291" i="8"/>
  <c r="H291" i="8"/>
  <c r="G292" i="8"/>
  <c r="H292" i="8"/>
  <c r="G293" i="8"/>
  <c r="H293" i="8"/>
  <c r="G294" i="8"/>
  <c r="H294" i="8"/>
  <c r="G295" i="8"/>
  <c r="H295" i="8"/>
  <c r="G296" i="8"/>
  <c r="H296" i="8"/>
  <c r="G297" i="8"/>
  <c r="H297" i="8"/>
  <c r="G298" i="8"/>
  <c r="H298" i="8"/>
  <c r="G299" i="8"/>
  <c r="H299" i="8"/>
  <c r="G300" i="8"/>
  <c r="H300" i="8"/>
  <c r="G301" i="8"/>
  <c r="H301" i="8"/>
  <c r="G302" i="8"/>
  <c r="H302" i="8"/>
  <c r="G303" i="8"/>
  <c r="H303" i="8"/>
  <c r="G304" i="8"/>
  <c r="H304" i="8"/>
  <c r="G305" i="8"/>
  <c r="H305" i="8"/>
  <c r="G306" i="8"/>
  <c r="H306" i="8"/>
  <c r="G307" i="8"/>
  <c r="H307" i="8"/>
  <c r="G308" i="8"/>
  <c r="H308" i="8"/>
  <c r="G309" i="8"/>
  <c r="H309" i="8"/>
  <c r="G310" i="8"/>
  <c r="H310" i="8"/>
  <c r="G311" i="8"/>
  <c r="H311" i="8"/>
  <c r="G312" i="8"/>
  <c r="H312" i="8"/>
  <c r="G313" i="8"/>
  <c r="H313" i="8"/>
  <c r="G314" i="8"/>
  <c r="H314" i="8"/>
  <c r="G315" i="8"/>
  <c r="H315" i="8"/>
  <c r="G316" i="8"/>
  <c r="H316" i="8"/>
  <c r="G317" i="8"/>
  <c r="H317" i="8"/>
  <c r="G318" i="8"/>
  <c r="H318" i="8"/>
  <c r="G319" i="8"/>
  <c r="H319" i="8"/>
  <c r="G320" i="8"/>
  <c r="H320" i="8"/>
  <c r="G321" i="8"/>
  <c r="H321" i="8"/>
  <c r="G322" i="8"/>
  <c r="H322" i="8"/>
  <c r="G323" i="8"/>
  <c r="H323" i="8"/>
  <c r="G324" i="8"/>
  <c r="H324" i="8"/>
  <c r="G325" i="8"/>
  <c r="H325" i="8"/>
  <c r="G326" i="8"/>
  <c r="H326" i="8"/>
  <c r="G327" i="8"/>
  <c r="H327" i="8"/>
  <c r="G328" i="8"/>
  <c r="H328" i="8"/>
  <c r="G329" i="8"/>
  <c r="H329" i="8"/>
  <c r="G330" i="8"/>
  <c r="H330" i="8"/>
  <c r="G331" i="8"/>
  <c r="H331" i="8"/>
  <c r="G332" i="8"/>
  <c r="H332" i="8"/>
  <c r="G333" i="8"/>
  <c r="H333" i="8"/>
  <c r="G334" i="8"/>
  <c r="H334" i="8"/>
  <c r="G335" i="8"/>
  <c r="H335" i="8"/>
  <c r="G336" i="8"/>
  <c r="H336" i="8"/>
  <c r="G337" i="8"/>
  <c r="H337" i="8"/>
  <c r="G338" i="8"/>
  <c r="H338" i="8"/>
  <c r="G339" i="8"/>
  <c r="H339" i="8"/>
  <c r="G340" i="8"/>
  <c r="H340" i="8"/>
  <c r="G341" i="8"/>
  <c r="H341" i="8"/>
  <c r="G342" i="8"/>
  <c r="H342" i="8"/>
  <c r="G343" i="8"/>
  <c r="H343" i="8"/>
  <c r="G344" i="8"/>
  <c r="H344" i="8"/>
  <c r="G345" i="8"/>
  <c r="H345" i="8"/>
  <c r="G346" i="8"/>
  <c r="H346" i="8"/>
  <c r="G347" i="8"/>
  <c r="H347" i="8"/>
  <c r="G348" i="8"/>
  <c r="H348" i="8"/>
  <c r="G349" i="8"/>
  <c r="H349" i="8"/>
  <c r="G350" i="8"/>
  <c r="H350" i="8"/>
  <c r="G351" i="8"/>
  <c r="H351" i="8"/>
  <c r="G352" i="8"/>
  <c r="H352" i="8"/>
  <c r="G353" i="8"/>
  <c r="H353" i="8"/>
  <c r="G354" i="8"/>
  <c r="H354" i="8"/>
  <c r="G355" i="8"/>
  <c r="H355" i="8"/>
  <c r="G356" i="8"/>
  <c r="H356" i="8"/>
  <c r="G357" i="8"/>
  <c r="H357" i="8"/>
  <c r="G358" i="8"/>
  <c r="H358" i="8"/>
  <c r="G359" i="8"/>
  <c r="H359" i="8"/>
  <c r="G360" i="8"/>
  <c r="H360" i="8"/>
  <c r="G361" i="8"/>
  <c r="H361" i="8"/>
  <c r="G362" i="8"/>
  <c r="H362" i="8"/>
  <c r="G363" i="8"/>
  <c r="H363" i="8"/>
  <c r="G364" i="8"/>
  <c r="H364" i="8"/>
  <c r="G365" i="8"/>
  <c r="H365" i="8"/>
  <c r="G366" i="8"/>
  <c r="H366" i="8"/>
  <c r="G367" i="8"/>
  <c r="H367" i="8"/>
  <c r="G368" i="8"/>
  <c r="H368" i="8"/>
  <c r="G369" i="8"/>
  <c r="H369" i="8"/>
  <c r="G370" i="8"/>
  <c r="H370" i="8"/>
  <c r="G371" i="8"/>
  <c r="H371" i="8"/>
  <c r="G372" i="8"/>
  <c r="H372" i="8"/>
  <c r="G373" i="8"/>
  <c r="H373" i="8"/>
  <c r="G374" i="8"/>
  <c r="H374" i="8"/>
  <c r="G375" i="8"/>
  <c r="H375" i="8"/>
  <c r="G376" i="8"/>
  <c r="H376" i="8"/>
  <c r="G377" i="8"/>
  <c r="H377" i="8"/>
  <c r="G378" i="8"/>
  <c r="H378" i="8"/>
  <c r="G379" i="8"/>
  <c r="H379" i="8"/>
  <c r="G380" i="8"/>
  <c r="H380" i="8"/>
  <c r="G381" i="8"/>
  <c r="H381" i="8"/>
  <c r="G382" i="8"/>
  <c r="H382" i="8"/>
  <c r="G383" i="8"/>
  <c r="H383" i="8"/>
  <c r="G384" i="8"/>
  <c r="H384" i="8"/>
  <c r="G385" i="8"/>
  <c r="H385" i="8"/>
  <c r="G386" i="8"/>
  <c r="H386" i="8"/>
  <c r="G387" i="8"/>
  <c r="H387" i="8"/>
  <c r="G388" i="8"/>
  <c r="H388" i="8"/>
  <c r="G389" i="8"/>
  <c r="H389" i="8"/>
  <c r="G390" i="8"/>
  <c r="H390" i="8"/>
  <c r="G391" i="8"/>
  <c r="H391" i="8"/>
  <c r="G392" i="8"/>
  <c r="H392" i="8"/>
  <c r="G393" i="8"/>
  <c r="H393" i="8"/>
  <c r="G394" i="8"/>
  <c r="H394" i="8"/>
  <c r="G395" i="8"/>
  <c r="H395" i="8"/>
  <c r="G396" i="8"/>
  <c r="H396" i="8"/>
  <c r="G397" i="8"/>
  <c r="H397" i="8"/>
  <c r="G398" i="8"/>
  <c r="H398" i="8"/>
  <c r="G399" i="8"/>
  <c r="H399" i="8"/>
  <c r="G400" i="8"/>
  <c r="H400" i="8"/>
  <c r="G401" i="8"/>
  <c r="H401" i="8"/>
  <c r="G402" i="8"/>
  <c r="H402" i="8"/>
  <c r="G403" i="8"/>
  <c r="H403" i="8"/>
  <c r="G404" i="8"/>
  <c r="H404" i="8"/>
  <c r="G405" i="8"/>
  <c r="H405" i="8"/>
  <c r="G406" i="8"/>
  <c r="H406" i="8"/>
  <c r="G407" i="8"/>
  <c r="H407" i="8"/>
  <c r="G408" i="8"/>
  <c r="H408" i="8"/>
  <c r="G409" i="8"/>
  <c r="H409" i="8"/>
  <c r="G410" i="8"/>
  <c r="H410" i="8"/>
  <c r="G411" i="8"/>
  <c r="H411" i="8"/>
  <c r="G412" i="8"/>
  <c r="H412" i="8"/>
  <c r="G413" i="8"/>
  <c r="H413" i="8"/>
  <c r="G414" i="8"/>
  <c r="H414" i="8"/>
  <c r="G415" i="8"/>
  <c r="H415" i="8"/>
  <c r="G416" i="8"/>
  <c r="H416" i="8"/>
  <c r="G417" i="8"/>
  <c r="H417" i="8"/>
  <c r="G418" i="8"/>
  <c r="H418" i="8"/>
  <c r="G419" i="8"/>
  <c r="H419" i="8"/>
  <c r="G420" i="8"/>
  <c r="H420" i="8"/>
  <c r="G421" i="8"/>
  <c r="H421" i="8"/>
  <c r="G422" i="8"/>
  <c r="H422" i="8"/>
  <c r="G423" i="8"/>
  <c r="H423" i="8"/>
  <c r="G424" i="8"/>
  <c r="H424" i="8"/>
  <c r="G425" i="8"/>
  <c r="H425" i="8"/>
  <c r="G426" i="8"/>
  <c r="H426" i="8"/>
  <c r="G427" i="8"/>
  <c r="H427" i="8"/>
  <c r="G428" i="8"/>
  <c r="H428" i="8"/>
  <c r="G429" i="8"/>
  <c r="H429" i="8"/>
  <c r="G430" i="8"/>
  <c r="H430" i="8"/>
  <c r="G431" i="8"/>
  <c r="H431" i="8"/>
  <c r="G432" i="8"/>
  <c r="H432" i="8"/>
  <c r="G433" i="8"/>
  <c r="H433" i="8"/>
  <c r="G434" i="8"/>
  <c r="H434" i="8"/>
  <c r="G435" i="8"/>
  <c r="H435" i="8"/>
  <c r="G436" i="8"/>
  <c r="H436" i="8"/>
  <c r="G437" i="8"/>
  <c r="H437" i="8"/>
  <c r="G438" i="8"/>
  <c r="H438" i="8"/>
  <c r="G439" i="8"/>
  <c r="H439" i="8"/>
  <c r="G440" i="8"/>
  <c r="H440" i="8"/>
  <c r="G441" i="8"/>
  <c r="H441" i="8"/>
  <c r="G442" i="8"/>
  <c r="H442" i="8"/>
  <c r="G443" i="8"/>
  <c r="H443" i="8"/>
  <c r="G444" i="8"/>
  <c r="H444" i="8"/>
  <c r="G445" i="8"/>
  <c r="H445" i="8"/>
  <c r="G446" i="8"/>
  <c r="H446" i="8"/>
  <c r="G447" i="8"/>
  <c r="H447" i="8"/>
  <c r="G448" i="8"/>
  <c r="H448" i="8"/>
  <c r="G449" i="8"/>
  <c r="H449" i="8"/>
  <c r="G450" i="8"/>
  <c r="H450" i="8"/>
  <c r="G451" i="8"/>
  <c r="H451" i="8"/>
  <c r="G452" i="8"/>
  <c r="H452" i="8"/>
  <c r="G453" i="8"/>
  <c r="H453" i="8"/>
  <c r="G454" i="8"/>
  <c r="H454" i="8"/>
  <c r="G455" i="8"/>
  <c r="H455" i="8"/>
  <c r="G456" i="8"/>
  <c r="H456" i="8"/>
  <c r="G457" i="8"/>
  <c r="H457" i="8"/>
  <c r="G458" i="8"/>
  <c r="H458" i="8"/>
  <c r="G459" i="8"/>
  <c r="H459" i="8"/>
  <c r="G460" i="8"/>
  <c r="H460" i="8"/>
  <c r="G461" i="8"/>
  <c r="H461" i="8"/>
  <c r="G462" i="8"/>
  <c r="H462" i="8"/>
  <c r="G463" i="8"/>
  <c r="H463" i="8"/>
  <c r="G464" i="8"/>
  <c r="H464" i="8"/>
  <c r="G465" i="8"/>
  <c r="H465" i="8"/>
  <c r="G466" i="8"/>
  <c r="H466" i="8"/>
  <c r="G467" i="8"/>
  <c r="H467" i="8"/>
  <c r="G468" i="8"/>
  <c r="H468" i="8"/>
  <c r="G469" i="8"/>
  <c r="H469" i="8"/>
  <c r="G470" i="8"/>
  <c r="H470" i="8"/>
  <c r="G471" i="8"/>
  <c r="H471" i="8"/>
  <c r="G472" i="8"/>
  <c r="H472" i="8"/>
  <c r="G473" i="8"/>
  <c r="H473" i="8"/>
  <c r="G474" i="8"/>
  <c r="H474" i="8"/>
  <c r="G475" i="8"/>
  <c r="H475" i="8"/>
  <c r="G476" i="8"/>
  <c r="H476" i="8"/>
  <c r="G477" i="8"/>
  <c r="H477" i="8"/>
  <c r="G478" i="8"/>
  <c r="H478" i="8"/>
  <c r="G479" i="8"/>
  <c r="H479" i="8"/>
  <c r="G480" i="8"/>
  <c r="H480" i="8"/>
  <c r="G481" i="8"/>
  <c r="H481" i="8"/>
  <c r="G482" i="8"/>
  <c r="H482" i="8"/>
  <c r="G483" i="8"/>
  <c r="H483" i="8"/>
  <c r="G484" i="8"/>
  <c r="H484" i="8"/>
  <c r="G485" i="8"/>
  <c r="H485" i="8"/>
  <c r="G486" i="8"/>
  <c r="H486" i="8"/>
  <c r="G487" i="8"/>
  <c r="H487" i="8"/>
  <c r="G488" i="8"/>
  <c r="H488" i="8"/>
  <c r="G489" i="8"/>
  <c r="H489" i="8"/>
  <c r="G490" i="8"/>
  <c r="H490" i="8"/>
  <c r="G491" i="8"/>
  <c r="H491" i="8"/>
  <c r="G492" i="8"/>
  <c r="H492" i="8"/>
  <c r="G493" i="8"/>
  <c r="H493" i="8"/>
  <c r="G494" i="8"/>
  <c r="H494" i="8"/>
  <c r="G495" i="8"/>
  <c r="H495" i="8"/>
  <c r="G496" i="8"/>
  <c r="H496" i="8"/>
  <c r="G497" i="8"/>
  <c r="H497" i="8"/>
  <c r="G498" i="8"/>
  <c r="H498" i="8"/>
  <c r="G499" i="8"/>
  <c r="H499" i="8"/>
  <c r="G500" i="8"/>
  <c r="H500" i="8"/>
  <c r="G501" i="8"/>
  <c r="H501" i="8"/>
  <c r="G502" i="8"/>
  <c r="H502" i="8"/>
  <c r="G503" i="8"/>
  <c r="H503" i="8"/>
  <c r="G504" i="8"/>
  <c r="H504" i="8"/>
  <c r="G505" i="8"/>
  <c r="H505" i="8"/>
  <c r="G506" i="8"/>
  <c r="H506" i="8"/>
  <c r="G507" i="8"/>
  <c r="H507" i="8"/>
  <c r="G508" i="8"/>
  <c r="H508" i="8"/>
  <c r="G509" i="8"/>
  <c r="H509" i="8"/>
  <c r="G510" i="8"/>
  <c r="H510" i="8"/>
  <c r="G511" i="8"/>
  <c r="H511" i="8"/>
  <c r="G512" i="8"/>
  <c r="H512" i="8"/>
  <c r="G513" i="8"/>
  <c r="H513" i="8"/>
  <c r="G514" i="8"/>
  <c r="H514" i="8"/>
  <c r="G515" i="8"/>
  <c r="H515" i="8"/>
  <c r="G516" i="8"/>
  <c r="H516" i="8"/>
  <c r="G517" i="8"/>
  <c r="H517" i="8"/>
  <c r="G518" i="8"/>
  <c r="H518" i="8"/>
  <c r="G519" i="8"/>
  <c r="H519" i="8"/>
  <c r="G520" i="8"/>
  <c r="H520" i="8"/>
  <c r="G521" i="8"/>
  <c r="H521" i="8"/>
  <c r="G522" i="8"/>
  <c r="H522" i="8"/>
  <c r="G523" i="8"/>
  <c r="H523" i="8"/>
  <c r="G524" i="8"/>
  <c r="H524" i="8"/>
  <c r="G525" i="8"/>
  <c r="H525" i="8"/>
  <c r="G526" i="8"/>
  <c r="H526" i="8"/>
  <c r="G527" i="8"/>
  <c r="H527" i="8"/>
  <c r="G528" i="8"/>
  <c r="H528" i="8"/>
  <c r="G529" i="8"/>
  <c r="H529" i="8"/>
  <c r="G530" i="8"/>
  <c r="H530" i="8"/>
  <c r="G531" i="8"/>
  <c r="H531" i="8"/>
  <c r="G532" i="8"/>
  <c r="H532" i="8"/>
  <c r="G533" i="8"/>
  <c r="H533" i="8"/>
  <c r="G534" i="8"/>
  <c r="H534" i="8"/>
  <c r="G535" i="8"/>
  <c r="H535" i="8"/>
  <c r="G536" i="8"/>
  <c r="H536" i="8"/>
  <c r="G537" i="8"/>
  <c r="H537" i="8"/>
  <c r="G538" i="8"/>
  <c r="H538" i="8"/>
  <c r="G539" i="8"/>
  <c r="H539" i="8"/>
  <c r="G540" i="8"/>
  <c r="H540" i="8"/>
  <c r="G541" i="8"/>
  <c r="H541" i="8"/>
  <c r="G542" i="8"/>
  <c r="H542" i="8"/>
  <c r="G543" i="8"/>
  <c r="H543" i="8"/>
  <c r="G544" i="8"/>
  <c r="H544" i="8"/>
  <c r="G545" i="8"/>
  <c r="H545" i="8"/>
  <c r="G546" i="8"/>
  <c r="H546" i="8"/>
  <c r="G547" i="8"/>
  <c r="H547" i="8"/>
  <c r="G548" i="8"/>
  <c r="H548" i="8"/>
  <c r="G549" i="8"/>
  <c r="H549" i="8"/>
  <c r="G550" i="8"/>
  <c r="H550" i="8"/>
  <c r="G551" i="8"/>
  <c r="H551" i="8"/>
  <c r="G552" i="8"/>
  <c r="H552" i="8"/>
  <c r="G553" i="8"/>
  <c r="H553" i="8"/>
  <c r="G554" i="8"/>
  <c r="H554" i="8"/>
  <c r="G555" i="8"/>
  <c r="H555" i="8"/>
  <c r="G556" i="8"/>
  <c r="H556" i="8"/>
  <c r="G557" i="8"/>
  <c r="H557" i="8"/>
  <c r="G558" i="8"/>
  <c r="H558" i="8"/>
  <c r="G559" i="8"/>
  <c r="H559" i="8"/>
  <c r="G560" i="8"/>
  <c r="H560" i="8"/>
  <c r="G561" i="8"/>
  <c r="H561" i="8"/>
  <c r="G562" i="8"/>
  <c r="H562" i="8"/>
  <c r="G563" i="8"/>
  <c r="H563" i="8"/>
  <c r="G564" i="8"/>
  <c r="H564" i="8"/>
  <c r="G565" i="8"/>
  <c r="H565" i="8"/>
  <c r="G566" i="8"/>
  <c r="H566" i="8"/>
  <c r="G567" i="8"/>
  <c r="H567" i="8"/>
  <c r="G568" i="8"/>
  <c r="H568" i="8"/>
  <c r="G569" i="8"/>
  <c r="H569" i="8"/>
  <c r="G570" i="8"/>
  <c r="H570" i="8"/>
  <c r="G571" i="8"/>
  <c r="H571" i="8"/>
  <c r="G572" i="8"/>
  <c r="H572" i="8"/>
  <c r="G573" i="8"/>
  <c r="H573" i="8"/>
  <c r="G574" i="8"/>
  <c r="H574" i="8"/>
  <c r="G575" i="8"/>
  <c r="H575" i="8"/>
  <c r="G576" i="8"/>
  <c r="H576" i="8"/>
  <c r="G577" i="8"/>
  <c r="H577" i="8"/>
  <c r="G578" i="8"/>
  <c r="H578" i="8"/>
  <c r="G579" i="8"/>
  <c r="H579" i="8"/>
  <c r="G580" i="8"/>
  <c r="H580" i="8"/>
  <c r="G581" i="8"/>
  <c r="H581" i="8"/>
  <c r="G582" i="8"/>
  <c r="H582" i="8"/>
  <c r="G583" i="8"/>
  <c r="H583" i="8"/>
  <c r="G584" i="8"/>
  <c r="H584" i="8"/>
  <c r="G585" i="8"/>
  <c r="H585" i="8"/>
  <c r="G586" i="8"/>
  <c r="H586" i="8"/>
  <c r="G587" i="8"/>
  <c r="H587" i="8"/>
  <c r="G588" i="8"/>
  <c r="H588" i="8"/>
  <c r="G589" i="8"/>
  <c r="H589" i="8"/>
  <c r="G590" i="8"/>
  <c r="H590" i="8"/>
  <c r="G591" i="8"/>
  <c r="H591" i="8"/>
  <c r="G592" i="8"/>
  <c r="H592" i="8"/>
  <c r="G593" i="8"/>
  <c r="H593" i="8"/>
  <c r="G594" i="8"/>
  <c r="H594" i="8"/>
  <c r="G595" i="8"/>
  <c r="H595" i="8"/>
  <c r="G596" i="8"/>
  <c r="H596" i="8"/>
  <c r="G597" i="8"/>
  <c r="H597" i="8"/>
  <c r="G598" i="8"/>
  <c r="H598" i="8"/>
  <c r="G599" i="8"/>
  <c r="H599" i="8"/>
  <c r="G600" i="8"/>
  <c r="H600" i="8"/>
  <c r="G601" i="8"/>
  <c r="H601" i="8"/>
  <c r="G602" i="8"/>
  <c r="H602" i="8"/>
  <c r="G603" i="8"/>
  <c r="H603" i="8"/>
  <c r="G604" i="8"/>
  <c r="H604" i="8"/>
  <c r="G605" i="8"/>
  <c r="H605" i="8"/>
  <c r="G606" i="8"/>
  <c r="H606" i="8"/>
  <c r="G607" i="8"/>
  <c r="H607" i="8"/>
  <c r="G608" i="8"/>
  <c r="H608" i="8"/>
  <c r="G609" i="8"/>
  <c r="H609" i="8"/>
  <c r="G610" i="8"/>
  <c r="H610" i="8"/>
  <c r="G611" i="8"/>
  <c r="H611" i="8"/>
  <c r="G612" i="8"/>
  <c r="H612" i="8"/>
  <c r="G613" i="8"/>
  <c r="H613" i="8"/>
  <c r="G614" i="8"/>
  <c r="H614" i="8"/>
  <c r="G615" i="8"/>
  <c r="H615" i="8"/>
  <c r="G616" i="8"/>
  <c r="H616" i="8"/>
  <c r="G617" i="8"/>
  <c r="H617" i="8"/>
  <c r="G618" i="8"/>
  <c r="H618" i="8"/>
  <c r="G619" i="8"/>
  <c r="H619" i="8"/>
  <c r="G620" i="8"/>
  <c r="H620" i="8"/>
  <c r="G621" i="8"/>
  <c r="H621" i="8"/>
  <c r="G622" i="8"/>
  <c r="H622" i="8"/>
  <c r="G623" i="8"/>
  <c r="H623" i="8"/>
  <c r="G624" i="8"/>
  <c r="H624" i="8"/>
  <c r="G625" i="8"/>
  <c r="H625" i="8"/>
  <c r="G626" i="8"/>
  <c r="H626" i="8"/>
  <c r="G627" i="8"/>
  <c r="H627" i="8"/>
  <c r="G628" i="8"/>
  <c r="H628" i="8"/>
  <c r="G629" i="8"/>
  <c r="H629" i="8"/>
  <c r="G630" i="8"/>
  <c r="H630" i="8"/>
  <c r="G631" i="8"/>
  <c r="H631" i="8"/>
  <c r="G632" i="8"/>
  <c r="H632" i="8"/>
  <c r="G633" i="8"/>
  <c r="H633" i="8"/>
  <c r="G634" i="8"/>
  <c r="H634" i="8"/>
  <c r="G635" i="8"/>
  <c r="H635" i="8"/>
  <c r="G636" i="8"/>
  <c r="H636" i="8"/>
  <c r="G637" i="8"/>
  <c r="H637" i="8"/>
  <c r="G638" i="8"/>
  <c r="H638" i="8"/>
  <c r="G639" i="8"/>
  <c r="H639" i="8"/>
  <c r="G640" i="8"/>
  <c r="H640" i="8"/>
  <c r="G641" i="8"/>
  <c r="H641" i="8"/>
  <c r="G642" i="8"/>
  <c r="H642" i="8"/>
  <c r="G643" i="8"/>
  <c r="H643" i="8"/>
  <c r="G644" i="8"/>
  <c r="H644" i="8"/>
  <c r="G645" i="8"/>
  <c r="H645" i="8"/>
  <c r="G646" i="8"/>
  <c r="H646" i="8"/>
  <c r="G647" i="8"/>
  <c r="H647" i="8"/>
  <c r="G648" i="8"/>
  <c r="H648" i="8"/>
  <c r="G649" i="8"/>
  <c r="H649" i="8"/>
  <c r="G650" i="8"/>
  <c r="H650" i="8"/>
  <c r="G651" i="8"/>
  <c r="H651" i="8"/>
  <c r="G652" i="8"/>
  <c r="H652" i="8"/>
  <c r="G653" i="8"/>
  <c r="H653" i="8"/>
  <c r="G654" i="8"/>
  <c r="H654" i="8"/>
  <c r="G655" i="8"/>
  <c r="H655" i="8"/>
  <c r="G656" i="8"/>
  <c r="H656" i="8"/>
  <c r="G657" i="8"/>
  <c r="H657" i="8"/>
  <c r="G658" i="8"/>
  <c r="H658" i="8"/>
  <c r="G659" i="8"/>
  <c r="H659" i="8"/>
  <c r="G660" i="8"/>
  <c r="H660" i="8"/>
  <c r="G661" i="8"/>
  <c r="H661" i="8"/>
  <c r="G662" i="8"/>
  <c r="H662" i="8"/>
  <c r="G663" i="8"/>
  <c r="H663" i="8"/>
  <c r="G664" i="8"/>
  <c r="H664" i="8"/>
  <c r="G665" i="8"/>
  <c r="H665" i="8"/>
  <c r="G666" i="8"/>
  <c r="H666" i="8"/>
  <c r="G667" i="8"/>
  <c r="H667" i="8"/>
  <c r="G668" i="8"/>
  <c r="H668" i="8"/>
  <c r="G669" i="8"/>
  <c r="H669" i="8"/>
  <c r="G670" i="8"/>
  <c r="H670" i="8"/>
  <c r="G671" i="8"/>
  <c r="H671" i="8"/>
  <c r="G672" i="8"/>
  <c r="H672" i="8"/>
  <c r="G673" i="8"/>
  <c r="H673" i="8"/>
  <c r="G674" i="8"/>
  <c r="H674" i="8"/>
  <c r="G675" i="8"/>
  <c r="H675" i="8"/>
  <c r="G676" i="8"/>
  <c r="H676" i="8"/>
  <c r="G677" i="8"/>
  <c r="H677" i="8"/>
  <c r="G678" i="8"/>
  <c r="H678" i="8"/>
  <c r="G679" i="8"/>
  <c r="H679" i="8"/>
  <c r="G680" i="8"/>
  <c r="H680" i="8"/>
  <c r="G681" i="8"/>
  <c r="H681" i="8"/>
  <c r="G682" i="8"/>
  <c r="H682" i="8"/>
  <c r="G683" i="8"/>
  <c r="H683" i="8"/>
  <c r="G684" i="8"/>
  <c r="H684" i="8"/>
  <c r="G685" i="8"/>
  <c r="H685" i="8"/>
  <c r="G686" i="8"/>
  <c r="H686" i="8"/>
  <c r="G687" i="8"/>
  <c r="H687" i="8"/>
  <c r="G688" i="8"/>
  <c r="H688" i="8"/>
  <c r="G689" i="8"/>
  <c r="H689" i="8"/>
  <c r="G690" i="8"/>
  <c r="H690" i="8"/>
  <c r="G691" i="8"/>
  <c r="H691" i="8"/>
  <c r="G692" i="8"/>
  <c r="H692" i="8"/>
  <c r="G693" i="8"/>
  <c r="H693" i="8"/>
  <c r="G694" i="8"/>
  <c r="H694" i="8"/>
  <c r="G695" i="8"/>
  <c r="H695" i="8"/>
  <c r="G696" i="8"/>
  <c r="H696" i="8"/>
  <c r="G697" i="8"/>
  <c r="H697" i="8"/>
  <c r="G698" i="8"/>
  <c r="H698" i="8"/>
  <c r="G699" i="8"/>
  <c r="H699" i="8"/>
  <c r="G700" i="8"/>
  <c r="H700" i="8"/>
  <c r="G701" i="8"/>
  <c r="H701" i="8"/>
  <c r="G702" i="8"/>
  <c r="H702" i="8"/>
  <c r="G703" i="8"/>
  <c r="H703" i="8"/>
  <c r="G704" i="8"/>
  <c r="H704" i="8"/>
  <c r="G705" i="8"/>
  <c r="H705" i="8"/>
  <c r="G706" i="8"/>
  <c r="H706" i="8"/>
  <c r="G707" i="8"/>
  <c r="H707" i="8"/>
  <c r="G708" i="8"/>
  <c r="H708" i="8"/>
  <c r="G709" i="8"/>
  <c r="H709" i="8"/>
  <c r="G710" i="8"/>
  <c r="H710" i="8"/>
  <c r="G711" i="8"/>
  <c r="H711" i="8"/>
  <c r="G712" i="8"/>
  <c r="H712" i="8"/>
  <c r="G713" i="8"/>
  <c r="H713" i="8"/>
  <c r="G714" i="8"/>
  <c r="H714" i="8"/>
  <c r="G715" i="8"/>
  <c r="H715" i="8"/>
  <c r="G716" i="8"/>
  <c r="H716" i="8"/>
  <c r="G717" i="8"/>
  <c r="H717" i="8"/>
  <c r="G718" i="8"/>
  <c r="H718" i="8"/>
  <c r="G719" i="8"/>
  <c r="H719" i="8"/>
  <c r="G720" i="8"/>
  <c r="H720" i="8"/>
  <c r="G721" i="8"/>
  <c r="H721" i="8"/>
  <c r="G722" i="8"/>
  <c r="H722" i="8"/>
  <c r="G723" i="8"/>
  <c r="H723" i="8"/>
  <c r="G724" i="8"/>
  <c r="H724" i="8"/>
  <c r="G725" i="8"/>
  <c r="H725" i="8"/>
  <c r="G726" i="8"/>
  <c r="H726" i="8"/>
  <c r="G727" i="8"/>
  <c r="H727" i="8"/>
  <c r="G728" i="8"/>
  <c r="H728" i="8"/>
  <c r="G729" i="8"/>
  <c r="H729" i="8"/>
  <c r="G730" i="8"/>
  <c r="H730" i="8"/>
  <c r="G731" i="8"/>
  <c r="H731" i="8"/>
  <c r="G732" i="8"/>
  <c r="H732" i="8"/>
  <c r="G733" i="8"/>
  <c r="H733" i="8"/>
  <c r="G734" i="8"/>
  <c r="H734" i="8"/>
  <c r="G735" i="8"/>
  <c r="H735" i="8"/>
  <c r="G736" i="8"/>
  <c r="H736" i="8"/>
  <c r="G737" i="8"/>
  <c r="H737" i="8"/>
  <c r="G738" i="8"/>
  <c r="H738" i="8"/>
  <c r="G739" i="8"/>
  <c r="H739" i="8"/>
  <c r="G740" i="8"/>
  <c r="H740" i="8"/>
  <c r="G741" i="8"/>
  <c r="H741" i="8"/>
  <c r="G742" i="8"/>
  <c r="H742" i="8"/>
  <c r="G743" i="8"/>
  <c r="H743" i="8"/>
  <c r="G744" i="8"/>
  <c r="H744" i="8"/>
  <c r="G745" i="8"/>
  <c r="H745" i="8"/>
  <c r="G746" i="8"/>
  <c r="H746" i="8"/>
  <c r="G747" i="8"/>
  <c r="H747" i="8"/>
  <c r="G748" i="8"/>
  <c r="H748" i="8"/>
  <c r="G749" i="8"/>
  <c r="H749" i="8"/>
  <c r="G750" i="8"/>
  <c r="H750" i="8"/>
  <c r="G751" i="8"/>
  <c r="H751" i="8"/>
  <c r="G752" i="8"/>
  <c r="H752" i="8"/>
  <c r="G753" i="8"/>
  <c r="H753" i="8"/>
  <c r="G754" i="8"/>
  <c r="H754" i="8"/>
  <c r="G755" i="8"/>
  <c r="H755" i="8"/>
  <c r="G756" i="8"/>
  <c r="H756" i="8"/>
  <c r="G757" i="8"/>
  <c r="H757" i="8"/>
  <c r="G758" i="8"/>
  <c r="H758" i="8"/>
  <c r="G759" i="8"/>
  <c r="H759" i="8"/>
  <c r="G760" i="8"/>
  <c r="H760" i="8"/>
  <c r="G761" i="8"/>
  <c r="H761" i="8"/>
  <c r="G762" i="8"/>
  <c r="H762" i="8"/>
  <c r="G763" i="8"/>
  <c r="H763" i="8"/>
  <c r="G764" i="8"/>
  <c r="H764" i="8"/>
  <c r="G765" i="8"/>
  <c r="H765" i="8"/>
  <c r="G766" i="8"/>
  <c r="H766" i="8"/>
  <c r="G767" i="8"/>
  <c r="H767" i="8"/>
  <c r="G768" i="8"/>
  <c r="H768" i="8"/>
  <c r="G769" i="8"/>
  <c r="H769" i="8"/>
  <c r="G770" i="8"/>
  <c r="H770" i="8"/>
  <c r="G771" i="8"/>
  <c r="H771" i="8"/>
  <c r="G772" i="8"/>
  <c r="H772" i="8"/>
  <c r="G773" i="8"/>
  <c r="H773" i="8"/>
  <c r="G774" i="8"/>
  <c r="H774" i="8"/>
  <c r="G775" i="8"/>
  <c r="H775" i="8"/>
  <c r="G776" i="8"/>
  <c r="H776" i="8"/>
  <c r="G777" i="8"/>
  <c r="H777" i="8"/>
  <c r="G778" i="8"/>
  <c r="H778" i="8"/>
  <c r="G779" i="8"/>
  <c r="H779" i="8"/>
  <c r="G780" i="8"/>
  <c r="H780" i="8"/>
  <c r="G781" i="8"/>
  <c r="H781" i="8"/>
  <c r="G782" i="8"/>
  <c r="H782" i="8"/>
  <c r="G783" i="8"/>
  <c r="H783" i="8"/>
  <c r="G784" i="8"/>
  <c r="H784" i="8"/>
  <c r="G785" i="8"/>
  <c r="H785" i="8"/>
  <c r="G786" i="8"/>
  <c r="H786" i="8"/>
  <c r="G787" i="8"/>
  <c r="H787" i="8"/>
  <c r="G788" i="8"/>
  <c r="H788" i="8"/>
  <c r="G789" i="8"/>
  <c r="H789" i="8"/>
  <c r="G790" i="8"/>
  <c r="H790" i="8"/>
  <c r="G791" i="8"/>
  <c r="H791" i="8"/>
  <c r="G792" i="8"/>
  <c r="H792" i="8"/>
  <c r="G793" i="8"/>
  <c r="H793" i="8"/>
  <c r="G794" i="8"/>
  <c r="H794" i="8"/>
  <c r="G795" i="8"/>
  <c r="H795" i="8"/>
  <c r="G796" i="8"/>
  <c r="H796" i="8"/>
  <c r="G797" i="8"/>
  <c r="H797" i="8"/>
  <c r="G798" i="8"/>
  <c r="H798" i="8"/>
  <c r="G799" i="8"/>
  <c r="H799" i="8"/>
  <c r="G800" i="8"/>
  <c r="H800" i="8"/>
  <c r="G801" i="8"/>
  <c r="H801" i="8"/>
  <c r="G802" i="8"/>
  <c r="H802" i="8"/>
  <c r="G803" i="8"/>
  <c r="H803" i="8"/>
  <c r="G804" i="8"/>
  <c r="H804" i="8"/>
  <c r="G805" i="8"/>
  <c r="H805" i="8"/>
  <c r="G806" i="8"/>
  <c r="H806" i="8"/>
  <c r="G807" i="8"/>
  <c r="H807" i="8"/>
  <c r="G808" i="8"/>
  <c r="H808" i="8"/>
  <c r="G809" i="8"/>
  <c r="H809" i="8"/>
  <c r="G810" i="8"/>
  <c r="H810" i="8"/>
  <c r="G811" i="8"/>
  <c r="H811" i="8"/>
  <c r="G812" i="8"/>
  <c r="H812" i="8"/>
  <c r="G813" i="8"/>
  <c r="H813" i="8"/>
  <c r="G814" i="8"/>
  <c r="H814" i="8"/>
  <c r="G815" i="8"/>
  <c r="H815" i="8"/>
  <c r="G816" i="8"/>
  <c r="H816" i="8"/>
  <c r="G817" i="8"/>
  <c r="H817" i="8"/>
  <c r="G818" i="8"/>
  <c r="H818" i="8"/>
  <c r="G819" i="8"/>
  <c r="H819" i="8"/>
  <c r="G820" i="8"/>
  <c r="H820" i="8"/>
  <c r="G821" i="8"/>
  <c r="H821" i="8"/>
  <c r="G822" i="8"/>
  <c r="H822" i="8"/>
  <c r="G823" i="8"/>
  <c r="H823" i="8"/>
  <c r="G824" i="8"/>
  <c r="H824" i="8"/>
  <c r="G825" i="8"/>
  <c r="H825" i="8"/>
  <c r="G826" i="8"/>
  <c r="H826" i="8"/>
  <c r="G827" i="8"/>
  <c r="H827" i="8"/>
  <c r="G828" i="8"/>
  <c r="H828" i="8"/>
  <c r="G829" i="8"/>
  <c r="H829" i="8"/>
  <c r="G830" i="8"/>
  <c r="H830" i="8"/>
  <c r="G831" i="8"/>
  <c r="H831" i="8"/>
  <c r="G832" i="8"/>
  <c r="H832" i="8"/>
  <c r="G833" i="8"/>
  <c r="H833" i="8"/>
  <c r="G834" i="8"/>
  <c r="H834" i="8"/>
  <c r="G835" i="8"/>
  <c r="H835" i="8"/>
  <c r="G836" i="8"/>
  <c r="H836" i="8"/>
  <c r="G837" i="8"/>
  <c r="H837" i="8"/>
  <c r="G838" i="8"/>
  <c r="H838" i="8"/>
  <c r="G839" i="8"/>
  <c r="H839" i="8"/>
  <c r="G840" i="8"/>
  <c r="H840" i="8"/>
  <c r="G841" i="8"/>
  <c r="H841" i="8"/>
  <c r="G842" i="8"/>
  <c r="H842" i="8"/>
  <c r="G843" i="8"/>
  <c r="H843" i="8"/>
  <c r="G844" i="8"/>
  <c r="H844" i="8"/>
  <c r="G845" i="8"/>
  <c r="H845" i="8"/>
  <c r="G846" i="8"/>
  <c r="H846" i="8"/>
  <c r="G847" i="8"/>
  <c r="H847" i="8"/>
  <c r="G848" i="8"/>
  <c r="H848" i="8"/>
  <c r="G849" i="8"/>
  <c r="H849" i="8"/>
  <c r="G850" i="8"/>
  <c r="H850" i="8"/>
  <c r="G851" i="8"/>
  <c r="H851" i="8"/>
  <c r="G852" i="8"/>
  <c r="H852" i="8"/>
  <c r="G853" i="8"/>
  <c r="H853" i="8"/>
  <c r="G854" i="8"/>
  <c r="H854" i="8"/>
  <c r="G855" i="8"/>
  <c r="H855" i="8"/>
  <c r="G856" i="8"/>
  <c r="H856" i="8"/>
  <c r="G857" i="8"/>
  <c r="H857" i="8"/>
  <c r="G858" i="8"/>
  <c r="H858" i="8"/>
  <c r="G859" i="8"/>
  <c r="H859" i="8"/>
  <c r="G860" i="8"/>
  <c r="H860" i="8"/>
  <c r="G861" i="8"/>
  <c r="H861" i="8"/>
  <c r="G862" i="8"/>
  <c r="H862" i="8"/>
  <c r="G863" i="8"/>
  <c r="H863" i="8"/>
  <c r="G864" i="8"/>
  <c r="H864" i="8"/>
  <c r="G865" i="8"/>
  <c r="H865" i="8"/>
  <c r="G866" i="8"/>
  <c r="H866" i="8"/>
  <c r="G867" i="8"/>
  <c r="H867" i="8"/>
  <c r="G868" i="8"/>
  <c r="H868" i="8"/>
  <c r="G869" i="8"/>
  <c r="H869" i="8"/>
  <c r="G870" i="8"/>
  <c r="H870" i="8"/>
  <c r="G871" i="8"/>
  <c r="H871" i="8"/>
  <c r="G872" i="8"/>
  <c r="H872" i="8"/>
  <c r="G873" i="8"/>
  <c r="H873" i="8"/>
  <c r="G874" i="8"/>
  <c r="H874" i="8"/>
  <c r="G875" i="8"/>
  <c r="H875" i="8"/>
  <c r="G876" i="8"/>
  <c r="H876" i="8"/>
  <c r="G877" i="8"/>
  <c r="H877" i="8"/>
  <c r="G878" i="8"/>
  <c r="H878" i="8"/>
  <c r="G879" i="8"/>
  <c r="H879" i="8"/>
  <c r="G880" i="8"/>
  <c r="H880" i="8"/>
  <c r="G881" i="8"/>
  <c r="H881" i="8"/>
  <c r="G882" i="8"/>
  <c r="H882" i="8"/>
  <c r="G883" i="8"/>
  <c r="H883" i="8"/>
  <c r="G884" i="8"/>
  <c r="H884" i="8"/>
  <c r="G885" i="8"/>
  <c r="H885" i="8"/>
  <c r="G886" i="8"/>
  <c r="H886" i="8"/>
  <c r="G887" i="8"/>
  <c r="H887" i="8"/>
  <c r="G888" i="8"/>
  <c r="H888" i="8"/>
  <c r="G889" i="8"/>
  <c r="H889" i="8"/>
  <c r="G890" i="8"/>
  <c r="H890" i="8"/>
  <c r="G891" i="8"/>
  <c r="H891" i="8"/>
  <c r="G892" i="8"/>
  <c r="H892" i="8"/>
  <c r="G893" i="8"/>
  <c r="H893" i="8"/>
  <c r="G894" i="8"/>
  <c r="H894" i="8"/>
  <c r="G895" i="8"/>
  <c r="H895" i="8"/>
  <c r="G896" i="8"/>
  <c r="H896" i="8"/>
  <c r="G897" i="8"/>
  <c r="H897" i="8"/>
  <c r="G898" i="8"/>
  <c r="H898" i="8"/>
  <c r="G899" i="8"/>
  <c r="H899" i="8"/>
  <c r="G900" i="8"/>
  <c r="H900" i="8"/>
  <c r="G901" i="8"/>
  <c r="H901" i="8"/>
  <c r="G902" i="8"/>
  <c r="H902" i="8"/>
  <c r="G903" i="8"/>
  <c r="H903" i="8"/>
  <c r="G904" i="8"/>
  <c r="H904" i="8"/>
  <c r="G905" i="8"/>
  <c r="H905" i="8"/>
  <c r="G906" i="8"/>
  <c r="H906" i="8"/>
  <c r="G907" i="8"/>
  <c r="H907" i="8"/>
  <c r="G908" i="8"/>
  <c r="H908" i="8"/>
  <c r="G909" i="8"/>
  <c r="H909" i="8"/>
  <c r="G910" i="8"/>
  <c r="H910" i="8"/>
  <c r="G911" i="8"/>
  <c r="H911" i="8"/>
  <c r="G912" i="8"/>
  <c r="H912" i="8"/>
  <c r="G913" i="8"/>
  <c r="H913" i="8"/>
  <c r="G914" i="8"/>
  <c r="H914" i="8"/>
  <c r="G915" i="8"/>
  <c r="H915" i="8"/>
  <c r="G916" i="8"/>
  <c r="H916" i="8"/>
  <c r="G917" i="8"/>
  <c r="H917" i="8"/>
  <c r="G918" i="8"/>
  <c r="H918" i="8"/>
  <c r="G919" i="8"/>
  <c r="H919" i="8"/>
  <c r="G920" i="8"/>
  <c r="H920" i="8"/>
  <c r="G921" i="8"/>
  <c r="H921" i="8"/>
  <c r="G922" i="8"/>
  <c r="H922" i="8"/>
  <c r="G923" i="8"/>
  <c r="H923" i="8"/>
  <c r="G924" i="8"/>
  <c r="H924" i="8"/>
  <c r="G925" i="8"/>
  <c r="H925" i="8"/>
  <c r="G926" i="8"/>
  <c r="H926" i="8"/>
  <c r="G927" i="8"/>
  <c r="H927" i="8"/>
  <c r="G928" i="8"/>
  <c r="H928" i="8"/>
  <c r="G929" i="8"/>
  <c r="H929" i="8"/>
  <c r="G930" i="8"/>
  <c r="H930" i="8"/>
  <c r="G931" i="8"/>
  <c r="H931" i="8"/>
  <c r="G932" i="8"/>
  <c r="H932" i="8"/>
  <c r="G933" i="8"/>
  <c r="H933" i="8"/>
  <c r="G934" i="8"/>
  <c r="H934" i="8"/>
  <c r="G935" i="8"/>
  <c r="H935" i="8"/>
  <c r="G936" i="8"/>
  <c r="H936" i="8"/>
  <c r="G937" i="8"/>
  <c r="H937" i="8"/>
  <c r="G938" i="8"/>
  <c r="H938" i="8"/>
  <c r="G939" i="8"/>
  <c r="H939" i="8"/>
  <c r="G940" i="8"/>
  <c r="H940" i="8"/>
  <c r="G941" i="8"/>
  <c r="H941" i="8"/>
  <c r="G942" i="8"/>
  <c r="H942" i="8"/>
  <c r="G943" i="8"/>
  <c r="H943" i="8"/>
  <c r="G944" i="8"/>
  <c r="H944" i="8"/>
  <c r="G945" i="8"/>
  <c r="H945" i="8"/>
  <c r="G946" i="8"/>
  <c r="H946" i="8"/>
  <c r="G947" i="8"/>
  <c r="H947" i="8"/>
  <c r="G948" i="8"/>
  <c r="H948" i="8"/>
  <c r="G949" i="8"/>
  <c r="H949" i="8"/>
  <c r="G950" i="8"/>
  <c r="H950" i="8"/>
  <c r="G951" i="8"/>
  <c r="H951" i="8"/>
  <c r="G952" i="8"/>
  <c r="H952" i="8"/>
  <c r="G953" i="8"/>
  <c r="H953" i="8"/>
  <c r="G954" i="8"/>
  <c r="H954" i="8"/>
  <c r="G955" i="8"/>
  <c r="H955" i="8"/>
  <c r="G956" i="8"/>
  <c r="H956" i="8"/>
  <c r="G957" i="8"/>
  <c r="H957" i="8"/>
  <c r="G958" i="8"/>
  <c r="H958" i="8"/>
  <c r="G959" i="8"/>
  <c r="H959" i="8"/>
  <c r="G960" i="8"/>
  <c r="H960" i="8"/>
  <c r="G961" i="8"/>
  <c r="H961" i="8"/>
  <c r="G962" i="8"/>
  <c r="H962" i="8"/>
  <c r="G963" i="8"/>
  <c r="H963" i="8"/>
  <c r="G964" i="8"/>
  <c r="H964" i="8"/>
  <c r="G965" i="8"/>
  <c r="H965" i="8"/>
  <c r="G966" i="8"/>
  <c r="H966" i="8"/>
  <c r="G967" i="8"/>
  <c r="H967" i="8"/>
  <c r="G968" i="8"/>
  <c r="H968" i="8"/>
  <c r="G969" i="8"/>
  <c r="H969" i="8"/>
  <c r="G970" i="8"/>
  <c r="H970" i="8"/>
  <c r="G971" i="8"/>
  <c r="H971" i="8"/>
  <c r="G972" i="8"/>
  <c r="H972" i="8"/>
  <c r="G973" i="8"/>
  <c r="H973" i="8"/>
  <c r="G974" i="8"/>
  <c r="H974" i="8"/>
  <c r="G975" i="8"/>
  <c r="H975" i="8"/>
  <c r="G976" i="8"/>
  <c r="H976" i="8"/>
  <c r="G977" i="8"/>
  <c r="H977" i="8"/>
  <c r="G978" i="8"/>
  <c r="H978" i="8"/>
  <c r="G979" i="8"/>
  <c r="H979" i="8"/>
  <c r="G980" i="8"/>
  <c r="H980" i="8"/>
  <c r="G981" i="8"/>
  <c r="H981" i="8"/>
  <c r="G982" i="8"/>
  <c r="H982" i="8"/>
  <c r="G983" i="8"/>
  <c r="H983" i="8"/>
  <c r="G984" i="8"/>
  <c r="H984" i="8"/>
  <c r="G985" i="8"/>
  <c r="H985" i="8"/>
  <c r="G986" i="8"/>
  <c r="H986" i="8"/>
  <c r="G987" i="8"/>
  <c r="H987" i="8"/>
  <c r="G988" i="8"/>
  <c r="H988" i="8"/>
  <c r="G989" i="8"/>
  <c r="H989" i="8"/>
  <c r="G990" i="8"/>
  <c r="H990" i="8"/>
  <c r="G991" i="8"/>
  <c r="H991" i="8"/>
  <c r="G992" i="8"/>
  <c r="H992" i="8"/>
  <c r="G993" i="8"/>
  <c r="H993" i="8"/>
  <c r="G994" i="8"/>
  <c r="H994" i="8"/>
  <c r="G995" i="8"/>
  <c r="H995" i="8"/>
  <c r="G996" i="8"/>
  <c r="H996" i="8"/>
  <c r="G997" i="8"/>
  <c r="H997" i="8"/>
  <c r="G998" i="8"/>
  <c r="H998" i="8"/>
  <c r="G999" i="8"/>
  <c r="H999" i="8"/>
  <c r="G1000" i="8"/>
  <c r="H1000" i="8"/>
  <c r="G1001" i="8"/>
  <c r="H1001" i="8"/>
  <c r="G1002" i="8"/>
  <c r="H1002" i="8"/>
  <c r="G1003" i="8"/>
  <c r="H1003" i="8"/>
  <c r="G1004" i="8"/>
  <c r="H1004" i="8"/>
  <c r="G1005" i="8"/>
  <c r="H1005" i="8"/>
  <c r="G1006" i="8"/>
  <c r="H1006" i="8"/>
  <c r="G1007" i="8"/>
  <c r="H1007" i="8"/>
  <c r="G1008" i="8"/>
  <c r="H1008" i="8"/>
  <c r="G1009" i="8"/>
  <c r="H1009" i="8"/>
  <c r="G1010" i="8"/>
  <c r="H1010" i="8"/>
  <c r="G1011" i="8"/>
  <c r="H1011" i="8"/>
  <c r="G1012" i="8"/>
  <c r="H1012" i="8"/>
  <c r="G1013" i="8"/>
  <c r="H1013" i="8"/>
  <c r="G1014" i="8"/>
  <c r="H1014" i="8"/>
  <c r="G1015" i="8"/>
  <c r="H1015" i="8"/>
  <c r="G1016" i="8"/>
  <c r="H1016" i="8"/>
  <c r="G1017" i="8"/>
  <c r="H1017" i="8"/>
  <c r="G1018" i="8"/>
  <c r="H1018" i="8"/>
  <c r="G1019" i="8"/>
  <c r="H1019" i="8"/>
  <c r="G1020" i="8"/>
  <c r="H1020" i="8"/>
  <c r="G1021" i="8"/>
  <c r="H1021" i="8"/>
  <c r="G1022" i="8"/>
  <c r="H1022" i="8"/>
  <c r="G1023" i="8"/>
  <c r="H1023" i="8"/>
  <c r="G1024" i="8"/>
  <c r="H1024" i="8"/>
  <c r="G1025" i="8"/>
  <c r="H1025" i="8"/>
  <c r="G1026" i="8"/>
  <c r="H1026" i="8"/>
  <c r="G1027" i="8"/>
  <c r="H1027" i="8"/>
  <c r="G1028" i="8"/>
  <c r="H1028" i="8"/>
  <c r="G1029" i="8"/>
  <c r="H1029" i="8"/>
  <c r="G1030" i="8"/>
  <c r="H1030" i="8"/>
  <c r="G1031" i="8"/>
  <c r="H1031" i="8"/>
  <c r="G1032" i="8"/>
  <c r="H1032" i="8"/>
  <c r="G1033" i="8"/>
  <c r="H1033" i="8"/>
  <c r="G1034" i="8"/>
  <c r="H1034" i="8"/>
  <c r="G1035" i="8"/>
  <c r="H1035" i="8"/>
  <c r="G1036" i="8"/>
  <c r="H1036" i="8"/>
  <c r="G1037" i="8"/>
  <c r="H1037" i="8"/>
  <c r="G1038" i="8"/>
  <c r="H1038" i="8"/>
  <c r="G1039" i="8"/>
  <c r="H1039" i="8"/>
  <c r="G1040" i="8"/>
  <c r="H1040" i="8"/>
  <c r="G1041" i="8"/>
  <c r="H1041" i="8"/>
  <c r="G1042" i="8"/>
  <c r="H1042" i="8"/>
  <c r="G1043" i="8"/>
  <c r="H1043" i="8"/>
  <c r="G1044" i="8"/>
  <c r="H1044" i="8"/>
  <c r="G1045" i="8"/>
  <c r="H1045" i="8"/>
  <c r="G1046" i="8"/>
  <c r="H1046" i="8"/>
  <c r="G1047" i="8"/>
  <c r="H1047" i="8"/>
  <c r="G1048" i="8"/>
  <c r="H1048" i="8"/>
  <c r="G1049" i="8"/>
  <c r="H1049" i="8"/>
  <c r="G1050" i="8"/>
  <c r="H1050" i="8"/>
  <c r="G1051" i="8"/>
  <c r="H1051" i="8"/>
  <c r="G1052" i="8"/>
  <c r="H1052" i="8"/>
  <c r="G1053" i="8"/>
  <c r="H1053" i="8"/>
  <c r="G1054" i="8"/>
  <c r="H1054" i="8"/>
  <c r="G1055" i="8"/>
  <c r="H1055" i="8"/>
  <c r="G1056" i="8"/>
  <c r="H1056" i="8"/>
  <c r="G1057" i="8"/>
  <c r="H1057" i="8"/>
  <c r="G1058" i="8"/>
  <c r="H1058" i="8"/>
  <c r="G1059" i="8"/>
  <c r="H1059" i="8"/>
  <c r="G1060" i="8"/>
  <c r="H1060" i="8"/>
  <c r="G1061" i="8"/>
  <c r="H1061" i="8"/>
  <c r="G1062" i="8"/>
  <c r="H1062" i="8"/>
  <c r="G1063" i="8"/>
  <c r="H1063" i="8"/>
  <c r="G1064" i="8"/>
  <c r="H1064" i="8"/>
  <c r="G1065" i="8"/>
  <c r="H1065" i="8"/>
  <c r="G1066" i="8"/>
  <c r="H1066" i="8"/>
  <c r="G1067" i="8"/>
  <c r="H1067" i="8"/>
  <c r="G1068" i="8"/>
  <c r="H1068" i="8"/>
  <c r="G1069" i="8"/>
  <c r="H1069" i="8"/>
  <c r="G1070" i="8"/>
  <c r="H1070" i="8"/>
  <c r="G1071" i="8"/>
  <c r="H1071" i="8"/>
  <c r="G1072" i="8"/>
  <c r="H1072" i="8"/>
  <c r="G1073" i="8"/>
  <c r="H1073" i="8"/>
  <c r="G1074" i="8"/>
  <c r="H1074" i="8"/>
  <c r="G1075" i="8"/>
  <c r="H1075" i="8"/>
  <c r="G1076" i="8"/>
  <c r="H1076" i="8"/>
  <c r="G1077" i="8"/>
  <c r="H1077" i="8"/>
  <c r="G1078" i="8"/>
  <c r="H1078" i="8"/>
  <c r="G1079" i="8"/>
  <c r="H1079" i="8"/>
  <c r="G1080" i="8"/>
  <c r="H1080" i="8"/>
  <c r="G1081" i="8"/>
  <c r="H1081" i="8"/>
  <c r="G1082" i="8"/>
  <c r="H1082" i="8"/>
  <c r="G1083" i="8"/>
  <c r="H1083" i="8"/>
  <c r="G1084" i="8"/>
  <c r="H1084" i="8"/>
  <c r="G1085" i="8"/>
  <c r="H1085" i="8"/>
  <c r="G1086" i="8"/>
  <c r="H1086" i="8"/>
  <c r="G1087" i="8"/>
  <c r="H1087" i="8"/>
  <c r="G1088" i="8"/>
  <c r="H1088" i="8"/>
  <c r="G1089" i="8"/>
  <c r="H1089" i="8"/>
  <c r="G1090" i="8"/>
  <c r="H1090" i="8"/>
  <c r="G1091" i="8"/>
  <c r="H1091" i="8"/>
  <c r="G1092" i="8"/>
  <c r="H1092" i="8"/>
  <c r="G1093" i="8"/>
  <c r="H1093" i="8"/>
  <c r="G1094" i="8"/>
  <c r="H1094" i="8"/>
  <c r="G1095" i="8"/>
  <c r="H1095" i="8"/>
  <c r="G1096" i="8"/>
  <c r="H1096" i="8"/>
  <c r="G1097" i="8"/>
  <c r="H1097" i="8"/>
  <c r="G1098" i="8"/>
  <c r="H1098" i="8"/>
  <c r="G1099" i="8"/>
  <c r="H1099" i="8"/>
  <c r="G1100" i="8"/>
  <c r="H1100" i="8"/>
  <c r="G1101" i="8"/>
  <c r="H1101" i="8"/>
  <c r="G1102" i="8"/>
  <c r="H1102" i="8"/>
  <c r="G1103" i="8"/>
  <c r="H1103" i="8"/>
  <c r="G1104" i="8"/>
  <c r="H1104" i="8"/>
  <c r="G1105" i="8"/>
  <c r="H1105" i="8"/>
  <c r="G1106" i="8"/>
  <c r="H1106" i="8"/>
  <c r="G1107" i="8"/>
  <c r="H1107" i="8"/>
  <c r="G1108" i="8"/>
  <c r="H1108" i="8"/>
  <c r="G1109" i="8"/>
  <c r="H1109" i="8"/>
  <c r="G1110" i="8"/>
  <c r="H1110" i="8"/>
  <c r="G1111" i="8"/>
  <c r="H1111" i="8"/>
  <c r="G1112" i="8"/>
  <c r="H1112" i="8"/>
  <c r="G1113" i="8"/>
  <c r="H1113" i="8"/>
  <c r="G1114" i="8"/>
  <c r="H1114" i="8"/>
  <c r="G1115" i="8"/>
  <c r="H1115" i="8"/>
  <c r="G1116" i="8"/>
  <c r="H1116" i="8"/>
  <c r="G1117" i="8"/>
  <c r="H1117" i="8"/>
  <c r="G1118" i="8"/>
  <c r="H1118" i="8"/>
  <c r="G1119" i="8"/>
  <c r="H1119" i="8"/>
  <c r="G1120" i="8"/>
  <c r="H1120" i="8"/>
  <c r="G1121" i="8"/>
  <c r="H1121" i="8"/>
  <c r="G1122" i="8"/>
  <c r="H1122" i="8"/>
  <c r="G1123" i="8"/>
  <c r="H1123" i="8"/>
  <c r="G1124" i="8"/>
  <c r="H1124" i="8"/>
  <c r="G1125" i="8"/>
  <c r="H1125" i="8"/>
  <c r="G1126" i="8"/>
  <c r="H1126" i="8"/>
  <c r="G1127" i="8"/>
  <c r="H1127" i="8"/>
  <c r="G1128" i="8"/>
  <c r="H1128" i="8"/>
  <c r="G1129" i="8"/>
  <c r="H1129" i="8"/>
  <c r="G1130" i="8"/>
  <c r="H1130" i="8"/>
  <c r="G1131" i="8"/>
  <c r="H1131" i="8"/>
  <c r="G1132" i="8"/>
  <c r="H1132" i="8"/>
  <c r="G1133" i="8"/>
  <c r="H1133" i="8"/>
  <c r="G1134" i="8"/>
  <c r="H1134" i="8"/>
  <c r="G1135" i="8"/>
  <c r="H1135" i="8"/>
  <c r="G1136" i="8"/>
  <c r="H1136" i="8"/>
  <c r="G1137" i="8"/>
  <c r="H1137" i="8"/>
  <c r="G1138" i="8"/>
  <c r="H1138" i="8"/>
  <c r="G1139" i="8"/>
  <c r="H1139" i="8"/>
  <c r="G1140" i="8"/>
  <c r="H1140" i="8"/>
  <c r="G1141" i="8"/>
  <c r="H1141" i="8"/>
  <c r="G1142" i="8"/>
  <c r="H1142" i="8"/>
  <c r="G1143" i="8"/>
  <c r="H1143" i="8"/>
  <c r="G1144" i="8"/>
  <c r="H1144" i="8"/>
  <c r="G1145" i="8"/>
  <c r="H1145" i="8"/>
  <c r="G1146" i="8"/>
  <c r="H1146" i="8"/>
  <c r="G1147" i="8"/>
  <c r="H1147" i="8"/>
  <c r="G1148" i="8"/>
  <c r="H1148" i="8"/>
  <c r="G1149" i="8"/>
  <c r="H1149" i="8"/>
  <c r="G1150" i="8"/>
  <c r="H1150" i="8"/>
  <c r="G1151" i="8"/>
  <c r="H1151" i="8"/>
  <c r="G1152" i="8"/>
  <c r="H1152" i="8"/>
  <c r="G1153" i="8"/>
  <c r="H1153" i="8"/>
  <c r="G1154" i="8"/>
  <c r="H1154" i="8"/>
  <c r="G1155" i="8"/>
  <c r="H1155" i="8"/>
  <c r="G1156" i="8"/>
  <c r="H1156" i="8"/>
  <c r="G1157" i="8"/>
  <c r="H1157" i="8"/>
  <c r="G1158" i="8"/>
  <c r="H1158" i="8"/>
  <c r="G1159" i="8"/>
  <c r="H1159" i="8"/>
  <c r="G1160" i="8"/>
  <c r="H1160" i="8"/>
  <c r="G1161" i="8"/>
  <c r="H1161" i="8"/>
  <c r="G1162" i="8"/>
  <c r="H1162" i="8"/>
  <c r="G1163" i="8"/>
  <c r="H1163" i="8"/>
  <c r="G1164" i="8"/>
  <c r="H1164" i="8"/>
  <c r="G1165" i="8"/>
  <c r="H1165" i="8"/>
  <c r="G1166" i="8"/>
  <c r="H1166" i="8"/>
  <c r="G1167" i="8"/>
  <c r="H1167" i="8"/>
  <c r="G1168" i="8"/>
  <c r="H1168" i="8"/>
  <c r="G1169" i="8"/>
  <c r="H1169" i="8"/>
  <c r="G1170" i="8"/>
  <c r="H1170" i="8"/>
  <c r="G1171" i="8"/>
  <c r="H1171" i="8"/>
  <c r="G1172" i="8"/>
  <c r="H1172" i="8"/>
  <c r="G1173" i="8"/>
  <c r="H1173" i="8"/>
  <c r="G1174" i="8"/>
  <c r="H1174" i="8"/>
  <c r="G1175" i="8"/>
  <c r="H1175" i="8"/>
  <c r="G1176" i="8"/>
  <c r="H1176" i="8"/>
  <c r="G1177" i="8"/>
  <c r="H1177" i="8"/>
  <c r="G1178" i="8"/>
  <c r="H1178" i="8"/>
  <c r="G1179" i="8"/>
  <c r="H1179" i="8"/>
  <c r="G1180" i="8"/>
  <c r="H1180" i="8"/>
  <c r="G1181" i="8"/>
  <c r="H1181" i="8"/>
  <c r="G1182" i="8"/>
  <c r="H1182" i="8"/>
  <c r="G1183" i="8"/>
  <c r="H1183" i="8"/>
  <c r="G1184" i="8"/>
  <c r="H1184" i="8"/>
  <c r="G1185" i="8"/>
  <c r="H1185" i="8"/>
  <c r="G1186" i="8"/>
  <c r="H1186" i="8"/>
  <c r="G1187" i="8"/>
  <c r="H1187" i="8"/>
  <c r="G1188" i="8"/>
  <c r="H1188" i="8"/>
  <c r="G1189" i="8"/>
  <c r="H1189" i="8"/>
  <c r="G1190" i="8"/>
  <c r="H1190" i="8"/>
  <c r="G1191" i="8"/>
  <c r="H1191" i="8"/>
  <c r="G1192" i="8"/>
  <c r="H1192" i="8"/>
  <c r="G1193" i="8"/>
  <c r="H1193" i="8"/>
  <c r="G1194" i="8"/>
  <c r="H1194" i="8"/>
  <c r="G1195" i="8"/>
  <c r="H1195" i="8"/>
  <c r="G1196" i="8"/>
  <c r="H1196" i="8"/>
  <c r="G1197" i="8"/>
  <c r="H1197" i="8"/>
  <c r="G1198" i="8"/>
  <c r="H1198" i="8"/>
  <c r="G1199" i="8"/>
  <c r="H1199" i="8"/>
  <c r="G1200" i="8"/>
  <c r="H1200" i="8"/>
  <c r="G1201" i="8"/>
  <c r="H1201" i="8"/>
  <c r="G1202" i="8"/>
  <c r="H1202" i="8"/>
  <c r="G1203" i="8"/>
  <c r="H1203" i="8"/>
  <c r="G1204" i="8"/>
  <c r="H1204" i="8"/>
  <c r="G1205" i="8"/>
  <c r="H1205" i="8"/>
  <c r="G1206" i="8"/>
  <c r="H1206" i="8"/>
  <c r="G1207" i="8"/>
  <c r="H1207" i="8"/>
  <c r="G1208" i="8"/>
  <c r="H1208" i="8"/>
  <c r="G1209" i="8"/>
  <c r="H1209" i="8"/>
  <c r="G1210" i="8"/>
  <c r="H1210" i="8"/>
  <c r="G1211" i="8"/>
  <c r="H1211" i="8"/>
  <c r="G1212" i="8"/>
  <c r="H1212" i="8"/>
  <c r="G1213" i="8"/>
  <c r="H1213" i="8"/>
  <c r="G1214" i="8"/>
  <c r="H1214" i="8"/>
  <c r="G1215" i="8"/>
  <c r="H1215" i="8"/>
  <c r="G1216" i="8"/>
  <c r="H1216" i="8"/>
  <c r="G1217" i="8"/>
  <c r="H1217" i="8"/>
  <c r="G1218" i="8"/>
  <c r="H1218" i="8"/>
  <c r="G1219" i="8"/>
  <c r="H1219" i="8"/>
  <c r="G1220" i="8"/>
  <c r="H1220" i="8"/>
  <c r="G1221" i="8"/>
  <c r="H1221" i="8"/>
  <c r="G1222" i="8"/>
  <c r="H1222" i="8"/>
  <c r="G1223" i="8"/>
  <c r="H1223" i="8"/>
  <c r="G1224" i="8"/>
  <c r="H1224" i="8"/>
  <c r="G1225" i="8"/>
  <c r="H1225" i="8"/>
  <c r="G1226" i="8"/>
  <c r="H1226" i="8"/>
  <c r="G1227" i="8"/>
  <c r="H1227" i="8"/>
  <c r="G1228" i="8"/>
  <c r="H1228" i="8"/>
  <c r="G1229" i="8"/>
  <c r="H1229" i="8"/>
  <c r="G1230" i="8"/>
  <c r="H1230" i="8"/>
  <c r="G1231" i="8"/>
  <c r="H1231" i="8"/>
  <c r="G1232" i="8"/>
  <c r="H1232" i="8"/>
  <c r="G1233" i="8"/>
  <c r="H1233" i="8"/>
  <c r="G1234" i="8"/>
  <c r="H1234" i="8"/>
  <c r="G1235" i="8"/>
  <c r="H1235" i="8"/>
  <c r="G1236" i="8"/>
  <c r="H1236" i="8"/>
  <c r="G1237" i="8"/>
  <c r="H1237" i="8"/>
  <c r="G1238" i="8"/>
  <c r="H1238" i="8"/>
  <c r="G1239" i="8"/>
  <c r="H1239" i="8"/>
  <c r="G1240" i="8"/>
  <c r="H1240" i="8"/>
  <c r="G1241" i="8"/>
  <c r="H1241" i="8"/>
  <c r="G1242" i="8"/>
  <c r="H1242" i="8"/>
  <c r="G1243" i="8"/>
  <c r="H1243" i="8"/>
  <c r="G1244" i="8"/>
  <c r="H1244" i="8"/>
  <c r="G1245" i="8"/>
  <c r="H1245" i="8"/>
  <c r="G1246" i="8"/>
  <c r="H1246" i="8"/>
  <c r="G1247" i="8"/>
  <c r="H1247" i="8"/>
  <c r="G1248" i="8"/>
  <c r="H1248" i="8"/>
  <c r="G1249" i="8"/>
  <c r="H1249" i="8"/>
  <c r="G1250" i="8"/>
  <c r="H1250" i="8"/>
  <c r="G1251" i="8"/>
  <c r="H1251" i="8"/>
  <c r="G1252" i="8"/>
  <c r="H1252" i="8"/>
  <c r="G1253" i="8"/>
  <c r="H1253" i="8"/>
  <c r="G1254" i="8"/>
  <c r="H1254" i="8"/>
  <c r="G1255" i="8"/>
  <c r="H1255" i="8"/>
  <c r="G1256" i="8"/>
  <c r="H1256" i="8"/>
  <c r="G1257" i="8"/>
  <c r="H1257" i="8"/>
  <c r="G1258" i="8"/>
  <c r="H1258" i="8"/>
  <c r="G1259" i="8"/>
  <c r="H1259" i="8"/>
  <c r="G1260" i="8"/>
  <c r="H1260" i="8"/>
  <c r="G1261" i="8"/>
  <c r="H1261" i="8"/>
  <c r="G1262" i="8"/>
  <c r="H1262" i="8"/>
  <c r="G1263" i="8"/>
  <c r="H1263" i="8"/>
  <c r="G1264" i="8"/>
  <c r="H1264" i="8"/>
  <c r="G1265" i="8"/>
  <c r="H1265" i="8"/>
  <c r="G1266" i="8"/>
  <c r="H1266" i="8"/>
  <c r="G1267" i="8"/>
  <c r="H1267" i="8"/>
  <c r="G1268" i="8"/>
  <c r="H1268" i="8"/>
  <c r="G1269" i="8"/>
  <c r="H1269" i="8"/>
  <c r="G1270" i="8"/>
  <c r="H1270" i="8"/>
  <c r="G1271" i="8"/>
  <c r="H1271" i="8"/>
  <c r="G1272" i="8"/>
  <c r="H1272" i="8"/>
  <c r="G1273" i="8"/>
  <c r="H1273" i="8"/>
  <c r="G1274" i="8"/>
  <c r="H1274" i="8"/>
  <c r="G1275" i="8"/>
  <c r="H1275" i="8"/>
  <c r="G1276" i="8"/>
  <c r="H1276" i="8"/>
  <c r="G1277" i="8"/>
  <c r="H1277" i="8"/>
  <c r="G1278" i="8"/>
  <c r="H1278" i="8"/>
  <c r="G1279" i="8"/>
  <c r="H1279" i="8"/>
  <c r="G1280" i="8"/>
  <c r="H1280" i="8"/>
  <c r="G1281" i="8"/>
  <c r="H1281" i="8"/>
  <c r="G1282" i="8"/>
  <c r="H1282" i="8"/>
  <c r="G1283" i="8"/>
  <c r="H1283" i="8"/>
  <c r="G1284" i="8"/>
  <c r="H1284" i="8"/>
  <c r="G1285" i="8"/>
  <c r="H1285" i="8"/>
  <c r="G1286" i="8"/>
  <c r="H1286" i="8"/>
  <c r="G1287" i="8"/>
  <c r="H1287" i="8"/>
  <c r="G1288" i="8"/>
  <c r="H1288" i="8"/>
  <c r="G1289" i="8"/>
  <c r="H1289" i="8"/>
  <c r="G1290" i="8"/>
  <c r="H1290" i="8"/>
  <c r="G1291" i="8"/>
  <c r="H1291" i="8"/>
  <c r="G1292" i="8"/>
  <c r="H1292" i="8"/>
  <c r="G1293" i="8"/>
  <c r="H1293" i="8"/>
  <c r="G1294" i="8"/>
  <c r="H1294" i="8"/>
  <c r="G1295" i="8"/>
  <c r="H1295" i="8"/>
  <c r="G1296" i="8"/>
  <c r="H1296" i="8"/>
  <c r="G1297" i="8"/>
  <c r="H1297" i="8"/>
  <c r="G1298" i="8"/>
  <c r="H1298" i="8"/>
  <c r="G1299" i="8"/>
  <c r="H1299" i="8"/>
  <c r="G1300" i="8"/>
  <c r="H1300" i="8"/>
  <c r="G1301" i="8"/>
  <c r="H1301" i="8"/>
  <c r="G1302" i="8"/>
  <c r="H1302" i="8"/>
  <c r="G1303" i="8"/>
  <c r="H1303" i="8"/>
  <c r="G1304" i="8"/>
  <c r="H1304" i="8"/>
  <c r="G1305" i="8"/>
  <c r="H1305" i="8"/>
  <c r="G1306" i="8"/>
  <c r="H1306" i="8"/>
  <c r="G1307" i="8"/>
  <c r="H1307" i="8"/>
  <c r="G1308" i="8"/>
  <c r="H1308" i="8"/>
  <c r="G1309" i="8"/>
  <c r="H1309" i="8"/>
  <c r="G1310" i="8"/>
  <c r="H1310" i="8"/>
  <c r="G1311" i="8"/>
  <c r="H1311" i="8"/>
  <c r="G1312" i="8"/>
  <c r="H1312" i="8"/>
  <c r="G1313" i="8"/>
  <c r="H1313" i="8"/>
  <c r="G1314" i="8"/>
  <c r="H1314" i="8"/>
  <c r="G1315" i="8"/>
  <c r="H1315" i="8"/>
  <c r="G1316" i="8"/>
  <c r="H1316" i="8"/>
  <c r="G1317" i="8"/>
  <c r="H1317" i="8"/>
  <c r="G1318" i="8"/>
  <c r="H1318" i="8"/>
  <c r="G1319" i="8"/>
  <c r="H1319" i="8"/>
  <c r="G1320" i="8"/>
  <c r="H1320" i="8"/>
  <c r="G1321" i="8"/>
  <c r="H1321" i="8"/>
  <c r="G1322" i="8"/>
  <c r="H1322" i="8"/>
  <c r="G1323" i="8"/>
  <c r="H1323" i="8"/>
  <c r="G1324" i="8"/>
  <c r="H1324" i="8"/>
  <c r="G1325" i="8"/>
  <c r="H1325" i="8"/>
  <c r="G1326" i="8"/>
  <c r="H1326" i="8"/>
  <c r="G1327" i="8"/>
  <c r="H1327" i="8"/>
  <c r="G1328" i="8"/>
  <c r="H1328" i="8"/>
  <c r="G1329" i="8"/>
  <c r="H1329" i="8"/>
  <c r="G1330" i="8"/>
  <c r="H1330" i="8"/>
  <c r="G1331" i="8"/>
  <c r="H1331" i="8"/>
  <c r="G1332" i="8"/>
  <c r="H1332" i="8"/>
  <c r="G1333" i="8"/>
  <c r="H1333" i="8"/>
  <c r="G1334" i="8"/>
  <c r="H1334" i="8"/>
  <c r="G1335" i="8"/>
  <c r="H1335" i="8"/>
  <c r="G1336" i="8"/>
  <c r="H1336" i="8"/>
  <c r="G1337" i="8"/>
  <c r="H1337" i="8"/>
  <c r="G1338" i="8"/>
  <c r="H1338" i="8"/>
  <c r="G1339" i="8"/>
  <c r="H1339" i="8"/>
  <c r="G1340" i="8"/>
  <c r="H1340" i="8"/>
  <c r="G1341" i="8"/>
  <c r="H1341" i="8"/>
  <c r="G1342" i="8"/>
  <c r="H1342" i="8"/>
  <c r="G1343" i="8"/>
  <c r="H1343" i="8"/>
  <c r="G1344" i="8"/>
  <c r="H1344" i="8"/>
  <c r="G1345" i="8"/>
  <c r="H1345" i="8"/>
  <c r="G1346" i="8"/>
  <c r="H1346" i="8"/>
  <c r="G1347" i="8"/>
  <c r="H1347" i="8"/>
  <c r="G1348" i="8"/>
  <c r="H1348" i="8"/>
  <c r="G1349" i="8"/>
  <c r="H1349" i="8"/>
  <c r="G1350" i="8"/>
  <c r="H1350" i="8"/>
  <c r="G1351" i="8"/>
  <c r="H1351" i="8"/>
  <c r="G1352" i="8"/>
  <c r="H1352" i="8"/>
  <c r="G1353" i="8"/>
  <c r="H1353" i="8"/>
  <c r="G1354" i="8"/>
  <c r="H1354" i="8"/>
  <c r="G1355" i="8"/>
  <c r="H1355" i="8"/>
  <c r="G1356" i="8"/>
  <c r="H1356" i="8"/>
  <c r="G1357" i="8"/>
  <c r="H1357" i="8"/>
  <c r="G1358" i="8"/>
  <c r="H1358" i="8"/>
  <c r="G1359" i="8"/>
  <c r="H1359" i="8"/>
  <c r="G1360" i="8"/>
  <c r="H1360" i="8"/>
  <c r="G1361" i="8"/>
  <c r="H1361" i="8"/>
  <c r="G1362" i="8"/>
  <c r="H1362" i="8"/>
  <c r="G1363" i="8"/>
  <c r="H1363" i="8"/>
  <c r="G1364" i="8"/>
  <c r="H1364" i="8"/>
  <c r="G1365" i="8"/>
  <c r="H1365" i="8"/>
  <c r="G1366" i="8"/>
  <c r="H1366" i="8"/>
  <c r="G1367" i="8"/>
  <c r="H1367" i="8"/>
  <c r="G1368" i="8"/>
  <c r="H1368" i="8"/>
  <c r="G1369" i="8"/>
  <c r="H1369" i="8"/>
  <c r="G1370" i="8"/>
  <c r="H1370" i="8"/>
  <c r="G1371" i="8"/>
  <c r="H1371" i="8"/>
  <c r="G1372" i="8"/>
  <c r="H1372" i="8"/>
  <c r="G1373" i="8"/>
  <c r="H1373" i="8"/>
  <c r="G1374" i="8"/>
  <c r="H1374" i="8"/>
  <c r="G1375" i="8"/>
  <c r="H1375" i="8"/>
  <c r="G1376" i="8"/>
  <c r="H1376" i="8"/>
  <c r="G1377" i="8"/>
  <c r="H1377" i="8"/>
  <c r="G1378" i="8"/>
  <c r="H1378" i="8"/>
  <c r="G1379" i="8"/>
  <c r="H1379" i="8"/>
  <c r="G1380" i="8"/>
  <c r="H1380" i="8"/>
  <c r="G1381" i="8"/>
  <c r="H1381" i="8"/>
  <c r="G1382" i="8"/>
  <c r="H1382" i="8"/>
  <c r="G1383" i="8"/>
  <c r="H1383" i="8"/>
  <c r="G1384" i="8"/>
  <c r="H1384" i="8"/>
  <c r="G1385" i="8"/>
  <c r="H1385" i="8"/>
  <c r="G1386" i="8"/>
  <c r="H1386" i="8"/>
  <c r="G1387" i="8"/>
  <c r="H1387" i="8"/>
  <c r="G1388" i="8"/>
  <c r="H1388" i="8"/>
  <c r="G1389" i="8"/>
  <c r="H1389" i="8"/>
  <c r="G1390" i="8"/>
  <c r="H1390" i="8"/>
  <c r="G1391" i="8"/>
  <c r="H1391" i="8"/>
  <c r="G1392" i="8"/>
  <c r="H1392" i="8"/>
  <c r="G1393" i="8"/>
  <c r="H1393" i="8"/>
  <c r="G1394" i="8"/>
  <c r="H1394" i="8"/>
  <c r="G1395" i="8"/>
  <c r="H1395" i="8"/>
  <c r="G1396" i="8"/>
  <c r="H1396" i="8"/>
  <c r="G1397" i="8"/>
  <c r="H1397" i="8"/>
  <c r="G1398" i="8"/>
  <c r="H1398" i="8"/>
  <c r="G1399" i="8"/>
  <c r="H1399" i="8"/>
  <c r="G1400" i="8"/>
  <c r="H1400" i="8"/>
  <c r="G1401" i="8"/>
  <c r="H1401" i="8"/>
  <c r="G1402" i="8"/>
  <c r="H1402" i="8"/>
  <c r="G1403" i="8"/>
  <c r="H1403" i="8"/>
  <c r="G1404" i="8"/>
  <c r="H1404" i="8"/>
  <c r="G1405" i="8"/>
  <c r="H1405" i="8"/>
  <c r="G1406" i="8"/>
  <c r="H1406" i="8"/>
  <c r="G1407" i="8"/>
  <c r="H1407" i="8"/>
  <c r="G1408" i="8"/>
  <c r="H1408" i="8"/>
  <c r="G1409" i="8"/>
  <c r="H1409" i="8"/>
  <c r="G1410" i="8"/>
  <c r="H1410" i="8"/>
  <c r="G1411" i="8"/>
  <c r="H1411" i="8"/>
  <c r="G1412" i="8"/>
  <c r="H1412" i="8"/>
  <c r="G1413" i="8"/>
  <c r="H1413" i="8"/>
  <c r="G1414" i="8"/>
  <c r="H1414" i="8"/>
  <c r="G1415" i="8"/>
  <c r="H1415" i="8"/>
  <c r="G1416" i="8"/>
  <c r="H1416" i="8"/>
  <c r="G1417" i="8"/>
  <c r="H1417" i="8"/>
  <c r="G1418" i="8"/>
  <c r="H1418" i="8"/>
  <c r="G1419" i="8"/>
  <c r="H1419" i="8"/>
  <c r="G1420" i="8"/>
  <c r="H1420" i="8"/>
  <c r="G1421" i="8"/>
  <c r="H1421" i="8"/>
  <c r="G1422" i="8"/>
  <c r="H1422" i="8"/>
  <c r="G1423" i="8"/>
  <c r="H1423" i="8"/>
  <c r="G1424" i="8"/>
  <c r="H1424" i="8"/>
  <c r="G1425" i="8"/>
  <c r="H1425" i="8"/>
  <c r="G1426" i="8"/>
  <c r="H1426" i="8"/>
  <c r="G1427" i="8"/>
  <c r="H1427" i="8"/>
  <c r="G1428" i="8"/>
  <c r="H1428" i="8"/>
  <c r="G1429" i="8"/>
  <c r="H1429" i="8"/>
  <c r="G1430" i="8"/>
  <c r="H1430" i="8"/>
  <c r="G1431" i="8"/>
  <c r="H1431" i="8"/>
  <c r="G1432" i="8"/>
  <c r="H1432" i="8"/>
  <c r="G1433" i="8"/>
  <c r="H1433" i="8"/>
  <c r="G1434" i="8"/>
  <c r="H1434" i="8"/>
  <c r="G1435" i="8"/>
  <c r="H1435" i="8"/>
  <c r="G1436" i="8"/>
  <c r="H1436" i="8"/>
  <c r="G1437" i="8"/>
  <c r="H1437" i="8"/>
  <c r="G1438" i="8"/>
  <c r="H1438" i="8"/>
  <c r="G1439" i="8"/>
  <c r="H1439" i="8"/>
  <c r="G1440" i="8"/>
  <c r="H1440" i="8"/>
  <c r="G1441" i="8"/>
  <c r="H1441" i="8"/>
  <c r="G1442" i="8"/>
  <c r="H1442" i="8"/>
  <c r="G1443" i="8"/>
  <c r="H1443" i="8"/>
  <c r="G1444" i="8"/>
  <c r="H1444" i="8"/>
  <c r="G1445" i="8"/>
  <c r="H1445" i="8"/>
  <c r="G1446" i="8"/>
  <c r="H1446" i="8"/>
  <c r="G1447" i="8"/>
  <c r="H1447" i="8"/>
  <c r="G1448" i="8"/>
  <c r="H1448" i="8"/>
  <c r="G1449" i="8"/>
  <c r="H1449" i="8"/>
  <c r="G1450" i="8"/>
  <c r="H1450" i="8"/>
  <c r="G1451" i="8"/>
  <c r="H1451" i="8"/>
  <c r="G1452" i="8"/>
  <c r="H1452" i="8"/>
  <c r="G1453" i="8"/>
  <c r="H1453" i="8"/>
  <c r="G1454" i="8"/>
  <c r="H1454" i="8"/>
  <c r="G1455" i="8"/>
  <c r="H1455" i="8"/>
  <c r="G1456" i="8"/>
  <c r="H1456" i="8"/>
  <c r="G1457" i="8"/>
  <c r="H1457" i="8"/>
  <c r="G1458" i="8"/>
  <c r="H1458" i="8"/>
  <c r="G1459" i="8"/>
  <c r="H1459" i="8"/>
  <c r="G1460" i="8"/>
  <c r="H1460" i="8"/>
  <c r="G1461" i="8"/>
  <c r="H1461" i="8"/>
  <c r="G1462" i="8"/>
  <c r="H1462" i="8"/>
  <c r="G1463" i="8"/>
  <c r="H1463" i="8"/>
  <c r="G1464" i="8"/>
  <c r="H1464" i="8"/>
  <c r="G1465" i="8"/>
  <c r="H1465" i="8"/>
  <c r="G1466" i="8"/>
  <c r="H1466" i="8"/>
  <c r="G1467" i="8"/>
  <c r="H1467" i="8"/>
  <c r="G1468" i="8"/>
  <c r="H1468" i="8"/>
  <c r="G1469" i="8"/>
  <c r="H1469" i="8"/>
  <c r="G1470" i="8"/>
  <c r="H1470" i="8"/>
  <c r="G1471" i="8"/>
  <c r="H1471" i="8"/>
  <c r="G1472" i="8"/>
  <c r="H1472" i="8"/>
  <c r="G1473" i="8"/>
  <c r="H1473" i="8"/>
  <c r="G1474" i="8"/>
  <c r="H1474" i="8"/>
  <c r="G1475" i="8"/>
  <c r="H1475" i="8"/>
  <c r="G1476" i="8"/>
  <c r="H1476" i="8"/>
  <c r="G1477" i="8"/>
  <c r="H1477" i="8"/>
  <c r="G1478" i="8"/>
  <c r="H1478" i="8"/>
  <c r="G1479" i="8"/>
  <c r="H1479" i="8"/>
  <c r="G1480" i="8"/>
  <c r="H1480" i="8"/>
  <c r="G1481" i="8"/>
  <c r="H1481" i="8"/>
  <c r="G1482" i="8"/>
  <c r="H1482" i="8"/>
  <c r="G1483" i="8"/>
  <c r="H1483" i="8"/>
  <c r="G1484" i="8"/>
  <c r="H1484" i="8"/>
  <c r="G1485" i="8"/>
  <c r="H1485" i="8"/>
  <c r="G1486" i="8"/>
  <c r="H1486" i="8"/>
  <c r="G1487" i="8"/>
  <c r="H1487" i="8"/>
  <c r="G1488" i="8"/>
  <c r="H1488" i="8"/>
  <c r="G1489" i="8"/>
  <c r="H1489" i="8"/>
  <c r="G1490" i="8"/>
  <c r="H1490" i="8"/>
  <c r="G1491" i="8"/>
  <c r="H1491" i="8"/>
  <c r="G1492" i="8"/>
  <c r="H1492" i="8"/>
  <c r="G1493" i="8"/>
  <c r="H1493" i="8"/>
  <c r="G1494" i="8"/>
  <c r="H1494" i="8"/>
  <c r="G1495" i="8"/>
  <c r="H1495" i="8"/>
  <c r="G1496" i="8"/>
  <c r="H1496" i="8"/>
  <c r="G1497" i="8"/>
  <c r="H1497" i="8"/>
  <c r="G1498" i="8"/>
  <c r="H1498" i="8"/>
  <c r="G1499" i="8"/>
  <c r="H1499" i="8"/>
  <c r="G1500" i="8"/>
  <c r="H1500" i="8"/>
  <c r="G1501" i="8"/>
  <c r="H1501" i="8"/>
  <c r="G1502" i="8"/>
  <c r="H1502" i="8"/>
  <c r="G1503" i="8"/>
  <c r="H1503" i="8"/>
  <c r="G1504" i="8"/>
  <c r="H1504" i="8"/>
  <c r="G1505" i="8"/>
  <c r="H1505" i="8"/>
  <c r="G1506" i="8"/>
  <c r="H1506" i="8"/>
  <c r="G1507" i="8"/>
  <c r="H1507" i="8"/>
  <c r="G1508" i="8"/>
  <c r="H1508" i="8"/>
  <c r="G1509" i="8"/>
  <c r="H1509" i="8"/>
  <c r="G1510" i="8"/>
  <c r="H1510" i="8"/>
  <c r="G1511" i="8"/>
  <c r="H1511" i="8"/>
  <c r="G1512" i="8"/>
  <c r="H1512" i="8"/>
  <c r="G1513" i="8"/>
  <c r="H1513" i="8"/>
  <c r="G1514" i="8"/>
  <c r="H1514" i="8"/>
  <c r="G1515" i="8"/>
  <c r="H1515" i="8"/>
  <c r="G1516" i="8"/>
  <c r="H1516" i="8"/>
  <c r="G1517" i="8"/>
  <c r="H1517" i="8"/>
  <c r="G1518" i="8"/>
  <c r="H1518" i="8"/>
  <c r="G1519" i="8"/>
  <c r="H1519" i="8"/>
  <c r="G1520" i="8"/>
  <c r="H1520" i="8"/>
  <c r="G1521" i="8"/>
  <c r="H1521" i="8"/>
  <c r="G1522" i="8"/>
  <c r="H1522" i="8"/>
  <c r="G1523" i="8"/>
  <c r="H1523" i="8"/>
  <c r="G1524" i="8"/>
  <c r="H1524" i="8"/>
  <c r="G1525" i="8"/>
  <c r="H1525" i="8"/>
  <c r="G1526" i="8"/>
  <c r="H1526" i="8"/>
  <c r="G1527" i="8"/>
  <c r="H1527" i="8"/>
  <c r="G1528" i="8"/>
  <c r="H1528" i="8"/>
  <c r="G1529" i="8"/>
  <c r="H1529" i="8"/>
  <c r="G1530" i="8"/>
  <c r="H1530" i="8"/>
  <c r="G1531" i="8"/>
  <c r="H1531" i="8"/>
  <c r="G1532" i="8"/>
  <c r="H1532" i="8"/>
  <c r="G1533" i="8"/>
  <c r="H1533" i="8"/>
  <c r="G1534" i="8"/>
  <c r="H1534" i="8"/>
  <c r="G1535" i="8"/>
  <c r="H1535" i="8"/>
  <c r="G1536" i="8"/>
  <c r="H1536" i="8"/>
  <c r="G1537" i="8"/>
  <c r="H1537" i="8"/>
  <c r="G1538" i="8"/>
  <c r="H1538" i="8"/>
  <c r="G1539" i="8"/>
  <c r="H1539" i="8"/>
  <c r="G1540" i="8"/>
  <c r="H1540" i="8"/>
  <c r="G1541" i="8"/>
  <c r="H1541" i="8"/>
  <c r="G1542" i="8"/>
  <c r="H1542" i="8"/>
  <c r="G1543" i="8"/>
  <c r="H1543" i="8"/>
  <c r="G1544" i="8"/>
  <c r="H1544" i="8"/>
  <c r="G1545" i="8"/>
  <c r="H1545" i="8"/>
  <c r="G1546" i="8"/>
  <c r="H1546" i="8"/>
  <c r="G1547" i="8"/>
  <c r="H1547" i="8"/>
  <c r="G1548" i="8"/>
  <c r="H1548" i="8"/>
  <c r="G1549" i="8"/>
  <c r="H1549" i="8"/>
  <c r="G1550" i="8"/>
  <c r="H1550" i="8"/>
  <c r="G1551" i="8"/>
  <c r="H1551" i="8"/>
  <c r="G1552" i="8"/>
  <c r="H1552" i="8"/>
  <c r="G1553" i="8"/>
  <c r="H1553" i="8"/>
  <c r="G1554" i="8"/>
  <c r="H1554" i="8"/>
  <c r="G1555" i="8"/>
  <c r="H1555" i="8"/>
  <c r="G1556" i="8"/>
  <c r="H1556" i="8"/>
  <c r="G1557" i="8"/>
  <c r="H1557" i="8"/>
  <c r="G1558" i="8"/>
  <c r="H1558" i="8"/>
  <c r="G1559" i="8"/>
  <c r="H1559" i="8"/>
  <c r="G1560" i="8"/>
  <c r="H1560" i="8"/>
  <c r="G1561" i="8"/>
  <c r="H1561" i="8"/>
  <c r="G1562" i="8"/>
  <c r="H1562" i="8"/>
  <c r="G1563" i="8"/>
  <c r="H1563" i="8"/>
  <c r="G1564" i="8"/>
  <c r="H1564" i="8"/>
  <c r="G1565" i="8"/>
  <c r="H1565" i="8"/>
  <c r="G1566" i="8"/>
  <c r="H1566" i="8"/>
  <c r="G1567" i="8"/>
  <c r="H1567" i="8"/>
  <c r="G1568" i="8"/>
  <c r="H1568" i="8"/>
  <c r="G1569" i="8"/>
  <c r="H1569" i="8"/>
  <c r="G1570" i="8"/>
  <c r="H1570" i="8"/>
  <c r="G1571" i="8"/>
  <c r="H1571" i="8"/>
  <c r="G1572" i="8"/>
  <c r="H1572" i="8"/>
  <c r="G1573" i="8"/>
  <c r="H1573" i="8"/>
  <c r="G1574" i="8"/>
  <c r="H1574" i="8"/>
  <c r="G1575" i="8"/>
  <c r="H1575" i="8"/>
  <c r="G1576" i="8"/>
  <c r="H1576" i="8"/>
  <c r="G1577" i="8"/>
  <c r="H1577" i="8"/>
  <c r="G1578" i="8"/>
  <c r="H1578" i="8"/>
  <c r="G1579" i="8"/>
  <c r="H1579" i="8"/>
  <c r="G1580" i="8"/>
  <c r="H1580" i="8"/>
  <c r="G1581" i="8"/>
  <c r="H1581" i="8"/>
  <c r="G1582" i="8"/>
  <c r="H1582" i="8"/>
  <c r="G1583" i="8"/>
  <c r="H1583" i="8"/>
  <c r="G1584" i="8"/>
  <c r="H1584" i="8"/>
  <c r="G1585" i="8"/>
  <c r="H1585" i="8"/>
  <c r="G1586" i="8"/>
  <c r="H1586" i="8"/>
  <c r="G1587" i="8"/>
  <c r="H1587" i="8"/>
  <c r="G1588" i="8"/>
  <c r="H1588" i="8"/>
  <c r="G1589" i="8"/>
  <c r="H1589" i="8"/>
  <c r="G1590" i="8"/>
  <c r="H1590" i="8"/>
  <c r="G1591" i="8"/>
  <c r="H1591" i="8"/>
  <c r="G1592" i="8"/>
  <c r="H1592" i="8"/>
  <c r="G1593" i="8"/>
  <c r="H1593" i="8"/>
  <c r="G1594" i="8"/>
  <c r="H1594" i="8"/>
  <c r="G1595" i="8"/>
  <c r="H1595" i="8"/>
  <c r="G1596" i="8"/>
  <c r="H1596" i="8"/>
  <c r="G1597" i="8"/>
  <c r="H1597" i="8"/>
  <c r="G1598" i="8"/>
  <c r="H1598" i="8"/>
  <c r="G1599" i="8"/>
  <c r="H1599" i="8"/>
  <c r="G1600" i="8"/>
  <c r="H1600" i="8"/>
  <c r="G1601" i="8"/>
  <c r="H1601" i="8"/>
  <c r="G1602" i="8"/>
  <c r="H1602" i="8"/>
  <c r="G1603" i="8"/>
  <c r="H1603" i="8"/>
  <c r="G1604" i="8"/>
  <c r="H1604" i="8"/>
  <c r="G1605" i="8"/>
  <c r="H1605" i="8"/>
  <c r="G1606" i="8"/>
  <c r="H1606" i="8"/>
  <c r="G1607" i="8"/>
  <c r="H1607" i="8"/>
  <c r="G1608" i="8"/>
  <c r="H1608" i="8"/>
  <c r="G1609" i="8"/>
  <c r="H1609" i="8"/>
  <c r="G1610" i="8"/>
  <c r="H1610" i="8"/>
  <c r="G1611" i="8"/>
  <c r="H1611" i="8"/>
  <c r="G1612" i="8"/>
  <c r="H1612" i="8"/>
  <c r="G1613" i="8"/>
  <c r="H1613" i="8"/>
  <c r="G1614" i="8"/>
  <c r="H1614" i="8"/>
  <c r="G1615" i="8"/>
  <c r="H1615" i="8"/>
  <c r="G1616" i="8"/>
  <c r="H1616" i="8"/>
  <c r="G1617" i="8"/>
  <c r="H1617" i="8"/>
  <c r="G1618" i="8"/>
  <c r="H1618" i="8"/>
  <c r="G1619" i="8"/>
  <c r="H1619" i="8"/>
  <c r="G1620" i="8"/>
  <c r="H1620" i="8"/>
  <c r="G1621" i="8"/>
  <c r="H1621" i="8"/>
  <c r="G1622" i="8"/>
  <c r="H1622" i="8"/>
  <c r="G1623" i="8"/>
  <c r="H1623" i="8"/>
  <c r="G1624" i="8"/>
  <c r="H1624" i="8"/>
  <c r="G1625" i="8"/>
  <c r="H1625" i="8"/>
  <c r="G1626" i="8"/>
  <c r="H1626" i="8"/>
  <c r="G1627" i="8"/>
  <c r="H1627" i="8"/>
  <c r="G1628" i="8"/>
  <c r="H1628" i="8"/>
  <c r="G1629" i="8"/>
  <c r="H1629" i="8"/>
  <c r="G1630" i="8"/>
  <c r="H1630" i="8"/>
  <c r="G1631" i="8"/>
  <c r="H1631" i="8"/>
  <c r="G1632" i="8"/>
  <c r="H1632" i="8"/>
  <c r="G1633" i="8"/>
  <c r="H1633" i="8"/>
  <c r="G1634" i="8"/>
  <c r="H1634" i="8"/>
  <c r="G1635" i="8"/>
  <c r="H1635" i="8"/>
  <c r="G1636" i="8"/>
  <c r="H1636" i="8"/>
  <c r="G1637" i="8"/>
  <c r="H1637" i="8"/>
  <c r="G1638" i="8"/>
  <c r="H1638" i="8"/>
  <c r="G1639" i="8"/>
  <c r="H1639" i="8"/>
  <c r="G1640" i="8"/>
  <c r="H1640" i="8"/>
  <c r="G1641" i="8"/>
  <c r="H1641" i="8"/>
  <c r="G1642" i="8"/>
  <c r="H1642" i="8"/>
  <c r="G1643" i="8"/>
  <c r="H1643" i="8"/>
  <c r="G1644" i="8"/>
  <c r="H1644" i="8"/>
  <c r="G1645" i="8"/>
  <c r="H1645" i="8"/>
  <c r="G1646" i="8"/>
  <c r="H1646" i="8"/>
  <c r="G1647" i="8"/>
  <c r="H1647" i="8"/>
  <c r="G1648" i="8"/>
  <c r="H1648" i="8"/>
  <c r="G1649" i="8"/>
  <c r="H1649" i="8"/>
  <c r="G1650" i="8"/>
  <c r="H1650" i="8"/>
  <c r="G1651" i="8"/>
  <c r="H1651" i="8"/>
  <c r="G1652" i="8"/>
  <c r="H1652" i="8"/>
  <c r="G1653" i="8"/>
  <c r="H1653" i="8"/>
  <c r="G1654" i="8"/>
  <c r="H1654" i="8"/>
  <c r="G1655" i="8"/>
  <c r="H1655" i="8"/>
  <c r="G1656" i="8"/>
  <c r="H1656" i="8"/>
  <c r="G1657" i="8"/>
  <c r="H1657" i="8"/>
  <c r="G1658" i="8"/>
  <c r="H1658" i="8"/>
  <c r="G1659" i="8"/>
  <c r="H1659" i="8"/>
  <c r="G1660" i="8"/>
  <c r="H1660" i="8"/>
  <c r="G1661" i="8"/>
  <c r="H1661" i="8"/>
  <c r="G1662" i="8"/>
  <c r="H1662" i="8"/>
  <c r="G1663" i="8"/>
  <c r="H1663" i="8"/>
  <c r="G1664" i="8"/>
  <c r="H1664" i="8"/>
  <c r="G1665" i="8"/>
  <c r="H1665" i="8"/>
  <c r="G1666" i="8"/>
  <c r="H1666" i="8"/>
  <c r="G1667" i="8"/>
  <c r="H1667" i="8"/>
  <c r="G1668" i="8"/>
  <c r="H1668" i="8"/>
  <c r="G1669" i="8"/>
  <c r="H1669" i="8"/>
  <c r="G1670" i="8"/>
  <c r="H1670" i="8"/>
  <c r="G1671" i="8"/>
  <c r="H1671" i="8"/>
  <c r="G1672" i="8"/>
  <c r="H1672" i="8"/>
  <c r="G1673" i="8"/>
  <c r="H1673" i="8"/>
  <c r="G1674" i="8"/>
  <c r="H1674" i="8"/>
  <c r="G1675" i="8"/>
  <c r="H1675" i="8"/>
  <c r="G1676" i="8"/>
  <c r="H1676" i="8"/>
  <c r="G1677" i="8"/>
  <c r="H1677" i="8"/>
  <c r="G1678" i="8"/>
  <c r="H1678" i="8"/>
  <c r="G1679" i="8"/>
  <c r="H1679" i="8"/>
  <c r="G1680" i="8"/>
  <c r="H1680" i="8"/>
  <c r="G1681" i="8"/>
  <c r="H1681" i="8"/>
  <c r="G1682" i="8"/>
  <c r="H1682" i="8"/>
  <c r="G1683" i="8"/>
  <c r="H1683" i="8"/>
  <c r="G1684" i="8"/>
  <c r="H1684" i="8"/>
  <c r="G1685" i="8"/>
  <c r="H1685" i="8"/>
  <c r="G1686" i="8"/>
  <c r="H1686" i="8"/>
  <c r="G1687" i="8"/>
  <c r="H1687" i="8"/>
  <c r="G1688" i="8"/>
  <c r="H1688" i="8"/>
  <c r="G1689" i="8"/>
  <c r="H1689" i="8"/>
  <c r="G1690" i="8"/>
  <c r="H1690" i="8"/>
  <c r="G1691" i="8"/>
  <c r="H1691" i="8"/>
  <c r="G1692" i="8"/>
  <c r="H1692" i="8"/>
  <c r="G1693" i="8"/>
  <c r="H1693" i="8"/>
  <c r="G1694" i="8"/>
  <c r="H1694" i="8"/>
  <c r="G1695" i="8"/>
  <c r="H1695" i="8"/>
  <c r="G1696" i="8"/>
  <c r="H1696" i="8"/>
  <c r="G1697" i="8"/>
  <c r="H1697" i="8"/>
  <c r="G1698" i="8"/>
  <c r="H1698" i="8"/>
  <c r="G1699" i="8"/>
  <c r="H1699" i="8"/>
  <c r="G1700" i="8"/>
  <c r="H1700" i="8"/>
  <c r="G1701" i="8"/>
  <c r="H1701" i="8"/>
  <c r="G1702" i="8"/>
  <c r="H1702" i="8"/>
  <c r="G1703" i="8"/>
  <c r="H1703" i="8"/>
  <c r="G1704" i="8"/>
  <c r="H1704" i="8"/>
  <c r="G1705" i="8"/>
  <c r="H1705" i="8"/>
  <c r="G1706" i="8"/>
  <c r="H1706" i="8"/>
  <c r="G1707" i="8"/>
  <c r="H1707" i="8"/>
  <c r="G1708" i="8"/>
  <c r="H1708" i="8"/>
  <c r="G1709" i="8"/>
  <c r="H1709" i="8"/>
  <c r="G1710" i="8"/>
  <c r="H1710" i="8"/>
  <c r="G1711" i="8"/>
  <c r="H1711" i="8"/>
  <c r="G1712" i="8"/>
  <c r="H1712" i="8"/>
  <c r="G1713" i="8"/>
  <c r="H1713" i="8"/>
  <c r="G1714" i="8"/>
  <c r="H1714" i="8"/>
  <c r="G1715" i="8"/>
  <c r="H1715" i="8"/>
  <c r="G1716" i="8"/>
  <c r="H1716" i="8"/>
  <c r="G1717" i="8"/>
  <c r="H1717" i="8"/>
  <c r="G1718" i="8"/>
  <c r="H1718" i="8"/>
  <c r="G1719" i="8"/>
  <c r="H1719" i="8"/>
  <c r="G1720" i="8"/>
  <c r="H1720" i="8"/>
  <c r="G1721" i="8"/>
  <c r="H1721" i="8"/>
  <c r="G1722" i="8"/>
  <c r="H1722" i="8"/>
  <c r="G1723" i="8"/>
  <c r="H1723" i="8"/>
  <c r="G1724" i="8"/>
  <c r="H1724" i="8"/>
  <c r="G1725" i="8"/>
  <c r="H1725" i="8"/>
  <c r="G1726" i="8"/>
  <c r="H1726" i="8"/>
  <c r="G1727" i="8"/>
  <c r="H1727" i="8"/>
  <c r="G1728" i="8"/>
  <c r="H1728" i="8"/>
  <c r="G1729" i="8"/>
  <c r="H1729" i="8"/>
  <c r="G1730" i="8"/>
  <c r="H1730" i="8"/>
  <c r="G1731" i="8"/>
  <c r="H1731" i="8"/>
  <c r="G1732" i="8"/>
  <c r="H1732" i="8"/>
  <c r="G1733" i="8"/>
  <c r="H1733" i="8"/>
  <c r="G1734" i="8"/>
  <c r="H1734" i="8"/>
  <c r="G1735" i="8"/>
  <c r="H1735" i="8"/>
  <c r="G1736" i="8"/>
  <c r="H1736" i="8"/>
  <c r="G1737" i="8"/>
  <c r="H1737" i="8"/>
  <c r="G1738" i="8"/>
  <c r="H1738" i="8"/>
  <c r="G1739" i="8"/>
  <c r="H1739" i="8"/>
  <c r="G1740" i="8"/>
  <c r="H1740" i="8"/>
  <c r="G1741" i="8"/>
  <c r="H1741" i="8"/>
  <c r="G1742" i="8"/>
  <c r="H1742" i="8"/>
  <c r="G1743" i="8"/>
  <c r="H1743" i="8"/>
  <c r="G1744" i="8"/>
  <c r="H1744" i="8"/>
  <c r="G1745" i="8"/>
  <c r="H1745" i="8"/>
  <c r="G1746" i="8"/>
  <c r="H1746" i="8"/>
  <c r="G1747" i="8"/>
  <c r="H1747" i="8"/>
  <c r="G1748" i="8"/>
  <c r="H1748" i="8"/>
  <c r="G1749" i="8"/>
  <c r="H1749" i="8"/>
  <c r="G1750" i="8"/>
  <c r="H1750" i="8"/>
  <c r="G1751" i="8"/>
  <c r="H1751" i="8"/>
  <c r="G1752" i="8"/>
  <c r="H1752" i="8"/>
  <c r="G1753" i="8"/>
  <c r="H1753" i="8"/>
  <c r="G1754" i="8"/>
  <c r="H1754" i="8"/>
  <c r="G1755" i="8"/>
  <c r="H1755" i="8"/>
  <c r="G1756" i="8"/>
  <c r="H1756" i="8"/>
  <c r="G1757" i="8"/>
  <c r="H1757" i="8"/>
  <c r="G1758" i="8"/>
  <c r="H1758" i="8"/>
  <c r="G1759" i="8"/>
  <c r="H1759" i="8"/>
  <c r="G1760" i="8"/>
  <c r="H1760" i="8"/>
  <c r="G1761" i="8"/>
  <c r="H1761" i="8"/>
  <c r="G1762" i="8"/>
  <c r="H1762" i="8"/>
  <c r="G1763" i="8"/>
  <c r="H1763" i="8"/>
  <c r="G1764" i="8"/>
  <c r="H1764" i="8"/>
  <c r="G1765" i="8"/>
  <c r="H1765" i="8"/>
  <c r="G1766" i="8"/>
  <c r="H1766" i="8"/>
  <c r="G1767" i="8"/>
  <c r="H1767" i="8"/>
  <c r="G1768" i="8"/>
  <c r="H1768" i="8"/>
  <c r="G1769" i="8"/>
  <c r="H1769" i="8"/>
  <c r="G1770" i="8"/>
  <c r="H1770" i="8"/>
  <c r="G1771" i="8"/>
  <c r="H1771" i="8"/>
  <c r="G1772" i="8"/>
  <c r="H1772" i="8"/>
  <c r="G1773" i="8"/>
  <c r="H1773" i="8"/>
  <c r="G1774" i="8"/>
  <c r="H1774" i="8"/>
  <c r="G1775" i="8"/>
  <c r="H1775" i="8"/>
  <c r="G1776" i="8"/>
  <c r="H1776" i="8"/>
  <c r="G1777" i="8"/>
  <c r="H1777" i="8"/>
  <c r="G1778" i="8"/>
  <c r="H1778" i="8"/>
  <c r="G1779" i="8"/>
  <c r="H1779" i="8"/>
  <c r="G1780" i="8"/>
  <c r="H1780" i="8"/>
  <c r="G1781" i="8"/>
  <c r="H1781" i="8"/>
  <c r="G1782" i="8"/>
  <c r="H1782" i="8"/>
  <c r="G1783" i="8"/>
  <c r="H1783" i="8"/>
  <c r="G1784" i="8"/>
  <c r="H1784" i="8"/>
  <c r="G1785" i="8"/>
  <c r="H1785" i="8"/>
  <c r="G1786" i="8"/>
  <c r="H1786" i="8"/>
  <c r="G1787" i="8"/>
  <c r="H1787" i="8"/>
  <c r="G1788" i="8"/>
  <c r="H1788" i="8"/>
  <c r="G1789" i="8"/>
  <c r="H1789" i="8"/>
  <c r="G1790" i="8"/>
  <c r="H1790" i="8"/>
  <c r="G1791" i="8"/>
  <c r="H1791" i="8"/>
  <c r="G1792" i="8"/>
  <c r="H1792" i="8"/>
  <c r="G1793" i="8"/>
  <c r="H1793" i="8"/>
  <c r="G1794" i="8"/>
  <c r="H1794" i="8"/>
  <c r="G1795" i="8"/>
  <c r="H1795" i="8"/>
  <c r="G1796" i="8"/>
  <c r="H1796" i="8"/>
  <c r="G1797" i="8"/>
  <c r="H1797" i="8"/>
  <c r="G1798" i="8"/>
  <c r="H1798" i="8"/>
  <c r="G1799" i="8"/>
  <c r="H1799" i="8"/>
  <c r="G1800" i="8"/>
  <c r="H1800" i="8"/>
  <c r="G1801" i="8"/>
  <c r="H1801" i="8"/>
  <c r="G1802" i="8"/>
  <c r="H1802" i="8"/>
  <c r="G1803" i="8"/>
  <c r="H1803" i="8"/>
  <c r="G1804" i="8"/>
  <c r="H1804" i="8"/>
  <c r="G1805" i="8"/>
  <c r="H1805" i="8"/>
  <c r="G1806" i="8"/>
  <c r="H1806" i="8"/>
  <c r="G1807" i="8"/>
  <c r="H1807" i="8"/>
  <c r="G1808" i="8"/>
  <c r="H1808" i="8"/>
  <c r="G1809" i="8"/>
  <c r="H1809" i="8"/>
  <c r="G1810" i="8"/>
  <c r="H1810" i="8"/>
  <c r="G1811" i="8"/>
  <c r="H1811" i="8"/>
  <c r="G1812" i="8"/>
  <c r="H1812" i="8"/>
  <c r="G1813" i="8"/>
  <c r="H1813" i="8"/>
  <c r="G1814" i="8"/>
  <c r="H1814" i="8"/>
  <c r="G1815" i="8"/>
  <c r="H1815" i="8"/>
  <c r="G1816" i="8"/>
  <c r="H1816" i="8"/>
  <c r="G1817" i="8"/>
  <c r="H1817" i="8"/>
  <c r="G1818" i="8"/>
  <c r="H1818" i="8"/>
  <c r="G1819" i="8"/>
  <c r="H1819" i="8"/>
  <c r="G1820" i="8"/>
  <c r="H1820" i="8"/>
  <c r="G1821" i="8"/>
  <c r="H1821" i="8"/>
  <c r="G1822" i="8"/>
  <c r="H1822" i="8"/>
  <c r="G1823" i="8"/>
  <c r="H1823" i="8"/>
  <c r="G1824" i="8"/>
  <c r="H1824" i="8"/>
  <c r="G1825" i="8"/>
  <c r="H1825" i="8"/>
  <c r="G1826" i="8"/>
  <c r="H1826" i="8"/>
  <c r="G1827" i="8"/>
  <c r="H1827" i="8"/>
  <c r="G1828" i="8"/>
  <c r="H1828" i="8"/>
  <c r="G1829" i="8"/>
  <c r="H1829" i="8"/>
  <c r="G1830" i="8"/>
  <c r="H1830" i="8"/>
  <c r="G1831" i="8"/>
  <c r="H1831" i="8"/>
  <c r="G1832" i="8"/>
  <c r="H1832" i="8"/>
  <c r="G1833" i="8"/>
  <c r="H1833" i="8"/>
  <c r="G1834" i="8"/>
  <c r="H1834" i="8"/>
  <c r="G1835" i="8"/>
  <c r="H1835" i="8"/>
  <c r="G1836" i="8"/>
  <c r="H1836" i="8"/>
  <c r="G1837" i="8"/>
  <c r="H1837" i="8"/>
  <c r="G1838" i="8"/>
  <c r="H1838" i="8"/>
  <c r="G1839" i="8"/>
  <c r="H1839" i="8"/>
  <c r="G1840" i="8"/>
  <c r="H1840" i="8"/>
  <c r="G1841" i="8"/>
  <c r="H1841" i="8"/>
  <c r="G1842" i="8"/>
  <c r="H1842" i="8"/>
  <c r="G1843" i="8"/>
  <c r="H1843" i="8"/>
  <c r="G1844" i="8"/>
  <c r="H1844" i="8"/>
  <c r="G1845" i="8"/>
  <c r="H1845" i="8"/>
  <c r="G1846" i="8"/>
  <c r="H1846" i="8"/>
  <c r="G1847" i="8"/>
  <c r="H1847" i="8"/>
  <c r="G1848" i="8"/>
  <c r="H1848" i="8"/>
  <c r="G1849" i="8"/>
  <c r="H1849" i="8"/>
  <c r="G1850" i="8"/>
  <c r="H1850" i="8"/>
  <c r="G1851" i="8"/>
  <c r="H1851" i="8"/>
  <c r="G1852" i="8"/>
  <c r="H1852" i="8"/>
  <c r="G1853" i="8"/>
  <c r="H1853" i="8"/>
  <c r="G1854" i="8"/>
  <c r="H1854" i="8"/>
  <c r="G1855" i="8"/>
  <c r="H1855" i="8"/>
  <c r="G1856" i="8"/>
  <c r="H1856" i="8"/>
  <c r="G1857" i="8"/>
  <c r="H1857" i="8"/>
  <c r="G1858" i="8"/>
  <c r="H1858" i="8"/>
  <c r="G1859" i="8"/>
  <c r="H1859" i="8"/>
  <c r="G1860" i="8"/>
  <c r="H1860" i="8"/>
  <c r="G1861" i="8"/>
  <c r="H1861" i="8"/>
  <c r="G1862" i="8"/>
  <c r="H1862" i="8"/>
  <c r="G1863" i="8"/>
  <c r="H1863" i="8"/>
  <c r="G1864" i="8"/>
  <c r="H1864" i="8"/>
  <c r="G1865" i="8"/>
  <c r="H1865" i="8"/>
  <c r="G1866" i="8"/>
  <c r="H1866" i="8"/>
  <c r="G1867" i="8"/>
  <c r="H1867" i="8"/>
  <c r="G1868" i="8"/>
  <c r="H1868" i="8"/>
  <c r="G1869" i="8"/>
  <c r="H1869" i="8"/>
  <c r="G1870" i="8"/>
  <c r="H1870" i="8"/>
  <c r="G1871" i="8"/>
  <c r="H1871" i="8"/>
  <c r="G1872" i="8"/>
  <c r="H1872" i="8"/>
  <c r="G1873" i="8"/>
  <c r="H1873" i="8"/>
  <c r="G1874" i="8"/>
  <c r="H1874" i="8"/>
  <c r="G1875" i="8"/>
  <c r="H1875" i="8"/>
  <c r="G1876" i="8"/>
  <c r="H1876" i="8"/>
  <c r="G1877" i="8"/>
  <c r="H1877" i="8"/>
  <c r="G1878" i="8"/>
  <c r="H1878" i="8"/>
  <c r="G1879" i="8"/>
  <c r="H1879" i="8"/>
  <c r="G1880" i="8"/>
  <c r="H1880" i="8"/>
  <c r="G1881" i="8"/>
  <c r="H1881" i="8"/>
  <c r="G1882" i="8"/>
  <c r="H1882" i="8"/>
  <c r="G1883" i="8"/>
  <c r="H1883" i="8"/>
  <c r="G1884" i="8"/>
  <c r="H1884" i="8"/>
  <c r="G1885" i="8"/>
  <c r="H1885" i="8"/>
  <c r="G1886" i="8"/>
  <c r="H1886" i="8"/>
  <c r="G1887" i="8"/>
  <c r="H1887" i="8"/>
  <c r="G1888" i="8"/>
  <c r="H1888" i="8"/>
  <c r="G1889" i="8"/>
  <c r="H1889" i="8"/>
  <c r="G1890" i="8"/>
  <c r="H1890" i="8"/>
  <c r="G1891" i="8"/>
  <c r="H1891" i="8"/>
  <c r="G1892" i="8"/>
  <c r="H1892" i="8"/>
  <c r="G1893" i="8"/>
  <c r="H1893" i="8"/>
  <c r="G1894" i="8"/>
  <c r="H1894" i="8"/>
  <c r="G1895" i="8"/>
  <c r="H1895" i="8"/>
  <c r="G1896" i="8"/>
  <c r="H1896" i="8"/>
  <c r="G1897" i="8"/>
  <c r="H1897" i="8"/>
  <c r="G1898" i="8"/>
  <c r="H1898" i="8"/>
  <c r="G1899" i="8"/>
  <c r="H1899" i="8"/>
  <c r="G1900" i="8"/>
  <c r="H1900" i="8"/>
  <c r="G1901" i="8"/>
  <c r="H1901" i="8"/>
  <c r="G1902" i="8"/>
  <c r="H1902" i="8"/>
  <c r="G1903" i="8"/>
  <c r="H1903" i="8"/>
  <c r="G1904" i="8"/>
  <c r="H1904" i="8"/>
  <c r="G1905" i="8"/>
  <c r="H1905" i="8"/>
  <c r="G1906" i="8"/>
  <c r="H1906" i="8"/>
  <c r="G1907" i="8"/>
  <c r="H1907" i="8"/>
  <c r="G1908" i="8"/>
  <c r="H1908" i="8"/>
  <c r="G1909" i="8"/>
  <c r="H1909" i="8"/>
  <c r="G1910" i="8"/>
  <c r="H1910" i="8"/>
  <c r="G1911" i="8"/>
  <c r="H1911" i="8"/>
  <c r="G1912" i="8"/>
  <c r="H1912" i="8"/>
  <c r="G1913" i="8"/>
  <c r="H1913" i="8"/>
  <c r="G1914" i="8"/>
  <c r="H1914" i="8"/>
  <c r="G1915" i="8"/>
  <c r="H1915" i="8"/>
  <c r="G1916" i="8"/>
  <c r="H1916" i="8"/>
  <c r="G1917" i="8"/>
  <c r="H1917" i="8"/>
  <c r="G1918" i="8"/>
  <c r="H1918" i="8"/>
  <c r="G1919" i="8"/>
  <c r="H1919" i="8"/>
  <c r="G1920" i="8"/>
  <c r="H1920" i="8"/>
  <c r="G1921" i="8"/>
  <c r="H1921" i="8"/>
  <c r="G1922" i="8"/>
  <c r="H1922" i="8"/>
  <c r="G1923" i="8"/>
  <c r="H1923" i="8"/>
  <c r="G1924" i="8"/>
  <c r="H1924" i="8"/>
  <c r="G1925" i="8"/>
  <c r="H1925" i="8"/>
  <c r="G1926" i="8"/>
  <c r="H1926" i="8"/>
  <c r="G1927" i="8"/>
  <c r="H1927" i="8"/>
  <c r="G1928" i="8"/>
  <c r="H1928" i="8"/>
  <c r="G1929" i="8"/>
  <c r="H1929" i="8"/>
  <c r="G1930" i="8"/>
  <c r="H1930" i="8"/>
  <c r="G1931" i="8"/>
  <c r="H1931" i="8"/>
  <c r="G1932" i="8"/>
  <c r="H1932" i="8"/>
  <c r="G1933" i="8"/>
  <c r="H1933" i="8"/>
  <c r="G1934" i="8"/>
  <c r="H1934" i="8"/>
  <c r="G1935" i="8"/>
  <c r="H1935" i="8"/>
  <c r="G1936" i="8"/>
  <c r="H1936" i="8"/>
  <c r="G1937" i="8"/>
  <c r="H1937" i="8"/>
  <c r="G1938" i="8"/>
  <c r="H1938" i="8"/>
  <c r="G1939" i="8"/>
  <c r="H1939" i="8"/>
  <c r="G1940" i="8"/>
  <c r="H1940" i="8"/>
  <c r="G1941" i="8"/>
  <c r="H1941" i="8"/>
  <c r="G1942" i="8"/>
  <c r="H1942" i="8"/>
  <c r="G1943" i="8"/>
  <c r="H1943" i="8"/>
  <c r="G1944" i="8"/>
  <c r="H1944" i="8"/>
  <c r="G1945" i="8"/>
  <c r="H1945" i="8"/>
  <c r="G1946" i="8"/>
  <c r="H1946" i="8"/>
  <c r="G1947" i="8"/>
  <c r="H1947" i="8"/>
  <c r="G1948" i="8"/>
  <c r="H1948" i="8"/>
  <c r="G1949" i="8"/>
  <c r="H1949" i="8"/>
  <c r="G1950" i="8"/>
  <c r="H1950" i="8"/>
  <c r="G1951" i="8"/>
  <c r="H1951" i="8"/>
  <c r="G1952" i="8"/>
  <c r="H1952" i="8"/>
  <c r="G1953" i="8"/>
  <c r="H1953" i="8"/>
  <c r="G1954" i="8"/>
  <c r="H1954" i="8"/>
  <c r="G1955" i="8"/>
  <c r="H1955" i="8"/>
  <c r="G1956" i="8"/>
  <c r="H1956" i="8"/>
  <c r="G1957" i="8"/>
  <c r="H1957" i="8"/>
  <c r="G1958" i="8"/>
  <c r="H1958" i="8"/>
  <c r="G1959" i="8"/>
  <c r="H1959" i="8"/>
  <c r="G1960" i="8"/>
  <c r="H1960" i="8"/>
  <c r="G1961" i="8"/>
  <c r="H1961" i="8"/>
  <c r="G1962" i="8"/>
  <c r="H1962" i="8"/>
  <c r="G1963" i="8"/>
  <c r="H1963" i="8"/>
  <c r="G1964" i="8"/>
  <c r="H1964" i="8"/>
  <c r="G1965" i="8"/>
  <c r="H1965" i="8"/>
  <c r="G1966" i="8"/>
  <c r="H1966" i="8"/>
  <c r="G1967" i="8"/>
  <c r="H1967" i="8"/>
  <c r="G1968" i="8"/>
  <c r="H1968" i="8"/>
  <c r="G1969" i="8"/>
  <c r="H1969" i="8"/>
  <c r="G1970" i="8"/>
  <c r="H1970" i="8"/>
  <c r="G1971" i="8"/>
  <c r="H1971" i="8"/>
  <c r="G1972" i="8"/>
  <c r="H1972" i="8"/>
  <c r="G1973" i="8"/>
  <c r="H1973" i="8"/>
  <c r="G1974" i="8"/>
  <c r="H1974" i="8"/>
  <c r="G1975" i="8"/>
  <c r="H1975" i="8"/>
  <c r="G1976" i="8"/>
  <c r="H1976" i="8"/>
  <c r="G1977" i="8"/>
  <c r="H1977" i="8"/>
  <c r="G1978" i="8"/>
  <c r="H1978" i="8"/>
  <c r="G1979" i="8"/>
  <c r="H1979" i="8"/>
  <c r="G1980" i="8"/>
  <c r="H1980" i="8"/>
  <c r="G1981" i="8"/>
  <c r="H1981" i="8"/>
  <c r="G1982" i="8"/>
  <c r="H1982" i="8"/>
  <c r="G1983" i="8"/>
  <c r="H1983" i="8"/>
  <c r="G1984" i="8"/>
  <c r="H1984" i="8"/>
  <c r="G1985" i="8"/>
  <c r="H1985" i="8"/>
  <c r="G1986" i="8"/>
  <c r="H1986" i="8"/>
  <c r="G1987" i="8"/>
  <c r="H1987" i="8"/>
  <c r="G1988" i="8"/>
  <c r="H1988" i="8"/>
  <c r="G1989" i="8"/>
  <c r="H1989" i="8"/>
  <c r="G1990" i="8"/>
  <c r="H1990" i="8"/>
  <c r="G1991" i="8"/>
  <c r="H1991" i="8"/>
  <c r="G1992" i="8"/>
  <c r="H1992" i="8"/>
  <c r="G1993" i="8"/>
  <c r="H1993" i="8"/>
  <c r="G1994" i="8"/>
  <c r="H1994" i="8"/>
  <c r="G1995" i="8"/>
  <c r="H1995" i="8"/>
  <c r="G1996" i="8"/>
  <c r="H1996" i="8"/>
  <c r="G1997" i="8"/>
  <c r="H1997" i="8"/>
  <c r="G1998" i="8"/>
  <c r="H1998" i="8"/>
  <c r="G1999" i="8"/>
  <c r="H1999" i="8"/>
  <c r="G2000" i="8"/>
  <c r="H2000" i="8"/>
  <c r="G2001" i="8"/>
  <c r="H2001" i="8"/>
  <c r="G2002" i="8"/>
  <c r="H2002" i="8"/>
  <c r="G2003" i="8"/>
  <c r="H2003" i="8"/>
  <c r="G2004" i="8"/>
  <c r="H2004" i="8"/>
  <c r="G2005" i="8"/>
  <c r="H2005" i="8"/>
  <c r="G2006" i="8"/>
  <c r="H2006" i="8"/>
  <c r="G2007" i="8"/>
  <c r="H2007" i="8"/>
  <c r="G2008" i="8"/>
  <c r="H2008" i="8"/>
  <c r="G2009" i="8"/>
  <c r="H2009" i="8"/>
  <c r="G2010" i="8"/>
  <c r="H2010" i="8"/>
  <c r="G2011" i="8"/>
  <c r="H2011" i="8"/>
  <c r="G2012" i="8"/>
  <c r="H2012" i="8"/>
  <c r="G2013" i="8"/>
  <c r="H2013" i="8"/>
  <c r="G2014" i="8"/>
  <c r="H2014" i="8"/>
  <c r="G2015" i="8"/>
  <c r="H2015" i="8"/>
  <c r="G2016" i="8"/>
  <c r="H2016" i="8"/>
  <c r="G2017" i="8"/>
  <c r="H2017" i="8"/>
  <c r="G2018" i="8"/>
  <c r="H2018" i="8"/>
  <c r="G2019" i="8"/>
  <c r="H2019" i="8"/>
  <c r="G2020" i="8"/>
  <c r="H2020" i="8"/>
  <c r="G2021" i="8"/>
  <c r="H2021" i="8"/>
  <c r="G2022" i="8"/>
  <c r="H2022" i="8"/>
  <c r="G2023" i="8"/>
  <c r="H2023" i="8"/>
  <c r="G2024" i="8"/>
  <c r="H2024" i="8"/>
  <c r="G2025" i="8"/>
  <c r="H2025" i="8"/>
  <c r="G2026" i="8"/>
  <c r="H2026" i="8"/>
  <c r="G2027" i="8"/>
  <c r="H2027" i="8"/>
  <c r="G2028" i="8"/>
  <c r="H2028" i="8"/>
  <c r="G2029" i="8"/>
  <c r="H2029" i="8"/>
  <c r="G2030" i="8"/>
  <c r="H2030" i="8"/>
  <c r="G2031" i="8"/>
  <c r="H2031" i="8"/>
  <c r="G2032" i="8"/>
  <c r="H2032" i="8"/>
  <c r="G2033" i="8"/>
  <c r="H2033" i="8"/>
  <c r="G2034" i="8"/>
  <c r="H2034" i="8"/>
  <c r="G2035" i="8"/>
  <c r="H2035" i="8"/>
  <c r="G2036" i="8"/>
  <c r="H2036" i="8"/>
  <c r="G2037" i="8"/>
  <c r="H2037" i="8"/>
  <c r="G2038" i="8"/>
  <c r="H2038" i="8"/>
  <c r="G2039" i="8"/>
  <c r="H2039" i="8"/>
  <c r="G2040" i="8"/>
  <c r="H2040" i="8"/>
  <c r="G2041" i="8"/>
  <c r="H2041" i="8"/>
  <c r="G2042" i="8"/>
  <c r="H2042" i="8"/>
  <c r="G2043" i="8"/>
  <c r="H2043" i="8"/>
  <c r="G2044" i="8"/>
  <c r="H2044" i="8"/>
  <c r="G2045" i="8"/>
  <c r="H2045" i="8"/>
  <c r="G2046" i="8"/>
  <c r="H2046" i="8"/>
  <c r="G2047" i="8"/>
  <c r="H2047" i="8"/>
  <c r="G2048" i="8"/>
  <c r="H2048" i="8"/>
  <c r="G2049" i="8"/>
  <c r="H2049" i="8"/>
  <c r="G2050" i="8"/>
  <c r="H2050" i="8"/>
  <c r="G2051" i="8"/>
  <c r="H2051" i="8"/>
  <c r="G2052" i="8"/>
  <c r="H2052" i="8"/>
  <c r="G2053" i="8"/>
  <c r="H2053" i="8"/>
  <c r="G2054" i="8"/>
  <c r="H2054" i="8"/>
  <c r="G2055" i="8"/>
  <c r="H2055" i="8"/>
  <c r="G2056" i="8"/>
  <c r="H2056" i="8"/>
  <c r="G2057" i="8"/>
  <c r="H2057" i="8"/>
  <c r="G2058" i="8"/>
  <c r="H2058" i="8"/>
  <c r="G2059" i="8"/>
  <c r="H2059" i="8"/>
  <c r="G2060" i="8"/>
  <c r="H2060" i="8"/>
  <c r="G2061" i="8"/>
  <c r="H2061" i="8"/>
  <c r="G2062" i="8"/>
  <c r="H2062" i="8"/>
  <c r="G2063" i="8"/>
  <c r="H2063" i="8"/>
  <c r="G2064" i="8"/>
  <c r="H2064" i="8"/>
  <c r="G2065" i="8"/>
  <c r="H2065" i="8"/>
  <c r="G2066" i="8"/>
  <c r="H2066" i="8"/>
  <c r="G2067" i="8"/>
  <c r="H2067" i="8"/>
  <c r="G2068" i="8"/>
  <c r="H2068" i="8"/>
  <c r="G2069" i="8"/>
  <c r="H2069" i="8"/>
  <c r="G2070" i="8"/>
  <c r="H2070" i="8"/>
  <c r="G2071" i="8"/>
  <c r="H2071" i="8"/>
  <c r="G2072" i="8"/>
  <c r="H2072" i="8"/>
  <c r="G2073" i="8"/>
  <c r="H2073" i="8"/>
  <c r="G2074" i="8"/>
  <c r="H2074" i="8"/>
  <c r="G2075" i="8"/>
  <c r="H2075" i="8"/>
  <c r="G2076" i="8"/>
  <c r="H2076" i="8"/>
  <c r="G2077" i="8"/>
  <c r="H2077" i="8"/>
  <c r="G2078" i="8"/>
  <c r="H2078" i="8"/>
  <c r="G2079" i="8"/>
  <c r="H2079" i="8"/>
  <c r="G2080" i="8"/>
  <c r="H2080" i="8"/>
  <c r="G2081" i="8"/>
  <c r="H2081" i="8"/>
  <c r="G2082" i="8"/>
  <c r="H2082" i="8"/>
  <c r="G2083" i="8"/>
  <c r="H2083" i="8"/>
  <c r="G2084" i="8"/>
  <c r="H2084" i="8"/>
  <c r="G2085" i="8"/>
  <c r="H2085" i="8"/>
  <c r="G2086" i="8"/>
  <c r="H2086" i="8"/>
  <c r="G2087" i="8"/>
  <c r="H2087" i="8"/>
  <c r="G2088" i="8"/>
  <c r="H2088" i="8"/>
  <c r="G2089" i="8"/>
  <c r="H2089" i="8"/>
  <c r="G2090" i="8"/>
  <c r="H2090" i="8"/>
  <c r="G2091" i="8"/>
  <c r="H2091" i="8"/>
  <c r="G2092" i="8"/>
  <c r="H2092" i="8"/>
  <c r="G2093" i="8"/>
  <c r="H2093" i="8"/>
  <c r="G2094" i="8"/>
  <c r="H2094" i="8"/>
  <c r="G2095" i="8"/>
  <c r="H2095" i="8"/>
  <c r="G2096" i="8"/>
  <c r="H2096" i="8"/>
  <c r="G2097" i="8"/>
  <c r="H2097" i="8"/>
  <c r="G2098" i="8"/>
  <c r="H2098" i="8"/>
  <c r="G2099" i="8"/>
  <c r="H2099" i="8"/>
  <c r="G2100" i="8"/>
  <c r="H2100" i="8"/>
  <c r="G2101" i="8"/>
  <c r="H2101" i="8"/>
  <c r="G2102" i="8"/>
  <c r="H2102" i="8"/>
  <c r="G2103" i="8"/>
  <c r="H2103" i="8"/>
  <c r="G2104" i="8"/>
  <c r="H2104" i="8"/>
  <c r="G2105" i="8"/>
  <c r="H2105" i="8"/>
  <c r="G2106" i="8"/>
  <c r="H2106" i="8"/>
  <c r="G2107" i="8"/>
  <c r="H2107" i="8"/>
  <c r="G2108" i="8"/>
  <c r="H2108" i="8"/>
  <c r="G2109" i="8"/>
  <c r="H2109" i="8"/>
  <c r="G2110" i="8"/>
  <c r="H2110" i="8"/>
  <c r="G2111" i="8"/>
  <c r="H2111" i="8"/>
  <c r="G2112" i="8"/>
  <c r="H2112" i="8"/>
  <c r="G2113" i="8"/>
  <c r="H2113" i="8"/>
  <c r="G2114" i="8"/>
  <c r="H2114" i="8"/>
  <c r="G2115" i="8"/>
  <c r="H2115" i="8"/>
  <c r="G2116" i="8"/>
  <c r="H2116" i="8"/>
  <c r="G2117" i="8"/>
  <c r="H2117" i="8"/>
  <c r="G2118" i="8"/>
  <c r="H2118" i="8"/>
  <c r="G2119" i="8"/>
  <c r="H2119" i="8"/>
  <c r="G2120" i="8"/>
  <c r="H2120" i="8"/>
  <c r="G2121" i="8"/>
  <c r="H2121" i="8"/>
  <c r="G2122" i="8"/>
  <c r="H2122" i="8"/>
  <c r="G2123" i="8"/>
  <c r="H2123" i="8"/>
  <c r="G2124" i="8"/>
  <c r="H2124" i="8"/>
  <c r="G2125" i="8"/>
  <c r="H2125" i="8"/>
  <c r="G2126" i="8"/>
  <c r="H2126" i="8"/>
  <c r="G2127" i="8"/>
  <c r="H2127" i="8"/>
  <c r="G2128" i="8"/>
  <c r="H2128" i="8"/>
  <c r="G2129" i="8"/>
  <c r="H2129" i="8"/>
  <c r="G2130" i="8"/>
  <c r="H2130" i="8"/>
  <c r="G2131" i="8"/>
  <c r="H2131" i="8"/>
  <c r="G2132" i="8"/>
  <c r="H2132" i="8"/>
  <c r="G2133" i="8"/>
  <c r="H2133" i="8"/>
  <c r="G2134" i="8"/>
  <c r="H2134" i="8"/>
  <c r="G2135" i="8"/>
  <c r="H2135" i="8"/>
  <c r="G2136" i="8"/>
  <c r="H2136" i="8"/>
  <c r="G2137" i="8"/>
  <c r="H2137" i="8"/>
  <c r="G2138" i="8"/>
  <c r="H2138" i="8"/>
  <c r="G2139" i="8"/>
  <c r="H2139" i="8"/>
  <c r="G2140" i="8"/>
  <c r="H2140" i="8"/>
  <c r="G2141" i="8"/>
  <c r="H2141" i="8"/>
  <c r="G2142" i="8"/>
  <c r="H2142" i="8"/>
  <c r="G2143" i="8"/>
  <c r="H2143" i="8"/>
  <c r="G2144" i="8"/>
  <c r="H2144" i="8"/>
  <c r="G2145" i="8"/>
  <c r="H2145" i="8"/>
  <c r="G2146" i="8"/>
  <c r="H2146" i="8"/>
  <c r="G2147" i="8"/>
  <c r="H2147" i="8"/>
  <c r="G2148" i="8"/>
  <c r="H2148" i="8"/>
  <c r="G2149" i="8"/>
  <c r="H2149" i="8"/>
  <c r="G2150" i="8"/>
  <c r="H2150" i="8"/>
  <c r="G2151" i="8"/>
  <c r="H2151" i="8"/>
  <c r="G2152" i="8"/>
  <c r="H2152" i="8"/>
  <c r="G2153" i="8"/>
  <c r="H2153" i="8"/>
  <c r="G2154" i="8"/>
  <c r="H2154" i="8"/>
  <c r="G2155" i="8"/>
  <c r="H2155" i="8"/>
  <c r="G2156" i="8"/>
  <c r="H2156" i="8"/>
  <c r="G2157" i="8"/>
  <c r="H2157" i="8"/>
  <c r="G2158" i="8"/>
  <c r="H2158" i="8"/>
  <c r="G2159" i="8"/>
  <c r="H2159" i="8"/>
  <c r="G2160" i="8"/>
  <c r="H2160" i="8"/>
  <c r="G2161" i="8"/>
  <c r="H2161" i="8"/>
  <c r="G2162" i="8"/>
  <c r="H2162" i="8"/>
  <c r="G2163" i="8"/>
  <c r="H2163" i="8"/>
  <c r="G2164" i="8"/>
  <c r="H2164" i="8"/>
  <c r="G2165" i="8"/>
  <c r="H2165" i="8"/>
  <c r="G2166" i="8"/>
  <c r="H2166" i="8"/>
  <c r="G2167" i="8"/>
  <c r="H2167" i="8"/>
  <c r="G2168" i="8"/>
  <c r="H2168" i="8"/>
  <c r="G2169" i="8"/>
  <c r="H2169" i="8"/>
  <c r="G2170" i="8"/>
  <c r="H2170" i="8"/>
  <c r="G2171" i="8"/>
  <c r="H2171" i="8"/>
  <c r="G2172" i="8"/>
  <c r="H2172" i="8"/>
  <c r="G2173" i="8"/>
  <c r="H2173" i="8"/>
  <c r="G2174" i="8"/>
  <c r="H2174" i="8"/>
  <c r="G2175" i="8"/>
  <c r="H2175" i="8"/>
  <c r="G2176" i="8"/>
  <c r="H2176" i="8"/>
  <c r="G2177" i="8"/>
  <c r="H2177" i="8"/>
  <c r="G2178" i="8"/>
  <c r="H2178" i="8"/>
  <c r="G2179" i="8"/>
  <c r="H2179" i="8"/>
  <c r="G2180" i="8"/>
  <c r="H2180" i="8"/>
  <c r="G2181" i="8"/>
  <c r="H2181" i="8"/>
  <c r="G2182" i="8"/>
  <c r="H2182" i="8"/>
  <c r="G2183" i="8"/>
  <c r="H2183" i="8"/>
  <c r="G2184" i="8"/>
  <c r="H2184" i="8"/>
  <c r="G2185" i="8"/>
  <c r="H2185" i="8"/>
  <c r="G2186" i="8"/>
  <c r="H2186" i="8"/>
  <c r="G2187" i="8"/>
  <c r="H2187" i="8"/>
  <c r="G2188" i="8"/>
  <c r="H2188" i="8"/>
  <c r="G2189" i="8"/>
  <c r="H2189" i="8"/>
  <c r="G2190" i="8"/>
  <c r="H2190" i="8"/>
  <c r="G2191" i="8"/>
  <c r="H2191" i="8"/>
  <c r="G2192" i="8"/>
  <c r="H2192" i="8"/>
  <c r="G2193" i="8"/>
  <c r="H2193" i="8"/>
  <c r="G2194" i="8"/>
  <c r="H2194" i="8"/>
  <c r="G2195" i="8"/>
  <c r="H2195" i="8"/>
  <c r="G2196" i="8"/>
  <c r="H2196" i="8"/>
  <c r="G2197" i="8"/>
  <c r="H2197" i="8"/>
  <c r="G2198" i="8"/>
  <c r="H2198" i="8"/>
  <c r="G2199" i="8"/>
  <c r="H2199" i="8"/>
  <c r="G2200" i="8"/>
  <c r="H2200" i="8"/>
  <c r="G2201" i="8"/>
  <c r="H2201" i="8"/>
  <c r="G2202" i="8"/>
  <c r="H2202" i="8"/>
  <c r="G2203" i="8"/>
  <c r="H2203" i="8"/>
  <c r="G2204" i="8"/>
  <c r="H2204" i="8"/>
  <c r="G2205" i="8"/>
  <c r="H2205" i="8"/>
  <c r="G2206" i="8"/>
  <c r="H2206" i="8"/>
  <c r="G2207" i="8"/>
  <c r="H2207" i="8"/>
  <c r="G2208" i="8"/>
  <c r="H2208" i="8"/>
  <c r="G2209" i="8"/>
  <c r="H2209" i="8"/>
  <c r="G2210" i="8"/>
  <c r="H2210" i="8"/>
  <c r="G2211" i="8"/>
  <c r="H2211" i="8"/>
  <c r="G2212" i="8"/>
  <c r="H2212" i="8"/>
  <c r="G2213" i="8"/>
  <c r="H2213" i="8"/>
  <c r="G2214" i="8"/>
  <c r="H2214" i="8"/>
  <c r="G2215" i="8"/>
  <c r="H2215" i="8"/>
  <c r="G2216" i="8"/>
  <c r="H2216" i="8"/>
  <c r="G2217" i="8"/>
  <c r="H2217" i="8"/>
  <c r="G2218" i="8"/>
  <c r="H2218" i="8"/>
  <c r="G2219" i="8"/>
  <c r="H2219" i="8"/>
  <c r="G2220" i="8"/>
  <c r="H2220" i="8"/>
  <c r="G2221" i="8"/>
  <c r="H2221" i="8"/>
  <c r="G2222" i="8"/>
  <c r="H2222" i="8"/>
  <c r="G2223" i="8"/>
  <c r="H2223" i="8"/>
  <c r="G2224" i="8"/>
  <c r="H2224" i="8"/>
  <c r="G2225" i="8"/>
  <c r="H2225" i="8"/>
  <c r="G2226" i="8"/>
  <c r="H2226" i="8"/>
  <c r="G2227" i="8"/>
  <c r="H2227" i="8"/>
  <c r="G2228" i="8"/>
  <c r="H2228" i="8"/>
  <c r="G2229" i="8"/>
  <c r="H2229" i="8"/>
  <c r="G2230" i="8"/>
  <c r="H2230" i="8"/>
  <c r="G2231" i="8"/>
  <c r="H2231" i="8"/>
  <c r="G2232" i="8"/>
  <c r="H2232" i="8"/>
  <c r="G2233" i="8"/>
  <c r="H2233" i="8"/>
  <c r="G2234" i="8"/>
  <c r="H2234" i="8"/>
  <c r="G2235" i="8"/>
  <c r="H2235" i="8"/>
  <c r="G2236" i="8"/>
  <c r="H2236" i="8"/>
  <c r="G2237" i="8"/>
  <c r="H2237" i="8"/>
  <c r="G2238" i="8"/>
  <c r="H2238" i="8"/>
  <c r="G2239" i="8"/>
  <c r="H2239" i="8"/>
  <c r="G2240" i="8"/>
  <c r="H2240" i="8"/>
  <c r="G2241" i="8"/>
  <c r="H2241" i="8"/>
  <c r="G2242" i="8"/>
  <c r="H2242" i="8"/>
  <c r="G2243" i="8"/>
  <c r="H2243" i="8"/>
  <c r="G2244" i="8"/>
  <c r="H2244" i="8"/>
  <c r="G2245" i="8"/>
  <c r="H2245" i="8"/>
  <c r="G2246" i="8"/>
  <c r="H2246" i="8"/>
  <c r="G2247" i="8"/>
  <c r="H2247" i="8"/>
  <c r="G2248" i="8"/>
  <c r="H2248" i="8"/>
  <c r="G2249" i="8"/>
  <c r="H2249" i="8"/>
  <c r="G2250" i="8"/>
  <c r="H2250" i="8"/>
  <c r="G2251" i="8"/>
  <c r="H2251" i="8"/>
  <c r="G2252" i="8"/>
  <c r="H2252" i="8"/>
  <c r="G2253" i="8"/>
  <c r="H2253" i="8"/>
  <c r="G2254" i="8"/>
  <c r="H2254" i="8"/>
  <c r="G2255" i="8"/>
  <c r="H2255" i="8"/>
  <c r="G2256" i="8"/>
  <c r="H2256" i="8"/>
  <c r="G2257" i="8"/>
  <c r="H2257" i="8"/>
  <c r="G2258" i="8"/>
  <c r="H2258" i="8"/>
  <c r="G2259" i="8"/>
  <c r="H2259" i="8"/>
  <c r="G2260" i="8"/>
  <c r="H2260" i="8"/>
  <c r="G2261" i="8"/>
  <c r="H2261" i="8"/>
  <c r="G2262" i="8"/>
  <c r="H2262" i="8"/>
  <c r="G2263" i="8"/>
  <c r="H2263" i="8"/>
  <c r="G2264" i="8"/>
  <c r="H2264" i="8"/>
  <c r="G2265" i="8"/>
  <c r="H2265" i="8"/>
  <c r="G2266" i="8"/>
  <c r="H2266" i="8"/>
  <c r="G2267" i="8"/>
  <c r="H2267" i="8"/>
  <c r="G2268" i="8"/>
  <c r="H2268" i="8"/>
  <c r="G2269" i="8"/>
  <c r="H2269" i="8"/>
  <c r="G2270" i="8"/>
  <c r="H2270" i="8"/>
  <c r="G2271" i="8"/>
  <c r="H2271" i="8"/>
  <c r="G2272" i="8"/>
  <c r="H2272" i="8"/>
  <c r="G2273" i="8"/>
  <c r="H2273" i="8"/>
  <c r="G2274" i="8"/>
  <c r="H2274" i="8"/>
  <c r="G2275" i="8"/>
  <c r="H2275" i="8"/>
  <c r="G2276" i="8"/>
  <c r="H2276" i="8"/>
  <c r="G2277" i="8"/>
  <c r="H2277" i="8"/>
  <c r="G2278" i="8"/>
  <c r="H2278" i="8"/>
  <c r="G2279" i="8"/>
  <c r="H2279" i="8"/>
  <c r="G2280" i="8"/>
  <c r="H2280" i="8"/>
  <c r="G2281" i="8"/>
  <c r="H2281" i="8"/>
  <c r="G2282" i="8"/>
  <c r="H2282" i="8"/>
  <c r="G2283" i="8"/>
  <c r="H2283" i="8"/>
  <c r="G2284" i="8"/>
  <c r="H2284" i="8"/>
  <c r="G2285" i="8"/>
  <c r="H2285" i="8"/>
  <c r="G2286" i="8"/>
  <c r="H2286" i="8"/>
  <c r="G2287" i="8"/>
  <c r="H2287" i="8"/>
  <c r="G2288" i="8"/>
  <c r="H2288" i="8"/>
  <c r="G2289" i="8"/>
  <c r="H2289" i="8"/>
  <c r="G2290" i="8"/>
  <c r="H2290" i="8"/>
  <c r="G2291" i="8"/>
  <c r="H2291" i="8"/>
  <c r="G2292" i="8"/>
  <c r="H2292" i="8"/>
  <c r="G2293" i="8"/>
  <c r="H2293" i="8"/>
  <c r="G2294" i="8"/>
  <c r="H2294" i="8"/>
  <c r="G2295" i="8"/>
  <c r="H2295" i="8"/>
  <c r="G2296" i="8"/>
  <c r="H2296" i="8"/>
  <c r="G2297" i="8"/>
  <c r="H2297" i="8"/>
  <c r="G2298" i="8"/>
  <c r="H2298" i="8"/>
  <c r="G2299" i="8"/>
  <c r="H2299" i="8"/>
  <c r="G2300" i="8"/>
  <c r="H2300" i="8"/>
  <c r="G2301" i="8"/>
  <c r="H2301" i="8"/>
  <c r="G2302" i="8"/>
  <c r="H2302" i="8"/>
  <c r="G2303" i="8"/>
  <c r="H2303" i="8"/>
  <c r="G2304" i="8"/>
  <c r="H2304" i="8"/>
  <c r="G2305" i="8"/>
  <c r="H2305" i="8"/>
  <c r="G2306" i="8"/>
  <c r="H2306" i="8"/>
  <c r="G2307" i="8"/>
  <c r="H2307" i="8"/>
  <c r="G2308" i="8"/>
  <c r="H2308" i="8"/>
  <c r="G2309" i="8"/>
  <c r="H2309" i="8"/>
  <c r="G2310" i="8"/>
  <c r="H2310" i="8"/>
  <c r="G2311" i="8"/>
  <c r="H2311" i="8"/>
  <c r="G2312" i="8"/>
  <c r="H2312" i="8"/>
  <c r="G2313" i="8"/>
  <c r="H2313" i="8"/>
  <c r="G2314" i="8"/>
  <c r="H2314" i="8"/>
  <c r="G2315" i="8"/>
  <c r="H2315" i="8"/>
  <c r="G2316" i="8"/>
  <c r="H2316" i="8"/>
  <c r="G2317" i="8"/>
  <c r="H2317" i="8"/>
  <c r="G2318" i="8"/>
  <c r="H2318" i="8"/>
  <c r="G2319" i="8"/>
  <c r="H2319" i="8"/>
  <c r="G2320" i="8"/>
  <c r="H2320" i="8"/>
  <c r="G2321" i="8"/>
  <c r="H2321" i="8"/>
  <c r="G2322" i="8"/>
  <c r="H2322" i="8"/>
  <c r="G2323" i="8"/>
  <c r="H2323" i="8"/>
  <c r="G2324" i="8"/>
  <c r="H2324" i="8"/>
  <c r="G2325" i="8"/>
  <c r="H2325" i="8"/>
  <c r="G2326" i="8"/>
  <c r="H2326" i="8"/>
  <c r="G2327" i="8"/>
  <c r="H2327" i="8"/>
  <c r="G2328" i="8"/>
  <c r="H2328" i="8"/>
  <c r="G2329" i="8"/>
  <c r="H2329" i="8"/>
  <c r="G2330" i="8"/>
  <c r="H2330" i="8"/>
  <c r="G2331" i="8"/>
  <c r="H2331" i="8"/>
  <c r="G2332" i="8"/>
  <c r="H2332" i="8"/>
  <c r="G2333" i="8"/>
  <c r="H2333" i="8"/>
  <c r="G2334" i="8"/>
  <c r="H2334" i="8"/>
  <c r="G2335" i="8"/>
  <c r="H2335" i="8"/>
  <c r="G2336" i="8"/>
  <c r="H2336" i="8"/>
  <c r="H2" i="8"/>
  <c r="G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" i="8"/>
  <c r="D39" i="6"/>
  <c r="I7" i="3"/>
  <c r="D34" i="6"/>
  <c r="D33" i="6"/>
  <c r="D32" i="6"/>
  <c r="D31" i="6"/>
  <c r="D30" i="6"/>
  <c r="D29" i="6"/>
  <c r="D43" i="6"/>
  <c r="D25" i="6"/>
  <c r="D23" i="6"/>
  <c r="D4" i="6"/>
  <c r="E16" i="6"/>
  <c r="E17" i="6"/>
  <c r="D14" i="6"/>
  <c r="L7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" i="5"/>
  <c r="M4" i="5"/>
  <c r="M3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" i="4"/>
  <c r="O10" i="4"/>
  <c r="O9" i="4"/>
  <c r="O8" i="4"/>
  <c r="O5" i="4"/>
  <c r="O4" i="4"/>
  <c r="O3" i="4"/>
  <c r="D9" i="6" l="1"/>
  <c r="D12" i="6"/>
  <c r="D6" i="6"/>
  <c r="D8" i="6"/>
  <c r="E18" i="6"/>
  <c r="D10" i="6" l="1"/>
  <c r="D40" i="6"/>
</calcChain>
</file>

<file path=xl/sharedStrings.xml><?xml version="1.0" encoding="utf-8"?>
<sst xmlns="http://schemas.openxmlformats.org/spreadsheetml/2006/main" count="69067" uniqueCount="8175">
  <si>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</si>
  <si>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</si>
  <si>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</si>
  <si>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</si>
  <si>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</si>
  <si>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</si>
  <si>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</si>
  <si>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</si>
  <si>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</si>
  <si>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</si>
  <si>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</si>
  <si>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</si>
  <si>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</si>
  <si>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</si>
  <si>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</si>
  <si>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</si>
  <si>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</si>
  <si>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</si>
  <si>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</si>
  <si>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</si>
  <si>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</si>
  <si>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</si>
  <si>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</si>
  <si>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</si>
  <si>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</si>
  <si>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</si>
  <si>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</si>
  <si>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</si>
  <si>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</si>
  <si>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</si>
  <si>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</si>
  <si>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?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</si>
  <si>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</si>
  <si>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</si>
  <si>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</si>
  <si>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</si>
  <si>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</si>
  <si>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</si>
  <si>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</si>
  <si>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</si>
  <si>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</si>
  <si>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</si>
  <si>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</si>
  <si>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</si>
  <si>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</si>
  <si>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</si>
  <si>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</si>
  <si>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</si>
  <si>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</si>
  <si>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</si>
  <si>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</si>
  <si>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</si>
  <si>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</si>
  <si>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</si>
  <si>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</si>
  <si>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</si>
  <si>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</si>
  <si>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</si>
  <si>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</si>
  <si>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</si>
  <si>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</si>
  <si>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</si>
  <si>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</si>
  <si>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</si>
  <si>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</si>
  <si>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</si>
  <si>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</si>
  <si>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</si>
  <si>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</si>
  <si>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</si>
  <si>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</si>
  <si>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</si>
  <si>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</si>
  <si>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</si>
  <si>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</si>
  <si>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</si>
  <si>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</si>
  <si>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</si>
  <si>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</si>
  <si>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</si>
  <si>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</si>
  <si>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</si>
  <si>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</si>
  <si>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</si>
  <si>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</si>
  <si>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</si>
  <si>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</si>
  <si>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</si>
  <si>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</si>
  <si>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</si>
  <si>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</si>
  <si>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</si>
  <si>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</si>
  <si>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</si>
  <si>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</si>
  <si>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</si>
  <si>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</si>
  <si>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</si>
  <si>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</si>
  <si>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</si>
  <si>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</si>
  <si>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</si>
  <si>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</si>
  <si>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</si>
  <si>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</si>
  <si>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</si>
  <si>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</si>
  <si>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</si>
  <si>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</si>
  <si>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</si>
  <si>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</si>
  <si>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</si>
  <si>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</si>
  <si>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</si>
  <si>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</si>
  <si>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</si>
  <si>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</si>
  <si>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</si>
  <si>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</si>
  <si>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</si>
  <si>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</si>
  <si>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</si>
  <si>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</si>
  <si>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</si>
  <si>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</si>
  <si>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</si>
  <si>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</si>
  <si>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</si>
  <si>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</si>
  <si>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</si>
  <si>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</si>
  <si>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</si>
  <si>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</si>
  <si>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</si>
  <si>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</si>
  <si>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</si>
  <si>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</si>
  <si>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</si>
  <si>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</si>
  <si>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</si>
  <si>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</si>
  <si>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</si>
  <si>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</si>
  <si>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</si>
  <si>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</si>
  <si>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</si>
  <si>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</si>
  <si>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</si>
  <si>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</si>
  <si>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</si>
  <si>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</si>
  <si>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</si>
  <si>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</si>
  <si>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</si>
  <si>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</si>
  <si>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</si>
  <si>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</si>
  <si>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</si>
  <si>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</si>
  <si>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</si>
  <si>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</si>
  <si>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</si>
  <si>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</si>
  <si>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</si>
  <si>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</si>
  <si>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</si>
  <si>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</si>
  <si>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</si>
  <si>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</si>
  <si>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</si>
  <si>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</si>
  <si>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</si>
  <si>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</si>
  <si>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</si>
  <si>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</si>
  <si>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</si>
  <si>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</si>
  <si>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</si>
  <si>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</si>
  <si>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</si>
  <si>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</si>
  <si>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</si>
  <si>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</si>
  <si>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</si>
  <si>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</si>
  <si>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</si>
  <si>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</si>
  <si>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</si>
  <si>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</si>
  <si>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</si>
  <si>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</si>
  <si>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</si>
  <si>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</si>
  <si>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</si>
  <si>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</si>
  <si>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</si>
  <si>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</si>
  <si>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</si>
  <si>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</si>
  <si>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</si>
  <si>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</si>
  <si>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</si>
  <si>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</si>
  <si>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</si>
  <si>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</si>
  <si>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</si>
  <si>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</si>
  <si>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</si>
  <si>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</si>
  <si>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</si>
  <si>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</si>
  <si>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</si>
  <si>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</si>
  <si>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</si>
  <si>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</si>
  <si>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</si>
  <si>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</si>
  <si>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</si>
  <si>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</si>
  <si>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</si>
  <si>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</si>
  <si>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</si>
  <si>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</si>
  <si>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</si>
  <si>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</si>
  <si>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</si>
  <si>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</si>
  <si>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</si>
  <si>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</si>
  <si>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</si>
  <si>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</si>
  <si>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</si>
  <si>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</si>
  <si>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</si>
  <si>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</si>
  <si>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</si>
  <si>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</si>
  <si>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</si>
  <si>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</si>
  <si>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</si>
  <si>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</si>
  <si>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</si>
  <si>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</si>
  <si>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</si>
  <si>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</si>
  <si>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</si>
  <si>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</si>
  <si>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</si>
  <si>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</si>
  <si>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</si>
  <si>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</si>
  <si>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</si>
  <si>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</si>
  <si>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</si>
  <si>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</si>
  <si>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</si>
  <si>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</si>
  <si>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</si>
  <si>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</si>
  <si>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</si>
  <si>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</si>
  <si>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</si>
  <si>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</si>
  <si>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</si>
  <si>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</si>
  <si>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</si>
  <si>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</si>
  <si>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</si>
  <si>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</si>
  <si>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</si>
  <si>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</si>
  <si>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</si>
  <si>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</si>
  <si>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</si>
  <si>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</si>
  <si>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</si>
  <si>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</si>
  <si>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</si>
  <si>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</si>
  <si>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</si>
  <si>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</si>
  <si>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</si>
  <si>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</si>
  <si>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</si>
  <si>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</si>
  <si>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</si>
  <si>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</si>
  <si>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</si>
  <si>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</si>
  <si>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</si>
  <si>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</si>
  <si>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</si>
  <si>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</si>
  <si>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</si>
  <si>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</si>
  <si>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</si>
  <si>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</si>
  <si>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</si>
  <si>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</si>
  <si>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</si>
  <si>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</si>
  <si>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</si>
  <si>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</si>
  <si>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</si>
  <si>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</si>
  <si>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</si>
  <si>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</si>
  <si>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</si>
  <si>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</si>
  <si>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</si>
  <si>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</si>
  <si>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</si>
  <si>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</si>
  <si>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</si>
  <si>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</si>
  <si>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</si>
  <si>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</si>
  <si>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</si>
  <si>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</si>
  <si>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</si>
  <si>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</si>
  <si>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</si>
  <si>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</si>
  <si>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</si>
  <si>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</si>
  <si>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</si>
  <si>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</si>
  <si>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</si>
  <si>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</si>
  <si>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</si>
  <si>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</si>
  <si>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</si>
  <si>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</si>
  <si>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</si>
  <si>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</si>
  <si>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</si>
  <si>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</si>
  <si>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</si>
  <si>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</si>
  <si>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</si>
  <si>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</si>
  <si>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</si>
  <si>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</si>
  <si>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</si>
  <si>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</si>
  <si>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</si>
  <si>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</si>
  <si>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</si>
  <si>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</si>
  <si>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</si>
  <si>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</si>
  <si>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</si>
  <si>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</si>
  <si>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</si>
  <si>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</si>
  <si>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</si>
  <si>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</si>
  <si>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</si>
  <si>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</si>
  <si>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</si>
  <si>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</si>
  <si>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</si>
  <si>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</si>
  <si>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</si>
  <si>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</si>
  <si>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</si>
  <si>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</si>
  <si>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</si>
  <si>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</si>
  <si>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</si>
  <si>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</si>
  <si>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</si>
  <si>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</si>
  <si>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</si>
  <si>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</si>
  <si>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</si>
  <si>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</si>
  <si>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</si>
  <si>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</si>
  <si>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</si>
  <si>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</si>
  <si>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</si>
  <si>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</si>
  <si>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</si>
  <si>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</si>
  <si>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</si>
  <si>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</si>
  <si>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</si>
  <si>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</si>
  <si>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</si>
  <si>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</si>
  <si>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</si>
  <si>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</si>
  <si>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</si>
  <si>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</si>
  <si>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</si>
  <si>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</si>
  <si>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</si>
  <si>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</si>
  <si>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</si>
  <si>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</si>
  <si>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</si>
  <si>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</si>
  <si>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</si>
  <si>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</si>
  <si>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</si>
  <si>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</si>
  <si>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</si>
  <si>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</si>
  <si>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</si>
  <si>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</si>
  <si>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</si>
  <si>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</si>
  <si>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</si>
  <si>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</si>
  <si>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</si>
  <si>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</si>
  <si>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</si>
  <si>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</si>
  <si>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</si>
  <si>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</si>
  <si>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</si>
  <si>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</si>
  <si>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</si>
  <si>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</si>
  <si>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</si>
  <si>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</si>
  <si>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</si>
  <si>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</si>
  <si>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</si>
  <si>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</si>
  <si>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</si>
  <si>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</si>
  <si>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</si>
  <si>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</si>
  <si>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</si>
  <si>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</si>
  <si>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</si>
  <si>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</si>
  <si>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</si>
  <si>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</si>
  <si>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</si>
  <si>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</si>
  <si>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</si>
  <si>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</si>
  <si>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</si>
  <si>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</si>
  <si>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</si>
  <si>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</si>
  <si>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</si>
  <si>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</si>
  <si>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</si>
  <si>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</si>
  <si>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</si>
  <si>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</si>
  <si>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</si>
  <si>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</si>
  <si>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</si>
  <si>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</si>
  <si>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</si>
  <si>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</si>
  <si>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</si>
  <si>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</si>
  <si>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</si>
  <si>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</si>
  <si>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</si>
  <si>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</si>
  <si>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</si>
  <si>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</si>
  <si>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</si>
  <si>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</si>
  <si>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</si>
  <si>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</si>
  <si>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</si>
  <si>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</si>
  <si>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</si>
  <si>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</si>
  <si>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</si>
  <si>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</si>
  <si>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</si>
  <si>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</si>
  <si>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</si>
  <si>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</si>
  <si>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</si>
  <si>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</si>
  <si>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</si>
  <si>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</si>
  <si>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</si>
  <si>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</si>
  <si>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</si>
  <si>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</si>
  <si>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</si>
  <si>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</si>
  <si>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</si>
  <si>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</si>
  <si>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</si>
  <si>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</si>
  <si>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</si>
  <si>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</si>
  <si>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</si>
  <si>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</si>
  <si>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</si>
  <si>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</si>
  <si>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</si>
  <si>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</si>
  <si>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</si>
  <si>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</si>
  <si>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</si>
  <si>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</si>
  <si>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</si>
  <si>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</si>
  <si>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</si>
  <si>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</si>
  <si>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</si>
  <si>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</si>
  <si>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</si>
  <si>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</si>
  <si>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</si>
  <si>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</si>
  <si>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</si>
  <si>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</si>
  <si>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</si>
  <si>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</si>
  <si>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</si>
  <si>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</si>
  <si>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</si>
  <si>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</si>
  <si>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</si>
  <si>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</si>
  <si>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</si>
  <si>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</si>
  <si>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</si>
  <si>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</si>
  <si>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</si>
  <si>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</si>
  <si>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</si>
  <si>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</si>
  <si>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</si>
  <si>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</si>
  <si>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</si>
  <si>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</si>
  <si>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</si>
  <si>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</si>
  <si>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</si>
  <si>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</si>
  <si>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</si>
  <si>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</si>
  <si>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</si>
  <si>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</si>
  <si>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</si>
  <si>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</si>
  <si>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</si>
  <si>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</si>
  <si>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</si>
  <si>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</si>
  <si>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</si>
  <si>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</si>
  <si>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</si>
  <si>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</si>
  <si>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</si>
  <si>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</si>
  <si>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</si>
  <si>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</si>
  <si>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</si>
  <si>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</si>
  <si>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</si>
  <si>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</si>
  <si>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</si>
  <si>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</si>
  <si>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</si>
  <si>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</si>
  <si>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</si>
  <si>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</si>
  <si>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</si>
  <si>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</si>
  <si>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</si>
  <si>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</si>
  <si>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</si>
  <si>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</si>
  <si>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</si>
  <si>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</si>
  <si>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</si>
  <si>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</si>
  <si>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</si>
  <si>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</si>
  <si>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</si>
  <si>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</si>
  <si>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</si>
  <si>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</si>
  <si>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</si>
  <si>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</si>
  <si>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</si>
  <si>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</si>
  <si>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</si>
  <si>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</si>
  <si>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</si>
  <si>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</si>
  <si>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</si>
  <si>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</si>
  <si>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</si>
  <si>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</si>
  <si>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</si>
  <si>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</si>
  <si>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</si>
  <si>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</si>
  <si>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</si>
  <si>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</si>
  <si>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</si>
  <si>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</si>
  <si>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</si>
  <si>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</si>
  <si>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</si>
  <si>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</si>
  <si>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</si>
  <si>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</si>
  <si>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</si>
  <si>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</si>
  <si>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</si>
  <si>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</si>
  <si>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</si>
  <si>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</si>
  <si>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</si>
  <si>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</si>
  <si>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</si>
  <si>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</si>
  <si>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</si>
  <si>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</si>
  <si>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</si>
  <si>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</si>
  <si>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</si>
  <si>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</si>
  <si>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</si>
  <si>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</si>
  <si>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</si>
  <si>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</si>
  <si>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</si>
  <si>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</si>
  <si>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</si>
  <si>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</si>
  <si>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</si>
  <si>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</si>
  <si>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</si>
  <si>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</si>
  <si>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</si>
  <si>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</si>
  <si>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</si>
  <si>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</si>
  <si>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</si>
  <si>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</si>
  <si>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</si>
  <si>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</si>
  <si>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</si>
  <si>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</si>
  <si>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</si>
  <si>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</si>
  <si>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</si>
  <si>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</si>
  <si>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</si>
  <si>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</si>
  <si>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</si>
  <si>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</si>
  <si>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</si>
  <si>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</si>
  <si>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</si>
  <si>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</si>
  <si>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</si>
  <si>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</si>
  <si>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</si>
  <si>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</si>
  <si>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</si>
  <si>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</si>
  <si>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</si>
  <si>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</si>
  <si>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</si>
  <si>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</si>
  <si>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</si>
  <si>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</si>
  <si>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</si>
  <si>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</si>
  <si>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</si>
  <si>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</si>
  <si>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</si>
  <si>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</si>
  <si>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</si>
  <si>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</si>
  <si>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</si>
  <si>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</si>
  <si>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</si>
  <si>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</si>
  <si>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</si>
  <si>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</si>
  <si>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</si>
  <si>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</si>
  <si>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</si>
  <si>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</si>
  <si>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</si>
  <si>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</si>
  <si>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</si>
  <si>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</si>
  <si>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</si>
  <si>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</si>
  <si>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</si>
  <si>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</si>
  <si>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</si>
  <si>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</si>
  <si>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</si>
  <si>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</si>
  <si>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</si>
  <si>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</si>
  <si>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</si>
  <si>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</si>
  <si>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</si>
  <si>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</si>
  <si>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</si>
  <si>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</si>
  <si>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</si>
  <si>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</si>
  <si>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</si>
  <si>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</si>
  <si>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</si>
  <si>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</si>
  <si>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</si>
  <si>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</si>
  <si>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</si>
  <si>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</si>
  <si>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</si>
  <si>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</si>
  <si>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</si>
  <si>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</si>
  <si>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</si>
  <si>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</si>
  <si>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</si>
  <si>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</si>
  <si>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</si>
  <si>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</si>
  <si>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</si>
  <si>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</si>
  <si>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</si>
  <si>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</si>
  <si>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</si>
  <si>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</si>
  <si>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</si>
  <si>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</si>
  <si>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</si>
  <si>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</si>
  <si>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</si>
  <si>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</si>
  <si>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</si>
  <si>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</si>
  <si>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</si>
  <si>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</si>
  <si>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</si>
  <si>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</si>
  <si>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</si>
  <si>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</si>
  <si>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</si>
  <si>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</si>
  <si>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</si>
  <si>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</si>
  <si>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</si>
  <si>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</si>
  <si>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</si>
  <si>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</si>
  <si>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</si>
  <si>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</si>
  <si>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</si>
  <si>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</si>
  <si>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</si>
  <si>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</si>
  <si>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</si>
  <si>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</si>
  <si>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</si>
  <si>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</si>
  <si>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</si>
  <si>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</si>
  <si>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</si>
  <si>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</si>
  <si>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</si>
  <si>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</si>
  <si>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</si>
  <si>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</si>
  <si>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</si>
  <si>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</si>
  <si>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</si>
  <si>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</si>
  <si>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</si>
  <si>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</si>
  <si>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</si>
  <si>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</si>
  <si>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</si>
  <si>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</si>
  <si>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</si>
  <si>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</si>
  <si>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</si>
  <si>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</si>
  <si>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</si>
  <si>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</si>
  <si>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</si>
  <si>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</si>
  <si>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</si>
  <si>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</si>
  <si>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</si>
  <si>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</si>
  <si>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</si>
  <si>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</si>
  <si>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</si>
  <si>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</si>
  <si>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</si>
  <si>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</si>
  <si>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</si>
  <si>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</si>
  <si>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</si>
  <si>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</si>
  <si>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</si>
  <si>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</si>
  <si>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</si>
  <si>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</si>
  <si>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</si>
  <si>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</si>
  <si>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</si>
  <si>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</si>
  <si>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</si>
  <si>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</si>
  <si>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</si>
  <si>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</si>
  <si>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</si>
  <si>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</si>
  <si>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</si>
  <si>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</si>
  <si>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</si>
  <si>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</si>
  <si>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</si>
  <si>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</si>
  <si>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</si>
  <si>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</si>
  <si>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</si>
  <si>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</si>
  <si>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</si>
  <si>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</si>
  <si>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</si>
  <si>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</si>
  <si>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</si>
  <si>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</si>
  <si>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</si>
  <si>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</si>
  <si>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</si>
  <si>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</si>
  <si>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</si>
  <si>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</si>
  <si>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</si>
  <si>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</si>
  <si>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</si>
  <si>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</si>
  <si>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</si>
  <si>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</si>
  <si>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</si>
  <si>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</si>
  <si>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</si>
  <si>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</si>
  <si>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</si>
  <si>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</si>
  <si>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</si>
  <si>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</si>
  <si>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</si>
  <si>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</si>
  <si>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</si>
  <si>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</si>
  <si>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</si>
  <si>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</si>
  <si>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</si>
  <si>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</si>
  <si>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</si>
  <si>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</si>
  <si>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</si>
  <si>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</si>
  <si>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</si>
  <si>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</si>
  <si>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</si>
  <si>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</si>
  <si>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</si>
  <si>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</si>
  <si>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</si>
  <si>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</si>
  <si>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</si>
  <si>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</si>
  <si>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</si>
  <si>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</si>
  <si>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</si>
  <si>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</si>
  <si>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</si>
  <si>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</si>
  <si>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</si>
  <si>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</si>
  <si>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</si>
  <si>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</si>
  <si>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</si>
  <si>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</si>
  <si>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</si>
  <si>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</si>
  <si>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</si>
  <si>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</si>
  <si>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</si>
  <si>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</si>
  <si>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</si>
  <si>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</si>
  <si>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</si>
  <si>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</si>
  <si>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</si>
  <si>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</si>
  <si>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</si>
  <si>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</si>
  <si>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</si>
  <si>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</si>
  <si>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</si>
  <si>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</si>
  <si>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</si>
  <si>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</si>
  <si>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</si>
  <si>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</si>
  <si>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</si>
  <si>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</si>
  <si>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</si>
  <si>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</si>
  <si>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</si>
  <si>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</si>
  <si>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</si>
  <si>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</si>
  <si>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</si>
  <si>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</si>
  <si>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</si>
  <si>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</si>
  <si>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</si>
  <si>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</si>
  <si>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</si>
  <si>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</si>
  <si>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</si>
  <si>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</si>
  <si>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</si>
  <si>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</si>
  <si>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</si>
  <si>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</si>
  <si>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</si>
  <si>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</si>
  <si>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</si>
  <si>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</si>
  <si>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</si>
  <si>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</si>
  <si>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</si>
  <si>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</si>
  <si>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</si>
  <si>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</si>
  <si>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</si>
  <si>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</si>
  <si>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</si>
  <si>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</si>
  <si>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</si>
  <si>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</si>
  <si>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</si>
  <si>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</si>
  <si>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</si>
  <si>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</si>
  <si>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</si>
  <si>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</si>
  <si>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</si>
  <si>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</si>
  <si>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</si>
  <si>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</si>
  <si>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</si>
  <si>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</si>
  <si>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</si>
  <si>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</si>
  <si>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</si>
  <si>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</si>
  <si>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</si>
  <si>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</si>
  <si>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</si>
  <si>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</si>
  <si>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</si>
  <si>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</si>
  <si>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</si>
  <si>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</si>
  <si>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</si>
  <si>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</si>
  <si>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</si>
  <si>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</si>
  <si>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</si>
  <si>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</si>
  <si>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</si>
  <si>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</si>
  <si>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</si>
  <si>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</si>
  <si>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</si>
  <si>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</si>
  <si>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</si>
  <si>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</si>
  <si>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</si>
  <si>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</si>
  <si>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</si>
  <si>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</si>
  <si>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</si>
  <si>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</si>
  <si>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</si>
  <si>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</si>
  <si>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</si>
  <si>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</si>
  <si>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</si>
  <si>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</si>
  <si>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</si>
  <si>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</si>
  <si>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</si>
  <si>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</si>
  <si>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</si>
  <si>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</si>
  <si>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</si>
  <si>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</si>
  <si>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</si>
  <si>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</si>
  <si>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</si>
  <si>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</si>
  <si>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</si>
  <si>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</si>
  <si>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</si>
  <si>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</si>
  <si>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</si>
  <si>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</si>
  <si>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</si>
  <si>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</si>
  <si>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</si>
  <si>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</si>
  <si>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</si>
  <si>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</si>
  <si>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</si>
  <si>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</si>
  <si>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</si>
  <si>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</si>
  <si>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</si>
  <si>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</si>
  <si>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</si>
  <si>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</si>
  <si>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</si>
  <si>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</si>
  <si>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</si>
  <si>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</si>
  <si>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</si>
  <si>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</si>
  <si>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</si>
  <si>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</si>
  <si>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</si>
  <si>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</si>
  <si>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</si>
  <si>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</si>
  <si>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</si>
  <si>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</si>
  <si>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</si>
  <si>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</si>
  <si>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</si>
  <si>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</si>
  <si>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</si>
  <si>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</si>
  <si>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</si>
  <si>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</si>
  <si>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</si>
  <si>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</si>
  <si>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</si>
  <si>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</si>
  <si>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</si>
  <si>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</si>
  <si>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</si>
  <si>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</si>
  <si>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</si>
  <si>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</si>
  <si>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</si>
  <si>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</si>
  <si>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</si>
  <si>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</si>
  <si>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</si>
  <si>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</si>
  <si>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</si>
  <si>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</si>
  <si>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</si>
  <si>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</si>
  <si>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</si>
  <si>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</si>
  <si>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</si>
  <si>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</si>
  <si>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</si>
  <si>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</si>
  <si>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</si>
  <si>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</si>
  <si>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</si>
  <si>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</si>
  <si>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</si>
  <si>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</si>
  <si>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</si>
  <si>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</si>
  <si>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</si>
  <si>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</si>
  <si>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</si>
  <si>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</si>
  <si>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</si>
  <si>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</si>
  <si>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</si>
  <si>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</si>
  <si>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</si>
  <si>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</si>
  <si>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</si>
  <si>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</si>
  <si>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</si>
  <si>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</si>
  <si>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</si>
  <si>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</si>
  <si>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</si>
  <si>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</si>
  <si>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</si>
  <si>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</si>
  <si>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</si>
  <si>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</si>
  <si>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</si>
  <si>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</si>
  <si>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</si>
  <si>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</si>
  <si>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</si>
  <si>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</si>
  <si>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</si>
  <si>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</si>
  <si>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</si>
  <si>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</si>
  <si>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</si>
  <si>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</si>
  <si>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</si>
  <si>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</si>
  <si>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</si>
  <si>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</si>
  <si>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</si>
  <si>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</si>
  <si>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</si>
  <si>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</si>
  <si>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</si>
  <si>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</si>
  <si>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</si>
  <si>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</si>
  <si>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</si>
  <si>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</si>
  <si>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</si>
  <si>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</si>
  <si>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</si>
  <si>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</si>
  <si>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</si>
  <si>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</si>
  <si>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</si>
  <si>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</si>
  <si>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</si>
  <si>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</si>
  <si>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</si>
  <si>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</si>
  <si>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</si>
  <si>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</si>
  <si>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</si>
  <si>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</si>
  <si>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</si>
  <si>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</si>
  <si>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</si>
  <si>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</si>
  <si>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</si>
  <si>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</si>
  <si>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</si>
  <si>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</si>
  <si>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</si>
  <si>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</si>
  <si>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</si>
  <si>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</si>
  <si>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</si>
  <si>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</si>
  <si>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</si>
  <si>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</si>
  <si>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</si>
  <si>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</si>
  <si>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</si>
  <si>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</si>
  <si>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</si>
  <si>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</si>
  <si>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</si>
  <si>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</si>
  <si>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</si>
  <si>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</si>
  <si>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</si>
  <si>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</si>
  <si>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</si>
  <si>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</si>
  <si>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</si>
  <si>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</si>
  <si>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</si>
  <si>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</si>
  <si>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</si>
  <si>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</si>
  <si>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</si>
  <si>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</si>
  <si>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</si>
  <si>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</si>
  <si>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</si>
  <si>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</si>
  <si>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</si>
  <si>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</si>
  <si>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</si>
  <si>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</si>
  <si>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</si>
  <si>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</si>
  <si>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</si>
  <si>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</si>
  <si>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</si>
  <si>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</si>
  <si>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</si>
  <si>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</si>
  <si>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</si>
  <si>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</si>
  <si>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</si>
  <si>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</si>
  <si>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</si>
  <si>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</si>
  <si>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</si>
  <si>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</si>
  <si>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</si>
  <si>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</si>
  <si>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</si>
  <si>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</si>
  <si>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</si>
  <si>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</si>
  <si>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</si>
  <si>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</si>
  <si>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</si>
  <si>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</si>
  <si>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</si>
  <si>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</si>
  <si>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</si>
  <si>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</si>
  <si>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</si>
  <si>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</si>
  <si>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</si>
  <si>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</si>
  <si>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</si>
  <si>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</si>
  <si>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</si>
  <si>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</si>
  <si>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</si>
  <si>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</si>
  <si>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</si>
  <si>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</si>
  <si>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</si>
  <si>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</si>
  <si>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</si>
  <si>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</si>
  <si>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</si>
  <si>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</si>
  <si>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</si>
  <si>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</si>
  <si>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</si>
  <si>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</si>
  <si>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</si>
  <si>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</si>
  <si>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</si>
  <si>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</si>
  <si>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</si>
  <si>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</si>
  <si>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</si>
  <si>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</si>
  <si>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</si>
  <si>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</si>
  <si>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</si>
  <si>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</si>
  <si>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</si>
  <si>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</si>
  <si>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</si>
  <si>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</si>
  <si>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</si>
  <si>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</si>
  <si>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</si>
  <si>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</si>
  <si>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</si>
  <si>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</si>
  <si>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</si>
  <si>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</si>
  <si>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</si>
  <si>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</si>
  <si>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</si>
  <si>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</si>
  <si>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</si>
  <si>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</si>
  <si>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</si>
  <si>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</si>
  <si>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</si>
  <si>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</si>
  <si>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</si>
  <si>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</si>
  <si>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</si>
  <si>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</si>
  <si>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</si>
  <si>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</si>
  <si>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</si>
  <si>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</si>
  <si>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</si>
  <si>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</si>
  <si>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</si>
  <si>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</si>
  <si>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</si>
  <si>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</si>
  <si>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</si>
  <si>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</si>
  <si>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</si>
  <si>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</si>
  <si>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</si>
  <si>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</si>
  <si>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</si>
  <si>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</si>
  <si>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</si>
  <si>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</si>
  <si>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</si>
  <si>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</si>
  <si>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</si>
  <si>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</si>
  <si>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</si>
  <si>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</si>
  <si>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</si>
  <si>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</si>
  <si>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</si>
  <si>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</si>
  <si>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</si>
  <si>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</si>
  <si>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</si>
  <si>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</si>
  <si>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</si>
  <si>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</si>
  <si>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</si>
  <si>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</si>
  <si>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</si>
  <si>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</si>
  <si>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</si>
  <si>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</si>
  <si>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</si>
  <si>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</si>
  <si>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</si>
  <si>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</si>
  <si>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</si>
  <si>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</si>
  <si>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</si>
  <si>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</si>
  <si>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</si>
  <si>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</si>
  <si>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</si>
  <si>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</si>
  <si>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</si>
  <si>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</si>
  <si>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</si>
  <si>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</si>
  <si>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</si>
  <si>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</si>
  <si>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</si>
  <si>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</si>
  <si>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</si>
  <si>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</si>
  <si>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</si>
  <si>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</si>
  <si>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</si>
  <si>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</si>
  <si>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</si>
  <si>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</si>
  <si>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</si>
  <si>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</si>
  <si>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</si>
  <si>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</si>
  <si>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</si>
  <si>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</si>
  <si>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</si>
  <si>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</si>
  <si>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</si>
  <si>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</si>
  <si>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</si>
  <si>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</si>
  <si>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</si>
  <si>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</si>
  <si>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</si>
  <si>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</si>
  <si>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</si>
  <si>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</si>
  <si>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</si>
  <si>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</si>
  <si>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</si>
  <si>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</si>
  <si>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</si>
  <si>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</si>
  <si>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</si>
  <si>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</si>
  <si>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</si>
  <si>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</si>
  <si>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</si>
  <si>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</si>
  <si>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</si>
  <si>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</si>
  <si>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</si>
  <si>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</si>
  <si>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</si>
  <si>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</si>
  <si>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</si>
  <si>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</si>
  <si>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</si>
  <si>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</si>
  <si>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</si>
  <si>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</si>
  <si>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</si>
  <si>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</si>
  <si>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</si>
  <si>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</si>
  <si>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</si>
  <si>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</si>
  <si>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</si>
  <si>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</si>
  <si>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</si>
  <si>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</si>
  <si>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</si>
  <si>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</si>
  <si>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</si>
  <si>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</si>
  <si>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</si>
  <si>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</si>
  <si>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</si>
  <si>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</si>
  <si>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</si>
  <si>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</si>
  <si>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</si>
  <si>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</si>
  <si>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</si>
  <si>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</si>
  <si>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</si>
  <si>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</si>
  <si>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</si>
  <si>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</si>
  <si>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</si>
  <si>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</si>
  <si>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</si>
  <si>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</si>
  <si>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</si>
  <si>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</si>
  <si>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</si>
  <si>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</si>
  <si>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</si>
  <si>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</si>
  <si>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</si>
  <si>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</si>
  <si>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</si>
  <si>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</si>
  <si>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</si>
  <si>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</si>
  <si>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</si>
  <si>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</si>
  <si>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</si>
  <si>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</si>
  <si>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</si>
  <si>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</si>
  <si>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</si>
  <si>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</si>
  <si>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</si>
  <si>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</si>
  <si>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</si>
  <si>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</si>
  <si>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</si>
  <si>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</si>
  <si>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</si>
  <si>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</si>
  <si>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</si>
  <si>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</si>
  <si>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</si>
  <si>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</si>
  <si>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</si>
  <si>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</si>
  <si>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</si>
  <si>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</si>
  <si>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</si>
  <si>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</si>
  <si>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</si>
  <si>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</si>
  <si>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</si>
  <si>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</si>
  <si>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</si>
  <si>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</si>
  <si>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</si>
  <si>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</si>
  <si>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</si>
  <si>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</si>
  <si>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</si>
  <si>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</si>
  <si>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</si>
  <si>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</si>
  <si>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</si>
  <si>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</si>
  <si>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</si>
  <si>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</si>
  <si>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</si>
  <si>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</si>
  <si>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</si>
  <si>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</si>
  <si>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</si>
  <si>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</si>
  <si>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</si>
  <si>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</si>
  <si>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</si>
  <si>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</si>
  <si>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</si>
  <si>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</si>
  <si>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</si>
  <si>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</si>
  <si>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</si>
  <si>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</si>
  <si>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</si>
  <si>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</si>
  <si>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</si>
  <si>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</si>
  <si>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</si>
  <si>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</si>
  <si>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</si>
  <si>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</si>
  <si>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</si>
  <si>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</si>
  <si>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</si>
  <si>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</si>
  <si>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</si>
  <si>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</si>
  <si>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</si>
  <si>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</si>
  <si>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</si>
  <si>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</si>
  <si>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</si>
  <si>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</si>
  <si>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</si>
  <si>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</si>
  <si>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</si>
  <si>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</si>
  <si>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</si>
  <si>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</si>
  <si>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</si>
  <si>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</si>
  <si>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</si>
  <si>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</si>
  <si>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</si>
  <si>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</si>
  <si>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</si>
  <si>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</si>
  <si>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</si>
  <si>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</si>
  <si>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</si>
  <si>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</si>
  <si>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</si>
  <si>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</si>
  <si>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</si>
  <si>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</si>
  <si>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</si>
  <si>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</si>
  <si>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</si>
  <si>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</si>
  <si>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</si>
  <si>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</si>
  <si>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</si>
  <si>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</si>
  <si>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</si>
  <si>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</si>
  <si>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</si>
  <si>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</si>
  <si>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</si>
  <si>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</si>
  <si>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</si>
  <si>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</si>
  <si>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</si>
  <si>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</si>
  <si>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</si>
  <si>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</si>
  <si>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</si>
  <si>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</si>
  <si>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</si>
  <si>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</si>
  <si>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</si>
  <si>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</si>
  <si>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</si>
  <si>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</si>
  <si>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</si>
  <si>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</si>
  <si>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</si>
  <si>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</si>
  <si>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</si>
  <si>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</si>
  <si>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</si>
  <si>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</si>
  <si>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</si>
  <si>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</si>
  <si>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</si>
  <si>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</si>
  <si>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</si>
  <si>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</si>
  <si>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</si>
  <si>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</si>
  <si>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</si>
  <si>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</si>
  <si>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</si>
  <si>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</si>
  <si>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</si>
  <si>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</si>
  <si>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</si>
  <si>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</si>
  <si>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</si>
  <si>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</si>
  <si>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</si>
  <si>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</si>
  <si>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</si>
  <si>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</si>
  <si>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</si>
  <si>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</si>
  <si>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</si>
  <si>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</si>
  <si>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</si>
  <si>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</si>
  <si>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</si>
  <si>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</si>
  <si>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</si>
  <si>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</si>
  <si>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</si>
  <si>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</si>
  <si>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</si>
  <si>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</si>
  <si>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</si>
  <si>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</si>
  <si>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</si>
  <si>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</si>
  <si>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</si>
  <si>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</si>
  <si>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</si>
  <si>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</si>
  <si>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</si>
  <si>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</si>
  <si>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</si>
  <si>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</si>
  <si>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</si>
  <si>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</si>
  <si>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</si>
  <si>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</si>
  <si>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</si>
  <si>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</si>
  <si>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</si>
  <si>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</si>
  <si>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</si>
  <si>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</si>
  <si>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</si>
  <si>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</si>
  <si>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</si>
  <si>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</si>
  <si>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</si>
  <si>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</si>
  <si>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</si>
  <si>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</si>
  <si>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</si>
  <si>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</si>
  <si>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</si>
  <si>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</si>
  <si>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</si>
  <si>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</si>
  <si>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</si>
  <si>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</si>
  <si>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</si>
  <si>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</si>
  <si>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</si>
  <si>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</si>
  <si>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</si>
  <si>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</si>
  <si>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</si>
  <si>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</si>
  <si>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</si>
  <si>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</si>
  <si>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</si>
  <si>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</si>
  <si>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</si>
  <si>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</si>
  <si>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</si>
  <si>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</si>
  <si>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</si>
  <si>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</si>
  <si>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</si>
  <si>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</si>
  <si>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</si>
  <si>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</si>
  <si>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</si>
  <si>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</si>
  <si>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</si>
  <si>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</si>
  <si>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</si>
  <si>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</si>
  <si>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</si>
  <si>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</si>
  <si>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</si>
  <si>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</si>
  <si>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</si>
  <si>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</si>
  <si>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</si>
  <si>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</si>
  <si>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</si>
  <si>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</si>
  <si>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</si>
  <si>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</si>
  <si>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</si>
  <si>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</si>
  <si>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</si>
  <si>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</si>
  <si>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</si>
  <si>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</si>
  <si>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</si>
  <si>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</si>
  <si>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</si>
  <si>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</si>
  <si>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</si>
  <si>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</si>
  <si>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</si>
  <si>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</si>
  <si>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</si>
  <si>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</si>
  <si>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</si>
  <si>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</si>
  <si>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</si>
  <si>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</si>
  <si>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</si>
  <si>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</si>
  <si>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</si>
  <si>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</si>
  <si>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</si>
  <si>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</si>
  <si>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</si>
  <si>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</si>
  <si>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</si>
  <si>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</si>
  <si>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</si>
  <si>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</si>
  <si>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</si>
  <si>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</si>
  <si>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</si>
  <si>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</si>
  <si>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</si>
  <si>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</si>
  <si>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</si>
  <si>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</si>
  <si>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</si>
  <si>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</si>
  <si>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</si>
  <si>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</si>
  <si>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</si>
  <si>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</si>
  <si>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</si>
  <si>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</si>
  <si>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</si>
  <si>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</si>
  <si>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</si>
  <si>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</si>
  <si>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</si>
  <si>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</si>
  <si>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</si>
  <si>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</si>
  <si>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</si>
  <si>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</si>
  <si>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</si>
  <si>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</si>
  <si>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</si>
  <si>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</si>
  <si>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</si>
  <si>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</si>
  <si>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</si>
  <si>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</si>
  <si>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</si>
  <si>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</si>
  <si>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</si>
  <si>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</si>
  <si>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</si>
  <si>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</si>
  <si>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</si>
  <si>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</si>
  <si>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</si>
  <si>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</si>
  <si>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</si>
  <si>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</si>
  <si>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</si>
  <si>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</si>
  <si>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</si>
  <si>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</si>
  <si>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</si>
  <si>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</si>
  <si>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</si>
  <si>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</si>
  <si>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</si>
  <si>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</si>
  <si>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</si>
  <si>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</si>
  <si>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</si>
  <si>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</si>
  <si>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</si>
  <si>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</si>
  <si>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</si>
  <si>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</si>
  <si>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</si>
  <si>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</si>
  <si>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</si>
  <si>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</si>
  <si>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</si>
  <si>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</si>
  <si>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</si>
  <si>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</si>
  <si>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</si>
  <si>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</si>
  <si>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</si>
  <si>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</si>
  <si>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</si>
  <si>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</si>
  <si>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</si>
  <si>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</si>
  <si>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</si>
  <si>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</si>
  <si>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</si>
  <si>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</si>
  <si>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</si>
  <si>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</si>
  <si>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</si>
  <si>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</si>
  <si>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</si>
  <si>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</si>
  <si>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</si>
  <si>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</si>
  <si>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</si>
  <si>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</si>
  <si>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</si>
  <si>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</si>
  <si>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</si>
  <si>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</si>
  <si>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</si>
  <si>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</si>
  <si>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</si>
  <si>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</si>
  <si>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</si>
  <si>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</si>
  <si>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</si>
  <si>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</si>
  <si>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</si>
  <si>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</si>
  <si>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</si>
  <si>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</si>
  <si>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</si>
  <si>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</si>
  <si>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</si>
  <si>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</si>
  <si>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</si>
  <si>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</si>
  <si>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</si>
  <si>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</si>
  <si>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</si>
  <si>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</si>
  <si>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</si>
  <si>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</si>
  <si>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</si>
  <si>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</si>
  <si>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</si>
  <si>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</si>
  <si>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</si>
  <si>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</si>
  <si>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</si>
  <si>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</si>
  <si>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</si>
  <si>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</si>
  <si>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</si>
  <si>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</si>
  <si>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</si>
  <si>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</si>
  <si>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</si>
  <si>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</si>
  <si>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</si>
  <si>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</si>
  <si>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</si>
  <si>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</si>
  <si>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</si>
  <si>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</si>
  <si>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</si>
  <si>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</si>
  <si>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</si>
  <si>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</si>
  <si>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</si>
  <si>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</si>
  <si>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</si>
  <si>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</si>
  <si>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</si>
  <si>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</si>
  <si>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</si>
  <si>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</si>
  <si>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</si>
  <si>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</si>
  <si>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</si>
  <si>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</si>
  <si>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</si>
  <si>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</si>
  <si>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</si>
  <si>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</si>
  <si>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</si>
  <si>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</si>
  <si>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</si>
  <si>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</si>
  <si>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</si>
  <si>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</si>
  <si>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</si>
  <si>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</si>
  <si>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</si>
  <si>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</si>
  <si>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</si>
  <si>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</si>
  <si>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</si>
  <si>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</si>
  <si>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</si>
  <si>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</si>
  <si>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</si>
  <si>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</si>
  <si>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</si>
  <si>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</si>
  <si>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</si>
  <si>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</si>
  <si>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</si>
  <si>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</si>
  <si>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</si>
  <si>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</si>
  <si>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</si>
  <si>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</si>
  <si>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</si>
  <si>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</si>
  <si>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</si>
  <si>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</si>
  <si>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</si>
  <si>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</si>
  <si>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</si>
  <si>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</si>
  <si>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</si>
  <si>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</si>
  <si>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</si>
  <si>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</si>
  <si>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</si>
  <si>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</si>
  <si>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</si>
  <si>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</si>
  <si>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</si>
  <si>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</si>
  <si>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</si>
  <si>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</si>
  <si>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</si>
  <si>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</si>
  <si>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</si>
  <si>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</si>
  <si>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</si>
  <si>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</si>
  <si>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</si>
  <si>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</si>
  <si>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</si>
  <si>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</si>
  <si>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</si>
  <si>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</si>
  <si>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</si>
  <si>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</si>
  <si>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</si>
  <si>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</si>
  <si>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</si>
  <si>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</si>
  <si>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</si>
  <si>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</si>
  <si>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</si>
  <si>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</si>
  <si>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</si>
  <si>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</si>
  <si>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</si>
  <si>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</si>
  <si>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</si>
  <si>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</si>
  <si>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</si>
  <si>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</si>
  <si>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</si>
  <si>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</si>
  <si>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</si>
  <si>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</si>
  <si>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</si>
  <si>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</si>
  <si>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</si>
  <si>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</si>
  <si>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</si>
  <si>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</si>
  <si>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</si>
  <si>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</si>
  <si>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</si>
  <si>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</si>
  <si>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</si>
  <si>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</si>
  <si>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</si>
  <si>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</si>
  <si>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</si>
  <si>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</si>
  <si>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</si>
  <si>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</si>
  <si>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</si>
  <si>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</si>
  <si>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</si>
  <si>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</si>
  <si>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</si>
  <si>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</si>
  <si>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</si>
  <si>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</si>
  <si>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</si>
  <si>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</si>
  <si>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</si>
  <si>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</si>
  <si>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</si>
  <si>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</si>
  <si>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</si>
  <si>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</si>
  <si>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</si>
  <si>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</si>
  <si>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</si>
  <si>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</si>
  <si>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</si>
  <si>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</si>
  <si>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</si>
  <si>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</si>
  <si>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</si>
  <si>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</si>
  <si>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</si>
  <si>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</si>
  <si>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</si>
  <si>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</si>
  <si>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</si>
  <si>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</si>
  <si>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</si>
  <si>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</si>
  <si>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</si>
  <si>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</si>
  <si>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</si>
  <si>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</si>
  <si>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</si>
  <si>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</si>
  <si>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</si>
  <si>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</si>
  <si>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</si>
  <si>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</si>
  <si>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</si>
  <si>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</si>
  <si>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</si>
  <si>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</si>
  <si>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</si>
  <si>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</si>
  <si>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</si>
  <si>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</si>
  <si>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</si>
  <si>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</si>
  <si>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</si>
  <si>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</si>
  <si>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</si>
  <si>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</si>
  <si>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</si>
  <si>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</si>
  <si>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</si>
  <si>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</si>
  <si>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</si>
  <si>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</si>
  <si>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</si>
  <si>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</si>
  <si>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</si>
  <si>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</si>
  <si>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</si>
  <si>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</si>
  <si>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</si>
  <si>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</si>
  <si>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</si>
  <si>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</si>
  <si>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</si>
  <si>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</si>
  <si>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</si>
  <si>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</si>
  <si>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</si>
  <si>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</si>
  <si>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</si>
  <si>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</si>
  <si>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</si>
  <si>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</si>
  <si>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</si>
  <si>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</si>
  <si>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</si>
  <si>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</si>
  <si>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</si>
  <si>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</si>
  <si>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</si>
  <si>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</si>
  <si>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</si>
  <si>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</si>
  <si>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</si>
  <si>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</si>
  <si>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</si>
  <si>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</si>
  <si>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</si>
  <si>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</si>
  <si>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</si>
  <si>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</si>
  <si>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</si>
  <si>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</si>
  <si>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</si>
  <si>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</si>
  <si>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</si>
  <si>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</si>
  <si>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</si>
  <si>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</si>
  <si>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</si>
  <si>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</si>
  <si>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</si>
  <si>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</si>
  <si>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</si>
  <si>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</si>
  <si>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</si>
  <si>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</si>
  <si>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</si>
  <si>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</si>
  <si>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</si>
  <si>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</si>
  <si>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</si>
  <si>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</si>
  <si>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</si>
  <si>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</si>
  <si>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</si>
  <si>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</si>
  <si>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</si>
  <si>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</si>
  <si>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</si>
  <si>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</si>
  <si>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</si>
  <si>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</si>
  <si>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</si>
  <si>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</si>
  <si>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</si>
  <si>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</si>
  <si>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</si>
  <si>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</si>
  <si>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</si>
  <si>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</si>
  <si>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</si>
  <si>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</si>
  <si>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</si>
  <si>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</si>
  <si>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</si>
  <si>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</si>
  <si>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</si>
  <si>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</si>
  <si>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</si>
  <si>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</si>
  <si>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</si>
  <si>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</si>
  <si>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</si>
  <si>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</si>
  <si>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</si>
  <si>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</si>
  <si>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</si>
  <si>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</si>
  <si>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</si>
  <si>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</si>
  <si>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</si>
  <si>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</si>
  <si>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</si>
  <si>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</si>
  <si>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</si>
  <si>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</si>
  <si>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</si>
  <si>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</si>
  <si>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</si>
  <si>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</si>
  <si>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</si>
  <si>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</si>
  <si>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</si>
  <si>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</si>
  <si>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</si>
  <si>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</si>
  <si>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</si>
  <si>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</si>
  <si>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</si>
  <si>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</si>
  <si>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</si>
  <si>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</si>
  <si>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</si>
  <si>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</si>
  <si>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</si>
  <si>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</si>
  <si>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</si>
  <si>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</si>
  <si>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</si>
  <si>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</si>
  <si>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</si>
  <si>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</si>
  <si>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</si>
  <si>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</si>
  <si>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</si>
  <si>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</si>
  <si>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</si>
  <si>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</si>
  <si>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</si>
  <si>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</si>
  <si>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</si>
  <si>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</si>
  <si>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</si>
  <si>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</si>
  <si>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</si>
  <si>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</si>
  <si>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</si>
  <si>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</si>
  <si>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</si>
  <si>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</si>
  <si>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</si>
  <si>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</si>
  <si>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</si>
  <si>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</si>
  <si>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</si>
  <si>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</si>
  <si>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</si>
  <si>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</si>
  <si>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</si>
  <si>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</si>
  <si>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</si>
  <si>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</si>
  <si>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</si>
  <si>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</si>
  <si>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</si>
  <si>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</si>
  <si>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</si>
  <si>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</si>
  <si>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</si>
  <si>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</si>
  <si>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</si>
  <si>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</si>
  <si>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</si>
  <si>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</si>
  <si>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</si>
  <si>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</si>
  <si>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</si>
  <si>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</si>
  <si>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</si>
  <si>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</si>
  <si>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</si>
  <si>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</si>
  <si>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</si>
  <si>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</si>
  <si>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</si>
  <si>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</si>
  <si>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</si>
  <si>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</si>
  <si>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</si>
  <si>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</si>
  <si>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</si>
  <si>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</si>
  <si>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</si>
  <si>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</si>
  <si>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</si>
  <si>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</si>
  <si>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</si>
  <si>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</si>
  <si>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</si>
  <si>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</si>
  <si>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</si>
  <si>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</si>
  <si>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</si>
  <si>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</si>
  <si>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</si>
  <si>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</si>
  <si>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</si>
  <si>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</si>
  <si>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</si>
  <si>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</si>
  <si>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</si>
  <si>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</si>
  <si>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</si>
  <si>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</si>
  <si>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</si>
  <si>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</si>
  <si>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</si>
  <si>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</si>
  <si>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</si>
  <si>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</si>
  <si>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</si>
  <si>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</si>
  <si>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</si>
  <si>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</si>
  <si>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</si>
  <si>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</si>
  <si>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</si>
  <si>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</si>
  <si>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</si>
  <si>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</si>
  <si>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</si>
  <si>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</si>
  <si>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</si>
  <si>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</si>
  <si>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</si>
  <si>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</si>
  <si>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</si>
  <si>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</si>
  <si>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</si>
  <si>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</si>
  <si>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</si>
  <si>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</si>
  <si>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</si>
  <si>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</si>
  <si>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</si>
  <si>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</si>
  <si>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</si>
  <si>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</si>
  <si>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</si>
  <si>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</si>
  <si>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</si>
  <si>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</si>
  <si>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</si>
  <si>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</si>
  <si>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</si>
  <si>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</si>
  <si>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</si>
  <si>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</si>
  <si>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</si>
  <si>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</si>
  <si>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</si>
  <si>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</si>
  <si>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</si>
  <si>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</si>
  <si>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</si>
  <si>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</si>
  <si>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</si>
  <si>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</si>
  <si>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</si>
  <si>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</si>
  <si>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</si>
  <si>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</si>
  <si>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</si>
  <si>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</si>
  <si>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</si>
  <si>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</si>
  <si>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</si>
  <si>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</si>
  <si>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</si>
  <si>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</si>
  <si>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</si>
  <si>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</si>
  <si>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</si>
  <si>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</si>
  <si>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</si>
  <si>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</si>
  <si>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</si>
  <si>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</si>
  <si>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</si>
  <si>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</si>
  <si>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</si>
  <si>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</si>
  <si>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</si>
  <si>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</si>
  <si>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</si>
  <si>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</si>
  <si>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</si>
  <si>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</si>
  <si>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</si>
  <si>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</si>
  <si>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</si>
  <si>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</si>
  <si>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</si>
  <si>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</si>
  <si>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</si>
  <si>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</si>
  <si>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</si>
  <si>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</si>
  <si>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</si>
  <si>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</si>
  <si>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</si>
  <si>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</si>
  <si>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</si>
  <si>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</si>
  <si>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</si>
  <si>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</si>
  <si>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</si>
  <si>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</si>
  <si>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</si>
  <si>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</si>
  <si>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No major surgery</t>
  </si>
  <si>
    <t>yes</t>
  </si>
  <si>
    <t>Yes</t>
  </si>
  <si>
    <t>Year</t>
  </si>
  <si>
    <t>Month</t>
  </si>
  <si>
    <t>Date</t>
  </si>
  <si>
    <t>Children</t>
  </si>
  <si>
    <t>Charges</t>
  </si>
  <si>
    <t>Identifying repeated values on column G</t>
  </si>
  <si>
    <t>Column h</t>
  </si>
  <si>
    <t>Using Countif</t>
  </si>
  <si>
    <t>Identifying repeteated data in Column H using COUNTIF</t>
  </si>
  <si>
    <t xml:space="preserve">Yes </t>
  </si>
  <si>
    <t xml:space="preserve">No </t>
  </si>
  <si>
    <t>Title</t>
  </si>
  <si>
    <t>First name</t>
  </si>
  <si>
    <t>Last name</t>
  </si>
  <si>
    <t>Hawks</t>
  </si>
  <si>
    <t xml:space="preserve"> Ms</t>
  </si>
  <si>
    <t xml:space="preserve">  Kelly</t>
  </si>
  <si>
    <t>Lehner</t>
  </si>
  <si>
    <t xml:space="preserve"> Mr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</si>
  <si>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</si>
  <si>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</si>
  <si>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</si>
  <si>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</si>
  <si>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</si>
  <si>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</si>
  <si>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</si>
  <si>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</si>
  <si>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</si>
  <si>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</si>
  <si>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</si>
  <si>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</si>
  <si>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</si>
  <si>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</si>
  <si>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</si>
  <si>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</si>
  <si>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</si>
  <si>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</si>
  <si>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</si>
  <si>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</si>
  <si>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</si>
  <si>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</si>
  <si>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</si>
  <si>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</si>
  <si>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</si>
  <si>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</si>
  <si>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</si>
  <si>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</si>
  <si>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</si>
  <si>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</si>
  <si>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</si>
  <si>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</si>
  <si>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</si>
  <si>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</si>
  <si>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</si>
  <si>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</si>
  <si>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</si>
  <si>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</si>
  <si>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</si>
  <si>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</si>
  <si>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</si>
  <si>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</si>
  <si>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</si>
  <si>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</si>
  <si>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</si>
  <si>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</si>
  <si>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</si>
  <si>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</si>
  <si>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</si>
  <si>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</si>
  <si>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</si>
  <si>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</si>
  <si>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</si>
  <si>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</si>
  <si>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</si>
  <si>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</si>
  <si>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</si>
  <si>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</si>
  <si>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</si>
  <si>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</si>
  <si>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</si>
  <si>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</si>
  <si>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</si>
  <si>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</si>
  <si>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</si>
  <si>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</si>
  <si>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</si>
  <si>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</si>
  <si>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</si>
  <si>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</si>
  <si>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</si>
  <si>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</si>
  <si>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</si>
  <si>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</si>
  <si>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</si>
  <si>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</si>
  <si>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</si>
  <si>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</si>
  <si>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</si>
  <si>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</si>
  <si>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</si>
  <si>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</si>
  <si>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</si>
  <si>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</si>
  <si>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</si>
  <si>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</si>
  <si>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</si>
  <si>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</si>
  <si>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</si>
  <si>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</si>
  <si>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</si>
  <si>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</si>
  <si>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</si>
  <si>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</si>
  <si>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</si>
  <si>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</si>
  <si>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</si>
  <si>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</si>
  <si>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</si>
  <si>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</si>
  <si>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</si>
  <si>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</si>
  <si>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</si>
  <si>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</si>
  <si>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</si>
  <si>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</si>
  <si>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</si>
  <si>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</si>
  <si>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</si>
  <si>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</si>
  <si>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</si>
  <si>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</si>
  <si>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</si>
  <si>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</si>
  <si>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</si>
  <si>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</si>
  <si>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</si>
  <si>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</si>
  <si>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</si>
  <si>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</si>
  <si>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</si>
  <si>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</si>
  <si>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</si>
  <si>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</si>
  <si>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</si>
  <si>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</si>
  <si>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</si>
  <si>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</si>
  <si>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</si>
  <si>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</si>
  <si>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</si>
  <si>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</si>
  <si>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</si>
  <si>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</si>
  <si>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</si>
  <si>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 xml:space="preserve">  Elenilton V</t>
  </si>
  <si>
    <t xml:space="preserve"> Sr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</si>
  <si>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</si>
  <si>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</si>
  <si>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</si>
  <si>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</si>
  <si>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</si>
  <si>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</si>
  <si>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</si>
  <si>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</si>
  <si>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</si>
  <si>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</si>
  <si>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</si>
  <si>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</si>
  <si>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</si>
  <si>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</si>
  <si>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</si>
  <si>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</si>
  <si>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</si>
  <si>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</si>
  <si>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</si>
  <si>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</si>
  <si>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</si>
  <si>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</si>
  <si>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</si>
  <si>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</si>
  <si>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</si>
  <si>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</si>
  <si>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</si>
  <si>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</si>
  <si>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</si>
  <si>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</si>
  <si>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</si>
  <si>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</si>
  <si>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</si>
  <si>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</si>
  <si>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</si>
  <si>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</si>
  <si>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</si>
  <si>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</si>
  <si>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</si>
  <si>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</si>
  <si>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</si>
  <si>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</si>
  <si>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</si>
  <si>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</si>
  <si>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</si>
  <si>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</si>
  <si>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</si>
  <si>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</si>
  <si>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</si>
  <si>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</si>
  <si>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</si>
  <si>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</si>
  <si>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</si>
  <si>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</si>
  <si>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</si>
  <si>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</si>
  <si>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</si>
  <si>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</si>
  <si>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</si>
  <si>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</si>
  <si>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</si>
  <si>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</si>
  <si>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</si>
  <si>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</si>
  <si>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</si>
  <si>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</si>
  <si>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</si>
  <si>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</si>
  <si>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</si>
  <si>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</si>
  <si>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</si>
  <si>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</si>
  <si>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</si>
  <si>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</si>
  <si>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</si>
  <si>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</si>
  <si>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</si>
  <si>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</si>
  <si>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</si>
  <si>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</si>
  <si>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</si>
  <si>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</si>
  <si>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</si>
  <si>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</si>
  <si>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</si>
  <si>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</si>
  <si>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</si>
  <si>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</si>
  <si>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</si>
  <si>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</si>
  <si>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</si>
  <si>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</si>
  <si>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</si>
  <si>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</si>
  <si>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</si>
  <si>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</si>
  <si>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</si>
  <si>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</si>
  <si>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</si>
  <si>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</si>
  <si>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</si>
  <si>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</si>
  <si>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</si>
  <si>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</si>
  <si>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</si>
  <si>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</si>
  <si>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</si>
  <si>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</si>
  <si>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</si>
  <si>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</si>
  <si>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</si>
  <si>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</si>
  <si>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</si>
  <si>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</si>
  <si>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</si>
  <si>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</si>
  <si>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</si>
  <si>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</si>
  <si>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</si>
  <si>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</si>
  <si>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</si>
  <si>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</si>
  <si>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</si>
  <si>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</si>
  <si>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</si>
  <si>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</si>
  <si>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</si>
  <si>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</si>
  <si>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</si>
  <si>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</si>
  <si>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</si>
  <si>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</si>
  <si>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</si>
  <si>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</si>
  <si>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</si>
  <si>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</si>
  <si>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</si>
  <si>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</si>
  <si>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</si>
  <si>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</si>
  <si>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</si>
  <si>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</si>
  <si>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</si>
  <si>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</si>
  <si>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</si>
  <si>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</si>
  <si>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</si>
  <si>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</si>
  <si>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</si>
  <si>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</si>
  <si>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</si>
  <si>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</si>
  <si>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</si>
  <si>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</si>
  <si>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</si>
  <si>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</si>
  <si>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</si>
  <si>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</si>
  <si>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</si>
  <si>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</si>
  <si>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</si>
  <si>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</si>
  <si>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</si>
  <si>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</si>
  <si>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</si>
  <si>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</si>
  <si>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</si>
  <si>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</si>
  <si>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</si>
  <si>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</si>
  <si>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</si>
  <si>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</si>
  <si>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</si>
  <si>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</si>
  <si>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</si>
  <si>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</si>
  <si>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</si>
  <si>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</si>
  <si>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</si>
  <si>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</si>
  <si>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</si>
  <si>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</si>
  <si>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</si>
  <si>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</si>
  <si>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</si>
  <si>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</si>
  <si>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</si>
  <si>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</si>
  <si>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</si>
  <si>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</si>
  <si>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</si>
  <si>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</si>
  <si>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</si>
  <si>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</si>
  <si>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</si>
  <si>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</si>
  <si>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</si>
  <si>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</si>
  <si>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</si>
  <si>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</si>
  <si>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</si>
  <si>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</si>
  <si>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</si>
  <si>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</si>
  <si>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</si>
  <si>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</si>
  <si>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</si>
  <si>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</si>
  <si>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</si>
  <si>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</si>
  <si>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</si>
  <si>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</si>
  <si>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</si>
  <si>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</si>
  <si>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</si>
  <si>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</si>
  <si>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</si>
  <si>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</si>
  <si>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</si>
  <si>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</si>
  <si>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 xml:space="preserve">  George M</t>
  </si>
  <si>
    <t xml:space="preserve"> V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</si>
  <si>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</si>
  <si>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</si>
  <si>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</si>
  <si>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</si>
  <si>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</si>
  <si>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</si>
  <si>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</si>
  <si>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</si>
  <si>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</si>
  <si>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</si>
  <si>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</si>
  <si>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</si>
  <si>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</si>
  <si>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</si>
  <si>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</si>
  <si>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</si>
  <si>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</si>
  <si>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</si>
  <si>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</si>
  <si>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</si>
  <si>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</si>
  <si>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</si>
  <si>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</si>
  <si>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</si>
  <si>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</si>
  <si>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</si>
  <si>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</si>
  <si>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</si>
  <si>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</si>
  <si>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</si>
  <si>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</si>
  <si>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</si>
  <si>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</si>
  <si>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</si>
  <si>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</si>
  <si>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</si>
  <si>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</si>
  <si>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</si>
  <si>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</si>
  <si>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</si>
  <si>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</si>
  <si>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</si>
  <si>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</si>
  <si>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</si>
  <si>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</si>
  <si>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</si>
  <si>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</si>
  <si>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</si>
  <si>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</si>
  <si>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</si>
  <si>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</si>
  <si>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</si>
  <si>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</si>
  <si>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</si>
  <si>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</si>
  <si>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</si>
  <si>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</si>
  <si>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</si>
  <si>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</si>
  <si>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</si>
  <si>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</si>
  <si>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</si>
  <si>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</si>
  <si>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</si>
  <si>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</si>
  <si>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</si>
  <si>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</si>
  <si>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</si>
  <si>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</si>
  <si>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</si>
  <si>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</si>
  <si>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</si>
  <si>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</si>
  <si>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</si>
  <si>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</si>
  <si>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</si>
  <si>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</si>
  <si>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</si>
  <si>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</si>
  <si>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</si>
  <si>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</si>
  <si>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</si>
  <si>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</si>
  <si>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</si>
  <si>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</si>
  <si>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</si>
  <si>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</si>
  <si>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</si>
  <si>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</si>
  <si>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</si>
  <si>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</si>
  <si>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</si>
  <si>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</si>
  <si>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</si>
  <si>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</si>
  <si>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</si>
  <si>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</si>
  <si>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</si>
  <si>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</si>
  <si>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</si>
  <si>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</si>
  <si>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</si>
  <si>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</si>
  <si>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</si>
  <si>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</si>
  <si>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</si>
  <si>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</si>
  <si>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</si>
  <si>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</si>
  <si>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</si>
  <si>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</si>
  <si>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</si>
  <si>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</si>
  <si>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</si>
  <si>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</si>
  <si>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</si>
  <si>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</si>
  <si>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</si>
  <si>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</si>
  <si>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</si>
  <si>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</si>
  <si>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</si>
  <si>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</si>
  <si>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</si>
  <si>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</si>
  <si>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</si>
  <si>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</si>
  <si>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</si>
  <si>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</si>
  <si>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</si>
  <si>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</si>
  <si>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</si>
  <si>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</si>
  <si>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</si>
  <si>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</si>
  <si>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</si>
  <si>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</si>
  <si>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</si>
  <si>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</si>
  <si>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</si>
  <si>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</si>
  <si>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</si>
  <si>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</si>
  <si>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</si>
  <si>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</si>
  <si>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</si>
  <si>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</si>
  <si>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</si>
  <si>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</si>
  <si>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</si>
  <si>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</si>
  <si>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</si>
  <si>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</si>
  <si>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</si>
  <si>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</si>
  <si>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</si>
  <si>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</si>
  <si>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</si>
  <si>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</si>
  <si>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</si>
  <si>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</si>
  <si>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</si>
  <si>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</si>
  <si>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</si>
  <si>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</si>
  <si>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</si>
  <si>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</si>
  <si>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</si>
  <si>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</si>
  <si>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</si>
  <si>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</si>
  <si>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</si>
  <si>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</si>
  <si>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</si>
  <si>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</si>
  <si>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</si>
  <si>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</si>
  <si>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</si>
  <si>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</si>
  <si>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</si>
  <si>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</si>
  <si>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</si>
  <si>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</si>
  <si>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</si>
  <si>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</si>
  <si>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</si>
  <si>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</si>
  <si>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</si>
  <si>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</si>
  <si>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</si>
  <si>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</si>
  <si>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</si>
  <si>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</si>
  <si>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</si>
  <si>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</si>
  <si>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</si>
  <si>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</si>
  <si>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</si>
  <si>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</si>
  <si>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</si>
  <si>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</si>
  <si>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</si>
  <si>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</si>
  <si>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</si>
  <si>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</si>
  <si>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</si>
  <si>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</si>
  <si>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</si>
  <si>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</si>
  <si>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</si>
  <si>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</si>
  <si>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</si>
  <si>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</si>
  <si>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</si>
  <si>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</si>
  <si>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</si>
  <si>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</si>
  <si>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</si>
  <si>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</si>
  <si>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</si>
  <si>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</si>
  <si>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</si>
  <si>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</si>
  <si>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</si>
  <si>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</si>
  <si>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</si>
  <si>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</si>
  <si>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</si>
  <si>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</si>
  <si>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</si>
  <si>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</si>
  <si>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</si>
  <si>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</si>
  <si>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</si>
  <si>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</si>
  <si>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</si>
  <si>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</si>
  <si>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</si>
  <si>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</si>
  <si>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</si>
  <si>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</si>
  <si>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</si>
  <si>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</si>
  <si>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</si>
  <si>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</si>
  <si>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</si>
  <si>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</si>
  <si>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</si>
  <si>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</si>
  <si>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</si>
  <si>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</si>
  <si>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</si>
  <si>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</si>
  <si>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</si>
  <si>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</si>
  <si>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</si>
  <si>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</si>
  <si>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</si>
  <si>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</si>
  <si>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</si>
  <si>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</si>
  <si>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</si>
  <si>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</si>
  <si>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</si>
  <si>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</si>
  <si>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</si>
  <si>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</si>
  <si>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</si>
  <si>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</si>
  <si>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</si>
  <si>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</si>
  <si>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</si>
  <si>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</si>
  <si>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</si>
  <si>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</si>
  <si>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</si>
  <si>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</si>
  <si>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</si>
  <si>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</si>
  <si>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</si>
  <si>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</si>
  <si>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</si>
  <si>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</si>
  <si>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</si>
  <si>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</si>
  <si>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</si>
  <si>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</si>
  <si>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</si>
  <si>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</si>
  <si>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</si>
  <si>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</si>
  <si>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</si>
  <si>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</si>
  <si>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</si>
  <si>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</si>
  <si>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</si>
  <si>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</si>
  <si>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</si>
  <si>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</si>
  <si>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</si>
  <si>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</si>
  <si>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</si>
  <si>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</si>
  <si>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</si>
  <si>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</si>
  <si>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</si>
  <si>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</si>
  <si>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</si>
  <si>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</si>
  <si>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</si>
  <si>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</si>
  <si>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</si>
  <si>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</si>
  <si>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</si>
  <si>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</si>
  <si>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</si>
  <si>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</si>
  <si>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</si>
  <si>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</si>
  <si>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</si>
  <si>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</si>
  <si>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</si>
  <si>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</si>
  <si>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</si>
  <si>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</si>
  <si>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</si>
  <si>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</si>
  <si>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</si>
  <si>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</si>
  <si>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</si>
  <si>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</si>
  <si>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</si>
  <si>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</si>
  <si>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</si>
  <si>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</si>
  <si>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</si>
  <si>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</si>
  <si>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</si>
  <si>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</si>
  <si>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</si>
  <si>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</si>
  <si>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</si>
  <si>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</si>
  <si>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</si>
  <si>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</si>
  <si>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</si>
  <si>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</si>
  <si>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</si>
  <si>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</si>
  <si>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</si>
  <si>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</si>
  <si>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</si>
  <si>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</si>
  <si>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</si>
  <si>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</si>
  <si>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</si>
  <si>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</si>
  <si>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</si>
  <si>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</si>
  <si>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</si>
  <si>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</si>
  <si>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</si>
  <si>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</si>
  <si>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</si>
  <si>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</si>
  <si>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</si>
  <si>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</si>
  <si>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</si>
  <si>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</si>
  <si>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</si>
  <si>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</si>
  <si>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</si>
  <si>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</si>
  <si>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</si>
  <si>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</si>
  <si>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</si>
  <si>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</si>
  <si>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</si>
  <si>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</si>
  <si>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</si>
  <si>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</si>
  <si>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</si>
  <si>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</si>
  <si>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</si>
  <si>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</si>
  <si>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</si>
  <si>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</si>
  <si>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</si>
  <si>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</si>
  <si>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</si>
  <si>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</si>
  <si>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</si>
  <si>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</si>
  <si>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</si>
  <si>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</si>
  <si>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</si>
  <si>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</si>
  <si>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</si>
  <si>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</si>
  <si>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</si>
  <si>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</si>
  <si>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</si>
  <si>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</si>
  <si>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</si>
  <si>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</si>
  <si>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</si>
  <si>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</si>
  <si>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</si>
  <si>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</si>
  <si>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</si>
  <si>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</si>
  <si>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</si>
  <si>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</si>
  <si>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</si>
  <si>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</si>
  <si>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</si>
  <si>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</si>
  <si>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</si>
  <si>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</si>
  <si>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</si>
  <si>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</si>
  <si>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</si>
  <si>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</si>
  <si>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</si>
  <si>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</si>
  <si>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</si>
  <si>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</si>
  <si>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</si>
  <si>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</si>
  <si>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</si>
  <si>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</si>
  <si>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</si>
  <si>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</si>
  <si>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</si>
  <si>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</si>
  <si>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</si>
  <si>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</si>
  <si>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</si>
  <si>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</si>
  <si>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</si>
  <si>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</si>
  <si>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</si>
  <si>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</si>
  <si>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</si>
  <si>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</si>
  <si>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</si>
  <si>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</si>
  <si>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</si>
  <si>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</si>
  <si>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</si>
  <si>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</si>
  <si>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</si>
  <si>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</si>
  <si>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</si>
  <si>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</si>
  <si>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</si>
  <si>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</si>
  <si>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</si>
  <si>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</si>
  <si>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</si>
  <si>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</si>
  <si>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</si>
  <si>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</si>
  <si>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</si>
  <si>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</si>
  <si>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</si>
  <si>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</si>
  <si>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</si>
  <si>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</si>
  <si>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</si>
  <si>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</si>
  <si>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</si>
  <si>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</si>
  <si>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</si>
  <si>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</si>
  <si>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</si>
  <si>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</si>
  <si>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</si>
  <si>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</si>
  <si>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</si>
  <si>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</si>
  <si>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</si>
  <si>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</si>
  <si>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</si>
  <si>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</si>
  <si>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</si>
  <si>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</si>
  <si>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</si>
  <si>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</si>
  <si>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</si>
  <si>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</si>
  <si>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</si>
  <si>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</si>
  <si>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</si>
  <si>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</si>
  <si>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</si>
  <si>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</si>
  <si>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</si>
  <si>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 xml:space="preserve"> II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</si>
  <si>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</si>
  <si>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</si>
  <si>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</si>
  <si>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</si>
  <si>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</si>
  <si>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</si>
  <si>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</si>
  <si>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</si>
  <si>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</si>
  <si>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</si>
  <si>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</si>
  <si>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</si>
  <si>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</si>
  <si>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</si>
  <si>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</si>
  <si>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</si>
  <si>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Mrs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</si>
  <si>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</si>
  <si>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</si>
  <si>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</si>
  <si>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</si>
  <si>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</si>
  <si>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</si>
  <si>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</si>
  <si>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</si>
  <si>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</si>
  <si>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</si>
  <si>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</si>
  <si>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</si>
  <si>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</si>
  <si>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</si>
  <si>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</si>
  <si>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</si>
  <si>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</si>
  <si>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</si>
  <si>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</si>
  <si>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</si>
  <si>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</si>
  <si>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</si>
  <si>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</si>
  <si>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</si>
  <si>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</si>
  <si>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</si>
  <si>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</si>
  <si>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</si>
  <si>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</si>
  <si>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</si>
  <si>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</si>
  <si>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</si>
  <si>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</si>
  <si>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</si>
  <si>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</si>
  <si>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</si>
  <si>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</si>
  <si>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</si>
  <si>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</si>
  <si>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</si>
  <si>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</si>
  <si>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</si>
  <si>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</si>
  <si>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</si>
  <si>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</si>
  <si>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</si>
  <si>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</si>
  <si>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</si>
  <si>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</si>
  <si>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</si>
  <si>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</si>
  <si>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</si>
  <si>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</si>
  <si>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</si>
  <si>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</si>
  <si>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</si>
  <si>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</si>
  <si>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</si>
  <si>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</si>
  <si>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</si>
  <si>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</si>
  <si>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</si>
  <si>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</si>
  <si>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</si>
  <si>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</si>
  <si>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</si>
  <si>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</si>
  <si>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</si>
  <si>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</si>
  <si>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</si>
  <si>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</si>
  <si>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</si>
  <si>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</si>
  <si>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</si>
  <si>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</si>
  <si>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</si>
  <si>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</si>
  <si>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</si>
  <si>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</si>
  <si>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</si>
  <si>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</si>
  <si>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</si>
  <si>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</si>
  <si>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</si>
  <si>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</si>
  <si>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</si>
  <si>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</si>
  <si>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</si>
  <si>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</si>
  <si>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</si>
  <si>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</si>
  <si>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</si>
  <si>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</si>
  <si>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</si>
  <si>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</si>
  <si>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</si>
  <si>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</si>
  <si>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</si>
  <si>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</si>
  <si>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</si>
  <si>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</si>
  <si>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</si>
  <si>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</si>
  <si>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</si>
  <si>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</si>
  <si>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</si>
  <si>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</si>
  <si>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</si>
  <si>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</si>
  <si>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</si>
  <si>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</si>
  <si>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</si>
  <si>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</si>
  <si>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</si>
  <si>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</si>
  <si>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</si>
  <si>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</si>
  <si>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</si>
  <si>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</si>
  <si>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</si>
  <si>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</si>
  <si>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</si>
  <si>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</si>
  <si>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</si>
  <si>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</si>
  <si>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</si>
  <si>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</si>
  <si>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</si>
  <si>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</si>
  <si>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</si>
  <si>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</si>
  <si>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</si>
  <si>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</si>
  <si>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</si>
  <si>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</si>
  <si>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</si>
  <si>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</si>
  <si>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</si>
  <si>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</si>
  <si>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</si>
  <si>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</si>
  <si>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</si>
  <si>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</si>
  <si>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</si>
  <si>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</si>
  <si>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</si>
  <si>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</si>
  <si>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</si>
  <si>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</si>
  <si>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</si>
  <si>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</si>
  <si>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</si>
  <si>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</si>
  <si>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</si>
  <si>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</si>
  <si>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</si>
  <si>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</si>
  <si>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</si>
  <si>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</si>
  <si>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</si>
  <si>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</si>
  <si>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</si>
  <si>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</si>
  <si>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</si>
  <si>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</si>
  <si>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</si>
  <si>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</si>
  <si>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</si>
  <si>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</si>
  <si>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</si>
  <si>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</si>
  <si>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</si>
  <si>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</si>
  <si>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</si>
  <si>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</si>
  <si>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</si>
  <si>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</si>
  <si>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</si>
  <si>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</si>
  <si>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</si>
  <si>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</si>
  <si>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</si>
  <si>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</si>
  <si>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</si>
  <si>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</si>
  <si>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</si>
  <si>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</si>
  <si>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</si>
  <si>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</si>
  <si>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</si>
  <si>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</si>
  <si>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</si>
  <si>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</si>
  <si>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</si>
  <si>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</si>
  <si>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</si>
  <si>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</si>
  <si>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</si>
  <si>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</si>
  <si>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</si>
  <si>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</si>
  <si>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</si>
  <si>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</si>
  <si>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</si>
  <si>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</si>
  <si>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</si>
  <si>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</si>
  <si>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</si>
  <si>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</si>
  <si>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</si>
  <si>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</si>
  <si>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</si>
  <si>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</si>
  <si>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</si>
  <si>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</si>
  <si>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</si>
  <si>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</si>
  <si>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</si>
  <si>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</si>
  <si>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</si>
  <si>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</si>
  <si>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</si>
  <si>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</si>
  <si>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</si>
  <si>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</si>
  <si>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</si>
  <si>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</si>
  <si>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</si>
  <si>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</si>
  <si>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</si>
  <si>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</si>
  <si>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</si>
  <si>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</si>
  <si>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</si>
  <si>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</si>
  <si>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</si>
  <si>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</si>
  <si>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</si>
  <si>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</si>
  <si>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</si>
  <si>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</si>
  <si>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</si>
  <si>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</si>
  <si>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</si>
  <si>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</si>
  <si>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</si>
  <si>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</si>
  <si>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</si>
  <si>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</si>
  <si>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</si>
  <si>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</si>
  <si>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</si>
  <si>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</si>
  <si>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</si>
  <si>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</si>
  <si>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</si>
  <si>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</si>
  <si>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</si>
  <si>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</si>
  <si>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</si>
  <si>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</si>
  <si>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</si>
  <si>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</si>
  <si>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</si>
  <si>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</si>
  <si>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</si>
  <si>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</si>
  <si>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</si>
  <si>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</si>
  <si>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</si>
  <si>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</si>
  <si>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</si>
  <si>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</si>
  <si>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</si>
  <si>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</si>
  <si>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</si>
  <si>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</si>
  <si>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</si>
  <si>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</si>
  <si>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</si>
  <si>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</si>
  <si>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</si>
  <si>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</si>
  <si>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</si>
  <si>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</si>
  <si>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</si>
  <si>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</si>
  <si>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</si>
  <si>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</si>
  <si>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</si>
  <si>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</si>
  <si>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</si>
  <si>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</si>
  <si>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</si>
  <si>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</si>
  <si>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</si>
  <si>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</si>
  <si>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</si>
  <si>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</si>
  <si>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</si>
  <si>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</si>
  <si>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</si>
  <si>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</si>
  <si>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</si>
  <si>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</si>
  <si>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</si>
  <si>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</si>
  <si>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</si>
  <si>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</si>
  <si>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</si>
  <si>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</si>
  <si>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</si>
  <si>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</si>
  <si>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</si>
  <si>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</si>
  <si>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</si>
  <si>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</si>
  <si>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</si>
  <si>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</si>
  <si>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</si>
  <si>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</si>
  <si>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</si>
  <si>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</si>
  <si>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</si>
  <si>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</si>
  <si>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</si>
  <si>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</si>
  <si>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</si>
  <si>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</si>
  <si>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</si>
  <si>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</si>
  <si>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</si>
  <si>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</si>
  <si>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</si>
  <si>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</si>
  <si>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</si>
  <si>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</si>
  <si>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</si>
  <si>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</si>
  <si>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</si>
  <si>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</si>
  <si>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</si>
  <si>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</si>
  <si>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</si>
  <si>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</si>
  <si>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</si>
  <si>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</si>
  <si>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</si>
  <si>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</si>
  <si>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</si>
  <si>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</si>
  <si>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</si>
  <si>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</si>
  <si>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</si>
  <si>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</si>
  <si>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</si>
  <si>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</si>
  <si>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</si>
  <si>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</si>
  <si>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</si>
  <si>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</si>
  <si>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</si>
  <si>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</si>
  <si>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</si>
  <si>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</si>
  <si>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</si>
  <si>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</si>
  <si>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</si>
  <si>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</si>
  <si>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</si>
  <si>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</si>
  <si>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</si>
  <si>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</si>
  <si>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</si>
  <si>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</si>
  <si>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</si>
  <si>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</si>
  <si>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</si>
  <si>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</si>
  <si>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</si>
  <si>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</si>
  <si>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</si>
  <si>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</si>
  <si>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</si>
  <si>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</si>
  <si>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</si>
  <si>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</si>
  <si>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</si>
  <si>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</si>
  <si>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</si>
  <si>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</si>
  <si>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</si>
  <si>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</si>
  <si>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</si>
  <si>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</si>
  <si>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</si>
  <si>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</si>
  <si>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</si>
  <si>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 xml:space="preserve">  William D</t>
  </si>
  <si>
    <t xml:space="preserve"> Jr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</si>
  <si>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</si>
  <si>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</si>
  <si>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</si>
  <si>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</si>
  <si>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</si>
  <si>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</si>
  <si>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</si>
  <si>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</si>
  <si>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</si>
  <si>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</si>
  <si>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</si>
  <si>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</si>
  <si>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</si>
  <si>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</si>
  <si>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</si>
  <si>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</si>
  <si>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</si>
  <si>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</si>
  <si>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</si>
  <si>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</si>
  <si>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</si>
  <si>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</si>
  <si>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</si>
  <si>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</si>
  <si>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</si>
  <si>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</si>
  <si>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</si>
  <si>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</si>
  <si>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</si>
  <si>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</si>
  <si>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</si>
  <si>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</si>
  <si>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</si>
  <si>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</si>
  <si>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</si>
  <si>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</si>
  <si>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</si>
  <si>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</si>
  <si>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</si>
  <si>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</si>
  <si>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</si>
  <si>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</si>
  <si>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</si>
  <si>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</si>
  <si>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</si>
  <si>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</si>
  <si>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</si>
  <si>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</si>
  <si>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</si>
  <si>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</si>
  <si>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</si>
  <si>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</si>
  <si>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</si>
  <si>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</si>
  <si>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</si>
  <si>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</si>
  <si>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</si>
  <si>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</si>
  <si>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</si>
  <si>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</si>
  <si>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</si>
  <si>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</si>
  <si>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</si>
  <si>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</si>
  <si>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</si>
  <si>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</si>
  <si>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</si>
  <si>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</si>
  <si>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</si>
  <si>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</si>
  <si>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</si>
  <si>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</si>
  <si>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</si>
  <si>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</si>
  <si>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</si>
  <si>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</si>
  <si>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</si>
  <si>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</si>
  <si>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</si>
  <si>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</si>
  <si>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</si>
  <si>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</si>
  <si>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</si>
  <si>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</si>
  <si>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</si>
  <si>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</si>
  <si>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</si>
  <si>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</si>
  <si>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</si>
  <si>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</si>
  <si>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</si>
  <si>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</si>
  <si>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</si>
  <si>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</si>
  <si>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</si>
  <si>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</si>
  <si>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</si>
  <si>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</si>
  <si>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</si>
  <si>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</si>
  <si>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</si>
  <si>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</si>
  <si>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</si>
  <si>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</si>
  <si>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</si>
  <si>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</si>
  <si>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</si>
  <si>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</si>
  <si>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</si>
  <si>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</si>
  <si>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</si>
  <si>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</si>
  <si>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</si>
  <si>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</si>
  <si>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</si>
  <si>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</si>
  <si>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</si>
  <si>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</si>
  <si>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</si>
  <si>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</si>
  <si>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</si>
  <si>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</si>
  <si>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</si>
  <si>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</si>
  <si>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</si>
  <si>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</si>
  <si>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</si>
  <si>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</si>
  <si>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</si>
  <si>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</si>
  <si>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</si>
  <si>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</si>
  <si>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</si>
  <si>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</si>
  <si>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</si>
  <si>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</si>
  <si>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</si>
  <si>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</si>
  <si>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</si>
  <si>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</si>
  <si>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</si>
  <si>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</si>
  <si>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</si>
  <si>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</si>
  <si>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</si>
  <si>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</si>
  <si>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</si>
  <si>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</si>
  <si>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</si>
  <si>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</si>
  <si>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</si>
  <si>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</si>
  <si>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</si>
  <si>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</si>
  <si>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</si>
  <si>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</si>
  <si>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</si>
  <si>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</si>
  <si>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</si>
  <si>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</si>
  <si>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</si>
  <si>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</si>
  <si>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</si>
  <si>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</si>
  <si>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</si>
  <si>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</si>
  <si>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</si>
  <si>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</si>
  <si>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</si>
  <si>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</si>
  <si>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</si>
  <si>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</si>
  <si>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</si>
  <si>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</si>
  <si>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</si>
  <si>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</si>
  <si>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</si>
  <si>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</si>
  <si>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</si>
  <si>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</si>
  <si>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</si>
  <si>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</si>
  <si>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</si>
  <si>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</si>
  <si>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</si>
  <si>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</si>
  <si>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</si>
  <si>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</si>
  <si>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</si>
  <si>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</si>
  <si>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</si>
  <si>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</si>
  <si>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</si>
  <si>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</si>
  <si>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</si>
  <si>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</si>
  <si>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</si>
  <si>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</si>
  <si>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</si>
  <si>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</si>
  <si>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</si>
  <si>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</si>
  <si>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</si>
  <si>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</si>
  <si>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</si>
  <si>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</si>
  <si>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</si>
  <si>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</si>
  <si>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</si>
  <si>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</si>
  <si>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</si>
  <si>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</si>
  <si>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</si>
  <si>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</si>
  <si>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</si>
  <si>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</si>
  <si>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</si>
  <si>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</si>
  <si>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</si>
  <si>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</si>
  <si>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</si>
  <si>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</si>
  <si>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</si>
  <si>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</si>
  <si>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</si>
  <si>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</si>
  <si>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</si>
  <si>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</si>
  <si>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</si>
  <si>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</si>
  <si>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</si>
  <si>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</si>
  <si>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</si>
  <si>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</si>
  <si>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</si>
  <si>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</si>
  <si>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</si>
  <si>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</si>
  <si>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</si>
  <si>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</si>
  <si>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</si>
  <si>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</si>
  <si>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</si>
  <si>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</si>
  <si>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</si>
  <si>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</si>
  <si>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</si>
  <si>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</si>
  <si>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</si>
  <si>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</si>
  <si>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</si>
  <si>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</si>
  <si>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</si>
  <si>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</si>
  <si>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</si>
  <si>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</si>
  <si>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</si>
  <si>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</si>
  <si>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</si>
  <si>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</si>
  <si>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</si>
  <si>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</si>
  <si>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</si>
  <si>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</si>
  <si>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</si>
  <si>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</si>
  <si>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</si>
  <si>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</si>
  <si>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</si>
  <si>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</si>
  <si>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</si>
  <si>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</si>
  <si>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</si>
  <si>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</si>
  <si>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</si>
  <si>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</si>
  <si>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</si>
  <si>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</si>
  <si>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</si>
  <si>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</si>
  <si>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</si>
  <si>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</si>
  <si>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</si>
  <si>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</si>
  <si>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</si>
  <si>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</si>
  <si>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</si>
  <si>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</si>
  <si>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</si>
  <si>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</si>
  <si>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</si>
  <si>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</si>
  <si>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</si>
  <si>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</si>
  <si>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</si>
  <si>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</si>
  <si>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</si>
  <si>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</si>
  <si>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</si>
  <si>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</si>
  <si>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</si>
  <si>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</si>
  <si>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</si>
  <si>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</si>
  <si>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</si>
  <si>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</si>
  <si>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</si>
  <si>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</si>
  <si>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</si>
  <si>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</si>
  <si>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</si>
  <si>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</si>
  <si>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</si>
  <si>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</si>
  <si>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</si>
  <si>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</si>
  <si>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</si>
  <si>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</si>
  <si>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</si>
  <si>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</si>
  <si>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</si>
  <si>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</si>
  <si>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</si>
  <si>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</si>
  <si>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</si>
  <si>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</si>
  <si>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</si>
  <si>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</si>
  <si>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</si>
  <si>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</si>
  <si>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</si>
  <si>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</si>
  <si>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</si>
  <si>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</si>
  <si>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</si>
  <si>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</si>
  <si>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</si>
  <si>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</si>
  <si>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</si>
  <si>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</si>
  <si>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</si>
  <si>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</si>
  <si>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</si>
  <si>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</si>
  <si>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</si>
  <si>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</si>
  <si>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</si>
  <si>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</si>
  <si>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</si>
  <si>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</si>
  <si>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</si>
  <si>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</si>
  <si>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</si>
  <si>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</si>
  <si>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</si>
  <si>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</si>
  <si>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</si>
  <si>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</si>
  <si>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</si>
  <si>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</si>
  <si>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</si>
  <si>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</si>
  <si>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</si>
  <si>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</si>
  <si>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</si>
  <si>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</si>
  <si>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</si>
  <si>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</si>
  <si>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</si>
  <si>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</si>
  <si>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</si>
  <si>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</si>
  <si>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</si>
  <si>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</si>
  <si>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</si>
  <si>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</si>
  <si>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</si>
  <si>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</si>
  <si>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</si>
  <si>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</si>
  <si>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</si>
  <si>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</si>
  <si>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</si>
  <si>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</si>
  <si>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</si>
  <si>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</si>
  <si>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</si>
  <si>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</si>
  <si>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</si>
  <si>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</si>
  <si>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</si>
  <si>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</si>
  <si>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</si>
  <si>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</si>
  <si>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</si>
  <si>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</si>
  <si>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</si>
  <si>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</si>
  <si>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</si>
  <si>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</si>
  <si>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</si>
  <si>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</si>
  <si>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</si>
  <si>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</si>
  <si>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</si>
  <si>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</si>
  <si>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</si>
  <si>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</si>
  <si>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</si>
  <si>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</si>
  <si>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</si>
  <si>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</si>
  <si>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</si>
  <si>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</si>
  <si>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</si>
  <si>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</si>
  <si>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</si>
  <si>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</si>
  <si>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</si>
  <si>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</si>
  <si>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</si>
  <si>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</si>
  <si>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</si>
  <si>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</si>
  <si>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</si>
  <si>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</si>
  <si>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</si>
  <si>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</si>
  <si>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</si>
  <si>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</si>
  <si>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</si>
  <si>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</si>
  <si>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</si>
  <si>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</si>
  <si>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</si>
  <si>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</si>
  <si>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</si>
  <si>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</si>
  <si>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</si>
  <si>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</si>
  <si>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</si>
  <si>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</si>
  <si>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</si>
  <si>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</si>
  <si>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</si>
  <si>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</si>
  <si>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</si>
  <si>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</si>
  <si>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</si>
  <si>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</si>
  <si>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</si>
  <si>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</si>
  <si>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</si>
  <si>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</si>
  <si>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</si>
  <si>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</si>
  <si>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</si>
  <si>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</si>
  <si>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</si>
  <si>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</si>
  <si>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</si>
  <si>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</si>
  <si>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</si>
  <si>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</si>
  <si>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</si>
  <si>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</si>
  <si>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</si>
  <si>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</si>
  <si>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</si>
  <si>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</si>
  <si>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</si>
  <si>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</si>
  <si>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</si>
  <si>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</si>
  <si>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</si>
  <si>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</si>
  <si>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</si>
  <si>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</si>
  <si>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</si>
  <si>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</si>
  <si>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</si>
  <si>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</si>
  <si>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</si>
  <si>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</si>
  <si>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</si>
  <si>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</si>
  <si>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</si>
  <si>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</si>
  <si>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</si>
  <si>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</si>
  <si>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</si>
  <si>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</si>
  <si>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</si>
  <si>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</si>
  <si>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</si>
  <si>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</si>
  <si>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</si>
  <si>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</si>
  <si>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</si>
  <si>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</si>
  <si>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</si>
  <si>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</si>
  <si>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</si>
  <si>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</si>
  <si>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</si>
  <si>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</si>
  <si>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</si>
  <si>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</si>
  <si>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</si>
  <si>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</si>
  <si>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</si>
  <si>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</si>
  <si>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</si>
  <si>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</si>
  <si>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</si>
  <si>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</si>
  <si>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</si>
  <si>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</si>
  <si>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 xml:space="preserve">  William H</t>
  </si>
  <si>
    <t xml:space="preserve"> III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</si>
  <si>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</si>
  <si>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</si>
  <si>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</si>
  <si>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</si>
  <si>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</si>
  <si>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</si>
  <si>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</si>
  <si>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</si>
  <si>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</si>
  <si>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</si>
  <si>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</si>
  <si>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</si>
  <si>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</si>
  <si>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</si>
  <si>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</si>
  <si>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</si>
  <si>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</si>
  <si>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</si>
  <si>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</si>
  <si>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</si>
  <si>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</si>
  <si>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</si>
  <si>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</si>
  <si>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</si>
  <si>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</si>
  <si>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</si>
  <si>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</si>
  <si>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</si>
  <si>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</si>
  <si>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</si>
  <si>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</si>
  <si>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</si>
  <si>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</si>
  <si>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</si>
  <si>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</si>
  <si>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</si>
  <si>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</si>
  <si>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</si>
  <si>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</si>
  <si>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</si>
  <si>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</si>
  <si>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</si>
  <si>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</si>
  <si>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</si>
  <si>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</si>
  <si>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</si>
  <si>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</si>
  <si>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</si>
  <si>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</si>
  <si>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</si>
  <si>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</si>
  <si>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</si>
  <si>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</si>
  <si>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</si>
  <si>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</si>
  <si>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</si>
  <si>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</si>
  <si>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</si>
  <si>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</si>
  <si>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</si>
  <si>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</si>
  <si>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</si>
  <si>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</si>
  <si>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</si>
  <si>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</si>
  <si>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</si>
  <si>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</si>
  <si>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</si>
  <si>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</si>
  <si>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</si>
  <si>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</si>
  <si>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</si>
  <si>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</si>
  <si>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</si>
  <si>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</si>
  <si>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</si>
  <si>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</si>
  <si>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</si>
  <si>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</si>
  <si>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</si>
  <si>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</si>
  <si>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</si>
  <si>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</si>
  <si>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</si>
  <si>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</si>
  <si>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</si>
  <si>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</si>
  <si>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</si>
  <si>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</si>
  <si>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</si>
  <si>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</si>
  <si>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</si>
  <si>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</si>
  <si>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</si>
  <si>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</si>
  <si>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</si>
  <si>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</si>
  <si>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</si>
  <si>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</si>
  <si>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</si>
  <si>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</si>
  <si>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</si>
  <si>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</si>
  <si>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</si>
  <si>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</si>
  <si>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</si>
  <si>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</si>
  <si>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</si>
  <si>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</si>
  <si>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</si>
  <si>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</si>
  <si>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</si>
  <si>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</si>
  <si>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</si>
  <si>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</si>
  <si>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</si>
  <si>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</si>
  <si>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</si>
  <si>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</si>
  <si>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</si>
  <si>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</si>
  <si>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</si>
  <si>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</si>
  <si>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</si>
  <si>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</si>
  <si>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</si>
  <si>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</si>
  <si>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</si>
  <si>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</si>
  <si>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</si>
  <si>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</si>
  <si>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</si>
  <si>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</si>
  <si>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</si>
  <si>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</si>
  <si>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</si>
  <si>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</si>
  <si>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</si>
  <si>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</si>
  <si>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</si>
  <si>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</si>
  <si>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</si>
  <si>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</si>
  <si>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</si>
  <si>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</si>
  <si>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</si>
  <si>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</si>
  <si>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</si>
  <si>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</si>
  <si>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</si>
  <si>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</si>
  <si>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</si>
  <si>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</si>
  <si>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</si>
  <si>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</si>
  <si>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</si>
  <si>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</si>
  <si>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</si>
  <si>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</si>
  <si>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</si>
  <si>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</si>
  <si>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</si>
  <si>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</si>
  <si>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</si>
  <si>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</si>
  <si>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</si>
  <si>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</si>
  <si>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</si>
  <si>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</si>
  <si>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</si>
  <si>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</si>
  <si>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</si>
  <si>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</si>
  <si>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</si>
  <si>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</si>
  <si>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</si>
  <si>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</si>
  <si>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</si>
  <si>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</si>
  <si>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</si>
  <si>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</si>
  <si>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</si>
  <si>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</si>
  <si>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</si>
  <si>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</si>
  <si>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</si>
  <si>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</si>
  <si>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</si>
  <si>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</si>
  <si>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</si>
  <si>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</si>
  <si>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</si>
  <si>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</si>
  <si>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</si>
  <si>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</si>
  <si>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</si>
  <si>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</si>
  <si>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</si>
  <si>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</si>
  <si>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</si>
  <si>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</si>
  <si>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</si>
  <si>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</si>
  <si>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</si>
  <si>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</si>
  <si>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</si>
  <si>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</si>
  <si>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</si>
  <si>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</si>
  <si>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</si>
  <si>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</si>
  <si>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</si>
  <si>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</si>
  <si>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</si>
  <si>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</si>
  <si>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</si>
  <si>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</si>
  <si>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</si>
  <si>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</si>
  <si>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</si>
  <si>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</si>
  <si>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</si>
  <si>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</si>
  <si>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</si>
  <si>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</si>
  <si>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</si>
  <si>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</si>
  <si>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</si>
  <si>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</si>
  <si>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</si>
  <si>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</si>
  <si>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</si>
  <si>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</si>
  <si>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</si>
  <si>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</si>
  <si>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</si>
  <si>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</si>
  <si>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</si>
  <si>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</si>
  <si>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</si>
  <si>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</si>
  <si>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</si>
  <si>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</si>
  <si>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</si>
  <si>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</si>
  <si>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</si>
  <si>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</si>
  <si>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</si>
  <si>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</si>
  <si>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</si>
  <si>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</si>
  <si>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</si>
  <si>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</si>
  <si>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</si>
  <si>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</si>
  <si>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</si>
  <si>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</si>
  <si>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</si>
  <si>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</si>
  <si>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</si>
  <si>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</si>
  <si>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</si>
  <si>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</si>
  <si>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</si>
  <si>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</si>
  <si>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</si>
  <si>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</si>
  <si>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</si>
  <si>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</si>
  <si>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</si>
  <si>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</si>
  <si>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</si>
  <si>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</si>
  <si>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</si>
  <si>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</si>
  <si>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</si>
  <si>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</si>
  <si>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</si>
  <si>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</si>
  <si>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</si>
  <si>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</si>
  <si>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</si>
  <si>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</si>
  <si>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</si>
  <si>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</si>
  <si>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</si>
  <si>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</si>
  <si>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</si>
  <si>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</si>
  <si>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</si>
  <si>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</si>
  <si>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</si>
  <si>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</si>
  <si>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</si>
  <si>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</si>
  <si>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</si>
  <si>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</si>
  <si>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</si>
  <si>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</si>
  <si>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</si>
  <si>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</si>
  <si>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</si>
  <si>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</si>
  <si>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</si>
  <si>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</si>
  <si>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</si>
  <si>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</si>
  <si>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</si>
  <si>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</si>
  <si>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</si>
  <si>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</si>
  <si>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</si>
  <si>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</si>
  <si>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</si>
  <si>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</si>
  <si>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</si>
  <si>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</si>
  <si>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</si>
  <si>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</si>
  <si>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</si>
  <si>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</si>
  <si>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</si>
  <si>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</si>
  <si>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</si>
  <si>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</si>
  <si>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</si>
  <si>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</si>
  <si>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</si>
  <si>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</si>
  <si>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</si>
  <si>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</si>
  <si>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</si>
  <si>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</si>
  <si>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</si>
  <si>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</si>
  <si>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</si>
  <si>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</si>
  <si>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</si>
  <si>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</si>
  <si>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</si>
  <si>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</si>
  <si>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</si>
  <si>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</si>
  <si>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</si>
  <si>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</si>
  <si>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</si>
  <si>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</si>
  <si>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</si>
  <si>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</si>
  <si>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</si>
  <si>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</si>
  <si>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</si>
  <si>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</si>
  <si>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</si>
  <si>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</si>
  <si>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</si>
  <si>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</si>
  <si>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</si>
  <si>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</si>
  <si>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</si>
  <si>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</si>
  <si>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</si>
  <si>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j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</si>
  <si>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</si>
  <si>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</si>
  <si>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</si>
  <si>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</si>
  <si>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</si>
  <si>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</si>
  <si>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</si>
  <si>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</si>
  <si>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</si>
  <si>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</si>
  <si>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</si>
  <si>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</si>
  <si>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</si>
  <si>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</si>
  <si>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</si>
  <si>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</si>
  <si>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</si>
  <si>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</si>
  <si>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</si>
  <si>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</si>
  <si>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</si>
  <si>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</si>
  <si>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</si>
  <si>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</si>
  <si>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</si>
  <si>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</si>
  <si>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</si>
  <si>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</si>
  <si>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</si>
  <si>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</si>
  <si>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</si>
  <si>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</si>
  <si>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</si>
  <si>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</si>
  <si>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</si>
  <si>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</si>
  <si>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</si>
  <si>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</si>
  <si>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</si>
  <si>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</si>
  <si>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</si>
  <si>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</si>
  <si>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</si>
  <si>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</si>
  <si>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</si>
  <si>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</si>
  <si>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</si>
  <si>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</si>
  <si>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</si>
  <si>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</si>
  <si>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</si>
  <si>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</si>
  <si>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</si>
  <si>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</si>
  <si>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</si>
  <si>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</si>
  <si>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</si>
  <si>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</si>
  <si>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</si>
  <si>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</si>
  <si>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</si>
  <si>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</si>
  <si>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</si>
  <si>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</si>
  <si>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</si>
  <si>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</si>
  <si>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</si>
  <si>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</si>
  <si>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</si>
  <si>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</si>
  <si>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</si>
  <si>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</si>
  <si>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</si>
  <si>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</si>
  <si>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</si>
  <si>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</si>
  <si>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</si>
  <si>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</si>
  <si>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</si>
  <si>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</si>
  <si>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</si>
  <si>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</si>
  <si>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</si>
  <si>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</si>
  <si>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</si>
  <si>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</si>
  <si>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</si>
  <si>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</si>
  <si>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</si>
  <si>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</si>
  <si>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</si>
  <si>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</si>
  <si>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</si>
  <si>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</si>
  <si>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</si>
  <si>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</si>
  <si>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</si>
  <si>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</si>
  <si>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</si>
  <si>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</si>
  <si>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</si>
  <si>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</si>
  <si>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</si>
  <si>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</si>
  <si>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</si>
  <si>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</si>
  <si>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</si>
  <si>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</si>
  <si>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</si>
  <si>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</si>
  <si>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</si>
  <si>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</si>
  <si>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</si>
  <si>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</si>
  <si>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</si>
  <si>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</si>
  <si>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</si>
  <si>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</si>
  <si>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</si>
  <si>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</si>
  <si>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</si>
  <si>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</si>
  <si>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</si>
  <si>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</si>
  <si>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</si>
  <si>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</si>
  <si>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</si>
  <si>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</si>
  <si>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</si>
  <si>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</si>
  <si>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</si>
  <si>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</si>
  <si>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</si>
  <si>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</si>
  <si>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</si>
  <si>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</si>
  <si>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</si>
  <si>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</si>
  <si>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</si>
  <si>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</si>
  <si>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</si>
  <si>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</si>
  <si>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</si>
  <si>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</si>
  <si>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</si>
  <si>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</si>
  <si>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</si>
  <si>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</si>
  <si>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</si>
  <si>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</si>
  <si>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</si>
  <si>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</si>
  <si>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</si>
  <si>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</si>
  <si>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</si>
  <si>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</si>
  <si>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</si>
  <si>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</si>
  <si>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</si>
  <si>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</si>
  <si>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</si>
  <si>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</si>
  <si>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</si>
  <si>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</si>
  <si>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</si>
  <si>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</si>
  <si>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</si>
  <si>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</si>
  <si>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</si>
  <si>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</si>
  <si>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</si>
  <si>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</si>
  <si>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</si>
  <si>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</si>
  <si>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</si>
  <si>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</si>
  <si>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</si>
  <si>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</si>
  <si>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</si>
  <si>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</si>
  <si>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</si>
  <si>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</si>
  <si>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</si>
  <si>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</si>
  <si>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</si>
  <si>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</si>
  <si>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</si>
  <si>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</si>
  <si>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</si>
  <si>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</si>
  <si>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</si>
  <si>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</si>
  <si>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</si>
  <si>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</si>
  <si>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</si>
  <si>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</si>
  <si>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</si>
  <si>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</si>
  <si>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</si>
  <si>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</si>
  <si>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</si>
  <si>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</si>
  <si>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</si>
  <si>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</si>
  <si>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</si>
  <si>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</si>
  <si>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</si>
  <si>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</si>
  <si>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</si>
  <si>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</si>
  <si>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</si>
  <si>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</si>
  <si>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</si>
  <si>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</si>
  <si>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</si>
  <si>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</si>
  <si>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</si>
  <si>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</si>
  <si>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</si>
  <si>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</si>
  <si>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</si>
  <si>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</si>
  <si>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</si>
  <si>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</si>
  <si>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</si>
  <si>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</si>
  <si>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</si>
  <si>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</si>
  <si>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</si>
  <si>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</si>
  <si>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</si>
  <si>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</si>
  <si>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</si>
  <si>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</si>
  <si>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</si>
  <si>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</si>
  <si>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</si>
  <si>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</si>
  <si>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</si>
  <si>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</si>
  <si>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</si>
  <si>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</si>
  <si>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Edivaldo B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</si>
  <si>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</si>
  <si>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</si>
  <si>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</si>
  <si>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</si>
  <si>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</si>
  <si>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</si>
  <si>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</si>
  <si>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</si>
  <si>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</si>
  <si>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</si>
  <si>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</si>
  <si>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</si>
  <si>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</si>
  <si>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</si>
  <si>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</si>
  <si>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</si>
  <si>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</si>
  <si>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</si>
  <si>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</si>
  <si>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</si>
  <si>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</si>
  <si>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</si>
  <si>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</si>
  <si>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</si>
  <si>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</si>
  <si>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</si>
  <si>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</si>
  <si>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</si>
  <si>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</si>
  <si>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</si>
  <si>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</si>
  <si>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</si>
  <si>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</si>
  <si>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</si>
  <si>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</si>
  <si>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</si>
  <si>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</si>
  <si>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</si>
  <si>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</si>
  <si>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</si>
  <si>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</si>
  <si>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</si>
  <si>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</si>
  <si>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</si>
  <si>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</si>
  <si>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</si>
  <si>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</si>
  <si>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</si>
  <si>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</si>
  <si>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</si>
  <si>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</si>
  <si>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</si>
  <si>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</si>
  <si>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</si>
  <si>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</si>
  <si>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</si>
  <si>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</si>
  <si>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</si>
  <si>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</si>
  <si>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</si>
  <si>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</si>
  <si>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</si>
  <si>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</si>
  <si>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</si>
  <si>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</si>
  <si>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</si>
  <si>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</si>
  <si>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</si>
  <si>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</si>
  <si>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</si>
  <si>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</si>
  <si>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</si>
  <si>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</si>
  <si>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</si>
  <si>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</si>
  <si>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</si>
  <si>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</si>
  <si>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</si>
  <si>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</si>
  <si>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</si>
  <si>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</si>
  <si>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</si>
  <si>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</si>
  <si>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</si>
  <si>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</si>
  <si>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</si>
  <si>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</si>
  <si>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</si>
  <si>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</si>
  <si>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</si>
  <si>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</si>
  <si>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</si>
  <si>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</si>
  <si>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</si>
  <si>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</si>
  <si>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</si>
  <si>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</si>
  <si>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</si>
  <si>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</si>
  <si>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</si>
  <si>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</si>
  <si>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</si>
  <si>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</si>
  <si>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</si>
  <si>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</si>
  <si>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</si>
  <si>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</si>
  <si>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</si>
  <si>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</si>
  <si>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</si>
  <si>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</si>
  <si>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</si>
  <si>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</si>
  <si>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</si>
  <si>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</si>
  <si>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</si>
  <si>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</si>
  <si>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</si>
  <si>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</si>
  <si>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</si>
  <si>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</si>
  <si>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</si>
  <si>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</si>
  <si>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</si>
  <si>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</si>
  <si>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</si>
  <si>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</si>
  <si>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</si>
  <si>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</si>
  <si>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</si>
  <si>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</si>
  <si>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</si>
  <si>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 xml:space="preserve">  Thomas R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</si>
  <si>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</si>
  <si>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</si>
  <si>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</si>
  <si>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</si>
  <si>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</si>
  <si>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</si>
  <si>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</si>
  <si>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</si>
  <si>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</si>
  <si>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</si>
  <si>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</si>
  <si>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</si>
  <si>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</si>
  <si>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</si>
  <si>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</si>
  <si>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</si>
  <si>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</si>
  <si>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</si>
  <si>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</si>
  <si>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</si>
  <si>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</si>
  <si>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</si>
  <si>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</si>
  <si>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</si>
  <si>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</si>
  <si>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</si>
  <si>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</si>
  <si>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</si>
  <si>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</si>
  <si>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</si>
  <si>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</si>
  <si>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</si>
  <si>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</si>
  <si>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</si>
  <si>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</si>
  <si>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</si>
  <si>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</si>
  <si>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</si>
  <si>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</si>
  <si>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</si>
  <si>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</si>
  <si>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</si>
  <si>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</si>
  <si>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</si>
  <si>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</si>
  <si>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</si>
  <si>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</si>
  <si>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</si>
  <si>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</si>
  <si>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</si>
  <si>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</si>
  <si>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</si>
  <si>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</si>
  <si>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</si>
  <si>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</si>
  <si>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</si>
  <si>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</si>
  <si>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</si>
  <si>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</si>
  <si>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</si>
  <si>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</si>
  <si>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</si>
  <si>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</si>
  <si>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</si>
  <si>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</si>
  <si>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</si>
  <si>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</si>
  <si>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</si>
  <si>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</si>
  <si>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</si>
  <si>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</si>
  <si>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</si>
  <si>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</si>
  <si>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</si>
  <si>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</si>
  <si>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</si>
  <si>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</si>
  <si>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</si>
  <si>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</si>
  <si>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</si>
  <si>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</si>
  <si>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</si>
  <si>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</si>
  <si>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</si>
  <si>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</si>
  <si>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</si>
  <si>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</si>
  <si>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</si>
  <si>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</si>
  <si>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</si>
  <si>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</si>
  <si>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</si>
  <si>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</si>
  <si>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</si>
  <si>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</si>
  <si>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</si>
  <si>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</si>
  <si>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</si>
  <si>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</si>
  <si>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</si>
  <si>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</si>
  <si>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</si>
  <si>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</si>
  <si>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</si>
  <si>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</si>
  <si>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</si>
  <si>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</si>
  <si>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</si>
  <si>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</si>
  <si>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</si>
  <si>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</si>
  <si>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</si>
  <si>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</si>
  <si>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</si>
  <si>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</si>
  <si>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</si>
  <si>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</si>
  <si>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</si>
  <si>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</si>
  <si>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</si>
  <si>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</si>
  <si>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</si>
  <si>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</si>
  <si>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</si>
  <si>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</si>
  <si>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</si>
  <si>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</si>
  <si>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</si>
  <si>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</si>
  <si>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</si>
  <si>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</si>
  <si>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</si>
  <si>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</si>
  <si>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</si>
  <si>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</si>
  <si>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</si>
  <si>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</si>
  <si>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</si>
  <si>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</si>
  <si>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</si>
  <si>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</si>
  <si>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</si>
  <si>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</si>
  <si>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</si>
  <si>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</si>
  <si>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</si>
  <si>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</si>
  <si>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</si>
  <si>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</si>
  <si>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</si>
  <si>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</si>
  <si>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</si>
  <si>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</si>
  <si>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</si>
  <si>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</si>
  <si>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</si>
  <si>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</si>
  <si>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</si>
  <si>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</si>
  <si>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</si>
  <si>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</si>
  <si>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</si>
  <si>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</si>
  <si>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</si>
  <si>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</si>
  <si>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</si>
  <si>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</si>
  <si>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</si>
  <si>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</si>
  <si>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</si>
  <si>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</si>
  <si>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</si>
  <si>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</si>
  <si>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</si>
  <si>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</si>
  <si>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</si>
  <si>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</si>
  <si>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</si>
  <si>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</si>
  <si>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</si>
  <si>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</si>
  <si>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</si>
  <si>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</si>
  <si>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</si>
  <si>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</si>
  <si>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</si>
  <si>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</si>
  <si>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</si>
  <si>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</si>
  <si>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</si>
  <si>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</si>
  <si>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</si>
  <si>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</si>
  <si>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</si>
  <si>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</si>
  <si>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</si>
  <si>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</si>
  <si>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</si>
  <si>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</si>
  <si>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</si>
  <si>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</si>
  <si>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</si>
  <si>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</si>
  <si>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</si>
  <si>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</si>
  <si>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</si>
  <si>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</si>
  <si>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</si>
  <si>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</si>
  <si>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</si>
  <si>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</si>
  <si>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</si>
  <si>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</si>
  <si>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</si>
  <si>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</si>
  <si>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</si>
  <si>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</si>
  <si>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</si>
  <si>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 xml:space="preserve">  Jose Guadalupe P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</si>
  <si>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</si>
  <si>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</si>
  <si>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</si>
  <si>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</si>
  <si>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</si>
  <si>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</si>
  <si>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</si>
  <si>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</si>
  <si>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</si>
  <si>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</si>
  <si>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</si>
  <si>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</si>
  <si>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</si>
  <si>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</si>
  <si>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</si>
  <si>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</si>
  <si>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</si>
  <si>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</si>
  <si>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</si>
  <si>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</si>
  <si>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</si>
  <si>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</si>
  <si>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</si>
  <si>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</si>
  <si>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</si>
  <si>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</si>
  <si>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</si>
  <si>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</si>
  <si>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</si>
  <si>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</si>
  <si>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</si>
  <si>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</si>
  <si>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</si>
  <si>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</si>
  <si>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</si>
  <si>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</si>
  <si>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</si>
  <si>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</si>
  <si>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</si>
  <si>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</si>
  <si>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</si>
  <si>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</si>
  <si>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</si>
  <si>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</si>
  <si>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</si>
  <si>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</si>
  <si>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</si>
  <si>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</si>
  <si>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</si>
  <si>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</si>
  <si>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</si>
  <si>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</si>
  <si>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</si>
  <si>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</si>
  <si>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</si>
  <si>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</si>
  <si>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</si>
  <si>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</si>
  <si>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</si>
  <si>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</si>
  <si>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</si>
  <si>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</si>
  <si>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</si>
  <si>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</si>
  <si>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</si>
  <si>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</si>
  <si>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</si>
  <si>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</si>
  <si>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</si>
  <si>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</si>
  <si>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</si>
  <si>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</si>
  <si>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</si>
  <si>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</si>
  <si>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</si>
  <si>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</si>
  <si>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</si>
  <si>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</si>
  <si>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</si>
  <si>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</si>
  <si>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</si>
  <si>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</si>
  <si>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</si>
  <si>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</si>
  <si>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</si>
  <si>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</si>
  <si>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</si>
  <si>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</si>
  <si>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</si>
  <si>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</si>
  <si>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</si>
  <si>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</si>
  <si>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</si>
  <si>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</si>
  <si>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</si>
  <si>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</si>
  <si>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</si>
  <si>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</si>
  <si>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</si>
  <si>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</si>
  <si>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</si>
  <si>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</si>
  <si>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</si>
  <si>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</si>
  <si>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</si>
  <si>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</si>
  <si>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</si>
  <si>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</si>
  <si>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</si>
  <si>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</si>
  <si>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</si>
  <si>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</si>
  <si>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</si>
  <si>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 xml:space="preserve">  John I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</si>
  <si>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</si>
  <si>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</si>
  <si>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</si>
  <si>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</si>
  <si>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</si>
  <si>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</si>
  <si>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</si>
  <si>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</si>
  <si>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</si>
  <si>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</si>
  <si>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</si>
  <si>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</si>
  <si>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</si>
  <si>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</si>
  <si>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</si>
  <si>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</si>
  <si>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</si>
  <si>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</si>
  <si>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</si>
  <si>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</si>
  <si>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</si>
  <si>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</si>
  <si>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</si>
  <si>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</si>
  <si>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</si>
  <si>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</si>
  <si>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</si>
  <si>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</si>
  <si>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</si>
  <si>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</si>
  <si>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</si>
  <si>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</si>
  <si>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</si>
  <si>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</si>
  <si>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</si>
  <si>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</si>
  <si>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</si>
  <si>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</si>
  <si>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</si>
  <si>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</si>
  <si>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</si>
  <si>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</si>
  <si>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</si>
  <si>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</si>
  <si>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</si>
  <si>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</si>
  <si>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</si>
  <si>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</si>
  <si>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</si>
  <si>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</si>
  <si>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</si>
  <si>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</si>
  <si>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</si>
  <si>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</si>
  <si>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</si>
  <si>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</si>
  <si>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</si>
  <si>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</si>
  <si>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</si>
  <si>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</si>
  <si>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</si>
  <si>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</si>
  <si>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</si>
  <si>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</si>
  <si>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</si>
  <si>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</si>
  <si>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</si>
  <si>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</si>
  <si>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</si>
  <si>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</si>
  <si>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</si>
  <si>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</si>
  <si>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</si>
  <si>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</si>
  <si>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</si>
  <si>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</si>
  <si>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</si>
  <si>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</si>
  <si>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</si>
  <si>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</si>
  <si>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</si>
  <si>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</si>
  <si>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</si>
  <si>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</si>
  <si>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</si>
  <si>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</si>
  <si>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</si>
  <si>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</si>
  <si>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</si>
  <si>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</si>
  <si>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</si>
  <si>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</si>
  <si>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</si>
  <si>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</si>
  <si>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</si>
  <si>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</si>
  <si>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</si>
  <si>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</si>
  <si>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</si>
  <si>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</si>
  <si>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</si>
  <si>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</si>
  <si>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</si>
  <si>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</si>
  <si>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</si>
  <si>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</si>
  <si>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</si>
  <si>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</si>
  <si>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</si>
  <si>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</si>
  <si>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</si>
  <si>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</si>
  <si>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</si>
  <si>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</si>
  <si>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</si>
  <si>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</si>
  <si>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</si>
  <si>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</si>
  <si>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</si>
  <si>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</si>
  <si>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</si>
  <si>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</si>
  <si>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</si>
  <si>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</si>
  <si>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</si>
  <si>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</si>
  <si>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</si>
  <si>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</si>
  <si>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</si>
  <si>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</si>
  <si>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</si>
  <si>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</si>
  <si>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</si>
  <si>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</si>
  <si>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</si>
  <si>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</si>
  <si>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</si>
  <si>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</si>
  <si>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</si>
  <si>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</si>
  <si>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</si>
  <si>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</si>
  <si>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</si>
  <si>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</si>
  <si>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</si>
  <si>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</si>
  <si>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</si>
  <si>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</si>
  <si>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</si>
  <si>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</si>
  <si>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</si>
  <si>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</si>
  <si>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</si>
  <si>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</si>
  <si>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</si>
  <si>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</si>
  <si>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</si>
  <si>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</si>
  <si>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</si>
  <si>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</si>
  <si>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</si>
  <si>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</si>
  <si>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</si>
  <si>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</si>
  <si>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</si>
  <si>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</si>
  <si>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</si>
  <si>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</si>
  <si>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</si>
  <si>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</si>
  <si>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</si>
  <si>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</si>
  <si>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</si>
  <si>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</si>
  <si>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</si>
  <si>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</si>
  <si>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</si>
  <si>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</si>
  <si>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</si>
  <si>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</si>
  <si>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</si>
  <si>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</si>
  <si>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</si>
  <si>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</si>
  <si>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</si>
  <si>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</si>
  <si>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</si>
  <si>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</si>
  <si>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</si>
  <si>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</si>
  <si>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</si>
  <si>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</si>
  <si>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</si>
  <si>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</si>
  <si>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</si>
  <si>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</si>
  <si>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</si>
  <si>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</si>
  <si>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</si>
  <si>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</si>
  <si>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</si>
  <si>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</si>
  <si>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</si>
  <si>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</si>
  <si>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</si>
  <si>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</si>
  <si>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</si>
  <si>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</si>
  <si>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</si>
  <si>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</si>
  <si>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</si>
  <si>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</si>
  <si>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</si>
  <si>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</si>
  <si>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</si>
  <si>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</si>
  <si>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</si>
  <si>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</si>
  <si>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</si>
  <si>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</si>
  <si>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</si>
  <si>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</si>
  <si>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</si>
  <si>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</si>
  <si>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</si>
  <si>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</si>
  <si>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</si>
  <si>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</si>
  <si>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</si>
  <si>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</si>
  <si>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</si>
  <si>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</si>
  <si>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</si>
  <si>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</si>
  <si>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</si>
  <si>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</si>
  <si>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</si>
  <si>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</si>
  <si>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</si>
  <si>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</si>
  <si>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</si>
  <si>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</si>
  <si>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</si>
  <si>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</si>
  <si>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</si>
  <si>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</si>
  <si>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</si>
  <si>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</si>
  <si>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</si>
  <si>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</si>
  <si>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</si>
  <si>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</si>
  <si>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</si>
  <si>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</si>
  <si>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</si>
  <si>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</si>
  <si>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</si>
  <si>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</si>
  <si>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</si>
  <si>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</si>
  <si>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</si>
  <si>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</si>
  <si>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</si>
  <si>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</si>
  <si>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</si>
  <si>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</si>
  <si>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</si>
  <si>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</si>
  <si>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</si>
  <si>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</si>
  <si>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</si>
  <si>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</si>
  <si>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</si>
  <si>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</si>
  <si>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</si>
  <si>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</si>
  <si>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</si>
  <si>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</si>
  <si>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</si>
  <si>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</si>
  <si>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</si>
  <si>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</si>
  <si>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</si>
  <si>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</si>
  <si>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</si>
  <si>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</si>
  <si>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</si>
  <si>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</si>
  <si>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</si>
  <si>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</si>
  <si>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</si>
  <si>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</si>
  <si>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</si>
  <si>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</si>
  <si>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</si>
  <si>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</si>
  <si>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</si>
  <si>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</si>
  <si>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</si>
  <si>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</si>
  <si>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</si>
  <si>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</si>
  <si>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</si>
  <si>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</si>
  <si>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</si>
  <si>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</si>
  <si>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</si>
  <si>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</si>
  <si>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</si>
  <si>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</si>
  <si>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</si>
  <si>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</si>
  <si>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</si>
  <si>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</si>
  <si>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</si>
  <si>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</si>
  <si>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</si>
  <si>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</si>
  <si>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</si>
  <si>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</si>
  <si>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</si>
  <si>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</si>
  <si>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</si>
  <si>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</si>
  <si>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</si>
  <si>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</si>
  <si>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</si>
  <si>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</si>
  <si>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</si>
  <si>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</si>
  <si>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</si>
  <si>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</si>
  <si>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</si>
  <si>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</si>
  <si>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</si>
  <si>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</si>
  <si>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</si>
  <si>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</si>
  <si>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</si>
  <si>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</si>
  <si>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</si>
  <si>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</si>
  <si>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</si>
  <si>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</si>
  <si>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</si>
  <si>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</si>
  <si>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</si>
  <si>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</si>
  <si>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</si>
  <si>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</si>
  <si>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</si>
  <si>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</si>
  <si>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</si>
  <si>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</si>
  <si>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</si>
  <si>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</si>
  <si>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</si>
  <si>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</si>
  <si>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</si>
  <si>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</si>
  <si>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</si>
  <si>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</si>
  <si>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</si>
  <si>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</si>
  <si>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</si>
  <si>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</si>
  <si>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</si>
  <si>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</si>
  <si>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</si>
  <si>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</si>
  <si>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</si>
  <si>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</si>
  <si>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</si>
  <si>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</si>
  <si>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</si>
  <si>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</si>
  <si>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</si>
  <si>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</si>
  <si>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</si>
  <si>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</si>
  <si>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</si>
  <si>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</si>
  <si>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</si>
  <si>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</si>
  <si>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</si>
  <si>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</si>
  <si>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</si>
  <si>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</si>
  <si>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</si>
  <si>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</si>
  <si>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</si>
  <si>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</si>
  <si>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</si>
  <si>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</si>
  <si>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</si>
  <si>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</si>
  <si>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</si>
  <si>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</si>
  <si>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</si>
  <si>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</si>
  <si>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</si>
  <si>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</si>
  <si>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</si>
  <si>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</si>
  <si>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</si>
  <si>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</si>
  <si>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</si>
  <si>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</si>
  <si>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</si>
  <si>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</si>
  <si>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</si>
  <si>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</si>
  <si>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</si>
  <si>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</si>
  <si>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</si>
  <si>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</si>
  <si>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</si>
  <si>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</si>
  <si>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</si>
  <si>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</si>
  <si>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</si>
  <si>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</si>
  <si>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</si>
  <si>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</si>
  <si>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</si>
  <si>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</si>
  <si>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</si>
  <si>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</si>
  <si>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</si>
  <si>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</si>
  <si>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</si>
  <si>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</si>
  <si>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</si>
  <si>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</si>
  <si>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</si>
  <si>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</si>
  <si>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</si>
  <si>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</si>
  <si>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</si>
  <si>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</si>
  <si>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</si>
  <si>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</si>
  <si>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</si>
  <si>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</si>
  <si>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</si>
  <si>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</si>
  <si>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</si>
  <si>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</si>
  <si>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</si>
  <si>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</si>
  <si>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</si>
  <si>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</si>
  <si>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</si>
  <si>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</si>
  <si>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</si>
  <si>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</si>
  <si>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</si>
  <si>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</si>
  <si>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</si>
  <si>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</si>
  <si>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</si>
  <si>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</si>
  <si>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</si>
  <si>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</si>
  <si>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</si>
  <si>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</si>
  <si>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</si>
  <si>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</si>
  <si>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</si>
  <si>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</si>
  <si>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</si>
  <si>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</si>
  <si>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</si>
  <si>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</si>
  <si>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</si>
  <si>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</si>
  <si>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</si>
  <si>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</si>
  <si>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</si>
  <si>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</si>
  <si>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</si>
  <si>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</si>
  <si>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</si>
  <si>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</si>
  <si>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</si>
  <si>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</si>
  <si>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</si>
  <si>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</si>
  <si>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</si>
  <si>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</si>
  <si>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</si>
  <si>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</si>
  <si>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</si>
  <si>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</si>
  <si>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</si>
  <si>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</si>
  <si>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</si>
  <si>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</si>
  <si>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</si>
  <si>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</si>
  <si>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</si>
  <si>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</si>
  <si>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</si>
  <si>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</si>
  <si>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</si>
  <si>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</si>
  <si>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</si>
  <si>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</si>
  <si>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</si>
  <si>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</si>
  <si>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</si>
  <si>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</si>
  <si>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</si>
  <si>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</si>
  <si>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</si>
  <si>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</si>
  <si>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</si>
  <si>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</si>
  <si>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</si>
  <si>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</si>
  <si>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</si>
  <si>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</si>
  <si>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</si>
  <si>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</si>
  <si>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</si>
  <si>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</si>
  <si>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</si>
  <si>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</si>
  <si>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</si>
  <si>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</si>
  <si>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</si>
  <si>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</si>
  <si>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</si>
  <si>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</si>
  <si>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</si>
  <si>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</si>
  <si>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</si>
  <si>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</si>
  <si>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</si>
  <si>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</si>
  <si>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</si>
  <si>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</si>
  <si>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</si>
  <si>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</si>
  <si>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</si>
  <si>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</si>
  <si>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</si>
  <si>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</si>
  <si>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</si>
  <si>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</si>
  <si>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</si>
  <si>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</si>
  <si>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</si>
  <si>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</si>
  <si>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</si>
  <si>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</si>
  <si>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</si>
  <si>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</si>
  <si>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John K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</si>
  <si>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</si>
  <si>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</si>
  <si>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</si>
  <si>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</si>
  <si>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</si>
  <si>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</si>
  <si>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</si>
  <si>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</si>
  <si>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</si>
  <si>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</si>
  <si>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</si>
  <si>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</si>
  <si>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</si>
  <si>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</si>
  <si>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</si>
  <si>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</si>
  <si>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</si>
  <si>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</si>
  <si>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</si>
  <si>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</si>
  <si>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</si>
  <si>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</si>
  <si>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</si>
  <si>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</si>
  <si>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</si>
  <si>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</si>
  <si>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</si>
  <si>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</si>
  <si>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</si>
  <si>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</si>
  <si>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</si>
  <si>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</si>
  <si>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</si>
  <si>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</si>
  <si>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</si>
  <si>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</si>
  <si>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</si>
  <si>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</si>
  <si>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</si>
  <si>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</si>
  <si>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</si>
  <si>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</si>
  <si>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</si>
  <si>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</si>
  <si>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</si>
  <si>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</si>
  <si>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</si>
  <si>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</si>
  <si>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</si>
  <si>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</si>
  <si>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</si>
  <si>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</si>
  <si>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</si>
  <si>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</si>
  <si>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</si>
  <si>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</si>
  <si>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</si>
  <si>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</si>
  <si>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</si>
  <si>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</si>
  <si>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</si>
  <si>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</si>
  <si>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</si>
  <si>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</si>
  <si>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</si>
  <si>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</si>
  <si>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</si>
  <si>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</si>
  <si>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</si>
  <si>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</si>
  <si>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</si>
  <si>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</si>
  <si>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</si>
  <si>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</si>
  <si>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</si>
  <si>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</si>
  <si>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</si>
  <si>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</si>
  <si>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</si>
  <si>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</si>
  <si>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</si>
  <si>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</si>
  <si>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</si>
  <si>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</si>
  <si>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</si>
  <si>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</si>
  <si>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</si>
  <si>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</si>
  <si>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</si>
  <si>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</si>
  <si>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</si>
  <si>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</si>
  <si>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</si>
  <si>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</si>
  <si>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</si>
  <si>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</si>
  <si>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</si>
  <si>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</si>
  <si>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</si>
  <si>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</si>
  <si>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</si>
  <si>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</si>
  <si>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</si>
  <si>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</si>
  <si>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</si>
  <si>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</si>
  <si>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</si>
  <si>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</si>
  <si>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</si>
  <si>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</si>
  <si>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</si>
  <si>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</si>
  <si>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</si>
  <si>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</si>
  <si>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</si>
  <si>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</si>
  <si>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</si>
  <si>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</si>
  <si>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</si>
  <si>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</si>
  <si>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</si>
  <si>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</si>
  <si>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</si>
  <si>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</si>
  <si>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</si>
  <si>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</si>
  <si>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</si>
  <si>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</si>
  <si>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</si>
  <si>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</si>
  <si>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</si>
  <si>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</si>
  <si>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</si>
  <si>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</si>
  <si>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</si>
  <si>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</si>
  <si>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</si>
  <si>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</si>
  <si>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</si>
  <si>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</si>
  <si>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</si>
  <si>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</si>
  <si>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</si>
  <si>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</si>
  <si>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</si>
  <si>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</si>
  <si>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</si>
  <si>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</si>
  <si>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</si>
  <si>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</si>
  <si>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</si>
  <si>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</si>
  <si>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</si>
  <si>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</si>
  <si>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</si>
  <si>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</si>
  <si>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</si>
  <si>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</si>
  <si>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</si>
  <si>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</si>
  <si>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</si>
  <si>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</si>
  <si>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</si>
  <si>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</si>
  <si>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</si>
  <si>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</si>
  <si>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</si>
  <si>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</si>
  <si>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</si>
  <si>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</si>
  <si>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</si>
  <si>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</si>
  <si>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</si>
  <si>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</si>
  <si>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</si>
  <si>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</si>
  <si>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</si>
  <si>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>Weight Status</t>
  </si>
  <si>
    <t>Diabetes Status</t>
  </si>
  <si>
    <t>Date of Birth</t>
  </si>
  <si>
    <t>Age</t>
  </si>
  <si>
    <r>
      <t>Data Exploration:</t>
    </r>
    <r>
      <rPr>
        <b/>
        <sz val="13.95"/>
        <color rgb="FF000000"/>
        <rFont val="Calibri"/>
        <family val="2"/>
        <scheme val="minor"/>
      </rPr>
      <t> </t>
    </r>
  </si>
  <si>
    <t xml:space="preserve">1. Are there any duplicate Customer IDs in the dataset? If yes, how many? </t>
  </si>
  <si>
    <t>2. How many customers are included in the dataset? </t>
  </si>
  <si>
    <r>
      <t xml:space="preserve">➔ </t>
    </r>
    <r>
      <rPr>
        <b/>
        <sz val="12.45"/>
        <color rgb="FF000000"/>
        <rFont val="Calibri"/>
        <family val="2"/>
        <scheme val="minor"/>
      </rPr>
      <t>Medical Examination Table: </t>
    </r>
  </si>
  <si>
    <t xml:space="preserve">sum of Major surgeries </t>
  </si>
  <si>
    <t xml:space="preserve">Total number of customers </t>
  </si>
  <si>
    <t xml:space="preserve">Percentage </t>
  </si>
  <si>
    <t>Customer taking transplant</t>
  </si>
  <si>
    <t>Prediabetes</t>
  </si>
  <si>
    <t>Above diabetes</t>
  </si>
  <si>
    <t>Total sum</t>
  </si>
  <si>
    <r>
      <t xml:space="preserve">➔ </t>
    </r>
    <r>
      <rPr>
        <b/>
        <sz val="12.45"/>
        <color rgb="FF000000"/>
        <rFont val="Calibri"/>
        <family val="2"/>
        <scheme val="minor"/>
      </rPr>
      <t>Hospitalization details Table: </t>
    </r>
  </si>
  <si>
    <t>Mode</t>
  </si>
  <si>
    <t xml:space="preserve"> </t>
  </si>
  <si>
    <t>SUM</t>
  </si>
  <si>
    <t>Average</t>
  </si>
  <si>
    <t>Count</t>
  </si>
  <si>
    <t>MAX</t>
  </si>
  <si>
    <t>MIN</t>
  </si>
  <si>
    <t>Mean</t>
  </si>
  <si>
    <t>No duplicates found in dataset</t>
  </si>
  <si>
    <t>Tier-1</t>
  </si>
  <si>
    <t>Tier-2</t>
  </si>
  <si>
    <t>Tier-3</t>
  </si>
  <si>
    <t>History of Cancer:</t>
  </si>
  <si>
    <t>Customers with the highest BMI. </t>
  </si>
  <si>
    <t>People found having diabetes:</t>
  </si>
  <si>
    <t>People with heart issues</t>
  </si>
  <si>
    <t>Total number of major surgeries performed on customers</t>
  </si>
  <si>
    <t>Percentage of customers who have undergone any transplants.</t>
  </si>
  <si>
    <t>Average HBA1C value of customers who are smokers. </t>
  </si>
  <si>
    <t>Customers with heart issues have done transplant </t>
  </si>
  <si>
    <t>Average BMI of the customers who have done more than 2 major surgeries</t>
  </si>
  <si>
    <t>Median</t>
  </si>
  <si>
    <t>Common age</t>
  </si>
  <si>
    <t>Calculating all the Summary statistics for the ‘charges’ column. </t>
  </si>
  <si>
    <t>Hospital tiers</t>
  </si>
  <si>
    <t>Total charges</t>
  </si>
  <si>
    <t>Tier -1</t>
  </si>
  <si>
    <t>Tier -2</t>
  </si>
  <si>
    <t>Tier -3</t>
  </si>
  <si>
    <t>Grand Total</t>
  </si>
  <si>
    <t>Median age and the Most common age in the dataset</t>
  </si>
  <si>
    <t>Average hospitalization charges for customers who are more than 50 years old</t>
  </si>
  <si>
    <t>Comparing the total charges across different hospital tiers. </t>
  </si>
  <si>
    <t>Highest average hospitalization charges</t>
  </si>
  <si>
    <t>City Tier</t>
  </si>
  <si>
    <t>$14113.50</t>
  </si>
  <si>
    <t>$135219.94</t>
  </si>
  <si>
    <t>The average charges for people who have more than 2 children</t>
  </si>
  <si>
    <t>$14217.52</t>
  </si>
  <si>
    <t xml:space="preserve">Most occuring TIER-2 </t>
  </si>
  <si>
    <t>Hospital tier &amp; City tier</t>
  </si>
  <si>
    <t>Integer average number of children of customers who are less than 40 years old.</t>
  </si>
  <si>
    <t>Heart issues</t>
  </si>
  <si>
    <t>Any transplants</t>
  </si>
  <si>
    <t>Cancer History</t>
  </si>
  <si>
    <t>Number of Major surgeries</t>
  </si>
  <si>
    <t>Smoker</t>
  </si>
  <si>
    <t>Hospital Tier</t>
  </si>
  <si>
    <t>9-Jul-1992</t>
  </si>
  <si>
    <t>30-Nov-1992</t>
  </si>
  <si>
    <t>30-Jun-1993</t>
  </si>
  <si>
    <t>13-Sep-1992</t>
  </si>
  <si>
    <t>27-Jul-1998</t>
  </si>
  <si>
    <t>20-Nov-2001</t>
  </si>
  <si>
    <t>1-Jun-1993</t>
  </si>
  <si>
    <t>4-Jul-1995</t>
  </si>
  <si>
    <t>29-Nov-2002</t>
  </si>
  <si>
    <t>9-Nov-1997</t>
  </si>
  <si>
    <t>12-Sep-2001</t>
  </si>
  <si>
    <t>26-Dec-1999</t>
  </si>
  <si>
    <t>14-Dec-1999</t>
  </si>
  <si>
    <t>19-Sep-2002</t>
  </si>
  <si>
    <t>9-Aug-1993</t>
  </si>
  <si>
    <t>22-Oct-1996</t>
  </si>
  <si>
    <t>28-Jun-1993</t>
  </si>
  <si>
    <t>18-Sep-1996</t>
  </si>
  <si>
    <t>7-Dec-1995</t>
  </si>
  <si>
    <t>7-Oct-2004</t>
  </si>
  <si>
    <t>18-Nov-2000</t>
  </si>
  <si>
    <t>27-Nov-1993</t>
  </si>
  <si>
    <t>30-Oct-1994</t>
  </si>
  <si>
    <t>28-Oct-1995</t>
  </si>
  <si>
    <t>19-Aug-2001</t>
  </si>
  <si>
    <t>22-Nov-1994</t>
  </si>
  <si>
    <t>9-Oct-2000</t>
  </si>
  <si>
    <t>5-Aug-1999</t>
  </si>
  <si>
    <t>5-Oct-1995</t>
  </si>
  <si>
    <t>17-Nov-1994</t>
  </si>
  <si>
    <t>20-Jul-2002</t>
  </si>
  <si>
    <t>1-Jul-2002</t>
  </si>
  <si>
    <t>1-Jun-1995</t>
  </si>
  <si>
    <t>28-Sep-1993</t>
  </si>
  <si>
    <t>24-Aug-2004</t>
  </si>
  <si>
    <t>13-Aug-1997</t>
  </si>
  <si>
    <t>26-Dec-1998</t>
  </si>
  <si>
    <t>13-Aug-2002</t>
  </si>
  <si>
    <t>12-Nov-2004</t>
  </si>
  <si>
    <t>14-Jun-2004</t>
  </si>
  <si>
    <t>19-Jul-2002</t>
  </si>
  <si>
    <t>6-Oct-2004</t>
  </si>
  <si>
    <t>11-Jun-2004</t>
  </si>
  <si>
    <t>28-Nov-2004</t>
  </si>
  <si>
    <t>11-Aug-2002</t>
  </si>
  <si>
    <t>6-Nov-2004</t>
  </si>
  <si>
    <t>15-Oct-2004</t>
  </si>
  <si>
    <t>27-Nov-2004</t>
  </si>
  <si>
    <t>25-Oct-2001</t>
  </si>
  <si>
    <t>12-Sep-2004</t>
  </si>
  <si>
    <t>1-Oct-2002</t>
  </si>
  <si>
    <t>10-Jun-2004</t>
  </si>
  <si>
    <t>12-Jun-2003</t>
  </si>
  <si>
    <t>18-Jul-2004</t>
  </si>
  <si>
    <t>26-Jul-1994</t>
  </si>
  <si>
    <t>11-Nov-2004</t>
  </si>
  <si>
    <t>11-Jun-2002</t>
  </si>
  <si>
    <t>12-Nov-2001</t>
  </si>
  <si>
    <t>11-Aug-1996</t>
  </si>
  <si>
    <t>28-Jun-1997</t>
  </si>
  <si>
    <t>26-Aug-2002</t>
  </si>
  <si>
    <t>28-Jun-1999</t>
  </si>
  <si>
    <t>6-Oct-1992</t>
  </si>
  <si>
    <t>2-Jun-2004</t>
  </si>
  <si>
    <t>4-Nov-1996</t>
  </si>
  <si>
    <t>9-Jul-2004</t>
  </si>
  <si>
    <t>16-Oct-2004</t>
  </si>
  <si>
    <t>13-Jul-1998</t>
  </si>
  <si>
    <t>12-Dec-2002</t>
  </si>
  <si>
    <t>11-Oct-1998</t>
  </si>
  <si>
    <t>2-Aug-2003</t>
  </si>
  <si>
    <t>15-Sep-2003</t>
  </si>
  <si>
    <t>8-Sep-2003</t>
  </si>
  <si>
    <t>4-Nov-1997</t>
  </si>
  <si>
    <t>10-Dec-2003</t>
  </si>
  <si>
    <t>13-Oct-2003</t>
  </si>
  <si>
    <t>30-Oct-2003</t>
  </si>
  <si>
    <t>15-Aug-2003</t>
  </si>
  <si>
    <t>21-Nov-2003</t>
  </si>
  <si>
    <t>4-Dec-2002</t>
  </si>
  <si>
    <t>26-Oct-1997</t>
  </si>
  <si>
    <t>30-Sep-2004</t>
  </si>
  <si>
    <t>28-Jul-2004</t>
  </si>
  <si>
    <t>26-Jun-2000</t>
  </si>
  <si>
    <t>4-Jun-1998</t>
  </si>
  <si>
    <t>29-Nov-2001</t>
  </si>
  <si>
    <t>10-Dec-2002</t>
  </si>
  <si>
    <t>2-Dec-1999</t>
  </si>
  <si>
    <t>13-Oct-2002</t>
  </si>
  <si>
    <t>14-Oct-1999</t>
  </si>
  <si>
    <t>12-Jul-1998</t>
  </si>
  <si>
    <t>30-Jul-1995</t>
  </si>
  <si>
    <t>7-Nov-1997</t>
  </si>
  <si>
    <t>3-Dec-1998</t>
  </si>
  <si>
    <t>15-Aug-2002</t>
  </si>
  <si>
    <t>6-Jul-1999</t>
  </si>
  <si>
    <t>14-Nov-2002</t>
  </si>
  <si>
    <t>22-Dec-2002</t>
  </si>
  <si>
    <t>5-Sep-1998</t>
  </si>
  <si>
    <t>27-Oct-1997</t>
  </si>
  <si>
    <t>23-Jun-1996</t>
  </si>
  <si>
    <t>23-Aug-2001</t>
  </si>
  <si>
    <t>5-Dec-1997</t>
  </si>
  <si>
    <t>1-Sep-2000</t>
  </si>
  <si>
    <t>19-Jun-1997</t>
  </si>
  <si>
    <t>20-Jun-2003</t>
  </si>
  <si>
    <t>7-Dec-1998</t>
  </si>
  <si>
    <t>9-Jun-1997</t>
  </si>
  <si>
    <t>7-Oct-1995</t>
  </si>
  <si>
    <t>19-Jun-1998</t>
  </si>
  <si>
    <t>25-Aug-2001</t>
  </si>
  <si>
    <t>7-Jul-2001</t>
  </si>
  <si>
    <t>2-Jun-2001</t>
  </si>
  <si>
    <t>5-Dec-2001</t>
  </si>
  <si>
    <t>22-Sep-1992</t>
  </si>
  <si>
    <t>19-Nov-2004</t>
  </si>
  <si>
    <t>22-Jul-2004</t>
  </si>
  <si>
    <t>5-Aug-1995</t>
  </si>
  <si>
    <t>14-Sep-2003</t>
  </si>
  <si>
    <t>21-Aug-2004</t>
  </si>
  <si>
    <t>25-Jul-2004</t>
  </si>
  <si>
    <t>9-Sep-2003</t>
  </si>
  <si>
    <t>4-Dec-2003</t>
  </si>
  <si>
    <t>17-Jul-2003</t>
  </si>
  <si>
    <t>4-Oct-2004</t>
  </si>
  <si>
    <t>5-Dec-2004</t>
  </si>
  <si>
    <t>3-Oct-2003</t>
  </si>
  <si>
    <t>16-Sep-2003</t>
  </si>
  <si>
    <t>13-Dec-2004</t>
  </si>
  <si>
    <t>8-Aug-2004</t>
  </si>
  <si>
    <t>13-Jun-2004</t>
  </si>
  <si>
    <t>30-Dec-2003</t>
  </si>
  <si>
    <t>21-Aug-2003</t>
  </si>
  <si>
    <t>23-Oct-2000</t>
  </si>
  <si>
    <t>10-Jun-2000</t>
  </si>
  <si>
    <t>21-Oct-2000</t>
  </si>
  <si>
    <t>17-Nov-2004</t>
  </si>
  <si>
    <t>10-Dec-2004</t>
  </si>
  <si>
    <t>7-Nov-2004</t>
  </si>
  <si>
    <t>14-Dec-2004</t>
  </si>
  <si>
    <t>6-Dec-2004</t>
  </si>
  <si>
    <t>17-Oct-2004</t>
  </si>
  <si>
    <t>12-Dec-2004</t>
  </si>
  <si>
    <t>19-Sep-2004</t>
  </si>
  <si>
    <t>21-Sep-2004</t>
  </si>
  <si>
    <t>11-Sep-2004</t>
  </si>
  <si>
    <t>21-Oct-2004</t>
  </si>
  <si>
    <t>9-Sep-2004</t>
  </si>
  <si>
    <t>1-Sep-2003</t>
  </si>
  <si>
    <t>9-Nov-2003</t>
  </si>
  <si>
    <t>14-Nov-2003</t>
  </si>
  <si>
    <t>25-Jul-2003</t>
  </si>
  <si>
    <t>28-Jul-2003</t>
  </si>
  <si>
    <t>26-Sep-2003</t>
  </si>
  <si>
    <t>7-Oct-1998</t>
  </si>
  <si>
    <t>19-Nov-2003</t>
  </si>
  <si>
    <t>13-Dec-2002</t>
  </si>
  <si>
    <t>25-Sep-1999</t>
  </si>
  <si>
    <t>19-Aug-2004</t>
  </si>
  <si>
    <t>17-Nov-1999</t>
  </si>
  <si>
    <t>1-Oct-1999</t>
  </si>
  <si>
    <t>11-Aug-2003</t>
  </si>
  <si>
    <t>4-Aug-2003</t>
  </si>
  <si>
    <t>12-Dec-1999</t>
  </si>
  <si>
    <t>20-Jul-2003</t>
  </si>
  <si>
    <t>6-Dec-1994</t>
  </si>
  <si>
    <t>27-Dec-2004</t>
  </si>
  <si>
    <t>2-Jul-1996</t>
  </si>
  <si>
    <t>22-Sep-2002</t>
  </si>
  <si>
    <t>29-Oct-2002</t>
  </si>
  <si>
    <t>29-Aug-2002</t>
  </si>
  <si>
    <t>21-Aug-2002</t>
  </si>
  <si>
    <t>10-Aug-2001</t>
  </si>
  <si>
    <t>6-Oct-1994</t>
  </si>
  <si>
    <t>3-Aug-2001</t>
  </si>
  <si>
    <t>9-Dec-2001</t>
  </si>
  <si>
    <t>7-Sep-2002</t>
  </si>
  <si>
    <t>29-Jul-2002</t>
  </si>
  <si>
    <t>28-Sep-1998</t>
  </si>
  <si>
    <t>5-Oct-1998</t>
  </si>
  <si>
    <t>29-Sep-1998</t>
  </si>
  <si>
    <t>16-Jul-2002</t>
  </si>
  <si>
    <t>29-Dec-1998</t>
  </si>
  <si>
    <t>29-Sep-2002</t>
  </si>
  <si>
    <t>14-Sep-1998</t>
  </si>
  <si>
    <t>14-Aug-2001</t>
  </si>
  <si>
    <t>1-Jul-2001</t>
  </si>
  <si>
    <t>6-Sep-2001</t>
  </si>
  <si>
    <t>4-Aug-2001</t>
  </si>
  <si>
    <t>2-Sep-2000</t>
  </si>
  <si>
    <t>26-Jul-2000</t>
  </si>
  <si>
    <t>12-Jun-2004</t>
  </si>
  <si>
    <t>22-Jun-2001</t>
  </si>
  <si>
    <t>28-Nov-2001</t>
  </si>
  <si>
    <t>21-Jul-1989</t>
  </si>
  <si>
    <t>30-Sep-2003</t>
  </si>
  <si>
    <t>4-Nov-2004</t>
  </si>
  <si>
    <t>30-Aug-2003</t>
  </si>
  <si>
    <t>22-Dec-2003</t>
  </si>
  <si>
    <t>3-Sep-1997</t>
  </si>
  <si>
    <t>19-Aug-2003</t>
  </si>
  <si>
    <t>27-Dec-2000</t>
  </si>
  <si>
    <t>22-Oct-2000</t>
  </si>
  <si>
    <t>29-Nov-2000</t>
  </si>
  <si>
    <t>10-Dec-2000</t>
  </si>
  <si>
    <t>23-Aug-2000</t>
  </si>
  <si>
    <t>27-Sep-1994</t>
  </si>
  <si>
    <t>16-Dec-1991</t>
  </si>
  <si>
    <t>7-Dec-2004</t>
  </si>
  <si>
    <t>3-Sep-2004</t>
  </si>
  <si>
    <t>27-Jul-2004</t>
  </si>
  <si>
    <t>6-Aug-2004</t>
  </si>
  <si>
    <t>28-Oct-2004</t>
  </si>
  <si>
    <t>13-Nov-2004</t>
  </si>
  <si>
    <t>25-Sep-2004</t>
  </si>
  <si>
    <t>30-Jun-2000</t>
  </si>
  <si>
    <t>11-Dec-2000</t>
  </si>
  <si>
    <t>15-Jul-2002</t>
  </si>
  <si>
    <t>12-Nov-2002</t>
  </si>
  <si>
    <t>16-Jun-1991</t>
  </si>
  <si>
    <t>5-Oct-1989</t>
  </si>
  <si>
    <t>28-Nov-1996</t>
  </si>
  <si>
    <t>6-Sep-2004</t>
  </si>
  <si>
    <t>17-Dec-1996</t>
  </si>
  <si>
    <t>18-Nov-2003</t>
  </si>
  <si>
    <t>21-Oct-1998</t>
  </si>
  <si>
    <t>5-Nov-2002</t>
  </si>
  <si>
    <t>12-Dec-1988</t>
  </si>
  <si>
    <t>17-Dec-1999</t>
  </si>
  <si>
    <t>10-Aug-1999</t>
  </si>
  <si>
    <t>3-Jun-2001</t>
  </si>
  <si>
    <t>12-Nov-1999</t>
  </si>
  <si>
    <t>21-Nov-1999</t>
  </si>
  <si>
    <t>19-Nov-1998</t>
  </si>
  <si>
    <t>11-Jul-2002</t>
  </si>
  <si>
    <t>17-Aug-1998</t>
  </si>
  <si>
    <t>2-Jul-1998</t>
  </si>
  <si>
    <t>20-Jun-1998</t>
  </si>
  <si>
    <t>6-Nov-1995</t>
  </si>
  <si>
    <t>14-Oct-1995</t>
  </si>
  <si>
    <t>9-Jul-1995</t>
  </si>
  <si>
    <t>15-Oct-1995</t>
  </si>
  <si>
    <t>5-Aug-1991</t>
  </si>
  <si>
    <t>2-Nov-1997</t>
  </si>
  <si>
    <t>25-Aug-2000</t>
  </si>
  <si>
    <t>28-Jul-1997</t>
  </si>
  <si>
    <t>1-Oct-1990</t>
  </si>
  <si>
    <t>17-Nov-1991</t>
  </si>
  <si>
    <t>11-Oct-2002</t>
  </si>
  <si>
    <t>15-Oct-2001</t>
  </si>
  <si>
    <t>28-Jul-2001</t>
  </si>
  <si>
    <t>26-Aug-2001</t>
  </si>
  <si>
    <t>26-Aug-1997</t>
  </si>
  <si>
    <t>24-Jun-2000</t>
  </si>
  <si>
    <t>9-Dec-2000</t>
  </si>
  <si>
    <t>5-Aug-1996</t>
  </si>
  <si>
    <t>17-Sep-1994</t>
  </si>
  <si>
    <t>2-Oct-1994</t>
  </si>
  <si>
    <t>11-Jun-1999</t>
  </si>
  <si>
    <t>13-Jun-1996</t>
  </si>
  <si>
    <t>1-Dec-2003</t>
  </si>
  <si>
    <t>6-Aug-2003</t>
  </si>
  <si>
    <t>30-Oct-1997</t>
  </si>
  <si>
    <t>20-Aug-1988</t>
  </si>
  <si>
    <t>6-Oct-1997</t>
  </si>
  <si>
    <t>3-Dec-2003</t>
  </si>
  <si>
    <t>17-Dec-2000</t>
  </si>
  <si>
    <t>3-Oct-2000</t>
  </si>
  <si>
    <t>11-Oct-2000</t>
  </si>
  <si>
    <t>10-Aug-1997</t>
  </si>
  <si>
    <t>14-Nov-2004</t>
  </si>
  <si>
    <t>9-Jun-1999</t>
  </si>
  <si>
    <t>29-Aug-1999</t>
  </si>
  <si>
    <t>24-Dec-1999</t>
  </si>
  <si>
    <t>4-Aug-2004</t>
  </si>
  <si>
    <t>23-Sep-2003</t>
  </si>
  <si>
    <t>1-Oct-2000</t>
  </si>
  <si>
    <t>15-Nov-1998</t>
  </si>
  <si>
    <t>17-Jun-1998</t>
  </si>
  <si>
    <t>4-Sep-1998</t>
  </si>
  <si>
    <t>1-Nov-1993</t>
  </si>
  <si>
    <t>12-Aug-1993</t>
  </si>
  <si>
    <t>21-Jun-1996</t>
  </si>
  <si>
    <t>14-Jul-2000</t>
  </si>
  <si>
    <t>1-Nov-1999</t>
  </si>
  <si>
    <t>24-Oct-1996</t>
  </si>
  <si>
    <t>5-Jun-2003</t>
  </si>
  <si>
    <t>30-Jun-1996</t>
  </si>
  <si>
    <t>30-Sep-2002</t>
  </si>
  <si>
    <t>24-Sep-1995</t>
  </si>
  <si>
    <t>18-Jun-1987</t>
  </si>
  <si>
    <t>20-Nov-1991</t>
  </si>
  <si>
    <t>15-Dec-2002</t>
  </si>
  <si>
    <t>28-Sep-1988</t>
  </si>
  <si>
    <t>19-Dec-1997</t>
  </si>
  <si>
    <t>15-Sep-1998</t>
  </si>
  <si>
    <t>9-Aug-1998</t>
  </si>
  <si>
    <t>22-Dec-1997</t>
  </si>
  <si>
    <t>21-Jun-2002</t>
  </si>
  <si>
    <t>26-Sep-1994</t>
  </si>
  <si>
    <t>1-Oct-1989</t>
  </si>
  <si>
    <t>10-Sep-1995</t>
  </si>
  <si>
    <t>13-Oct-2001</t>
  </si>
  <si>
    <t>1-Aug-1987</t>
  </si>
  <si>
    <t>25-Jun-1999</t>
  </si>
  <si>
    <t>10-Jul-1994</t>
  </si>
  <si>
    <t>25-Sep-1993</t>
  </si>
  <si>
    <t>29-Aug-2001</t>
  </si>
  <si>
    <t>25-Oct-1994</t>
  </si>
  <si>
    <t>6-Jul-1994</t>
  </si>
  <si>
    <t>14-Aug-1996</t>
  </si>
  <si>
    <t>3-Jul-1996</t>
  </si>
  <si>
    <t>23-Sep-2000</t>
  </si>
  <si>
    <t>2-Sep-2001</t>
  </si>
  <si>
    <t>11-Oct-1996</t>
  </si>
  <si>
    <t>5-Jul-1997</t>
  </si>
  <si>
    <t>6-Jul-1997</t>
  </si>
  <si>
    <t>2-Aug-1997</t>
  </si>
  <si>
    <t>2-Sep-1997</t>
  </si>
  <si>
    <t>13-Nov-1991</t>
  </si>
  <si>
    <t>2-Dec-1994</t>
  </si>
  <si>
    <t>1-Jul-1994</t>
  </si>
  <si>
    <t>6-Oct-2001</t>
  </si>
  <si>
    <t>3-Jul-2003</t>
  </si>
  <si>
    <t>17-Nov-1996</t>
  </si>
  <si>
    <t>5-Dec-2003</t>
  </si>
  <si>
    <t>20-Jun-1997</t>
  </si>
  <si>
    <t>1-Sep-1991</t>
  </si>
  <si>
    <t>28-Oct-1993</t>
  </si>
  <si>
    <t>23-Jun-1995</t>
  </si>
  <si>
    <t>7-Oct-1993</t>
  </si>
  <si>
    <t>14-Dec-1996</t>
  </si>
  <si>
    <t>13-Nov-1996</t>
  </si>
  <si>
    <t>10-Aug-1996</t>
  </si>
  <si>
    <t>27-Oct-1996</t>
  </si>
  <si>
    <t>16-Jul-2004</t>
  </si>
  <si>
    <t>19-Dec-1996</t>
  </si>
  <si>
    <t>26-Dec-2001</t>
  </si>
  <si>
    <t>27-Aug-1986</t>
  </si>
  <si>
    <t>20-Jun-2000</t>
  </si>
  <si>
    <t>14-Sep-1987</t>
  </si>
  <si>
    <t>29-Jul-2003</t>
  </si>
  <si>
    <t>12-Oct-1993</t>
  </si>
  <si>
    <t>26-Jun-2004</t>
  </si>
  <si>
    <t>19-Sep-1996</t>
  </si>
  <si>
    <t>22-Sep-1999</t>
  </si>
  <si>
    <t>16-Sep-1998</t>
  </si>
  <si>
    <t>24-Aug-2003</t>
  </si>
  <si>
    <t>15-Oct-1988</t>
  </si>
  <si>
    <t>22-Dec-1992</t>
  </si>
  <si>
    <t>24-Sep-1994</t>
  </si>
  <si>
    <t>9-Oct-1995</t>
  </si>
  <si>
    <t>16-Jun-1995</t>
  </si>
  <si>
    <t>10-Oct-1981</t>
  </si>
  <si>
    <t>18-Aug-1988</t>
  </si>
  <si>
    <t>23-Aug-1995</t>
  </si>
  <si>
    <t>11-Nov-2001</t>
  </si>
  <si>
    <t>27-Dec-1986</t>
  </si>
  <si>
    <t>6-Jun-1999</t>
  </si>
  <si>
    <t>12-Aug-1999</t>
  </si>
  <si>
    <t>4-Nov-1988</t>
  </si>
  <si>
    <t>11-Oct-1990</t>
  </si>
  <si>
    <t>14-Jun-1985</t>
  </si>
  <si>
    <t>17-Nov-1992</t>
  </si>
  <si>
    <t>8-Nov-1990</t>
  </si>
  <si>
    <t>14-Sep-1992</t>
  </si>
  <si>
    <t>6-Jul-1984</t>
  </si>
  <si>
    <t>10-Jul-2003</t>
  </si>
  <si>
    <t>14-Dec-1981</t>
  </si>
  <si>
    <t>21-Oct-1995</t>
  </si>
  <si>
    <t>2-Dec-1989</t>
  </si>
  <si>
    <t>5-Nov-2004</t>
  </si>
  <si>
    <t>1-Dec-1986</t>
  </si>
  <si>
    <t>22-Aug-1994</t>
  </si>
  <si>
    <t>22-Jun-1993</t>
  </si>
  <si>
    <t>9-Sep-1986</t>
  </si>
  <si>
    <t>28-Oct-1991</t>
  </si>
  <si>
    <t>25-Aug-1991</t>
  </si>
  <si>
    <t>24-Oct-1991</t>
  </si>
  <si>
    <t>21-Nov-1994</t>
  </si>
  <si>
    <t>24-Oct-1987</t>
  </si>
  <si>
    <t>13-Dec-1981</t>
  </si>
  <si>
    <t>28-Aug-1988</t>
  </si>
  <si>
    <t>24-Jun-1999</t>
  </si>
  <si>
    <t>29-Sep-1981</t>
  </si>
  <si>
    <t>12-Aug-1994</t>
  </si>
  <si>
    <t>19-Aug-1991</t>
  </si>
  <si>
    <t>6-Jun-2001</t>
  </si>
  <si>
    <t>18-Oct-2001</t>
  </si>
  <si>
    <t>24-Jun-1990</t>
  </si>
  <si>
    <t>25-Jul-1991</t>
  </si>
  <si>
    <t>23-Oct-1996</t>
  </si>
  <si>
    <t>13-Jul-2004</t>
  </si>
  <si>
    <t>14-Sep-1993</t>
  </si>
  <si>
    <t>27-Aug-1981</t>
  </si>
  <si>
    <t>24-Nov-1997</t>
  </si>
  <si>
    <t>5-Jul-1985</t>
  </si>
  <si>
    <t>10-Jul-2000</t>
  </si>
  <si>
    <t>15-Jun-2002</t>
  </si>
  <si>
    <t>24-Oct-1988</t>
  </si>
  <si>
    <t>29-Sep-1993</t>
  </si>
  <si>
    <t>11-Nov-1993</t>
  </si>
  <si>
    <t>10-Jul-1999</t>
  </si>
  <si>
    <t>11-Jul-1995</t>
  </si>
  <si>
    <t>29-Jul-1990</t>
  </si>
  <si>
    <t>17-Aug-1996</t>
  </si>
  <si>
    <t>8-Sep-1996</t>
  </si>
  <si>
    <t>22-Nov-1990</t>
  </si>
  <si>
    <t>1-Nov-1990</t>
  </si>
  <si>
    <t>10-Jul-1989</t>
  </si>
  <si>
    <t>13-Sep-2000</t>
  </si>
  <si>
    <t>11-Oct-1992</t>
  </si>
  <si>
    <t>7-Jul-1984</t>
  </si>
  <si>
    <t>10-Nov-1983</t>
  </si>
  <si>
    <t>26-Dec-1993</t>
  </si>
  <si>
    <t>30-Nov-1988</t>
  </si>
  <si>
    <t>13-Aug-1993</t>
  </si>
  <si>
    <t>14-Sep-1995</t>
  </si>
  <si>
    <t>16-Sep-1983</t>
  </si>
  <si>
    <t>18-Oct-2002</t>
  </si>
  <si>
    <t>1-Dec-1990</t>
  </si>
  <si>
    <t>14-Dec-1990</t>
  </si>
  <si>
    <t>21-Aug-1994</t>
  </si>
  <si>
    <t>6-Aug-1991</t>
  </si>
  <si>
    <t>18-Jun-1992</t>
  </si>
  <si>
    <t>28-Jun-1992</t>
  </si>
  <si>
    <t>4-Aug-1992</t>
  </si>
  <si>
    <t>26-Nov-1998</t>
  </si>
  <si>
    <t>16-Sep-1984</t>
  </si>
  <si>
    <t>25-Jun-1989</t>
  </si>
  <si>
    <t>3-Oct-1995</t>
  </si>
  <si>
    <t>6-Sep-1997</t>
  </si>
  <si>
    <t>14-Dec-1998</t>
  </si>
  <si>
    <t>27-Jun-1992</t>
  </si>
  <si>
    <t>3-Nov-1991</t>
  </si>
  <si>
    <t>1-Dec-1991</t>
  </si>
  <si>
    <t>16-Jun-1982</t>
  </si>
  <si>
    <t>20-Nov-1983</t>
  </si>
  <si>
    <t>8-Jun-2003</t>
  </si>
  <si>
    <t>25-Nov-2000</t>
  </si>
  <si>
    <t>19-Dec-1988</t>
  </si>
  <si>
    <t>2-Nov-1994</t>
  </si>
  <si>
    <t>26-Oct-1994</t>
  </si>
  <si>
    <t>1-Jun-1991</t>
  </si>
  <si>
    <t>1-Nov-1994</t>
  </si>
  <si>
    <t>13-Sep-1991</t>
  </si>
  <si>
    <t>28-Aug-1990</t>
  </si>
  <si>
    <t>29-Nov-1997</t>
  </si>
  <si>
    <t>29-Jun-1982</t>
  </si>
  <si>
    <t>18-Jul-1988</t>
  </si>
  <si>
    <t>11-Aug-1986</t>
  </si>
  <si>
    <t>13-Jul-1986</t>
  </si>
  <si>
    <t>16-Sep-1988</t>
  </si>
  <si>
    <t>15-Aug-1992</t>
  </si>
  <si>
    <t>29-Dec-1994</t>
  </si>
  <si>
    <t>4-Sep-1993</t>
  </si>
  <si>
    <t>23-Dec-1993</t>
  </si>
  <si>
    <t>8-Oct-1994</t>
  </si>
  <si>
    <t>24-Oct-1994</t>
  </si>
  <si>
    <t>3-Sep-1991</t>
  </si>
  <si>
    <t>28-Jun-1994</t>
  </si>
  <si>
    <t>8-Aug-1990</t>
  </si>
  <si>
    <t>15-Jul-1990</t>
  </si>
  <si>
    <t>4-Jul-1991</t>
  </si>
  <si>
    <t>20-Nov-1999</t>
  </si>
  <si>
    <t>12-Jul-1992</t>
  </si>
  <si>
    <t>26-Jun-1988</t>
  </si>
  <si>
    <t>13-Oct-1997</t>
  </si>
  <si>
    <t>27-Sep-1982</t>
  </si>
  <si>
    <t>16-Jun-1980</t>
  </si>
  <si>
    <t>2-Oct-2003</t>
  </si>
  <si>
    <t>5-Dec-1987</t>
  </si>
  <si>
    <t>21-Dec-1988</t>
  </si>
  <si>
    <t>13-Aug-1992</t>
  </si>
  <si>
    <t>29-Jun-1993</t>
  </si>
  <si>
    <t>13-Jun-1988</t>
  </si>
  <si>
    <t>17-Nov-1990</t>
  </si>
  <si>
    <t>22-Dec-2004</t>
  </si>
  <si>
    <t>20-Sep-1990</t>
  </si>
  <si>
    <t>25-Dec-1996</t>
  </si>
  <si>
    <t>18-Sep-1989</t>
  </si>
  <si>
    <t>2-Jul-2000</t>
  </si>
  <si>
    <t>29-Jun-1998</t>
  </si>
  <si>
    <t>22-Jun-1985</t>
  </si>
  <si>
    <t>25-Oct-1996</t>
  </si>
  <si>
    <t>5-Aug-1990</t>
  </si>
  <si>
    <t>26-Sep-1990</t>
  </si>
  <si>
    <t>13-Jul-1990</t>
  </si>
  <si>
    <t>18-Oct-1979</t>
  </si>
  <si>
    <t>4-Oct-2003</t>
  </si>
  <si>
    <t>4-Sep-1990</t>
  </si>
  <si>
    <t>22-Jun-2003</t>
  </si>
  <si>
    <t>4-Dec-1977</t>
  </si>
  <si>
    <t>12-Aug-1981</t>
  </si>
  <si>
    <t>9-Oct-1992</t>
  </si>
  <si>
    <t>28-Sep-1992</t>
  </si>
  <si>
    <t>2-Jul-1980</t>
  </si>
  <si>
    <t>5-Sep-1986</t>
  </si>
  <si>
    <t>12-Oct-1991</t>
  </si>
  <si>
    <t>24-Nov-2004</t>
  </si>
  <si>
    <t>5-Jun-1987</t>
  </si>
  <si>
    <t>2-Sep-1987</t>
  </si>
  <si>
    <t>22-Nov-1987</t>
  </si>
  <si>
    <t>16-Aug-1992</t>
  </si>
  <si>
    <t>27-Sep-1987</t>
  </si>
  <si>
    <t>1-Aug-1989</t>
  </si>
  <si>
    <t>9-Dec-1989</t>
  </si>
  <si>
    <t>22-Jun-1987</t>
  </si>
  <si>
    <t>16-Dec-1989</t>
  </si>
  <si>
    <t>3-Oct-1978</t>
  </si>
  <si>
    <t>3-Jul-1981</t>
  </si>
  <si>
    <t>1-Dec-1995</t>
  </si>
  <si>
    <t>Unknown</t>
  </si>
  <si>
    <t>27-Jun-2002</t>
  </si>
  <si>
    <t>10-Sep-1992</t>
  </si>
  <si>
    <t>15-Oct-1984</t>
  </si>
  <si>
    <t>29-Sep-1995</t>
  </si>
  <si>
    <t>13-Dec-1979</t>
  </si>
  <si>
    <t>11-Sep-1974</t>
  </si>
  <si>
    <t>7-Jun-2001</t>
  </si>
  <si>
    <t>27-Dec-1995</t>
  </si>
  <si>
    <t>1-Sep-1989</t>
  </si>
  <si>
    <t>29-Sep-1997</t>
  </si>
  <si>
    <t>23-Dec-1986</t>
  </si>
  <si>
    <t>27-Oct-1986</t>
  </si>
  <si>
    <t>28-Nov-1990</t>
  </si>
  <si>
    <t>23-Sep-1988</t>
  </si>
  <si>
    <t>10-Jul-1993</t>
  </si>
  <si>
    <t>18-Oct-1981</t>
  </si>
  <si>
    <t>10-Aug-1993</t>
  </si>
  <si>
    <t>23-Aug-1991</t>
  </si>
  <si>
    <t>27-Nov-1991</t>
  </si>
  <si>
    <t>26-Jun-1974</t>
  </si>
  <si>
    <t>30-Aug-1991</t>
  </si>
  <si>
    <t>7-Nov-1973</t>
  </si>
  <si>
    <t>24-Jun-1988</t>
  </si>
  <si>
    <t>5-Oct-2001</t>
  </si>
  <si>
    <t>4-Sep-1988</t>
  </si>
  <si>
    <t>9-Jun-1977</t>
  </si>
  <si>
    <t>8-Jul-1988</t>
  </si>
  <si>
    <t>9-Nov-1988</t>
  </si>
  <si>
    <t>28-Dec-1985</t>
  </si>
  <si>
    <t>10-Sep-1991</t>
  </si>
  <si>
    <t>29-Jun-1986</t>
  </si>
  <si>
    <t>4-Dec-1997</t>
  </si>
  <si>
    <t>16-Oct-2001</t>
  </si>
  <si>
    <t>29-Jul-1997</t>
  </si>
  <si>
    <t>7-Sep-1980</t>
  </si>
  <si>
    <t>11-Jun-1993</t>
  </si>
  <si>
    <t>22-Nov-1978</t>
  </si>
  <si>
    <t>14-Jul-1997</t>
  </si>
  <si>
    <t>19-Jun-1999</t>
  </si>
  <si>
    <t>18-Nov-1987</t>
  </si>
  <si>
    <t>1-Nov-1988</t>
  </si>
  <si>
    <t>13-Sep-1987</t>
  </si>
  <si>
    <t>15-Sep-1988</t>
  </si>
  <si>
    <t>10-Dec-1993</t>
  </si>
  <si>
    <t>22-Aug-1984</t>
  </si>
  <si>
    <t>22-Aug-1990</t>
  </si>
  <si>
    <t>9-Oct-1990</t>
  </si>
  <si>
    <t>29-Aug-1991</t>
  </si>
  <si>
    <t>16-Oct-1984</t>
  </si>
  <si>
    <t>12-Sep-1979</t>
  </si>
  <si>
    <t>6-Jun-2004</t>
  </si>
  <si>
    <t>24-Oct-1983</t>
  </si>
  <si>
    <t>17-Jun-1993</t>
  </si>
  <si>
    <t>1-Dec-1999</t>
  </si>
  <si>
    <t>6-Jun-1995</t>
  </si>
  <si>
    <t>29-Jun-1987</t>
  </si>
  <si>
    <t>26-Dec-1987</t>
  </si>
  <si>
    <t>5-Jul-1987</t>
  </si>
  <si>
    <t>9-Sep-1987</t>
  </si>
  <si>
    <t>6-Jul-1990</t>
  </si>
  <si>
    <t>25-Nov-1989</t>
  </si>
  <si>
    <t>19-Jul-1989</t>
  </si>
  <si>
    <t>25-Oct-1986</t>
  </si>
  <si>
    <t>20-Sep-1986</t>
  </si>
  <si>
    <t>20-Oct-1986</t>
  </si>
  <si>
    <t>1-Sep-1987</t>
  </si>
  <si>
    <t>12-Nov-1974</t>
  </si>
  <si>
    <t>22-Aug-2004</t>
  </si>
  <si>
    <t>9-Sep-2000</t>
  </si>
  <si>
    <t>13-Nov-1994</t>
  </si>
  <si>
    <t>2-Sep-1974</t>
  </si>
  <si>
    <t>28-Aug-1991</t>
  </si>
  <si>
    <t>15-Dec-1972</t>
  </si>
  <si>
    <t>7-Nov-1989</t>
  </si>
  <si>
    <t>7-Dec-1994</t>
  </si>
  <si>
    <t>1-Jun-1986</t>
  </si>
  <si>
    <t>18-Nov-1989</t>
  </si>
  <si>
    <t>22-Jul-1986</t>
  </si>
  <si>
    <t>1-Jun-1984</t>
  </si>
  <si>
    <t>8-Aug-1988</t>
  </si>
  <si>
    <t>6-Nov-1989</t>
  </si>
  <si>
    <t>3-Sep-1984</t>
  </si>
  <si>
    <t>1-Aug-1984</t>
  </si>
  <si>
    <t>23-Dec-1985</t>
  </si>
  <si>
    <t>27-Sep-1975</t>
  </si>
  <si>
    <t>6-Jul-1991</t>
  </si>
  <si>
    <t>17-Sep-1992</t>
  </si>
  <si>
    <t>8-Jun-1978</t>
  </si>
  <si>
    <t>25-Aug-1982</t>
  </si>
  <si>
    <t>25-Dec-1986</t>
  </si>
  <si>
    <t>24-Oct-1973</t>
  </si>
  <si>
    <t>2-Dec-1986</t>
  </si>
  <si>
    <t>12-Jul-1986</t>
  </si>
  <si>
    <t>30-Sep-1986</t>
  </si>
  <si>
    <t>26-Aug-1984</t>
  </si>
  <si>
    <t>17-Aug-1984</t>
  </si>
  <si>
    <t>29-Jul-1988</t>
  </si>
  <si>
    <t>7-Nov-1981</t>
  </si>
  <si>
    <t>7-Dec-1980</t>
  </si>
  <si>
    <t>18-Sep-1974</t>
  </si>
  <si>
    <t>5-Sep-1985</t>
  </si>
  <si>
    <t>21-Nov-1986</t>
  </si>
  <si>
    <t>3-Oct-1983</t>
  </si>
  <si>
    <t>18-Nov-1988</t>
  </si>
  <si>
    <t>11-Sep-1978</t>
  </si>
  <si>
    <t>15-Nov-1994</t>
  </si>
  <si>
    <t>9-Dec-1987</t>
  </si>
  <si>
    <t>8-Jun-1983</t>
  </si>
  <si>
    <t>27-Sep-1978</t>
  </si>
  <si>
    <t>3-Sep-1983</t>
  </si>
  <si>
    <t>12-Aug-1984</t>
  </si>
  <si>
    <t>28-Oct-1972</t>
  </si>
  <si>
    <t>3-Nov-1992</t>
  </si>
  <si>
    <t>6-Jul-1974</t>
  </si>
  <si>
    <t>15-Jun-1981</t>
  </si>
  <si>
    <t>3-Nov-1993</t>
  </si>
  <si>
    <t>30-Aug-1981</t>
  </si>
  <si>
    <t>18-Dec-1971</t>
  </si>
  <si>
    <t>19-Oct-1987</t>
  </si>
  <si>
    <t>21-Aug-1972</t>
  </si>
  <si>
    <t>10-Jun-1993</t>
  </si>
  <si>
    <t>30-Aug-1983</t>
  </si>
  <si>
    <t>1-Nov-2004</t>
  </si>
  <si>
    <t>18-Sep-1980</t>
  </si>
  <si>
    <t>2-Nov-1972</t>
  </si>
  <si>
    <t>22-Jul-2002</t>
  </si>
  <si>
    <t>27-Sep-1971</t>
  </si>
  <si>
    <t>27-Jul-1987</t>
  </si>
  <si>
    <t>20-Aug-1995</t>
  </si>
  <si>
    <t>30-Sep-1987</t>
  </si>
  <si>
    <t>18-Jun-1985</t>
  </si>
  <si>
    <t>22-Nov-1984</t>
  </si>
  <si>
    <t>19-Oct-1993</t>
  </si>
  <si>
    <t>8-Jul-1982</t>
  </si>
  <si>
    <t>21-Dec-1982</t>
  </si>
  <si>
    <t>29-Jul-1987</t>
  </si>
  <si>
    <t>30-Jul-1994</t>
  </si>
  <si>
    <t>14-Jul-1987</t>
  </si>
  <si>
    <t>13-Aug-2003</t>
  </si>
  <si>
    <t>15-Jul-2004</t>
  </si>
  <si>
    <t>5-Aug-1980</t>
  </si>
  <si>
    <t>21-Jul-1980</t>
  </si>
  <si>
    <t>22-Jul-1989</t>
  </si>
  <si>
    <t>19-Sep-1984</t>
  </si>
  <si>
    <t>11-Nov-1984</t>
  </si>
  <si>
    <t>25-Jun-1970</t>
  </si>
  <si>
    <t>10-Oct-1980</t>
  </si>
  <si>
    <t>11-Oct-1974</t>
  </si>
  <si>
    <t>10-Jun-1988</t>
  </si>
  <si>
    <t>17-Aug-1974</t>
  </si>
  <si>
    <t>8-Aug-1980</t>
  </si>
  <si>
    <t>16-Aug-1989</t>
  </si>
  <si>
    <t>28-Jul-1996</t>
  </si>
  <si>
    <t>8-Nov-1994</t>
  </si>
  <si>
    <t>21-Sep-1984</t>
  </si>
  <si>
    <t>8-Aug-1979</t>
  </si>
  <si>
    <t>14-Oct-1984</t>
  </si>
  <si>
    <t>25-Jul-1984</t>
  </si>
  <si>
    <t>9-Jun-1970</t>
  </si>
  <si>
    <t>9-Sep-1995</t>
  </si>
  <si>
    <t>21-Jul-1985</t>
  </si>
  <si>
    <t>11-Aug-1983</t>
  </si>
  <si>
    <t>16-Nov-1983</t>
  </si>
  <si>
    <t>18-Aug-1990</t>
  </si>
  <si>
    <t>9-Nov-1969</t>
  </si>
  <si>
    <t>5-Sep-1978</t>
  </si>
  <si>
    <t>12-Dec-1976</t>
  </si>
  <si>
    <t>14-Oct-1970</t>
  </si>
  <si>
    <t>6-Nov-1973</t>
  </si>
  <si>
    <t>15-Oct-1985</t>
  </si>
  <si>
    <t>6-Oct-1984</t>
  </si>
  <si>
    <t>9-Aug-1985</t>
  </si>
  <si>
    <t>5-Oct-1970</t>
  </si>
  <si>
    <t>22-Nov-1981</t>
  </si>
  <si>
    <t>1-Oct-1981</t>
  </si>
  <si>
    <t>23-Oct-1988</t>
  </si>
  <si>
    <t>22-Jul-1985</t>
  </si>
  <si>
    <t>20-Dec-1985</t>
  </si>
  <si>
    <t>22-Sep-1985</t>
  </si>
  <si>
    <t>10-Sep-1999</t>
  </si>
  <si>
    <t>12-Aug-1992</t>
  </si>
  <si>
    <t>29-Jun-1972</t>
  </si>
  <si>
    <t>19-Sep-1978</t>
  </si>
  <si>
    <t>10-Oct-1979</t>
  </si>
  <si>
    <t>11-Nov-1972</t>
  </si>
  <si>
    <t>8-Sep-1972</t>
  </si>
  <si>
    <t>11-Oct-1970</t>
  </si>
  <si>
    <t>17-Oct-1995</t>
  </si>
  <si>
    <t>25-Sep-1984</t>
  </si>
  <si>
    <t>30-Jun-1981</t>
  </si>
  <si>
    <t>16-Oct-1993</t>
  </si>
  <si>
    <t>24-Nov-1981</t>
  </si>
  <si>
    <t>26-Aug-1981</t>
  </si>
  <si>
    <t>4-Jul-1996</t>
  </si>
  <si>
    <t>17-Sep-1974</t>
  </si>
  <si>
    <t>4-Sep-1969</t>
  </si>
  <si>
    <t>19-Nov-1985</t>
  </si>
  <si>
    <t>15-Dec-1985</t>
  </si>
  <si>
    <t>13-Aug-1990</t>
  </si>
  <si>
    <t>25-Sep-1986</t>
  </si>
  <si>
    <t>21-Oct-1983</t>
  </si>
  <si>
    <t>19-Aug-1983</t>
  </si>
  <si>
    <t>30-Oct-1980</t>
  </si>
  <si>
    <t>24-Jun-1989</t>
  </si>
  <si>
    <t>7-Jul-1996</t>
  </si>
  <si>
    <t>9-Nov-1970</t>
  </si>
  <si>
    <t>13-Aug-1984</t>
  </si>
  <si>
    <t>18-Nov-1976</t>
  </si>
  <si>
    <t>6-Aug-1982</t>
  </si>
  <si>
    <t>16-Aug-1997</t>
  </si>
  <si>
    <t>28-Oct-1982</t>
  </si>
  <si>
    <t>10-Dec-1985</t>
  </si>
  <si>
    <t>20-Aug-1970</t>
  </si>
  <si>
    <t>22-Aug-1971</t>
  </si>
  <si>
    <t>4-Sep-1987</t>
  </si>
  <si>
    <t>30-Dec-1976</t>
  </si>
  <si>
    <t>5-Aug-1975</t>
  </si>
  <si>
    <t>1-Nov-1984</t>
  </si>
  <si>
    <t>27-Jul-1981</t>
  </si>
  <si>
    <t>8-Jun-1980</t>
  </si>
  <si>
    <t>1-Dec-1970</t>
  </si>
  <si>
    <t>9-Oct-1982</t>
  </si>
  <si>
    <t>28-Aug-1982</t>
  </si>
  <si>
    <t>7-Jul-1994</t>
  </si>
  <si>
    <t>23-Oct-1976</t>
  </si>
  <si>
    <t>12-Aug-1982</t>
  </si>
  <si>
    <t>2-Oct-1982</t>
  </si>
  <si>
    <t>3-Dec-1969</t>
  </si>
  <si>
    <t>18-Dec-1986</t>
  </si>
  <si>
    <t>6-Aug-1989</t>
  </si>
  <si>
    <t>11-Dec-1968</t>
  </si>
  <si>
    <t>20-Sep-1984</t>
  </si>
  <si>
    <t>20-Jul-1981</t>
  </si>
  <si>
    <t>5-Oct-1984</t>
  </si>
  <si>
    <t>22-Nov-1982</t>
  </si>
  <si>
    <t>29-Dec-1982</t>
  </si>
  <si>
    <t>7-Nov-1982</t>
  </si>
  <si>
    <t>29-Aug-1973</t>
  </si>
  <si>
    <t>4-Sep-2003</t>
  </si>
  <si>
    <t>6-Jun-1990</t>
  </si>
  <si>
    <t>8-Dec-1984</t>
  </si>
  <si>
    <t>8-Nov-1970</t>
  </si>
  <si>
    <t>1-Jul-1984</t>
  </si>
  <si>
    <t>19-Nov-1989</t>
  </si>
  <si>
    <t>17-Sep-1981</t>
  </si>
  <si>
    <t>20-Oct-1989</t>
  </si>
  <si>
    <t>9-Jul-1985</t>
  </si>
  <si>
    <t>13-Jul-1968</t>
  </si>
  <si>
    <t>12-Dec-1971</t>
  </si>
  <si>
    <t>12-Jun-1983</t>
  </si>
  <si>
    <t>13-Jun-1994</t>
  </si>
  <si>
    <t>21-Oct-1978</t>
  </si>
  <si>
    <t>18-Jul-1968</t>
  </si>
  <si>
    <t>7-Aug-1986</t>
  </si>
  <si>
    <t>5-Jun-1986</t>
  </si>
  <si>
    <t>17-Jun-1970</t>
  </si>
  <si>
    <t>9-Dec-1966</t>
  </si>
  <si>
    <t>10-Oct-1988</t>
  </si>
  <si>
    <t>21-Sep-1981</t>
  </si>
  <si>
    <t>3-Sep-1981</t>
  </si>
  <si>
    <t>8-Oct-1981</t>
  </si>
  <si>
    <t>23-Nov-1980</t>
  </si>
  <si>
    <t>24-Dec-1985</t>
  </si>
  <si>
    <t>29-Jun-1991</t>
  </si>
  <si>
    <t>17-Aug-1975</t>
  </si>
  <si>
    <t>8-Jul-1994</t>
  </si>
  <si>
    <t>15-Jul-1979</t>
  </si>
  <si>
    <t>30-Nov-2000</t>
  </si>
  <si>
    <t>15-Jun-1977</t>
  </si>
  <si>
    <t>4-Nov-1979</t>
  </si>
  <si>
    <t>19-Jun-1981</t>
  </si>
  <si>
    <t>5-Aug-1978</t>
  </si>
  <si>
    <t>23-Oct-1969</t>
  </si>
  <si>
    <t>23-Jun-1981</t>
  </si>
  <si>
    <t>24-Dec-2004</t>
  </si>
  <si>
    <t>10-Sep-1985</t>
  </si>
  <si>
    <t>21-Dec-1989</t>
  </si>
  <si>
    <t>5-Sep-1984</t>
  </si>
  <si>
    <t>29-Nov-1978</t>
  </si>
  <si>
    <t>30-Aug-1980</t>
  </si>
  <si>
    <t>5-Oct-1980</t>
  </si>
  <si>
    <t>15-Dec-1978</t>
  </si>
  <si>
    <t>18-Aug-1980</t>
  </si>
  <si>
    <t>3-Jun-1975</t>
  </si>
  <si>
    <t>18-Oct-1982</t>
  </si>
  <si>
    <t>1-Sep-1982</t>
  </si>
  <si>
    <t>6-Jul-1969</t>
  </si>
  <si>
    <t>2-Jun-1978</t>
  </si>
  <si>
    <t>29-Oct-1995</t>
  </si>
  <si>
    <t>26-Jul-1980</t>
  </si>
  <si>
    <t>22-Oct-1980</t>
  </si>
  <si>
    <t>28-Jun-1980</t>
  </si>
  <si>
    <t>24-Jun-1978</t>
  </si>
  <si>
    <t>6-Oct-1982</t>
  </si>
  <si>
    <t>11-Aug-1987</t>
  </si>
  <si>
    <t>29-Jun-1968</t>
  </si>
  <si>
    <t>1-Aug-1993</t>
  </si>
  <si>
    <t>8-Aug-1999</t>
  </si>
  <si>
    <t>21-Nov-1984</t>
  </si>
  <si>
    <t>24-Jun-1976</t>
  </si>
  <si>
    <t>30-Jul-1978</t>
  </si>
  <si>
    <t>29-Jun-1984</t>
  </si>
  <si>
    <t>6-Sep-1978</t>
  </si>
  <si>
    <t>17-Jul-1981</t>
  </si>
  <si>
    <t>22-Jun-1980</t>
  </si>
  <si>
    <t>7-Oct-1980</t>
  </si>
  <si>
    <t>30-Sep-1980</t>
  </si>
  <si>
    <t>16-Aug-1982</t>
  </si>
  <si>
    <t>19-Jul-1975</t>
  </si>
  <si>
    <t>26-Aug-1968</t>
  </si>
  <si>
    <t>14-Sep-1982</t>
  </si>
  <si>
    <t>21-Nov-1983</t>
  </si>
  <si>
    <t>28-Jun-1991</t>
  </si>
  <si>
    <t>15-Sep-1977</t>
  </si>
  <si>
    <t>2-Sep-1986</t>
  </si>
  <si>
    <t>24-Jul-1982</t>
  </si>
  <si>
    <t>14-Aug-1981</t>
  </si>
  <si>
    <t>13-Jun-1981</t>
  </si>
  <si>
    <t>25-Oct-1973</t>
  </si>
  <si>
    <t>4-Aug-1981</t>
  </si>
  <si>
    <t>18-Dec-1976</t>
  </si>
  <si>
    <t>2-Nov-1985</t>
  </si>
  <si>
    <t>26-Dec-1966</t>
  </si>
  <si>
    <t>6-Jun-1965</t>
  </si>
  <si>
    <t>25-Jun-1965</t>
  </si>
  <si>
    <t>11-Aug-1972</t>
  </si>
  <si>
    <t>11-Jul-1965</t>
  </si>
  <si>
    <t>15-Nov-2004</t>
  </si>
  <si>
    <t>19-Jun-1979</t>
  </si>
  <si>
    <t>19-Sep-1979</t>
  </si>
  <si>
    <t>15-Jun-1986</t>
  </si>
  <si>
    <t>18-Dec-1977</t>
  </si>
  <si>
    <t>26-Jun-1979</t>
  </si>
  <si>
    <t>1-Dec-1977</t>
  </si>
  <si>
    <t>5-Oct-1993</t>
  </si>
  <si>
    <t>21-Jun-1983</t>
  </si>
  <si>
    <t>16-Jul-1981</t>
  </si>
  <si>
    <t>9-Dec-1965</t>
  </si>
  <si>
    <t>22-Jul-1993</t>
  </si>
  <si>
    <t>5-Dec-1965</t>
  </si>
  <si>
    <t>19-Sep-1983</t>
  </si>
  <si>
    <t>12-Nov-1978</t>
  </si>
  <si>
    <t>2-Dec-1978</t>
  </si>
  <si>
    <t>25-Aug-1977</t>
  </si>
  <si>
    <t>1-Sep-1979</t>
  </si>
  <si>
    <t>7-Jul-1980</t>
  </si>
  <si>
    <t>25-Sep-1977</t>
  </si>
  <si>
    <t>30-Sep-1977</t>
  </si>
  <si>
    <t>1-Jun-2001</t>
  </si>
  <si>
    <t>4-Aug-1967</t>
  </si>
  <si>
    <t>14-Jun-1996</t>
  </si>
  <si>
    <t>15-Dec-1988</t>
  </si>
  <si>
    <t>28-Oct-1997</t>
  </si>
  <si>
    <t>10-Jul-1983</t>
  </si>
  <si>
    <t>18-Oct-1978</t>
  </si>
  <si>
    <t>10-Oct-1976</t>
  </si>
  <si>
    <t>14-Dec-1978</t>
  </si>
  <si>
    <t>14-Aug-1994</t>
  </si>
  <si>
    <t>17-Jul-1967</t>
  </si>
  <si>
    <t>30-Sep-1997</t>
  </si>
  <si>
    <t>3-Jul-1968</t>
  </si>
  <si>
    <t>17-Sep-1996</t>
  </si>
  <si>
    <t>28-Nov-1978</t>
  </si>
  <si>
    <t>6-Nov-1978</t>
  </si>
  <si>
    <t>24-Aug-1978</t>
  </si>
  <si>
    <t>13-Dec-2001</t>
  </si>
  <si>
    <t>20-Jun-1980</t>
  </si>
  <si>
    <t>24-Jul-1980</t>
  </si>
  <si>
    <t>15-Jun-1999</t>
  </si>
  <si>
    <t>16-Oct-1980</t>
  </si>
  <si>
    <t>30-Sep-1998</t>
  </si>
  <si>
    <t>27-Dec-1965</t>
  </si>
  <si>
    <t>9-Oct-1976</t>
  </si>
  <si>
    <t>24-Nov-1996</t>
  </si>
  <si>
    <t>13-Sep-1995</t>
  </si>
  <si>
    <t>11-Oct-1971</t>
  </si>
  <si>
    <t>19-Dec-1981</t>
  </si>
  <si>
    <t>18-Dec-1982</t>
  </si>
  <si>
    <t>12-Jul-1987</t>
  </si>
  <si>
    <t>29-Dec-1978</t>
  </si>
  <si>
    <t>2-Jun-1979</t>
  </si>
  <si>
    <t>10-Sep-1980</t>
  </si>
  <si>
    <t>4-Dec-1978</t>
  </si>
  <si>
    <t>29-Aug-1977</t>
  </si>
  <si>
    <t>18-Jul-1965</t>
  </si>
  <si>
    <t>4-Sep-1978</t>
  </si>
  <si>
    <t>21-Dec-1997</t>
  </si>
  <si>
    <t>6-Dec-1974</t>
  </si>
  <si>
    <t>25-Dec-1999</t>
  </si>
  <si>
    <t>2-Dec-1997</t>
  </si>
  <si>
    <t>9-Nov-1974</t>
  </si>
  <si>
    <t>21-Dec-1991</t>
  </si>
  <si>
    <t>12-Oct-1989</t>
  </si>
  <si>
    <t>10-Oct-1962</t>
  </si>
  <si>
    <t>20-Jul-1977</t>
  </si>
  <si>
    <t>29-Oct-1987</t>
  </si>
  <si>
    <t>9-Jul-1966</t>
  </si>
  <si>
    <t>28-Dec-1981</t>
  </si>
  <si>
    <t>19-Jun-1970</t>
  </si>
  <si>
    <t>10-Aug-1975</t>
  </si>
  <si>
    <t>23-Nov-1972</t>
  </si>
  <si>
    <t>28-Aug-1983</t>
  </si>
  <si>
    <t>20-Aug-1983</t>
  </si>
  <si>
    <t>22-Aug-1962</t>
  </si>
  <si>
    <t>18-Sep-1995</t>
  </si>
  <si>
    <t>8-Nov-1980</t>
  </si>
  <si>
    <t>3-Nov-1989</t>
  </si>
  <si>
    <t>17-Jul-1978</t>
  </si>
  <si>
    <t>20-Dec-1976</t>
  </si>
  <si>
    <t>6-Nov-1977</t>
  </si>
  <si>
    <t>12-Dec-2003</t>
  </si>
  <si>
    <t>28-Nov-1985</t>
  </si>
  <si>
    <t>27-Dec-1982</t>
  </si>
  <si>
    <t>12-Dec-1970</t>
  </si>
  <si>
    <t>28-Jun-1975</t>
  </si>
  <si>
    <t>11-Aug-1965</t>
  </si>
  <si>
    <t>15-Dec-1975</t>
  </si>
  <si>
    <t>21-Oct-1965</t>
  </si>
  <si>
    <t>7-Nov-1993</t>
  </si>
  <si>
    <t>28-Aug-2001</t>
  </si>
  <si>
    <t>12-Oct-1994</t>
  </si>
  <si>
    <t>21-Dec-1975</t>
  </si>
  <si>
    <t>10-Jun-1967</t>
  </si>
  <si>
    <t>11-Oct-1973</t>
  </si>
  <si>
    <t>1-Sep-1978</t>
  </si>
  <si>
    <t>16-Dec-1973</t>
  </si>
  <si>
    <t>30-Aug-1973</t>
  </si>
  <si>
    <t>3-Sep-1973</t>
  </si>
  <si>
    <t>21-Jun-1990</t>
  </si>
  <si>
    <t>28-Jun-1982</t>
  </si>
  <si>
    <t>5-Nov-1963</t>
  </si>
  <si>
    <t>21-Oct-1997</t>
  </si>
  <si>
    <t>23-Nov-1962</t>
  </si>
  <si>
    <t>24-Oct-1978</t>
  </si>
  <si>
    <t>30-Jun-1978</t>
  </si>
  <si>
    <t>3-Sep-1976</t>
  </si>
  <si>
    <t>30-Jun-1976</t>
  </si>
  <si>
    <t>2-Sep-1976</t>
  </si>
  <si>
    <t>5-Sep-1964</t>
  </si>
  <si>
    <t>5-Aug-1974</t>
  </si>
  <si>
    <t>28-Nov-2000</t>
  </si>
  <si>
    <t>26-Sep-1974</t>
  </si>
  <si>
    <t>22-Dec-1974</t>
  </si>
  <si>
    <t>6-Jun-1974</t>
  </si>
  <si>
    <t>26-Jun-1978</t>
  </si>
  <si>
    <t>7-Aug-1979</t>
  </si>
  <si>
    <t>12-Jul-1976</t>
  </si>
  <si>
    <t>20-Jul-1976</t>
  </si>
  <si>
    <t>7-Jul-1976</t>
  </si>
  <si>
    <t>12-Jun-1976</t>
  </si>
  <si>
    <t>21-Sep-1963</t>
  </si>
  <si>
    <t>4-Sep-1971</t>
  </si>
  <si>
    <t>18-Sep-1971</t>
  </si>
  <si>
    <t>11-Jun-1979</t>
  </si>
  <si>
    <t>4-Sep-1977</t>
  </si>
  <si>
    <t>28-Sep-1975</t>
  </si>
  <si>
    <t>24-Sep-1963</t>
  </si>
  <si>
    <t>9-Sep-1972</t>
  </si>
  <si>
    <t>4-Sep-1972</t>
  </si>
  <si>
    <t>12-Jun-1966</t>
  </si>
  <si>
    <t>19-Jun-1984</t>
  </si>
  <si>
    <t>26-Dec-1972</t>
  </si>
  <si>
    <t>9-Sep-1992</t>
  </si>
  <si>
    <t>10-Nov-1993</t>
  </si>
  <si>
    <t>26-Dec-1977</t>
  </si>
  <si>
    <t>21-Jun-1977</t>
  </si>
  <si>
    <t>29-Dec-1977</t>
  </si>
  <si>
    <t>13-Aug-1979</t>
  </si>
  <si>
    <t>26-Jul-1977</t>
  </si>
  <si>
    <t>27-Dec-1981</t>
  </si>
  <si>
    <t>6-Nov-1975</t>
  </si>
  <si>
    <t>6-Aug-1975</t>
  </si>
  <si>
    <t>21-Aug-1975</t>
  </si>
  <si>
    <t>21-Sep-1988</t>
  </si>
  <si>
    <t>26-Sep-1975</t>
  </si>
  <si>
    <t>6-Dec-1982</t>
  </si>
  <si>
    <t>11-Nov-1987</t>
  </si>
  <si>
    <t>30-Dec-1983</t>
  </si>
  <si>
    <t>25-Jul-1983</t>
  </si>
  <si>
    <t>11-Jul-1973</t>
  </si>
  <si>
    <t>24-Sep-1977</t>
  </si>
  <si>
    <t>12-Nov-1977</t>
  </si>
  <si>
    <t>15-Oct-1977</t>
  </si>
  <si>
    <t>17-Jul-1979</t>
  </si>
  <si>
    <t>2-Sep-1977</t>
  </si>
  <si>
    <t>3-Aug-1975</t>
  </si>
  <si>
    <t>10-Aug-1969</t>
  </si>
  <si>
    <t>16-Aug-1974</t>
  </si>
  <si>
    <t>28-Oct-1980</t>
  </si>
  <si>
    <t>25-Jun-1973</t>
  </si>
  <si>
    <t>17-Jun-1976</t>
  </si>
  <si>
    <t>23-Aug-1999</t>
  </si>
  <si>
    <t>9-Sep-1969</t>
  </si>
  <si>
    <t>6-Sep-1974</t>
  </si>
  <si>
    <t>23-Aug-1971</t>
  </si>
  <si>
    <t>18-Jun-1971</t>
  </si>
  <si>
    <t>29-Aug-1965</t>
  </si>
  <si>
    <t>7-Nov-2001</t>
  </si>
  <si>
    <t>14-Jun-1976</t>
  </si>
  <si>
    <t>19-Oct-1976</t>
  </si>
  <si>
    <t>22-Aug-1988</t>
  </si>
  <si>
    <t>14-Jul-1976</t>
  </si>
  <si>
    <t>14-Nov-1972</t>
  </si>
  <si>
    <t>22-Nov-1972</t>
  </si>
  <si>
    <t>18-Jun-1974</t>
  </si>
  <si>
    <t>9-Sep-1973</t>
  </si>
  <si>
    <t>16-Dec-1978</t>
  </si>
  <si>
    <t>28-Nov-1997</t>
  </si>
  <si>
    <t>6-Sep-1967</t>
  </si>
  <si>
    <t>7-Jul-1975</t>
  </si>
  <si>
    <t>6-Jun-1972</t>
  </si>
  <si>
    <t>25-Dec-1976</t>
  </si>
  <si>
    <t>27-Sep-1992</t>
  </si>
  <si>
    <t>15-Jul-1983</t>
  </si>
  <si>
    <t>8-Sep-1974</t>
  </si>
  <si>
    <t>21-Jul-1974</t>
  </si>
  <si>
    <t>16-Dec-1979</t>
  </si>
  <si>
    <t>1-Dec-1993</t>
  </si>
  <si>
    <t>7-Dec-1972</t>
  </si>
  <si>
    <t>2-Dec-1972</t>
  </si>
  <si>
    <t>4-Nov-1977</t>
  </si>
  <si>
    <t>9-Nov-1965</t>
  </si>
  <si>
    <t>2-Dec-1977</t>
  </si>
  <si>
    <t>12-Aug-1970</t>
  </si>
  <si>
    <t>18-Oct-1970</t>
  </si>
  <si>
    <t>8-Dec-1982</t>
  </si>
  <si>
    <t>23-Aug-1990</t>
  </si>
  <si>
    <t>24-Oct-1970</t>
  </si>
  <si>
    <t>29-Dec-1971</t>
  </si>
  <si>
    <t>25-Dec-1973</t>
  </si>
  <si>
    <t>10-Sep-1976</t>
  </si>
  <si>
    <t>5-Dec-1981</t>
  </si>
  <si>
    <t>6-Dec-1975</t>
  </si>
  <si>
    <t>21-Aug-1974</t>
  </si>
  <si>
    <t>6-Aug-1971</t>
  </si>
  <si>
    <t>27-Oct-1973</t>
  </si>
  <si>
    <t>2-Jul-1971</t>
  </si>
  <si>
    <t>26-Nov-1969</t>
  </si>
  <si>
    <t>16-Oct-1973</t>
  </si>
  <si>
    <t>18-Sep-1973</t>
  </si>
  <si>
    <t>3-Nov-1976</t>
  </si>
  <si>
    <t>8-Jun-1963</t>
  </si>
  <si>
    <t>12-Oct-1977</t>
  </si>
  <si>
    <t>9-Jul-1988</t>
  </si>
  <si>
    <t>12-Oct-1996</t>
  </si>
  <si>
    <t>1-Jul-1988</t>
  </si>
  <si>
    <t>8-Oct-1971</t>
  </si>
  <si>
    <t>24-Nov-1969</t>
  </si>
  <si>
    <t>26-Nov-1971</t>
  </si>
  <si>
    <t>2-Dec-1975</t>
  </si>
  <si>
    <t>20-Oct-1971</t>
  </si>
  <si>
    <t>17-Oct-1976</t>
  </si>
  <si>
    <t>30-Oct-1976</t>
  </si>
  <si>
    <t>27-Nov-1974</t>
  </si>
  <si>
    <t>8-Jun-1974</t>
  </si>
  <si>
    <t>14-Nov-1987</t>
  </si>
  <si>
    <t>4-Jun-1969</t>
  </si>
  <si>
    <t>28-Nov-1976</t>
  </si>
  <si>
    <t>24-Aug-1969</t>
  </si>
  <si>
    <t>22-Aug-1992</t>
  </si>
  <si>
    <t>29-Nov-1971</t>
  </si>
  <si>
    <t>21-Dec-1973</t>
  </si>
  <si>
    <t>28-Jul-1975</t>
  </si>
  <si>
    <t>22-Sep-1972</t>
  </si>
  <si>
    <t>14-Aug-1974</t>
  </si>
  <si>
    <t>1-Dec-1973</t>
  </si>
  <si>
    <t>4-Dec-1966</t>
  </si>
  <si>
    <t>28-Nov-1973</t>
  </si>
  <si>
    <t>15-Dec-1964</t>
  </si>
  <si>
    <t>27-Dec-1972</t>
  </si>
  <si>
    <t>29-Aug-1982</t>
  </si>
  <si>
    <t>29-Oct-1975</t>
  </si>
  <si>
    <t>16-Dec-1970</t>
  </si>
  <si>
    <t>23-Jun-1998</t>
  </si>
  <si>
    <t>19-Dec-1979</t>
  </si>
  <si>
    <t>23-Oct-1972</t>
  </si>
  <si>
    <t>22-Jun-1968</t>
  </si>
  <si>
    <t>30-Sep-1970</t>
  </si>
  <si>
    <t>19-Jul-1971</t>
  </si>
  <si>
    <t>8-Jul-1974</t>
  </si>
  <si>
    <t>8-Aug-1981</t>
  </si>
  <si>
    <t>16-Sep-1966</t>
  </si>
  <si>
    <t>7-Nov-1964</t>
  </si>
  <si>
    <t>19-Sep-1977</t>
  </si>
  <si>
    <t>10-Jul-1972</t>
  </si>
  <si>
    <t>27-Jun-1975</t>
  </si>
  <si>
    <t>12-Sep-1970</t>
  </si>
  <si>
    <t>18-Aug-1970</t>
  </si>
  <si>
    <t>4-Jul-1970</t>
  </si>
  <si>
    <t>14-Jul-2001</t>
  </si>
  <si>
    <t>5-Sep-1965</t>
  </si>
  <si>
    <t>7-Jul-1973</t>
  </si>
  <si>
    <t>8-Aug-1996</t>
  </si>
  <si>
    <t>7-Jun-1977</t>
  </si>
  <si>
    <t>17-Sep-1973</t>
  </si>
  <si>
    <t>28-Jun-1972</t>
  </si>
  <si>
    <t>26-Sep-1972</t>
  </si>
  <si>
    <t>4-Nov-1968</t>
  </si>
  <si>
    <t>23-Oct-1971</t>
  </si>
  <si>
    <t>17-Jul-1971</t>
  </si>
  <si>
    <t>20-Oct-1969</t>
  </si>
  <si>
    <t>9-Nov-1971</t>
  </si>
  <si>
    <t>13-Aug-1969</t>
  </si>
  <si>
    <t>6-Jul-1998</t>
  </si>
  <si>
    <t>22-Dec-1971</t>
  </si>
  <si>
    <t>3-Jul-1971</t>
  </si>
  <si>
    <t>3-Oct-1971</t>
  </si>
  <si>
    <t>8-Nov-1971</t>
  </si>
  <si>
    <t>5-Nov-1966</t>
  </si>
  <si>
    <t>8-Jul-1996</t>
  </si>
  <si>
    <t>17-Aug-1962</t>
  </si>
  <si>
    <t>14-Sep-1972</t>
  </si>
  <si>
    <t>19-Aug-1985</t>
  </si>
  <si>
    <t>3-Dec-1983</t>
  </si>
  <si>
    <t>11-Sep-1964</t>
  </si>
  <si>
    <t>26-Dec-1971</t>
  </si>
  <si>
    <t>6-Oct-1971</t>
  </si>
  <si>
    <t>11-Aug-1970</t>
  </si>
  <si>
    <t>3-Jul-1988</t>
  </si>
  <si>
    <t>28-Dec-1979</t>
  </si>
  <si>
    <t>30-Aug-1974</t>
  </si>
  <si>
    <t>22-Aug-1969</t>
  </si>
  <si>
    <t>27-Oct-1969</t>
  </si>
  <si>
    <t>3-Jul-1969</t>
  </si>
  <si>
    <t>19-Dec-1976</t>
  </si>
  <si>
    <t>19-Oct-1972</t>
  </si>
  <si>
    <t>8-Aug-1972</t>
  </si>
  <si>
    <t>2-Jul-1975</t>
  </si>
  <si>
    <t>16-Nov-1972</t>
  </si>
  <si>
    <t>5-Sep-1997</t>
  </si>
  <si>
    <t>30-Dec-1974</t>
  </si>
  <si>
    <t>12-Jun-1981</t>
  </si>
  <si>
    <t>13-Oct-1973</t>
  </si>
  <si>
    <t>16-Oct-1985</t>
  </si>
  <si>
    <t>24-Dec-1970</t>
  </si>
  <si>
    <t>26-Sep-1967</t>
  </si>
  <si>
    <t>28-Jun-1967</t>
  </si>
  <si>
    <t>23-Sep-1968</t>
  </si>
  <si>
    <t>15-Aug-1975</t>
  </si>
  <si>
    <t>5-Sep-1973</t>
  </si>
  <si>
    <t>27-Nov-1973</t>
  </si>
  <si>
    <t>21-Jun-1970</t>
  </si>
  <si>
    <t>14-Sep-1988</t>
  </si>
  <si>
    <t>12-Jul-1962</t>
  </si>
  <si>
    <t>21-Aug-1991</t>
  </si>
  <si>
    <t>21-Jul-1982</t>
  </si>
  <si>
    <t>19-Jul-1968</t>
  </si>
  <si>
    <t>8-Aug-1973</t>
  </si>
  <si>
    <t>29-Sep-1974</t>
  </si>
  <si>
    <t>17-Jun-1969</t>
  </si>
  <si>
    <t>6-Sep-1971</t>
  </si>
  <si>
    <t>29-Sep-1973</t>
  </si>
  <si>
    <t>19-Sep-1973</t>
  </si>
  <si>
    <t>7-Jul-1969</t>
  </si>
  <si>
    <t>5-Jun-1975</t>
  </si>
  <si>
    <t>24-Oct-1980</t>
  </si>
  <si>
    <t>25-Nov-1979</t>
  </si>
  <si>
    <t>27-Dec-1968</t>
  </si>
  <si>
    <t>23-Aug-1968</t>
  </si>
  <si>
    <t>29-Aug-1968</t>
  </si>
  <si>
    <t>8-Nov-1968</t>
  </si>
  <si>
    <t>14-Oct-1964</t>
  </si>
  <si>
    <t>3-Aug-1976</t>
  </si>
  <si>
    <t>27-Jul-1964</t>
  </si>
  <si>
    <t>22-Sep-1969</t>
  </si>
  <si>
    <t>28-Jun-1987</t>
  </si>
  <si>
    <t>21-Aug-1978</t>
  </si>
  <si>
    <t>25-Oct-1977</t>
  </si>
  <si>
    <t>26-Sep-1971</t>
  </si>
  <si>
    <t>29-Jun-1971</t>
  </si>
  <si>
    <t>17-Jul-1969</t>
  </si>
  <si>
    <t>11-Dec-1966</t>
  </si>
  <si>
    <t>25-Dec-1969</t>
  </si>
  <si>
    <t>3-Nov-1966</t>
  </si>
  <si>
    <t>29-Nov-1967</t>
  </si>
  <si>
    <t>14-Dec-1972</t>
  </si>
  <si>
    <t>20-Jul-1966</t>
  </si>
  <si>
    <t>23-Jun-1967</t>
  </si>
  <si>
    <t>2-Jul-1966</t>
  </si>
  <si>
    <t>27-Jun-1965</t>
  </si>
  <si>
    <t>23-Jul-1992</t>
  </si>
  <si>
    <t>8-Aug-1964</t>
  </si>
  <si>
    <t>22-Nov-1976</t>
  </si>
  <si>
    <t>7-Sep-1962</t>
  </si>
  <si>
    <t>2-Aug-1977</t>
  </si>
  <si>
    <t>30-Sep-1976</t>
  </si>
  <si>
    <t>24-Oct-1972</t>
  </si>
  <si>
    <t>30-Jul-1967</t>
  </si>
  <si>
    <t>5-Oct-1967</t>
  </si>
  <si>
    <t>25-Jun-1992</t>
  </si>
  <si>
    <t>9-Dec-1974</t>
  </si>
  <si>
    <t>29-Aug-1986</t>
  </si>
  <si>
    <t>11-Nov-1967</t>
  </si>
  <si>
    <t>23-Oct-1967</t>
  </si>
  <si>
    <t>28-Oct-1970</t>
  </si>
  <si>
    <t>18-Dec-1970</t>
  </si>
  <si>
    <t>2-Oct-1967</t>
  </si>
  <si>
    <t>28-Jul-1968</t>
  </si>
  <si>
    <t>20-Dec-1971</t>
  </si>
  <si>
    <t>6-Sep-1994</t>
  </si>
  <si>
    <t>13-Nov-1968</t>
  </si>
  <si>
    <t>12-Nov-1968</t>
  </si>
  <si>
    <t>10-Nov-1969</t>
  </si>
  <si>
    <t>4-Dec-1965</t>
  </si>
  <si>
    <t>14-Aug-1969</t>
  </si>
  <si>
    <t>19-Jun-1965</t>
  </si>
  <si>
    <t>21-Oct-1973</t>
  </si>
  <si>
    <t>18-Dec-1965</t>
  </si>
  <si>
    <t>17-Sep-2000</t>
  </si>
  <si>
    <t>24-Oct-1968</t>
  </si>
  <si>
    <t>15-Dec-1974</t>
  </si>
  <si>
    <t>26-Jun-1991</t>
  </si>
  <si>
    <t>21-Jul-1996</t>
  </si>
  <si>
    <t>10-Dec-1974</t>
  </si>
  <si>
    <t>25-Oct-1989</t>
  </si>
  <si>
    <t>17-Dec-2001</t>
  </si>
  <si>
    <t>18-Sep-2000</t>
  </si>
  <si>
    <t>7-Nov-1966</t>
  </si>
  <si>
    <t>20-Nov-1966</t>
  </si>
  <si>
    <t>4-Sep-1967</t>
  </si>
  <si>
    <t>7-Oct-1972</t>
  </si>
  <si>
    <t>9-Sep-1966</t>
  </si>
  <si>
    <t>5-Jul-1966</t>
  </si>
  <si>
    <t>20-Aug-1980</t>
  </si>
  <si>
    <t>30-Nov-1969</t>
  </si>
  <si>
    <t>25-Jun-1969</t>
  </si>
  <si>
    <t>6-Aug-1966</t>
  </si>
  <si>
    <t>3-Sep-1972</t>
  </si>
  <si>
    <t>14-Jun-1970</t>
  </si>
  <si>
    <t>28-Jun-1976</t>
  </si>
  <si>
    <t>30-Dec-1969</t>
  </si>
  <si>
    <t>17-Dec-1989</t>
  </si>
  <si>
    <t>20-Aug-1969</t>
  </si>
  <si>
    <t>2-Oct-1981</t>
  </si>
  <si>
    <t>11-Oct-1969</t>
  </si>
  <si>
    <t>14-Jun-1967</t>
  </si>
  <si>
    <t>22-Jun-1970</t>
  </si>
  <si>
    <t>14-Nov-1988</t>
  </si>
  <si>
    <t>25-Sep-1972</t>
  </si>
  <si>
    <t>6-Oct-1968</t>
  </si>
  <si>
    <t>22-Nov-1963</t>
  </si>
  <si>
    <t>10-Dec-1995</t>
  </si>
  <si>
    <t>11-Jul-1963</t>
  </si>
  <si>
    <t>20-Sep-2002</t>
  </si>
  <si>
    <t>19-Aug-1989</t>
  </si>
  <si>
    <t>2-Nov-1968</t>
  </si>
  <si>
    <t>12-Jul-1964</t>
  </si>
  <si>
    <t>29-Nov-1965</t>
  </si>
  <si>
    <t>26-Sep-1965</t>
  </si>
  <si>
    <t>4-Jul-1964</t>
  </si>
  <si>
    <t>3-Jul-1964</t>
  </si>
  <si>
    <t>13-Dec-1964</t>
  </si>
  <si>
    <t>7-Jun-1979</t>
  </si>
  <si>
    <t>6-Dec-1972</t>
  </si>
  <si>
    <t>13-Jun-1964</t>
  </si>
  <si>
    <t>19-Dec-1967</t>
  </si>
  <si>
    <t>2-Oct-1970</t>
  </si>
  <si>
    <t>7-Oct-1970</t>
  </si>
  <si>
    <t>23-Oct-1983</t>
  </si>
  <si>
    <t>9-Jun-1985</t>
  </si>
  <si>
    <t>17-Jul-1980</t>
  </si>
  <si>
    <t>12-Sep-1971</t>
  </si>
  <si>
    <t>14-Jun-1966</t>
  </si>
  <si>
    <t>23-Jun-1965</t>
  </si>
  <si>
    <t>7-Sep-1966</t>
  </si>
  <si>
    <t>10-Sep-2004</t>
  </si>
  <si>
    <t>13-Oct-1970</t>
  </si>
  <si>
    <t>7-Jun-1983</t>
  </si>
  <si>
    <t>11-Aug-1969</t>
  </si>
  <si>
    <t>6-Oct-1989</t>
  </si>
  <si>
    <t>24-Jun-1968</t>
  </si>
  <si>
    <t>19-Dec-1971</t>
  </si>
  <si>
    <t>12-Jun-1988</t>
  </si>
  <si>
    <t>23-Jul-1970</t>
  </si>
  <si>
    <t>3-Oct-1965</t>
  </si>
  <si>
    <t>14-Nov-1968</t>
  </si>
  <si>
    <t>1-Dec-1971</t>
  </si>
  <si>
    <t>23-Jul-1973</t>
  </si>
  <si>
    <t>27-Oct-1965</t>
  </si>
  <si>
    <t>25-Dec-1965</t>
  </si>
  <si>
    <t>6-Nov-1965</t>
  </si>
  <si>
    <t>20-Jun-1964</t>
  </si>
  <si>
    <t>17-Jul-1986</t>
  </si>
  <si>
    <t>4-Oct-1966</t>
  </si>
  <si>
    <t>20-Jul-1994</t>
  </si>
  <si>
    <t>6-Jul-1966</t>
  </si>
  <si>
    <t>23-Aug-1966</t>
  </si>
  <si>
    <t>9-Nov-1966</t>
  </si>
  <si>
    <t>21-Oct-1982</t>
  </si>
  <si>
    <t>12-Oct-1969</t>
  </si>
  <si>
    <t>26-Nov-1984</t>
  </si>
  <si>
    <t>9-Nov-1964</t>
  </si>
  <si>
    <t>5-Sep-1988</t>
  </si>
  <si>
    <t>12-Nov-1969</t>
  </si>
  <si>
    <t>9-Jun-1963</t>
  </si>
  <si>
    <t>2-Dec-1964</t>
  </si>
  <si>
    <t>6-Nov-1979</t>
  </si>
  <si>
    <t>25-Jul-1966</t>
  </si>
  <si>
    <t>20-Nov-1982</t>
  </si>
  <si>
    <t>27-Jun-1964</t>
  </si>
  <si>
    <t>25-Sep-1965</t>
  </si>
  <si>
    <t>11-Jul-1964</t>
  </si>
  <si>
    <t>10-Nov-1965</t>
  </si>
  <si>
    <t>29-Sep-1964</t>
  </si>
  <si>
    <t>7-Jul-1974</t>
  </si>
  <si>
    <t>24-Aug-1967</t>
  </si>
  <si>
    <t>14-Jul-1967</t>
  </si>
  <si>
    <t>29-Oct-1967</t>
  </si>
  <si>
    <t>19-Nov-1964</t>
  </si>
  <si>
    <t>20-Dec-1964</t>
  </si>
  <si>
    <t>2-Aug-1964</t>
  </si>
  <si>
    <t>19-Oct-1991</t>
  </si>
  <si>
    <t>25-Dec-1964</t>
  </si>
  <si>
    <t>1-Nov-1965</t>
  </si>
  <si>
    <t>22-Dec-1967</t>
  </si>
  <si>
    <t>4-Jul-1983</t>
  </si>
  <si>
    <t>12-Dec-1993</t>
  </si>
  <si>
    <t>17-Oct-1982</t>
  </si>
  <si>
    <t>9-Jun-1965</t>
  </si>
  <si>
    <t>29-Oct-1965</t>
  </si>
  <si>
    <t>16-Oct-1979</t>
  </si>
  <si>
    <t>24-Nov-1966</t>
  </si>
  <si>
    <t>7-Sep-1986</t>
  </si>
  <si>
    <t>2-Sep-1984</t>
  </si>
  <si>
    <t>21-Jun-1968</t>
  </si>
  <si>
    <t>9-Dec-1968</t>
  </si>
  <si>
    <t>25-Oct-1968</t>
  </si>
  <si>
    <t>20-Jul-1963</t>
  </si>
  <si>
    <t>4-Jun-1963</t>
  </si>
  <si>
    <t>6-Nov-1991</t>
  </si>
  <si>
    <t>16-Sep-1974</t>
  </si>
  <si>
    <t>4-Nov-1962</t>
  </si>
  <si>
    <t>15-Sep-1962</t>
  </si>
  <si>
    <t>5-Oct-1987</t>
  </si>
  <si>
    <t>14-Aug-1977</t>
  </si>
  <si>
    <t>20-Jul-1964</t>
  </si>
  <si>
    <t>2-Jul-1964</t>
  </si>
  <si>
    <t>24-Jun-1964</t>
  </si>
  <si>
    <t>19-Jul-1963</t>
  </si>
  <si>
    <t>15-Oct-1964</t>
  </si>
  <si>
    <t>29-Jul-1966</t>
  </si>
  <si>
    <t>17-Jul-1963</t>
  </si>
  <si>
    <t>23-Jun-1974</t>
  </si>
  <si>
    <t>23-Nov-1989</t>
  </si>
  <si>
    <t>13-Aug-1986</t>
  </si>
  <si>
    <t>6-Dec-1966</t>
  </si>
  <si>
    <t>30-Dec-1967</t>
  </si>
  <si>
    <t>28-Aug-1967</t>
  </si>
  <si>
    <t>16-Nov-1966</t>
  </si>
  <si>
    <t>29-Oct-1990</t>
  </si>
  <si>
    <t>28-Oct-1963</t>
  </si>
  <si>
    <t>29-Aug-1963</t>
  </si>
  <si>
    <t>2-Aug-1963</t>
  </si>
  <si>
    <t>22-Sep-1963</t>
  </si>
  <si>
    <t>29-Dec-1966</t>
  </si>
  <si>
    <t>26-Sep-1962</t>
  </si>
  <si>
    <t>29-Dec-1989</t>
  </si>
  <si>
    <t>14-Jul-1979</t>
  </si>
  <si>
    <t>4-Aug-1964</t>
  </si>
  <si>
    <t>9-Aug-1995</t>
  </si>
  <si>
    <t>26-Nov-1968</t>
  </si>
  <si>
    <t>1-Sep-1967</t>
  </si>
  <si>
    <t>3-Dec-1968</t>
  </si>
  <si>
    <t>12-Jul-1966</t>
  </si>
  <si>
    <t>16-Oct-1962</t>
  </si>
  <si>
    <t>28-Nov-1961</t>
  </si>
  <si>
    <t>18-Jun-1970</t>
  </si>
  <si>
    <t>11-Aug-1988</t>
  </si>
  <si>
    <t>18-Nov-1998</t>
  </si>
  <si>
    <t>19-Aug-1963</t>
  </si>
  <si>
    <t>28-Dec-1970</t>
  </si>
  <si>
    <t>4-Oct-1965</t>
  </si>
  <si>
    <t>22-Nov-1962</t>
  </si>
  <si>
    <t>22-Jul-1962</t>
  </si>
  <si>
    <t>5-Sep-1972</t>
  </si>
  <si>
    <t>17-Dec-1966</t>
  </si>
  <si>
    <t>11-Jul-1962</t>
  </si>
  <si>
    <t>14-Sep-1965</t>
  </si>
  <si>
    <t>27-Aug-1962</t>
  </si>
  <si>
    <t>24-Sep-1974</t>
  </si>
  <si>
    <t>7-Jul-1992</t>
  </si>
  <si>
    <t>28-Nov-1964</t>
  </si>
  <si>
    <t>8-Jul-1970</t>
  </si>
  <si>
    <t>17-Jul-1988</t>
  </si>
  <si>
    <t>2-Sep-1962</t>
  </si>
  <si>
    <t>1-Oct-1962</t>
  </si>
  <si>
    <t>25-Sep-1975</t>
  </si>
  <si>
    <t>5-Dec-1963</t>
  </si>
  <si>
    <t>29-Oct-1983</t>
  </si>
  <si>
    <t>24-Jul-1978</t>
  </si>
  <si>
    <t>25-Sep-1967</t>
  </si>
  <si>
    <t>9-Nov-2004</t>
  </si>
  <si>
    <t>27-Sep-1993</t>
  </si>
  <si>
    <t>22-Sep-1973</t>
  </si>
  <si>
    <t>27-Sep-1963</t>
  </si>
  <si>
    <t>6-Aug-1984</t>
  </si>
  <si>
    <t>16-Aug-1963</t>
  </si>
  <si>
    <t>1-Sep-1963</t>
  </si>
  <si>
    <t>14-Aug-1963</t>
  </si>
  <si>
    <t>22-Dec-1966</t>
  </si>
  <si>
    <t>20-Aug-1961</t>
  </si>
  <si>
    <t>4-Nov-1960</t>
  </si>
  <si>
    <t>22-Jun-1960</t>
  </si>
  <si>
    <t>23-Sep-1960</t>
  </si>
  <si>
    <t>28-Nov-1960</t>
  </si>
  <si>
    <t>27-Nov-1979</t>
  </si>
  <si>
    <t>30-Oct-1981</t>
  </si>
  <si>
    <t>24-Jun-1962</t>
  </si>
  <si>
    <t>13-Dec-1969</t>
  </si>
  <si>
    <t>27-Sep-1972</t>
  </si>
  <si>
    <t>20-Jul-1962</t>
  </si>
  <si>
    <t>23-Sep-1964</t>
  </si>
  <si>
    <t>4-Nov-1965</t>
  </si>
  <si>
    <t>9-Nov-1961</t>
  </si>
  <si>
    <t>23-Sep-1969</t>
  </si>
  <si>
    <t>6-Aug-1967</t>
  </si>
  <si>
    <t>26-Oct-1985</t>
  </si>
  <si>
    <t>6-Nov-1961</t>
  </si>
  <si>
    <t>30-Oct-1971</t>
  </si>
  <si>
    <t>2-Aug-1962</t>
  </si>
  <si>
    <t>14-Sep-1963</t>
  </si>
  <si>
    <t>16-Aug-1999</t>
  </si>
  <si>
    <t>7-Sep-1961</t>
  </si>
  <si>
    <t>6-Dec-1961</t>
  </si>
  <si>
    <t>5-Aug-1962</t>
  </si>
  <si>
    <t>15-Oct-1982</t>
  </si>
  <si>
    <t>7-Dec-1962</t>
  </si>
  <si>
    <t>13-Nov-1965</t>
  </si>
  <si>
    <t>24-Nov-1962</t>
  </si>
  <si>
    <t>11-Oct-1962</t>
  </si>
  <si>
    <t>23-Aug-1976</t>
  </si>
  <si>
    <t>11-Nov-1960</t>
  </si>
  <si>
    <t>2-Oct-1990</t>
  </si>
  <si>
    <t>24-Sep-1964</t>
  </si>
  <si>
    <t>30-Sep-1979</t>
  </si>
  <si>
    <t>6-Jun-1984</t>
  </si>
  <si>
    <t>9-Dec-1959</t>
  </si>
  <si>
    <t>25-Nov-1959</t>
  </si>
  <si>
    <t>20-Dec-1959</t>
  </si>
  <si>
    <t>19-Dec-1992</t>
  </si>
  <si>
    <t>22-Jul-1961</t>
  </si>
  <si>
    <t>17-Jun-1994</t>
  </si>
  <si>
    <t>3-Nov-1961</t>
  </si>
  <si>
    <t>14-Nov-1966</t>
  </si>
  <si>
    <t>29-Jun-1975</t>
  </si>
  <si>
    <t>13-Aug-1960</t>
  </si>
  <si>
    <t>11-Jul-1960</t>
  </si>
  <si>
    <t>16-Dec-1960</t>
  </si>
  <si>
    <t>28-Jul-1960</t>
  </si>
  <si>
    <t>24-Jul-1960</t>
  </si>
  <si>
    <t>7-Aug-1975</t>
  </si>
  <si>
    <t>30-Aug-1990</t>
  </si>
  <si>
    <t>14-Oct-1963</t>
  </si>
  <si>
    <t>15-Jul-1968</t>
  </si>
  <si>
    <t>14-Aug-1992</t>
  </si>
  <si>
    <t>10-Sep-1964</t>
  </si>
  <si>
    <t>18-Nov-1961</t>
  </si>
  <si>
    <t>26-Jul-1969</t>
  </si>
  <si>
    <t>24-Dec-1961</t>
  </si>
  <si>
    <t>20-Jul-1984</t>
  </si>
  <si>
    <t>4-Aug-1963</t>
  </si>
  <si>
    <t>14-Sep-1985</t>
  </si>
  <si>
    <t>24-Nov-1986</t>
  </si>
  <si>
    <t>2-Aug-1981</t>
  </si>
  <si>
    <t>29-Aug-1985</t>
  </si>
  <si>
    <t>6-Aug-1959</t>
  </si>
  <si>
    <t>10-Nov-1966</t>
  </si>
  <si>
    <t>8-Dec-1986</t>
  </si>
  <si>
    <t>25-Nov-1958</t>
  </si>
  <si>
    <t>10-Dec-1958</t>
  </si>
  <si>
    <t>7-Jun-2003</t>
  </si>
  <si>
    <t>21-Jul-1960</t>
  </si>
  <si>
    <t>19-Dec-1978</t>
  </si>
  <si>
    <t>5-Oct-1959</t>
  </si>
  <si>
    <t>25-Sep-1985</t>
  </si>
  <si>
    <t>29-Dec-1959</t>
  </si>
  <si>
    <t>7-Jul-1959</t>
  </si>
  <si>
    <t>27-Jul-1962</t>
  </si>
  <si>
    <t>18-Jun-1960</t>
  </si>
  <si>
    <t>29-Aug-1959</t>
  </si>
  <si>
    <t>6-Sep-1959</t>
  </si>
  <si>
    <t>23-Dec-1963</t>
  </si>
  <si>
    <t>6-Jul-1963</t>
  </si>
  <si>
    <t>8-Jul-1963</t>
  </si>
  <si>
    <t>8-Nov-1960</t>
  </si>
  <si>
    <t>12-Sep-1991</t>
  </si>
  <si>
    <t>26-Sep-1976</t>
  </si>
  <si>
    <t>14-Jun-1961</t>
  </si>
  <si>
    <t>6-Jul-2004</t>
  </si>
  <si>
    <t>25-Dec-1968</t>
  </si>
  <si>
    <t>17-Nov-1983</t>
  </si>
  <si>
    <t>21-Sep-1958</t>
  </si>
  <si>
    <t>25-Sep-1961</t>
  </si>
  <si>
    <t>10-Oct-1959</t>
  </si>
  <si>
    <t>8-Nov-1959</t>
  </si>
  <si>
    <t>26-Dec-1974</t>
  </si>
  <si>
    <t>13-Jul-1972</t>
  </si>
  <si>
    <t>15-Dec-1968</t>
  </si>
  <si>
    <t>15-Oct-1958</t>
  </si>
  <si>
    <t>10-Jul-1958</t>
  </si>
  <si>
    <t>26-Sep-1969</t>
  </si>
  <si>
    <t>24-Dec-1959</t>
  </si>
  <si>
    <t>10-Oct-1967</t>
  </si>
  <si>
    <t>16-Nov-1988</t>
  </si>
  <si>
    <t>16-Jul-1963</t>
  </si>
  <si>
    <t>22-Jun-1965</t>
  </si>
  <si>
    <t>14-Sep-1958</t>
  </si>
  <si>
    <t>29-Jul-1958</t>
  </si>
  <si>
    <t>20-Sep-1958</t>
  </si>
  <si>
    <t>15-Aug-1967</t>
  </si>
  <si>
    <t>4-Nov-1967</t>
  </si>
  <si>
    <t>29-Jun-1959</t>
  </si>
  <si>
    <t>3-Aug-1959</t>
  </si>
  <si>
    <t>10-Nov-1996</t>
  </si>
  <si>
    <t>27-Nov-1976</t>
  </si>
  <si>
    <t>20-Nov-1959</t>
  </si>
  <si>
    <t>20-Oct-1979</t>
  </si>
  <si>
    <t>14-Jul-1989</t>
  </si>
  <si>
    <t>12-Sep-1998</t>
  </si>
  <si>
    <t>3-Dec-1962</t>
  </si>
  <si>
    <t>18-Jul-1967</t>
  </si>
  <si>
    <t>8-Nov-1965</t>
  </si>
  <si>
    <t>13-Nov-1981</t>
  </si>
  <si>
    <t>23-Jul-1958</t>
  </si>
  <si>
    <t>4-Sep-1982</t>
  </si>
  <si>
    <t>24-Sep-2002</t>
  </si>
  <si>
    <t>29-Jul-1962</t>
  </si>
  <si>
    <t>27-Jul-1965</t>
  </si>
  <si>
    <t>10-Dec-1975</t>
  </si>
  <si>
    <t>5-Jun-1981</t>
  </si>
  <si>
    <t>11-Nov-1970</t>
  </si>
  <si>
    <t>17-Oct-1958</t>
  </si>
  <si>
    <t>4-Jul-1981</t>
  </si>
  <si>
    <t>29-Nov-1962</t>
  </si>
  <si>
    <t>2-Aug-1995</t>
  </si>
  <si>
    <t>8-Aug-1960</t>
  </si>
  <si>
    <t>11-Sep-1970</t>
  </si>
  <si>
    <t>15-Aug-1971</t>
  </si>
  <si>
    <t>12-Jun-1968</t>
  </si>
  <si>
    <t>26-Oct-1975</t>
  </si>
  <si>
    <t>7-Nov-1972</t>
  </si>
  <si>
    <t>25-Nov-1971</t>
  </si>
  <si>
    <t>25-Oct-1962</t>
  </si>
  <si>
    <t>4-Jun-1959</t>
  </si>
  <si>
    <t>3-Dec-1959</t>
  </si>
  <si>
    <t>17-Jun-1962</t>
  </si>
  <si>
    <t>23-Nov-1978</t>
  </si>
  <si>
    <t>25-Jul-1960</t>
  </si>
  <si>
    <t>16-Sep-1969</t>
  </si>
  <si>
    <t>13-Dec-1963</t>
  </si>
  <si>
    <t>17-Dec-1988</t>
  </si>
  <si>
    <t>6-Sep-1962</t>
  </si>
  <si>
    <t>4-Sep-1964</t>
  </si>
  <si>
    <t>25-Oct-1990</t>
  </si>
  <si>
    <t>17-Jul-2004</t>
  </si>
  <si>
    <t>28-Jun-1974</t>
  </si>
  <si>
    <t>2-Oct-1959</t>
  </si>
  <si>
    <t>30-Jul-1974</t>
  </si>
  <si>
    <t>28-Oct-1965</t>
  </si>
  <si>
    <t>6-Jun-1960</t>
  </si>
  <si>
    <t>22-Dec-1988</t>
  </si>
  <si>
    <t>26-Jun-1973</t>
  </si>
  <si>
    <t>20-Sep-1976</t>
  </si>
  <si>
    <t>29-Aug-1974</t>
  </si>
  <si>
    <t>9-Oct-1997</t>
  </si>
  <si>
    <t>26-Jun-1984</t>
  </si>
  <si>
    <t>11-Nov-1982</t>
  </si>
  <si>
    <t>25-Dec-1962</t>
  </si>
  <si>
    <t>12-Oct-1980</t>
  </si>
  <si>
    <t>19-Sep-1980</t>
  </si>
  <si>
    <t>5-Dec-1988</t>
  </si>
  <si>
    <t>16-Sep-1978</t>
  </si>
  <si>
    <t>22-Oct-1958</t>
  </si>
  <si>
    <t>21-Jun-1958</t>
  </si>
  <si>
    <t>27-Aug-1985</t>
  </si>
  <si>
    <t>8-Aug-1993</t>
  </si>
  <si>
    <t>6-Oct-1987</t>
  </si>
  <si>
    <t>6-Jul-1982</t>
  </si>
  <si>
    <t>6-Aug-1988</t>
  </si>
  <si>
    <t>21-Aug-1988</t>
  </si>
  <si>
    <t>8-Sep-2002</t>
  </si>
  <si>
    <t>30-Jul-1972</t>
  </si>
  <si>
    <t>8-Aug-1969</t>
  </si>
  <si>
    <t>28-Sep-1995</t>
  </si>
  <si>
    <t>20-Dec-2003</t>
  </si>
  <si>
    <t>10-Oct-1958</t>
  </si>
  <si>
    <t>23-Dec-1995</t>
  </si>
  <si>
    <t>25-Jun-2001</t>
  </si>
  <si>
    <t>25-Jun-1963</t>
  </si>
  <si>
    <t>10-Jul-1970</t>
  </si>
  <si>
    <t>24-Jul-1975</t>
  </si>
  <si>
    <t>5-Nov-1993</t>
  </si>
  <si>
    <t>28-Aug-1974</t>
  </si>
  <si>
    <t>23-Sep-1989</t>
  </si>
  <si>
    <t>19-Oct-1995</t>
  </si>
  <si>
    <t>8-Aug-1974</t>
  </si>
  <si>
    <t>10-Sep-2003</t>
  </si>
  <si>
    <t>21-Oct-1968</t>
  </si>
  <si>
    <t>16-Jul-1980</t>
  </si>
  <si>
    <t>10-Jun-1996</t>
  </si>
  <si>
    <t>26-Dec-2003</t>
  </si>
  <si>
    <t>28-Jun-2002</t>
  </si>
  <si>
    <t>3-Jun-1998</t>
  </si>
  <si>
    <t>16-Sep-1965</t>
  </si>
  <si>
    <t>7-Jun-1964</t>
  </si>
  <si>
    <t>18-Aug-2004</t>
  </si>
  <si>
    <t>22-Oct-1982</t>
  </si>
  <si>
    <t>25-Aug-1975</t>
  </si>
  <si>
    <t>12-Jul-1963</t>
  </si>
  <si>
    <t>1-Nov-2003</t>
  </si>
  <si>
    <t>18-Oct-1992</t>
  </si>
  <si>
    <t>2-Nov-2003</t>
  </si>
  <si>
    <t>8-Jun-1971</t>
  </si>
  <si>
    <t>29-Dec-1990</t>
  </si>
  <si>
    <t>16-Jun-1965</t>
  </si>
  <si>
    <t>12-Jul-1968</t>
  </si>
  <si>
    <t>16-Nov-1963</t>
  </si>
  <si>
    <t>25-Aug-2002</t>
  </si>
  <si>
    <t>26-Jul-1970</t>
  </si>
  <si>
    <t>14-Jul-2003</t>
  </si>
  <si>
    <t>21-Jun-1966</t>
  </si>
  <si>
    <t>8-Dec-1963</t>
  </si>
  <si>
    <t>12-Nov-1979</t>
  </si>
  <si>
    <t>4-Dec-1989</t>
  </si>
  <si>
    <t>17-Oct-1977</t>
  </si>
  <si>
    <t>28-Sep-2001</t>
  </si>
  <si>
    <t>17-Oct-1965</t>
  </si>
  <si>
    <t>24-Oct-1999</t>
  </si>
  <si>
    <t>12-Jul-1993</t>
  </si>
  <si>
    <t>4-Jul-1963</t>
  </si>
  <si>
    <t>15-Jun-1997</t>
  </si>
  <si>
    <t>3-Aug-1995</t>
  </si>
  <si>
    <t>25-Dec-1992</t>
  </si>
  <si>
    <t>15-Dec-1999</t>
  </si>
  <si>
    <t>26-Sep-1964</t>
  </si>
  <si>
    <t>12-Aug-1986</t>
  </si>
  <si>
    <t>23-Sep-1998</t>
  </si>
  <si>
    <t>17-Oct-1970</t>
  </si>
  <si>
    <t>30-Aug-1967</t>
  </si>
  <si>
    <t>27-Dec-1992</t>
  </si>
  <si>
    <t>19-Nov-1979</t>
  </si>
  <si>
    <t>28-Nov-1995</t>
  </si>
  <si>
    <t>15-Oct-1979</t>
  </si>
  <si>
    <t>18-Dec-1962</t>
  </si>
  <si>
    <t>24-Jul-2003</t>
  </si>
  <si>
    <t>6-Dec-1963</t>
  </si>
  <si>
    <t>27-Sep-1995</t>
  </si>
  <si>
    <t>3-Aug-1969</t>
  </si>
  <si>
    <t>20-Oct-1963</t>
  </si>
  <si>
    <t>6-Aug-1998</t>
  </si>
  <si>
    <t>19-Dec-1983</t>
  </si>
  <si>
    <t>5-Jun-1989</t>
  </si>
  <si>
    <t>2-Jul-1979</t>
  </si>
  <si>
    <t>16-Sep-1991</t>
  </si>
  <si>
    <t>29-Jul-1967</t>
  </si>
  <si>
    <t>15-Nov-1966</t>
  </si>
  <si>
    <t>24-Aug-1991</t>
  </si>
  <si>
    <t>30-Jun-1987</t>
  </si>
  <si>
    <t>6-Sep-1993</t>
  </si>
  <si>
    <t>15-Dec-1982</t>
  </si>
  <si>
    <t>30-Nov-1987</t>
  </si>
  <si>
    <t>19-Aug-1992</t>
  </si>
  <si>
    <t>17-Sep-1985</t>
  </si>
  <si>
    <t>14-Jul-1963</t>
  </si>
  <si>
    <t>24-Sep-1978</t>
  </si>
  <si>
    <t>27-Aug-1994</t>
  </si>
  <si>
    <t>14-Jun-1972</t>
  </si>
  <si>
    <t>30-Oct-1979</t>
  </si>
  <si>
    <t>18-Oct-1997</t>
  </si>
  <si>
    <t>9-Oct-1980</t>
  </si>
  <si>
    <t>10-Aug-1966</t>
  </si>
  <si>
    <t>25-Jul-1988</t>
  </si>
  <si>
    <t>6-Oct-1983</t>
  </si>
  <si>
    <t>9-Jul-2002</t>
  </si>
  <si>
    <t>8-Jun-1994</t>
  </si>
  <si>
    <t>17-Oct-1987</t>
  </si>
  <si>
    <t>22-Aug-1966</t>
  </si>
  <si>
    <t>7-Sep-1993</t>
  </si>
  <si>
    <t>2-Jul-1962</t>
  </si>
  <si>
    <t>12-Jul-1985</t>
  </si>
  <si>
    <t>18-Oct-1962</t>
  </si>
  <si>
    <t>13-Oct-1969</t>
  </si>
  <si>
    <t>17-Dec-1967</t>
  </si>
  <si>
    <t>1-Aug-1965</t>
  </si>
  <si>
    <t>4-Aug-1986</t>
  </si>
  <si>
    <t>8-Sep-1967</t>
  </si>
  <si>
    <t>8-Dec-1975</t>
  </si>
  <si>
    <t>27-Nov-1987</t>
  </si>
  <si>
    <t>2-Jul-1983</t>
  </si>
  <si>
    <t>23-Nov-1977</t>
  </si>
  <si>
    <t>26-Aug-1969</t>
  </si>
  <si>
    <t>14-Oct-1974</t>
  </si>
  <si>
    <t>3-Sep-1974</t>
  </si>
  <si>
    <t>10-Dec-1980</t>
  </si>
  <si>
    <t>4-Sep-1980</t>
  </si>
  <si>
    <t>21-Nov-1990</t>
  </si>
  <si>
    <t>12-Jun-1999</t>
  </si>
  <si>
    <t>25-Dec-1983</t>
  </si>
  <si>
    <t>16-Nov-1962</t>
  </si>
  <si>
    <t>18-Jul-1976</t>
  </si>
  <si>
    <t>20-Sep-1979</t>
  </si>
  <si>
    <t>28-Sep-1979</t>
  </si>
  <si>
    <t>27-Aug-1963</t>
  </si>
  <si>
    <t>17-Aug-1979</t>
  </si>
  <si>
    <t>28-Sep-2003</t>
  </si>
  <si>
    <t>19-Dec-1975</t>
  </si>
  <si>
    <t>14-Oct-1989</t>
  </si>
  <si>
    <t>12-Sep-1980</t>
  </si>
  <si>
    <t>24-Aug-1965</t>
  </si>
  <si>
    <t>16-Jun-1971</t>
  </si>
  <si>
    <t>26-Aug-1999</t>
  </si>
  <si>
    <t>18-Aug-1966</t>
  </si>
  <si>
    <t>21-Dec-1983</t>
  </si>
  <si>
    <t>14-Nov-1979</t>
  </si>
  <si>
    <t>9-Sep-1975</t>
  </si>
  <si>
    <t>14-Dec-2003</t>
  </si>
  <si>
    <t>7-Aug-1997</t>
  </si>
  <si>
    <t>14-Nov-1969</t>
  </si>
  <si>
    <t>3-Oct-1994</t>
  </si>
  <si>
    <t>22-Oct-1973</t>
  </si>
  <si>
    <t>13-Nov-1975</t>
  </si>
  <si>
    <t>26-Aug-1983</t>
  </si>
  <si>
    <t>2-Jun-1974</t>
  </si>
  <si>
    <t>27-Jun-1973</t>
  </si>
  <si>
    <t>8-Aug-1970</t>
  </si>
  <si>
    <t>10-Jul-1971</t>
  </si>
  <si>
    <t>13-Jun-1973</t>
  </si>
  <si>
    <t>10-Sep-1974</t>
  </si>
  <si>
    <t>16-Dec-1964</t>
  </si>
  <si>
    <t>3-Aug-2004</t>
  </si>
  <si>
    <t>7-Oct-1999</t>
  </si>
  <si>
    <t>30-Nov-1970</t>
  </si>
  <si>
    <t>6-Jul-1968</t>
  </si>
  <si>
    <t>21-Oct-1961</t>
  </si>
  <si>
    <t>13-Jun-1975</t>
  </si>
  <si>
    <t>12-Oct-1976</t>
  </si>
  <si>
    <t>12-Jun-1970</t>
  </si>
  <si>
    <t>28-Aug-1996</t>
  </si>
  <si>
    <t>9-Sep-1994</t>
  </si>
  <si>
    <t>10-Jun-1995</t>
  </si>
  <si>
    <t>26-Nov-1970</t>
  </si>
  <si>
    <t>23-Jul-1969</t>
  </si>
  <si>
    <t>14-Jun-1987</t>
  </si>
  <si>
    <t>14-Nov-1975</t>
  </si>
  <si>
    <t>4-Dec-1995</t>
  </si>
  <si>
    <t>14-Jun-1998</t>
  </si>
  <si>
    <t>24-Nov-1998</t>
  </si>
  <si>
    <t>14-Dec-1975</t>
  </si>
  <si>
    <t>22-Aug-1968</t>
  </si>
  <si>
    <t>2-Aug-2001</t>
  </si>
  <si>
    <t>17-Jul-1972</t>
  </si>
  <si>
    <t>21-Aug-1963</t>
  </si>
  <si>
    <t>3-Dec-1970</t>
  </si>
  <si>
    <t>5-Jun-2001</t>
  </si>
  <si>
    <t>26-Dec-2000</t>
  </si>
  <si>
    <t>4-Jun-1975</t>
  </si>
  <si>
    <t>21-Sep-1974</t>
  </si>
  <si>
    <t>27-Aug-1970</t>
  </si>
  <si>
    <t>5-Sep-2004</t>
  </si>
  <si>
    <t>22-Jul-1988</t>
  </si>
  <si>
    <t>22-Aug-1991</t>
  </si>
  <si>
    <t>25-Dec-1958</t>
  </si>
  <si>
    <t>17-Jun-2002</t>
  </si>
  <si>
    <t>9-Nov-2000</t>
  </si>
  <si>
    <t>9-Jul-1960</t>
  </si>
  <si>
    <t>30-Jun-1958</t>
  </si>
  <si>
    <t>2-Jul-1994</t>
  </si>
  <si>
    <t>13-Dec-1990</t>
  </si>
  <si>
    <t>21-Dec-1965</t>
  </si>
  <si>
    <t>6-Jun-1968</t>
  </si>
  <si>
    <t>16-Oct-1969</t>
  </si>
  <si>
    <t>5-Dec-1985</t>
  </si>
  <si>
    <t>3-Oct-1981</t>
  </si>
  <si>
    <t>19-Oct-1965</t>
  </si>
  <si>
    <t>22-Jul-1984</t>
  </si>
  <si>
    <t>6-Nov-1985</t>
  </si>
  <si>
    <t>11-Jun-1992</t>
  </si>
  <si>
    <t>9-Sep-1997</t>
  </si>
  <si>
    <t>7-Oct-1997</t>
  </si>
  <si>
    <t>3-Jul-1992</t>
  </si>
  <si>
    <t>6-Dec-2002</t>
  </si>
  <si>
    <t>6-Jul-1960</t>
  </si>
  <si>
    <t>4-Dec-1985</t>
  </si>
  <si>
    <t>21-Nov-1989</t>
  </si>
  <si>
    <t>4-Jun-1991</t>
  </si>
  <si>
    <t>28-Jul-1961</t>
  </si>
  <si>
    <t>21-Dec-1999</t>
  </si>
  <si>
    <t>29-Nov-1985</t>
  </si>
  <si>
    <t>22-Nov-1960</t>
  </si>
  <si>
    <t>6-Sep-1999</t>
  </si>
  <si>
    <t>25-Nov-1963</t>
  </si>
  <si>
    <t>24-Dec-1990</t>
  </si>
  <si>
    <t>11-Dec-1982</t>
  </si>
  <si>
    <t>27-Sep-1985</t>
  </si>
  <si>
    <t>5-Dec-1990</t>
  </si>
  <si>
    <t>3-Aug-1961</t>
  </si>
  <si>
    <t>25-Jul-1962</t>
  </si>
  <si>
    <t>5-Dec-1959</t>
  </si>
  <si>
    <t>14-Jul-1980</t>
  </si>
  <si>
    <t>8-Nov-1976</t>
  </si>
  <si>
    <t>9-Jul-1969</t>
  </si>
  <si>
    <t>21-Jul-1978</t>
  </si>
  <si>
    <t>5-Jun-1958</t>
  </si>
  <si>
    <t>7-Nov-1985</t>
  </si>
  <si>
    <t>16-Jul-1987</t>
  </si>
  <si>
    <t>20-Oct-1959</t>
  </si>
  <si>
    <t>3-Nov-1975</t>
  </si>
  <si>
    <t>27-Jul-1993</t>
  </si>
  <si>
    <t>23-Aug-1973</t>
  </si>
  <si>
    <t>13-Aug-1981</t>
  </si>
  <si>
    <t>29-Oct-1982</t>
  </si>
  <si>
    <t>30-Dec-1989</t>
  </si>
  <si>
    <t>19-Aug-1975</t>
  </si>
  <si>
    <t>30-Dec-1988</t>
  </si>
  <si>
    <t>5-Oct-1991</t>
  </si>
  <si>
    <t>16-Jun-1967</t>
  </si>
  <si>
    <t>2-Sep-1979</t>
  </si>
  <si>
    <t>25-Dec-1971</t>
  </si>
  <si>
    <t>11-Aug-1958</t>
  </si>
  <si>
    <t>13-Sep-1963</t>
  </si>
  <si>
    <t>24-Jul-1972</t>
  </si>
  <si>
    <t>1-Jun-2004</t>
  </si>
  <si>
    <t>30-Jul-1969</t>
  </si>
  <si>
    <t>28-Oct-1998</t>
  </si>
  <si>
    <t>10-Aug-1986</t>
  </si>
  <si>
    <t>21-Sep-1999</t>
  </si>
  <si>
    <t>9-Sep-1961</t>
  </si>
  <si>
    <t>22-Jul-2000</t>
  </si>
  <si>
    <t>9-Jul-1968</t>
  </si>
  <si>
    <t>8-Oct-1974</t>
  </si>
  <si>
    <t>13-Dec-1960</t>
  </si>
  <si>
    <t>14-Oct-1977</t>
  </si>
  <si>
    <t>10-Sep-1984</t>
  </si>
  <si>
    <t>21-Sep-1972</t>
  </si>
  <si>
    <t>13-Sep-1993</t>
  </si>
  <si>
    <t>10-Nov-1978</t>
  </si>
  <si>
    <t>11-Sep-1969</t>
  </si>
  <si>
    <t>8-Sep-1994</t>
  </si>
  <si>
    <t>17-Dec-1975</t>
  </si>
  <si>
    <t>9-Aug-1976</t>
  </si>
  <si>
    <t>27-Sep-1981</t>
  </si>
  <si>
    <t>19-Sep-1976</t>
  </si>
  <si>
    <t>8-Oct-2003</t>
  </si>
  <si>
    <t>1-Nov-1968</t>
  </si>
  <si>
    <t>30-Sep-1990</t>
  </si>
  <si>
    <t>9-Jul-1990</t>
  </si>
  <si>
    <t>12-Dec-1980</t>
  </si>
  <si>
    <t>17-Nov-1981</t>
  </si>
  <si>
    <t>24-Aug-1971</t>
  </si>
  <si>
    <t>8-Jul-1995</t>
  </si>
  <si>
    <t>10-Jul-1967</t>
  </si>
  <si>
    <t>28-Jul-1994</t>
  </si>
  <si>
    <t>1-Jul-1962</t>
  </si>
  <si>
    <t>30-Oct-1969</t>
  </si>
  <si>
    <t>15-Jul-1985</t>
  </si>
  <si>
    <t>12-Oct-1990</t>
  </si>
  <si>
    <t>28-Nov-2003</t>
  </si>
  <si>
    <t>7-Dec-1985</t>
  </si>
  <si>
    <t>28-Nov-1993</t>
  </si>
  <si>
    <t>12-Sep-2003</t>
  </si>
  <si>
    <t>11-Dec-1962</t>
  </si>
  <si>
    <t>26-Oct-2000</t>
  </si>
  <si>
    <t>9-Aug-1997</t>
  </si>
  <si>
    <t>25-Sep-1994</t>
  </si>
  <si>
    <t>26-Jul-1972</t>
  </si>
  <si>
    <t>26-Dec-2002</t>
  </si>
  <si>
    <t>6-Nov-1999</t>
  </si>
  <si>
    <t>25-Aug-1971</t>
  </si>
  <si>
    <t>21-Jul-1975</t>
  </si>
  <si>
    <t>5-Jul-1962</t>
  </si>
  <si>
    <t>11-Jun-1998</t>
  </si>
  <si>
    <t>30-Oct-1995</t>
  </si>
  <si>
    <t>11-Oct-1986</t>
  </si>
  <si>
    <t>2-Oct-1983</t>
  </si>
  <si>
    <t>1-Oct-1984</t>
  </si>
  <si>
    <t>5-Oct-2003</t>
  </si>
  <si>
    <t>24-Sep-1990</t>
  </si>
  <si>
    <t>24-Jun-1998</t>
  </si>
  <si>
    <t>25-Nov-1976</t>
  </si>
  <si>
    <t>9-Oct-2004</t>
  </si>
  <si>
    <t>17-Sep-2003</t>
  </si>
  <si>
    <t>29-Jul-1983</t>
  </si>
  <si>
    <t>7-Oct-1967</t>
  </si>
  <si>
    <t>22-Aug-1998</t>
  </si>
  <si>
    <t>22-Aug-1997</t>
  </si>
  <si>
    <t>5-Jul-1982</t>
  </si>
  <si>
    <t>29-Aug-1975</t>
  </si>
  <si>
    <t>29-Jun-1977</t>
  </si>
  <si>
    <t>22-Dec-1998</t>
  </si>
  <si>
    <t>9-Jul-1997</t>
  </si>
  <si>
    <t>19-Sep-1988</t>
  </si>
  <si>
    <t>22-Sep-1971</t>
  </si>
  <si>
    <t>20-Nov-1988</t>
  </si>
  <si>
    <t>29-Aug-1964</t>
  </si>
  <si>
    <t>10-Aug-1971</t>
  </si>
  <si>
    <t>13-Oct-2000</t>
  </si>
  <si>
    <t>19-Nov-2000</t>
  </si>
  <si>
    <t>15-Jul-1974</t>
  </si>
  <si>
    <t>4-Oct-1976</t>
  </si>
  <si>
    <t>4-Sep-1999</t>
  </si>
  <si>
    <t>22-Jul-1963</t>
  </si>
  <si>
    <t>20-Aug-1996</t>
  </si>
  <si>
    <t>12-Jun-1997</t>
  </si>
  <si>
    <t>30-Aug-2004</t>
  </si>
  <si>
    <t>28-Dec-1993</t>
  </si>
  <si>
    <t>5-Sep-2003</t>
  </si>
  <si>
    <t>25-Dec-2004</t>
  </si>
  <si>
    <t>16-Jun-1992</t>
  </si>
  <si>
    <t>18-Oct-1967</t>
  </si>
  <si>
    <t>9-Dec-2003</t>
  </si>
  <si>
    <t>19-Nov-1962</t>
  </si>
  <si>
    <t>9-Aug-1973</t>
  </si>
  <si>
    <t>29-Jul-1961</t>
  </si>
  <si>
    <t>14-Jul-1970</t>
  </si>
  <si>
    <t>28-Dec-1965</t>
  </si>
  <si>
    <t>4-Jul-1992</t>
  </si>
  <si>
    <t>5-Dec-1972</t>
  </si>
  <si>
    <t>21-Jun-2003</t>
  </si>
  <si>
    <t>24-Jul-1963</t>
  </si>
  <si>
    <t>10-Jun-1991</t>
  </si>
  <si>
    <t>22-Oct-1968</t>
  </si>
  <si>
    <t>13-Aug-1977</t>
  </si>
  <si>
    <t>25-Aug-1992</t>
  </si>
  <si>
    <t>1-Nov-1991</t>
  </si>
  <si>
    <t>10-Jun-1989</t>
  </si>
  <si>
    <t>5-Sep-2000</t>
  </si>
  <si>
    <t>17-Oct-1990</t>
  </si>
  <si>
    <t>17-Nov-1985</t>
  </si>
  <si>
    <t>9-Nov-1975</t>
  </si>
  <si>
    <t>3-Aug-1979</t>
  </si>
  <si>
    <t>27-Sep-2002</t>
  </si>
  <si>
    <t>12-Oct-2000</t>
  </si>
  <si>
    <t>16-Nov-1990</t>
  </si>
  <si>
    <t>20-Jun-1982</t>
  </si>
  <si>
    <t>18-Sep-1976</t>
  </si>
  <si>
    <t>15-Aug-1986</t>
  </si>
  <si>
    <t>26-Jul-1983</t>
  </si>
  <si>
    <t>9-Sep-1979</t>
  </si>
  <si>
    <t>29-Jul-1998</t>
  </si>
  <si>
    <t>19-Nov-1972</t>
  </si>
  <si>
    <t>8-Sep-1989</t>
  </si>
  <si>
    <t>16-Jun-1964</t>
  </si>
  <si>
    <t>16-Aug-1980</t>
  </si>
  <si>
    <t>30-Oct-1989</t>
  </si>
  <si>
    <t>12-Jun-1980</t>
  </si>
  <si>
    <t>17-Sep-2002</t>
  </si>
  <si>
    <t>22-Aug-1970</t>
  </si>
  <si>
    <t>23-Dec-1971</t>
  </si>
  <si>
    <t>21-Jun-1986</t>
  </si>
  <si>
    <t>20-Jul-1986</t>
  </si>
  <si>
    <t>22-Nov-1991</t>
  </si>
  <si>
    <t>2-Nov-1991</t>
  </si>
  <si>
    <t>15-Jun-1976</t>
  </si>
  <si>
    <t>8-Nov-1991</t>
  </si>
  <si>
    <t>3-Dec-1979</t>
  </si>
  <si>
    <t>6-Jun-1964</t>
  </si>
  <si>
    <t>16-Jun-1987</t>
  </si>
  <si>
    <t>15-Dec-1976</t>
  </si>
  <si>
    <t>24-Sep-1980</t>
  </si>
  <si>
    <t>12-Oct-1978</t>
  </si>
  <si>
    <t>20-Sep-1985</t>
  </si>
  <si>
    <t>4-Aug-1982</t>
  </si>
  <si>
    <t>7-Jul-1962</t>
  </si>
  <si>
    <t>24-Jun-1966</t>
  </si>
  <si>
    <t>12-Jul-1978</t>
  </si>
  <si>
    <t>5-Jul-1981</t>
  </si>
  <si>
    <t>7-Aug-1995</t>
  </si>
  <si>
    <t>17-Dec-1977</t>
  </si>
  <si>
    <t>29-Sep-1968</t>
  </si>
  <si>
    <t>16-Jul-2003</t>
  </si>
  <si>
    <t>12-Aug-1977</t>
  </si>
  <si>
    <t>17-Dec-1973</t>
  </si>
  <si>
    <t>24-Jul-1987</t>
  </si>
  <si>
    <t>17-Jul-1985</t>
  </si>
  <si>
    <t>1-Jun-1983</t>
  </si>
  <si>
    <t>22-Aug-1985</t>
  </si>
  <si>
    <t>8-Aug-1987</t>
  </si>
  <si>
    <t>25-Dec-1982</t>
  </si>
  <si>
    <t>20-Dec-1978</t>
  </si>
  <si>
    <t>12-Aug-1966</t>
  </si>
  <si>
    <t>14-Oct-1983</t>
  </si>
  <si>
    <t>21-Oct-1985</t>
  </si>
  <si>
    <t>18-Aug-1979</t>
  </si>
  <si>
    <t>28-Jul-1981</t>
  </si>
  <si>
    <t>4-Oct-1981</t>
  </si>
  <si>
    <t>27-Jun-1977</t>
  </si>
  <si>
    <t>4-Sep-1962</t>
  </si>
  <si>
    <t>3-Nov-1985</t>
  </si>
  <si>
    <t>10-Jul-1975</t>
  </si>
  <si>
    <t>25-Sep-1970</t>
  </si>
  <si>
    <t>26-Dec-1976</t>
  </si>
  <si>
    <t>10-Jun-1972</t>
  </si>
  <si>
    <t>2-Jul-1999</t>
  </si>
  <si>
    <t>16-Sep-1979</t>
  </si>
  <si>
    <t>8-Sep-1983</t>
  </si>
  <si>
    <t>5-Jun-1974</t>
  </si>
  <si>
    <t>11-Oct-1979</t>
  </si>
  <si>
    <t>12-Aug-1972</t>
  </si>
  <si>
    <t>6-Sep-1972</t>
  </si>
  <si>
    <t>27-Aug-1977</t>
  </si>
  <si>
    <t>7-Oct-1964</t>
  </si>
  <si>
    <t>16-Oct-1971</t>
  </si>
  <si>
    <t>24-Nov-1974</t>
  </si>
  <si>
    <t>29-Oct-1976</t>
  </si>
  <si>
    <t>29-Sep-1975</t>
  </si>
  <si>
    <t>22-Sep-1962</t>
  </si>
  <si>
    <t>21-Sep-1966</t>
  </si>
  <si>
    <t>8-Jun-1972</t>
  </si>
  <si>
    <t>10-Nov-1984</t>
  </si>
  <si>
    <t>19-Dec-1968</t>
  </si>
  <si>
    <t>9-Dec-1997</t>
  </si>
  <si>
    <t>3-Jul-1979</t>
  </si>
  <si>
    <t>3-Aug-1968</t>
  </si>
  <si>
    <t>27-Jun-1967</t>
  </si>
  <si>
    <t>27-Dec-1979</t>
  </si>
  <si>
    <t>3-Nov-1971</t>
  </si>
  <si>
    <t>21-Oct-1977</t>
  </si>
  <si>
    <t>10-Sep-1972</t>
  </si>
  <si>
    <t>23-Oct-1975</t>
  </si>
  <si>
    <t>4-Nov-1978</t>
  </si>
  <si>
    <t>22-Aug-1965</t>
  </si>
  <si>
    <t>29-Dec-1986</t>
  </si>
  <si>
    <t>25-Oct-1966</t>
  </si>
  <si>
    <t>10-Nov-1980</t>
  </si>
  <si>
    <t>5-Oct-1966</t>
  </si>
  <si>
    <t>16-Jul-1988</t>
  </si>
  <si>
    <t>1-Jun-1975</t>
  </si>
  <si>
    <t>24-Nov-1968</t>
  </si>
  <si>
    <t>29-Oct-1971</t>
  </si>
  <si>
    <t>14-Sep-1967</t>
  </si>
  <si>
    <t>2-Aug-2000</t>
  </si>
  <si>
    <t>11-Oct-1993</t>
  </si>
  <si>
    <t>13-Aug-1971</t>
  </si>
  <si>
    <t>17-Dec-1962</t>
  </si>
  <si>
    <t>9-Aug-1974</t>
  </si>
  <si>
    <t>21-Dec-1960</t>
  </si>
  <si>
    <t>12-Aug-1979</t>
  </si>
  <si>
    <t>30-Sep-1985</t>
  </si>
  <si>
    <t>4-Dec-1962</t>
  </si>
  <si>
    <t>2-Dec-1976</t>
  </si>
  <si>
    <t>17-Aug-1978</t>
  </si>
  <si>
    <t>6-Dec-1971</t>
  </si>
  <si>
    <t>8-Aug-1961</t>
  </si>
  <si>
    <t>23-Jun-1969</t>
  </si>
  <si>
    <t>17-Nov-1960</t>
  </si>
  <si>
    <t>15-Sep-1958</t>
  </si>
  <si>
    <t>14-Jul-1959</t>
  </si>
  <si>
    <t>3-Sep-1958</t>
  </si>
  <si>
    <t>4-Oct-1959</t>
  </si>
  <si>
    <t>13-Jun-1961</t>
  </si>
  <si>
    <t>5-Aug-1963</t>
  </si>
  <si>
    <t>16-Nov-1958</t>
  </si>
  <si>
    <t>21-Dec-1961</t>
  </si>
  <si>
    <t>1-Dec-1968</t>
  </si>
  <si>
    <t>22-Jul-1959</t>
  </si>
  <si>
    <t>4-Sep-1963</t>
  </si>
  <si>
    <t>27-Jun-1958</t>
  </si>
  <si>
    <t>27-Oct-1994</t>
  </si>
  <si>
    <t>4-Aug-1962</t>
  </si>
  <si>
    <t>19-Jun-1989</t>
  </si>
  <si>
    <t>6-Jun-1991</t>
  </si>
  <si>
    <t>8-Jun-1977</t>
  </si>
  <si>
    <t>12-Oct-1968</t>
  </si>
  <si>
    <t>unkown</t>
  </si>
  <si>
    <t>tier-2</t>
  </si>
  <si>
    <t>Smokers</t>
  </si>
  <si>
    <t>Cancer</t>
  </si>
  <si>
    <t>Distribution of cancer history among smokers and non-smokers</t>
  </si>
  <si>
    <t> Total number of major surgeries and average HbA1C differ between patients with and without a history of transplants</t>
  </si>
  <si>
    <t>Sum of Number of Major surgeries</t>
  </si>
  <si>
    <t>Average of HBA1C</t>
  </si>
  <si>
    <t>Transplants</t>
  </si>
  <si>
    <t>Analysis using Pie/Donut Chart:</t>
  </si>
  <si>
    <t>Analysis using Column/Bar Chart: </t>
  </si>
  <si>
    <t>Healthcare charges vary based on different weight statuses and diabetes statuses</t>
  </si>
  <si>
    <t>Healthy Weight</t>
  </si>
  <si>
    <t>Obesity</t>
  </si>
  <si>
    <t>Over Weight</t>
  </si>
  <si>
    <t>Under Weight</t>
  </si>
  <si>
    <t>Above Diabetes</t>
  </si>
  <si>
    <t>Normal</t>
  </si>
  <si>
    <t>Sum</t>
  </si>
  <si>
    <t>Total Sum</t>
  </si>
  <si>
    <t>Total Average</t>
  </si>
  <si>
    <t>Diabetes status</t>
  </si>
  <si>
    <t>Grand total</t>
  </si>
  <si>
    <t>Weight status Bar chart</t>
  </si>
  <si>
    <t>Diabetes Status Bar chart</t>
  </si>
  <si>
    <t>The average charges for each hospital tier within different states</t>
  </si>
  <si>
    <t>Analysis using Line/Scatter Plot</t>
  </si>
  <si>
    <t>Correlation between age and both BMI and HbA1C in the dataset</t>
  </si>
  <si>
    <t> Relationship between age and healthcare charges.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</si>
</sst>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8" formatCode="&quot;₹&quot;\ #,##0.00;[Red]&quot;₹&quot;\ \-#,##0.00"/>
    <numFmt numFmtId="164" formatCode="mmm\,\ yyyy"/>
    <numFmt numFmtId="165" formatCode="[$$-409]#,##0.00"/>
    <numFmt numFmtId="166" formatCode="[$$-1009]#,##0.00;\-[$$-1009]#,##0.00"/>
    <numFmt numFmtId="167" formatCode="0;[Red]0"/>
    <numFmt numFmtId="168" formatCode="[$-F800]dddd\,\ mmmm\ dd\,\ yyyy"/>
    <numFmt numFmtId="169" formatCode="[$-F400]h:mm:ss\ AM/PM"/>
    <numFmt numFmtId="170" formatCode="[$$-1004]#,##0.00"/>
    <numFmt numFmtId="171" formatCode="[$-24009]mm/dd/yyyy;@"/>
    <numFmt numFmtId="172" formatCode="[$-24009]m/d/yyyy;@"/>
    <numFmt numFmtId="173" formatCode="&quot;₹&quot;\ #,##0.00"/>
    <numFmt numFmtId="174" formatCode="[$$-540A]#,##0.00"/>
  </numFmts>
  <fonts count="1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3.95"/>
      <color rgb="FF000000"/>
      <name val="Calibri"/>
      <family val="2"/>
      <scheme val="minor"/>
    </font>
    <font>
      <b/>
      <sz val="13.95"/>
      <color rgb="FF000000"/>
      <name val="Calibri"/>
      <family val="2"/>
      <scheme val="minor"/>
    </font>
    <font>
      <sz val="12.45"/>
      <color rgb="FF000000"/>
      <name val="MS PGothic"/>
      <family val="2"/>
    </font>
    <font>
      <b/>
      <sz val="12.45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rgb="FF000000"/>
      <name val="Calibri"/>
      <family val="2"/>
      <scheme val="minor"/>
    </font>
    <font>
      <sz val="20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4">
    <xf numFmtId="0" fontId="0" fillId="0" borderId="0" xfId="0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  <xf numFmtId="165" fontId="2" fillId="3" borderId="2" xfId="0" applyNumberFormat="1" applyFont="1" applyFill="1" applyBorder="1" applyAlignment="1">
      <alignment horizontal="center" vertical="center"/>
    </xf>
    <xf numFmtId="165" fontId="0" fillId="0" borderId="0" xfId="0" applyNumberFormat="1"/>
    <xf numFmtId="1" fontId="2" fillId="3" borderId="2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12" fillId="0" borderId="0" xfId="0" applyFont="1"/>
    <xf numFmtId="0" fontId="12" fillId="0" borderId="0" xfId="0" applyFont="1" applyAlignment="1">
      <alignment vertical="center"/>
    </xf>
    <xf numFmtId="0" fontId="0" fillId="0" borderId="2" xfId="0" applyBorder="1"/>
    <xf numFmtId="166" fontId="0" fillId="0" borderId="0" xfId="0" applyNumberFormat="1"/>
    <xf numFmtId="167" fontId="0" fillId="0" borderId="0" xfId="0" applyNumberFormat="1"/>
    <xf numFmtId="168" fontId="2" fillId="3" borderId="2" xfId="0" applyNumberFormat="1" applyFont="1" applyFill="1" applyBorder="1" applyAlignment="1">
      <alignment horizontal="center" vertical="center"/>
    </xf>
    <xf numFmtId="168" fontId="0" fillId="0" borderId="0" xfId="0" applyNumberFormat="1"/>
    <xf numFmtId="0" fontId="2" fillId="3" borderId="2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3" borderId="0" xfId="0" applyFill="1"/>
    <xf numFmtId="0" fontId="8" fillId="3" borderId="0" xfId="0" applyFont="1" applyFill="1" applyAlignment="1">
      <alignment vertical="center"/>
    </xf>
    <xf numFmtId="0" fontId="12" fillId="3" borderId="0" xfId="0" applyFont="1" applyFill="1"/>
    <xf numFmtId="0" fontId="12" fillId="3" borderId="0" xfId="0" applyFont="1" applyFill="1" applyAlignment="1">
      <alignment vertical="center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left"/>
    </xf>
    <xf numFmtId="0" fontId="0" fillId="5" borderId="0" xfId="0" applyFill="1"/>
    <xf numFmtId="0" fontId="13" fillId="5" borderId="0" xfId="0" applyFont="1" applyFill="1"/>
    <xf numFmtId="0" fontId="0" fillId="3" borderId="0" xfId="0" applyFill="1" applyAlignment="1">
      <alignment horizontal="center" vertical="center"/>
    </xf>
    <xf numFmtId="0" fontId="0" fillId="6" borderId="2" xfId="0" applyFill="1" applyBorder="1"/>
    <xf numFmtId="0" fontId="1" fillId="7" borderId="2" xfId="0" applyFont="1" applyFill="1" applyBorder="1" applyAlignment="1">
      <alignment vertical="center"/>
    </xf>
    <xf numFmtId="0" fontId="0" fillId="7" borderId="2" xfId="0" applyFont="1" applyFill="1" applyBorder="1"/>
    <xf numFmtId="0" fontId="12" fillId="6" borderId="4" xfId="0" applyFont="1" applyFill="1" applyBorder="1"/>
    <xf numFmtId="0" fontId="0" fillId="6" borderId="4" xfId="0" applyFill="1" applyBorder="1"/>
    <xf numFmtId="10" fontId="0" fillId="6" borderId="3" xfId="0" applyNumberFormat="1" applyFill="1" applyBorder="1"/>
    <xf numFmtId="0" fontId="0" fillId="9" borderId="2" xfId="0" applyFill="1" applyBorder="1"/>
    <xf numFmtId="170" fontId="0" fillId="9" borderId="2" xfId="0" applyNumberFormat="1" applyFill="1" applyBorder="1"/>
    <xf numFmtId="174" fontId="0" fillId="9" borderId="2" xfId="0" applyNumberFormat="1" applyFill="1" applyBorder="1"/>
    <xf numFmtId="1" fontId="0" fillId="10" borderId="2" xfId="0" applyNumberFormat="1" applyFill="1" applyBorder="1"/>
    <xf numFmtId="0" fontId="0" fillId="10" borderId="2" xfId="0" applyFill="1" applyBorder="1"/>
    <xf numFmtId="0" fontId="7" fillId="8" borderId="2" xfId="0" applyFont="1" applyFill="1" applyBorder="1"/>
    <xf numFmtId="0" fontId="7" fillId="8" borderId="5" xfId="0" applyFont="1" applyFill="1" applyBorder="1"/>
    <xf numFmtId="0" fontId="7" fillId="8" borderId="6" xfId="0" applyFont="1" applyFill="1" applyBorder="1"/>
    <xf numFmtId="0" fontId="7" fillId="8" borderId="3" xfId="0" applyFont="1" applyFill="1" applyBorder="1"/>
    <xf numFmtId="173" fontId="0" fillId="0" borderId="2" xfId="0" applyNumberFormat="1" applyBorder="1"/>
    <xf numFmtId="173" fontId="7" fillId="8" borderId="2" xfId="0" applyNumberFormat="1" applyFont="1" applyFill="1" applyBorder="1"/>
    <xf numFmtId="0" fontId="0" fillId="0" borderId="2" xfId="0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7" fillId="8" borderId="2" xfId="0" applyFont="1" applyFill="1" applyBorder="1" applyAlignment="1">
      <alignment horizontal="center"/>
    </xf>
    <xf numFmtId="173" fontId="7" fillId="8" borderId="2" xfId="0" applyNumberFormat="1" applyFont="1" applyFill="1" applyBorder="1" applyAlignment="1">
      <alignment horizontal="center"/>
    </xf>
    <xf numFmtId="2" fontId="0" fillId="6" borderId="2" xfId="0" applyNumberFormat="1" applyFill="1" applyBorder="1"/>
    <xf numFmtId="0" fontId="0" fillId="11" borderId="0" xfId="0" applyFill="1"/>
    <xf numFmtId="0" fontId="10" fillId="11" borderId="0" xfId="0" applyFont="1" applyFill="1" applyAlignment="1">
      <alignment vertical="center"/>
    </xf>
    <xf numFmtId="15" fontId="0" fillId="0" borderId="7" xfId="0" applyNumberFormat="1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0" xfId="0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1" fillId="0" borderId="2" xfId="1" applyBorder="1" applyAlignment="1">
      <alignment horizontal="center"/>
    </xf>
    <xf numFmtId="8" fontId="0" fillId="0" borderId="7" xfId="0" applyNumberFormat="1" applyBorder="1" applyAlignment="1">
      <alignment horizontal="center" wrapText="1"/>
    </xf>
    <xf numFmtId="0" fontId="0" fillId="0" borderId="2" xfId="0" applyNumberFormat="1" applyBorder="1"/>
    <xf numFmtId="0" fontId="6" fillId="12" borderId="2" xfId="0" applyFont="1" applyFill="1" applyBorder="1"/>
    <xf numFmtId="0" fontId="6" fillId="12" borderId="2" xfId="0" applyFont="1" applyFill="1" applyBorder="1" applyAlignment="1">
      <alignment horizontal="left"/>
    </xf>
    <xf numFmtId="0" fontId="6" fillId="12" borderId="2" xfId="0" applyNumberFormat="1" applyFont="1" applyFill="1" applyBorder="1"/>
    <xf numFmtId="0" fontId="7" fillId="3" borderId="2" xfId="0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NumberFormat="1" applyFont="1" applyFill="1" applyBorder="1"/>
    <xf numFmtId="2" fontId="0" fillId="0" borderId="2" xfId="0" applyNumberFormat="1" applyBorder="1"/>
    <xf numFmtId="2" fontId="5" fillId="13" borderId="2" xfId="0" applyNumberFormat="1" applyFont="1" applyFill="1" applyBorder="1"/>
    <xf numFmtId="0" fontId="0" fillId="0" borderId="2" xfId="0" applyNumberFormat="1" applyBorder="1" applyAlignment="1">
      <alignment horizontal="center"/>
    </xf>
    <xf numFmtId="0" fontId="6" fillId="12" borderId="2" xfId="0" applyFont="1" applyFill="1" applyBorder="1" applyAlignment="1">
      <alignment horizontal="center"/>
    </xf>
    <xf numFmtId="0" fontId="6" fillId="12" borderId="2" xfId="0" applyNumberFormat="1" applyFont="1" applyFill="1" applyBorder="1" applyAlignment="1">
      <alignment horizontal="center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4" fillId="0" borderId="0" xfId="0" applyFont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169" fontId="0" fillId="0" borderId="2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71" fontId="0" fillId="0" borderId="2" xfId="0" applyNumberFormat="1" applyBorder="1" applyAlignment="1">
      <alignment horizontal="center"/>
    </xf>
    <xf numFmtId="172" fontId="0" fillId="0" borderId="2" xfId="0" applyNumberFormat="1" applyBorder="1" applyAlignment="1">
      <alignment horizontal="center"/>
    </xf>
    <xf numFmtId="0" fontId="6" fillId="12" borderId="4" xfId="0" applyFont="1" applyFill="1" applyBorder="1" applyAlignment="1">
      <alignment horizontal="center" vertical="center"/>
    </xf>
    <xf numFmtId="0" fontId="6" fillId="12" borderId="8" xfId="0" applyFont="1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/>
    </xf>
    <xf numFmtId="0" fontId="7" fillId="3" borderId="2" xfId="0" applyFont="1" applyFill="1" applyBorder="1"/>
    <xf numFmtId="0" fontId="7" fillId="3" borderId="5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vertical="center"/>
    </xf>
    <xf numFmtId="0" fontId="6" fillId="12" borderId="8" xfId="0" applyFont="1" applyFill="1" applyBorder="1" applyAlignment="1">
      <alignment vertical="center"/>
    </xf>
    <xf numFmtId="0" fontId="6" fillId="12" borderId="1" xfId="0" applyFont="1" applyFill="1" applyBorder="1" applyAlignment="1">
      <alignment vertical="center"/>
    </xf>
  </cellXfs>
  <cellStyles count="2">
    <cellStyle name="Normal" xfId="0" builtinId="0"/>
    <cellStyle name="Normal 2" xfId="1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6</xdr:col>
      <xdr:colOff>162321</xdr:colOff>
      <xdr:row>24</xdr:row>
      <xdr:rowOff>82534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4572396" cy="274953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14</xdr:col>
      <xdr:colOff>6493</xdr:colOff>
      <xdr:row>24</xdr:row>
      <xdr:rowOff>82534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1875" y="1533525"/>
          <a:ext cx="4578493" cy="2749534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42</xdr:row>
      <xdr:rowOff>57150</xdr:rowOff>
    </xdr:from>
    <xdr:to>
      <xdr:col>10</xdr:col>
      <xdr:colOff>593946</xdr:colOff>
      <xdr:row>54</xdr:row>
      <xdr:rowOff>125445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81525" y="8096250"/>
          <a:ext cx="3460971" cy="23542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41</xdr:row>
      <xdr:rowOff>152400</xdr:rowOff>
    </xdr:from>
    <xdr:to>
      <xdr:col>4</xdr:col>
      <xdr:colOff>544781</xdr:colOff>
      <xdr:row>54</xdr:row>
      <xdr:rowOff>158734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001000"/>
          <a:ext cx="3649931" cy="248283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14</xdr:col>
      <xdr:colOff>6493</xdr:colOff>
      <xdr:row>51</xdr:row>
      <xdr:rowOff>82534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7086600"/>
          <a:ext cx="4578493" cy="2749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304800</xdr:colOff>
      <xdr:row>61</xdr:row>
      <xdr:rowOff>114300</xdr:rowOff>
    </xdr:to>
    <xdr:sp macro="" textlink="">
      <xdr:nvSpPr>
        <xdr:cNvPr id="9218" name="AutoShape 2" descr="data:image/png;base64,iVBORw0KGgoAAAANSUhEUgAAA6YAAAIwCAYAAACVynYBAAAAAXNSR0IArs4c6QAAIABJREFUeF7s3Qm4XtPdN/6fDCIiIkhRGlNDjaViaEUVrzxaQxAaxFClRcxaWlpDUN6qqWZPG2qm1JCqFg3SF9Wn5raGhiIqQUyZRCLD/1r76cn/ZDzn3Pe+73vvcz77unq97yN7r7X257fupl9r77WXmDNnzpxwECBAgAABAgQIECBAgACBBgksIZg2SF63BAgQIECAAAECBAgQIJAJCKYmAgECBAgQIECAAAECBAg0VEAwbSi/zgkQIECAAAECBAgQIEBAMDUHCBAgQIAAAQIECBAgQKChAoJpQ/l1ToAAAQIECBAgQIAAAQKCqTlAgAABAgQIECBAgAABAg0VEEwbyq9zAgQIECBAgAABAgQIEBBMzQECBAgQIECAAAECBAgQaKiAYNpQfp0TIECAAAECBAgQIECAgGBqDhAgQIAAAQIECBAgQIBAQwUE04by65wAAQIECBAgQIAAAQIEBFNzgAABAgQIECBAgAABAgQaKiCYNpRf5wQIECBAgAABAgQIECAgmJoDBAgQIECAAAECBAgQINBQAcG0ofw6J0CAAAECBAgQIECAAAHB1BwgQIAAAQIECBAgQIAAgYYKCKYN5dc5AQIECBAgQIAAAQIECAim5gABAgQIECBAgAABAgQINFRAMG0ov84JECBAgAABAgQIECBAQDA1BwgQIECAAAECBAgQIECgoQKCaUP5dU6AAAECBAgQIECAAAECgqk5QIAAAQIECBAgQIAAAQINFRBMG8qvcwIECBAgQIAAAQIECBAQTM0BAgQIECBAgAABAgQIEGiogGDaUH6dEyBAgAABAgQIECBAgIBgag4QIECAAAECBAgQIECAQEMFBNOG8uucAAECBAgQIECAAAECBARTc4AAAQIECBAgQIAAgYYLzJ4T8edXJ8bf3poSr7/3Sbw9cUbMmj0nunReIvouv1Ss/ZnuscnnlomNV1um4WM1gPwFBNP8TbVIgAABAgQIECBAgEAbBEY+917c9/z7MWX6rBav+tzy3WLXL64YX1m7V4vnOqE8AoJpeWplpAQIECBAgAABAgTalcC4j6bHL/40Lsa8O63N9zWgX684bNtVY4k2X+mCIgoIpkWsijERIECAAAECBAgQaOcC/5owLc6/f2xM+qTlVdJFUay/So84cae+0bWzeFr26SKYLqKCkydPjv/7f/9vXHrppfGLX/wihgwZUvZaGz8BAgQIECBAgACBQgh8MPXT+PFd/6oqlDbdyJf69owTBn4u1/saNWpUDBs2LKZMmTK33WWWWSY22WST2HnnnWOvvfaKpZdeep4+H3rooTj66KPjo48+igMOOCB+9KMfRc+ePRc7rhdffDGOOeaYeOGFF2K33XaL8847b+41EydOzNpLR8okvXq170eXBdP5psqcOXPiqaeeiuOOOy4ee+yx7E9vvPHGGDp0aK6TXWMECBAgQIAAAQIEOqrAhQ+8GU+PnZzb7Q/erE/ssWmf3Nq78847s1A4ePDgWHfddbN2U0h94IEH4qWXXoqDDjoofvzjH88TTpuu+cxnPhPvvvtutrj1jW98Y5FjmjFjRpx99tkxYsSI7Jyvfe1rcdlll0Xv3r2z//vDDz+Mo446Kvv/N//nud1kwRoSTJsVZPr06XHFFVfE6aefHttuu21ssMEG8dOf/lQwLdikNRwCBAgQIECAAIHyCjzxr0lx2UP/zv0GLhrSL/r07JpLu00hM61U7rnnnnPbnDRpUpx66qnxhz/8IQuUAwYMmPtnTdccccQRMXr06Nhss83ijDPOiKWWWmqhY3r55ZfjsMMOiy996UsxduzY6Natm2CaS/XaQSNpcqRl9/RvQA499NC44447Yv/99xdM20Ft3QIBAgQIECBAgEAxBM669/V4+e2Pcx/MzhuvEPtusVIu7S4qmKbGU0Y49thjs8drm4fWpmvOP//8SI/o/ulPf4qrr7567opr84GlpzTTiuqVV14Z6fxrrrkm+2MrprmUr/yNTJs2LVui79Pnfx8DuOmmmwTT8pfVHRAgQIAAAQIECBREIH2b9Pu3v1KT0aTV0rRqmsexuGCaXvP7wQ9+kIXK9F5o09H8mvQ47yGHHBLf+9734jvf+U4sscS8mzOlR33Tu6WrrLJKdk5qTzBNcd2xUAHB1MQgQIAAAQIECBAgkJ/A6H9+lH0eplbH+Xt/PlbutWTVzS8qmKZA+f3vfz/SI71pxfRzn/v/N11qfs0OO+yQBc606HXJJZdECqrNj/vuuy8LrGnV9Mtf/vJC3yX1jmnVZWw/DQim7aeW7oQAAQIECBAgQKDxArf+zztx7/Pv12wg3xvYNzbtu0zV7S9u86O0O27a+Ci9G9r8mD/MptCZ3jGdfxOkjz/+ONuxd/z48Vlo7dq1q2AaETY/Wsy0FUyr/k1rgAABAgQIECBAgMBcgV/+v3HxyMsf1UzksG0/G9v0W67q9ptC5sIaSp+NGTRoULZy2nwldP5g2rS50aabbho/+clP5u7g++yzz8bBBx8caZOktGqaPi+zsN13rZhWXcb200BewXT+Z8rzFnryySfzblJ7VQj844PO8cAb1T9CMuCzn8bmK82sYiQuJdA+BTpPnxR9//C9qm/uk+U/H+O3+d93ehwECMwr8MYbb8Qnn3xSNUu/fv2iU6dOVbejgeoF0g6xRTjKFkybb3CU3oB85513shXQq666KvuWafrcS9O3SucPpk2fg/ntb38b1157bfYN1FmzZsWFF14Yv/vd7+ZujLSoACqYFmHGFmQMZQmmiUs4LcikiYj3pnWKG17qVvWABn9+evTtObvqdjRAoD0KrP67o6PTzOr+R/PEzw+MDzbYuz3yuCcCVQuk9+jS/yiu5ujcuXN8/vOfr6YJ1+YoUJRgWrZHeeffeTeVZPLkydmjvOmTMWkjpM033zyr1MLeS3300UezTZDSFz9OOOGEeOutt2LYsGHZY8CpjSWXXHKR3ysVTHP8AZS9qbyCaS0dmlZj7WFVS+W2t/39X78Sb0+a0fYLm11x46HrV3W9iwm0Z4GPf/fT+OQvt1V1iz0PuiK6rr1VVW24mEB7FUj/4zl9h7Ga4wtf+MIC7+BV055r24dA2Tc/aqrCxRdfHD/72c/m+WTMwoLpBx98kO2+m8Js+hTM73//+7jgggvm+QaqFdP/VfWO6WJ+44Jp+/gvwEbcxZ1PT4j0n0qP/7P+8vGtr6xc6eWuI9DuBWaOfS4m/fLgiu+z8wp9o9exd1d8vQsJdASBe+65J6ZOnVrxre60006x/PLLV3y9C9unQHv4XExaEEqP46b/pEd0Bw4cmBVrYcG06Xulw4cPzzZCGjVqVKR3VFM4TZsopUMwFUxb/LULpi0SOWERApM/mRVH3PhyxT7n7bV2fHa56h8HrngALiRQAoHJNx0bn778/yoa6dK7/DCW2uKbFV3rIgIdReCll16Kp59+uqLbTZ/Q2GabbSq61kXtX+Cse1+Pl9/+OPcb3XnjFWLfLVbKpd3Ffcc0/TbSxkfpuOKKK6Jv376LDKbpD5o2QRozZkx23vnnnx/77rvv3HEKpoLpApN22rRpccstt8SECf+70vX3v/89e258//33jw033DD7Z/3794/0XaKiHB7lLUolFhzH7//+ftz0xDttHuCgTVaMvfvP+62rNjfiAgIdQGDmuJdi0lX7tflOu6y6fix72I1tvs4FBDqiQHrssJJ3TXfeeee5q0Ed0c09L17giX9Nisse+nfuTBcN6Rd9enbNpd2FfS4mNfzmm29G2swoHeecc07stttu0fS/xxcVZps2QRoxYkSkHXqbh9nUjmAqmC4wadOkOOCAA7JdshZ1pAl48skn5zLh82hEMM1DsXZt/Orx8fHHF1q/ecTWn+8VR3xt1doNSMsE2pnA9L/eEVN/e06r76rzSv1imcFnR+eV+7X6GicS6MgC6f24xx9/PCZNmtRqhi233DLWXnvtVp/vxI4pcOEDb8bTYyfndvODN+sTe2zaJ7f20iO3aZOiKVOmzNNmmttpkWq//fbLNvdq/vWNkSNHxoknnpg94pv+5Uzzo6m9ww8/PHvnNG0O1nRMnDgxjj/++Jg5c2b2zmrTI77pnx999NHZac3/eW43WbCGvGNasIK0dTiCaVvF6n/+M2OnxG+fey/++c6iH1lZfYWlYtcvrhhbrbVs/QeoRwIlF5j1/tj45JFfxPTnFv0vFZdYqmcstfUB0X3bQ0t+t4ZPoDECf/vb3yI9vvjpp58ucgBrrbVW9oRZen/OQaAlgQ+mfho/vutfMemTWS2d2uKff6lvzzhh4OdaPM8JxRYQTItdnxZHJ5i2SFSYE14a/3E8+cakeO7NKfHOpBmxYs8lY+NVe8SXVu8ZG6/mL/HCFMpASisw64M3Y8bfH4yZr/4lZo57IZbo2j26rL5pdF1nQHTb+OsRnbuU9t4MnEARBNL3F19//fUYN25c9tpT+r9XWGGFWHnllbN37ATSIlSpXGP414Rpcf79Y6sKp+uv0iNO3KlvdO28RLlu3mgXEBBMSz4pBNOSF9DwCRAgQIAAAQIdWGDcR9PjF38aF2PendZmhQH9esVh264aImmb6Qp5gWBayLK0flCCaeutnEmAAAECBAgQIFBMgZHPvRf3Pf9+TJne8qO9n1u+W/YK1FfW/t/PrTjah4BgWvI6CqYlL6DhEyBAgAABAgQIZAKz50T8+dWJ8be3psTr730S6Zuns2bPiS6dl4i+yy8Va3+me2zyuWW8AtVO54tgWvLCCqYlL6DhEyBAgAABAgQIECAQgmnJJ4FgWvICGj4BAgQIECBAgAABAoJp2eeAYFr2Cho/AQIECBAgQIAAAQJWTEs+BwTTkhfQ8AkQIECAAAECBAgQsGJa9jkgmJa9gsZPgAABAgQIECBAgIAV05LPAcG05AU0fAIECBAgQIAAAQIErJiWfQ4IpmWvoPETIECAAAECBAgQIGDFtORzQDAteQENnwABAgQIECBAgAABK6ZlnwOCadkraPwECBAgQIAAAQIECFgxLfkcEExLXkDDJ0CAAAECBAgQIEDAimnZ54BgWvYKGj8BAgQIECBAgAABAlZMSz4HBNOSF9DwCRAgQIAAAQIECBCwYlr2OSCYlr2Cxk+AAAECBAgQIECAgBXTks8BwbTkBTR8AgQIECBAgAABAgSsmJZ9DgimZa+g8RMgQIAAAQIECBAgYMW05HNAMC15AQ2fAAECBAgQIECAAAErpmWfA4Jp2Sto/AQIECBAgAABAgQIWDEt+RwQTEteQMMnQIAAAQIECBAgQMCKadnngGBa9goaPwECBAgQIECAAAECVkxLPgcE05IX0PAJECBAgAABAgQIELBiWvY5IJiWvYLGT4AAAQIECBAgkAnMmR0znv9DfPrqEzFz3Isx6/2xEbNmxhJdukbnldeJLqttGF37DYiu/b4CrB0KWDEteVEF05IX0PAJECBAgAABAgRi2p+uiU8evyHmfDyxRY3OK30+um9zcCy58ddbPNcJ5REQTMtTq4WOVDAteQENnwABAgQIECDQgQVmTXgtpt49PGa++XybFbptskv02HN4RCzR5mtdUDwBwbR4NWnTiATTNnE5mQABAgQIECBAoCACM9/6R0y+8ZiYM/XDikfUdc3+scwBl8YSXbpV3IYLiyEgmBajDhWPQjCtmM6FBAgQIECAAAECDRKYPendmHjlvlWF0qahd133q9Fz6MW53snIkSPjiCOOiCuvvDJ22223hbadzjnxxBPjwgsvjJ133nnuOddee238+Mc/nuea5ZZbLvr37x/f/OY3Y8cdd4wll1xykeN966234thjj40///nPMXz48DjkkEOi6X/zL+qiGTNmxM033xw/+9nP4vDDD4+jjz56sR4ff/xx3H///fGb3/wm/vrXv8aUKVNiww03jC233DIGDRoUm266aXTq1ClX05YaE0xbEir4nwumBS+Q4REgQIAAAQIECCwgMPnm4+PTl0bnJtN9+8Oj+9e+m1t7d955ZxbuLr300thzzz0X2u6izrn44ouzgHjwwQfHKquskl37wQcfxL333hv//ve/45RTTonDDjssunTpstB277vvvvjOd76T/dk222wTl1xySXzmM59Z5L298cYbcdZZZ8Xvf//77JwUlo877rhFnv/aa6/Fj370oxg9enQss8wyscEGG8RSSy0V77//fvz973/Prrv77rtj8803z82zNQ0Jpq1RKvA5gmmBi2NoBAgQIECAAAECCwjM+Nv9MeX2k3OXWe74e6NT78/m0m4ewXT+cJdWQlNgnDBhQlx99dWx7rrrLjDWTz75JM4444zsnDXXXDNuuOGGGDFiRAwYMGCBc2fNmpWF3XPOOSdWXHHF+K//+q/46U9/uthgmtr9wQ9+kK2WnnDCCfHd7343evbsObft9957LwulW2+9day33nq5WLa2EcG0tVIFPU8wLWhhDIsAAQIECBAgQGChApNGHBIz33gmd52lBhwUSw88Npd2axFM58yZkz32m/6zqBXJl19+OVtN3W+//bIVy29/+9sxZMiQLGx27tx5nnv78MMPs1XdjTbaKI488sh48cUXY/fdd19kME39/+IXv8geDz7mmGPie9/73iJXbXNBbGMjgmkbwYp2umBatIoYDwECBAgQIECAwKIE0rdJJ/5895oAdVrus7HcCffm0nYtgmla4UyP+KZ3UG+55Zb40pe+tMBYb7zxxrjggguyc9Zee+0sPI4bNy6uuOKK6Nu37zznz5w5M3tEuE+fPtk7qOld0cUF03feeScLsGlVdFErtrngVdiIYFohXFEuE0yLUgnjIECAAAECBAgQaElg+tP3ZJ+HqdXR69i7o/MK8wa4SvqqRTAdM2ZMDBs2LNZaa60477zzolevXvMMbfLkyVkQTUcKp+kR2xRU06O3aaXzG9/4xmJvpaVg+vTTT8e+++4bO+20U/zkJz/J3i8t0iGYFqkaFYxFMK0AzSUECBAgQIAAAQINEfj4gZ/HJ49eV7O+ew79eXRdd5uq228Kpmmn2hVWWGGh7TVtFjT/BkmL2/woPXabNh5K74/Ofzz77LPZhkkpnO6///7ZHzc92pt2yU1hcumll17kvbUUTJvuKb1bmv7T0k6/VSO2sQHBtI1gRTtdMC1aRYyHAAECBAgQIEBgUQJT7z4zpj99d82Aeux5ZnTbZJeq228Kca1paFHBdGHXps/GfOtb38o+RdN8xTK9/5l2373rrrvmecw2fdYlBdlnnnmmxcdvWxtMW9q1tzX3XItzBNNaqNaxTcG0jti6IkCAAAECBAgQqEqgbMG0ms/FNN/gaPbs2ZE+63L++ednGx/Nv/nQu+++m/2z9HmZ+VdGm0Jy2q236TMyCyuCYFrV1HRxtQKCabWCridAgAABAgQIEKiXQNke5c0rmDb5vv3229lOuh999FFcddVV2QZH6fjTn/6Uvf+5/fbbx1ZbbTVPOdIjw7/5zW+yXXrTu6fzv5vadHJLwbSpj7Tj75lnnhndu3evV9lb1Y8V01YxFfckwbS4tTEyAgQIECBAgACBeQU68uZHSaLpO6Xp+6RNK6ozZsyIs88+O/te6eKO9Ohv2gwpBdSFHS0F01dffTUOP/zw6Nat20J3+W30XBVMG12BKvsXTKsEdDkBAgQIECBAgEDdBDry52IS8rRp0+K0006LP/7xj3HdddfFxhtvHGPHjs126+3Xr98iNzi67777ssd4jzvuuGzjovm/aZrabimYNg/Ap5xySva91C5dutSt9i11JJi2JFTwPxdMC14gwyNAgAABAgQIEJhHYNKIQ2LmG8/krrLUgINi6YHH5tJuLT4XkzY4evzxx7NgmXbnbXosN33T9Pvf/372/ml6nHdhR1N4XWqppeLyyy+PlVZaaYHTWgqm6YLnnnsuvvvd72aPEh9//PFx4IEHzrPT78SJE+Oee+6JNdZYI7761a/mYtnaRgTT1koV9DzBtKCFMSwCBAgQIECAAIGFCsz42/0x5faTc9dZ7vh7o1Pvz+bSbh7BNH36JW1m1HS88MIL2UppCpXpO6bpXdLW7ro7a9as+NnPfhbpndemb5qmf/aHP/whXn/99ayL8ePHx7XXXjvPe6opYKbvljatsKZw/Mgjj8Tpp58e6dHe9HjwBhtsECnwNn3+JrV15ZVXxm677ZaLZWsbEUxbK1XQ8wTTghbGsAgQIECAAAECBBYpMPnm4+PTl0bnJtR9+8Oj+9e+m1t7I0eOzD7psriAls5Jn1658MILY+edd57bdwqHP/7xjxcYS/om6je+8Y3Ya6+9YtVVV83+vOm9zy233DK7JgXERR2PPvpoHHLIIXHAAQfED3/4w0jBdPjw4dkjwYs6DjrooCyEpvdKmx9pF+Bf//rXcf/998fTTz+d/VEaXxrHrrvuGum7qfV+zFcwzW36NqYhwbQx7nolQIAAAQIECBCoXGD2pHdj4pX7xpypH1beyH+u7LruV6Pn0IurbkcDjRUQTBvrX3XvgmnVhBogQIAAAQIECBBogMDMt/4Rk288pqpw2nXN/rHMAZfGEl3mXRFswO3oskoBwbRKwEZfLpg2ugL6J0CAAAECBAgQqFRg1oTXYurdw2Pmm8+3uYlum+wSPfYcHhFLtPlaFxRPQDAtXk3aNCLBtE1cTiZAgAABAgQIECigwLQ/XROfPH5DzPl4Youj67zS56P7NgfHkht/vcVznVAeAcG0PLVa6EgF05IX0PAJECBAgAABAgT+V2DO7Jjx/B/i01efiJnjXoz0zdOYNTOW6NI1Oq+8TnRZbcPo2m9AdO33FWLtUEAwLXlRBdOSF9DwCRAgQIAAAQIECBAIwbTkk0AwLXkBDZ8AAQIECBAgQIAAAcG07HNAMC17BY2fAAECBAgQIECAAAErpiWfA4JpyQto+AQIECBAgAABAgQIWDEt+xwQTMteQeMnQIAAAQIECBAgQMCKacnngGBa8gIaPgECBAgQIECAAAECVkzLPgcE07JX0PgJECBAgAABAgQIELBiWvI5IJiWvICGT4AAAQIECBAgQICAFdOyzwHBtOwVNH4CBAgQIECAAAECBKyYlnwOCKYlL6DhEyBAgAABAgQIECBgxbTsc0AwLXsFjZ8AAQIECBAgQIAAASumJZ8DgmnJC2j4BAgQIECAAAECBAhYMS37HBBMy15B4ydAgAABAgQIECBAwIppyeeAYFryAho+AQIECBAgQIAAAQJWTMs+BwTTslfQ+AkQIECAAAECBAgQsGJa8jkgmJa8gIZPgAABAgQIECBAgIAV07LPAcG07BU0fgIECBAgQIAAAQIErJiWfA4IpiUvoOETIECAAAECBAgQIGDFtOxzQDAtewWNnwABAgQIECBAgAABK6YlnwOCackLaPgECBAgQIAAAQIECFgxLfscEEzLXkHjJ0CAAAECBAgQSAJz5syJN954I8aPHx8ffPBBTJ48OWbPnh2dO3eO5ZZbLlZYYYVYddVVY5VVVgHWDgWsmJa8qIJpyQto+AQIECBAgAABAvGPf/wjXnrppZg+fXqLGimkrr/++rHGGmu0eK4TyiMgmJanVgsdqWBa8gIaPgECBAgQIECgAwtMmjQpnnjiiXjvvffarLDmmmvGl7/85TZf54JiChQ2mE6YMCFGjBgRv/rVr+Lll1+O1VdfPfbcc8845phjWvVvR9IEHzhwYPYIwOKOW2+9NYYMGZKd8sorr8Q+++wTTz311EIvufDCC+P4448vVCUF00KVw2AIECBAgAABAgRaKfD+++/HI4880qpV0kU1udJKK8XXvva17HFfR7kFChlMX3zxxTj44INjzJgxsffee0f6tyHPPfdc3HvvvbHWWmvF9ddfHxtvvPFi5Z9//vk45ZRT4tNPP13oeen59RR4mwfT9H+nkNqpU6fo06fPAtcdeOCBMXTo0EJVXDAtVDkMhgABAgQIECBAoBUCH3/8cfz+97+vKpQ2dZPeO912221b0Wtlp6SFrpNOOilGjhwZhx12WPzwhz+MJZdcsrLGXLVIgcIF06lTp8ZRRx0VDz/8cFxzzTWx3XbbRQpf6WXoW265JQ4//PAYPHhwXHbZZdGjR4+KSvvhhx9mk2rs2LFZmyn4pqMpmJ544omFC6CLulHBtKIp4CICBAgQIECAAIEGCowePTreeuut3EaQFq023HDD3Npr3tCzzz6bLZq9++670a9fv7j66qtj3XXXrUlfHbnRwgXT9Bjtrrvumq2UnnfeedGtW7e59Un/tuLII4/MnkO/4447Wlw1XVRhR40aFXvssUccd9xxcfrpp89d+hdMO/JPwb0TIECAAAECBAjUQyA9ufjYY4/l3tVuu+0WyyyzTK7tpsWxSy65JB588MHsNcGf/vSncf7558e+++6baz8ai+J9Lib9G4i0Ktr8EdvmhTr33HOzR3TvueeeSJOvrUfTiuz9998fd999d2yxxRZzmxBM26rpfAIECBAgQIAAAQJtE0ghL+0nk/ex3nrrxaabbpprs2mVNO1xs84668QBBxyQ7Tez9tprx09+8pPcQ3CuAy9hY4VbMT3rrLPitNNOi0cffTS23nrrBUhvuumm2H///eOqq67KHsdt6/E///M/sfvuu2eh9qKLLoru3bsvEEw32mijuY8CrLjiitG/f//YYIMNokuXLm3trubne5S35sQ6IECAAAECBAgQyEkgPQH529/+NqfW5m0mveY3aNCgXNv+05/+lK2O/uIXv4gdd9wxC6Rpgezaa6+NTTbZZIG+Zs6cGQ888EBcd911WZ6Z/9h5553jggsuiJ49e2Z/lDaASq8W/vrXv45XX301C73f/OY3sz7Td1s70lGoYDpt2rTs30LcfPPNWUG32mqrBWqRXjpOE+7MM8+MU089tU21St9F+tGPfhT//d//HXfddVfssMMO81zftGKaNloliNIrAAAgAElEQVSa/9hll10i7cqbnisv0iGYFqkaxkKAAAECBAgQILA4gX/961/Za3m1OtIrgU2hr9o+0iaqKYg+88wzcfnll8dqq60WTUE1vQ74ne98J9sLp+mYNWtWljPOPvvsbKfgLbfcMsaNG5cF8bTAlfbJSYtdaYxp86S00WvKPq+99lr2zz73uc/FCy+8EH/84x8jrf5efPHFrfoaSbX3WZTrCxlM02S97bbbFvpScXoefcCAARUF0/Th3vTu6he+8IXsUzS9e/eepw7pGfIpU6Zkq6hp8qR/45GegU8TMa2upvdS06PGC9uxd3EFbT5ha1X4J598slZNa5cAAQIECBAgQKDkAptttlkh7iBtJJTCV62OtDtv2qU3jyNtlDps2LAse6TNUdMnaZoe7U3tp3dPP/OZz8ztKq14plcS0+PEZ5xxRiy99NLZBq533nln9jhw83dT08rxj3/842yVNP3zlE/Skc5PK63p/P322y9OOOGEDvMpnEIG08WtmDa9eNzWFdP0bzDSZkrp/dQbb7yxTbvupg//Hn300dlnaip5t1UwzeO/GrRBgAABAgQIECBQqUBRgulf/vKXLIzV6vjyl78894sb1faRAuXJJ5+cLWilcJqOlCnSU5S//OUv5/nn6c/++te/Zq8MXnrppbHnnnsuEFjT05pNATd92vKggw6KI444YoGV17RQlp7yTF8SSW316tWr2lspxfWFCqap0Onx3LTBUUvvmKbnttN3RVt7pCXy9Kx2WtpPAXOVVVZp7aXZeU2bMqWJmJbci3J4lLcolTAOAgQIECBAgACBlgTKEkzTd1ZTOBw/fvwCK6MpgKY9b1K2SOd07do1u+22BNMUetPCV3q8d/5Pz6SnNtOnM9OmrWlfnfTeaUc4ChVME3h6ZDYtWbe0K296BzW9gNyaIy2Jp3+r8d3vfjd72TgFy7auYqYwm/6tRlsDcWvGV805gmk1eq4lQIAAAQIECBCop0BZHuV98cUXs5XMtBHqdtttN88mqCkwpn1vlltuubjiiiuib9++GWHaryZtzpq++tHSo7xNwXRx9mn19+c//3lujybXs86V9FW4YNr0qG5aNk879KZnuZuOtJx9yCGHZC8Rp92r1lxzzVbdc/o3HWl1NX3E9/bbb89eOm7LkTZNOumkk7Ldtxa2aVJb2sr7XME0b1HtESBAgAABAgQI1EqgDJsfpUWttAvv8OHDW2Ro/tjujBkzsn1wUmZo2vzozTffzEJs+tpI+gZq0141TcF0/sd+W+ywHZ9QuGDaFCLTLlVpdTK9wJyO2bNnZ7v1pheQjzvuuEg7YTWF1nReCo7pMeAjjzxygdXQVPi0TJ7+vPl1zeuaQm/6Nxvp33KkXbCaAl/zfnfaaafskd75N01q5PwQTBupr28CBAgQIECAAIG2CJThczETJ06M733ve9mmqPNvcNR0r2nl9+CDD84CaNq5N210dP/992eZZMiQIdl7tOnVxJVWWmmhn39pehw4ZZu00VFbn+Zsi3lZzi1cME1wo0ePzh6bTRM37aKblsdT8UaNGhXbb799Fg5TkZuOpm+fplA5/7dJm1ZZ006/d999d7a0vrAjTcBDDz00m1DpxeTNN988e7k5jSX1m/4tR3rxef5nwBtdaMG00RXQPwECBAgQIECAQFsE0hOSEyZMaMslrTo3LS6lHXGrPVKgTE9ppmywqF1xm8LrSy+9lK2upr7T6mf6sshll10WX/ziFxcbNt97771sI6R///vf8bOf/WyBb6Kmldb0lGj65ExHOQoZTNPyedqpKj1TnXbB/eCDD7KipLCaHslNH89tflx55ZXZaufCVkwfeeSR2G233bJr06686VMwizrSltDp3db77rsvC6Rpo6QUZNNq69ChQ2PZZZct3LwQTAtXEgMiQIAAAQIECBBYjED6HGP6BGTeR/rf/Msss0xVzS5u1935G05f+vjBD36QPZGZ3kd9//33s9XTX//613NPTe+hrr/++tn3SPfZZ58sOHfq1Cn78z//+c/Zk6AfffRRtutvCrPpac30z1M4/uEPf5htkNRRjkIG046Cn8d9CqZ5KGqDAAECBAgQIECgngJpESjt/5LXsfHGG8eGG25YdXPpacujjjoq2+zo4osvXuwrfE2bHaXV0rQA9ve//z0LmmnDpLRJa9NuvekVxRQ2UwBN5w0aNGjuONPK6DXXXJM9oZke/11ttdWy8JoeB05PbC655JJV31NZGhBMy1KpRYxTMC15AQ2fAAECBAgQINABBdLnWH7/+99H2mS02mPVVVeduy9NtW1Ven16BTG9l9r07dGVV155nqZSaD388MPjq1/9arbC2q1bt0q7arfXCaYlL61gWvICGj4BAgQIECBAoIMKpEdf02t31YTTtO9M2oCo+Zc8GsHZtNKaHt0955xzolevXnOHkV5TTI/mpk2O9ttvv0W+t9qIcRepT8G0SNWoYCyCaQVoLiFAgAABAgQIECiEwKRJkyJtUpo2A2rrkT4dmb71WYQjvZv63//933H22WfH2muvHQMHDsweA07//LnnnsuCaXrk94ILLsj+3LGggGBa8lkhmJa8gIZPgAABAgQIECAQ//jHPyLtcNua1dPmGwoViS59xzRt6pR25n3mmWeyHXfTZkybbLJJpM9O7r777oX67GSR7NJYBNOiVaSN4xFM2wjmdAIECBAgQIAAgUIKpEde046948ePz77Kkd7bTLvUpsd0UxhdYYUVIr1PusoqqxRy/AZVnYBgWp1fw68WTBteAgMgQIAAAQIECBAgQKBKAcG0SsBGXy6YNroC+idAgAABAgQIECBAoFoBwbRawQZfL5g2uAC6J0CAAAECBAgQIECgagHBtGrCxjYgmDbWX+8ECBAgQIAAAQIECFQvIJhWb9jQFgTThvLrnAABAgQIECBAgACBHAQE0xwQG9mEYNpIfX0TIECAAAECBAgQIJCHgGCah2ID2xBMG4ivawIECBAgQIAAAQIEchEQTHNhbFwjgmnj7PVMgAABAgQIECBAgEA+AoJpPo4Na0UwbRi9jgkQIECAAAECBAgQyElAMM0JslHNCKaNktcvAQIECBAgQIAAAQJ5CQimeUk2qB3BtEHwuiVAgAABAgQIECBAIDcBwTQ3ysY0JJg2xl2vBAgQIECAAAECBAjkJyCY5mfZkJYE04aw65QAAQIECBAgQIAAgRwFBNMcMRvRlGDaCHV9EiBAgAABAgQIECCQp4BgmqdmA9oSTBuArksCBAgQIECAAAECBHIVEExz5ax/Y4Jp/c31SIAAAQIECBAgQIBAvgKCab6edW9NMK07uQ4JECBAgAABAgQIEMhZQDDNGbTezQmm9RbXHwECBAgQIECAAAECeQsIpnmL1rk9wbTO4LojQIAAAQIECBAgQCB3AcE0d9L6NiiY1tdbbwQIECBAgAABAgQI5C8gmOZvWtcWBdO6cuuMAAECBAgQIECAAIEaCAimNUCtZ5OCaT219UWAAAECBAgQIECAQC0EBNNaqNaxTcG0jti6IkCAAAECBAgQIECgJgKCaU1Y69eoYFo/az0RIECAAAECBAgQIFAbAcG0Nq51a1UwrRu1jggQIECAAAECBAgQqJGAYFoj2Ho1K5jWS1o/BAgQIECAAAECBAjUSkAwrZVsndoVTOsErRsCBAgQIECAAAECBGomIJjWjLY+DQum9XHWCwECBAgQIECAAAECtRMQTGtnW5eWBdO6MOuEAAECBAgQIECAAIEaCgimNcStR9OCaT2U9UGAAAECBAgQIECAQC0FBNNa6tahbcG0Dsi6IECAAAECBAgQIECgpgKCaU15a9+4YFp7Yz0QIECAAAECBAgQIFBbAcG0tr41b10wrTmxDggQIECAAAECBAgQqLGAYFpj4Fo3L5jWWlj7BAgQIECAAAECBAjUWkAwrbVwjdsXTGsMrHkCBAgQIECAAAECBGouIJjWnLi2HQimtfXVOgECBAgQIECAAAECtRcQTGtvXNMeBNOa8mqcAAECBAgQIECAAIE6CAimdUCuZReCaS11tU2AAAECBAgQIECAQD0EBNN6KNewD8G0hriaJkCAAAECBAgQIECgLgKCaV2Ya9eJYFo7Wy0TIECAAAECBAgQIFAfAcG0Ps4160UwrRmthgkQIECAAAECBAgQqJOAYFon6Fp1I5jWSla7BAgQIECAAAECBAjUS0AwrZd0jfoRTGsEq1kCBAgQIECAAAECBOomIJjWjbo2HQmmtXHVKgECBAgQIECAAAEC9RMQTOtnXZOeBNOasGqUAAECBAgQIECAAIE6CgimdcSuRVeCaS1UtUmAAAECBAgQIECAQD0FBNN6ategL8G0BqiaJECAAAECBAgQIECgrgKCaV258+9MMM3fVIsECBAgQIAAAQIECNRXQDCtr3fuvQmmuZNqkAABAgQIECBAgACBOgsIpnUGz7s7wTRvUe0RIECAAAECBAgQIFBvAcG03uI59yeY5gyqOQIECBAgQIAAAQIE6i4gmNadPN8OBdN8PbVGgAABAgQIECBAgED9BQTT+pvn2qNgmiunxggQIECAAAECBAgQaICAYNoA9Dy7FEzz1NQWAQIECBAgQIAAAQKNEBBMG6GeY5+CaY6YmiJAgAABAgQIECBAoCECgmlD2PPrVDDNz1JLBAgQIECAAAECBAg0RkAwbYx7br0KprlRaogAAQIECBAgQIAAgQYJCKYNgs+rW8E0L0ntECBAgAABAgQIECDQKAHBtFHyOfUrmOYEqRkCBAgQIECAAAECBBomIJg2jD6fjgXTfBy1QoAAAQIECBAgQIBA4wQE08bZ59KzYJoLo0YIECBAgAABAgQIEGiggGDaQPw8uhZM81DUBgECBAgQIECAAAECjRQQTBupn0PfgmkOiJogQIAAAQIECBAgQKChAoJpQ/mr71wwrd5QCwQIECBAgAABAgQINFZAMG2sf9W9C6ZVE2qAAAECBAgQIECAAIEGC7SbYDp16tS4/vrr47rrrou//OUvsfzyy8egQYPi2GOPjY033jiaAtzivF955ZXYZ5994qmnnlroaRdeeGEcf/zxDS7ZvN0LpoUqh8EQIECAAAECBAgQIFCBQLsIpu+8804cdthh8dBDD8Uuu+wSX/ziF+O1116L22+/PXr27BlXXXVV7LTTTi3yvPzyyzFkyJDo1KlT9OnTZ4HzDzzwwBg6dGiL7dTzBMG0ntr6IkCAAAECBAgQIECgFgKlD6azZs2K4cOHx8UXXxxXXHFF7LffflmwTMfo0aPjoIMOin79+mWrqaussspiDZuC6Yknnli4ALqogQumtfhZaJMAAQIECBAgQIAAgXoKlD6YvvHGG1kYXWmllWLEiBHRu3fvuX4ptJ566qlx7rnnxgMPPBA77rijYFrP2aUvAgQIECBAgAABAgQItEKg9MH0wQcfjIEDB8Y555wTJ5988gK3fNttt2Xvjbbm/VArpq2YMU4hQIAAAQIECBAgQIBAzgKlD6Y33XRT7L///nHjjTcu9PHbxx57LAYMGJCF1rPOOis6d+68SMKmYLrRRhvFhhtumJ234oorRv/+/WODDTaILl265MxffXMe5a3eUAsECBAgQIAAAQIECDRWoPTBNIXN0047LW699dZs46L5j7TD7q677hq77bZbXHTRRdG9e/cWg+lzzz23wDlpU6W06preVy3SIZgWqRrGQoAAAQIECBAgQIBAJQLtJpg++uijsfXWWy9g0LQKutVWW7UYTOfMmRNTpkzJwmtaHZ05c2akd1gvv/zy7No99tgjrr766oXu2Ls4/NZ8qqaS4jW/5sknn6y2CdcTIECAAAECBAi0U4HNNtusnd6Z22ovAu0mmC5qxfT555+PvfbaK7bffvsWg+miijpp0qQ4+uijs51977nnnmz1tS2HYNoWLecSIECAAAECBAjkLSCY5i2qvbwFSh9M0wrm4Ycf3uI7pqeffnqk/1QaEpv6ac0mSnkXaXHteZS3ntr6IkCAAAECBAgQIECgFgKlD6YjR46MQYMGtbgr71VXXRWHHXZYxYZptTR9E/W6666LAw88sOJ28r5QMM1bVHsECBAgQIAAAQIECNRboPTBtOlR3fQOaXoXtGfPnnMNp0+fHieddFLcfvvtcffdd8cWW2xRkW9TO9dee23cddddscMOO1TUTi0uEkxroapNAgQIECBAgAABAgTqKVD6YDp16tQ46qij4je/+U2kVdF99903e1w3bWT08MMPx7e//e3Ybrvt4rLLLosePXpkti+88ELst99+2SdhLr300ujdu3d8+OGHccYZZ2Srquutt97cR35nz54dN998cwwbNix22mmnbPOjdH5RDsG0KJUwDgIECBAgQIAAAQIEKhUofTBNN/7iiy/GwQcfnAXO9FmXL37xi/GPf/wjfve732Wfd0krnSlsNh1N3zZN5912222x7rrrxsSJE+PQQw+N+++/P1sR3XzzzWPWrFkxevToGDVqVLbj74gRI7Jzi3QIpkWqhrEQIECAAAECBAgQIFCJQLsIpunGX3/99bjkkkvizjvvzD7xkgLkt771rTjkkEMW+LzLs88+G/vss0/0799/7oppamPs2LHZ91Dvu+++LJCmx4LT47+DBw+OoUOHxrLLLluJcU2vEUxryqtxAgQIECBAgAABAgTqINBugmkdrArZhWBayLIYFAECBAgQIECAAAECbRAQTNuAVcRTBdMiVsWYCBAgQIAAAQIECBBoi4Bg2hatAp4rmBawKIZEgAABAgQIECBAgECbBATTNnEV72TBtHg1MSICBAgQIECAAAECBNomIJi2zatwZwumhSuJAREgQIAAAQIECBAg0EYBwbSNYEU7XTAtWkWMhwABAgQIECBAgACBtgoIpm0VK9j5gmnBCmI4BAgQIECAAAECBAi0WUAwbTNZsS4QTItVD6MhQIAAAQIECBAgQKDtAoJp280KdYVgWqhyGAwBAgQIECBAgAABAhUICKYVoBXpEsG0SNUwFgIECBAgQIAAAQIEKhEQTCtRK9A1gmmBimEoBAgQIECAAAECBAhUJCCYVsRWnIsE0+LUwkgIECBAgAABAgQIEKhMQDCtzK0wVwmmhSmFgRAgQIAAAQIECBAgUKGAYFohXFEuE0yLUgnjIECAAAECBAgQIECgUgHBtFK5glwnmBakEIZBgAABAgQIECBAgEDFAoJpxXTFuFAwLUYdjIIAAQIECBAgQIAAgcoFBNPK7QpxpWBaiDIYBAECBAgQIECAAAECVQgIplXgFeFSwbQIVTAGAgQIECBAgAABAgSqERBMq9ErwLWCaQGKYAgECBAgQIAAAQIECFQlIJhWxdf4iwXTxtfACAgQIECAAAECBAgQqE5AMK3Or+FXC6YNL4EBECBAgAABAgQIECBQpYBgWiVgoy8XTBtdAf0TIECAAAECBAgQIFCtgGBarWCDrxdMG1wA3RMgQIAAAQIECBAgULWAYFo1YWMbEEwb6693AgQIECBAgAABAgSqFxBMqzdsaAuCaUP5dU6AAAECBAgQIECAQA4CgmkOiI1sQjBtpL6+CRAgQIAAAQIECBDIQ0AwzUOxgW0Ipg3E1zUBAgQIECBAgAABArkICKa5MDauEcG0cfZ6JkCAAAECBAgQIEAgHwHBNB/HhrUimDaMXscECBAgQIAAAQIECOQkIJjmBNmoZgTTRsnrlwABAgQIECBAgACBvAQE07wkG9SOYNogeN0SIECAAAECBAgQIJCbgGCaG2VjGhJMG+OuVwIECBAgQIAAAQIE8hMQTPOzbEhLgmlD2HVKgAABAgQIECBAgECOAoJpjpiNaEowbYS6PgkQIECAAAECBAgQyFNAMM1TswFtCaYNQNclAQIECBAgQIAAAQK5CgimuXLWvzHBtP7meiRAgAABAgQIECBAIF8BwTRfz7q3JpjWnVyHBAgQIECAAAECBAjkLCCY5gxa7+YE03qL648AAQIECBAgQIAAgbwFBNO8RevcnmBaZ3DdESBAgAABAgQIECCQu4BgmjtpfRsUTOvrrTcCBAgQIECAAAECBPIXEEzzN61ri4JpXbl1RoAAAQIECBAgQIBADQQE0xqg1rNJwbSe2voiQIAAAQIECBAgQKAWAoJpLVTr2KZgWkdsXREgQIAAAQIECBAgUBMBwbQmrPVrVDCtn7WeCBAgQIAAAQIECBCojYBgWhvXurUqmNaNWkcECBAgQIAAAQIECNRIQDCtEWy9mhVM6yWtHwIECBAgQIAAAQIEaiUgmNZKtk7tCqZ1gtYNAQIECBAgQIAAAQI1ExBMa0Zbn4YF0/o464UAAQIECBAgQIAAgdoJCKa1s61Ly4JpXZh1QoAAAQIECBAgQIBADQUE0xri1qNpwbQeyvogQIAAAQIECBAgQKCWAoJpLXXr0LZgWgdkXRAgQIAAAQIECBAgUFMBwbSmvLVvXDCtvbEeCBAgQIAAAQIECBCorYBgWlvfmrcumNacWAcECBAgQIAAAQIECNRYQDCtMXCtmxdMay2sfQIECBAgQIAAAQIEai0gmNZauMbtC6Y1BtY8AQIECBAgQIAAAQI1FxBMa05c2w4E09r6ap0AAQIECBAgQIAAgdoLCKa1N65pD4JpTXk1ToAAAQIECBAgQIBAHQQE0zog17ILwbSWutomQIAAAQIECBAgQKAeAoJpPZRr2IdgWkNcTRMgQIAAAQIECBAgUBcBwbQuzLXrRDCtna2WCRAgQIAAAQIECBCoj4BgWh/nmvUimNaMVsMECBAgQIAAAQIECNRJQDCtE3StuhFMayWrXQIECBAgQIAAAQIE6iUgmNZLukb9CKY1gtUsAQIECBAgQIAAAQJ1ExBM60Zdm44E09q4apUAAQIECBAgQIAAgfoJCKb1s65JT4JpTVg1SoAAAQIECBAgQIBAHQUE0zpi16IrwbQWqtokQIAAAQIECBAgQKCeAoJpPbVr0JdgWgNUTRIgQIAAAQIECBAgUFcBwbSu3Pl3Jpjmb6pFAgQIECBAgAABAgTqKyCY1tc7994E09xJNUiAAAECBAgQIECAQJ0FBNM6g+fdnWCat6j2CBAgQIAAAQIECBCot4BgWm/xnPsTTHMG1RwBAgQIECBAgAABAnUXKGwwnTBhQowYMSJ+9atfxcsvvxyrr7567LnnnnHMMcfEGmus0SqomTNnxqOPPpq18cgjj8Qbb7wRW265ZRx00EFx4IEHRo8ePeZp55VXXol99tknnnrqqYW2f+GFF8bxxx/fqr7rdZJgWi9p/RAgQIAAAQIECBAgUCuBQgbTF198MQ4++OAYM2ZM7L333rHmmmvGc889F/fee2+stdZacf3118fGG2+8WJMZM2bE8OHD45xzzslCbb9+/WLKlCnxxBNPZNcNGzYszjvvvHnCaQrAQ4YMiU6dOkWfPn0WaD+F2aFDh9aqFhW1K5hWxOYiAgQIECBAgAABAgQKJFC4YDp16tQ46qij4uGHH45rrrkmtttuu0jha86cOXHLLbfE4YcfHoMHD47LLrtsgRXP5q6ffPJJnHXWWfGVr3wltt9+++jevXvWRmr329/+drZ6es8998Ruu+0297KmYHriiScWLoAuas4IpgX6NRkKAQIECBAgQIAAAQIVCRQumKbHaHfddddspTStaHbr1m3ujU2ePDmOPPLIbNXzjjvuaHHVdGEis2bNilNPPTXOPffcbDX15JNPFkwrmjouIkCAAAECBAgQIECAQD4ChQumV199dbYqeuutt2aP1c5/pEB5yimnLLDa2RaOtJJ62mmnCaZtQXMuAQIECBAgQIAAAQIEaiRQuGDaFBrTpkVbb731Ard90003xf777x9XXXVVHHbYYW1mmT59epx00klxySWXLPJR3o022ig23HDDrO0VV1wx+vfvHxtssEF06dKlzf3V+gKP8tZaWPsECBAgQIAAAQIECNRaoFDBdNq0admutzfffHM88MADsdVWWy1w/yNHjoxBgwbFmWeemT2S29bj+eefz3beXXXVVbNNlFZZZZW5TTS9Y5o2Wpr/2GWXXSLtyps2USrSIZgWqRrGQoAAAQIECBAgQIBAJQKFDKbpHdLbbrst1l133QXu6bHHHosBAwZUFEzTxkpptfSGG27IVlz33XffbGOlpiNtjpR27k0bJaXV0fS5mbRJ0uWXXx4XXXRR7LHHHpEeNV7Yjr2Lw2/eRyVFas01Tz75ZGtOcw4BAgQIECBAgEAHFNhss8064F275TIJFDKYLm7F9MEHH4yBAwe2OZjOnj07C6Tf+ta3FvqpmMUVbdKkSXH00UdnK6zz7+TbmmILpq1Rcg4BAgQIECBAgECtBATTWslqNy+BQgXT5jvmtvSO6XXXXRfpu6KtOZp/amb33XePCy64oM2rnk2bMqXHedPjxkU5PMpblEoYBwECBAgQIECAAAEClQoUKpimm0iPzJ5wwgkt7sqb3kHdcccdW7zvFErTY8HpMzM77LBDXHrppbHSSiu1eN38J6TV0oMOOijaEojb3EkFFwimFaC5hAABAgQIECBAgACBQgkULpg2Paqbvi+adujt3LnzXLAPP/wwDjnkkBg3blzccsstseaaay4WM4XSu+66Kwu6W2yxRcWhtGkn32uvvTZrLwXcohyCaVEqYRwECBAgQIAAAQIECFQqULhgOn78+OwR3TFjxmSrk9tuu212b+kd0fTu6bBhw+K4446L008/fW5oTeelTY3SLr1pZTSFtbaG0hR6zzjjjOwTNOutt97cTZGa97vTTjtlmx/17t27Uu/crxNMcyfVIAECBAgQIECAAAECdRYoXDBN9z969OjssdnJkyfH3nvvHX379o2//vWvMWrUqNh+++2zcNj8cdymb5+mUJkeBU676qbddPfbb794/PHHs8/OLLvssgvQLr300nHOOedkQXTixA0BekYAACAASURBVIlx6KGHxv3335+tiG6++eaR3nlNY0n9pm+qjhgxYqE7Bde5ZvN0J5g2Ul/fBAgQIECAAAECBAjkIVDIYJpWO9P3Rn/+859nu+B+8MEHseWWW2ZhNa2m9ujRY557v/LKK7PVzuYrpmPHjs3OTcFyUUf6hulvf/vbaNqlLF1z6623xn333Zdd17Nnz+wR4MGDB8fQoUMXGm7zKEI1bQim1ei5lgABAgQIECBAgACBIggUMpgWAaYsYxBMy1Ip4yRAgAABAgQIECBAYFECgmnJ54ZgWvICGj4BAgQIECBAgAABAiGYlnwSCKYlL6DhEyBAgAABAgQIECAgmJZ9DgimZa+g8RMgQIAAAQIECBAgYMW05HNAMC15AQ2fAAECBAgQIECAAAErpmWfA4Jp2Sto/AQIECBAgAABAgQIWDEt+RwQTEteQMMnQIAAAQIECBAgQMCKadnngGBa9goaPwECBAgQIECAAAECVkxLPgcE05IX0PAJECBAgAABAgQIELBiWvY5IJiWvYLGT4AAAQIECBAgQICAFdOSzwHBtOQFNHwCBAgQIECAAAECBKyYln0OCKZlr6DxEyBAgAABAgQIECBgxbTkc0AwLXkBDZ8AAQIECBAgQIAAASumZZ8DgmnZK2j8BAgQIECAAAECBAhYMS35HBBMS15AwydAgAABAgQIECBAwIpp2eeAYFr2Cho/AQIECBAgQIAAAQJWTEs+BwTTkhfQ8AkQIECAAAECBAgQsGJa9jkgmJa9gsZPgAABAgQIECBAgIAV05LPAcG05AU0fAIECBAgQIAAAQIErJiWfQ4IpmWvoPETIECAAAECBAgQIGDFtORzQDAteQENnwABAgQIECBAgAABK6ZlnwOCadkraPwECBAgQIAAAQIECFgxLfkcEExLXkDDJ0CAAAECBAgQIEDAimnZ54BgWvYKGj8BAgQIECBAgAABAlZMSz4HBNOSF9DwCRAgQIAAAQIECBCwYlr2OSCYlr2Cxk+AAAECBAgQIECAgBXTks8BwbTkBTR8AgQIECBAgAABAgSsmJZ9DgimZa+g8RMgQIAAAQIECBAgYMW05HNAMC15AQ2fAAECBAgQIECAAAErpmWfA4Jp2Sto/AQIECBAgAABAgQIWDEt+RwQTEteQMMnQIAAAQIECBAgQMCKadnngGBa9goaPwECBAgQIECAAAECVkxLPgcE05IX0PAJECBAgAABAgQIELBiWvY5IJiWvYLGT4AAAQIECBAgQICAFdOSzwHBtOQFNHwCBAgQIECAAAECBKyYln0OCKZlr6DxEyBAgAABAgQIECBgxbTkc0AwLXkBDZ8AAQIECBAgQIAAASumZZ8DgmnZK2j8BAgQIECAAAECBAhYMS35HBBMS15AwydAgAABAgQIECBAwIpp2eeAYFr2Cho/AQIECBAgQIAAAQJWTEs+BwTTkhfQ8AkQIECAAAECBAgQsGJa9jkgmJa9gsZPgAABAgQIECBAgIAV05LPAcG05AU0fAIECBAgQIAAAQIErJiWfQ4IpmWvoPETIECAAAECBAgQIGDFtORzQDAteQENnwABAgQIECBAgAABK6ZlnwOCadkraPwECBAgQIAAAQIECFgxLfkcEExLXkDDJ0CAAAECBAgQIEDAimnZ54BgWvYKGj8BAgQIECBAgAABAlZMSz4HBNOSF9DwCRAgQIAAAQIECBCwYlr2OSCYlr2Cxk+AAAECBAgQIECAgBXTks8BwbTkBTR8AgQIECBAgAABAgSsmJZ9DgimZa+g8RMgQIAAAQIECBAgYMW05HNAMC15AQ2fAAECBAgQIECAAAErpmWfA4Jp2Sto/AQIECBAgAABAgQIWDEt+RwQTEteQMMnQIAAAQIECBAgQMCKadnngGBa9goaPwECBAgQIECAAAECVkxLPgcE05IX0PAJECBAgAABAgQIELBiWvY5IJiWvYLGT4AAAQIECBAgQICAFdOSzwHBtOQFNHwCBAgQIECAAAECBKyYln0OCKZlr6DxEyBAgAABAgQIECBgxbTkc0AwLXkBDZ8AAQIECBAgQIAAASumZZ8DgmnZK2j8BAgQIECAAAECBAhYMS35HBBMS15AwydAgAABAgQIECBAwIpp2eeAYFr2Cho/AQIECBAgQIAAAQJWTEs+BwTTkhfQ8AkQIECAAAECBAgQsGJa9jkgmJa9gsZPgAABAgQIECBAgIAV05LPAcG05AU0fAIECBAgQIAAAQIErJiWfQ4IpmWvoPETIECAAAECBAgQIGDFtORzQDAteQENnwABAgQIECBAgAABK6ZlnwOCadkraPwECBAgQIAAAQIECFgxLfkcEExLXkDDJ0CAAAECBAgQIEDAimnZ54BgWvYKGj8BAgQIECBAgAABAlZM55sDs2fPjtGjR8cll1wSo0aNismTJ8cOO+wQRxxxROyyyy7RrVu3Qs0awbRQ5WjVYGZPfCdmvftKdF5xjejUe9VWXeMkAgQIECBAgAABAu1ZQDBtVt2ZM2fGBRdcED/84Q9jm222iR133DGmT58eI0eOjL/97W8xfPjw+MEPflCocCqYluPnOfujcTH9qbtjxgujYtaE1+YOutPyq8WS620X3b40KDr3WascN2OUBAgQIECAAAECBHIWEEybgaYV0j322CP233//+OlPfxo9e/bM/vSdd96Jww47LB566KG46667shXUohyCaVEqsahxzImP7/95fPLY9S0OtNvme8XSA4+NJbr1aPFcJxAgQIAAAQIECBBoTwKC6X+qOWPGjGyl9NZbb4277747tthii3nq/OCDD8bAgQPj5JNPjrPOOis6d+5ciHkgmBaiDAsdxJwZ02LSLw+OWW//s9WD7NT7s7Hst38ZnXqt3OprnEiAAAECBAgQIECg7AKC6X8qOG7cuBg6dGj06NEjbrjhhujdu/c8tX3llVdin332iTXXXDN++ctfRq9evQpRe8G0EGVY6CCmjjw7pj95Z5sHuOT6O8Qy+/yszde5gAABAgQIECBAgEBZBQTT/1Tu5ZdfjiFDhsRWW20VF110UXTv3n2emr7//vtZcE3vnN50003x2c9+thA1F0wLUYYFBjHzrX/EpKsPqHhwPQ+4NLr227ri611IgAABAgQIECBAoEwCgul/qvXYY4/FgAEDYtiwYdkGSEsttdQ8dZw4cWIceuihMWbMmLjtttti3XXXbXWdm8Jjqy+o4MTNNtusgqtcUiuBEzaaEzt9bk7Fzf/5nSXi9KeWqPh6FxIgQIAAAQIEmgs8+eSTQAgUWkAwnS+YnnnmmXHqqacuULRp06bF8ccfH0888YRgWugpXYzBPfCN2VUPZO8/doqJM6puRgMECBAgQIAAgRBMTYKiCwim8wXTRa2Ypu+ZHnnkkfH888+3OZjWchJ4lLeWupW1PfONp2PSiEMru7jZVcsMOS+W3OD/VN2OBggQIECAAAECBAgUXUAw/U+FUuDca6+9Yvvtt1/sO6azZs2Km2++Ofr06VOI2gqmhSjDPIP45C+3xce/+2nVA+u+7aHRfYdhVbejAQIdTWDChAnx4YcfRteuXWOFFVaIZZddtqMRuF8CBAgQIFA6AcH0PyV74403Yr/99st2413crrzrr79+XH755XO/cdroigumja7Agv3PeGFUTLn1xKoHtvQuP4yltvhm1e1ogEBHEEj7AKQ9AP75zwU/z7TccstlO6qnvQE6derUETjcIwECBAgQKJ2AYPqfkjU9qpveIb3jjjti4403nqeYd955ZwwePDjbGCm9a1qPDY1aM5sE09Yo1fec2ZMmxEfn/1fVnfY64ubovMoXqm5HAwTau8AzzzwTL774Yqtu88tf/nIWUh0ECBAgQIBAsQQE02b1GDFiRLbzbnrP9Lzzzsu+aZqOt956K3u/NP2b+Ntvvz022GCDwlRRMC1MKeYZyKQRh8TMN56peHCdV1wjeh3T9m+gVtyhCwmUVODhhx+O8ePHt2n0m2yySaSnXxwECBAgQIBAcQQE02a1mDp1apx00klxxRVXxDbbbBM77rhjpJXUkSNHxrhx4+Kqq66KfffdtzCrpWnogmlxfkzNRzL96Xti6t3DKx7c0jseE0tt862Kr3chgY4g8NJLL8XTTz9d0a3uvPPO0atXr4qudREBAgQIECCQv4BgOp9pCqfXX399XHfddfGXv/wlll9++Rg0aFAce+yx2eO9RXmEt2nYgmn+P4q8Wpx4xT4x6+0F33drTfvLn/6XiM5dW3Oqcwh0SIHZs2fHXXfdFdOnT6/o/tPjvOmxXgcBAgQIECBQDAHBtBh1qHgUgmnFdDW/8NMxj8XkG45ucz/LDD47lvziN9p8nQsIdCSBV155Jf7nf/6nqlveY489onv37lW14WICBAgQIEAgHwHBNB/HhrUimDaMvlUdz/jbH2LqXWfEnJkzWnV+j91+FN36D27VuU4i0JEFKnm3dH6vzTffPPr169eRGd07AQIECBAojIBgWphSVDYQwbQyt3peNWfGtPjk0V/F9Cd/E7OnfLBA10t0Wya69d8jltr6oOi0zPL1HJq+CJRWIH1Putpj9dVXj6233rraZlxPgAABAgQI5CAgmOaA2MgmBNNG6re97/R478w3no6Z77wSnVdcM7qsvkksue62aRertjfmCgIdVGDSpElx7733Vn33afOjtAmSgwABAgQIEGi8gGDa+BpUNQLBtCo+FxMgUFKBPFZM+/btGwMGDCipgGETIECAAIH2JSCYlryegmnJC2j4BAhUJPDQQw/F22+/XdG1TRf1798/1llnnaracDEBAgQIECCQj4Bgmo9jw1oRTBtGr2MCBBoo8M9//jOefPLJqkaQPgXWo0ePqtpwMQECBAgQIJCPgGCaj2PDWhFMG0avYwIEGigwc+bM+PWvf13xCGx8VDGdCwkQIECAQE0EBNOasNavUcG0ftZ6IkCgWAIvvPBCPPvssxUN6utf/3r07t27omtdRIAAAQIECOQvIJjmb1rXFgXTunLrjACBggn88Y9/jHfffbdNo9poo40i/cdBgAABAgQIFEdAMC1OLSoaiWBaEZuLCBBoJwKzZ8+Op556KsaMGdOqO7LhUauYnESAAAECBOouIJjWnTzfDgXTfD21RoBAOQXef//9SBsivfbaawvcQNrgaK211op11103llxyyXLeoFETIECAAIF2LiCYlrzAgmnJC2j4BAjkKpBWUNNnZD788MPo2rVrrLDCCtl/HAQIECBAgECxBQTTYtenxdEJpi0SOYEAAQIECBAgQIAAgYILCKYFL1BLwxNMWxLy5wQIECBAgAABAgQIFF1AMC16hVoYn2Ba8gIaPgECBAgQIECAAAECIZiWfBIIpiUvoOETIECAAAECBAgQICCYln0OCKZlr6DxEyBAgAABAgQIECBgxbTkc0AwLXkBDZ8AAQIECBAgQIAAASumZZ8DgmnZK2j8BAgQIECAAAECBAhYMS35HBBMS15AwydAgAABAgQIECBAwIpp2eeAYFr2Cho/AQIECBAgQIAAAQJWTEs+BwTTkhfQ8AkQIECAAAECBAgQsGJa9jkgmJa9gsZPgAABAgQIECBAgIAV05LPAcG05AU0fAIECBAgQIAAAQIErJiWfQ4IpmWvoPETIECAAAECBAgQIGDFtORzQDAteQENnwABAgQIECBAgAABK6ZlnwOCadkraPwECBAgQIAAAQIECFgxLfkcEExLXkDDJ0CAAAECBAgQIEDAimnZ54BgWvYKGj8BAgQIECBAgAABAlZMSz4HBNOSF9DwCRAgQIAAAQIECBCwYlr2OSCYlr2Cxk+AAAECBAgQIECAgBXTks8BwbTkBTR8AgQIECBAgAABAgSsmJZ9DgimZa+g8RMgQIAAAQIECBAgYMW05HNAMC15AQ2fAAECBAgQIECAAAErpmWfA4Jp2Sto/AQIECBAgAABAgQIWDEt+RwQTEteQMMnQIAAAQIECBAgQMCKadnngGBa9goaPwECBAgQIECAAAECVkxLPgcE05IX0PAJECBAgAABAgQIELBiWvY5IJiWvYLGT4AAAQIECBAgQICAFdOSzwHBtOQFNHwCBAgQIECAAAECBKyYln0OCKZlr6DxEyBAgAABAgQIECBgxbTkc0AwLXkBDZ8AAQIECBAgQIAAASumZZ8DgmnZK2j8BAgQIECAAAECBAhYMS35HBBMS15AwydAgAABAgQIECBAwIpp2eeAYFr2Cho/AQIECBAgQIAAAQJWTEs+BwTTkhfQ8AkQIECAAAECBAgQsGJa9jkgmJa9gsZPgAABAgQIECBAgIAV05LPAcG05AU0fAIECBAgQIAAAQIErJiWfQ4IpmWvoPETIECAAAECBAgQIGDFtORzQDAteQENnwABAgQIECBAgAABK6ZlnwOCadkraPwECBAgQIAAAQIECFgxLfkcEExLXkDDJ0CAAAECBAgQIEDAimnZ54BgWvYKGj8BAgQIECBAgAABAlZMSz4HBNNyFfCjjz6KCRMmRPp/l1122ejTp08sv/zy5boJoyVAgAABAgQIECCQs4BgmjNovZsTTOstXll/Y8aMiVdffTU++OCDBRro1atXrL322vGFL3yhssZdRYAAAQIECBAgQKDkAoJp2Qu4xBLZHcyZM6fkd9I+h//OO+/EE088EVOnTm3xBpdccsnYaqutYrXVVmvxXCcQIECAAAECBAgQaE8CgmnJq2nFtLgFfO+99+KBBx5o8wC33XbbWHXVVdt8nQsIECBAgAABAgQIlFVAMC1r5f4zbsG0uAV88MEHs/dJ23qkldO99tqrrZc5nwABAgQIECBAgEBpBQTT0pbufwcumBazgG+88UY89thjFQ+uf//+sc4661R8vQsJECBAgAABAgQIlElAMC1TtRYyVsG0mAV8+OGHY/z48RUPrnfv3vH1r3+94utdSIAAAQIECBAgQKBMAoJpmaolmJaiWtOnT4/f/OY3VY915513jrRjr4MAAQIECBAgQIBAexcQTEteYSumxSvgW2+9FaNHj656YFtssUV8/vOfr7odDRAgQIAAAQIECBAouoBgWvQKtTA+wbR4BXzppZfi6aefrnpg66+/fmyyySZVt6MBAgQIECBAgAABAkUXEEyLXiHBtHQVevvtt+Ohhx6qetxf+cpXYo011qi6HQ0QIECAAAECBAgQKLqAYFr0CgmmpavQ7Nmz49Zbb6163LvvvnssvfTSVbejAQIECBAgQIAAAQJFFxBMi14hwbSUFUqfikmfjKn0WHnllWP77bev9HLXESBAgAABAgQIECiVgGBaqnItOFjvmBazgO+8806MGjWq4sENGDAg+vbtW/H1LiRAgAABAgQIECBQJgHBtEzVWshYBdPiFrDSVVOrpcWtqZERIECAAAECBAjURkAwrY1r3VoVTOtG3eaOPv744/jDH/4Qn3zySauv7dy5cwwcODB69+7d6mucSIAAAQIECBAgQKDsAoJpySsomBa7gNOmTYtnnnkmXn/99RYHutpqq8Wmm24aPXv2bPFcJxAgQIAAAQIECBBoTwKFDaYTJkyIESNGxK9+9at4+eWXY/XVV48999wzjjnmmFZ/QmPmzJnx6KOPZm088sgj2WY0W265ZRx00EFx4IEHRo8ePeap5SuvvBL77LNPPPXUUwut8YUXXhjHH398oeovmBaqHIscTJrPr776avzrX/9a4Jw0t9dee+1Ij/A6CBAgQIAAAQIECHREgUIG0xdffDEOPvjgGDNmTOy9996x5pprxnPPPRf33ntvrLXWWnH99dfHxhtvvNh6zZgxI4YPHx7nnHNOFmr79esXU6ZMiSeeeCK7btiwYXHeeefNE05TAB4yZEh06tQp+vTps0D7KcwOHTq0UPNEMC1UOVo1mPfeey8++uijWHbZZbN51lTDVl3sJAIECBAgQIAAAQLtUKBwwXTq1Klx1FFHxcMPPxzXXHNNbLfddtn/cJ8zZ07ccsstcfjhh8fgwYPjsssuW2DFs3l90nt9Z511VnzlK1/JPrvRvXv3rI3U7re//e1s9fSee+6J3Xbbbe5lTcH0xBNPLFwAXdTcE0zb4a/SLREgQIAAAQIECBDoYAKFC6bpMdpdd901WylNK5rdunWbW5LJkyfHkUcema163nHHHS2umi6slrNmzYpTTz01zj333Gw19eSTTxZMO9ikd7sECBAgQIAAAQIECBRLoHDB9Oqrr85WRW+99dbssdr5jxQoTznllAVWO9vCmlZSTzvtNMG0LWjOJUCAAAECBAgQIECAQI0EChdMm0Jj2rRo6623XuC2b7rppth///3jqquuisMOO6zNLNOnT4+TTjopLrnkkkU+yrvRRhvFhhtumLW94oorRv/+/WODDTaILl26tLm/Wl/gUd5aC2ufAAECBAgQIECAAIFaCxQqmKZPa6Rdb2+++eZ44IEHYquttlrg/keOHBmDBg2KM888M3skt63H888/n+28u+qqq2abKK2yyipzm2h6xzRttDT/scsuu0TalTdtolSkQzAtUjWMhQABAgQIECBAgACBSgQKGUzTO6S33XZbrLvuugvc02OPPRYDBgyoKJimjZXSaukNN9yQrbjuu+++8+yImjZHSjv3po2S0upo+txM2iTp8ssvj4suuij22GOPSI8aL2zH3krw87hGMM1DURsECBAgQIAAAQIECDRSoO7B9P333892100hsfmx0047xTrrrNPiiumDDz4YAwcObHMwnT17dhZIv/Wtby30UzGLK8KkSZPi6KOPzlZY59/JtzXFq8fnQJ588snWDMU5BAgQIECAAAECHVBgs80264B37ZbLJFD3YPrKK69kj9Km3XebH2mzo7322mvujrktvWN63XXXRfquaGuO5p+a2X333eOCCy5o86pn06ZM6XHe9LhxW45aB1OhtC3VKMa56b3ldKhdMephFO1LwO+rfdXT3RRTwO+smHVZ3KgE0/LVrKONuO7BtCXg9MjsCSec0OKuvOkd1B133LGl5rJvl6bHgtNnZnbYYYe49NJLY6WVVmrxuvlPSKulBx10ULQlELe5Exd0GAGPYHeYUrvRBgj4fTUAXZcdTsDvrMOV3A0TqLlA4YJp06O66fuiaYfezp07z0X48MMP45BDDolx48ZljwOvueaaiwVKofSuu+7Kgu4WW2xRcSht2sn32muvzdpLAddBoBoBf6FXo+daAosX8PsyQwjUXsDvrPbGeiDQ0QQKF0zHjx+fPaI7ZsyYbHVy2223zWqS3hFNu/UOGzYsjjvuuDj99NPnhtZ0XtrUKO3Sm1ZG039ZtjWUptB7xhlnZJ+gWW+99eZuitS83/QebHqkt3fv3h1tnrjfnAX8hZ4zqOYINBPw+zIdCNRewO+s9sZ6INDRBAoXTFMBRo8enT02O3ny5Nh7772jb9++8de//jVGjRoV22+/fRYOmz+O2/Tt0xQq06PAaVfdtJvufvvtF48//nj22Zlll112gdouvfTScc4552RBdOLEiXHooYfG/fffn62Ibr755jFr1qxsLKnf9E3VESNGLHSn4I42adxv9QL+Qq/eUAsEFiXg92VuEKi9gN9Z7Y31QKCjCRQymKbVzvS90Z///OfZLrgffPBBbLnllllYTaupPXr0mKdOV155Zbba2XzFdOzYsdm5KVgu6kjfMP3tb38bTS+Dp2vSJkz33Xdfdl3Pnj2zR4AHDx4cQ4cOXWi47WgTxv3mI+Av9HwctUJgYQJ+X+YFgdoL+J3V3lgPBDqaQCGDaUcrgvvteAL+Qu94NXfH9RPw+6qftZ46roDfWcetvTsnUCsBwbRWstolsBgBf6GbHgRqJ+D3VTtbLRNoEvA7MxcIEMhbQDDNW1R7BFoh4C/0ViA5hUCFAn5fFcK5jEAbBPzO2oDlVAIEWiUgmLaKyUkE8hXwF3q+nloj0FzA78t8IFB7Ab+z2hvrgUBHExBMO1rF3W8hBPyFXogyGEQ7FfD7aqeFdVuFEvA7K1Q5DIZAuxAQTNtFGd1E2QT8hV62ihlvmQT8vspULWMtq4DfWVkrZ9wEiisgmBa3NkbWjgX8hd6Oi+vWGi7g99XwEhhABxDwO+sARXaLBOosIJjWGVx3BJKAv9DNAwK1E/D7qp2tlgk0CfidmQsECOQtIJjmLao9Aq0Q8Bd6K5CcQqBCAb+vCuFcRqANAn5nbcByKgECrRIQTFvF5CQC+Qr4Cz1fT60RaC7g92U+EKi9gN9Z7Y31QKCjCQimHa3i7rcQAv5CL0QZDKKdCvh9tdPCuq1CCfidFaocBkOgXQgIpu2ijG6ibAL+Qi9bxYy3TAJ+X2WqlrGWVcDvrKyVM24CxRUQTItbGyNrxwL+Qm/HxXVrDRfw+2p4CQygAwj4nXWAIrtFAnUWEEzrDK47AknAX+jmAYHaCfh91c5WywSaBPzOzAUCBPIWEEzzFtUegVYI+Au9FUhOIVChgN9XhXAuI9AGAb+zNmA5lQCBVgkIpq1ichKBfAX8hZ6vp9YINBfw+zIfCNRewO+s9sZ6INDRBATTjlZx91sIAX+hF6IMBtFOBfy+2mlh3VahBPzOClUOgyHQLgQE03ZRRjdRNgF/oZetYsZbJgG/rzJVy1jLKuB3VtbKGTeB4goIpsWtjZERIECAAAECBAgQIECgQwgIph2izG6SAAECBAgQIECAAAECxRUQTItbGyMjQIAAAQIECBAgQIBAhxAQTDtEmd0kAQIECBAgQIAAAQIEiisgmBa3NkZGgAABAgQIECBAgACBDiEgmHaIMrtJAgQIECBAgAABAgQIFFdAMC1ubYyMAAECBAgQIECAAAECHUJAMO0QZXaTBAgQIECAAAECBAgQKK6AYFrc2hgZAQIECBAgQIAAAQIEOoSAYNohyuwmCRAgQIAAAQIECBAgUFwBwbS4tTEyAgQIECBAgAABg9+Z9wAAEBRJREFUAgQIdAgBwbRDlNlNEiBAgAABAgQIECBAoLgCgmlxa2NkBAgQIECAAAECBAgQ6BACgmmHKLObJECAAAECBAgQIECAQHEFBNPi1sbICBAgQIAAAQIECBAg0CEEBNMOUWY3mZfA2LFj48ADD4zRo0fP0+Smm24a2223XRx99NGxxhprzPNnb775Zhx88MExatSo2HzzzWPEiBGx0UYbLXZIkyZNiuOPPz6uueaaWH311ePuu++OTTbZZO415557bqT/PPDAA7HVVlvldXvaIZCrwG233Rb77LNP3HrrrTFkyJCFtp3O+c53vpPN9b322mvuOb/73e9i3333jcmT/7/27gVEqrKP4/hjut5vq65mSiUoKYoK0YpdDPFWWmpGCl7wrpuZhUWWad4vaGnealOx0jTSUhQvRaF4d2VByt1VSbAg8pY3Xs2K3F5+DzzD2dkzM07N7pmZ/R4Q3lfnzDnnM+d0nv/z/J//87/Q39WpU8dkZ2eb559/3j6HtWrVini+3mf1/fffN5MmTTKVKlWKen3//POPOXr0qHn11VdN48aNzYYNG0xmZmbEfW7dumW2b99uP3f48GF7rvpvwRNPPGGvu1OnTuaee+5JqClfhkBZCaxcudK+wx577DHz2WeflXqXldVx+V4EEEDACRCYci8gEIfAmTNnbAO7du3a5qmnnjIZGRnmzp07tjG7c+dO2xD9+OOPTZs2bULf6vY5f/68uX37tg1SFy1aZKpVqxbxyFu3brWNb7cdOnTINhbcNmfOHPPOO++Y8L+P41L4KAJlLrBx40YzdOhQ28gdMmSI7/Eifcb9vfZv166d3VeB344dO8zJkyfNhAkT7HMUKTj1PkPdu3c369evN02bNo0aZC5ZssQsXrzYHqdXr15G59CwYUPffX788UczceJE2zmkgFkdRzVq1DCXL182J06csPvwfJb5LcYBEiRw7do1M3r0aLNt2zb7jWvXrrX/nw0BBBAoTwEC0/LU5lgpL+CCTI1SLl261DZEtRUXF5s1a9aYnJwcM336dDNjxgxTuXJl+29uHxesnjp1ymiU6KGHHvL10CiMGry//PKLue+++2yDmsA05W+dCnkBiQhMw4Pa69ev29FPZRGoEd2tW7dStuoAUsbBxYsXTatWrUxubm7Ez2rngoIC89prr5n8/Hz77O3bt8/UrFkzYmCq7x0/frwdLdWzPnnyZFO3bt3QeVy6dMl8/vnnNouiffv2FfK356JTS0Aj/k8//bR58803beeP3lcaQY2WlZBaV8jZIoBAKggQmKbCr8Q5Jo1ApMBUJ3j69GkzcOBA8+ijj5YIWr37aNRTKYjReqOPHz9u+vfvb15//XVz8+ZN2/AlME2aW4ATiUOgLAJTHV6dNcOHD484EltYWGheeOEFM2bMGJtp8Nxzz5kRI0YYZRq4DiPvZejv9dxptDQrKys0uus3Yqp0X3VKKZCdOnWqmTVrlqlSpUocKnwUgeQSUNaP7mON/ivjRx05e/bsMV9++SUdK8n1U3E2CKS9AIFp2v/EXGAiBaIFpj/88IOdI9ejRw/z3nvvmerVq9tDe/d544037EiLUv801zR8/pprIKhBsGXLFqN0RL+UXVJ5E/mr8l1lJVBWgelHH31ksxMizV3Vv6uhrVFVZSYoQNVcb41itmjRotTlagS0fv36Nr3+ypUrUQPTX3/91f679tEz2rZt27Li43sRKBcBd09rdF/p8d98843p16+ffY8p8yB8brY6Zw4cOGA0d1u1E7zzwHXC6pzdtGmTrY+gTRlFqsuwfPly+3ltynRQ5sOTTz7JPOxy+ZU5CAKpIUBgmhq/E2eZJAKRAtO///7bLFy40L7UVQhFL3W3effRi16N5pkzZ/qmFp47d84WfNFcVX2X/hCYJsmPz2nELVAWgemFCxdsoKmUXr8CLTdu3LD/rk2ZCfXq1bPPnALZr776ygwYMCDqdcQKTI8dO2Z69uxpsxpWrVplO5nYEEhlAaXu6p2l1PS+ffsaF6iq49SvA1UdQuPGjTOtW7c2zz77rFGxPnXS/Pzzz7bjtUOHDrbzRuntejfqvacUYRUFU8ftn3/+adOFf/rpJ/sufOWVV3wzGVLZlHNHAIF/J0Bg+u/c2KuCCkQrfqSCLG+99ZYtGOFN7QsPZouKiuzLXKmG4UWQ1AhQD7WbOxdpZJQR0wp6A6bYZbvAVJVqlSLrt7liQeFzSaMVP9Lopp4dv4rULhVeKfBqJGtzqb3q8Ik1by5WYOrOS9+vP7Eq/abYT8bpVjABBYnK5FHGj+5t1TVwmTsaEQ2fx/3bb7+ZYcOG2UBSHT/33nuvFdu7d68tdKZOIW+NBaUHK5NI70bNxXZF/zTKqv+vua1kHlSwm47LRSCKAIEptwcCcQi4IPP777/33Us9who57dy5c6jBGh6YKq1JBVby8vJKvJBdVUR9seulJjCN48fho0kn4IK4uzmxSIGp374apdRyLLNnzw41jPU5pRjOmzfPphF6G7uuoFj4M+f33XcbmOrYKnTGhkAqC7j3k0ZKvQGlUm41N1tLJ/kV81PVeO/9754bLbPkMgn++usvO1J65MgR3zT6b7/91mYfRFtOKpVtOXcEEIhfgMA0fjP2qMACkVJ51fBVz/K0adNsNU+9aF01Tr993FIW3jk8riGgwiquTD+BaQW+2dLg0hOdyqvAU2mGGsl59913bSGxFStWhCriakkm/V3z5s1LjYy6c9GSMMpKiLQRmKbBjccl3LVAeJaO29GNjCpN1ztf1L3P7iYwdc+S1hRWYUBXxd4dQ5XnlcFAJ89d/1x8EIG0FyAwTfufmAtMpEC04kdqNCu1SXNvFFC+/fbbdtTUbx/XgNa5qcJogwYNbDqVRnS8BVoITBP56/Fd5S2Q6MDUnb8ayy+//LLtDFL1ULfGrxuB6d27t+nSpUuJy1XKsOZ/67N+8+bch2MFpu4YSllctmyZ7YhiQyAVBZRO+9JLL5nvvvvOpufqPeQ2vc+0bJJScb1zs927Sym5sVJ53bOkYkrRNnUuKYuIDQEEECAw5R5AIA6BaIGpvkbzZR5//HE7t82tc+q3j0s5VCqUCk5ono6KqYTPzyEwjePH4aNJJ1BWgaku1D0bLgXYzZVT5c9om9KAvcFs+GdjBabueVbV7UhVfpPuh+CEEPARcPOxFWxG27zvM727tKzSlClTzCOPPGLrJagQ2SeffGLXDNZyM27N7ljPEj8KAgggEC5AYMo9gUAcArECU5XQV/l7pQpqrmnVqlV9R0x1SNcoUECqURelS2l5i+zs7NAZEZjG8ePw0aQTKKvAVI1jLQejP66SqKtorUZxpAJHLoVeHULeeXNeuFiNaW8ArGdc65myjmnS3XqcUAwBtx5vpArx2t3VPdAa3W7Odn5+vi1mpKyEP/74wz5/6uxRtWst//Lggw+Gjnz79m37LlQl6y+++MIu3cSGAAIIRBMgMOX+QCAOgWiBqdKi1Iv84Ycflkh9ijYvVelL6mnWNmLEiFINagLTOH4cPpp0AmUVmBYUFISWhHGjlkrPVcaB0gvdHO1wEBe8aq6bq0Aa/plYgak+7xrnV69etcs5vfjii6ZWrVqhr1KDXvPMW7ZsaZfHYEMg2QTCp5M0bdq01Cm64FWdL7m5uTYTSAGmCo8pIH3mmWdirkHq/hug+gtTp04tMc9UnTwHDx40qtrdsGHDZCPifBBAIAABAtMA0Dlk6gr4LRejq1FQqnXZtGSM1mRTZVDXUI0WzLoRHH2H3xqLBKape69w5sYGf1pCIrzirtcm0mf8lovRfgouNXqjTdU/Bw0aZH7//XffStfhv4GWwdBo6YIFC0o8b6qy/fXXX9uPa5Rn8+bN9n+7gi16lrW+sGs8q8GueXOqWKrnWyNGHTt2tI1ut/yN9qfaKE9BsgpEqrobfr5aRkYjpO3atbNzs5UFNH/+fPvHbe7+b9asmRk+fLjp2rVraFkYFQZU/YQPPvjAjpiq+q+eI615unv3btOoUaNQJ06yWnFeCCBQfgIEpuVnzZHSQEDVBVX1c//+/SWuRkUjunXrZkaNGlXipawPnT171vYwa+6pUv80N81t7vvUoNXIaZMmTUp8r9ZqnDt3ri1A4V2zUQ1r/Qn/+zQg5hLSSMCNrkQL0PSZsWPHmnXr1tkGsNt27dplg0F1+ng3NW779OljR0dbt25dosCYlmvSMxNe/dO7v2uQ5+Tk2A6kjIyM0ChQJPqHH37Yt/GsUadPP/3Ujh4pXVGbRn90HgpqtW4qab5pdEOn0aWo01PVrXfu3GmXN4u0uaWWVAhJU01U9GjkyJF2Xqkq89atW9fuqneZni111OgZ1BqlWutUm0ZGdRxlM6gOg55pvc/0HOt9ev/996eRLJeCAAL/RYDA9L/osS8CCCCAAAIIIFABBNy6pMou8C6J5i5dy78MHjzYBquqgJ2ZmVkBVLhEBBBIpACBaSI1+S4EEEAAAQQQQCANBVwxo6KiIht4PvDAAyWuUlNZtOyMsgYiFSBLQxYuCQEEEihAYJpATL4KAQQQQAABBBBIVwGNlGqtbk1fUWVeF5wWFhYapd9nZWWZ1atXl1pHOF09uC4EEEisAIFpYj35NgQQQAABBBBAIC0FiouLTV5enp0Troq6mlOqjTmjaflzc1EIlLsAgWm5k3NABBBAAAEEEEAAAQQQQAABrwCBKfcDAggggAACCCCAAAIIIIBAoAIEpoHyc3AEEEAAAQQQQAABBBBAAAECU+4BBBBAAAEEEEAAAQQQQACBQAUITAPl5+AIIIAAAggggAACCCCAAAIEptwDCCCAAAIIIIAAAggggAACgQoQmAbKz8ERQAABBBBAAAEEEEAAAQQITLkHEEAAAQQQQAABBBBAAAEEAhUgMA2Un4MjgAACCCCAAAIIIIAAAggQmHIPIIAAAggggAACCCCAAAIIBCpAYBooPwdHAAEEEEAAAQQQQAABBBAgMOUeQAABBBBAAAEEEEAAAQQQCFSAwDRQfg6OAAIIIIAAAggggAACCCBAYMo9gAACCCCAAAIIIIAAAgggEKgAgWmg/BwcAQQQQAABBBBAAAEEEECAwJR7AAEEEEAAAQQQQAABBBBAIFABAtNA+Tk4AggggAACCCCAAAIIIIAAgSn3AAIIIIAAAggggAACCCCAQKACBKaB8nNwBBBAAAEEEEAAAQQQQAABAlPuAQQQQAABBBBAAAEEEEAAgUAFCEwD5efgCCCAAAIIIIAAAggggAACBKbcAwgggAACCCCAAAIIIIAAAoEKEJgGys/BEUAAAQQQQAABBBBAAAEECEy5BxBAAAEEEEAAAQQQQAABBAIVIDANlJ+DI4AAAggggAACCCCAAAIIEJhyDyCAAAIIIIAAAggggAACCAQqQGAaKD8HRwABBBBAAAEEEEAAAQQQIDDlHkAAAQQQQAABBBBAAAEEEAhUgMA0UH4OjgACCCCAAAIIIIAAAggg8H/2Nlb2weZPEgAAAABJRU5ErkJggg=="/>
        <xdr:cNvSpPr>
          <a:spLocks noChangeAspect="1" noChangeArrowheads="1"/>
        </xdr:cNvSpPr>
      </xdr:nvSpPr>
      <xdr:spPr bwMode="auto">
        <a:xfrm>
          <a:off x="276225" y="1180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304800</xdr:colOff>
      <xdr:row>60</xdr:row>
      <xdr:rowOff>114300</xdr:rowOff>
    </xdr:to>
    <xdr:sp macro="" textlink="">
      <xdr:nvSpPr>
        <xdr:cNvPr id="9220" name="AutoShape 4" descr="data:image/png;base64,iVBORw0KGgoAAAANSUhEUgAAA6YAAAIwCAYAAACVynYBAAAAAXNSR0IArs4c6QAAIABJREFUeF7s3Qm4XtPdN/6fDCIiIkhRGlNDjaViaEUVrzxaQxAaxFClRcxaWlpDUN6qqWZPG2qm1JCqFg3SF9Wn5raGhiIqQUyZRCLD/1r76cn/ZDzn3Pe+73vvcz77unq97yN7r7X257fupl9r77WXmDNnzpxwECBAgAABAgQIECBAgACBBgksIZg2SF63BAgQIECAAAECBAgQIJAJCKYmAgECBAgQIECAAAECBAg0VEAwbSi/zgkQIECAAAECBAgQIEBAMDUHCBAgQIAAAQIECBAgQKChAoJpQ/l1ToAAAQIECBAgQIAAAQKCqTlAgAABAgQIECBAgAABAg0VEEwbyq9zAgQIECBAgAABAgQIEBBMzQECBAgQIECAAAECBAgQaKiAYNpQfp0TIECAAAECBAgQIECAgGBqDhAgQIAAAQIECBAgQIBAQwUE04by65wAAQIECBAgQIAAAQIEBFNzgAABAgQIECBAgAABAgQaKiCYNpRf5wQIECBAgAABAgQIECAgmJoDBAgQIECAAAECBAgQINBQAcG0ofw6J0CAAAECBAgQIECAAAHB1BwgQIAAAQIECBAgQIAAgYYKCKYN5dc5AQIECBAgQIAAAQIECAim5gABAgQIECBAgAABAgQINFRAMG0ov84JECBAgAABAgQIECBAQDA1BwgQIECAAAECBAgQIECgoQKCaUP5dU6AAAECBAgQIECAAAECgqk5QIAAAQIECBAgQIAAAQINFRBMG8qvcwIECBAgQIAAAQIECBAQTM0BAgQIECBAgAABAgQIEGiogGDaUH6dEyBAgAABAgQIECBAgIBgag4QIECAAAECBAgQIECAQEMFBNOG8uucAAECBAgQIECAAAECBARTc4AAAQIECBAgQIAAgYYLzJ4T8edXJ8bf3poSr7/3Sbw9cUbMmj0nunReIvouv1Ss/ZnuscnnlomNV1um4WM1gPwFBNP8TbVIgAABAgQIECBAgEAbBEY+917c9/z7MWX6rBav+tzy3WLXL64YX1m7V4vnOqE8AoJpeWplpAQIECBAgAABAgTalcC4j6bHL/40Lsa8O63N9zWgX684bNtVY4k2X+mCIgoIpkWsijERIECAAAECBAgQaOcC/5owLc6/f2xM+qTlVdJFUay/So84cae+0bWzeFr26SKYLqKCkydPjv/7f/9vXHrppfGLX/wihgwZUvZaGz8BAgQIECBAgACBQgh8MPXT+PFd/6oqlDbdyJf69owTBn4u1/saNWpUDBs2LKZMmTK33WWWWSY22WST2HnnnWOvvfaKpZdeep4+H3rooTj66KPjo48+igMOOCB+9KMfRc+ePRc7rhdffDGOOeaYeOGFF2K33XaL8847b+41EydOzNpLR8okvXq170eXBdP5psqcOXPiqaeeiuOOOy4ee+yx7E9vvPHGGDp0aK6TXWMECBAgQIAAAQIEOqrAhQ+8GU+PnZzb7Q/erE/ssWmf3Nq78847s1A4ePDgWHfddbN2U0h94IEH4qWXXoqDDjoofvzjH88TTpuu+cxnPhPvvvtutrj1jW98Y5FjmjFjRpx99tkxYsSI7Jyvfe1rcdlll0Xv3r2z//vDDz+Mo446Kvv/N//nud1kwRoSTJsVZPr06XHFFVfE6aefHttuu21ssMEG8dOf/lQwLdikNRwCBAgQIECAAIHyCjzxr0lx2UP/zv0GLhrSL/r07JpLu00hM61U7rnnnnPbnDRpUpx66qnxhz/8IQuUAwYMmPtnTdccccQRMXr06Nhss83ijDPOiKWWWmqhY3r55ZfjsMMOiy996UsxduzY6Natm2CaS/XaQSNpcqRl9/RvQA499NC44447Yv/99xdM20Ft3QIBAgQIECBAgEAxBM669/V4+e2Pcx/MzhuvEPtusVIu7S4qmKbGU0Y49thjs8drm4fWpmvOP//8SI/o/ulPf4qrr7567opr84GlpzTTiuqVV14Z6fxrrrkm+2MrprmUr/yNTJs2LVui79Pnfx8DuOmmmwTT8pfVHRAgQIAAAQIECBREIH2b9Pu3v1KT0aTV0rRqmsexuGCaXvP7wQ9+kIXK9F5o09H8mvQ47yGHHBLf+9734jvf+U4sscS8mzOlR33Tu6WrrLJKdk5qTzBNcd2xUAHB1MQgQIAAAQIECBAgkJ/A6H9+lH0eplbH+Xt/PlbutWTVzS8qmKZA+f3vfz/SI71pxfRzn/v/N11qfs0OO+yQBc606HXJJZdECqrNj/vuuy8LrGnV9Mtf/vJC3yX1jmnVZWw/DQim7aeW7oQAAQIECBAgQKDxArf+zztx7/Pv12wg3xvYNzbtu0zV7S9u86O0O27a+Ci9G9r8mD/MptCZ3jGdfxOkjz/+ONuxd/z48Vlo7dq1q2AaETY/Wsy0FUyr/k1rgAABAgQIECBAgMBcgV/+v3HxyMsf1UzksG0/G9v0W67q9ptC5sIaSp+NGTRoULZy2nwldP5g2rS50aabbho/+clP5u7g++yzz8bBBx8caZOktGqaPi+zsN13rZhWXcb200BewXT+Z8rzFnryySfzblJ7VQj844PO8cAb1T9CMuCzn8bmK82sYiQuJdA+BTpPnxR9//C9qm/uk+U/H+O3+d93ehwECMwr8MYbb8Qnn3xSNUu/fv2iU6dOVbejgeoF0g6xRTjKFkybb3CU3oB85513shXQq666KvuWafrcS9O3SucPpk2fg/ntb38b1157bfYN1FmzZsWFF14Yv/vd7+ZujLSoACqYFmHGFmQMZQmmiUs4LcikiYj3pnWKG17qVvWABn9+evTtObvqdjRAoD0KrP67o6PTzOr+R/PEzw+MDzbYuz3yuCcCVQuk9+jS/yiu5ujcuXN8/vOfr6YJ1+YoUJRgWrZHeeffeTeVZPLkydmjvOmTMWkjpM033zyr1MLeS3300UezTZDSFz9OOOGEeOutt2LYsGHZY8CpjSWXXHKR3ysVTHP8AZS9qbyCaS0dmlZj7WFVS+W2t/39X78Sb0+a0fYLm11x46HrV3W9iwm0Z4GPf/fT+OQvt1V1iz0PuiK6rr1VVW24mEB7FUj/4zl9h7Ga4wtf+MIC7+BV055r24dA2Tc/aqrCxRdfHD/72c/m+WTMwoLpBx98kO2+m8Js+hTM73//+7jgggvm+QaqFdP/VfWO6WJ+44Jp+/gvwEbcxZ1PT4j0n0qP/7P+8vGtr6xc6eWuI9DuBWaOfS4m/fLgiu+z8wp9o9exd1d8vQsJdASBe+65J6ZOnVrxre60006x/PLLV3y9C9unQHv4XExaEEqP46b/pEd0Bw4cmBVrYcG06Xulw4cPzzZCGjVqVKR3VFM4TZsopUMwFUxb/LULpi0SOWERApM/mRVH3PhyxT7n7bV2fHa56h8HrngALiRQAoHJNx0bn778/yoa6dK7/DCW2uKbFV3rIgIdReCll16Kp59+uqLbTZ/Q2GabbSq61kXtX+Cse1+Pl9/+OPcb3XnjFWLfLVbKpd3Ffcc0/TbSxkfpuOKKK6Jv376LDKbpD5o2QRozZkx23vnnnx/77rvv3HEKpoLpApN22rRpccstt8SECf+70vX3v/89e258//33jw033DD7Z/3794/0XaKiHB7lLUolFhzH7//+ftz0xDttHuCgTVaMvfvP+62rNjfiAgIdQGDmuJdi0lX7tflOu6y6fix72I1tvs4FBDqiQHrssJJ3TXfeeee5q0Ed0c09L17giX9Nisse+nfuTBcN6Rd9enbNpd2FfS4mNfzmm29G2swoHeecc07stttu0fS/xxcVZps2QRoxYkSkHXqbh9nUjmAqmC4wadOkOOCAA7JdshZ1pAl48skn5zLh82hEMM1DsXZt/Orx8fHHF1q/ecTWn+8VR3xt1doNSMsE2pnA9L/eEVN/e06r76rzSv1imcFnR+eV+7X6GicS6MgC6f24xx9/PCZNmtRqhi233DLWXnvtVp/vxI4pcOEDb8bTYyfndvODN+sTe2zaJ7f20iO3aZOiKVOmzNNmmttpkWq//fbLNvdq/vWNkSNHxoknnpg94pv+5Uzzo6m9ww8/PHvnNG0O1nRMnDgxjj/++Jg5c2b2zmrTI77pnx999NHZac3/eW43WbCGvGNasIK0dTiCaVvF6n/+M2OnxG+fey/++c6iH1lZfYWlYtcvrhhbrbVs/QeoRwIlF5j1/tj45JFfxPTnFv0vFZdYqmcstfUB0X3bQ0t+t4ZPoDECf/vb3yI9vvjpp58ucgBrrbVW9oRZen/OQaAlgQ+mfho/vutfMemTWS2d2uKff6lvzzhh4OdaPM8JxRYQTItdnxZHJ5i2SFSYE14a/3E8+cakeO7NKfHOpBmxYs8lY+NVe8SXVu8ZG6/mL/HCFMpASisw64M3Y8bfH4yZr/4lZo57IZbo2j26rL5pdF1nQHTb+OsRnbuU9t4MnEARBNL3F19//fUYN25c9tpT+r9XWGGFWHnllbN37ATSIlSpXGP414Rpcf79Y6sKp+uv0iNO3KlvdO28RLlu3mgXEBBMSz4pBNOSF9DwCRAgQIAAAQIdWGDcR9PjF38aF2PendZmhQH9esVh264aImmb6Qp5gWBayLK0flCCaeutnEmAAAECBAgQIFBMgZHPvRf3Pf9+TJne8qO9n1u+W/YK1FfW/t/PrTjah4BgWvI6CqYlL6DhEyBAgAABAgQIZAKz50T8+dWJ8be3psTr730S6Zuns2bPiS6dl4i+yy8Va3+me2zyuWW8AtVO54tgWvLCCqYlL6DhEyBAgAABAgQIECAQgmnJJ4FgWvICGj4BAgQIECBAgAABAoJp2eeAYFr2Cho/AQIECBAgQIAAAQJWTEs+BwTTkhfQ8AkQIECAAAECBAgQsGJa9jkgmJa9gsZPgAABAgQIECBAgIAV05LPAcG05AU0fAIECBAgQIAAAQIErJiWfQ4IpmWvoPETIECAAAECBAgQIGDFtORzQDAteQENnwABAgQIECBAgAABK6ZlnwOCadkraPwECBAgQIAAAQIECFgxLfkcEExLXkDDJ0CAAAECBAgQIEDAimnZ54BgWvYKGj8BAgQIECBAgAABAlZMSz4HBNOSF9DwCRAgQIAAAQIECBCwYlr2OSCYlr2Cxk+AAAECBAgQIECAgBXTks8BwbTkBTR8AgQIECBAgAABAgSsmJZ9DgimZa+g8RMgQIAAAQIECBAgYMW05HNAMC15AQ2fAAECBAgQIECAAAErpmWfA4Jp2Sto/AQIECBAgAABAgQIWDEt+RwQTEteQMMnQIAAAQIECBAgQMCKadnngGBa9goaPwECBAgQIECAAAECVkxLPgcE05IX0PAJECBAgAABAgQIELBiWvY5IJiWvYLGT4AAAQIECBAgkAnMmR0znv9DfPrqEzFz3Isx6/2xEbNmxhJdukbnldeJLqttGF37DYiu/b4CrB0KWDEteVEF05IX0PAJECBAgAABAgRi2p+uiU8evyHmfDyxRY3OK30+um9zcCy58ddbPNcJ5REQTMtTq4WOVDAteQENnwABAgQIECDQgQVmTXgtpt49PGa++XybFbptskv02HN4RCzR5mtdUDwBwbR4NWnTiATTNnE5mQABAgQIECBAoCACM9/6R0y+8ZiYM/XDikfUdc3+scwBl8YSXbpV3IYLiyEgmBajDhWPQjCtmM6FBAgQIECAAAECDRKYPendmHjlvlWF0qahd133q9Fz6MW53snIkSPjiCOOiCuvvDJ22223hbadzjnxxBPjwgsvjJ133nnuOddee238+Mc/nuea5ZZbLvr37x/f/OY3Y8cdd4wll1xykeN966234thjj40///nPMXz48DjkkEOi6X/zL+qiGTNmxM033xw/+9nP4vDDD4+jjz56sR4ff/xx3H///fGb3/wm/vrXv8aUKVNiww03jC233DIGDRoUm266aXTq1ClX05YaE0xbEir4nwumBS+Q4REgQIAAAQIECCwgMPnm4+PTl0bnJtN9+8Oj+9e+m1t7d955ZxbuLr300thzzz0X2u6izrn44ouzgHjwwQfHKquskl37wQcfxL333hv//ve/45RTTonDDjssunTpstB277vvvvjOd76T/dk222wTl1xySXzmM59Z5L298cYbcdZZZ8Xvf//77JwUlo877rhFnv/aa6/Fj370oxg9enQss8wyscEGG8RSSy0V77//fvz973/Prrv77rtj8803z82zNQ0Jpq1RKvA5gmmBi2NoBAgQIECAAAECCwjM+Nv9MeX2k3OXWe74e6NT78/m0m4ewXT+cJdWQlNgnDBhQlx99dWx7rrrLjDWTz75JM4444zsnDXXXDNuuOGGGDFiRAwYMGCBc2fNmpWF3XPOOSdWXHHF+K//+q/46U9/uthgmtr9wQ9+kK2WnnDCCfHd7343evbsObft9957LwulW2+9day33nq5WLa2EcG0tVIFPU8wLWhhDIsAAQIECBAgQGChApNGHBIz33gmd52lBhwUSw88Npd2axFM58yZkz32m/6zqBXJl19+OVtN3W+//bIVy29/+9sxZMiQLGx27tx5nnv78MMPs1XdjTbaKI488sh48cUXY/fdd19kME39/+IXv8geDz7mmGPie9/73iJXbXNBbGMjgmkbwYp2umBatIoYDwECBAgQIECAwKIE0rdJJ/5895oAdVrus7HcCffm0nYtgmla4UyP+KZ3UG+55Zb40pe+tMBYb7zxxrjggguyc9Zee+0sPI4bNy6uuOKK6Nu37zznz5w5M3tEuE+fPtk7qOld0cUF03feeScLsGlVdFErtrngVdiIYFohXFEuE0yLUgnjIECAAAECBAgQaElg+tP3ZJ+HqdXR69i7o/MK8wa4SvqqRTAdM2ZMDBs2LNZaa60477zzolevXvMMbfLkyVkQTUcKp+kR2xRU06O3aaXzG9/4xmJvpaVg+vTTT8e+++4bO+20U/zkJz/J3i8t0iGYFqkaFYxFMK0AzSUECBAgQIAAAQINEfj4gZ/HJ49eV7O+ew79eXRdd5uq228Kpmmn2hVWWGGh7TVtFjT/BkmL2/woPXabNh5K74/Ofzz77LPZhkkpnO6///7ZHzc92pt2yU1hcumll17kvbUUTJvuKb1bmv7T0k6/VSO2sQHBtI1gRTtdMC1aRYyHAAECBAgQIEBgUQJT7z4zpj99d82Aeux5ZnTbZJeq228Kca1paFHBdGHXps/GfOtb38o+RdN8xTK9/5l2373rrrvmecw2fdYlBdlnnnmmxcdvWxtMW9q1tzX3XItzBNNaqNaxTcG0jti6IkCAAAECBAgQqEqgbMG0ms/FNN/gaPbs2ZE+63L++ednGx/Nv/nQu+++m/2z9HmZ+VdGm0Jy2q236TMyCyuCYFrV1HRxtQKCabWCridAgAABAgQIEKiXQNke5c0rmDb5vv3229lOuh999FFcddVV2QZH6fjTn/6Uvf+5/fbbx1ZbbTVPOdIjw7/5zW+yXXrTu6fzv5vadHJLwbSpj7Tj75lnnhndu3evV9lb1Y8V01YxFfckwbS4tTEyAgQIECBAgACBeQU68uZHSaLpO6Xp+6RNK6ozZsyIs88+O/te6eKO9Ohv2gwpBdSFHS0F01dffTUOP/zw6Nat20J3+W30XBVMG12BKvsXTKsEdDkBAgQIECBAgEDdBDry52IS8rRp0+K0006LP/7xj3HdddfFxhtvHGPHjs126+3Xr98iNzi67777ssd4jzvuuGzjovm/aZrabimYNg/Ap5xySva91C5dutSt9i11JJi2JFTwPxdMC14gwyNAgAABAgQIEJhHYNKIQ2LmG8/krrLUgINi6YHH5tJuLT4XkzY4evzxx7NgmXbnbXosN33T9Pvf/372/ml6nHdhR1N4XWqppeLyyy+PlVZaaYHTWgqm6YLnnnsuvvvd72aPEh9//PFx4IEHzrPT78SJE+Oee+6JNdZYI7761a/mYtnaRgTT1koV9DzBtKCFMSwCBAgQIECAAIGFCsz42/0x5faTc9dZ7vh7o1Pvz+bSbh7BNH36JW1m1HS88MIL2UppCpXpO6bpXdLW7ro7a9as+NnPfhbpndemb5qmf/aHP/whXn/99ayL8ePHx7XXXjvPe6opYKbvljatsKZw/Mgjj8Tpp58e6dHe9HjwBhtsECnwNn3+JrV15ZVXxm677ZaLZWsbEUxbK1XQ8wTTghbGsAgQIECAAAECBBYpMPnm4+PTl0bnJtR9+8Oj+9e+m1t7I0eOzD7psriAls5Jn1658MILY+edd57bdwqHP/7xjxcYS/om6je+8Y3Ya6+9YtVVV83+vOm9zy233DK7JgXERR2PPvpoHHLIIXHAAQfED3/4w0jBdPjw4dkjwYs6DjrooCyEpvdKmx9pF+Bf//rXcf/998fTTz+d/VEaXxrHrrvuGum7qfV+zFcwzW36NqYhwbQx7nolQIAAAQIECBCoXGD2pHdj4pX7xpypH1beyH+u7LruV6Pn0IurbkcDjRUQTBvrX3XvgmnVhBogQIAAAQIECBBogMDMt/4Rk288pqpw2nXN/rHMAZfGEl3mXRFswO3oskoBwbRKwEZfLpg2ugL6J0CAAAECBAgQqFRg1oTXYurdw2Pmm8+3uYlum+wSPfYcHhFLtPlaFxRPQDAtXk3aNCLBtE1cTiZAgAABAgQIECigwLQ/XROfPH5DzPl4Youj67zS56P7NgfHkht/vcVznVAeAcG0PLVa6EgF05IX0PAJECBAgAABAgT+V2DO7Jjx/B/i01efiJnjXoz0zdOYNTOW6NI1Oq+8TnRZbcPo2m9AdO33FWLtUEAwLXlRBdOSF9DwCRAgQIAAAQIECBAIwbTkk0AwLXkBDZ8AAQIECBAgQIAAAcG07HNAMC17BY2fAAECBAgQIECAAAErpiWfA4JpyQto+AQIECBAgAABAgQIWDEt+xwQTMteQeMnQIAAAQIECBAgQMCKacnngGBa8gIaPgECBAgQIECAAAECVkzLPgcE07JX0PgJECBAgAABAgQIELBiWvI5IJiWvICGT4AAAQIECBAgQICAFdOyzwHBtOwVNH4CBAgQIECAAAECBKyYlnwOCKYlL6DhEyBAgAABAgQIECBgxbTsc0AwLXsFjZ8AAQIECBAgQIAAASumJZ8DgmnJC2j4BAgQIECAAAECBAhYMS37HBBMy15B4ydAgAABAgQIECBAwIppyeeAYFryAho+AQIECBAgQIAAAQJWTMs+BwTTslfQ+AkQIECAAAECBAgQsGJa8jkgmJa8gIZPgAABAgQIECBAgIAV07LPAcG07BU0fgIECBAgQIAAAQIErJiWfA4IpiUvoOETIECAAAECBAgQIGDFtOxzQDAtewWNnwABAgQIECBAgAABK6YlnwOCackLaPgECBAgQIAAAQIECFgxLfscEEzLXkHjJ0CAAAECBAgQSAJz5syJN954I8aPHx8ffPBBTJ48OWbPnh2dO3eO5ZZbLlZYYYVYddVVY5VVVgHWDgWsmJa8qIJpyQto+AQIECBAgAABAvGPf/wjXnrppZg+fXqLGimkrr/++rHGGmu0eK4TyiMgmJanVgsdqWBa8gIaPgECBAgQIECgAwtMmjQpnnjiiXjvvffarLDmmmvGl7/85TZf54JiChQ2mE6YMCFGjBgRv/rVr+Lll1+O1VdfPfbcc8845phjWvVvR9IEHzhwYPYIwOKOW2+9NYYMGZKd8sorr8Q+++wTTz311EIvufDCC+P4448vVCUF00KVw2AIECBAgAABAgRaKfD+++/HI4880qpV0kU1udJKK8XXvva17HFfR7kFChlMX3zxxTj44INjzJgxsffee0f6tyHPPfdc3HvvvbHWWmvF9ddfHxtvvPFi5Z9//vk45ZRT4tNPP13oeen59RR4mwfT9H+nkNqpU6fo06fPAtcdeOCBMXTo0EJVXDAtVDkMhgABAgQIECBAoBUCH3/8cfz+97+vKpQ2dZPeO912221b0Wtlp6SFrpNOOilGjhwZhx12WPzwhz+MJZdcsrLGXLVIgcIF06lTp8ZRRx0VDz/8cFxzzTWx3XbbRQpf6WXoW265JQ4//PAYPHhwXHbZZdGjR4+KSvvhhx9mk2rs2LFZmyn4pqMpmJ544omFC6CLulHBtKIp4CICBAgQIECAAIEGCowePTreeuut3EaQFq023HDD3Npr3tCzzz6bLZq9++670a9fv7j66qtj3XXXrUlfHbnRwgXT9Bjtrrvumq2UnnfeedGtW7e59Un/tuLII4/MnkO/4447Wlw1XVRhR40aFXvssUccd9xxcfrpp89d+hdMO/JPwb0TIECAAAECBAjUQyA9ufjYY4/l3tVuu+0WyyyzTK7tpsWxSy65JB588MHsNcGf/vSncf7558e+++6baz8ai+J9Lib9G4i0Ktr8EdvmhTr33HOzR3TvueeeSJOvrUfTiuz9998fd999d2yxxRZzmxBM26rpfAIECBAgQIAAAQJtE0ghL+0nk/ex3nrrxaabbpprs2mVNO1xs84668QBBxyQ7Tez9tprx09+8pPcQ3CuAy9hY4VbMT3rrLPitNNOi0cffTS23nrrBUhvuumm2H///eOqq67KHsdt6/E///M/sfvuu2eh9qKLLoru3bsvEEw32mijuY8CrLjiitG/f//YYIMNokuXLm3trubne5S35sQ6IECAAAECBAgQyEkgPQH529/+NqfW5m0mveY3aNCgXNv+05/+lK2O/uIXv4gdd9wxC6Rpgezaa6+NTTbZZIG+Zs6cGQ888EBcd911WZ6Z/9h5553jggsuiJ49e2Z/lDaASq8W/vrXv45XX301C73f/OY3sz7Td1s70lGoYDpt2rTs30LcfPPNWUG32mqrBWqRXjpOE+7MM8+MU089tU21St9F+tGPfhT//d//HXfddVfssMMO81zftGKaNloliNIrAAAgAElEQVSa/9hll10i7cqbnisv0iGYFqkaxkKAAAECBAgQILA4gX/961/Za3m1OtIrgU2hr9o+0iaqKYg+88wzcfnll8dqq60WTUE1vQ74ne98J9sLp+mYNWtWljPOPvvsbKfgLbfcMsaNG5cF8bTAlfbJSYtdaYxp86S00WvKPq+99lr2zz73uc/FCy+8EH/84x8jrf5efPHFrfoaSbX3WZTrCxlM02S97bbbFvpScXoefcCAARUF0/Th3vTu6he+8IXsUzS9e/eepw7pGfIpU6Zkq6hp8qR/45GegU8TMa2upvdS06PGC9uxd3EFbT5ha1X4J598slZNa5cAAQIECBAgQKDkAptttlkh7iBtJJTCV62OtDtv2qU3jyNtlDps2LAse6TNUdMnaZoe7U3tp3dPP/OZz8ztKq14plcS0+PEZ5xxRiy99NLZBq533nln9jhw83dT08rxj3/842yVNP3zlE/Skc5PK63p/P322y9OOOGEDvMpnEIG08WtmDa9eNzWFdP0bzDSZkrp/dQbb7yxTbvupg//Hn300dlnaip5t1UwzeO/GrRBgAABAgQIECBQqUBRgulf/vKXLIzV6vjyl78894sb1faRAuXJJ5+cLWilcJqOlCnSU5S//OUv5/nn6c/++te/Zq8MXnrppbHnnnsuEFjT05pNATd92vKggw6KI444YoGV17RQlp7yTF8SSW316tWr2lspxfWFCqap0Onx3LTBUUvvmKbnttN3RVt7pCXy9Kx2WtpPAXOVVVZp7aXZeU2bMqWJmJbci3J4lLcolTAOAgQIECBAgACBlgTKEkzTd1ZTOBw/fvwCK6MpgKY9b1K2SOd07do1u+22BNMUetPCV3q8d/5Pz6SnNtOnM9OmrWlfnfTeaUc4ChVME3h6ZDYtWbe0K296BzW9gNyaIy2Jp3+r8d3vfjd72TgFy7auYqYwm/6tRlsDcWvGV805gmk1eq4lQIAAAQIECBCop0BZHuV98cUXs5XMtBHqdtttN88mqCkwpn1vlltuubjiiiuib9++GWHaryZtzpq++tHSo7xNwXRx9mn19+c//3lujybXs86V9FW4YNr0qG5aNk879KZnuZuOtJx9yCGHZC8Rp92r1lxzzVbdc/o3HWl1NX3E9/bbb89eOm7LkTZNOumkk7Ldtxa2aVJb2sr7XME0b1HtESBAgAABAgQI1EqgDJsfpUWttAvv8OHDW2Ro/tjujBkzsn1wUmZo2vzozTffzEJs+tpI+gZq0141TcF0/sd+W+ywHZ9QuGDaFCLTLlVpdTK9wJyO2bNnZ7v1pheQjzvuuEg7YTWF1nReCo7pMeAjjzxygdXQVPi0TJ7+vPl1zeuaQm/6Nxvp33KkXbCaAl/zfnfaaafskd75N01q5PwQTBupr28CBAgQIECAAIG2CJThczETJ06M733ve9mmqPNvcNR0r2nl9+CDD84CaNq5N210dP/992eZZMiQIdl7tOnVxJVWWmmhn39pehw4ZZu00VFbn+Zsi3lZzi1cME1wo0ePzh6bTRM37aKblsdT8UaNGhXbb799Fg5TkZuOpm+fplA5/7dJm1ZZ006/d999d7a0vrAjTcBDDz00m1DpxeTNN988e7k5jSX1m/4tR3rxef5nwBtdaMG00RXQPwECBAgQIECAQFsE0hOSEyZMaMslrTo3LS6lHXGrPVKgTE9ppmywqF1xm8LrSy+9lK2upr7T6mf6sshll10WX/ziFxcbNt97771sI6R///vf8bOf/WyBb6Kmldb0lGj65ExHOQoZTNPyedqpKj1TnXbB/eCDD7KipLCaHslNH89tflx55ZXZaufCVkwfeeSR2G233bJr06686VMwizrSltDp3db77rsvC6Rpo6QUZNNq69ChQ2PZZZct3LwQTAtXEgMiQIAAAQIECBBYjED6HGP6BGTeR/rf/Msss0xVzS5u1935G05f+vjBD36QPZGZ3kd9//33s9XTX//613NPTe+hrr/++tn3SPfZZ58sOHfq1Cn78z//+c/Zk6AfffRRtutvCrPpac30z1M4/uEPf5htkNRRjkIG046Cn8d9CqZ5KGqDAAECBAgQIECgngJpESjt/5LXsfHGG8eGG25YdXPpacujjjoq2+zo4osvXuwrfE2bHaXV0rQA9ve//z0LmmnDpLRJa9NuvekVxRQ2UwBN5w0aNGjuONPK6DXXXJM9oZke/11ttdWy8JoeB05PbC655JJV31NZGhBMy1KpRYxTMC15AQ2fAAECBAgQINABBdLnWH7/+99H2mS02mPVVVeduy9NtW1Ven16BTG9l9r07dGVV155nqZSaD388MPjq1/9arbC2q1bt0q7arfXCaYlL61gWvICGj4BAgQIECBAoIMKpEdf02t31YTTtO9M2oCo+Zc8GsHZtNKaHt0955xzolevXnOHkV5TTI/mpk2O9ttvv0W+t9qIcRepT8G0SNWoYCyCaQVoLiFAgAABAgQIECiEwKRJkyJtUpo2A2rrkT4dmb71WYQjvZv63//933H22WfH2muvHQMHDsweA07//LnnnsuCaXrk94ILLsj+3LGggGBa8lkhmJa8gIZPgAABAgQIECAQ//jHPyLtcNua1dPmGwoViS59xzRt6pR25n3mmWeyHXfTZkybbLJJpM9O7r777oX67GSR7NJYBNOiVaSN4xFM2wjmdAIECBAgQIAAgUIKpEde046948ePz77Kkd7bTLvUpsd0UxhdYYUVIr1PusoqqxRy/AZVnYBgWp1fw68WTBteAgMgQIAAAQIECBAgQKBKAcG0SsBGXy6YNroC+idAgAABAgQIECBAoFoBwbRawQZfL5g2uAC6J0CAAAECBAgQIECgagHBtGrCxjYgmDbWX+8ECBAgQIAAAQIECFQvIJhWb9jQFgTThvLrnAABAgQIECBAgACBHAQE0xwQG9mEYNpIfX0TIECAAAECBAgQIJCHgGCah2ID2xBMG4ivawIECBAgQIAAAQIEchEQTHNhbFwjgmnj7PVMgAABAgQIECBAgEA+AoJpPo4Na0UwbRi9jgkQIECAAAECBAgQyElAMM0JslHNCKaNktcvAQIECBAgQIAAAQJ5CQimeUk2qB3BtEHwuiVAgAABAgQIECBAIDcBwTQ3ysY0JJg2xl2vBAgQIECAAAECBAjkJyCY5mfZkJYE04aw65QAAQIECBAgQIAAgRwFBNMcMRvRlGDaCHV9EiBAgAABAgQIECCQp4BgmqdmA9oSTBuArksCBAgQIECAAAECBHIVEExz5ax/Y4Jp/c31SIAAAQIECBAgQIBAvgKCab6edW9NMK07uQ4JECBAgAABAgQIEMhZQDDNGbTezQmm9RbXHwECBAgQIECAAAECeQsIpnmL1rk9wbTO4LojQIAAAQIECBAgQCB3AcE0d9L6NiiY1tdbbwQIECBAgAABAgQI5C8gmOZvWtcWBdO6cuuMAAECBAgQIECAAIEaCAimNUCtZ5OCaT219UWAAAECBAgQIECAQC0EBNNaqNaxTcG0jti6IkCAAAECBAgQIECgJgKCaU1Y69eoYFo/az0RIECAAAECBAgQIFAbAcG0Nq51a1UwrRu1jggQIECAAAECBAgQqJGAYFoj2Ho1K5jWS1o/BAgQIECAAAECBAjUSkAwrZVsndoVTOsErRsCBAgQIECAAAECBGomIJjWjLY+DQum9XHWCwECBAgQIECAAAECtRMQTGtnW5eWBdO6MOuEAAECBAgQIECAAIEaCgimNcStR9OCaT2U9UGAAAECBAgQIECAQC0FBNNa6tahbcG0Dsi6IECAAAECBAgQIECgpgKCaU15a9+4YFp7Yz0QIECAAAECBAgQIFBbAcG0tr41b10wrTmxDggQIECAAAECBAgQqLGAYFpj4Fo3L5jWWlj7BAgQIECAAAECBAjUWkAwrbVwjdsXTGsMrHkCBAgQIECAAAECBGouIJjWnLi2HQimtfXVOgECBAgQIECAAAECtRcQTGtvXNMeBNOa8mqcAAECBAgQIECAAIE6CAimdUCuZReCaS11tU2AAAECBAgQIECAQD0EBNN6KNewD8G0hriaJkCAAAECBAgQIECgLgKCaV2Ya9eJYFo7Wy0TIECAAAECBAgQIFAfAcG0Ps4160UwrRmthgkQIECAAAECBAgQqJOAYFon6Fp1I5jWSla7BAgQIECAAAECBAjUS0AwrZd0jfoRTGsEq1kCBAgQIECAAAECBOomIJjWjbo2HQmmtXHVKgECBAgQIECAAAEC9RMQTOtnXZOeBNOasGqUAAECBAgQIECAAIE6CgimdcSuRVeCaS1UtUmAAAECBAgQIECAQD0FBNN6ategL8G0BqiaJECAAAECBAgQIECgrgKCaV258+9MMM3fVIsECBAgQIAAAQIECNRXQDCtr3fuvQmmuZNqkAABAgQIECBAgACBOgsIpnUGz7s7wTRvUe0RIECAAAECBAgQIFBvAcG03uI59yeY5gyqOQIECBAgQIAAAQIE6i4gmNadPN8OBdN8PbVGgAABAgQIECBAgED9BQTT+pvn2qNgmiunxggQIECAAAECBAgQaICAYNoA9Dy7FEzz1NQWAQIECBAgQIAAAQKNEBBMG6GeY5+CaY6YmiJAgAABAgQIECBAoCECgmlD2PPrVDDNz1JLBAgQIECAAAECBAg0RkAwbYx7br0KprlRaogAAQIECBAgQIAAgQYJCKYNgs+rW8E0L0ntECBAgAABAgQIECDQKAHBtFHyOfUrmOYEqRkCBAgQIECAAAECBBomIJg2jD6fjgXTfBy1QoAAAQIECBAgQIBA4wQE08bZ59KzYJoLo0YIECBAgAABAgQIEGiggGDaQPw8uhZM81DUBgECBAgQIECAAAECjRQQTBupn0PfgmkOiJogQIAAAQIECBAgQKChAoJpQ/mr71wwrd5QCwQIECBAgAABAgQINFZAMG2sf9W9C6ZVE2qAAAECBAgQIECAAIEGC7SbYDp16tS4/vrr47rrrou//OUvsfzyy8egQYPi2GOPjY033jiaAtzivF955ZXYZ5994qmnnlroaRdeeGEcf/zxDS7ZvN0LpoUqh8EQIECAAAECBAgQIFCBQLsIpu+8804cdthh8dBDD8Uuu+wSX/ziF+O1116L22+/PXr27BlXXXVV7LTTTi3yvPzyyzFkyJDo1KlT9OnTZ4HzDzzwwBg6dGiL7dTzBMG0ntr6IkCAAAECBAgQIECgFgKlD6azZs2K4cOHx8UXXxxXXHFF7LffflmwTMfo0aPjoIMOin79+mWrqaussspiDZuC6Yknnli4ALqogQumtfhZaJMAAQIECBAgQIAAgXoKlD6YvvHGG1kYXWmllWLEiBHRu3fvuX4ptJ566qlx7rnnxgMPPBA77rijYFrP2aUvAgQIECBAgAABAgQItEKg9MH0wQcfjIEDB8Y555wTJ5988gK3fNttt2Xvjbbm/VArpq2YMU4hQIAAAQIECBAgQIBAzgKlD6Y33XRT7L///nHjjTcu9PHbxx57LAYMGJCF1rPOOis6d+68SMKmYLrRRhvFhhtumJ234oorRv/+/WODDTaILl265MxffXMe5a3eUAsECBAgQIAAAQIECDRWoPTBNIXN0047LW699dZs46L5j7TD7q677hq77bZbXHTRRdG9e/cWg+lzzz23wDlpU6W06preVy3SIZgWqRrGQoAAAQIECBAgQIBAJQLtJpg++uijsfXWWy9g0LQKutVWW7UYTOfMmRNTpkzJwmtaHZ05c2akd1gvv/zy7No99tgjrr766oXu2Ls4/NZ8qqaS4jW/5sknn6y2CdcTIECAAAECBAi0U4HNNtusnd6Z22ovAu0mmC5qxfT555+PvfbaK7bffvsWg+miijpp0qQ4+uijs51977nnnmz1tS2HYNoWLecSIECAAAECBAjkLSCY5i2qvbwFSh9M0wrm4Ycf3uI7pqeffnqk/1QaEpv6ac0mSnkXaXHteZS3ntr6IkCAAAECBAgQIECgFgKlD6YjR46MQYMGtbgr71VXXRWHHXZYxYZptTR9E/W6666LAw88sOJ28r5QMM1bVHsECBAgQIAAAQIECNRboPTBtOlR3fQOaXoXtGfPnnMNp0+fHieddFLcfvvtcffdd8cWW2xRkW9TO9dee23cddddscMOO1TUTi0uEkxroapNAgQIECBAgAABAgTqKVD6YDp16tQ46qij4je/+U2kVdF99903e1w3bWT08MMPx7e//e3Ybrvt4rLLLosePXpkti+88ELst99+2SdhLr300ujdu3d8+OGHccYZZ2Srquutt97cR35nz54dN998cwwbNix22mmnbPOjdH5RDsG0KJUwDgIECBAgQIAAAQIEKhUofTBNN/7iiy/GwQcfnAXO9FmXL37xi/GPf/wjfve732Wfd0krnSlsNh1N3zZN5912222x7rrrxsSJE+PQQw+N+++/P1sR3XzzzWPWrFkxevToGDVqVLbj74gRI7Jzi3QIpkWqhrEQIECAAAECBAgQIFCJQLsIpunGX3/99bjkkkvizjvvzD7xkgLkt771rTjkkEMW+LzLs88+G/vss0/0799/7oppamPs2LHZ91Dvu+++LJCmx4LT47+DBw+OoUOHxrLLLluJcU2vEUxryqtxAgQIECBAgAABAgTqINBugmkdrArZhWBayLIYFAECBAgQIECAAAECbRAQTNuAVcRTBdMiVsWYCBAgQIAAAQIECBBoi4Bg2hatAp4rmBawKIZEgAABAgQIECBAgECbBATTNnEV72TBtHg1MSICBAgQIECAAAECBNomIJi2zatwZwumhSuJAREgQIAAAQIECBAg0EYBwbSNYEU7XTAtWkWMhwABAgQIECBAgACBtgoIpm0VK9j5gmnBCmI4BAgQIECAAAECBAi0WUAwbTNZsS4QTItVD6MhQIAAAQIECBAgQKDtAoJp280KdYVgWqhyGAwBAgQIECBAgAABAhUICKYVoBXpEsG0SNUwFgIECBAgQIAAAQIEKhEQTCtRK9A1gmmBimEoBAgQIECAAAECBAhUJCCYVsRWnIsE0+LUwkgIECBAgAABAgQIEKhMQDCtzK0wVwmmhSmFgRAgQIAAAQIECBAgUKGAYFohXFEuE0yLUgnjIECAAAECBAgQIECgUgHBtFK5glwnmBakEIZBgAABAgQIECBAgEDFAoJpxXTFuFAwLUYdjIIAAQIECBAgQIAAgcoFBNPK7QpxpWBaiDIYBAECBAgQIECAAAECVQgIplXgFeFSwbQIVTAGAgQIECBAgAABAgSqERBMq9ErwLWCaQGKYAgECBAgQIAAAQIECFQlIJhWxdf4iwXTxtfACAgQIECAAAECBAgQqE5AMK3Or+FXC6YNL4EBECBAgAABAgQIECBQpYBgWiVgoy8XTBtdAf0TIECAAAECBAgQIFCtgGBarWCDrxdMG1wA3RMgQIAAAQIECBAgULWAYFo1YWMbEEwb6693AgQIECBAgAABAgSqFxBMqzdsaAuCaUP5dU6AAAECBAgQIECAQA4CgmkOiI1sQjBtpL6+CRAgQIAAAQIECBDIQ0AwzUOxgW0Ipg3E1zUBAgQIECBAgAABArkICKa5MDauEcG0cfZ6JkCAAAECBAgQIEAgHwHBNB/HhrUimDaMXscECBAgQIAAAQIECOQkIJjmBNmoZgTTRsnrlwABAgQIECBAgACBvAQE07wkG9SOYNogeN0SIECAAAECBAgQIJCbgGCaG2VjGhJMG+OuVwIECBAgQIAAAQIE8hMQTPOzbEhLgmlD2HVKgAABAgQIECBAgECOAoJpjpiNaEowbYS6PgkQIECAAAECBAgQyFNAMM1TswFtCaYNQNclAQIECBAgQIAAAQK5CgimuXLWvzHBtP7meiRAgAABAgQIECBAIF8BwTRfz7q3JpjWnVyHBAgQIECAAAECBAjkLCCY5gxa7+YE03qL648AAQIECBAgQIAAgbwFBNO8RevcnmBaZ3DdESBAgAABAgQIECCQu4BgmjtpfRsUTOvrrTcCBAgQIECAAAECBPIXEEzzN61ri4JpXbl1RoAAAQIECBAgQIBADQQE0xqg1rNJwbSe2voiQIAAAQIECBAgQKAWAoJpLVTr2KZgWkdsXREgQIAAAQIECBAgUBMBwbQmrPVrVDCtn7WeCBAgQIAAAQIECBCojYBgWhvXurUqmNaNWkcECBAgQIAAAQIECNRIQDCtEWy9mhVM6yWtHwIECBAgQIAAAQIEaiUgmNZKtk7tCqZ1gtYNAQIECBAgQIAAAQI1ExBMa0Zbn4YF0/o464UAAQIECBAgQIAAgdoJCKa1s61Ly4JpXZh1QoAAAQIECBAgQIBADQUE0xri1qNpwbQeyvogQIAAAQIECBAgQKCWAoJpLXXr0LZgWgdkXRAgQIAAAQIECBAgUFMBwbSmvLVvXDCtvbEeCBAgQIAAAQIECBCorYBgWlvfmrcumNacWAcECBAgQIAAAQIECNRYQDCtMXCtmxdMay2sfQIECBAgQIAAAQIEai0gmNZauMbtC6Y1BtY8AQIECBAgQIAAAQI1FxBMa05c2w4E09r6ap0AAQIECBAgQIAAgdoLCKa1N65pD4JpTXk1ToAAAQIECBAgQIBAHQQE0zog17ILwbSWutomQIAAAQIECBAgQKAeAoJpPZRr2IdgWkNcTRMgQIAAAQIECBAgUBcBwbQuzLXrRDCtna2WCRAgQIAAAQIECBCoj4BgWh/nmvUimNaMVsMECBAgQIAAAQIECNRJQDCtE3StuhFMayWrXQIECBAgQIAAAQIE6iUgmNZLukb9CKY1gtUsAQIECBAgQIAAAQJ1ExBM60Zdm44E09q4apUAAQIECBAgQIAAgfoJCKb1s65JT4JpTVg1SoAAAQIECBAgQIBAHQUE0zpi16IrwbQWqtokQIAAAQIECBAgQKCeAoJpPbVr0JdgWgNUTRIgQIAAAQIECBAgUFcBwbSu3Pl3Jpjmb6pFAgQIECBAgAABAgTqKyCY1tc7994E09xJNUiAAAECBAgQIECAQJ0FBNM6g+fdnWCat6j2CBAgQIAAAQIECBCot4BgWm/xnPsTTHMG1RwBAgQIECBAgAABAnUXKGwwnTBhQowYMSJ+9atfxcsvvxyrr7567LnnnnHMMcfEGmus0SqomTNnxqOPPpq18cgjj8Qbb7wRW265ZRx00EFx4IEHRo8ePeZp55VXXol99tknnnrqqYW2f+GFF8bxxx/fqr7rdZJgWi9p/RAgQIAAAQIECBAgUCuBQgbTF198MQ4++OAYM2ZM7L333rHmmmvGc889F/fee2+stdZacf3118fGG2+8WJMZM2bE8OHD45xzzslCbb9+/WLKlCnxxBNPZNcNGzYszjvvvHnCaQrAQ4YMiU6dOkWfPn0WaD+F2aFDh9aqFhW1K5hWxOYiAgQIECBAgAABAgQKJFC4YDp16tQ46qij4uGHH45rrrkmtttuu0jha86cOXHLLbfE4YcfHoMHD47LLrtsgRXP5q6ffPJJnHXWWfGVr3wltt9+++jevXvWRmr329/+drZ6es8998Ruu+0297KmYHriiScWLoAuas4IpgX6NRkKAQIECBAgQIAAAQIVCRQumKbHaHfddddspTStaHbr1m3ujU2ePDmOPPLIbNXzjjvuaHHVdGEis2bNilNPPTXOPffcbDX15JNPFkwrmjouIkCAAAECBAgQIECAQD4ChQumV199dbYqeuutt2aP1c5/pEB5yimnLLDa2RaOtJJ62mmnCaZtQXMuAQIECBAgQIAAAQIEaiRQuGDaFBrTpkVbb731Ard90003xf777x9XXXVVHHbYYW1mmT59epx00klxySWXLPJR3o022ig23HDDrO0VV1wx+vfvHxtssEF06dKlzf3V+gKP8tZaWPsECBAgQIAAAQIECNRaoFDBdNq0admutzfffHM88MADsdVWWy1w/yNHjoxBgwbFmWeemT2S29bj+eefz3beXXXVVbNNlFZZZZW5TTS9Y5o2Wpr/2GWXXSLtyps2USrSIZgWqRrGQoAAAQIECBAgQIBAJQKFDKbpHdLbbrst1l133QXu6bHHHosBAwZUFEzTxkpptfSGG27IVlz33XffbGOlpiNtjpR27k0bJaXV0fS5mbRJ0uWXXx4XXXRR7LHHHpEeNV7Yjr2Lw2/eRyVFas01Tz75ZGtOcw4BAgQIECBAgEAHFNhss8064F275TIJFDKYLm7F9MEHH4yBAwe2OZjOnj07C6Tf+ta3FvqpmMUVbdKkSXH00UdnK6zz7+TbmmILpq1Rcg4BAgQIECBAgECtBATTWslqNy+BQgXT5jvmtvSO6XXXXRfpu6KtOZp/amb33XePCy64oM2rnk2bMqXHedPjxkU5PMpblEoYBwECBAgQIECAAAEClQoUKpimm0iPzJ5wwgkt7sqb3kHdcccdW7zvFErTY8HpMzM77LBDXHrppbHSSiu1eN38J6TV0oMOOijaEojb3EkFFwimFaC5hAABAgQIECBAgACBQgkULpg2Paqbvi+adujt3LnzXLAPP/wwDjnkkBg3blzccsstseaaay4WM4XSu+66Kwu6W2yxRcWhtGkn32uvvTZrLwXcohyCaVEqYRwECBAgQIAAAQIECFQqULhgOn78+OwR3TFjxmSrk9tuu212b+kd0fTu6bBhw+K4446L008/fW5oTeelTY3SLr1pZTSFtbaG0hR6zzjjjOwTNOutt97cTZGa97vTTjtlmx/17t27Uu/crxNMcyfVIAECBAgQIECAAAECdRYoXDBN9z969OjssdnJkyfH3nvvHX379o2//vWvMWrUqNh+++2zcNj8cdymb5+mUJkeBU676qbddPfbb794/PHHs8/OLLvssgvQLr300nHOOedkQXTixA0BekYAACAASURBVIlx6KGHxv3335+tiG6++eaR3nlNY0n9pm+qjhgxYqE7Bde5ZvN0J5g2Ul/fBAgQIECAAAECBAjkIVDIYJpWO9P3Rn/+859nu+B+8MEHseWWW2ZhNa2m9ujRY557v/LKK7PVzuYrpmPHjs3OTcFyUUf6hulvf/vbaNqlLF1z6623xn333Zdd17Nnz+wR4MGDB8fQoUMXGm7zKEI1bQim1ei5lgABAgQIECBAgACBIggUMpgWAaYsYxBMy1Ip4yRAgAABAgQIECBAYFECgmnJ54ZgWvICGj4BAgQIECBAgAABAiGYlnwSCKYlL6DhEyBAgAABAgQIECAgmJZ9DgimZa+g8RMgQIAAAQIECBAgYMW05HNAMC15AQ2fAAECBAgQIECAAAErpmWfA4Jp2Sto/AQIECBAgAABAgQIWDEt+RwQTEteQMMnQIAAAQIECBAgQMCKadnngGBa9goaPwECBAgQIECAAAECVkxLPgcE05IX0PAJECBAgAABAgQIELBiWvY5IJiWvYLGT4AAAQIECBAgQICAFdOSzwHBtOQFNHwCBAgQIECAAAECBKyYln0OCKZlr6DxEyBAgAABAgQIECBgxbTkc0AwLXkBDZ8AAQIECBAgQIAAASumZZ8DgmnZK2j8BAgQIECAAAECBAhYMS35HBBMS15AwydAgAABAgQIECBAwIpp2eeAYFr2Cho/AQIECBAgQIAAAQJWTEs+BwTTkhfQ8AkQIECAAAECBAgQsGJa9jkgmJa9gsZPgAABAgQIECBAgIAV05LPAcG05AU0fAIECBAgQIAAAQIErJiWfQ4IpmWvoPETIECAAAECBAgQIGDFtORzQDAteQENnwABAgQIECBAgAABK6ZlnwOCadkraPwECBAgQIAAAQIECFgxLfkcEExLXkDDJ0CAAAECBAgQIEDAimnZ54BgWvYKGj8BAgQIECBAgAABAlZMSz4HBNOSF9DwCRAgQIAAAQIECBCwYlr2OSCYlr2Cxk+AAAECBAgQIECAgBXTks8BwbTkBTR8AgQIECBAgAABAgSsmJZ9DgimZa+g8RMgQIAAAQIECBAgYMW05HNAMC15AQ2fAAECBAgQIECAAAErpmWfA4Jp2Sto/AQIECBAgAABAgQIWDEt+RwQTEteQMMnQIAAAQIECBAgQMCKadnngGBa9goaPwECBAgQIECAAAECVkxLPgcE05IX0PAJECBAgAABAgQIELBiWvY5IJiWvYLGT4AAAQIECBAgQICAFdOSzwHBtOQFNHwCBAgQIECAAAECBKyYln0OCKZlr6DxEyBAgAABAgQIECBgxbTkc0AwLXkBDZ8AAQIECBAgQIAAASumZZ8DgmnZK2j8BAgQIECAAAECBAhYMS35HBBMS15AwydAgAABAgQIECBAwIpp2eeAYFr2Cho/AQIECBAgQIAAAQJWTEs+BwTTkhfQ8AkQIECAAAECBAgQsGJa9jkgmJa9gsZPgAABAgQIECBAgIAV05LPAcG05AU0fAIECBAgQIAAAQIErJiWfQ4IpmWvoPETIECAAAECBAgQIGDFtORzQDAteQENnwABAgQIECBAgAABK6ZlnwOCadkraPwECBAgQIAAAQIECFgxLfkcEExLXkDDJ0CAAAECBAgQIEDAimnZ54BgWvYKGj8BAgQIECBAgAABAlZMSz4HBNOSF9DwCRAgQIAAAQIECBCwYlr2OSCYlr2Cxk+AAAECBAgQIECAgBXTks8BwbTkBTR8AgQIECBAgAABAgSsmJZ9DgimZa+g8RMgQIAAAQIECBAgYMW05HNAMC15AQ2fAAECBAgQIECAAAErpmWfA4Jp2Sto/AQIECBAgAABAgQIWDEt+RwQTEteQMMnQIAAAQIECBAgQMCKadnngGBa9goaPwECBAgQIECAAAECVkxLPgcE05IX0PAJECBAgAABAgQIELBiWvY5IJiWvYLGT4AAAQIECBAgQICAFdOSzwHBtOQFNHwCBAgQIECAAAECBKyYln0OCKZlr6DxEyBAgAABAgQIECBgxbTkc0AwLXkBDZ8AAQIECBAgQIAAASumZZ8DgmnZK2j8BAgQIECAAAECBAhYMS35HBBMS15AwydAgAABAgQIECBAwIpp2eeAYFr2Cho/AQIECBAgQIAAAQJWTEs+BwTTkhfQ8AkQIECAAAECBAgQsGJa9jkgmJa9gsZPgAABAgQIECBAgIAV05LPAcG05AU0fAIECBAgQIAAAQIErJiWfQ4IpmWvoPETIECAAAECBAgQIGDFtORzQDAteQENnwABAgQIECBAgAABK6ZlnwOCadkraPwECBAgQIAAAQIECFgxLfkcEExLXkDDJ0CAAAECBAgQIEDAimnZ54BgWvYKGj8BAgQIECBAgAABAlZM55sDs2fPjtGjR8cll1wSo0aNismTJ8cOO+wQRxxxROyyyy7RrVu3Qs0awbRQ5WjVYGZPfCdmvftKdF5xjejUe9VWXeMkAgQIECBAgAABAu1ZQDBtVt2ZM2fGBRdcED/84Q9jm222iR133DGmT58eI0eOjL/97W8xfPjw+MEPflCocCqYluPnOfujcTH9qbtjxgujYtaE1+YOutPyq8WS620X3b40KDr3WascN2OUBAgQIECAAAECBHIWEEybgaYV0j322CP233//+OlPfxo9e/bM/vSdd96Jww47LB566KG46667shXUohyCaVEqsahxzImP7/95fPLY9S0OtNvme8XSA4+NJbr1aPFcJxAgQIAAAQIECBBoTwKC6X+qOWPGjGyl9NZbb4277747tthii3nq/OCDD8bAgQPj5JNPjrPOOis6d+5ciHkgmBaiDAsdxJwZ02LSLw+OWW//s9WD7NT7s7Hst38ZnXqt3OprnEiAAAECBAgQIECg7AKC6X8qOG7cuBg6dGj06NEjbrjhhujdu/c8tX3llVdin332iTXXXDN++ctfRq9evQpRe8G0EGVY6CCmjjw7pj95Z5sHuOT6O8Qy+/yszde5gAABAgQIECBAgEBZBQTT/1Tu5ZdfjiFDhsRWW20VF110UXTv3n2emr7//vtZcE3vnN50003x2c9+thA1F0wLUYYFBjHzrX/EpKsPqHhwPQ+4NLr227ri611IgAABAgQIECBAoEwCgul/qvXYY4/FgAEDYtiwYdkGSEsttdQ8dZw4cWIceuihMWbMmLjtttti3XXXbXWdm8Jjqy+o4MTNNtusgqtcUiuBEzaaEzt9bk7Fzf/5nSXi9KeWqPh6FxIgQIAAAQIEmgs8+eSTQAgUWkAwnS+YnnnmmXHqqacuULRp06bF8ccfH0888YRgWugpXYzBPfCN2VUPZO8/doqJM6puRgMECBAgQIAAgRBMTYKiCwim8wXTRa2Ypu+ZHnnkkfH888+3OZjWchJ4lLeWupW1PfONp2PSiEMru7jZVcsMOS+W3OD/VN2OBggQIECAAAECBAgUXUAw/U+FUuDca6+9Yvvtt1/sO6azZs2Km2++Ofr06VOI2gqmhSjDPIP45C+3xce/+2nVA+u+7aHRfYdhVbejAQIdTWDChAnx4YcfRteuXWOFFVaIZZddtqMRuF8CBAgQIFA6AcH0PyV74403Yr/99st2413crrzrr79+XH755XO/cdroigumja7Agv3PeGFUTLn1xKoHtvQuP4yltvhm1e1ogEBHEEj7AKQ9AP75zwU/z7TccstlO6qnvQE6derUETjcIwECBAgQKJ2AYPqfkjU9qpveIb3jjjti4403nqeYd955ZwwePDjbGCm9a1qPDY1aM5sE09Yo1fec2ZMmxEfn/1fVnfY64ubovMoXqm5HAwTau8AzzzwTL774Yqtu88tf/nIWUh0ECBAgQIBAsQQE02b1GDFiRLbzbnrP9Lzzzsu+aZqOt956K3u/NP2b+Ntvvz022GCDwlRRMC1MKeYZyKQRh8TMN56peHCdV1wjeh3T9m+gVtyhCwmUVODhhx+O8ePHt2n0m2yySaSnXxwECBAgQIBAcQQE02a1mDp1apx00klxxRVXxDbbbBM77rhjpJXUkSNHxrhx4+Kqq66KfffdtzCrpWnogmlxfkzNRzL96Xti6t3DKx7c0jseE0tt862Kr3chgY4g8NJLL8XTTz9d0a3uvPPO0atXr4qudREBAgQIECCQv4BgOp9pCqfXX399XHfddfGXv/wlll9++Rg0aFAce+yx2eO9RXmEt2nYgmn+P4q8Wpx4xT4x6+0F33drTfvLn/6XiM5dW3Oqcwh0SIHZs2fHXXfdFdOnT6/o/tPjvOmxXgcBAgQIECBQDAHBtBh1qHgUgmnFdDW/8NMxj8XkG45ucz/LDD47lvziN9p8nQsIdCSBV155Jf7nf/6nqlveY489onv37lW14WICBAgQIEAgHwHBNB/HhrUimDaMvlUdz/jbH2LqXWfEnJkzWnV+j91+FN36D27VuU4i0JEFKnm3dH6vzTffPPr169eRGd07AQIECBAojIBgWphSVDYQwbQyt3peNWfGtPjk0V/F9Cd/E7OnfLBA10t0Wya69d8jltr6oOi0zPL1HJq+CJRWIH1Putpj9dVXj6233rraZlxPgAABAgQI5CAgmOaA2MgmBNNG6re97/R478w3no6Z77wSnVdcM7qsvkksue62aRertjfmCgIdVGDSpElx7733Vn33afOjtAmSgwABAgQIEGi8gGDa+BpUNQLBtCo+FxMgUFKBPFZM+/btGwMGDCipgGETIECAAIH2JSCYlryegmnJC2j4BAhUJPDQQw/F22+/XdG1TRf1798/1llnnaracDEBAgQIECCQj4Bgmo9jw1oRTBtGr2MCBBoo8M9//jOefPLJqkaQPgXWo0ePqtpwMQECBAgQIJCPgGCaj2PDWhFMG0avYwIEGigwc+bM+PWvf13xCGx8VDGdCwkQIECAQE0EBNOasNavUcG0ftZ6IkCgWAIvvPBCPPvssxUN6utf/3r07t27omtdRIAAAQIECOQvIJjmb1rXFgXTunLrjACBggn88Y9/jHfffbdNo9poo40i/cdBgAABAgQIFEdAMC1OLSoaiWBaEZuLCBBoJwKzZ8+Op556KsaMGdOqO7LhUauYnESAAAECBOouIJjWnTzfDgXTfD21RoBAOQXef//9SBsivfbaawvcQNrgaK211op11103llxyyXLeoFETIECAAIF2LiCYlrzAgmnJC2j4BAjkKpBWUNNnZD788MPo2rVrrLDCCtl/HAQIECBAgECxBQTTYtenxdEJpi0SOYEAAQIECBAgQIAAgYILCKYFL1BLwxNMWxLy5wQIECBAgAABAgQIFF1AMC16hVoYn2Ba8gIaPgECBAgQIECAAAECIZiWfBIIpiUvoOETIECAAAECBAgQICCYln0OCKZlr6DxEyBAgAABAgQIECBgxbTkc0AwLXkBDZ8AAQIECBAgQIAAASumZZ8DgmnZK2j8BAgQIECAAAECBAhYMS35HBBMS15AwydAgAABAgQIECBAwIpp2eeAYFr2Cho/AQIECBAgQIAAAQJWTEs+BwTTkhfQ8AkQIECAAAECBAgQsGJa9jkgmJa9gsZPgAABAgQIECBAgIAV05LPAcG05AU0fAIECBAgQIAAAQIErJiWfQ4IpmWvoPETIECAAAECBAgQIGDFtORzQDAteQENnwABAgQIECBAgAABK6ZlnwOCadkraPwECBAgQIAAAQIECFgxLfkcEExLXkDDJ0CAAAECBAgQIEDAimnZ54BgWvYKGj8BAgQIECBAgAABAlZMSz4HBNOSF9DwCRAgQIAAAQIECBCwYlr2OSCYlr2Cxk+AAAECBAgQIECAgBXTks8BwbTkBTR8AgQIECBAgAABAgSsmJZ9DgimZa+g8RMgQIAAAQIECBAgYMW05HNAMC15AQ2fAAECBAgQIECAAAErpmWfA4Jp2Sto/AQIECBAgAABAgQIWDEt+RwQTEteQMMnQIAAAQIECBAgQMCKadnngGBa9goaPwECBAgQIECAAAECVkxLPgcE05IX0PAJECBAgAABAgQIELBiWvY5IJiWvYLGT4AAAQIECBAgQICAFdOSzwHBtOQFNHwCBAgQIECAAAECBKyYln0OCKZlr6DxEyBAgAABAgQIECBgxbTkc0AwLXkBDZ8AAQIECBAgQIAAASumZZ8DgmnZK2j8BAgQIECAAAECBAhYMS35HBBMS15AwydAgAABAgQIECBAwIpp2eeAYFr2Cho/AQIECBAgQIAAAQJWTEs+BwTTkhfQ8AkQIECAAAECBAgQsGJa9jkgmJa9gsZPgAABAgQIECBAgIAV05LPAcG05AU0fAIECBAgQIAAAQIErJiWfQ4IpmWvoPETIECAAAECBAgQIGDFtORzQDAteQENnwABAgQIECBAgAABK6ZlnwOCadkraPwECBAgQIAAAQIECFgxLfkcEExLXkDDJ0CAAAECBAgQIEDAimnZ54BgWvYKGj8BAgQIECBAgAABAlZMSz4HBNNyFfCjjz6KCRMmRPp/l1122ejTp08sv/zy5boJoyVAgAABAgQIECCQs4BgmjNovZsTTOstXll/Y8aMiVdffTU++OCDBRro1atXrL322vGFL3yhssZdRYAAAQIECBAgQKDkAoJp2Qu4xBLZHcyZM6fkd9I+h//OO+/EE088EVOnTm3xBpdccsnYaqutYrXVVmvxXCcQIECAAAECBAgQaE8CgmnJq2nFtLgFfO+99+KBBx5o8wC33XbbWHXVVdt8nQsIECBAgAABAgQIlFVAMC1r5f4zbsG0uAV88MEHs/dJ23qkldO99tqrrZc5nwABAgQIECBAgEBpBQTT0pbufwcumBazgG+88UY89thjFQ+uf//+sc4661R8vQsJECBAgAABAgQIlElAMC1TtRYyVsG0mAV8+OGHY/z48RUPrnfv3vH1r3+94utdSIAAAQIECBAgQKBMAoJpmaolmJaiWtOnT4/f/OY3VY915513jrRjr4MAAQIECBAgQIBAexcQTEteYSumxSvgW2+9FaNHj656YFtssUV8/vOfr7odDRAgQIAAAQIECBAouoBgWvQKtTA+wbR4BXzppZfi6aefrnpg66+/fmyyySZVt6MBAgQIECBAgAABAkUXEEyLXiHBtHQVevvtt+Ohhx6qetxf+cpXYo011qi6HQ0QIECAAAECBAgQKLqAYFr0CgmmpavQ7Nmz49Zbb6163LvvvnssvfTSVbejAQIECBAgQIAAAQJFFxBMi14hwbSUFUqfikmfjKn0WHnllWP77bev9HLXESBAgAABAgQIECiVgGBaqnItOFjvmBazgO+8806MGjWq4sENGDAg+vbtW/H1LiRAgAABAgQIECBQJgHBtEzVWshYBdPiFrDSVVOrpcWtqZERIECAAAECBAjURkAwrY1r3VoVTOtG3eaOPv744/jDH/4Qn3zySauv7dy5cwwcODB69+7d6mucSIAAAQIECBAgQKDsAoJpySsomBa7gNOmTYtnnnkmXn/99RYHutpqq8Wmm24aPXv2bPFcJxAgQIAAAQIECBBoTwKFDaYTJkyIESNGxK9+9at4+eWXY/XVV48999wzjjnmmFZ/QmPmzJnx6KOPZm088sgj2WY0W265ZRx00EFx4IEHRo8ePeap5SuvvBL77LNPPPXUUwut8YUXXhjHH398oeovmBaqHIscTJrPr776avzrX/9a4Jw0t9dee+1Ij/A6CBAgQIAAAQIECHREgUIG0xdffDEOPvjgGDNmTOy9996x5pprxnPPPRf33ntvrLXWWnH99dfHxhtvvNh6zZgxI4YPHx7nnHNOFmr79esXU6ZMiSeeeCK7btiwYXHeeefNE05TAB4yZEh06tQp+vTps0D7KcwOHTq0UPNEMC1UOVo1mPfeey8++uijWHbZZbN51lTDVl3sJAIECBAgQIAAAQLtUKBwwXTq1Klx1FFHxcMPPxzXXHNNbLfddtn/cJ8zZ07ccsstcfjhh8fgwYPjsssuW2DFs3l90nt9Z511VnzlK1/JPrvRvXv3rI3U7re//e1s9fSee+6J3Xbbbe5lTcH0xBNPLFwAXdTcE0zb4a/SLREgQIAAAQIECBDoYAKFC6bpMdpdd901WylNK5rdunWbW5LJkyfHkUcema163nHHHS2umi6slrNmzYpTTz01zj333Gw19eSTTxZMO9ikd7sECBAgQIAAAQIECBRLoHDB9Oqrr85WRW+99dbssdr5jxQoTznllAVWO9vCmlZSTzvtNMG0LWjOJUCAAAECBAgQIECAQI0EChdMm0Jj2rRo6623XuC2b7rppth///3jqquuisMOO6zNLNOnT4+TTjopLrnkkkU+yrvRRhvFhhtumLW94oorRv/+/WODDTaILl26tLm/Wl/gUd5aC2ufAAECBAgQIECAAIFaCxQqmKZPa6Rdb2+++eZ44IEHYquttlrg/keOHBmDBg2KM888M3skt63H888/n+28u+qqq2abKK2yyipzm2h6xzRttDT/scsuu0TalTdtolSkQzAtUjWMhQABAgQIECBAgACBSgQKGUzTO6S33XZbrLvuugvc02OPPRYDBgyoKJimjZXSaukNN9yQrbjuu+++8+yImjZHSjv3po2S0upo+txM2iTp8ssvj4suuij22GOPSI8aL2zH3krw87hGMM1DURsECBAgQIAAAQIECDRSoO7B9P333892100hsfmx0047xTrrrNPiiumDDz4YAwcObHMwnT17dhZIv/Wtby30UzGLK8KkSZPi6KOPzlZY59/JtzXFq8fnQJ588snWDMU5BAgQIECAAAECHVBgs80264B37ZbLJFD3YPrKK69kj9Km3XebH2mzo7322mvujrktvWN63XXXRfquaGuO5p+a2X333eOCCy5o86pn06ZM6XHe9LhxW45aB1OhtC3VKMa56b3ldKhdMephFO1LwO+rfdXT3RRTwO+smHVZ3KgE0/LVrKONuO7BtCXg9MjsCSec0OKuvOkd1B133LGl5rJvl6bHgtNnZnbYYYe49NJLY6WVVmrxuvlPSKulBx10ULQlELe5Exd0GAGPYHeYUrvRBgj4fTUAXZcdTsDvrMOV3A0TqLlA4YJp06O66fuiaYfezp07z0X48MMP45BDDolx48ZljwOvueaaiwVKofSuu+7Kgu4WW2xRcSht2sn32muvzdpLAddBoBoBf6FXo+daAosX8PsyQwjUXsDvrPbGeiDQ0QQKF0zHjx+fPaI7ZsyYbHVy2223zWqS3hFNu/UOGzYsjjvuuDj99NPnhtZ0XtrUKO3Sm1ZG039ZtjWUptB7xhlnZJ+gWW+99eZuitS83/QebHqkt3fv3h1tnrjfnAX8hZ4zqOYINBPw+zIdCNRewO+s9sZ6INDRBAoXTFMBRo8enT02O3ny5Nh7772jb9++8de//jVGjRoV22+/fRYOmz+O2/Tt0xQq06PAaVfdtJvufvvtF48//nj22Zlll112gdouvfTScc4552RBdOLEiXHooYfG/fffn62Ibr755jFr1qxsLKnf9E3VESNGLHSn4I42adxv9QL+Qq/eUAsEFiXg92VuEKi9gN9Z7Y31QKCjCRQymKbVzvS90Z///OfZLrgffPBBbLnllllYTaupPXr0mKdOV155Zbba2XzFdOzYsdm5KVgu6kjfMP3tb38bTS+Dp2vSJkz33Xdfdl3Pnj2zR4AHDx4cQ4cOXWi47WgTxv3mI+Av9HwctUJgYQJ+X+YFgdoL+J3V3lgPBDqaQCGDaUcrgvvteAL+Qu94NXfH9RPw+6qftZ46roDfWcetvTsnUCsBwbRWstolsBgBf6GbHgRqJ+D3VTtbLRNoEvA7MxcIEMhbQDDNW1R7BFoh4C/0ViA5hUCFAn5fFcK5jEAbBPzO2oDlVAIEWiUgmLaKyUkE8hXwF3q+nloj0FzA78t8IFB7Ab+z2hvrgUBHExBMO1rF3W8hBPyFXogyGEQ7FfD7aqeFdVuFEvA7K1Q5DIZAuxAQTNtFGd1E2QT8hV62ihlvmQT8vspULWMtq4DfWVkrZ9wEiisgmBa3NkbWjgX8hd6Oi+vWGi7g99XwEhhABxDwO+sARXaLBOosIJjWGVx3BJKAv9DNAwK1E/D7qp2tlgk0CfidmQsECOQtIJjmLao9Aq0Q8Bd6K5CcQqBCAb+vCuFcRqANAn5nbcByKgECrRIQTFvF5CQC+Qr4Cz1fT60RaC7g92U+EKi9gN9Z7Y31QKCjCQimHa3i7rcQAv5CL0QZDKKdCvh9tdPCuq1CCfidFaocBkOgXQgIpu2ijG6ibAL+Qi9bxYy3TAJ+X2WqlrGWVcDvrKyVM24CxRUQTItbGyNrxwL+Qm/HxXVrDRfw+2p4CQygAwj4nXWAIrtFAnUWEEzrDK47AknAX+jmAYHaCfh91c5WywSaBPzOzAUCBPIWEEzzFtUegVYI+Au9FUhOIVChgN9XhXAuI9AGAb+zNmA5lQCBVgkIpq1ichKBfAX8hZ6vp9YINBfw+zIfCNRewO+s9sZ6INDRBATTjlZx91sIAX+hF6IMBtFOBfy+2mlh3VahBPzOClUOgyHQLgQE03ZRRjdRNgF/oZetYsZbJgG/rzJVy1jLKuB3VtbKGTeB4goIpsWtjZERIECAAAECBAgQIECgQwgIph2izG6SAAECBAgQIECAAAECxRUQTItbGyMjQIAAAQIECBAgQIBAhxAQTDtEmd0kAQIECBAgQIAAAQIEiisgmBa3NkZGgAABAgQIECBAgACBDiEgmHaIMrtJAgQIECBAgAABAgQIFFdAMC1ubYyMAAECBAgQIECAAAECHUJAMO0QZXaTBAgQIECAAAECBAgQKK6AYFrc2hgZAQIECBAgQIAAAQIEOoSAYNohyuwmCRAgQIAAAQIECBAgUFwBwbS4tTEyAgQIECBAgAABg9+Z9wAAEBRJREFUAgQIdAgBwbRDlNlNEiBAgAABAgQIECBAoLgCgmlxa2NkBAgQIECAAAECBAgQ6BACgmmHKLObJECAAAECBAgQIECAQHEFBNPi1sbICBAgQIAAAQIECBAg0CEEBNMOUWY3mZfA2LFj48ADD4zRo0fP0+Smm24a2223XRx99NGxxhprzPNnb775Zhx88MExatSo2HzzzWPEiBGx0UYbLXZIkyZNiuOPPz6uueaaWH311ePuu++OTTbZZO415557bqT/PPDAA7HVVlvldXvaIZCrwG233Rb77LNP3HrrrTFkyJCFtp3O+c53vpPN9b322mvuOb/73e9i3333jcmT/7/27gVEqrKP4/hjut5vq65mSiUoKYoK0YpdDPFWWmpGCl7wrpuZhUWWad4vaGnealOx0jTSUhQvRaF4d2VByt1VSbAg8pY3Xs2K3F5+DzzD2dkzM07N7pmZ/R4Q3lfnzDnnM+d0nv/z/J//87/Q39WpU8dkZ2eb559/3j6HtWrVini+3mf1/fffN5MmTTKVKlWKen3//POPOXr0qHn11VdN48aNzYYNG0xmZmbEfW7dumW2b99uP3f48GF7rvpvwRNPPGGvu1OnTuaee+5JqClfhkBZCaxcudK+wx577DHz2WeflXqXldVx+V4EEEDACRCYci8gEIfAmTNnbAO7du3a5qmnnjIZGRnmzp07tjG7c+dO2xD9+OOPTZs2bULf6vY5f/68uX37tg1SFy1aZKpVqxbxyFu3brWNb7cdOnTINhbcNmfOHPPOO++Y8L+P41L4KAJlLrBx40YzdOhQ28gdMmSI7/Eifcb9vfZv166d3VeB344dO8zJkyfNhAkT7HMUKTj1PkPdu3c369evN02bNo0aZC5ZssQsXrzYHqdXr15G59CwYUPffX788UczceJE2zmkgFkdRzVq1DCXL182J06csPvwfJb5LcYBEiRw7do1M3r0aLNt2zb7jWvXrrX/nw0BBBAoTwEC0/LU5lgpL+CCTI1SLl261DZEtRUXF5s1a9aYnJwcM336dDNjxgxTuXJl+29uHxesnjp1ymiU6KGHHvL10CiMGry//PKLue+++2yDmsA05W+dCnkBiQhMw4Pa69ev29FPZRGoEd2tW7dStuoAUsbBxYsXTatWrUxubm7Ez2rngoIC89prr5n8/Hz77O3bt8/UrFkzYmCq7x0/frwdLdWzPnnyZFO3bt3QeVy6dMl8/vnnNouiffv2FfK356JTS0Aj/k8//bR58803beeP3lcaQY2WlZBaV8jZIoBAKggQmKbCr8Q5Jo1ApMBUJ3j69GkzcOBA8+ijj5YIWr37aNRTKYjReqOPHz9u+vfvb15//XVz8+ZN2/AlME2aW4ATiUOgLAJTHV6dNcOHD484EltYWGheeOEFM2bMGJtp8Nxzz5kRI0YYZRq4DiPvZejv9dxptDQrKys0uus3Yqp0X3VKKZCdOnWqmTVrlqlSpUocKnwUgeQSUNaP7mON/ivjRx05e/bsMV9++SUdK8n1U3E2CKS9AIFp2v/EXGAiBaIFpj/88IOdI9ejRw/z3nvvmerVq9tDe/d544037EiLUv801zR8/pprIKhBsGXLFqN0RL+UXVJ5E/mr8l1lJVBWgelHH31ksxMizV3Vv6uhrVFVZSYoQNVcb41itmjRotTlagS0fv36Nr3+ypUrUQPTX3/91f679tEz2rZt27Li43sRKBcBd09rdF/p8d98843p16+ffY8p8yB8brY6Zw4cOGA0d1u1E7zzwHXC6pzdtGmTrY+gTRlFqsuwfPly+3ltynRQ5sOTTz7JPOxy+ZU5CAKpIUBgmhq/E2eZJAKRAtO///7bLFy40L7UVQhFL3W3effRi16N5pkzZ/qmFp47d84WfNFcVX2X/hCYJsmPz2nELVAWgemFCxdsoKmUXr8CLTdu3LD/rk2ZCfXq1bPPnALZr776ygwYMCDqdcQKTI8dO2Z69uxpsxpWrVplO5nYEEhlAaXu6p2l1PS+ffsaF6iq49SvA1UdQuPGjTOtW7c2zz77rFGxPnXS/Pzzz7bjtUOHDrbzRuntejfqvacUYRUFU8ftn3/+adOFf/rpJ/sufOWVV3wzGVLZlHNHAIF/J0Bg+u/c2KuCCkQrfqSCLG+99ZYtGOFN7QsPZouKiuzLXKmG4UWQ1AhQD7WbOxdpZJQR0wp6A6bYZbvAVJVqlSLrt7liQeFzSaMVP9Lopp4dv4rULhVeKfBqJGtzqb3q8Ik1by5WYOrOS9+vP7Eq/abYT8bpVjABBYnK5FHGj+5t1TVwmTsaEQ2fx/3bb7+ZYcOG2UBSHT/33nuvFdu7d68tdKZOIW+NBaUHK5NI70bNxXZF/zTKqv+vua1kHlSwm47LRSCKAIEptwcCcQi4IPP777/33Us9who57dy5c6jBGh6YKq1JBVby8vJKvJBdVUR9seulJjCN48fho0kn4IK4uzmxSIGp374apdRyLLNnzw41jPU5pRjOmzfPphF6G7uuoFj4M+f33XcbmOrYKnTGhkAqC7j3k0ZKvQGlUm41N1tLJ/kV81PVeO/9754bLbPkMgn++usvO1J65MgR3zT6b7/91mYfRFtOKpVtOXcEEIhfgMA0fjP2qMACkVJ51fBVz/K0adNsNU+9aF01Tr993FIW3jk8riGgwiquTD+BaQW+2dLg0hOdyqvAU2mGGsl59913bSGxFStWhCriakkm/V3z5s1LjYy6c9GSMMpKiLQRmKbBjccl3LVAeJaO29GNjCpN1ztf1L3P7iYwdc+S1hRWYUBXxd4dQ5XnlcFAJ89d/1x8EIG0FyAwTfufmAtMpEC04kdqNCu1SXNvFFC+/fbbdtTUbx/XgNa5qcJogwYNbDqVRnS8BVoITBP56/Fd5S2Q6MDUnb8ayy+//LLtDFL1ULfGrxuB6d27t+nSpUuJy1XKsOZ/67N+8+bch2MFpu4YSllctmyZ7YhiQyAVBZRO+9JLL5nvvvvOpufqPeQ2vc+0bJJScb1zs927Sym5sVJ53bOkYkrRNnUuKYuIDQEEECAw5R5AIA6BaIGpvkbzZR5//HE7t82tc+q3j0s5VCqUCk5ono6KqYTPzyEwjePH4aNJJ1BWgaku1D0bLgXYzZVT5c9om9KAvcFs+GdjBabueVbV7UhVfpPuh+CEEPARcPOxFWxG27zvM727tKzSlClTzCOPPGLrJagQ2SeffGLXDNZyM27N7ljPEj8KAgggEC5AYMo9gUAcArECU5XQV/l7pQpqrmnVqlV9R0x1SNcoUECqURelS2l5i+zs7NAZEZjG8ePw0aQTKKvAVI1jLQejP66SqKtorUZxpAJHLoVeHULeeXNeuFiNaW8ArGdc65myjmnS3XqcUAwBtx5vpArx2t3VPdAa3W7Odn5+vi1mpKyEP/74wz5/6uxRtWst//Lggw+Gjnz79m37LlQl6y+++MIu3cSGAAIIRBMgMOX+QCAOgWiBqdKi1Iv84Ycflkh9ijYvVelL6mnWNmLEiFINagLTOH4cPpp0AmUVmBYUFISWhHGjlkrPVcaB0gvdHO1wEBe8aq6bq0Aa/plYgak+7xrnV69etcs5vfjii6ZWrVqhr1KDXvPMW7ZsaZfHYEMg2QTCp5M0bdq01Cm64FWdL7m5uTYTSAGmCo8pIH3mmWdirkHq/hug+gtTp04tMc9UnTwHDx40qtrdsGHDZCPifBBAIAABAtMA0Dlk6gr4LRejq1FQqnXZtGSM1mRTZVDXUI0WzLoRHH2H3xqLBKape69w5sYGf1pCIrzirtcm0mf8lovRfgouNXqjTdU/Bw0aZH7//XffStfhv4GWwdBo6YIFC0o8b6qy/fXXX9uPa5Rn8+bN9n+7gi16lrW+sGs8q8GueXOqWKrnWyNGHTt2tI1ut/yN9qfaKE9BsgpEqrobfr5aRkYjpO3atbNzs5UFNH/+fPvHbe7+b9asmRk+fLjp2rVraFkYFQZU/YQPPvjAjpiq+q+eI615unv3btOoUaNQJ06yWnFeCCBQfgIEpuVnzZHSQEDVBVX1c//+/SWuRkUjunXrZkaNGlXipawPnT171vYwa+6pUv80N81t7vvUoNXIaZMmTUp8r9ZqnDt3ri1A4V2zUQ1r/Qn/+zQg5hLSSMCNrkQL0PSZsWPHmnXr1tkGsNt27dplg0F1+ng3NW779OljR0dbt25dosCYlmvSMxNe/dO7v2uQ5+Tk2A6kjIyM0ChQJPqHH37Yt/GsUadPP/3Ujh4pXVGbRn90HgpqtW4qab5pdEOn0aWo01PVrXfu3GmXN4u0uaWWVAhJU01U9GjkyJF2Xqkq89atW9fuqneZni111OgZ1BqlWutUm0ZGdRxlM6gOg55pvc/0HOt9ev/996eRLJeCAAL/RYDA9L/osS8CCCCAAAIIIFABBNy6pMou8C6J5i5dy78MHjzYBquqgJ2ZmVkBVLhEBBBIpACBaSI1+S4EEEAAAQQQQCANBVwxo6KiIht4PvDAAyWuUlNZtOyMsgYiFSBLQxYuCQEEEihAYJpATL4KAQQQQAABBBBIVwGNlGqtbk1fUWVeF5wWFhYapd9nZWWZ1atXl1pHOF09uC4EEEisAIFpYj35NgQQQAABBBBAIC0FiouLTV5enp0Troq6mlOqjTmjaflzc1EIlLsAgWm5k3NABBBAAAEEEEAAAQQQQAABrwCBKfcDAggggAACCCCAAAIIIIBAoAIEpoHyc3AEEEAAAQQQQAABBBBAAAECU+4BBBBAAAEEEEAAAQQQQACBQAUITAPl5+AIIIAAAggggAACCCCAAAIEptwDCCCAAAIIIIAAAggggAACgQoQmAbKz8ERQAABBBBAAAEEEEAAAQQITLkHEEAAAQQQQAABBBBAAAEEAhUgMA2Un4MjgAACCCCAAAIIIIAAAggQmHIPIIAAAggggAACCCCAAAIIBCpAYBooPwdHAAEEEEAAAQQQQAABBBAgMOUeQAABBBBAAAEEEEAAAQQQCFSAwDRQfg6OAAIIIIAAAggggAACCCBAYMo9gAACCCCAAAIIIIAAAgggEKgAgWmg/BwcAQQQQAABBBBAAAEEEECAwJR7AAEEEEAAAQQQQAABBBBAIFABAtNA+Tk4AggggAACCCCAAAIIIIAAgSn3AAIIIIAAAggggAACCCCAQKACBKaB8nNwBBBAAAEEEEAAAQQQQAABAlPuAQQQQAABBBBAAAEEEEAAgUAFCEwD5efgCCCAAAIIIIAAAggggAACBKbcAwgggAACCCCAAAIIIIAAAoEKEJgGys/BEUAAAQQQQAABBBBAAAEECEy5BxBAAAEEEEAAAQQQQAABBAIVIDANlJ+DI4AAAggggAACCCCAAAIIEJhyDyCAAAIIIIAAAggggAACCAQqQGAaKD8HRwABBBBAAAEEEEAAAQQQIDDlHkAAAQQQQAABBBBAAAEEEAhUgMA0UH4OjgACCCCAAAIIIIAAAggg8H/2Nlb2weZPEgAAAABJRU5ErkJggg=="/>
        <xdr:cNvSpPr>
          <a:spLocks noChangeAspect="1" noChangeArrowheads="1"/>
        </xdr:cNvSpPr>
      </xdr:nvSpPr>
      <xdr:spPr bwMode="auto">
        <a:xfrm>
          <a:off x="276225" y="1161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6</xdr:col>
      <xdr:colOff>168418</xdr:colOff>
      <xdr:row>74</xdr:row>
      <xdr:rowOff>82534</xdr:rowOff>
    </xdr:to>
    <xdr:pic>
      <xdr:nvPicPr>
        <xdr:cNvPr id="9216" name="Picture 92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5" y="11801475"/>
          <a:ext cx="4578493" cy="274953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12</xdr:col>
      <xdr:colOff>1110351</xdr:colOff>
      <xdr:row>77</xdr:row>
      <xdr:rowOff>120687</xdr:rowOff>
    </xdr:to>
    <xdr:pic>
      <xdr:nvPicPr>
        <xdr:cNvPr id="9222" name="Picture 92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05500" y="11811000"/>
          <a:ext cx="5749026" cy="3359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6"/>
  <sheetViews>
    <sheetView tabSelected="1" workbookViewId="0">
      <selection activeCell="J13" sqref="J13"/>
    </sheetView>
  </sheetViews>
  <sheetFormatPr defaultRowHeight="15" x14ac:dyDescent="0.25"/>
  <cols>
    <col min="1" max="1" width="15.5703125" customWidth="1"/>
    <col min="3" max="3" width="15.85546875" customWidth="1"/>
    <col min="4" max="4" width="16.5703125" customWidth="1"/>
  </cols>
  <sheetData>
    <row r="1" spans="1:14" s="1" customFormat="1" ht="18.95" customHeight="1" x14ac:dyDescent="0.25">
      <c r="A1" s="4" t="s">
        <v>0</v>
      </c>
      <c r="B1" s="4" t="s">
        <v>2395</v>
      </c>
      <c r="C1" s="4" t="s">
        <v>2397</v>
      </c>
      <c r="D1" s="4" t="s">
        <v>2396</v>
      </c>
    </row>
    <row r="2" spans="1:14" ht="18.75" x14ac:dyDescent="0.25">
      <c r="A2" s="58" t="s">
        <v>2372</v>
      </c>
      <c r="B2" s="47" t="s">
        <v>2399</v>
      </c>
      <c r="C2" s="58" t="s">
        <v>2398</v>
      </c>
      <c r="D2" s="47" t="s">
        <v>2400</v>
      </c>
      <c r="F2" s="21"/>
      <c r="G2" s="22" t="s">
        <v>6010</v>
      </c>
      <c r="H2" s="21"/>
      <c r="I2" s="21"/>
      <c r="J2" s="21"/>
      <c r="K2" s="21"/>
      <c r="L2" s="21"/>
      <c r="M2" s="21"/>
      <c r="N2" s="21"/>
    </row>
    <row r="3" spans="1:14" ht="15.75" x14ac:dyDescent="0.25">
      <c r="A3" s="58" t="s">
        <v>2371</v>
      </c>
      <c r="B3" s="47" t="s">
        <v>2402</v>
      </c>
      <c r="C3" s="58" t="s">
        <v>2401</v>
      </c>
      <c r="D3" s="47" t="s">
        <v>2403</v>
      </c>
      <c r="F3" s="21"/>
      <c r="G3" s="21"/>
      <c r="H3" s="21"/>
      <c r="I3" s="21"/>
      <c r="J3" s="21"/>
      <c r="K3" s="21"/>
      <c r="L3" s="21"/>
      <c r="M3" s="21"/>
      <c r="N3" s="21"/>
    </row>
    <row r="4" spans="1:14" ht="15.75" x14ac:dyDescent="0.25">
      <c r="A4" s="58" t="s">
        <v>2370</v>
      </c>
      <c r="B4" s="47" t="s">
        <v>2402</v>
      </c>
      <c r="C4" s="58" t="s">
        <v>2404</v>
      </c>
      <c r="D4" s="47" t="s">
        <v>2405</v>
      </c>
      <c r="F4" s="21"/>
      <c r="G4" s="23" t="s">
        <v>6011</v>
      </c>
      <c r="H4" s="21"/>
      <c r="I4" s="21"/>
      <c r="J4" s="21"/>
      <c r="K4" s="21"/>
      <c r="L4" s="21"/>
      <c r="M4" s="21"/>
      <c r="N4" s="21"/>
    </row>
    <row r="5" spans="1:14" ht="15.75" x14ac:dyDescent="0.25">
      <c r="A5" s="58" t="s">
        <v>2369</v>
      </c>
      <c r="B5" s="47" t="s">
        <v>2399</v>
      </c>
      <c r="C5" s="58" t="s">
        <v>2406</v>
      </c>
      <c r="D5" s="47" t="s">
        <v>2407</v>
      </c>
      <c r="F5" s="21"/>
      <c r="G5" s="21"/>
      <c r="H5" s="21" t="s">
        <v>6030</v>
      </c>
      <c r="I5" s="21"/>
      <c r="J5" s="21"/>
      <c r="K5" s="21"/>
      <c r="L5" s="21"/>
      <c r="M5" s="21"/>
      <c r="N5" s="21"/>
    </row>
    <row r="6" spans="1:14" ht="15.75" x14ac:dyDescent="0.25">
      <c r="A6" s="58" t="s">
        <v>2368</v>
      </c>
      <c r="B6" s="47" t="s">
        <v>2399</v>
      </c>
      <c r="C6" s="58" t="s">
        <v>2408</v>
      </c>
      <c r="D6" s="47" t="s">
        <v>2409</v>
      </c>
      <c r="F6" s="21"/>
      <c r="G6" s="24" t="s">
        <v>6012</v>
      </c>
      <c r="H6" s="21"/>
      <c r="I6" s="21"/>
      <c r="J6" s="21"/>
      <c r="K6" s="21"/>
      <c r="L6" s="21"/>
      <c r="M6" s="21"/>
      <c r="N6" s="21"/>
    </row>
    <row r="7" spans="1:14" ht="15.75" x14ac:dyDescent="0.25">
      <c r="A7" s="58" t="s">
        <v>2367</v>
      </c>
      <c r="B7" s="47" t="s">
        <v>2402</v>
      </c>
      <c r="C7" s="58" t="s">
        <v>2410</v>
      </c>
      <c r="D7" s="47" t="s">
        <v>2411</v>
      </c>
      <c r="F7" s="21"/>
      <c r="G7" s="21"/>
      <c r="H7" s="21"/>
      <c r="I7" s="21">
        <f>COUNTA(A2:A2336)</f>
        <v>2335</v>
      </c>
      <c r="J7" s="21"/>
      <c r="K7" s="21"/>
      <c r="L7" s="21"/>
      <c r="M7" s="21"/>
      <c r="N7" s="21"/>
    </row>
    <row r="8" spans="1:14" ht="15.75" x14ac:dyDescent="0.25">
      <c r="A8" s="58" t="s">
        <v>2366</v>
      </c>
      <c r="B8" s="47" t="s">
        <v>2402</v>
      </c>
      <c r="C8" s="58" t="s">
        <v>2412</v>
      </c>
      <c r="D8" s="47" t="s">
        <v>2413</v>
      </c>
      <c r="F8" s="21"/>
      <c r="G8" s="21"/>
      <c r="H8" s="21"/>
      <c r="I8" s="21"/>
      <c r="J8" s="21"/>
      <c r="K8" s="21"/>
      <c r="L8" s="21"/>
      <c r="M8" s="21"/>
      <c r="N8" s="21"/>
    </row>
    <row r="9" spans="1:14" ht="15.75" x14ac:dyDescent="0.25">
      <c r="A9" s="58" t="s">
        <v>2365</v>
      </c>
      <c r="B9" s="47" t="s">
        <v>2402</v>
      </c>
      <c r="C9" s="58" t="s">
        <v>2414</v>
      </c>
      <c r="D9" s="47" t="s">
        <v>2415</v>
      </c>
    </row>
    <row r="10" spans="1:14" ht="15.75" x14ac:dyDescent="0.25">
      <c r="A10" s="58" t="s">
        <v>2364</v>
      </c>
      <c r="B10" s="47" t="s">
        <v>2402</v>
      </c>
      <c r="C10" s="58" t="s">
        <v>2416</v>
      </c>
      <c r="D10" s="47" t="s">
        <v>2417</v>
      </c>
    </row>
    <row r="11" spans="1:14" ht="15.75" x14ac:dyDescent="0.25">
      <c r="A11" s="58" t="s">
        <v>2363</v>
      </c>
      <c r="B11" s="47" t="s">
        <v>2399</v>
      </c>
      <c r="C11" s="58" t="s">
        <v>2418</v>
      </c>
      <c r="D11" s="47" t="s">
        <v>2419</v>
      </c>
    </row>
    <row r="12" spans="1:14" ht="15.75" x14ac:dyDescent="0.25">
      <c r="A12" s="58" t="s">
        <v>2362</v>
      </c>
      <c r="B12" s="47" t="s">
        <v>2399</v>
      </c>
      <c r="C12" s="58" t="s">
        <v>2420</v>
      </c>
      <c r="D12" s="47" t="s">
        <v>2421</v>
      </c>
    </row>
    <row r="13" spans="1:14" ht="15.75" x14ac:dyDescent="0.25">
      <c r="A13" s="58" t="s">
        <v>2361</v>
      </c>
      <c r="B13" s="47" t="s">
        <v>2402</v>
      </c>
      <c r="C13" s="58" t="s">
        <v>2422</v>
      </c>
      <c r="D13" s="47" t="s">
        <v>2423</v>
      </c>
    </row>
    <row r="14" spans="1:14" ht="15.75" x14ac:dyDescent="0.25">
      <c r="A14" s="58" t="s">
        <v>2360</v>
      </c>
      <c r="B14" s="47" t="s">
        <v>2402</v>
      </c>
      <c r="C14" s="58" t="s">
        <v>2424</v>
      </c>
      <c r="D14" s="47" t="s">
        <v>2425</v>
      </c>
    </row>
    <row r="15" spans="1:14" ht="15.75" x14ac:dyDescent="0.25">
      <c r="A15" s="58" t="s">
        <v>2359</v>
      </c>
      <c r="B15" s="47" t="s">
        <v>2402</v>
      </c>
      <c r="C15" s="58" t="s">
        <v>2426</v>
      </c>
      <c r="D15" s="47" t="s">
        <v>2427</v>
      </c>
    </row>
    <row r="16" spans="1:14" ht="15.75" x14ac:dyDescent="0.25">
      <c r="A16" s="58" t="s">
        <v>2358</v>
      </c>
      <c r="B16" s="47" t="s">
        <v>2399</v>
      </c>
      <c r="C16" s="58" t="s">
        <v>2428</v>
      </c>
      <c r="D16" s="47" t="s">
        <v>2429</v>
      </c>
    </row>
    <row r="17" spans="1:4" ht="15.75" x14ac:dyDescent="0.25">
      <c r="A17" s="58" t="s">
        <v>2357</v>
      </c>
      <c r="B17" s="47" t="s">
        <v>2402</v>
      </c>
      <c r="C17" s="58" t="s">
        <v>2430</v>
      </c>
      <c r="D17" s="47" t="s">
        <v>2431</v>
      </c>
    </row>
    <row r="18" spans="1:4" ht="15.75" x14ac:dyDescent="0.25">
      <c r="A18" s="58" t="s">
        <v>2356</v>
      </c>
      <c r="B18" s="47" t="s">
        <v>2399</v>
      </c>
      <c r="C18" s="58" t="s">
        <v>2432</v>
      </c>
      <c r="D18" s="47" t="s">
        <v>2433</v>
      </c>
    </row>
    <row r="19" spans="1:4" ht="15.75" x14ac:dyDescent="0.25">
      <c r="A19" s="58" t="s">
        <v>2355</v>
      </c>
      <c r="B19" s="47" t="s">
        <v>2399</v>
      </c>
      <c r="C19" s="58" t="s">
        <v>2434</v>
      </c>
      <c r="D19" s="47" t="s">
        <v>2435</v>
      </c>
    </row>
    <row r="20" spans="1:4" ht="15.75" x14ac:dyDescent="0.25">
      <c r="A20" s="58" t="s">
        <v>2354</v>
      </c>
      <c r="B20" s="47" t="s">
        <v>2402</v>
      </c>
      <c r="C20" s="58" t="s">
        <v>2436</v>
      </c>
      <c r="D20" s="47" t="s">
        <v>2437</v>
      </c>
    </row>
    <row r="21" spans="1:4" ht="15.75" x14ac:dyDescent="0.25">
      <c r="A21" s="58" t="s">
        <v>2353</v>
      </c>
      <c r="B21" s="47" t="s">
        <v>2402</v>
      </c>
      <c r="C21" s="58" t="s">
        <v>2438</v>
      </c>
      <c r="D21" s="47" t="s">
        <v>2439</v>
      </c>
    </row>
    <row r="22" spans="1:4" ht="15.75" x14ac:dyDescent="0.25">
      <c r="A22" s="58" t="s">
        <v>2352</v>
      </c>
      <c r="B22" s="47" t="s">
        <v>2402</v>
      </c>
      <c r="C22" s="58" t="s">
        <v>2440</v>
      </c>
      <c r="D22" s="47" t="s">
        <v>2441</v>
      </c>
    </row>
    <row r="23" spans="1:4" ht="15.75" x14ac:dyDescent="0.25">
      <c r="A23" s="58" t="s">
        <v>2351</v>
      </c>
      <c r="B23" s="47" t="s">
        <v>2399</v>
      </c>
      <c r="C23" s="58" t="s">
        <v>2442</v>
      </c>
      <c r="D23" s="47" t="s">
        <v>2443</v>
      </c>
    </row>
    <row r="24" spans="1:4" ht="15.75" x14ac:dyDescent="0.25">
      <c r="A24" s="58" t="s">
        <v>2350</v>
      </c>
      <c r="B24" s="47" t="s">
        <v>2399</v>
      </c>
      <c r="C24" s="58" t="s">
        <v>2444</v>
      </c>
      <c r="D24" s="47" t="s">
        <v>2445</v>
      </c>
    </row>
    <row r="25" spans="1:4" ht="15.75" x14ac:dyDescent="0.25">
      <c r="A25" s="58" t="s">
        <v>2349</v>
      </c>
      <c r="B25" s="47" t="s">
        <v>2402</v>
      </c>
      <c r="C25" s="58" t="s">
        <v>2446</v>
      </c>
      <c r="D25" s="47" t="s">
        <v>2447</v>
      </c>
    </row>
    <row r="26" spans="1:4" ht="15.75" x14ac:dyDescent="0.25">
      <c r="A26" s="58" t="s">
        <v>2348</v>
      </c>
      <c r="B26" s="47" t="s">
        <v>2402</v>
      </c>
      <c r="C26" s="58" t="s">
        <v>2448</v>
      </c>
      <c r="D26" s="47" t="s">
        <v>2449</v>
      </c>
    </row>
    <row r="27" spans="1:4" ht="15.75" x14ac:dyDescent="0.25">
      <c r="A27" s="58" t="s">
        <v>2347</v>
      </c>
      <c r="B27" s="47" t="s">
        <v>2402</v>
      </c>
      <c r="C27" s="58" t="s">
        <v>2450</v>
      </c>
      <c r="D27" s="47" t="s">
        <v>2451</v>
      </c>
    </row>
    <row r="28" spans="1:4" ht="15.75" x14ac:dyDescent="0.25">
      <c r="A28" s="58" t="s">
        <v>2346</v>
      </c>
      <c r="B28" s="47" t="s">
        <v>2402</v>
      </c>
      <c r="C28" s="58" t="s">
        <v>2452</v>
      </c>
      <c r="D28" s="47" t="s">
        <v>2453</v>
      </c>
    </row>
    <row r="29" spans="1:4" ht="15.75" x14ac:dyDescent="0.25">
      <c r="A29" s="58" t="s">
        <v>2345</v>
      </c>
      <c r="B29" s="47" t="s">
        <v>2399</v>
      </c>
      <c r="C29" s="58" t="s">
        <v>2454</v>
      </c>
      <c r="D29" s="47" t="s">
        <v>2455</v>
      </c>
    </row>
    <row r="30" spans="1:4" ht="15.75" x14ac:dyDescent="0.25">
      <c r="A30" s="58" t="s">
        <v>2344</v>
      </c>
      <c r="B30" s="47" t="s">
        <v>2402</v>
      </c>
      <c r="C30" s="58" t="s">
        <v>2456</v>
      </c>
      <c r="D30" s="47" t="s">
        <v>2415</v>
      </c>
    </row>
    <row r="31" spans="1:4" ht="15.75" x14ac:dyDescent="0.25">
      <c r="A31" s="58" t="s">
        <v>2343</v>
      </c>
      <c r="B31" s="47" t="s">
        <v>2399</v>
      </c>
      <c r="C31" s="58" t="s">
        <v>2457</v>
      </c>
      <c r="D31" s="47" t="s">
        <v>2458</v>
      </c>
    </row>
    <row r="32" spans="1:4" ht="15.75" x14ac:dyDescent="0.25">
      <c r="A32" s="58" t="s">
        <v>2342</v>
      </c>
      <c r="B32" s="47" t="s">
        <v>2399</v>
      </c>
      <c r="C32" s="58" t="s">
        <v>2459</v>
      </c>
      <c r="D32" s="47" t="s">
        <v>2460</v>
      </c>
    </row>
    <row r="33" spans="1:4" ht="15.75" x14ac:dyDescent="0.25">
      <c r="A33" s="58" t="s">
        <v>2341</v>
      </c>
      <c r="B33" s="47" t="s">
        <v>2402</v>
      </c>
      <c r="C33" s="58" t="s">
        <v>2461</v>
      </c>
      <c r="D33" s="47" t="s">
        <v>2462</v>
      </c>
    </row>
    <row r="34" spans="1:4" ht="15.75" x14ac:dyDescent="0.25">
      <c r="A34" s="58" t="s">
        <v>2340</v>
      </c>
      <c r="B34" s="47" t="s">
        <v>2402</v>
      </c>
      <c r="C34" s="58" t="s">
        <v>2463</v>
      </c>
      <c r="D34" s="47" t="s">
        <v>2464</v>
      </c>
    </row>
    <row r="35" spans="1:4" ht="15.75" x14ac:dyDescent="0.25">
      <c r="A35" s="58" t="s">
        <v>2339</v>
      </c>
      <c r="B35" s="47" t="s">
        <v>2399</v>
      </c>
      <c r="C35" s="58" t="s">
        <v>2465</v>
      </c>
      <c r="D35" s="47" t="s">
        <v>2466</v>
      </c>
    </row>
    <row r="36" spans="1:4" ht="15.75" x14ac:dyDescent="0.25">
      <c r="A36" s="58" t="s">
        <v>2338</v>
      </c>
      <c r="B36" s="47" t="s">
        <v>2399</v>
      </c>
      <c r="C36" s="58" t="s">
        <v>2467</v>
      </c>
      <c r="D36" s="47" t="s">
        <v>2468</v>
      </c>
    </row>
    <row r="37" spans="1:4" ht="15.75" x14ac:dyDescent="0.25">
      <c r="A37" s="58" t="s">
        <v>2337</v>
      </c>
      <c r="B37" s="47" t="s">
        <v>2402</v>
      </c>
      <c r="C37" s="58" t="s">
        <v>2469</v>
      </c>
      <c r="D37" s="47" t="s">
        <v>2470</v>
      </c>
    </row>
    <row r="38" spans="1:4" ht="15.75" x14ac:dyDescent="0.25">
      <c r="A38" s="58" t="s">
        <v>2336</v>
      </c>
      <c r="B38" s="47" t="s">
        <v>2402</v>
      </c>
      <c r="C38" s="58" t="s">
        <v>2471</v>
      </c>
      <c r="D38" s="47" t="s">
        <v>2472</v>
      </c>
    </row>
    <row r="39" spans="1:4" ht="15.75" x14ac:dyDescent="0.25">
      <c r="A39" s="58" t="s">
        <v>2335</v>
      </c>
      <c r="B39" s="47" t="s">
        <v>2399</v>
      </c>
      <c r="C39" s="58" t="s">
        <v>2473</v>
      </c>
      <c r="D39" s="47" t="s">
        <v>2474</v>
      </c>
    </row>
    <row r="40" spans="1:4" ht="15.75" x14ac:dyDescent="0.25">
      <c r="A40" s="58" t="s">
        <v>2334</v>
      </c>
      <c r="B40" s="47" t="s">
        <v>2399</v>
      </c>
      <c r="C40" s="58" t="s">
        <v>2475</v>
      </c>
      <c r="D40" s="47" t="s">
        <v>2476</v>
      </c>
    </row>
    <row r="41" spans="1:4" ht="15.75" x14ac:dyDescent="0.25">
      <c r="A41" s="58" t="s">
        <v>2333</v>
      </c>
      <c r="B41" s="47" t="s">
        <v>2402</v>
      </c>
      <c r="C41" s="58" t="s">
        <v>2477</v>
      </c>
      <c r="D41" s="47" t="s">
        <v>2478</v>
      </c>
    </row>
    <row r="42" spans="1:4" ht="15.75" x14ac:dyDescent="0.25">
      <c r="A42" s="58" t="s">
        <v>2332</v>
      </c>
      <c r="B42" s="47" t="s">
        <v>2402</v>
      </c>
      <c r="C42" s="58" t="s">
        <v>2479</v>
      </c>
      <c r="D42" s="47" t="s">
        <v>2480</v>
      </c>
    </row>
    <row r="43" spans="1:4" ht="15.75" x14ac:dyDescent="0.25">
      <c r="A43" s="58" t="s">
        <v>2331</v>
      </c>
      <c r="B43" s="47" t="s">
        <v>2399</v>
      </c>
      <c r="C43" s="58" t="s">
        <v>2481</v>
      </c>
      <c r="D43" s="47" t="s">
        <v>2482</v>
      </c>
    </row>
    <row r="44" spans="1:4" ht="15.75" x14ac:dyDescent="0.25">
      <c r="A44" s="58" t="s">
        <v>2330</v>
      </c>
      <c r="B44" s="47" t="s">
        <v>2399</v>
      </c>
      <c r="C44" s="58" t="s">
        <v>2483</v>
      </c>
      <c r="D44" s="47" t="s">
        <v>2445</v>
      </c>
    </row>
    <row r="45" spans="1:4" ht="15.75" x14ac:dyDescent="0.25">
      <c r="A45" s="58" t="s">
        <v>2329</v>
      </c>
      <c r="B45" s="47" t="s">
        <v>2402</v>
      </c>
      <c r="C45" s="58" t="s">
        <v>2484</v>
      </c>
      <c r="D45" s="47" t="s">
        <v>2485</v>
      </c>
    </row>
    <row r="46" spans="1:4" ht="15.75" x14ac:dyDescent="0.25">
      <c r="A46" s="58" t="s">
        <v>2328</v>
      </c>
      <c r="B46" s="47" t="s">
        <v>2402</v>
      </c>
      <c r="C46" s="58" t="s">
        <v>2486</v>
      </c>
      <c r="D46" s="47" t="s">
        <v>2487</v>
      </c>
    </row>
    <row r="47" spans="1:4" ht="15.75" x14ac:dyDescent="0.25">
      <c r="A47" s="58" t="s">
        <v>2327</v>
      </c>
      <c r="B47" s="47" t="s">
        <v>2399</v>
      </c>
      <c r="C47" s="58" t="s">
        <v>2488</v>
      </c>
      <c r="D47" s="47" t="s">
        <v>2489</v>
      </c>
    </row>
    <row r="48" spans="1:4" ht="15.75" x14ac:dyDescent="0.25">
      <c r="A48" s="58" t="s">
        <v>2326</v>
      </c>
      <c r="B48" s="47" t="s">
        <v>2402</v>
      </c>
      <c r="C48" s="58" t="s">
        <v>2490</v>
      </c>
      <c r="D48" s="47" t="s">
        <v>2491</v>
      </c>
    </row>
    <row r="49" spans="1:4" ht="15.75" x14ac:dyDescent="0.25">
      <c r="A49" s="58" t="s">
        <v>2325</v>
      </c>
      <c r="B49" s="47" t="s">
        <v>2399</v>
      </c>
      <c r="C49" s="58" t="s">
        <v>2481</v>
      </c>
      <c r="D49" s="47" t="s">
        <v>2492</v>
      </c>
    </row>
    <row r="50" spans="1:4" ht="15.75" x14ac:dyDescent="0.25">
      <c r="A50" s="58" t="s">
        <v>2324</v>
      </c>
      <c r="B50" s="47" t="s">
        <v>2402</v>
      </c>
      <c r="C50" s="58" t="s">
        <v>2493</v>
      </c>
      <c r="D50" s="47" t="s">
        <v>2494</v>
      </c>
    </row>
    <row r="51" spans="1:4" ht="15.75" x14ac:dyDescent="0.25">
      <c r="A51" s="58" t="s">
        <v>2323</v>
      </c>
      <c r="B51" s="47" t="s">
        <v>2402</v>
      </c>
      <c r="C51" s="58" t="s">
        <v>2495</v>
      </c>
      <c r="D51" s="47" t="s">
        <v>2496</v>
      </c>
    </row>
    <row r="52" spans="1:4" ht="15.75" x14ac:dyDescent="0.25">
      <c r="A52" s="58" t="s">
        <v>2322</v>
      </c>
      <c r="B52" s="47" t="s">
        <v>2402</v>
      </c>
      <c r="C52" s="58" t="s">
        <v>2497</v>
      </c>
      <c r="D52" s="47" t="s">
        <v>2498</v>
      </c>
    </row>
    <row r="53" spans="1:4" ht="15.75" x14ac:dyDescent="0.25">
      <c r="A53" s="58" t="s">
        <v>2321</v>
      </c>
      <c r="B53" s="47" t="s">
        <v>2399</v>
      </c>
      <c r="C53" s="58" t="s">
        <v>2499</v>
      </c>
      <c r="D53" s="47" t="s">
        <v>2500</v>
      </c>
    </row>
    <row r="54" spans="1:4" ht="15.75" x14ac:dyDescent="0.25">
      <c r="A54" s="58" t="s">
        <v>2320</v>
      </c>
      <c r="B54" s="47" t="s">
        <v>2402</v>
      </c>
      <c r="C54" s="58" t="s">
        <v>2501</v>
      </c>
      <c r="D54" s="47" t="s">
        <v>2423</v>
      </c>
    </row>
    <row r="55" spans="1:4" ht="15.75" x14ac:dyDescent="0.25">
      <c r="A55" s="58" t="s">
        <v>2319</v>
      </c>
      <c r="B55" s="47" t="s">
        <v>2402</v>
      </c>
      <c r="C55" s="58" t="s">
        <v>2502</v>
      </c>
      <c r="D55" s="47" t="s">
        <v>2503</v>
      </c>
    </row>
    <row r="56" spans="1:4" ht="15.75" x14ac:dyDescent="0.25">
      <c r="A56" s="58" t="s">
        <v>2318</v>
      </c>
      <c r="B56" s="47" t="s">
        <v>2399</v>
      </c>
      <c r="C56" s="58" t="s">
        <v>2504</v>
      </c>
      <c r="D56" s="47" t="s">
        <v>2505</v>
      </c>
    </row>
    <row r="57" spans="1:4" ht="15.75" x14ac:dyDescent="0.25">
      <c r="A57" s="58" t="s">
        <v>2317</v>
      </c>
      <c r="B57" s="47" t="s">
        <v>2399</v>
      </c>
      <c r="C57" s="58" t="s">
        <v>2506</v>
      </c>
      <c r="D57" s="47" t="s">
        <v>2507</v>
      </c>
    </row>
    <row r="58" spans="1:4" ht="15.75" x14ac:dyDescent="0.25">
      <c r="A58" s="58" t="s">
        <v>2316</v>
      </c>
      <c r="B58" s="47" t="s">
        <v>2402</v>
      </c>
      <c r="C58" s="58" t="s">
        <v>2508</v>
      </c>
      <c r="D58" s="47" t="s">
        <v>2509</v>
      </c>
    </row>
    <row r="59" spans="1:4" ht="15.75" x14ac:dyDescent="0.25">
      <c r="A59" s="58" t="s">
        <v>2315</v>
      </c>
      <c r="B59" s="47" t="s">
        <v>2399</v>
      </c>
      <c r="C59" s="58" t="s">
        <v>2510</v>
      </c>
      <c r="D59" s="47" t="s">
        <v>2511</v>
      </c>
    </row>
    <row r="60" spans="1:4" ht="15.75" x14ac:dyDescent="0.25">
      <c r="A60" s="58" t="s">
        <v>2314</v>
      </c>
      <c r="B60" s="47" t="s">
        <v>2402</v>
      </c>
      <c r="C60" s="58" t="s">
        <v>2512</v>
      </c>
      <c r="D60" s="47" t="s">
        <v>2513</v>
      </c>
    </row>
    <row r="61" spans="1:4" ht="15.75" x14ac:dyDescent="0.25">
      <c r="A61" s="58" t="s">
        <v>2313</v>
      </c>
      <c r="B61" s="47" t="s">
        <v>2399</v>
      </c>
      <c r="C61" s="58" t="s">
        <v>2514</v>
      </c>
      <c r="D61" s="47" t="s">
        <v>2515</v>
      </c>
    </row>
    <row r="62" spans="1:4" ht="15.75" x14ac:dyDescent="0.25">
      <c r="A62" s="58" t="s">
        <v>2312</v>
      </c>
      <c r="B62" s="47" t="s">
        <v>2402</v>
      </c>
      <c r="C62" s="58" t="s">
        <v>2516</v>
      </c>
      <c r="D62" s="47" t="s">
        <v>2517</v>
      </c>
    </row>
    <row r="63" spans="1:4" ht="15.75" x14ac:dyDescent="0.25">
      <c r="A63" s="58" t="s">
        <v>2311</v>
      </c>
      <c r="B63" s="47" t="s">
        <v>2399</v>
      </c>
      <c r="C63" s="58" t="s">
        <v>2518</v>
      </c>
      <c r="D63" s="47" t="s">
        <v>2519</v>
      </c>
    </row>
    <row r="64" spans="1:4" ht="15.75" x14ac:dyDescent="0.25">
      <c r="A64" s="58" t="s">
        <v>2310</v>
      </c>
      <c r="B64" s="47" t="s">
        <v>2399</v>
      </c>
      <c r="C64" s="58" t="s">
        <v>2520</v>
      </c>
      <c r="D64" s="47" t="s">
        <v>2521</v>
      </c>
    </row>
    <row r="65" spans="1:5" ht="15.75" x14ac:dyDescent="0.25">
      <c r="A65" s="58" t="s">
        <v>2309</v>
      </c>
      <c r="B65" s="47" t="s">
        <v>2402</v>
      </c>
      <c r="C65" s="58" t="s">
        <v>2522</v>
      </c>
      <c r="D65" s="47" t="s">
        <v>2423</v>
      </c>
    </row>
    <row r="66" spans="1:5" ht="15.75" x14ac:dyDescent="0.25">
      <c r="A66" s="58" t="s">
        <v>2308</v>
      </c>
      <c r="B66" s="47" t="s">
        <v>2402</v>
      </c>
      <c r="C66" s="58" t="s">
        <v>2523</v>
      </c>
      <c r="D66" s="47" t="s">
        <v>2524</v>
      </c>
    </row>
    <row r="67" spans="1:5" ht="15.75" x14ac:dyDescent="0.25">
      <c r="A67" s="58" t="s">
        <v>2307</v>
      </c>
      <c r="B67" s="47" t="s">
        <v>2399</v>
      </c>
      <c r="C67" s="58" t="s">
        <v>2525</v>
      </c>
      <c r="D67" s="47" t="s">
        <v>2526</v>
      </c>
    </row>
    <row r="68" spans="1:5" ht="15.75" x14ac:dyDescent="0.25">
      <c r="A68" s="58" t="s">
        <v>2306</v>
      </c>
      <c r="B68" s="47" t="s">
        <v>2402</v>
      </c>
      <c r="C68" s="58" t="s">
        <v>2527</v>
      </c>
      <c r="D68" s="47" t="s">
        <v>2528</v>
      </c>
    </row>
    <row r="69" spans="1:5" ht="15.75" x14ac:dyDescent="0.25">
      <c r="A69" s="58" t="s">
        <v>2305</v>
      </c>
      <c r="B69" s="47" t="s">
        <v>2402</v>
      </c>
      <c r="C69" s="58" t="s">
        <v>2529</v>
      </c>
      <c r="D69" s="47" t="s">
        <v>2530</v>
      </c>
    </row>
    <row r="70" spans="1:5" ht="15.75" x14ac:dyDescent="0.25">
      <c r="A70" s="58" t="s">
        <v>2304</v>
      </c>
      <c r="B70" s="47" t="s">
        <v>2399</v>
      </c>
      <c r="C70" s="58" t="s">
        <v>2531</v>
      </c>
      <c r="D70" s="47" t="s">
        <v>2532</v>
      </c>
    </row>
    <row r="71" spans="1:5" ht="15.75" x14ac:dyDescent="0.25">
      <c r="A71" s="58" t="s">
        <v>2303</v>
      </c>
      <c r="B71" s="47" t="s">
        <v>2402</v>
      </c>
      <c r="C71" s="58" t="s">
        <v>2533</v>
      </c>
      <c r="D71" s="47" t="s">
        <v>2534</v>
      </c>
    </row>
    <row r="72" spans="1:5" ht="15.75" x14ac:dyDescent="0.25">
      <c r="A72" s="58" t="s">
        <v>2302</v>
      </c>
      <c r="B72" s="47" t="s">
        <v>2402</v>
      </c>
      <c r="C72" s="58" t="s">
        <v>2535</v>
      </c>
      <c r="D72" s="47" t="s">
        <v>2536</v>
      </c>
    </row>
    <row r="73" spans="1:5" ht="15.75" x14ac:dyDescent="0.25">
      <c r="A73" s="58" t="s">
        <v>2301</v>
      </c>
      <c r="B73" s="47" t="s">
        <v>2402</v>
      </c>
      <c r="C73" s="58" t="s">
        <v>2537</v>
      </c>
      <c r="D73" s="47" t="s">
        <v>2538</v>
      </c>
      <c r="E73" t="s">
        <v>2539</v>
      </c>
    </row>
    <row r="74" spans="1:5" ht="15.75" x14ac:dyDescent="0.25">
      <c r="A74" s="58" t="s">
        <v>2300</v>
      </c>
      <c r="B74" s="47" t="s">
        <v>2399</v>
      </c>
      <c r="C74" s="58" t="s">
        <v>2540</v>
      </c>
      <c r="D74" s="47" t="s">
        <v>2541</v>
      </c>
    </row>
    <row r="75" spans="1:5" ht="15.75" x14ac:dyDescent="0.25">
      <c r="A75" s="58" t="s">
        <v>2299</v>
      </c>
      <c r="B75" s="47" t="s">
        <v>2399</v>
      </c>
      <c r="C75" s="58" t="s">
        <v>2542</v>
      </c>
      <c r="D75" s="47" t="s">
        <v>2543</v>
      </c>
    </row>
    <row r="76" spans="1:5" ht="15.75" x14ac:dyDescent="0.25">
      <c r="A76" s="58" t="s">
        <v>2298</v>
      </c>
      <c r="B76" s="47" t="s">
        <v>2399</v>
      </c>
      <c r="C76" s="58" t="s">
        <v>2544</v>
      </c>
      <c r="D76" s="47" t="s">
        <v>2545</v>
      </c>
    </row>
    <row r="77" spans="1:5" ht="15.75" x14ac:dyDescent="0.25">
      <c r="A77" s="58" t="s">
        <v>2297</v>
      </c>
      <c r="B77" s="47" t="s">
        <v>2402</v>
      </c>
      <c r="C77" s="58" t="s">
        <v>2546</v>
      </c>
      <c r="D77" s="47" t="s">
        <v>2547</v>
      </c>
    </row>
    <row r="78" spans="1:5" ht="15.75" x14ac:dyDescent="0.25">
      <c r="A78" s="58" t="s">
        <v>2296</v>
      </c>
      <c r="B78" s="47" t="s">
        <v>2399</v>
      </c>
      <c r="C78" s="58" t="s">
        <v>2548</v>
      </c>
      <c r="D78" s="47" t="s">
        <v>2549</v>
      </c>
    </row>
    <row r="79" spans="1:5" ht="15.75" x14ac:dyDescent="0.25">
      <c r="A79" s="58" t="s">
        <v>2295</v>
      </c>
      <c r="B79" s="47" t="s">
        <v>2399</v>
      </c>
      <c r="C79" s="58" t="s">
        <v>2550</v>
      </c>
      <c r="D79" s="47" t="s">
        <v>2551</v>
      </c>
    </row>
    <row r="80" spans="1:5" ht="15.75" x14ac:dyDescent="0.25">
      <c r="A80" s="58" t="s">
        <v>2294</v>
      </c>
      <c r="B80" s="47" t="s">
        <v>2402</v>
      </c>
      <c r="C80" s="58" t="s">
        <v>2552</v>
      </c>
      <c r="D80" s="47" t="s">
        <v>2553</v>
      </c>
    </row>
    <row r="81" spans="1:4" ht="15.75" x14ac:dyDescent="0.25">
      <c r="A81" s="58" t="s">
        <v>2293</v>
      </c>
      <c r="B81" s="47" t="s">
        <v>2399</v>
      </c>
      <c r="C81" s="58" t="s">
        <v>2554</v>
      </c>
      <c r="D81" s="47" t="s">
        <v>2555</v>
      </c>
    </row>
    <row r="82" spans="1:4" ht="15.75" x14ac:dyDescent="0.25">
      <c r="A82" s="58" t="s">
        <v>2292</v>
      </c>
      <c r="B82" s="47" t="s">
        <v>2399</v>
      </c>
      <c r="C82" s="58" t="s">
        <v>2556</v>
      </c>
      <c r="D82" s="47" t="s">
        <v>2557</v>
      </c>
    </row>
    <row r="83" spans="1:4" ht="15.75" x14ac:dyDescent="0.25">
      <c r="A83" s="58" t="s">
        <v>2291</v>
      </c>
      <c r="B83" s="47" t="s">
        <v>2402</v>
      </c>
      <c r="C83" s="58" t="s">
        <v>2558</v>
      </c>
      <c r="D83" s="47" t="s">
        <v>2559</v>
      </c>
    </row>
    <row r="84" spans="1:4" ht="15.75" x14ac:dyDescent="0.25">
      <c r="A84" s="58" t="s">
        <v>2290</v>
      </c>
      <c r="B84" s="47" t="s">
        <v>2399</v>
      </c>
      <c r="C84" s="58" t="s">
        <v>2560</v>
      </c>
      <c r="D84" s="47" t="s">
        <v>2561</v>
      </c>
    </row>
    <row r="85" spans="1:4" ht="15.75" x14ac:dyDescent="0.25">
      <c r="A85" s="58" t="s">
        <v>2289</v>
      </c>
      <c r="B85" s="47" t="s">
        <v>2402</v>
      </c>
      <c r="C85" s="58" t="s">
        <v>2562</v>
      </c>
      <c r="D85" s="47" t="s">
        <v>2563</v>
      </c>
    </row>
    <row r="86" spans="1:4" ht="15.75" x14ac:dyDescent="0.25">
      <c r="A86" s="58" t="s">
        <v>2288</v>
      </c>
      <c r="B86" s="47" t="s">
        <v>2402</v>
      </c>
      <c r="C86" s="58" t="s">
        <v>2564</v>
      </c>
      <c r="D86" s="47" t="s">
        <v>2565</v>
      </c>
    </row>
    <row r="87" spans="1:4" ht="15.75" x14ac:dyDescent="0.25">
      <c r="A87" s="58" t="s">
        <v>2287</v>
      </c>
      <c r="B87" s="47" t="s">
        <v>2402</v>
      </c>
      <c r="C87" s="58" t="s">
        <v>2566</v>
      </c>
      <c r="D87" s="47" t="s">
        <v>2567</v>
      </c>
    </row>
    <row r="88" spans="1:4" ht="15.75" x14ac:dyDescent="0.25">
      <c r="A88" s="58" t="s">
        <v>2286</v>
      </c>
      <c r="B88" s="47" t="s">
        <v>2402</v>
      </c>
      <c r="C88" s="58" t="s">
        <v>2568</v>
      </c>
      <c r="D88" s="47" t="s">
        <v>2569</v>
      </c>
    </row>
    <row r="89" spans="1:4" ht="15.75" x14ac:dyDescent="0.25">
      <c r="A89" s="58" t="s">
        <v>2285</v>
      </c>
      <c r="B89" s="47" t="s">
        <v>2399</v>
      </c>
      <c r="C89" s="58" t="s">
        <v>2570</v>
      </c>
      <c r="D89" s="47" t="s">
        <v>2571</v>
      </c>
    </row>
    <row r="90" spans="1:4" ht="15.75" x14ac:dyDescent="0.25">
      <c r="A90" s="58" t="s">
        <v>2284</v>
      </c>
      <c r="B90" s="47" t="s">
        <v>2399</v>
      </c>
      <c r="C90" s="58" t="s">
        <v>2572</v>
      </c>
      <c r="D90" s="47" t="s">
        <v>2573</v>
      </c>
    </row>
    <row r="91" spans="1:4" ht="15.75" x14ac:dyDescent="0.25">
      <c r="A91" s="58" t="s">
        <v>2283</v>
      </c>
      <c r="B91" s="47" t="s">
        <v>2399</v>
      </c>
      <c r="C91" s="58" t="s">
        <v>2574</v>
      </c>
      <c r="D91" s="47" t="s">
        <v>2575</v>
      </c>
    </row>
    <row r="92" spans="1:4" ht="15.75" x14ac:dyDescent="0.25">
      <c r="A92" s="58" t="s">
        <v>2282</v>
      </c>
      <c r="B92" s="47" t="s">
        <v>2399</v>
      </c>
      <c r="C92" s="58" t="s">
        <v>2576</v>
      </c>
      <c r="D92" s="47" t="s">
        <v>2577</v>
      </c>
    </row>
    <row r="93" spans="1:4" ht="15.75" x14ac:dyDescent="0.25">
      <c r="A93" s="58" t="s">
        <v>2281</v>
      </c>
      <c r="B93" s="47" t="s">
        <v>2399</v>
      </c>
      <c r="C93" s="58" t="s">
        <v>2578</v>
      </c>
      <c r="D93" s="47" t="s">
        <v>2579</v>
      </c>
    </row>
    <row r="94" spans="1:4" ht="15.75" x14ac:dyDescent="0.25">
      <c r="A94" s="58" t="s">
        <v>2280</v>
      </c>
      <c r="B94" s="47" t="s">
        <v>2402</v>
      </c>
      <c r="C94" s="58" t="s">
        <v>2580</v>
      </c>
      <c r="D94" s="47" t="s">
        <v>2581</v>
      </c>
    </row>
    <row r="95" spans="1:4" ht="15.75" x14ac:dyDescent="0.25">
      <c r="A95" s="58" t="s">
        <v>2279</v>
      </c>
      <c r="B95" s="47" t="s">
        <v>2402</v>
      </c>
      <c r="C95" s="58" t="s">
        <v>2582</v>
      </c>
      <c r="D95" s="47" t="s">
        <v>2423</v>
      </c>
    </row>
    <row r="96" spans="1:4" ht="15.75" x14ac:dyDescent="0.25">
      <c r="A96" s="58" t="s">
        <v>2278</v>
      </c>
      <c r="B96" s="47" t="s">
        <v>2399</v>
      </c>
      <c r="C96" s="58" t="s">
        <v>2583</v>
      </c>
      <c r="D96" s="47" t="s">
        <v>2458</v>
      </c>
    </row>
    <row r="97" spans="1:4" ht="15.75" x14ac:dyDescent="0.25">
      <c r="A97" s="58" t="s">
        <v>2277</v>
      </c>
      <c r="B97" s="47" t="s">
        <v>2402</v>
      </c>
      <c r="C97" s="58" t="s">
        <v>2584</v>
      </c>
      <c r="D97" s="47" t="s">
        <v>2585</v>
      </c>
    </row>
    <row r="98" spans="1:4" ht="15.75" x14ac:dyDescent="0.25">
      <c r="A98" s="58" t="s">
        <v>2276</v>
      </c>
      <c r="B98" s="47" t="s">
        <v>2399</v>
      </c>
      <c r="C98" s="58" t="s">
        <v>2586</v>
      </c>
      <c r="D98" s="47" t="s">
        <v>2587</v>
      </c>
    </row>
    <row r="99" spans="1:4" ht="15.75" x14ac:dyDescent="0.25">
      <c r="A99" s="58" t="s">
        <v>2275</v>
      </c>
      <c r="B99" s="47" t="s">
        <v>2399</v>
      </c>
      <c r="C99" s="58" t="s">
        <v>2588</v>
      </c>
      <c r="D99" s="47" t="s">
        <v>2589</v>
      </c>
    </row>
    <row r="100" spans="1:4" ht="15.75" x14ac:dyDescent="0.25">
      <c r="A100" s="58" t="s">
        <v>2274</v>
      </c>
      <c r="B100" s="47" t="s">
        <v>2402</v>
      </c>
      <c r="C100" s="58" t="s">
        <v>2590</v>
      </c>
      <c r="D100" s="47" t="s">
        <v>2591</v>
      </c>
    </row>
    <row r="101" spans="1:4" ht="15.75" x14ac:dyDescent="0.25">
      <c r="A101" s="58" t="s">
        <v>2273</v>
      </c>
      <c r="B101" s="47" t="s">
        <v>2402</v>
      </c>
      <c r="C101" s="58" t="s">
        <v>2592</v>
      </c>
      <c r="D101" s="47" t="s">
        <v>2528</v>
      </c>
    </row>
    <row r="102" spans="1:4" ht="15.75" x14ac:dyDescent="0.25">
      <c r="A102" s="58" t="s">
        <v>2272</v>
      </c>
      <c r="B102" s="47" t="s">
        <v>2402</v>
      </c>
      <c r="C102" s="58" t="s">
        <v>2593</v>
      </c>
      <c r="D102" s="47" t="s">
        <v>2594</v>
      </c>
    </row>
    <row r="103" spans="1:4" ht="15.75" x14ac:dyDescent="0.25">
      <c r="A103" s="58" t="s">
        <v>2271</v>
      </c>
      <c r="B103" s="47" t="s">
        <v>2399</v>
      </c>
      <c r="C103" s="58" t="s">
        <v>2595</v>
      </c>
      <c r="D103" s="47" t="s">
        <v>2596</v>
      </c>
    </row>
    <row r="104" spans="1:4" ht="15.75" x14ac:dyDescent="0.25">
      <c r="A104" s="58" t="s">
        <v>2270</v>
      </c>
      <c r="B104" s="47" t="s">
        <v>2402</v>
      </c>
      <c r="C104" s="58" t="s">
        <v>2597</v>
      </c>
      <c r="D104" s="47" t="s">
        <v>2598</v>
      </c>
    </row>
    <row r="105" spans="1:4" ht="15.75" x14ac:dyDescent="0.25">
      <c r="A105" s="58" t="s">
        <v>2269</v>
      </c>
      <c r="B105" s="47" t="s">
        <v>2402</v>
      </c>
      <c r="C105" s="58" t="s">
        <v>2599</v>
      </c>
      <c r="D105" s="47" t="s">
        <v>2600</v>
      </c>
    </row>
    <row r="106" spans="1:4" ht="15.75" x14ac:dyDescent="0.25">
      <c r="A106" s="58" t="s">
        <v>2268</v>
      </c>
      <c r="B106" s="47" t="s">
        <v>2402</v>
      </c>
      <c r="C106" s="58" t="s">
        <v>2601</v>
      </c>
      <c r="D106" s="47" t="s">
        <v>2602</v>
      </c>
    </row>
    <row r="107" spans="1:4" ht="15.75" x14ac:dyDescent="0.25">
      <c r="A107" s="58" t="s">
        <v>2267</v>
      </c>
      <c r="B107" s="47" t="s">
        <v>2402</v>
      </c>
      <c r="C107" s="58" t="s">
        <v>2603</v>
      </c>
      <c r="D107" s="47" t="s">
        <v>2604</v>
      </c>
    </row>
    <row r="108" spans="1:4" ht="15.75" x14ac:dyDescent="0.25">
      <c r="A108" s="58" t="s">
        <v>2266</v>
      </c>
      <c r="B108" s="47" t="s">
        <v>2402</v>
      </c>
      <c r="C108" s="58" t="s">
        <v>2605</v>
      </c>
      <c r="D108" s="47" t="s">
        <v>2606</v>
      </c>
    </row>
    <row r="109" spans="1:4" ht="15.75" x14ac:dyDescent="0.25">
      <c r="A109" s="58" t="s">
        <v>2265</v>
      </c>
      <c r="B109" s="47" t="s">
        <v>2399</v>
      </c>
      <c r="C109" s="58" t="s">
        <v>2607</v>
      </c>
      <c r="D109" s="47" t="s">
        <v>2608</v>
      </c>
    </row>
    <row r="110" spans="1:4" ht="15.75" x14ac:dyDescent="0.25">
      <c r="A110" s="58" t="s">
        <v>2264</v>
      </c>
      <c r="B110" s="47" t="s">
        <v>2399</v>
      </c>
      <c r="C110" s="58" t="s">
        <v>2609</v>
      </c>
      <c r="D110" s="47" t="s">
        <v>2610</v>
      </c>
    </row>
    <row r="111" spans="1:4" ht="15.75" x14ac:dyDescent="0.25">
      <c r="A111" s="58" t="s">
        <v>2263</v>
      </c>
      <c r="B111" s="47" t="s">
        <v>2402</v>
      </c>
      <c r="C111" s="58" t="s">
        <v>2611</v>
      </c>
      <c r="D111" s="47" t="s">
        <v>2581</v>
      </c>
    </row>
    <row r="112" spans="1:4" ht="15.75" x14ac:dyDescent="0.25">
      <c r="A112" s="58" t="s">
        <v>2262</v>
      </c>
      <c r="B112" s="47" t="s">
        <v>2402</v>
      </c>
      <c r="C112" s="58" t="s">
        <v>2612</v>
      </c>
      <c r="D112" s="47" t="s">
        <v>2613</v>
      </c>
    </row>
    <row r="113" spans="1:4" ht="15.75" x14ac:dyDescent="0.25">
      <c r="A113" s="58" t="s">
        <v>2261</v>
      </c>
      <c r="B113" s="47" t="s">
        <v>2399</v>
      </c>
      <c r="C113" s="58" t="s">
        <v>2614</v>
      </c>
      <c r="D113" s="47" t="s">
        <v>2615</v>
      </c>
    </row>
    <row r="114" spans="1:4" ht="15.75" x14ac:dyDescent="0.25">
      <c r="A114" s="58" t="s">
        <v>2260</v>
      </c>
      <c r="B114" s="47" t="s">
        <v>2399</v>
      </c>
      <c r="C114" s="58" t="s">
        <v>2616</v>
      </c>
      <c r="D114" s="47" t="s">
        <v>2617</v>
      </c>
    </row>
    <row r="115" spans="1:4" ht="15.75" x14ac:dyDescent="0.25">
      <c r="A115" s="58" t="s">
        <v>2259</v>
      </c>
      <c r="B115" s="47" t="s">
        <v>2402</v>
      </c>
      <c r="C115" s="58" t="s">
        <v>2618</v>
      </c>
      <c r="D115" s="47" t="s">
        <v>2619</v>
      </c>
    </row>
    <row r="116" spans="1:4" ht="15.75" x14ac:dyDescent="0.25">
      <c r="A116" s="58" t="s">
        <v>2258</v>
      </c>
      <c r="B116" s="47" t="s">
        <v>2402</v>
      </c>
      <c r="C116" s="58" t="s">
        <v>2620</v>
      </c>
      <c r="D116" s="47" t="s">
        <v>2621</v>
      </c>
    </row>
    <row r="117" spans="1:4" ht="15.75" x14ac:dyDescent="0.25">
      <c r="A117" s="58" t="s">
        <v>2257</v>
      </c>
      <c r="B117" s="47" t="s">
        <v>2399</v>
      </c>
      <c r="C117" s="58" t="s">
        <v>2622</v>
      </c>
      <c r="D117" s="47" t="s">
        <v>2623</v>
      </c>
    </row>
    <row r="118" spans="1:4" ht="15.75" x14ac:dyDescent="0.25">
      <c r="A118" s="58" t="s">
        <v>2256</v>
      </c>
      <c r="B118" s="47" t="s">
        <v>2402</v>
      </c>
      <c r="C118" s="58" t="s">
        <v>2624</v>
      </c>
      <c r="D118" s="47" t="s">
        <v>2625</v>
      </c>
    </row>
    <row r="119" spans="1:4" ht="15.75" x14ac:dyDescent="0.25">
      <c r="A119" s="58" t="s">
        <v>2255</v>
      </c>
      <c r="B119" s="47" t="s">
        <v>2402</v>
      </c>
      <c r="C119" s="58" t="s">
        <v>2626</v>
      </c>
      <c r="D119" s="47" t="s">
        <v>2439</v>
      </c>
    </row>
    <row r="120" spans="1:4" ht="15.75" x14ac:dyDescent="0.25">
      <c r="A120" s="58" t="s">
        <v>2254</v>
      </c>
      <c r="B120" s="47" t="s">
        <v>2402</v>
      </c>
      <c r="C120" s="58" t="s">
        <v>2627</v>
      </c>
      <c r="D120" s="47" t="s">
        <v>2628</v>
      </c>
    </row>
    <row r="121" spans="1:4" ht="15.75" x14ac:dyDescent="0.25">
      <c r="A121" s="58" t="s">
        <v>2253</v>
      </c>
      <c r="B121" s="47" t="s">
        <v>2402</v>
      </c>
      <c r="C121" s="58" t="s">
        <v>2629</v>
      </c>
      <c r="D121" s="47" t="s">
        <v>2630</v>
      </c>
    </row>
    <row r="122" spans="1:4" ht="15.75" x14ac:dyDescent="0.25">
      <c r="A122" s="58" t="s">
        <v>2252</v>
      </c>
      <c r="B122" s="47" t="s">
        <v>2402</v>
      </c>
      <c r="C122" s="58" t="s">
        <v>2631</v>
      </c>
      <c r="D122" s="47" t="s">
        <v>2632</v>
      </c>
    </row>
    <row r="123" spans="1:4" ht="15.75" x14ac:dyDescent="0.25">
      <c r="A123" s="58" t="s">
        <v>2251</v>
      </c>
      <c r="B123" s="47" t="s">
        <v>2402</v>
      </c>
      <c r="C123" s="58" t="s">
        <v>2633</v>
      </c>
      <c r="D123" s="47" t="s">
        <v>2634</v>
      </c>
    </row>
    <row r="124" spans="1:4" ht="15.75" x14ac:dyDescent="0.25">
      <c r="A124" s="58" t="s">
        <v>2250</v>
      </c>
      <c r="B124" s="47" t="s">
        <v>2399</v>
      </c>
      <c r="C124" s="58" t="s">
        <v>2635</v>
      </c>
      <c r="D124" s="47" t="s">
        <v>2636</v>
      </c>
    </row>
    <row r="125" spans="1:4" ht="15.75" x14ac:dyDescent="0.25">
      <c r="A125" s="58" t="s">
        <v>2249</v>
      </c>
      <c r="B125" s="47" t="s">
        <v>2402</v>
      </c>
      <c r="C125" s="58" t="s">
        <v>2637</v>
      </c>
      <c r="D125" s="47" t="s">
        <v>2638</v>
      </c>
    </row>
    <row r="126" spans="1:4" ht="15.75" x14ac:dyDescent="0.25">
      <c r="A126" s="58" t="s">
        <v>2248</v>
      </c>
      <c r="B126" s="47" t="s">
        <v>2399</v>
      </c>
      <c r="C126" s="58" t="s">
        <v>2639</v>
      </c>
      <c r="D126" s="47" t="s">
        <v>2640</v>
      </c>
    </row>
    <row r="127" spans="1:4" ht="15.75" x14ac:dyDescent="0.25">
      <c r="A127" s="58" t="s">
        <v>2247</v>
      </c>
      <c r="B127" s="47" t="s">
        <v>2402</v>
      </c>
      <c r="C127" s="58" t="s">
        <v>2641</v>
      </c>
      <c r="D127" s="47" t="s">
        <v>2642</v>
      </c>
    </row>
    <row r="128" spans="1:4" ht="15.75" x14ac:dyDescent="0.25">
      <c r="A128" s="58" t="s">
        <v>2246</v>
      </c>
      <c r="B128" s="47" t="s">
        <v>2402</v>
      </c>
      <c r="C128" s="58" t="s">
        <v>2643</v>
      </c>
      <c r="D128" s="47" t="s">
        <v>2644</v>
      </c>
    </row>
    <row r="129" spans="1:4" ht="15.75" x14ac:dyDescent="0.25">
      <c r="A129" s="58" t="s">
        <v>2245</v>
      </c>
      <c r="B129" s="47" t="s">
        <v>2402</v>
      </c>
      <c r="C129" s="58" t="s">
        <v>2645</v>
      </c>
      <c r="D129" s="47" t="s">
        <v>2646</v>
      </c>
    </row>
    <row r="130" spans="1:4" ht="15.75" x14ac:dyDescent="0.25">
      <c r="A130" s="58" t="s">
        <v>2244</v>
      </c>
      <c r="B130" s="47" t="s">
        <v>2402</v>
      </c>
      <c r="C130" s="58" t="s">
        <v>2647</v>
      </c>
      <c r="D130" s="47" t="s">
        <v>2648</v>
      </c>
    </row>
    <row r="131" spans="1:4" ht="15.75" x14ac:dyDescent="0.25">
      <c r="A131" s="58" t="s">
        <v>2243</v>
      </c>
      <c r="B131" s="47" t="s">
        <v>2402</v>
      </c>
      <c r="C131" s="58" t="s">
        <v>2649</v>
      </c>
      <c r="D131" s="47" t="s">
        <v>2650</v>
      </c>
    </row>
    <row r="132" spans="1:4" ht="15.75" x14ac:dyDescent="0.25">
      <c r="A132" s="58" t="s">
        <v>2242</v>
      </c>
      <c r="B132" s="47" t="s">
        <v>2402</v>
      </c>
      <c r="C132" s="58" t="s">
        <v>2651</v>
      </c>
      <c r="D132" s="47" t="s">
        <v>2652</v>
      </c>
    </row>
    <row r="133" spans="1:4" ht="15.75" x14ac:dyDescent="0.25">
      <c r="A133" s="58" t="s">
        <v>2241</v>
      </c>
      <c r="B133" s="47" t="s">
        <v>2399</v>
      </c>
      <c r="C133" s="58" t="s">
        <v>2653</v>
      </c>
      <c r="D133" s="47" t="s">
        <v>2654</v>
      </c>
    </row>
    <row r="134" spans="1:4" ht="15.75" x14ac:dyDescent="0.25">
      <c r="A134" s="58" t="s">
        <v>2240</v>
      </c>
      <c r="B134" s="47" t="s">
        <v>2402</v>
      </c>
      <c r="C134" s="58" t="s">
        <v>2655</v>
      </c>
      <c r="D134" s="47" t="s">
        <v>2656</v>
      </c>
    </row>
    <row r="135" spans="1:4" ht="15.75" x14ac:dyDescent="0.25">
      <c r="A135" s="58" t="s">
        <v>2239</v>
      </c>
      <c r="B135" s="47" t="s">
        <v>2402</v>
      </c>
      <c r="C135" s="58" t="s">
        <v>2657</v>
      </c>
      <c r="D135" s="47" t="s">
        <v>2658</v>
      </c>
    </row>
    <row r="136" spans="1:4" ht="15.75" x14ac:dyDescent="0.25">
      <c r="A136" s="58" t="s">
        <v>2238</v>
      </c>
      <c r="B136" s="47" t="s">
        <v>2399</v>
      </c>
      <c r="C136" s="58" t="s">
        <v>2659</v>
      </c>
      <c r="D136" s="47" t="s">
        <v>2660</v>
      </c>
    </row>
    <row r="137" spans="1:4" ht="15.75" x14ac:dyDescent="0.25">
      <c r="A137" s="58" t="s">
        <v>2237</v>
      </c>
      <c r="B137" s="47" t="s">
        <v>2399</v>
      </c>
      <c r="C137" s="58" t="s">
        <v>2661</v>
      </c>
      <c r="D137" s="47" t="s">
        <v>2662</v>
      </c>
    </row>
    <row r="138" spans="1:4" ht="15.75" x14ac:dyDescent="0.25">
      <c r="A138" s="58" t="s">
        <v>2236</v>
      </c>
      <c r="B138" s="47" t="s">
        <v>2399</v>
      </c>
      <c r="C138" s="58" t="s">
        <v>2663</v>
      </c>
      <c r="D138" s="47" t="s">
        <v>2664</v>
      </c>
    </row>
    <row r="139" spans="1:4" ht="15.75" x14ac:dyDescent="0.25">
      <c r="A139" s="58" t="s">
        <v>2235</v>
      </c>
      <c r="B139" s="47" t="s">
        <v>2402</v>
      </c>
      <c r="C139" s="58" t="s">
        <v>2665</v>
      </c>
      <c r="D139" s="47" t="s">
        <v>2666</v>
      </c>
    </row>
    <row r="140" spans="1:4" ht="15.75" x14ac:dyDescent="0.25">
      <c r="A140" s="58" t="s">
        <v>2234</v>
      </c>
      <c r="B140" s="47" t="s">
        <v>2402</v>
      </c>
      <c r="C140" s="58" t="s">
        <v>2667</v>
      </c>
      <c r="D140" s="47" t="s">
        <v>2668</v>
      </c>
    </row>
    <row r="141" spans="1:4" ht="15.75" x14ac:dyDescent="0.25">
      <c r="A141" s="58" t="s">
        <v>2233</v>
      </c>
      <c r="B141" s="47" t="s">
        <v>2402</v>
      </c>
      <c r="C141" s="58" t="s">
        <v>2669</v>
      </c>
      <c r="D141" s="47" t="s">
        <v>2670</v>
      </c>
    </row>
    <row r="142" spans="1:4" ht="15.75" x14ac:dyDescent="0.25">
      <c r="A142" s="58" t="s">
        <v>2232</v>
      </c>
      <c r="B142" s="47" t="s">
        <v>2402</v>
      </c>
      <c r="C142" s="58" t="s">
        <v>2671</v>
      </c>
      <c r="D142" s="47" t="s">
        <v>2672</v>
      </c>
    </row>
    <row r="143" spans="1:4" ht="15.75" x14ac:dyDescent="0.25">
      <c r="A143" s="58" t="s">
        <v>2231</v>
      </c>
      <c r="B143" s="47" t="s">
        <v>2402</v>
      </c>
      <c r="C143" s="58" t="s">
        <v>2673</v>
      </c>
      <c r="D143" s="47" t="s">
        <v>2674</v>
      </c>
    </row>
    <row r="144" spans="1:4" ht="15.75" x14ac:dyDescent="0.25">
      <c r="A144" s="58" t="s">
        <v>2230</v>
      </c>
      <c r="B144" s="47" t="s">
        <v>2399</v>
      </c>
      <c r="C144" s="58" t="s">
        <v>2675</v>
      </c>
      <c r="D144" s="47" t="s">
        <v>2676</v>
      </c>
    </row>
    <row r="145" spans="1:4" ht="15.75" x14ac:dyDescent="0.25">
      <c r="A145" s="58" t="s">
        <v>2229</v>
      </c>
      <c r="B145" s="47" t="s">
        <v>2402</v>
      </c>
      <c r="C145" s="58" t="s">
        <v>2677</v>
      </c>
      <c r="D145" s="47" t="s">
        <v>2678</v>
      </c>
    </row>
    <row r="146" spans="1:4" ht="15.75" x14ac:dyDescent="0.25">
      <c r="A146" s="58" t="s">
        <v>2228</v>
      </c>
      <c r="B146" s="47" t="s">
        <v>2402</v>
      </c>
      <c r="C146" s="58" t="s">
        <v>2679</v>
      </c>
      <c r="D146" s="47" t="s">
        <v>2680</v>
      </c>
    </row>
    <row r="147" spans="1:4" ht="15.75" x14ac:dyDescent="0.25">
      <c r="A147" s="58" t="s">
        <v>2227</v>
      </c>
      <c r="B147" s="47" t="s">
        <v>2399</v>
      </c>
      <c r="C147" s="58" t="s">
        <v>2681</v>
      </c>
      <c r="D147" s="47" t="s">
        <v>2682</v>
      </c>
    </row>
    <row r="148" spans="1:4" ht="15.75" x14ac:dyDescent="0.25">
      <c r="A148" s="58" t="s">
        <v>2226</v>
      </c>
      <c r="B148" s="47" t="s">
        <v>2402</v>
      </c>
      <c r="C148" s="58" t="s">
        <v>2556</v>
      </c>
      <c r="D148" s="47" t="s">
        <v>2683</v>
      </c>
    </row>
    <row r="149" spans="1:4" ht="15.75" x14ac:dyDescent="0.25">
      <c r="A149" s="58" t="s">
        <v>2225</v>
      </c>
      <c r="B149" s="47" t="s">
        <v>2402</v>
      </c>
      <c r="C149" s="58" t="s">
        <v>2684</v>
      </c>
      <c r="D149" s="47" t="s">
        <v>2685</v>
      </c>
    </row>
    <row r="150" spans="1:4" ht="15.75" x14ac:dyDescent="0.25">
      <c r="A150" s="58" t="s">
        <v>2224</v>
      </c>
      <c r="B150" s="47" t="s">
        <v>2402</v>
      </c>
      <c r="C150" s="58" t="s">
        <v>2686</v>
      </c>
      <c r="D150" s="47" t="s">
        <v>2687</v>
      </c>
    </row>
    <row r="151" spans="1:4" ht="15.75" x14ac:dyDescent="0.25">
      <c r="A151" s="58" t="s">
        <v>2223</v>
      </c>
      <c r="B151" s="47" t="s">
        <v>2402</v>
      </c>
      <c r="C151" s="58" t="s">
        <v>2688</v>
      </c>
      <c r="D151" s="47" t="s">
        <v>2689</v>
      </c>
    </row>
    <row r="152" spans="1:4" ht="15.75" x14ac:dyDescent="0.25">
      <c r="A152" s="58" t="s">
        <v>2222</v>
      </c>
      <c r="B152" s="47" t="s">
        <v>2399</v>
      </c>
      <c r="C152" s="58" t="s">
        <v>2690</v>
      </c>
      <c r="D152" s="47" t="s">
        <v>2691</v>
      </c>
    </row>
    <row r="153" spans="1:4" ht="15.75" x14ac:dyDescent="0.25">
      <c r="A153" s="58" t="s">
        <v>2221</v>
      </c>
      <c r="B153" s="47" t="s">
        <v>2402</v>
      </c>
      <c r="C153" s="58" t="s">
        <v>2692</v>
      </c>
      <c r="D153" s="47" t="s">
        <v>2683</v>
      </c>
    </row>
    <row r="154" spans="1:4" ht="15.75" x14ac:dyDescent="0.25">
      <c r="A154" s="58" t="s">
        <v>2220</v>
      </c>
      <c r="B154" s="47" t="s">
        <v>2402</v>
      </c>
      <c r="C154" s="58" t="s">
        <v>2693</v>
      </c>
      <c r="D154" s="47" t="s">
        <v>2694</v>
      </c>
    </row>
    <row r="155" spans="1:4" ht="15.75" x14ac:dyDescent="0.25">
      <c r="A155" s="58" t="s">
        <v>2219</v>
      </c>
      <c r="B155" s="47" t="s">
        <v>2402</v>
      </c>
      <c r="C155" s="58" t="s">
        <v>2695</v>
      </c>
      <c r="D155" s="47" t="s">
        <v>2696</v>
      </c>
    </row>
    <row r="156" spans="1:4" ht="15.75" x14ac:dyDescent="0.25">
      <c r="A156" s="58" t="s">
        <v>2218</v>
      </c>
      <c r="B156" s="47" t="s">
        <v>2402</v>
      </c>
      <c r="C156" s="58" t="s">
        <v>2697</v>
      </c>
      <c r="D156" s="47" t="s">
        <v>2698</v>
      </c>
    </row>
    <row r="157" spans="1:4" ht="15.75" x14ac:dyDescent="0.25">
      <c r="A157" s="58" t="s">
        <v>2217</v>
      </c>
      <c r="B157" s="47" t="s">
        <v>2402</v>
      </c>
      <c r="C157" s="58" t="s">
        <v>2699</v>
      </c>
      <c r="D157" s="47" t="s">
        <v>2700</v>
      </c>
    </row>
    <row r="158" spans="1:4" ht="15.75" x14ac:dyDescent="0.25">
      <c r="A158" s="58" t="s">
        <v>2216</v>
      </c>
      <c r="B158" s="47" t="s">
        <v>2402</v>
      </c>
      <c r="C158" s="58" t="s">
        <v>2701</v>
      </c>
      <c r="D158" s="47" t="s">
        <v>2528</v>
      </c>
    </row>
    <row r="159" spans="1:4" ht="15.75" x14ac:dyDescent="0.25">
      <c r="A159" s="58" t="s">
        <v>2215</v>
      </c>
      <c r="B159" s="47" t="s">
        <v>2399</v>
      </c>
      <c r="C159" s="58" t="s">
        <v>2702</v>
      </c>
      <c r="D159" s="47" t="s">
        <v>2703</v>
      </c>
    </row>
    <row r="160" spans="1:4" ht="15.75" x14ac:dyDescent="0.25">
      <c r="A160" s="58" t="s">
        <v>2214</v>
      </c>
      <c r="B160" s="47" t="s">
        <v>2399</v>
      </c>
      <c r="C160" s="58" t="s">
        <v>2704</v>
      </c>
      <c r="D160" s="47" t="s">
        <v>2705</v>
      </c>
    </row>
    <row r="161" spans="1:4" ht="15.75" x14ac:dyDescent="0.25">
      <c r="A161" s="58" t="s">
        <v>2213</v>
      </c>
      <c r="B161" s="47" t="s">
        <v>2402</v>
      </c>
      <c r="C161" s="58" t="s">
        <v>2706</v>
      </c>
      <c r="D161" s="47" t="s">
        <v>2707</v>
      </c>
    </row>
    <row r="162" spans="1:4" ht="15.75" x14ac:dyDescent="0.25">
      <c r="A162" s="58" t="s">
        <v>2212</v>
      </c>
      <c r="B162" s="47" t="s">
        <v>2402</v>
      </c>
      <c r="C162" s="58" t="s">
        <v>2708</v>
      </c>
      <c r="D162" s="47" t="s">
        <v>2709</v>
      </c>
    </row>
    <row r="163" spans="1:4" ht="15.75" x14ac:dyDescent="0.25">
      <c r="A163" s="58" t="s">
        <v>2211</v>
      </c>
      <c r="B163" s="47" t="s">
        <v>2402</v>
      </c>
      <c r="C163" s="58" t="s">
        <v>2710</v>
      </c>
      <c r="D163" s="47" t="s">
        <v>2711</v>
      </c>
    </row>
    <row r="164" spans="1:4" ht="15.75" x14ac:dyDescent="0.25">
      <c r="A164" s="58" t="s">
        <v>2210</v>
      </c>
      <c r="B164" s="47" t="s">
        <v>2402</v>
      </c>
      <c r="C164" s="58" t="s">
        <v>2712</v>
      </c>
      <c r="D164" s="47" t="s">
        <v>2713</v>
      </c>
    </row>
    <row r="165" spans="1:4" ht="15.75" x14ac:dyDescent="0.25">
      <c r="A165" s="58" t="s">
        <v>2209</v>
      </c>
      <c r="B165" s="47" t="s">
        <v>2402</v>
      </c>
      <c r="C165" s="58" t="s">
        <v>2714</v>
      </c>
      <c r="D165" s="47" t="s">
        <v>2715</v>
      </c>
    </row>
    <row r="166" spans="1:4" ht="15.75" x14ac:dyDescent="0.25">
      <c r="A166" s="58" t="s">
        <v>2208</v>
      </c>
      <c r="B166" s="47" t="s">
        <v>2399</v>
      </c>
      <c r="C166" s="58" t="s">
        <v>2716</v>
      </c>
      <c r="D166" s="47" t="s">
        <v>2717</v>
      </c>
    </row>
    <row r="167" spans="1:4" ht="15.75" x14ac:dyDescent="0.25">
      <c r="A167" s="58" t="s">
        <v>2207</v>
      </c>
      <c r="B167" s="47" t="s">
        <v>2402</v>
      </c>
      <c r="C167" s="58" t="s">
        <v>2718</v>
      </c>
      <c r="D167" s="47" t="s">
        <v>2719</v>
      </c>
    </row>
    <row r="168" spans="1:4" ht="15.75" x14ac:dyDescent="0.25">
      <c r="A168" s="58" t="s">
        <v>2206</v>
      </c>
      <c r="B168" s="47" t="s">
        <v>2399</v>
      </c>
      <c r="C168" s="58" t="s">
        <v>2720</v>
      </c>
      <c r="D168" s="47" t="s">
        <v>2721</v>
      </c>
    </row>
    <row r="169" spans="1:4" ht="15.75" x14ac:dyDescent="0.25">
      <c r="A169" s="58" t="s">
        <v>2205</v>
      </c>
      <c r="B169" s="47" t="s">
        <v>2399</v>
      </c>
      <c r="C169" s="58" t="s">
        <v>2722</v>
      </c>
      <c r="D169" s="47" t="s">
        <v>2723</v>
      </c>
    </row>
    <row r="170" spans="1:4" ht="15.75" x14ac:dyDescent="0.25">
      <c r="A170" s="58" t="s">
        <v>2204</v>
      </c>
      <c r="B170" s="47" t="s">
        <v>2402</v>
      </c>
      <c r="C170" s="58" t="s">
        <v>2724</v>
      </c>
      <c r="D170" s="47" t="s">
        <v>2725</v>
      </c>
    </row>
    <row r="171" spans="1:4" ht="15.75" x14ac:dyDescent="0.25">
      <c r="A171" s="58" t="s">
        <v>2203</v>
      </c>
      <c r="B171" s="47" t="s">
        <v>2402</v>
      </c>
      <c r="C171" s="58" t="s">
        <v>2726</v>
      </c>
      <c r="D171" s="47" t="s">
        <v>2727</v>
      </c>
    </row>
    <row r="172" spans="1:4" ht="15.75" x14ac:dyDescent="0.25">
      <c r="A172" s="58" t="s">
        <v>2202</v>
      </c>
      <c r="B172" s="47" t="s">
        <v>2399</v>
      </c>
      <c r="C172" s="58" t="s">
        <v>2728</v>
      </c>
      <c r="D172" s="47" t="s">
        <v>2458</v>
      </c>
    </row>
    <row r="173" spans="1:4" ht="15.75" x14ac:dyDescent="0.25">
      <c r="A173" s="58" t="s">
        <v>2201</v>
      </c>
      <c r="B173" s="47" t="s">
        <v>2399</v>
      </c>
      <c r="C173" s="58" t="s">
        <v>2729</v>
      </c>
      <c r="D173" s="47" t="s">
        <v>2730</v>
      </c>
    </row>
    <row r="174" spans="1:4" ht="15.75" x14ac:dyDescent="0.25">
      <c r="A174" s="58" t="s">
        <v>2200</v>
      </c>
      <c r="B174" s="47" t="s">
        <v>2402</v>
      </c>
      <c r="C174" s="58" t="s">
        <v>2731</v>
      </c>
      <c r="D174" s="47" t="s">
        <v>2732</v>
      </c>
    </row>
    <row r="175" spans="1:4" ht="15.75" x14ac:dyDescent="0.25">
      <c r="A175" s="58" t="s">
        <v>2199</v>
      </c>
      <c r="B175" s="47" t="s">
        <v>2399</v>
      </c>
      <c r="C175" s="58" t="s">
        <v>2733</v>
      </c>
      <c r="D175" s="47" t="s">
        <v>2610</v>
      </c>
    </row>
    <row r="176" spans="1:4" ht="15.75" x14ac:dyDescent="0.25">
      <c r="A176" s="58" t="s">
        <v>2198</v>
      </c>
      <c r="B176" s="47" t="s">
        <v>2402</v>
      </c>
      <c r="C176" s="58" t="s">
        <v>2734</v>
      </c>
      <c r="D176" s="47" t="s">
        <v>2735</v>
      </c>
    </row>
    <row r="177" spans="1:5" ht="15.75" x14ac:dyDescent="0.25">
      <c r="A177" s="58" t="s">
        <v>2197</v>
      </c>
      <c r="B177" s="47" t="s">
        <v>2402</v>
      </c>
      <c r="C177" s="58" t="s">
        <v>2736</v>
      </c>
      <c r="D177" s="47" t="s">
        <v>2439</v>
      </c>
    </row>
    <row r="178" spans="1:5" ht="15.75" x14ac:dyDescent="0.25">
      <c r="A178" s="58" t="s">
        <v>2196</v>
      </c>
      <c r="B178" s="47" t="s">
        <v>2399</v>
      </c>
      <c r="C178" s="58" t="s">
        <v>2737</v>
      </c>
      <c r="D178" s="47" t="s">
        <v>2738</v>
      </c>
    </row>
    <row r="179" spans="1:5" ht="15.75" x14ac:dyDescent="0.25">
      <c r="A179" s="58" t="s">
        <v>2195</v>
      </c>
      <c r="B179" s="47" t="s">
        <v>2399</v>
      </c>
      <c r="C179" s="58" t="s">
        <v>2739</v>
      </c>
      <c r="D179" s="47" t="s">
        <v>2740</v>
      </c>
    </row>
    <row r="180" spans="1:5" ht="15.75" x14ac:dyDescent="0.25">
      <c r="A180" s="58" t="s">
        <v>2194</v>
      </c>
      <c r="B180" s="47" t="s">
        <v>2399</v>
      </c>
      <c r="C180" s="58" t="s">
        <v>2741</v>
      </c>
      <c r="D180" s="47" t="s">
        <v>2742</v>
      </c>
    </row>
    <row r="181" spans="1:5" ht="15.75" x14ac:dyDescent="0.25">
      <c r="A181" s="58" t="s">
        <v>2193</v>
      </c>
      <c r="B181" s="47" t="s">
        <v>2399</v>
      </c>
      <c r="C181" s="58" t="s">
        <v>2743</v>
      </c>
      <c r="D181" s="47" t="s">
        <v>2744</v>
      </c>
    </row>
    <row r="182" spans="1:5" ht="15.75" x14ac:dyDescent="0.25">
      <c r="A182" s="58" t="s">
        <v>2192</v>
      </c>
      <c r="B182" s="47" t="s">
        <v>2399</v>
      </c>
      <c r="C182" s="58" t="s">
        <v>2745</v>
      </c>
      <c r="D182" s="47" t="s">
        <v>2746</v>
      </c>
    </row>
    <row r="183" spans="1:5" ht="15.75" x14ac:dyDescent="0.25">
      <c r="A183" s="58" t="s">
        <v>2191</v>
      </c>
      <c r="B183" s="47" t="s">
        <v>2402</v>
      </c>
      <c r="C183" s="58" t="s">
        <v>2747</v>
      </c>
      <c r="D183" s="47" t="s">
        <v>2748</v>
      </c>
    </row>
    <row r="184" spans="1:5" ht="15.75" x14ac:dyDescent="0.25">
      <c r="A184" s="58" t="s">
        <v>2190</v>
      </c>
      <c r="B184" s="47" t="s">
        <v>2402</v>
      </c>
      <c r="C184" s="58" t="s">
        <v>2749</v>
      </c>
      <c r="D184" s="47" t="s">
        <v>2750</v>
      </c>
    </row>
    <row r="185" spans="1:5" ht="15.75" x14ac:dyDescent="0.25">
      <c r="A185" s="58" t="s">
        <v>2189</v>
      </c>
      <c r="B185" s="47" t="s">
        <v>2402</v>
      </c>
      <c r="C185" s="58" t="s">
        <v>2751</v>
      </c>
      <c r="D185" s="47" t="s">
        <v>2752</v>
      </c>
    </row>
    <row r="186" spans="1:5" ht="15.75" x14ac:dyDescent="0.25">
      <c r="A186" s="58" t="s">
        <v>2188</v>
      </c>
      <c r="B186" s="47" t="s">
        <v>2402</v>
      </c>
      <c r="C186" s="58" t="s">
        <v>2753</v>
      </c>
      <c r="D186" s="47" t="s">
        <v>2754</v>
      </c>
    </row>
    <row r="187" spans="1:5" ht="15.75" x14ac:dyDescent="0.25">
      <c r="A187" s="58" t="s">
        <v>2187</v>
      </c>
      <c r="B187" s="47" t="s">
        <v>2399</v>
      </c>
      <c r="C187" s="58" t="s">
        <v>2755</v>
      </c>
      <c r="D187" s="47" t="s">
        <v>2756</v>
      </c>
    </row>
    <row r="188" spans="1:5" ht="15.75" x14ac:dyDescent="0.25">
      <c r="A188" s="58" t="s">
        <v>2186</v>
      </c>
      <c r="B188" s="47" t="s">
        <v>2402</v>
      </c>
      <c r="C188" s="58" t="s">
        <v>2757</v>
      </c>
      <c r="D188" s="47" t="s">
        <v>2758</v>
      </c>
    </row>
    <row r="189" spans="1:5" ht="15.75" x14ac:dyDescent="0.25">
      <c r="A189" s="58" t="s">
        <v>2185</v>
      </c>
      <c r="B189" s="47" t="s">
        <v>2402</v>
      </c>
      <c r="C189" s="58" t="s">
        <v>2759</v>
      </c>
      <c r="D189" s="47" t="s">
        <v>2760</v>
      </c>
      <c r="E189" t="s">
        <v>2761</v>
      </c>
    </row>
    <row r="190" spans="1:5" ht="15.75" x14ac:dyDescent="0.25">
      <c r="A190" s="58" t="s">
        <v>2184</v>
      </c>
      <c r="B190" s="47" t="s">
        <v>2399</v>
      </c>
      <c r="C190" s="58" t="s">
        <v>2762</v>
      </c>
      <c r="D190" s="47" t="s">
        <v>2763</v>
      </c>
    </row>
    <row r="191" spans="1:5" ht="15.75" x14ac:dyDescent="0.25">
      <c r="A191" s="58" t="s">
        <v>2183</v>
      </c>
      <c r="B191" s="47" t="s">
        <v>2399</v>
      </c>
      <c r="C191" s="58" t="s">
        <v>2764</v>
      </c>
      <c r="D191" s="47" t="s">
        <v>2765</v>
      </c>
    </row>
    <row r="192" spans="1:5" ht="15.75" x14ac:dyDescent="0.25">
      <c r="A192" s="58" t="s">
        <v>2182</v>
      </c>
      <c r="B192" s="47" t="s">
        <v>2402</v>
      </c>
      <c r="C192" s="58" t="s">
        <v>2766</v>
      </c>
      <c r="D192" s="47" t="s">
        <v>2767</v>
      </c>
    </row>
    <row r="193" spans="1:4" ht="15.75" x14ac:dyDescent="0.25">
      <c r="A193" s="58" t="s">
        <v>2181</v>
      </c>
      <c r="B193" s="47" t="s">
        <v>2402</v>
      </c>
      <c r="C193" s="58" t="s">
        <v>2768</v>
      </c>
      <c r="D193" s="47" t="s">
        <v>2769</v>
      </c>
    </row>
    <row r="194" spans="1:4" ht="15.75" x14ac:dyDescent="0.25">
      <c r="A194" s="58" t="s">
        <v>2180</v>
      </c>
      <c r="B194" s="47" t="s">
        <v>2399</v>
      </c>
      <c r="C194" s="58" t="s">
        <v>2770</v>
      </c>
      <c r="D194" s="47" t="s">
        <v>2771</v>
      </c>
    </row>
    <row r="195" spans="1:4" ht="15.75" x14ac:dyDescent="0.25">
      <c r="A195" s="58" t="s">
        <v>2179</v>
      </c>
      <c r="B195" s="47" t="s">
        <v>2402</v>
      </c>
      <c r="C195" s="58" t="s">
        <v>2772</v>
      </c>
      <c r="D195" s="47" t="s">
        <v>2773</v>
      </c>
    </row>
    <row r="196" spans="1:4" ht="15.75" x14ac:dyDescent="0.25">
      <c r="A196" s="58" t="s">
        <v>2178</v>
      </c>
      <c r="B196" s="47" t="s">
        <v>2402</v>
      </c>
      <c r="C196" s="58" t="s">
        <v>2774</v>
      </c>
      <c r="D196" s="47" t="s">
        <v>2775</v>
      </c>
    </row>
    <row r="197" spans="1:4" ht="15.75" x14ac:dyDescent="0.25">
      <c r="A197" s="58" t="s">
        <v>2177</v>
      </c>
      <c r="B197" s="47" t="s">
        <v>2402</v>
      </c>
      <c r="C197" s="58" t="s">
        <v>2776</v>
      </c>
      <c r="D197" s="47" t="s">
        <v>2777</v>
      </c>
    </row>
    <row r="198" spans="1:4" ht="15.75" x14ac:dyDescent="0.25">
      <c r="A198" s="58" t="s">
        <v>2176</v>
      </c>
      <c r="B198" s="47" t="s">
        <v>2402</v>
      </c>
      <c r="C198" s="58" t="s">
        <v>2778</v>
      </c>
      <c r="D198" s="47" t="s">
        <v>2779</v>
      </c>
    </row>
    <row r="199" spans="1:4" ht="15.75" x14ac:dyDescent="0.25">
      <c r="A199" s="58" t="s">
        <v>2175</v>
      </c>
      <c r="B199" s="47" t="s">
        <v>2402</v>
      </c>
      <c r="C199" s="58" t="s">
        <v>2780</v>
      </c>
      <c r="D199" s="47" t="s">
        <v>2674</v>
      </c>
    </row>
    <row r="200" spans="1:4" ht="15.75" x14ac:dyDescent="0.25">
      <c r="A200" s="58" t="s">
        <v>2174</v>
      </c>
      <c r="B200" s="47" t="s">
        <v>2399</v>
      </c>
      <c r="C200" s="58" t="s">
        <v>2781</v>
      </c>
      <c r="D200" s="47" t="s">
        <v>2782</v>
      </c>
    </row>
    <row r="201" spans="1:4" ht="15.75" x14ac:dyDescent="0.25">
      <c r="A201" s="58" t="s">
        <v>2173</v>
      </c>
      <c r="B201" s="47" t="s">
        <v>2402</v>
      </c>
      <c r="C201" s="58" t="s">
        <v>2783</v>
      </c>
      <c r="D201" s="47" t="s">
        <v>2668</v>
      </c>
    </row>
    <row r="202" spans="1:4" ht="15.75" x14ac:dyDescent="0.25">
      <c r="A202" s="58" t="s">
        <v>2172</v>
      </c>
      <c r="B202" s="47" t="s">
        <v>2402</v>
      </c>
      <c r="C202" s="58" t="s">
        <v>2784</v>
      </c>
      <c r="D202" s="47" t="s">
        <v>2785</v>
      </c>
    </row>
    <row r="203" spans="1:4" ht="15.75" x14ac:dyDescent="0.25">
      <c r="A203" s="58" t="s">
        <v>2171</v>
      </c>
      <c r="B203" s="47" t="s">
        <v>2402</v>
      </c>
      <c r="C203" s="58" t="s">
        <v>2786</v>
      </c>
      <c r="D203" s="47" t="s">
        <v>2787</v>
      </c>
    </row>
    <row r="204" spans="1:4" ht="15.75" x14ac:dyDescent="0.25">
      <c r="A204" s="58" t="s">
        <v>2170</v>
      </c>
      <c r="B204" s="47" t="s">
        <v>2402</v>
      </c>
      <c r="C204" s="58" t="s">
        <v>2788</v>
      </c>
      <c r="D204" s="47" t="s">
        <v>2789</v>
      </c>
    </row>
    <row r="205" spans="1:4" ht="15.75" x14ac:dyDescent="0.25">
      <c r="A205" s="58" t="s">
        <v>2169</v>
      </c>
      <c r="B205" s="47" t="s">
        <v>2399</v>
      </c>
      <c r="C205" s="58" t="s">
        <v>2790</v>
      </c>
      <c r="D205" s="47" t="s">
        <v>2571</v>
      </c>
    </row>
    <row r="206" spans="1:4" ht="15.75" x14ac:dyDescent="0.25">
      <c r="A206" s="58" t="s">
        <v>2168</v>
      </c>
      <c r="B206" s="47" t="s">
        <v>2402</v>
      </c>
      <c r="C206" s="58" t="s">
        <v>2791</v>
      </c>
      <c r="D206" s="47" t="s">
        <v>2792</v>
      </c>
    </row>
    <row r="207" spans="1:4" ht="15.75" x14ac:dyDescent="0.25">
      <c r="A207" s="58" t="s">
        <v>2167</v>
      </c>
      <c r="B207" s="47" t="s">
        <v>2399</v>
      </c>
      <c r="C207" s="58" t="s">
        <v>2793</v>
      </c>
      <c r="D207" s="47" t="s">
        <v>2794</v>
      </c>
    </row>
    <row r="208" spans="1:4" ht="15.75" x14ac:dyDescent="0.25">
      <c r="A208" s="58" t="s">
        <v>2166</v>
      </c>
      <c r="B208" s="47" t="s">
        <v>2399</v>
      </c>
      <c r="C208" s="58" t="s">
        <v>2795</v>
      </c>
      <c r="D208" s="47" t="s">
        <v>2796</v>
      </c>
    </row>
    <row r="209" spans="1:4" ht="15.75" x14ac:dyDescent="0.25">
      <c r="A209" s="58" t="s">
        <v>2165</v>
      </c>
      <c r="B209" s="47" t="s">
        <v>2402</v>
      </c>
      <c r="C209" s="58" t="s">
        <v>2797</v>
      </c>
      <c r="D209" s="47" t="s">
        <v>2798</v>
      </c>
    </row>
    <row r="210" spans="1:4" ht="15.75" x14ac:dyDescent="0.25">
      <c r="A210" s="58" t="s">
        <v>2164</v>
      </c>
      <c r="B210" s="47" t="s">
        <v>2399</v>
      </c>
      <c r="C210" s="58" t="s">
        <v>2799</v>
      </c>
      <c r="D210" s="47" t="s">
        <v>2800</v>
      </c>
    </row>
    <row r="211" spans="1:4" ht="15.75" x14ac:dyDescent="0.25">
      <c r="A211" s="58" t="s">
        <v>2163</v>
      </c>
      <c r="B211" s="47" t="s">
        <v>2399</v>
      </c>
      <c r="C211" s="58" t="s">
        <v>2801</v>
      </c>
      <c r="D211" s="47" t="s">
        <v>2802</v>
      </c>
    </row>
    <row r="212" spans="1:4" ht="15.75" x14ac:dyDescent="0.25">
      <c r="A212" s="58" t="s">
        <v>2162</v>
      </c>
      <c r="B212" s="47" t="s">
        <v>2402</v>
      </c>
      <c r="C212" s="58" t="s">
        <v>2803</v>
      </c>
      <c r="D212" s="47" t="s">
        <v>2804</v>
      </c>
    </row>
    <row r="213" spans="1:4" ht="15.75" x14ac:dyDescent="0.25">
      <c r="A213" s="58" t="s">
        <v>2161</v>
      </c>
      <c r="B213" s="47" t="s">
        <v>2402</v>
      </c>
      <c r="C213" s="58" t="s">
        <v>2805</v>
      </c>
      <c r="D213" s="47" t="s">
        <v>2806</v>
      </c>
    </row>
    <row r="214" spans="1:4" ht="15.75" x14ac:dyDescent="0.25">
      <c r="A214" s="58" t="s">
        <v>2160</v>
      </c>
      <c r="B214" s="47" t="s">
        <v>2402</v>
      </c>
      <c r="C214" s="58" t="s">
        <v>2807</v>
      </c>
      <c r="D214" s="47" t="s">
        <v>2808</v>
      </c>
    </row>
    <row r="215" spans="1:4" ht="15.75" x14ac:dyDescent="0.25">
      <c r="A215" s="58" t="s">
        <v>2159</v>
      </c>
      <c r="B215" s="47" t="s">
        <v>2402</v>
      </c>
      <c r="C215" s="58" t="s">
        <v>2809</v>
      </c>
      <c r="D215" s="47" t="s">
        <v>2403</v>
      </c>
    </row>
    <row r="216" spans="1:4" ht="15.75" x14ac:dyDescent="0.25">
      <c r="A216" s="58" t="s">
        <v>2158</v>
      </c>
      <c r="B216" s="47" t="s">
        <v>2399</v>
      </c>
      <c r="C216" s="58" t="s">
        <v>2810</v>
      </c>
      <c r="D216" s="47" t="s">
        <v>2589</v>
      </c>
    </row>
    <row r="217" spans="1:4" ht="15.75" x14ac:dyDescent="0.25">
      <c r="A217" s="58" t="s">
        <v>2157</v>
      </c>
      <c r="B217" s="47" t="s">
        <v>2402</v>
      </c>
      <c r="C217" s="58" t="s">
        <v>2811</v>
      </c>
      <c r="D217" s="47" t="s">
        <v>2812</v>
      </c>
    </row>
    <row r="218" spans="1:4" ht="15.75" x14ac:dyDescent="0.25">
      <c r="A218" s="58" t="s">
        <v>2156</v>
      </c>
      <c r="B218" s="47" t="s">
        <v>2402</v>
      </c>
      <c r="C218" s="58" t="s">
        <v>2813</v>
      </c>
      <c r="D218" s="47" t="s">
        <v>2500</v>
      </c>
    </row>
    <row r="219" spans="1:4" ht="15.75" x14ac:dyDescent="0.25">
      <c r="A219" s="58" t="s">
        <v>2155</v>
      </c>
      <c r="B219" s="47" t="s">
        <v>2402</v>
      </c>
      <c r="C219" s="58" t="s">
        <v>2814</v>
      </c>
      <c r="D219" s="47" t="s">
        <v>2563</v>
      </c>
    </row>
    <row r="220" spans="1:4" ht="15.75" x14ac:dyDescent="0.25">
      <c r="A220" s="58" t="s">
        <v>2154</v>
      </c>
      <c r="B220" s="47" t="s">
        <v>2402</v>
      </c>
      <c r="C220" s="58" t="s">
        <v>2815</v>
      </c>
      <c r="D220" s="47" t="s">
        <v>2816</v>
      </c>
    </row>
    <row r="221" spans="1:4" ht="15.75" x14ac:dyDescent="0.25">
      <c r="A221" s="58" t="s">
        <v>2153</v>
      </c>
      <c r="B221" s="47" t="s">
        <v>2402</v>
      </c>
      <c r="C221" s="58" t="s">
        <v>2556</v>
      </c>
      <c r="D221" s="47" t="s">
        <v>2817</v>
      </c>
    </row>
    <row r="222" spans="1:4" ht="15.75" x14ac:dyDescent="0.25">
      <c r="A222" s="58" t="s">
        <v>2152</v>
      </c>
      <c r="B222" s="47" t="s">
        <v>2399</v>
      </c>
      <c r="C222" s="58" t="s">
        <v>2818</v>
      </c>
      <c r="D222" s="47" t="s">
        <v>2819</v>
      </c>
    </row>
    <row r="223" spans="1:4" ht="15.75" x14ac:dyDescent="0.25">
      <c r="A223" s="58" t="s">
        <v>2151</v>
      </c>
      <c r="B223" s="47" t="s">
        <v>2402</v>
      </c>
      <c r="C223" s="58" t="s">
        <v>2820</v>
      </c>
      <c r="D223" s="47" t="s">
        <v>2821</v>
      </c>
    </row>
    <row r="224" spans="1:4" ht="15.75" x14ac:dyDescent="0.25">
      <c r="A224" s="58" t="s">
        <v>2150</v>
      </c>
      <c r="B224" s="47" t="s">
        <v>2402</v>
      </c>
      <c r="C224" s="58" t="s">
        <v>2822</v>
      </c>
      <c r="D224" s="47" t="s">
        <v>2823</v>
      </c>
    </row>
    <row r="225" spans="1:4" ht="15.75" x14ac:dyDescent="0.25">
      <c r="A225" s="58" t="s">
        <v>2149</v>
      </c>
      <c r="B225" s="47" t="s">
        <v>2399</v>
      </c>
      <c r="C225" s="58" t="s">
        <v>2824</v>
      </c>
      <c r="D225" s="47" t="s">
        <v>2825</v>
      </c>
    </row>
    <row r="226" spans="1:4" ht="15.75" x14ac:dyDescent="0.25">
      <c r="A226" s="58" t="s">
        <v>2148</v>
      </c>
      <c r="B226" s="47" t="s">
        <v>2399</v>
      </c>
      <c r="C226" s="58" t="s">
        <v>2826</v>
      </c>
      <c r="D226" s="47" t="s">
        <v>2555</v>
      </c>
    </row>
    <row r="227" spans="1:4" ht="15.75" x14ac:dyDescent="0.25">
      <c r="A227" s="58" t="s">
        <v>2147</v>
      </c>
      <c r="B227" s="47" t="s">
        <v>2402</v>
      </c>
      <c r="C227" s="58" t="s">
        <v>2523</v>
      </c>
      <c r="D227" s="47" t="s">
        <v>2827</v>
      </c>
    </row>
    <row r="228" spans="1:4" ht="15.75" x14ac:dyDescent="0.25">
      <c r="A228" s="58" t="s">
        <v>2146</v>
      </c>
      <c r="B228" s="47" t="s">
        <v>2399</v>
      </c>
      <c r="C228" s="58" t="s">
        <v>2828</v>
      </c>
      <c r="D228" s="47" t="s">
        <v>2829</v>
      </c>
    </row>
    <row r="229" spans="1:4" ht="15.75" x14ac:dyDescent="0.25">
      <c r="A229" s="58" t="s">
        <v>2145</v>
      </c>
      <c r="B229" s="47" t="s">
        <v>2402</v>
      </c>
      <c r="C229" s="58" t="s">
        <v>2830</v>
      </c>
      <c r="D229" s="47" t="s">
        <v>2831</v>
      </c>
    </row>
    <row r="230" spans="1:4" ht="15.75" x14ac:dyDescent="0.25">
      <c r="A230" s="58" t="s">
        <v>2144</v>
      </c>
      <c r="B230" s="47" t="s">
        <v>2399</v>
      </c>
      <c r="C230" s="58" t="s">
        <v>2832</v>
      </c>
      <c r="D230" s="47" t="s">
        <v>2833</v>
      </c>
    </row>
    <row r="231" spans="1:4" ht="15.75" x14ac:dyDescent="0.25">
      <c r="A231" s="58" t="s">
        <v>2143</v>
      </c>
      <c r="B231" s="47" t="s">
        <v>2399</v>
      </c>
      <c r="C231" s="58" t="s">
        <v>2834</v>
      </c>
      <c r="D231" s="47" t="s">
        <v>2835</v>
      </c>
    </row>
    <row r="232" spans="1:4" ht="15.75" x14ac:dyDescent="0.25">
      <c r="A232" s="58" t="s">
        <v>2142</v>
      </c>
      <c r="B232" s="47" t="s">
        <v>2402</v>
      </c>
      <c r="C232" s="58" t="s">
        <v>2836</v>
      </c>
      <c r="D232" s="47" t="s">
        <v>2837</v>
      </c>
    </row>
    <row r="233" spans="1:4" ht="15.75" x14ac:dyDescent="0.25">
      <c r="A233" s="58" t="s">
        <v>2141</v>
      </c>
      <c r="B233" s="47" t="s">
        <v>2402</v>
      </c>
      <c r="C233" s="58" t="s">
        <v>2838</v>
      </c>
      <c r="D233" s="47" t="s">
        <v>2839</v>
      </c>
    </row>
    <row r="234" spans="1:4" ht="15.75" x14ac:dyDescent="0.25">
      <c r="A234" s="58" t="s">
        <v>2140</v>
      </c>
      <c r="B234" s="47" t="s">
        <v>2402</v>
      </c>
      <c r="C234" s="58" t="s">
        <v>2840</v>
      </c>
      <c r="D234" s="47" t="s">
        <v>2841</v>
      </c>
    </row>
    <row r="235" spans="1:4" ht="15.75" x14ac:dyDescent="0.25">
      <c r="A235" s="58" t="s">
        <v>2139</v>
      </c>
      <c r="B235" s="47" t="s">
        <v>2402</v>
      </c>
      <c r="C235" s="58" t="s">
        <v>2842</v>
      </c>
      <c r="D235" s="47" t="s">
        <v>2843</v>
      </c>
    </row>
    <row r="236" spans="1:4" ht="15.75" x14ac:dyDescent="0.25">
      <c r="A236" s="58" t="s">
        <v>2138</v>
      </c>
      <c r="B236" s="47" t="s">
        <v>2402</v>
      </c>
      <c r="C236" s="58" t="s">
        <v>2657</v>
      </c>
      <c r="D236" s="47" t="s">
        <v>2831</v>
      </c>
    </row>
    <row r="237" spans="1:4" ht="15.75" x14ac:dyDescent="0.25">
      <c r="A237" s="58" t="s">
        <v>2137</v>
      </c>
      <c r="B237" s="47" t="s">
        <v>2399</v>
      </c>
      <c r="C237" s="58" t="s">
        <v>2844</v>
      </c>
      <c r="D237" s="47" t="s">
        <v>2845</v>
      </c>
    </row>
    <row r="238" spans="1:4" ht="15.75" x14ac:dyDescent="0.25">
      <c r="A238" s="58" t="s">
        <v>2136</v>
      </c>
      <c r="B238" s="47" t="s">
        <v>2402</v>
      </c>
      <c r="C238" s="58" t="s">
        <v>2846</v>
      </c>
      <c r="D238" s="47" t="s">
        <v>2847</v>
      </c>
    </row>
    <row r="239" spans="1:4" ht="15.75" x14ac:dyDescent="0.25">
      <c r="A239" s="58" t="s">
        <v>2135</v>
      </c>
      <c r="B239" s="47" t="s">
        <v>2402</v>
      </c>
      <c r="C239" s="58" t="s">
        <v>2848</v>
      </c>
      <c r="D239" s="47" t="s">
        <v>2849</v>
      </c>
    </row>
    <row r="240" spans="1:4" ht="15.75" x14ac:dyDescent="0.25">
      <c r="A240" s="58" t="s">
        <v>2134</v>
      </c>
      <c r="B240" s="47" t="s">
        <v>2399</v>
      </c>
      <c r="C240" s="58" t="s">
        <v>2850</v>
      </c>
      <c r="D240" s="47" t="s">
        <v>2851</v>
      </c>
    </row>
    <row r="241" spans="1:4" ht="15.75" x14ac:dyDescent="0.25">
      <c r="A241" s="58" t="s">
        <v>2133</v>
      </c>
      <c r="B241" s="47" t="s">
        <v>2399</v>
      </c>
      <c r="C241" s="58" t="s">
        <v>2852</v>
      </c>
      <c r="D241" s="47" t="s">
        <v>2853</v>
      </c>
    </row>
    <row r="242" spans="1:4" ht="15.75" x14ac:dyDescent="0.25">
      <c r="A242" s="58" t="s">
        <v>2132</v>
      </c>
      <c r="B242" s="47" t="s">
        <v>2402</v>
      </c>
      <c r="C242" s="58" t="s">
        <v>2854</v>
      </c>
      <c r="D242" s="47" t="s">
        <v>2855</v>
      </c>
    </row>
    <row r="243" spans="1:4" ht="15.75" x14ac:dyDescent="0.25">
      <c r="A243" s="58" t="s">
        <v>2130</v>
      </c>
      <c r="B243" s="47" t="s">
        <v>2402</v>
      </c>
      <c r="C243" s="58" t="s">
        <v>2856</v>
      </c>
      <c r="D243" s="47" t="s">
        <v>2857</v>
      </c>
    </row>
    <row r="244" spans="1:4" ht="15.75" x14ac:dyDescent="0.25">
      <c r="A244" s="58" t="s">
        <v>2129</v>
      </c>
      <c r="B244" s="47" t="s">
        <v>2402</v>
      </c>
      <c r="C244" s="58" t="s">
        <v>2858</v>
      </c>
      <c r="D244" s="47" t="s">
        <v>2859</v>
      </c>
    </row>
    <row r="245" spans="1:4" ht="15.75" x14ac:dyDescent="0.25">
      <c r="A245" s="58" t="s">
        <v>2128</v>
      </c>
      <c r="B245" s="47" t="s">
        <v>2402</v>
      </c>
      <c r="C245" s="58" t="s">
        <v>2860</v>
      </c>
      <c r="D245" s="47" t="s">
        <v>2861</v>
      </c>
    </row>
    <row r="246" spans="1:4" ht="15.75" x14ac:dyDescent="0.25">
      <c r="A246" s="58" t="s">
        <v>2127</v>
      </c>
      <c r="B246" s="47" t="s">
        <v>2402</v>
      </c>
      <c r="C246" s="58" t="s">
        <v>2862</v>
      </c>
      <c r="D246" s="47" t="s">
        <v>2863</v>
      </c>
    </row>
    <row r="247" spans="1:4" ht="15.75" x14ac:dyDescent="0.25">
      <c r="A247" s="58" t="s">
        <v>2126</v>
      </c>
      <c r="B247" s="47" t="s">
        <v>2402</v>
      </c>
      <c r="C247" s="58" t="s">
        <v>2864</v>
      </c>
      <c r="D247" s="47" t="s">
        <v>2865</v>
      </c>
    </row>
    <row r="248" spans="1:4" ht="15.75" x14ac:dyDescent="0.25">
      <c r="A248" s="58" t="s">
        <v>2125</v>
      </c>
      <c r="B248" s="47" t="s">
        <v>2399</v>
      </c>
      <c r="C248" s="58" t="s">
        <v>2866</v>
      </c>
      <c r="D248" s="47" t="s">
        <v>2867</v>
      </c>
    </row>
    <row r="249" spans="1:4" ht="15.75" x14ac:dyDescent="0.25">
      <c r="A249" s="58" t="s">
        <v>2124</v>
      </c>
      <c r="B249" s="47" t="s">
        <v>2399</v>
      </c>
      <c r="C249" s="58" t="s">
        <v>2868</v>
      </c>
      <c r="D249" s="47" t="s">
        <v>2869</v>
      </c>
    </row>
    <row r="250" spans="1:4" ht="15.75" x14ac:dyDescent="0.25">
      <c r="A250" s="58" t="s">
        <v>2123</v>
      </c>
      <c r="B250" s="47" t="s">
        <v>2399</v>
      </c>
      <c r="C250" s="58" t="s">
        <v>2870</v>
      </c>
      <c r="D250" s="47" t="s">
        <v>2871</v>
      </c>
    </row>
    <row r="251" spans="1:4" ht="15.75" x14ac:dyDescent="0.25">
      <c r="A251" s="58" t="s">
        <v>2122</v>
      </c>
      <c r="B251" s="47" t="s">
        <v>2399</v>
      </c>
      <c r="C251" s="58" t="s">
        <v>2872</v>
      </c>
      <c r="D251" s="47" t="s">
        <v>2873</v>
      </c>
    </row>
    <row r="252" spans="1:4" ht="15.75" x14ac:dyDescent="0.25">
      <c r="A252" s="58" t="s">
        <v>2121</v>
      </c>
      <c r="B252" s="47" t="s">
        <v>2399</v>
      </c>
      <c r="C252" s="58" t="s">
        <v>2874</v>
      </c>
      <c r="D252" s="47" t="s">
        <v>2875</v>
      </c>
    </row>
    <row r="253" spans="1:4" ht="15.75" x14ac:dyDescent="0.25">
      <c r="A253" s="58" t="s">
        <v>2120</v>
      </c>
      <c r="B253" s="47" t="s">
        <v>2399</v>
      </c>
      <c r="C253" s="58" t="s">
        <v>2876</v>
      </c>
      <c r="D253" s="47" t="s">
        <v>2400</v>
      </c>
    </row>
    <row r="254" spans="1:4" ht="15.75" x14ac:dyDescent="0.25">
      <c r="A254" s="58" t="s">
        <v>2119</v>
      </c>
      <c r="B254" s="47" t="s">
        <v>2399</v>
      </c>
      <c r="C254" s="58" t="s">
        <v>2877</v>
      </c>
      <c r="D254" s="47" t="s">
        <v>2878</v>
      </c>
    </row>
    <row r="255" spans="1:4" ht="15.75" x14ac:dyDescent="0.25">
      <c r="A255" s="58" t="s">
        <v>2118</v>
      </c>
      <c r="B255" s="47" t="s">
        <v>2402</v>
      </c>
      <c r="C255" s="58" t="s">
        <v>2879</v>
      </c>
      <c r="D255" s="47" t="s">
        <v>2500</v>
      </c>
    </row>
    <row r="256" spans="1:4" ht="15.75" x14ac:dyDescent="0.25">
      <c r="A256" s="58" t="s">
        <v>2117</v>
      </c>
      <c r="B256" s="47" t="s">
        <v>2402</v>
      </c>
      <c r="C256" s="58" t="s">
        <v>2880</v>
      </c>
      <c r="D256" s="47" t="s">
        <v>2881</v>
      </c>
    </row>
    <row r="257" spans="1:4" ht="15.75" x14ac:dyDescent="0.25">
      <c r="A257" s="58" t="s">
        <v>2116</v>
      </c>
      <c r="B257" s="47" t="s">
        <v>2402</v>
      </c>
      <c r="C257" s="58" t="s">
        <v>2882</v>
      </c>
      <c r="D257" s="47" t="s">
        <v>2883</v>
      </c>
    </row>
    <row r="258" spans="1:4" ht="15.75" x14ac:dyDescent="0.25">
      <c r="A258" s="58" t="s">
        <v>2115</v>
      </c>
      <c r="B258" s="47" t="s">
        <v>2402</v>
      </c>
      <c r="C258" s="58" t="s">
        <v>2884</v>
      </c>
      <c r="D258" s="47" t="s">
        <v>2885</v>
      </c>
    </row>
    <row r="259" spans="1:4" ht="15.75" x14ac:dyDescent="0.25">
      <c r="A259" s="58" t="s">
        <v>2114</v>
      </c>
      <c r="B259" s="47" t="s">
        <v>2402</v>
      </c>
      <c r="C259" s="58" t="s">
        <v>2886</v>
      </c>
      <c r="D259" s="47" t="s">
        <v>2887</v>
      </c>
    </row>
    <row r="260" spans="1:4" ht="15.75" x14ac:dyDescent="0.25">
      <c r="A260" s="58" t="s">
        <v>2113</v>
      </c>
      <c r="B260" s="47" t="s">
        <v>2402</v>
      </c>
      <c r="C260" s="58" t="s">
        <v>2888</v>
      </c>
      <c r="D260" s="47" t="s">
        <v>2889</v>
      </c>
    </row>
    <row r="261" spans="1:4" ht="15.75" x14ac:dyDescent="0.25">
      <c r="A261" s="58" t="s">
        <v>2112</v>
      </c>
      <c r="B261" s="47" t="s">
        <v>2399</v>
      </c>
      <c r="C261" s="58" t="s">
        <v>2890</v>
      </c>
      <c r="D261" s="47" t="s">
        <v>2891</v>
      </c>
    </row>
    <row r="262" spans="1:4" ht="15.75" x14ac:dyDescent="0.25">
      <c r="A262" s="58" t="s">
        <v>2111</v>
      </c>
      <c r="B262" s="47" t="s">
        <v>2402</v>
      </c>
      <c r="C262" s="58" t="s">
        <v>2892</v>
      </c>
      <c r="D262" s="47" t="s">
        <v>2893</v>
      </c>
    </row>
    <row r="263" spans="1:4" ht="15.75" x14ac:dyDescent="0.25">
      <c r="A263" s="58" t="s">
        <v>2110</v>
      </c>
      <c r="B263" s="47" t="s">
        <v>2399</v>
      </c>
      <c r="C263" s="58" t="s">
        <v>2894</v>
      </c>
      <c r="D263" s="47" t="s">
        <v>2895</v>
      </c>
    </row>
    <row r="264" spans="1:4" ht="15.75" x14ac:dyDescent="0.25">
      <c r="A264" s="58" t="s">
        <v>2109</v>
      </c>
      <c r="B264" s="47" t="s">
        <v>2402</v>
      </c>
      <c r="C264" s="58" t="s">
        <v>2896</v>
      </c>
      <c r="D264" s="47" t="s">
        <v>2897</v>
      </c>
    </row>
    <row r="265" spans="1:4" ht="15.75" x14ac:dyDescent="0.25">
      <c r="A265" s="58" t="s">
        <v>2108</v>
      </c>
      <c r="B265" s="47" t="s">
        <v>2399</v>
      </c>
      <c r="C265" s="58" t="s">
        <v>2898</v>
      </c>
      <c r="D265" s="47" t="s">
        <v>2899</v>
      </c>
    </row>
    <row r="266" spans="1:4" ht="15.75" x14ac:dyDescent="0.25">
      <c r="A266" s="58" t="s">
        <v>2107</v>
      </c>
      <c r="B266" s="47" t="s">
        <v>2399</v>
      </c>
      <c r="C266" s="58" t="s">
        <v>2900</v>
      </c>
      <c r="D266" s="47" t="s">
        <v>2901</v>
      </c>
    </row>
    <row r="267" spans="1:4" ht="15.75" x14ac:dyDescent="0.25">
      <c r="A267" s="58" t="s">
        <v>2106</v>
      </c>
      <c r="B267" s="47" t="s">
        <v>2402</v>
      </c>
      <c r="C267" s="58" t="s">
        <v>2902</v>
      </c>
      <c r="D267" s="47" t="s">
        <v>2823</v>
      </c>
    </row>
    <row r="268" spans="1:4" ht="15.75" x14ac:dyDescent="0.25">
      <c r="A268" s="58" t="s">
        <v>2105</v>
      </c>
      <c r="B268" s="47" t="s">
        <v>2399</v>
      </c>
      <c r="C268" s="58" t="s">
        <v>2903</v>
      </c>
      <c r="D268" s="47" t="s">
        <v>2904</v>
      </c>
    </row>
    <row r="269" spans="1:4" ht="15.75" x14ac:dyDescent="0.25">
      <c r="A269" s="58" t="s">
        <v>2104</v>
      </c>
      <c r="B269" s="47" t="s">
        <v>2399</v>
      </c>
      <c r="C269" s="58" t="s">
        <v>2764</v>
      </c>
      <c r="D269" s="47" t="s">
        <v>2905</v>
      </c>
    </row>
    <row r="270" spans="1:4" ht="15.75" x14ac:dyDescent="0.25">
      <c r="A270" s="58" t="s">
        <v>2103</v>
      </c>
      <c r="B270" s="47" t="s">
        <v>2402</v>
      </c>
      <c r="C270" s="58" t="s">
        <v>2906</v>
      </c>
      <c r="D270" s="47" t="s">
        <v>2451</v>
      </c>
    </row>
    <row r="271" spans="1:4" ht="15.75" x14ac:dyDescent="0.25">
      <c r="A271" s="58" t="s">
        <v>2102</v>
      </c>
      <c r="B271" s="47" t="s">
        <v>2402</v>
      </c>
      <c r="C271" s="58" t="s">
        <v>2907</v>
      </c>
      <c r="D271" s="47" t="s">
        <v>2908</v>
      </c>
    </row>
    <row r="272" spans="1:4" ht="15.75" x14ac:dyDescent="0.25">
      <c r="A272" s="58" t="s">
        <v>2101</v>
      </c>
      <c r="B272" s="47" t="s">
        <v>2402</v>
      </c>
      <c r="C272" s="58" t="s">
        <v>2909</v>
      </c>
      <c r="D272" s="47" t="s">
        <v>2910</v>
      </c>
    </row>
    <row r="273" spans="1:4" ht="15.75" x14ac:dyDescent="0.25">
      <c r="A273" s="58" t="s">
        <v>2100</v>
      </c>
      <c r="B273" s="47" t="s">
        <v>2402</v>
      </c>
      <c r="C273" s="58" t="s">
        <v>2911</v>
      </c>
      <c r="D273" s="47" t="s">
        <v>2415</v>
      </c>
    </row>
    <row r="274" spans="1:4" ht="15.75" x14ac:dyDescent="0.25">
      <c r="A274" s="58" t="s">
        <v>2099</v>
      </c>
      <c r="B274" s="47" t="s">
        <v>2402</v>
      </c>
      <c r="C274" s="58" t="s">
        <v>2912</v>
      </c>
      <c r="D274" s="47" t="s">
        <v>2503</v>
      </c>
    </row>
    <row r="275" spans="1:4" ht="15.75" x14ac:dyDescent="0.25">
      <c r="A275" s="58" t="s">
        <v>2098</v>
      </c>
      <c r="B275" s="47" t="s">
        <v>2402</v>
      </c>
      <c r="C275" s="58" t="s">
        <v>2913</v>
      </c>
      <c r="D275" s="47" t="s">
        <v>2914</v>
      </c>
    </row>
    <row r="276" spans="1:4" ht="15.75" x14ac:dyDescent="0.25">
      <c r="A276" s="58" t="s">
        <v>2097</v>
      </c>
      <c r="B276" s="47" t="s">
        <v>2402</v>
      </c>
      <c r="C276" s="58" t="s">
        <v>2915</v>
      </c>
      <c r="D276" s="47" t="s">
        <v>2916</v>
      </c>
    </row>
    <row r="277" spans="1:4" ht="15.75" x14ac:dyDescent="0.25">
      <c r="A277" s="58" t="s">
        <v>2096</v>
      </c>
      <c r="B277" s="47" t="s">
        <v>2402</v>
      </c>
      <c r="C277" s="58" t="s">
        <v>2917</v>
      </c>
      <c r="D277" s="47" t="s">
        <v>2792</v>
      </c>
    </row>
    <row r="278" spans="1:4" ht="15.75" x14ac:dyDescent="0.25">
      <c r="A278" s="58" t="s">
        <v>2095</v>
      </c>
      <c r="B278" s="47" t="s">
        <v>2402</v>
      </c>
      <c r="C278" s="58" t="s">
        <v>2918</v>
      </c>
      <c r="D278" s="47" t="s">
        <v>2919</v>
      </c>
    </row>
    <row r="279" spans="1:4" ht="15.75" x14ac:dyDescent="0.25">
      <c r="A279" s="58" t="s">
        <v>2094</v>
      </c>
      <c r="B279" s="47" t="s">
        <v>2402</v>
      </c>
      <c r="C279" s="58" t="s">
        <v>2920</v>
      </c>
      <c r="D279" s="47" t="s">
        <v>2921</v>
      </c>
    </row>
    <row r="280" spans="1:4" ht="15.75" x14ac:dyDescent="0.25">
      <c r="A280" s="58" t="s">
        <v>2093</v>
      </c>
      <c r="B280" s="47" t="s">
        <v>2399</v>
      </c>
      <c r="C280" s="58" t="s">
        <v>2745</v>
      </c>
      <c r="D280" s="47" t="s">
        <v>2922</v>
      </c>
    </row>
    <row r="281" spans="1:4" ht="15.75" x14ac:dyDescent="0.25">
      <c r="A281" s="58" t="s">
        <v>2092</v>
      </c>
      <c r="B281" s="47" t="s">
        <v>2402</v>
      </c>
      <c r="C281" s="58" t="s">
        <v>2923</v>
      </c>
      <c r="D281" s="47" t="s">
        <v>2924</v>
      </c>
    </row>
    <row r="282" spans="1:4" ht="15.75" x14ac:dyDescent="0.25">
      <c r="A282" s="58" t="s">
        <v>2091</v>
      </c>
      <c r="B282" s="47" t="s">
        <v>2399</v>
      </c>
      <c r="C282" s="58" t="s">
        <v>2925</v>
      </c>
      <c r="D282" s="47" t="s">
        <v>2926</v>
      </c>
    </row>
    <row r="283" spans="1:4" ht="15.75" x14ac:dyDescent="0.25">
      <c r="A283" s="58" t="s">
        <v>2090</v>
      </c>
      <c r="B283" s="47" t="s">
        <v>2402</v>
      </c>
      <c r="C283" s="58" t="s">
        <v>2582</v>
      </c>
      <c r="D283" s="47" t="s">
        <v>2927</v>
      </c>
    </row>
    <row r="284" spans="1:4" ht="15.75" x14ac:dyDescent="0.25">
      <c r="A284" s="58" t="s">
        <v>2089</v>
      </c>
      <c r="B284" s="47" t="s">
        <v>2402</v>
      </c>
      <c r="C284" s="58" t="s">
        <v>2928</v>
      </c>
      <c r="D284" s="47" t="s">
        <v>2929</v>
      </c>
    </row>
    <row r="285" spans="1:4" ht="15.75" x14ac:dyDescent="0.25">
      <c r="A285" s="58" t="s">
        <v>2088</v>
      </c>
      <c r="B285" s="47" t="s">
        <v>2402</v>
      </c>
      <c r="C285" s="58" t="s">
        <v>2930</v>
      </c>
      <c r="D285" s="47" t="s">
        <v>2931</v>
      </c>
    </row>
    <row r="286" spans="1:4" ht="15.75" x14ac:dyDescent="0.25">
      <c r="A286" s="58" t="s">
        <v>2087</v>
      </c>
      <c r="B286" s="47" t="s">
        <v>2402</v>
      </c>
      <c r="C286" s="58" t="s">
        <v>2932</v>
      </c>
      <c r="D286" s="47" t="s">
        <v>2933</v>
      </c>
    </row>
    <row r="287" spans="1:4" ht="15.75" x14ac:dyDescent="0.25">
      <c r="A287" s="58" t="s">
        <v>2086</v>
      </c>
      <c r="B287" s="47" t="s">
        <v>2399</v>
      </c>
      <c r="C287" s="58" t="s">
        <v>2934</v>
      </c>
      <c r="D287" s="47" t="s">
        <v>2935</v>
      </c>
    </row>
    <row r="288" spans="1:4" ht="15.75" x14ac:dyDescent="0.25">
      <c r="A288" s="58" t="s">
        <v>2085</v>
      </c>
      <c r="B288" s="47" t="s">
        <v>2399</v>
      </c>
      <c r="C288" s="58" t="s">
        <v>2936</v>
      </c>
      <c r="D288" s="47" t="s">
        <v>2937</v>
      </c>
    </row>
    <row r="289" spans="1:4" ht="15.75" x14ac:dyDescent="0.25">
      <c r="A289" s="58" t="s">
        <v>2084</v>
      </c>
      <c r="B289" s="47" t="s">
        <v>2402</v>
      </c>
      <c r="C289" s="58" t="s">
        <v>2938</v>
      </c>
      <c r="D289" s="47" t="s">
        <v>2792</v>
      </c>
    </row>
    <row r="290" spans="1:4" ht="15.75" x14ac:dyDescent="0.25">
      <c r="A290" s="58" t="s">
        <v>2083</v>
      </c>
      <c r="B290" s="47" t="s">
        <v>2402</v>
      </c>
      <c r="C290" s="58" t="s">
        <v>2939</v>
      </c>
      <c r="D290" s="47" t="s">
        <v>2940</v>
      </c>
    </row>
    <row r="291" spans="1:4" ht="15.75" x14ac:dyDescent="0.25">
      <c r="A291" s="58" t="s">
        <v>2082</v>
      </c>
      <c r="B291" s="47" t="s">
        <v>2402</v>
      </c>
      <c r="C291" s="58" t="s">
        <v>2941</v>
      </c>
      <c r="D291" s="47" t="s">
        <v>2827</v>
      </c>
    </row>
    <row r="292" spans="1:4" ht="15.75" x14ac:dyDescent="0.25">
      <c r="A292" s="58" t="s">
        <v>2081</v>
      </c>
      <c r="B292" s="47" t="s">
        <v>2402</v>
      </c>
      <c r="C292" s="58" t="s">
        <v>2942</v>
      </c>
      <c r="D292" s="47" t="s">
        <v>2943</v>
      </c>
    </row>
    <row r="293" spans="1:4" ht="15.75" x14ac:dyDescent="0.25">
      <c r="A293" s="58" t="s">
        <v>2080</v>
      </c>
      <c r="B293" s="47" t="s">
        <v>2402</v>
      </c>
      <c r="C293" s="58" t="s">
        <v>2944</v>
      </c>
      <c r="D293" s="47" t="s">
        <v>2945</v>
      </c>
    </row>
    <row r="294" spans="1:4" ht="15.75" x14ac:dyDescent="0.25">
      <c r="A294" s="58" t="s">
        <v>2079</v>
      </c>
      <c r="B294" s="47" t="s">
        <v>2402</v>
      </c>
      <c r="C294" s="58" t="s">
        <v>2946</v>
      </c>
      <c r="D294" s="47" t="s">
        <v>2947</v>
      </c>
    </row>
    <row r="295" spans="1:4" ht="15.75" x14ac:dyDescent="0.25">
      <c r="A295" s="58" t="s">
        <v>2078</v>
      </c>
      <c r="B295" s="47" t="s">
        <v>2399</v>
      </c>
      <c r="C295" s="58" t="s">
        <v>2948</v>
      </c>
      <c r="D295" s="47" t="s">
        <v>2949</v>
      </c>
    </row>
    <row r="296" spans="1:4" ht="15.75" x14ac:dyDescent="0.25">
      <c r="A296" s="58" t="s">
        <v>2077</v>
      </c>
      <c r="B296" s="47" t="s">
        <v>2402</v>
      </c>
      <c r="C296" s="58" t="s">
        <v>2950</v>
      </c>
      <c r="D296" s="47" t="s">
        <v>2951</v>
      </c>
    </row>
    <row r="297" spans="1:4" ht="15.75" x14ac:dyDescent="0.25">
      <c r="A297" s="58" t="s">
        <v>2076</v>
      </c>
      <c r="B297" s="47" t="s">
        <v>2402</v>
      </c>
      <c r="C297" s="58" t="s">
        <v>2952</v>
      </c>
      <c r="D297" s="47" t="s">
        <v>2953</v>
      </c>
    </row>
    <row r="298" spans="1:4" ht="15.75" x14ac:dyDescent="0.25">
      <c r="A298" s="58" t="s">
        <v>2075</v>
      </c>
      <c r="B298" s="47" t="s">
        <v>2402</v>
      </c>
      <c r="C298" s="58" t="s">
        <v>2954</v>
      </c>
      <c r="D298" s="47" t="s">
        <v>2955</v>
      </c>
    </row>
    <row r="299" spans="1:4" ht="15.75" x14ac:dyDescent="0.25">
      <c r="A299" s="58" t="s">
        <v>2074</v>
      </c>
      <c r="B299" s="47" t="s">
        <v>2399</v>
      </c>
      <c r="C299" s="58" t="s">
        <v>2956</v>
      </c>
      <c r="D299" s="47" t="s">
        <v>2957</v>
      </c>
    </row>
    <row r="300" spans="1:4" ht="15.75" x14ac:dyDescent="0.25">
      <c r="A300" s="58" t="s">
        <v>2073</v>
      </c>
      <c r="B300" s="47" t="s">
        <v>2402</v>
      </c>
      <c r="C300" s="58" t="s">
        <v>2958</v>
      </c>
      <c r="D300" s="47" t="s">
        <v>2959</v>
      </c>
    </row>
    <row r="301" spans="1:4" ht="15.75" x14ac:dyDescent="0.25">
      <c r="A301" s="58" t="s">
        <v>2072</v>
      </c>
      <c r="B301" s="47" t="s">
        <v>2399</v>
      </c>
      <c r="C301" s="58" t="s">
        <v>2960</v>
      </c>
      <c r="D301" s="47" t="s">
        <v>2961</v>
      </c>
    </row>
    <row r="302" spans="1:4" ht="15.75" x14ac:dyDescent="0.25">
      <c r="A302" s="58" t="s">
        <v>2071</v>
      </c>
      <c r="B302" s="47" t="s">
        <v>2402</v>
      </c>
      <c r="C302" s="58" t="s">
        <v>2858</v>
      </c>
      <c r="D302" s="47" t="s">
        <v>2962</v>
      </c>
    </row>
    <row r="303" spans="1:4" ht="15.75" x14ac:dyDescent="0.25">
      <c r="A303" s="58" t="s">
        <v>2070</v>
      </c>
      <c r="B303" s="47" t="s">
        <v>2399</v>
      </c>
      <c r="C303" s="58" t="s">
        <v>2963</v>
      </c>
      <c r="D303" s="47" t="s">
        <v>2561</v>
      </c>
    </row>
    <row r="304" spans="1:4" ht="15.75" x14ac:dyDescent="0.25">
      <c r="A304" s="58" t="s">
        <v>2069</v>
      </c>
      <c r="B304" s="47" t="s">
        <v>2402</v>
      </c>
      <c r="C304" s="58" t="s">
        <v>2964</v>
      </c>
      <c r="D304" s="47" t="s">
        <v>2965</v>
      </c>
    </row>
    <row r="305" spans="1:4" ht="15.75" x14ac:dyDescent="0.25">
      <c r="A305" s="58" t="s">
        <v>2068</v>
      </c>
      <c r="B305" s="47" t="s">
        <v>2399</v>
      </c>
      <c r="C305" s="58" t="s">
        <v>2966</v>
      </c>
      <c r="D305" s="47" t="s">
        <v>2967</v>
      </c>
    </row>
    <row r="306" spans="1:4" ht="15.75" x14ac:dyDescent="0.25">
      <c r="A306" s="58" t="s">
        <v>2067</v>
      </c>
      <c r="B306" s="47" t="s">
        <v>2399</v>
      </c>
      <c r="C306" s="58" t="s">
        <v>2968</v>
      </c>
      <c r="D306" s="47" t="s">
        <v>2969</v>
      </c>
    </row>
    <row r="307" spans="1:4" ht="15.75" x14ac:dyDescent="0.25">
      <c r="A307" s="58" t="s">
        <v>2066</v>
      </c>
      <c r="B307" s="47" t="s">
        <v>2399</v>
      </c>
      <c r="C307" s="58" t="s">
        <v>2852</v>
      </c>
      <c r="D307" s="47" t="s">
        <v>2970</v>
      </c>
    </row>
    <row r="308" spans="1:4" ht="15.75" x14ac:dyDescent="0.25">
      <c r="A308" s="58" t="s">
        <v>2065</v>
      </c>
      <c r="B308" s="47" t="s">
        <v>2399</v>
      </c>
      <c r="C308" s="58" t="s">
        <v>2971</v>
      </c>
      <c r="D308" s="47" t="s">
        <v>2526</v>
      </c>
    </row>
    <row r="309" spans="1:4" ht="15.75" x14ac:dyDescent="0.25">
      <c r="A309" s="58" t="s">
        <v>2064</v>
      </c>
      <c r="B309" s="47" t="s">
        <v>2402</v>
      </c>
      <c r="C309" s="58" t="s">
        <v>2972</v>
      </c>
      <c r="D309" s="47" t="s">
        <v>2973</v>
      </c>
    </row>
    <row r="310" spans="1:4" ht="15.75" x14ac:dyDescent="0.25">
      <c r="A310" s="58" t="s">
        <v>2063</v>
      </c>
      <c r="B310" s="47" t="s">
        <v>2399</v>
      </c>
      <c r="C310" s="58" t="s">
        <v>2974</v>
      </c>
      <c r="D310" s="47" t="s">
        <v>2975</v>
      </c>
    </row>
    <row r="311" spans="1:4" ht="15.75" x14ac:dyDescent="0.25">
      <c r="A311" s="58" t="s">
        <v>2062</v>
      </c>
      <c r="B311" s="47" t="s">
        <v>2399</v>
      </c>
      <c r="C311" s="58" t="s">
        <v>2976</v>
      </c>
      <c r="D311" s="47" t="s">
        <v>2977</v>
      </c>
    </row>
    <row r="312" spans="1:4" ht="15.75" x14ac:dyDescent="0.25">
      <c r="A312" s="58" t="s">
        <v>2061</v>
      </c>
      <c r="B312" s="47" t="s">
        <v>2402</v>
      </c>
      <c r="C312" s="58" t="s">
        <v>2535</v>
      </c>
      <c r="D312" s="47" t="s">
        <v>2978</v>
      </c>
    </row>
    <row r="313" spans="1:4" ht="15.75" x14ac:dyDescent="0.25">
      <c r="A313" s="58" t="s">
        <v>2060</v>
      </c>
      <c r="B313" s="47" t="s">
        <v>2402</v>
      </c>
      <c r="C313" s="58" t="s">
        <v>2979</v>
      </c>
      <c r="D313" s="47" t="s">
        <v>2980</v>
      </c>
    </row>
    <row r="314" spans="1:4" ht="15.75" x14ac:dyDescent="0.25">
      <c r="A314" s="58" t="s">
        <v>2059</v>
      </c>
      <c r="B314" s="47" t="s">
        <v>2402</v>
      </c>
      <c r="C314" s="58" t="s">
        <v>2981</v>
      </c>
      <c r="D314" s="47" t="s">
        <v>2982</v>
      </c>
    </row>
    <row r="315" spans="1:4" ht="15.75" x14ac:dyDescent="0.25">
      <c r="A315" s="58" t="s">
        <v>2058</v>
      </c>
      <c r="B315" s="47" t="s">
        <v>2399</v>
      </c>
      <c r="C315" s="58" t="s">
        <v>2983</v>
      </c>
      <c r="D315" s="47" t="s">
        <v>2984</v>
      </c>
    </row>
    <row r="316" spans="1:4" ht="15.75" x14ac:dyDescent="0.25">
      <c r="A316" s="58" t="s">
        <v>2057</v>
      </c>
      <c r="B316" s="47" t="s">
        <v>2399</v>
      </c>
      <c r="C316" s="58" t="s">
        <v>2985</v>
      </c>
      <c r="D316" s="47" t="s">
        <v>2986</v>
      </c>
    </row>
    <row r="317" spans="1:4" ht="15.75" x14ac:dyDescent="0.25">
      <c r="A317" s="58" t="s">
        <v>2056</v>
      </c>
      <c r="B317" s="47" t="s">
        <v>2402</v>
      </c>
      <c r="C317" s="58" t="s">
        <v>2987</v>
      </c>
      <c r="D317" s="47" t="s">
        <v>2735</v>
      </c>
    </row>
    <row r="318" spans="1:4" ht="15.75" x14ac:dyDescent="0.25">
      <c r="A318" s="58" t="s">
        <v>2055</v>
      </c>
      <c r="B318" s="47" t="s">
        <v>2402</v>
      </c>
      <c r="C318" s="58" t="s">
        <v>2988</v>
      </c>
      <c r="D318" s="47" t="s">
        <v>2439</v>
      </c>
    </row>
    <row r="319" spans="1:4" ht="15.75" x14ac:dyDescent="0.25">
      <c r="A319" s="58" t="s">
        <v>2054</v>
      </c>
      <c r="B319" s="47" t="s">
        <v>2402</v>
      </c>
      <c r="C319" s="58" t="s">
        <v>2989</v>
      </c>
      <c r="D319" s="47" t="s">
        <v>2990</v>
      </c>
    </row>
    <row r="320" spans="1:4" ht="15.75" x14ac:dyDescent="0.25">
      <c r="A320" s="58" t="s">
        <v>2053</v>
      </c>
      <c r="B320" s="47" t="s">
        <v>2402</v>
      </c>
      <c r="C320" s="58" t="s">
        <v>2991</v>
      </c>
      <c r="D320" s="47" t="s">
        <v>2992</v>
      </c>
    </row>
    <row r="321" spans="1:4" ht="15.75" x14ac:dyDescent="0.25">
      <c r="A321" s="58" t="s">
        <v>2052</v>
      </c>
      <c r="B321" s="47" t="s">
        <v>2399</v>
      </c>
      <c r="C321" s="58" t="s">
        <v>2993</v>
      </c>
      <c r="D321" s="47" t="s">
        <v>2994</v>
      </c>
    </row>
    <row r="322" spans="1:4" ht="15.75" x14ac:dyDescent="0.25">
      <c r="A322" s="58" t="s">
        <v>2051</v>
      </c>
      <c r="B322" s="47" t="s">
        <v>2399</v>
      </c>
      <c r="C322" s="58" t="s">
        <v>2995</v>
      </c>
      <c r="D322" s="47" t="s">
        <v>2996</v>
      </c>
    </row>
    <row r="323" spans="1:4" ht="15.75" x14ac:dyDescent="0.25">
      <c r="A323" s="58" t="s">
        <v>2050</v>
      </c>
      <c r="B323" s="47" t="s">
        <v>2402</v>
      </c>
      <c r="C323" s="58" t="s">
        <v>2997</v>
      </c>
      <c r="D323" s="47" t="s">
        <v>2998</v>
      </c>
    </row>
    <row r="324" spans="1:4" ht="15.75" x14ac:dyDescent="0.25">
      <c r="A324" s="58" t="s">
        <v>2049</v>
      </c>
      <c r="B324" s="47" t="s">
        <v>2402</v>
      </c>
      <c r="C324" s="58" t="s">
        <v>2928</v>
      </c>
      <c r="D324" s="47" t="s">
        <v>2999</v>
      </c>
    </row>
    <row r="325" spans="1:4" ht="15.75" x14ac:dyDescent="0.25">
      <c r="A325" s="58" t="s">
        <v>2048</v>
      </c>
      <c r="B325" s="47" t="s">
        <v>2402</v>
      </c>
      <c r="C325" s="58" t="s">
        <v>3000</v>
      </c>
      <c r="D325" s="47" t="s">
        <v>2696</v>
      </c>
    </row>
    <row r="326" spans="1:4" ht="15.75" x14ac:dyDescent="0.25">
      <c r="A326" s="58" t="s">
        <v>2047</v>
      </c>
      <c r="B326" s="47" t="s">
        <v>2399</v>
      </c>
      <c r="C326" s="58" t="s">
        <v>3001</v>
      </c>
      <c r="D326" s="47" t="s">
        <v>3002</v>
      </c>
    </row>
    <row r="327" spans="1:4" ht="15.75" x14ac:dyDescent="0.25">
      <c r="A327" s="58" t="s">
        <v>2046</v>
      </c>
      <c r="B327" s="47" t="s">
        <v>2402</v>
      </c>
      <c r="C327" s="58" t="s">
        <v>3003</v>
      </c>
      <c r="D327" s="47" t="s">
        <v>3004</v>
      </c>
    </row>
    <row r="328" spans="1:4" ht="15.75" x14ac:dyDescent="0.25">
      <c r="A328" s="58" t="s">
        <v>2045</v>
      </c>
      <c r="B328" s="47" t="s">
        <v>2402</v>
      </c>
      <c r="C328" s="58" t="s">
        <v>3005</v>
      </c>
      <c r="D328" s="47" t="s">
        <v>2837</v>
      </c>
    </row>
    <row r="329" spans="1:4" ht="15.75" x14ac:dyDescent="0.25">
      <c r="A329" s="58" t="s">
        <v>2044</v>
      </c>
      <c r="B329" s="47" t="s">
        <v>2402</v>
      </c>
      <c r="C329" s="58" t="s">
        <v>3006</v>
      </c>
      <c r="D329" s="47" t="s">
        <v>3007</v>
      </c>
    </row>
    <row r="330" spans="1:4" ht="15.75" x14ac:dyDescent="0.25">
      <c r="A330" s="58" t="s">
        <v>2043</v>
      </c>
      <c r="B330" s="47" t="s">
        <v>2402</v>
      </c>
      <c r="C330" s="58" t="s">
        <v>3008</v>
      </c>
      <c r="D330" s="47" t="s">
        <v>2827</v>
      </c>
    </row>
    <row r="331" spans="1:4" ht="15.75" x14ac:dyDescent="0.25">
      <c r="A331" s="58" t="s">
        <v>2042</v>
      </c>
      <c r="B331" s="47" t="s">
        <v>2402</v>
      </c>
      <c r="C331" s="58" t="s">
        <v>3009</v>
      </c>
      <c r="D331" s="47" t="s">
        <v>3010</v>
      </c>
    </row>
    <row r="332" spans="1:4" ht="15.75" x14ac:dyDescent="0.25">
      <c r="A332" s="58" t="s">
        <v>2041</v>
      </c>
      <c r="B332" s="47" t="s">
        <v>2402</v>
      </c>
      <c r="C332" s="58" t="s">
        <v>3011</v>
      </c>
      <c r="D332" s="47" t="s">
        <v>3012</v>
      </c>
    </row>
    <row r="333" spans="1:4" ht="15.75" x14ac:dyDescent="0.25">
      <c r="A333" s="58" t="s">
        <v>2040</v>
      </c>
      <c r="B333" s="47" t="s">
        <v>2402</v>
      </c>
      <c r="C333" s="58" t="s">
        <v>3013</v>
      </c>
      <c r="D333" s="47" t="s">
        <v>2992</v>
      </c>
    </row>
    <row r="334" spans="1:4" ht="15.75" x14ac:dyDescent="0.25">
      <c r="A334" s="58" t="s">
        <v>2039</v>
      </c>
      <c r="B334" s="47" t="s">
        <v>2399</v>
      </c>
      <c r="C334" s="58" t="s">
        <v>3014</v>
      </c>
      <c r="D334" s="47" t="s">
        <v>3015</v>
      </c>
    </row>
    <row r="335" spans="1:4" ht="15.75" x14ac:dyDescent="0.25">
      <c r="A335" s="58" t="s">
        <v>2038</v>
      </c>
      <c r="B335" s="47" t="s">
        <v>2402</v>
      </c>
      <c r="C335" s="58" t="s">
        <v>3016</v>
      </c>
      <c r="D335" s="47" t="s">
        <v>3017</v>
      </c>
    </row>
    <row r="336" spans="1:4" ht="15.75" x14ac:dyDescent="0.25">
      <c r="A336" s="58" t="s">
        <v>2037</v>
      </c>
      <c r="B336" s="47" t="s">
        <v>2399</v>
      </c>
      <c r="C336" s="58" t="s">
        <v>3018</v>
      </c>
      <c r="D336" s="47" t="s">
        <v>3019</v>
      </c>
    </row>
    <row r="337" spans="1:4" ht="15.75" x14ac:dyDescent="0.25">
      <c r="A337" s="58" t="s">
        <v>2036</v>
      </c>
      <c r="B337" s="47" t="s">
        <v>2402</v>
      </c>
      <c r="C337" s="58" t="s">
        <v>3020</v>
      </c>
      <c r="D337" s="47" t="s">
        <v>3021</v>
      </c>
    </row>
    <row r="338" spans="1:4" ht="15.75" x14ac:dyDescent="0.25">
      <c r="A338" s="58" t="s">
        <v>2035</v>
      </c>
      <c r="B338" s="47" t="s">
        <v>2399</v>
      </c>
      <c r="C338" s="58" t="s">
        <v>3022</v>
      </c>
      <c r="D338" s="47" t="s">
        <v>3023</v>
      </c>
    </row>
    <row r="339" spans="1:4" ht="15.75" x14ac:dyDescent="0.25">
      <c r="A339" s="58" t="s">
        <v>2034</v>
      </c>
      <c r="B339" s="47" t="s">
        <v>2399</v>
      </c>
      <c r="C339" s="58" t="s">
        <v>3024</v>
      </c>
      <c r="D339" s="47" t="s">
        <v>2794</v>
      </c>
    </row>
    <row r="340" spans="1:4" ht="15.75" x14ac:dyDescent="0.25">
      <c r="A340" s="58" t="s">
        <v>2033</v>
      </c>
      <c r="B340" s="47" t="s">
        <v>2402</v>
      </c>
      <c r="C340" s="58" t="s">
        <v>3025</v>
      </c>
      <c r="D340" s="47" t="s">
        <v>2715</v>
      </c>
    </row>
    <row r="341" spans="1:4" ht="15.75" x14ac:dyDescent="0.25">
      <c r="A341" s="58" t="s">
        <v>2032</v>
      </c>
      <c r="B341" s="47" t="s">
        <v>2399</v>
      </c>
      <c r="C341" s="58" t="s">
        <v>3026</v>
      </c>
      <c r="D341" s="47" t="s">
        <v>3027</v>
      </c>
    </row>
    <row r="342" spans="1:4" ht="15.75" x14ac:dyDescent="0.25">
      <c r="A342" s="58" t="s">
        <v>2031</v>
      </c>
      <c r="B342" s="47" t="s">
        <v>2399</v>
      </c>
      <c r="C342" s="58" t="s">
        <v>3028</v>
      </c>
      <c r="D342" s="47" t="s">
        <v>3029</v>
      </c>
    </row>
    <row r="343" spans="1:4" ht="15.75" x14ac:dyDescent="0.25">
      <c r="A343" s="58" t="s">
        <v>2030</v>
      </c>
      <c r="B343" s="47" t="s">
        <v>2399</v>
      </c>
      <c r="C343" s="58" t="s">
        <v>3030</v>
      </c>
      <c r="D343" s="47" t="s">
        <v>3031</v>
      </c>
    </row>
    <row r="344" spans="1:4" ht="15.75" x14ac:dyDescent="0.25">
      <c r="A344" s="58" t="s">
        <v>2029</v>
      </c>
      <c r="B344" s="47" t="s">
        <v>2399</v>
      </c>
      <c r="C344" s="58" t="s">
        <v>3032</v>
      </c>
      <c r="D344" s="47" t="s">
        <v>2589</v>
      </c>
    </row>
    <row r="345" spans="1:4" ht="15.75" x14ac:dyDescent="0.25">
      <c r="A345" s="58" t="s">
        <v>2028</v>
      </c>
      <c r="B345" s="47" t="s">
        <v>2402</v>
      </c>
      <c r="C345" s="58" t="s">
        <v>3033</v>
      </c>
      <c r="D345" s="47" t="s">
        <v>3034</v>
      </c>
    </row>
    <row r="346" spans="1:4" ht="15.75" x14ac:dyDescent="0.25">
      <c r="A346" s="58" t="s">
        <v>2027</v>
      </c>
      <c r="B346" s="47" t="s">
        <v>2399</v>
      </c>
      <c r="C346" s="58" t="s">
        <v>3035</v>
      </c>
      <c r="D346" s="47" t="s">
        <v>3036</v>
      </c>
    </row>
    <row r="347" spans="1:4" ht="15.75" x14ac:dyDescent="0.25">
      <c r="A347" s="58" t="s">
        <v>2026</v>
      </c>
      <c r="B347" s="47" t="s">
        <v>2402</v>
      </c>
      <c r="C347" s="58" t="s">
        <v>3037</v>
      </c>
      <c r="D347" s="47" t="s">
        <v>2500</v>
      </c>
    </row>
    <row r="348" spans="1:4" ht="15.75" x14ac:dyDescent="0.25">
      <c r="A348" s="58" t="s">
        <v>2025</v>
      </c>
      <c r="B348" s="47" t="s">
        <v>2399</v>
      </c>
      <c r="C348" s="58" t="s">
        <v>3038</v>
      </c>
      <c r="D348" s="47" t="s">
        <v>3039</v>
      </c>
    </row>
    <row r="349" spans="1:4" ht="15.75" x14ac:dyDescent="0.25">
      <c r="A349" s="58" t="s">
        <v>2024</v>
      </c>
      <c r="B349" s="47" t="s">
        <v>2399</v>
      </c>
      <c r="C349" s="58" t="s">
        <v>3040</v>
      </c>
      <c r="D349" s="47" t="s">
        <v>3041</v>
      </c>
    </row>
    <row r="350" spans="1:4" ht="15.75" x14ac:dyDescent="0.25">
      <c r="A350" s="58" t="s">
        <v>2023</v>
      </c>
      <c r="B350" s="47" t="s">
        <v>2402</v>
      </c>
      <c r="C350" s="58" t="s">
        <v>3042</v>
      </c>
      <c r="D350" s="47" t="s">
        <v>3043</v>
      </c>
    </row>
    <row r="351" spans="1:4" ht="15.75" x14ac:dyDescent="0.25">
      <c r="A351" s="58" t="s">
        <v>2022</v>
      </c>
      <c r="B351" s="47" t="s">
        <v>2399</v>
      </c>
      <c r="C351" s="58" t="s">
        <v>3044</v>
      </c>
      <c r="D351" s="47" t="s">
        <v>3045</v>
      </c>
    </row>
    <row r="352" spans="1:4" ht="15.75" x14ac:dyDescent="0.25">
      <c r="A352" s="58" t="s">
        <v>2021</v>
      </c>
      <c r="B352" s="47" t="s">
        <v>2402</v>
      </c>
      <c r="C352" s="58" t="s">
        <v>3046</v>
      </c>
      <c r="D352" s="47" t="s">
        <v>3047</v>
      </c>
    </row>
    <row r="353" spans="1:4" ht="15.75" x14ac:dyDescent="0.25">
      <c r="A353" s="58" t="s">
        <v>2020</v>
      </c>
      <c r="B353" s="47" t="s">
        <v>2399</v>
      </c>
      <c r="C353" s="58" t="s">
        <v>3048</v>
      </c>
      <c r="D353" s="47" t="s">
        <v>3049</v>
      </c>
    </row>
    <row r="354" spans="1:4" ht="15.75" x14ac:dyDescent="0.25">
      <c r="A354" s="58" t="s">
        <v>2019</v>
      </c>
      <c r="B354" s="47" t="s">
        <v>2402</v>
      </c>
      <c r="C354" s="58" t="s">
        <v>2556</v>
      </c>
      <c r="D354" s="47" t="s">
        <v>3050</v>
      </c>
    </row>
    <row r="355" spans="1:4" ht="15.75" x14ac:dyDescent="0.25">
      <c r="A355" s="58" t="s">
        <v>2018</v>
      </c>
      <c r="B355" s="47" t="s">
        <v>2399</v>
      </c>
      <c r="C355" s="58" t="s">
        <v>3051</v>
      </c>
      <c r="D355" s="47" t="s">
        <v>3052</v>
      </c>
    </row>
    <row r="356" spans="1:4" ht="15.75" x14ac:dyDescent="0.25">
      <c r="A356" s="58" t="s">
        <v>2017</v>
      </c>
      <c r="B356" s="47" t="s">
        <v>2399</v>
      </c>
      <c r="C356" s="58" t="s">
        <v>3053</v>
      </c>
      <c r="D356" s="47" t="s">
        <v>3054</v>
      </c>
    </row>
    <row r="357" spans="1:4" ht="15.75" x14ac:dyDescent="0.25">
      <c r="A357" s="58" t="s">
        <v>2016</v>
      </c>
      <c r="B357" s="47" t="s">
        <v>2399</v>
      </c>
      <c r="C357" s="58" t="s">
        <v>3055</v>
      </c>
      <c r="D357" s="47" t="s">
        <v>3056</v>
      </c>
    </row>
    <row r="358" spans="1:4" ht="15.75" x14ac:dyDescent="0.25">
      <c r="A358" s="58" t="s">
        <v>2015</v>
      </c>
      <c r="B358" s="47" t="s">
        <v>2402</v>
      </c>
      <c r="C358" s="58" t="s">
        <v>3057</v>
      </c>
      <c r="D358" s="47" t="s">
        <v>3058</v>
      </c>
    </row>
    <row r="359" spans="1:4" ht="15.75" x14ac:dyDescent="0.25">
      <c r="A359" s="58" t="s">
        <v>2014</v>
      </c>
      <c r="B359" s="47" t="s">
        <v>2402</v>
      </c>
      <c r="C359" s="58" t="s">
        <v>3059</v>
      </c>
      <c r="D359" s="47" t="s">
        <v>3060</v>
      </c>
    </row>
    <row r="360" spans="1:4" ht="15.75" x14ac:dyDescent="0.25">
      <c r="A360" s="58" t="s">
        <v>2013</v>
      </c>
      <c r="B360" s="47" t="s">
        <v>2402</v>
      </c>
      <c r="C360" s="58" t="s">
        <v>3061</v>
      </c>
      <c r="D360" s="47" t="s">
        <v>3062</v>
      </c>
    </row>
    <row r="361" spans="1:4" ht="15.75" x14ac:dyDescent="0.25">
      <c r="A361" s="58" t="s">
        <v>2012</v>
      </c>
      <c r="B361" s="47" t="s">
        <v>2402</v>
      </c>
      <c r="C361" s="58" t="s">
        <v>2762</v>
      </c>
      <c r="D361" s="47" t="s">
        <v>3063</v>
      </c>
    </row>
    <row r="362" spans="1:4" ht="15.75" x14ac:dyDescent="0.25">
      <c r="A362" s="58" t="s">
        <v>2011</v>
      </c>
      <c r="B362" s="47" t="s">
        <v>2402</v>
      </c>
      <c r="C362" s="58" t="s">
        <v>3064</v>
      </c>
      <c r="D362" s="47" t="s">
        <v>3065</v>
      </c>
    </row>
    <row r="363" spans="1:4" ht="15.75" x14ac:dyDescent="0.25">
      <c r="A363" s="58" t="s">
        <v>2010</v>
      </c>
      <c r="B363" s="47" t="s">
        <v>2402</v>
      </c>
      <c r="C363" s="58" t="s">
        <v>3066</v>
      </c>
      <c r="D363" s="47" t="s">
        <v>2528</v>
      </c>
    </row>
    <row r="364" spans="1:4" ht="15.75" x14ac:dyDescent="0.25">
      <c r="A364" s="58" t="s">
        <v>2009</v>
      </c>
      <c r="B364" s="47" t="s">
        <v>2402</v>
      </c>
      <c r="C364" s="58" t="s">
        <v>3067</v>
      </c>
      <c r="D364" s="47" t="s">
        <v>3068</v>
      </c>
    </row>
    <row r="365" spans="1:4" ht="15.75" x14ac:dyDescent="0.25">
      <c r="A365" s="58" t="s">
        <v>2008</v>
      </c>
      <c r="B365" s="47" t="s">
        <v>2399</v>
      </c>
      <c r="C365" s="58" t="s">
        <v>3069</v>
      </c>
      <c r="D365" s="47" t="s">
        <v>3070</v>
      </c>
    </row>
    <row r="366" spans="1:4" ht="15.75" x14ac:dyDescent="0.25">
      <c r="A366" s="58" t="s">
        <v>2007</v>
      </c>
      <c r="B366" s="47" t="s">
        <v>2399</v>
      </c>
      <c r="C366" s="58" t="s">
        <v>3071</v>
      </c>
      <c r="D366" s="47" t="s">
        <v>3072</v>
      </c>
    </row>
    <row r="367" spans="1:4" ht="15.75" x14ac:dyDescent="0.25">
      <c r="A367" s="58" t="s">
        <v>2006</v>
      </c>
      <c r="B367" s="47" t="s">
        <v>2402</v>
      </c>
      <c r="C367" s="58" t="s">
        <v>3073</v>
      </c>
      <c r="D367" s="47" t="s">
        <v>3074</v>
      </c>
    </row>
    <row r="368" spans="1:4" ht="15.75" x14ac:dyDescent="0.25">
      <c r="A368" s="58" t="s">
        <v>2005</v>
      </c>
      <c r="B368" s="47" t="s">
        <v>2402</v>
      </c>
      <c r="C368" s="58" t="s">
        <v>3075</v>
      </c>
      <c r="D368" s="47" t="s">
        <v>3076</v>
      </c>
    </row>
    <row r="369" spans="1:4" ht="15.75" x14ac:dyDescent="0.25">
      <c r="A369" s="58" t="s">
        <v>2004</v>
      </c>
      <c r="B369" s="47" t="s">
        <v>2399</v>
      </c>
      <c r="C369" s="58" t="s">
        <v>3077</v>
      </c>
      <c r="D369" s="47" t="s">
        <v>3078</v>
      </c>
    </row>
    <row r="370" spans="1:4" ht="15.75" x14ac:dyDescent="0.25">
      <c r="A370" s="58" t="s">
        <v>2003</v>
      </c>
      <c r="B370" s="47" t="s">
        <v>2402</v>
      </c>
      <c r="C370" s="58" t="s">
        <v>3079</v>
      </c>
      <c r="D370" s="47" t="s">
        <v>3080</v>
      </c>
    </row>
    <row r="371" spans="1:4" ht="15.75" x14ac:dyDescent="0.25">
      <c r="A371" s="58" t="s">
        <v>2002</v>
      </c>
      <c r="B371" s="47" t="s">
        <v>2402</v>
      </c>
      <c r="C371" s="58" t="s">
        <v>3081</v>
      </c>
      <c r="D371" s="47" t="s">
        <v>3082</v>
      </c>
    </row>
    <row r="372" spans="1:4" ht="15.75" x14ac:dyDescent="0.25">
      <c r="A372" s="58" t="s">
        <v>2001</v>
      </c>
      <c r="B372" s="47" t="s">
        <v>2399</v>
      </c>
      <c r="C372" s="58" t="s">
        <v>3083</v>
      </c>
      <c r="D372" s="47" t="s">
        <v>3084</v>
      </c>
    </row>
    <row r="373" spans="1:4" ht="15.75" x14ac:dyDescent="0.25">
      <c r="A373" s="58" t="s">
        <v>2000</v>
      </c>
      <c r="B373" s="47" t="s">
        <v>2402</v>
      </c>
      <c r="C373" s="58" t="s">
        <v>3085</v>
      </c>
      <c r="D373" s="47" t="s">
        <v>3086</v>
      </c>
    </row>
    <row r="374" spans="1:4" ht="15.75" x14ac:dyDescent="0.25">
      <c r="A374" s="58" t="s">
        <v>1999</v>
      </c>
      <c r="B374" s="47" t="s">
        <v>2399</v>
      </c>
      <c r="C374" s="58" t="s">
        <v>3087</v>
      </c>
      <c r="D374" s="47" t="s">
        <v>3088</v>
      </c>
    </row>
    <row r="375" spans="1:4" ht="15.75" x14ac:dyDescent="0.25">
      <c r="A375" s="58" t="s">
        <v>1998</v>
      </c>
      <c r="B375" s="47" t="s">
        <v>2399</v>
      </c>
      <c r="C375" s="58" t="s">
        <v>3089</v>
      </c>
      <c r="D375" s="47" t="s">
        <v>2935</v>
      </c>
    </row>
    <row r="376" spans="1:4" ht="15.75" x14ac:dyDescent="0.25">
      <c r="A376" s="58" t="s">
        <v>1997</v>
      </c>
      <c r="B376" s="47" t="s">
        <v>2399</v>
      </c>
      <c r="C376" s="58" t="s">
        <v>3090</v>
      </c>
      <c r="D376" s="47" t="s">
        <v>3091</v>
      </c>
    </row>
    <row r="377" spans="1:4" ht="15.75" x14ac:dyDescent="0.25">
      <c r="A377" s="58" t="s">
        <v>1996</v>
      </c>
      <c r="B377" s="47" t="s">
        <v>2402</v>
      </c>
      <c r="C377" s="58" t="s">
        <v>3092</v>
      </c>
      <c r="D377" s="47" t="s">
        <v>3093</v>
      </c>
    </row>
    <row r="378" spans="1:4" ht="15.75" x14ac:dyDescent="0.25">
      <c r="A378" s="58" t="s">
        <v>1995</v>
      </c>
      <c r="B378" s="47" t="s">
        <v>2402</v>
      </c>
      <c r="C378" s="58" t="s">
        <v>3094</v>
      </c>
      <c r="D378" s="47" t="s">
        <v>2696</v>
      </c>
    </row>
    <row r="379" spans="1:4" ht="15.75" x14ac:dyDescent="0.25">
      <c r="A379" s="58" t="s">
        <v>1994</v>
      </c>
      <c r="B379" s="47" t="s">
        <v>2399</v>
      </c>
      <c r="C379" s="58" t="s">
        <v>3095</v>
      </c>
      <c r="D379" s="47" t="s">
        <v>3096</v>
      </c>
    </row>
    <row r="380" spans="1:4" ht="15.75" x14ac:dyDescent="0.25">
      <c r="A380" s="58" t="s">
        <v>1993</v>
      </c>
      <c r="B380" s="47" t="s">
        <v>2399</v>
      </c>
      <c r="C380" s="58" t="s">
        <v>3097</v>
      </c>
      <c r="D380" s="47" t="s">
        <v>2771</v>
      </c>
    </row>
    <row r="381" spans="1:4" ht="15.75" x14ac:dyDescent="0.25">
      <c r="A381" s="58" t="s">
        <v>1992</v>
      </c>
      <c r="B381" s="47" t="s">
        <v>2402</v>
      </c>
      <c r="C381" s="58" t="s">
        <v>3098</v>
      </c>
      <c r="D381" s="47" t="s">
        <v>3099</v>
      </c>
    </row>
    <row r="382" spans="1:4" ht="15.75" x14ac:dyDescent="0.25">
      <c r="A382" s="58" t="s">
        <v>1991</v>
      </c>
      <c r="B382" s="47" t="s">
        <v>2399</v>
      </c>
      <c r="C382" s="58" t="s">
        <v>3100</v>
      </c>
      <c r="D382" s="47" t="s">
        <v>3101</v>
      </c>
    </row>
    <row r="383" spans="1:4" ht="15.75" x14ac:dyDescent="0.25">
      <c r="A383" s="58" t="s">
        <v>1990</v>
      </c>
      <c r="B383" s="47" t="s">
        <v>2402</v>
      </c>
      <c r="C383" s="58" t="s">
        <v>3102</v>
      </c>
      <c r="D383" s="47" t="s">
        <v>2413</v>
      </c>
    </row>
    <row r="384" spans="1:4" ht="15.75" x14ac:dyDescent="0.25">
      <c r="A384" s="58" t="s">
        <v>1989</v>
      </c>
      <c r="B384" s="47" t="s">
        <v>2402</v>
      </c>
      <c r="C384" s="58" t="s">
        <v>3103</v>
      </c>
      <c r="D384" s="47" t="s">
        <v>2841</v>
      </c>
    </row>
    <row r="385" spans="1:4" ht="15.75" x14ac:dyDescent="0.25">
      <c r="A385" s="58" t="s">
        <v>1988</v>
      </c>
      <c r="B385" s="47" t="s">
        <v>2399</v>
      </c>
      <c r="C385" s="58" t="s">
        <v>3104</v>
      </c>
      <c r="D385" s="47" t="s">
        <v>2549</v>
      </c>
    </row>
    <row r="386" spans="1:4" ht="15.75" x14ac:dyDescent="0.25">
      <c r="A386" s="58" t="s">
        <v>1987</v>
      </c>
      <c r="B386" s="47" t="s">
        <v>2402</v>
      </c>
      <c r="C386" s="58" t="s">
        <v>3105</v>
      </c>
      <c r="D386" s="47" t="s">
        <v>3106</v>
      </c>
    </row>
    <row r="387" spans="1:4" ht="15.75" x14ac:dyDescent="0.25">
      <c r="A387" s="58" t="s">
        <v>1986</v>
      </c>
      <c r="B387" s="47" t="s">
        <v>2402</v>
      </c>
      <c r="C387" s="58" t="s">
        <v>3107</v>
      </c>
      <c r="D387" s="47" t="s">
        <v>3108</v>
      </c>
    </row>
    <row r="388" spans="1:4" ht="15.75" x14ac:dyDescent="0.25">
      <c r="A388" s="58" t="s">
        <v>1985</v>
      </c>
      <c r="B388" s="47" t="s">
        <v>2399</v>
      </c>
      <c r="C388" s="58" t="s">
        <v>3109</v>
      </c>
      <c r="D388" s="47" t="s">
        <v>3110</v>
      </c>
    </row>
    <row r="389" spans="1:4" ht="15.75" x14ac:dyDescent="0.25">
      <c r="A389" s="58" t="s">
        <v>1984</v>
      </c>
      <c r="B389" s="47" t="s">
        <v>2402</v>
      </c>
      <c r="C389" s="58" t="s">
        <v>3111</v>
      </c>
      <c r="D389" s="47" t="s">
        <v>3112</v>
      </c>
    </row>
    <row r="390" spans="1:4" ht="15.75" x14ac:dyDescent="0.25">
      <c r="A390" s="58" t="s">
        <v>1983</v>
      </c>
      <c r="B390" s="47" t="s">
        <v>2399</v>
      </c>
      <c r="C390" s="58" t="s">
        <v>3113</v>
      </c>
      <c r="D390" s="47" t="s">
        <v>2977</v>
      </c>
    </row>
    <row r="391" spans="1:4" ht="15.75" x14ac:dyDescent="0.25">
      <c r="A391" s="58" t="s">
        <v>1982</v>
      </c>
      <c r="B391" s="47" t="s">
        <v>2399</v>
      </c>
      <c r="C391" s="58" t="s">
        <v>3114</v>
      </c>
      <c r="D391" s="47" t="s">
        <v>3115</v>
      </c>
    </row>
    <row r="392" spans="1:4" ht="15.75" x14ac:dyDescent="0.25">
      <c r="A392" s="58" t="s">
        <v>1981</v>
      </c>
      <c r="B392" s="47" t="s">
        <v>2402</v>
      </c>
      <c r="C392" s="58" t="s">
        <v>3116</v>
      </c>
      <c r="D392" s="47" t="s">
        <v>3117</v>
      </c>
    </row>
    <row r="393" spans="1:4" ht="15.75" x14ac:dyDescent="0.25">
      <c r="A393" s="58" t="s">
        <v>1980</v>
      </c>
      <c r="B393" s="47" t="s">
        <v>2402</v>
      </c>
      <c r="C393" s="58" t="s">
        <v>3118</v>
      </c>
      <c r="D393" s="47" t="s">
        <v>2496</v>
      </c>
    </row>
    <row r="394" spans="1:4" ht="15.75" x14ac:dyDescent="0.25">
      <c r="A394" s="58" t="s">
        <v>1979</v>
      </c>
      <c r="B394" s="47" t="s">
        <v>2399</v>
      </c>
      <c r="C394" s="58" t="s">
        <v>3119</v>
      </c>
      <c r="D394" s="47" t="s">
        <v>3120</v>
      </c>
    </row>
    <row r="395" spans="1:4" ht="15.75" x14ac:dyDescent="0.25">
      <c r="A395" s="58" t="s">
        <v>1978</v>
      </c>
      <c r="B395" s="47" t="s">
        <v>2402</v>
      </c>
      <c r="C395" s="58" t="s">
        <v>2793</v>
      </c>
      <c r="D395" s="47" t="s">
        <v>3121</v>
      </c>
    </row>
    <row r="396" spans="1:4" ht="15.75" x14ac:dyDescent="0.25">
      <c r="A396" s="58" t="s">
        <v>1977</v>
      </c>
      <c r="B396" s="47" t="s">
        <v>2399</v>
      </c>
      <c r="C396" s="58" t="s">
        <v>3122</v>
      </c>
      <c r="D396" s="47" t="s">
        <v>3123</v>
      </c>
    </row>
    <row r="397" spans="1:4" ht="15.75" x14ac:dyDescent="0.25">
      <c r="A397" s="58" t="s">
        <v>1976</v>
      </c>
      <c r="B397" s="47" t="s">
        <v>2399</v>
      </c>
      <c r="C397" s="58" t="s">
        <v>3124</v>
      </c>
      <c r="D397" s="47" t="s">
        <v>3125</v>
      </c>
    </row>
    <row r="398" spans="1:4" ht="15.75" x14ac:dyDescent="0.25">
      <c r="A398" s="58" t="s">
        <v>1975</v>
      </c>
      <c r="B398" s="47" t="s">
        <v>2399</v>
      </c>
      <c r="C398" s="58" t="s">
        <v>3126</v>
      </c>
      <c r="D398" s="47" t="s">
        <v>3127</v>
      </c>
    </row>
    <row r="399" spans="1:4" ht="15.75" x14ac:dyDescent="0.25">
      <c r="A399" s="58" t="s">
        <v>1974</v>
      </c>
      <c r="B399" s="47" t="s">
        <v>2402</v>
      </c>
      <c r="C399" s="58" t="s">
        <v>3128</v>
      </c>
      <c r="D399" s="47" t="s">
        <v>3129</v>
      </c>
    </row>
    <row r="400" spans="1:4" ht="15.75" x14ac:dyDescent="0.25">
      <c r="A400" s="58" t="s">
        <v>1973</v>
      </c>
      <c r="B400" s="47" t="s">
        <v>2399</v>
      </c>
      <c r="C400" s="58" t="s">
        <v>3130</v>
      </c>
      <c r="D400" s="47" t="s">
        <v>2571</v>
      </c>
    </row>
    <row r="401" spans="1:4" ht="15.75" x14ac:dyDescent="0.25">
      <c r="A401" s="58" t="s">
        <v>1972</v>
      </c>
      <c r="B401" s="47" t="s">
        <v>2399</v>
      </c>
      <c r="C401" s="58" t="s">
        <v>3131</v>
      </c>
      <c r="D401" s="47" t="s">
        <v>3132</v>
      </c>
    </row>
    <row r="402" spans="1:4" ht="15.75" x14ac:dyDescent="0.25">
      <c r="A402" s="58" t="s">
        <v>1971</v>
      </c>
      <c r="B402" s="47" t="s">
        <v>2402</v>
      </c>
      <c r="C402" s="58" t="s">
        <v>3133</v>
      </c>
      <c r="D402" s="47" t="s">
        <v>3134</v>
      </c>
    </row>
    <row r="403" spans="1:4" ht="15.75" x14ac:dyDescent="0.25">
      <c r="A403" s="58" t="s">
        <v>1970</v>
      </c>
      <c r="B403" s="47" t="s">
        <v>2399</v>
      </c>
      <c r="C403" s="58" t="s">
        <v>3135</v>
      </c>
      <c r="D403" s="47" t="s">
        <v>3136</v>
      </c>
    </row>
    <row r="404" spans="1:4" ht="15.75" x14ac:dyDescent="0.25">
      <c r="A404" s="58" t="s">
        <v>1969</v>
      </c>
      <c r="B404" s="47" t="s">
        <v>2399</v>
      </c>
      <c r="C404" s="58" t="s">
        <v>3137</v>
      </c>
      <c r="D404" s="47" t="s">
        <v>3138</v>
      </c>
    </row>
    <row r="405" spans="1:4" ht="15.75" x14ac:dyDescent="0.25">
      <c r="A405" s="58" t="s">
        <v>1968</v>
      </c>
      <c r="B405" s="47" t="s">
        <v>2402</v>
      </c>
      <c r="C405" s="58" t="s">
        <v>3139</v>
      </c>
      <c r="D405" s="47" t="s">
        <v>3140</v>
      </c>
    </row>
    <row r="406" spans="1:4" ht="15.75" x14ac:dyDescent="0.25">
      <c r="A406" s="58" t="s">
        <v>1967</v>
      </c>
      <c r="B406" s="47" t="s">
        <v>2402</v>
      </c>
      <c r="C406" s="58" t="s">
        <v>3141</v>
      </c>
      <c r="D406" s="47" t="s">
        <v>3142</v>
      </c>
    </row>
    <row r="407" spans="1:4" ht="15.75" x14ac:dyDescent="0.25">
      <c r="A407" s="58" t="s">
        <v>1966</v>
      </c>
      <c r="B407" s="47" t="s">
        <v>2402</v>
      </c>
      <c r="C407" s="58" t="s">
        <v>3143</v>
      </c>
      <c r="D407" s="47" t="s">
        <v>3144</v>
      </c>
    </row>
    <row r="408" spans="1:4" ht="15.75" x14ac:dyDescent="0.25">
      <c r="A408" s="58" t="s">
        <v>1965</v>
      </c>
      <c r="B408" s="47" t="s">
        <v>2402</v>
      </c>
      <c r="C408" s="58" t="s">
        <v>3145</v>
      </c>
      <c r="D408" s="47" t="s">
        <v>3146</v>
      </c>
    </row>
    <row r="409" spans="1:4" ht="15.75" x14ac:dyDescent="0.25">
      <c r="A409" s="58" t="s">
        <v>1964</v>
      </c>
      <c r="B409" s="47" t="s">
        <v>2402</v>
      </c>
      <c r="C409" s="58" t="s">
        <v>3147</v>
      </c>
      <c r="D409" s="47" t="s">
        <v>3148</v>
      </c>
    </row>
    <row r="410" spans="1:4" ht="15.75" x14ac:dyDescent="0.25">
      <c r="A410" s="58" t="s">
        <v>1963</v>
      </c>
      <c r="B410" s="47" t="s">
        <v>2402</v>
      </c>
      <c r="C410" s="58" t="s">
        <v>3149</v>
      </c>
      <c r="D410" s="47" t="s">
        <v>3150</v>
      </c>
    </row>
    <row r="411" spans="1:4" ht="15.75" x14ac:dyDescent="0.25">
      <c r="A411" s="58" t="s">
        <v>1962</v>
      </c>
      <c r="B411" s="47" t="s">
        <v>2399</v>
      </c>
      <c r="C411" s="58" t="s">
        <v>3151</v>
      </c>
      <c r="D411" s="47" t="s">
        <v>3152</v>
      </c>
    </row>
    <row r="412" spans="1:4" ht="15.75" x14ac:dyDescent="0.25">
      <c r="A412" s="58" t="s">
        <v>1961</v>
      </c>
      <c r="B412" s="47" t="s">
        <v>2399</v>
      </c>
      <c r="C412" s="58" t="s">
        <v>3153</v>
      </c>
      <c r="D412" s="47" t="s">
        <v>3154</v>
      </c>
    </row>
    <row r="413" spans="1:4" ht="15.75" x14ac:dyDescent="0.25">
      <c r="A413" s="58" t="s">
        <v>1960</v>
      </c>
      <c r="B413" s="47" t="s">
        <v>2402</v>
      </c>
      <c r="C413" s="58" t="s">
        <v>3155</v>
      </c>
      <c r="D413" s="47" t="s">
        <v>3156</v>
      </c>
    </row>
    <row r="414" spans="1:4" ht="15.75" x14ac:dyDescent="0.25">
      <c r="A414" s="58" t="s">
        <v>1959</v>
      </c>
      <c r="B414" s="47" t="s">
        <v>2399</v>
      </c>
      <c r="C414" s="58" t="s">
        <v>3157</v>
      </c>
      <c r="D414" s="47" t="s">
        <v>3158</v>
      </c>
    </row>
    <row r="415" spans="1:4" ht="15.75" x14ac:dyDescent="0.25">
      <c r="A415" s="58" t="s">
        <v>1958</v>
      </c>
      <c r="B415" s="47" t="s">
        <v>2399</v>
      </c>
      <c r="C415" s="58" t="s">
        <v>3159</v>
      </c>
      <c r="D415" s="47" t="s">
        <v>3160</v>
      </c>
    </row>
    <row r="416" spans="1:4" ht="15.75" x14ac:dyDescent="0.25">
      <c r="A416" s="58" t="s">
        <v>1957</v>
      </c>
      <c r="B416" s="47" t="s">
        <v>2402</v>
      </c>
      <c r="C416" s="58" t="s">
        <v>3161</v>
      </c>
      <c r="D416" s="47" t="s">
        <v>3162</v>
      </c>
    </row>
    <row r="417" spans="1:4" ht="15.75" x14ac:dyDescent="0.25">
      <c r="A417" s="58" t="s">
        <v>1956</v>
      </c>
      <c r="B417" s="47" t="s">
        <v>2402</v>
      </c>
      <c r="C417" s="58" t="s">
        <v>3163</v>
      </c>
      <c r="D417" s="47" t="s">
        <v>2413</v>
      </c>
    </row>
    <row r="418" spans="1:4" ht="15.75" x14ac:dyDescent="0.25">
      <c r="A418" s="58" t="s">
        <v>1955</v>
      </c>
      <c r="B418" s="47" t="s">
        <v>2399</v>
      </c>
      <c r="C418" s="58" t="s">
        <v>3164</v>
      </c>
      <c r="D418" s="47" t="s">
        <v>3165</v>
      </c>
    </row>
    <row r="419" spans="1:4" ht="15.75" x14ac:dyDescent="0.25">
      <c r="A419" s="58" t="s">
        <v>1954</v>
      </c>
      <c r="B419" s="47" t="s">
        <v>2399</v>
      </c>
      <c r="C419" s="58" t="s">
        <v>3166</v>
      </c>
      <c r="D419" s="47" t="s">
        <v>3036</v>
      </c>
    </row>
    <row r="420" spans="1:4" ht="15.75" x14ac:dyDescent="0.25">
      <c r="A420" s="58" t="s">
        <v>1953</v>
      </c>
      <c r="B420" s="47" t="s">
        <v>2399</v>
      </c>
      <c r="C420" s="58" t="s">
        <v>3167</v>
      </c>
      <c r="D420" s="47" t="s">
        <v>3168</v>
      </c>
    </row>
    <row r="421" spans="1:4" ht="15.75" x14ac:dyDescent="0.25">
      <c r="A421" s="58" t="s">
        <v>1952</v>
      </c>
      <c r="B421" s="47" t="s">
        <v>2399</v>
      </c>
      <c r="C421" s="58" t="s">
        <v>3169</v>
      </c>
      <c r="D421" s="47" t="s">
        <v>3170</v>
      </c>
    </row>
    <row r="422" spans="1:4" ht="15.75" x14ac:dyDescent="0.25">
      <c r="A422" s="58" t="s">
        <v>1951</v>
      </c>
      <c r="B422" s="47" t="s">
        <v>2402</v>
      </c>
      <c r="C422" s="58" t="s">
        <v>3171</v>
      </c>
      <c r="D422" s="47" t="s">
        <v>3172</v>
      </c>
    </row>
    <row r="423" spans="1:4" ht="15.75" x14ac:dyDescent="0.25">
      <c r="A423" s="58" t="s">
        <v>1950</v>
      </c>
      <c r="B423" s="47" t="s">
        <v>2399</v>
      </c>
      <c r="C423" s="58" t="s">
        <v>2612</v>
      </c>
      <c r="D423" s="47" t="s">
        <v>3173</v>
      </c>
    </row>
    <row r="424" spans="1:4" ht="15.75" x14ac:dyDescent="0.25">
      <c r="A424" s="58" t="s">
        <v>1949</v>
      </c>
      <c r="B424" s="47" t="s">
        <v>2399</v>
      </c>
      <c r="C424" s="58" t="s">
        <v>3174</v>
      </c>
      <c r="D424" s="47" t="s">
        <v>3175</v>
      </c>
    </row>
    <row r="425" spans="1:4" ht="15.75" x14ac:dyDescent="0.25">
      <c r="A425" s="58" t="s">
        <v>1948</v>
      </c>
      <c r="B425" s="47" t="s">
        <v>2399</v>
      </c>
      <c r="C425" s="58" t="s">
        <v>3176</v>
      </c>
      <c r="D425" s="47" t="s">
        <v>3177</v>
      </c>
    </row>
    <row r="426" spans="1:4" ht="15.75" x14ac:dyDescent="0.25">
      <c r="A426" s="58" t="s">
        <v>1947</v>
      </c>
      <c r="B426" s="47" t="s">
        <v>2402</v>
      </c>
      <c r="C426" s="58" t="s">
        <v>3178</v>
      </c>
      <c r="D426" s="47" t="s">
        <v>3160</v>
      </c>
    </row>
    <row r="427" spans="1:4" ht="15.75" x14ac:dyDescent="0.25">
      <c r="A427" s="58" t="s">
        <v>1946</v>
      </c>
      <c r="B427" s="47" t="s">
        <v>2402</v>
      </c>
      <c r="C427" s="58" t="s">
        <v>3179</v>
      </c>
      <c r="D427" s="47" t="s">
        <v>2792</v>
      </c>
    </row>
    <row r="428" spans="1:4" ht="15.75" x14ac:dyDescent="0.25">
      <c r="A428" s="58" t="s">
        <v>1945</v>
      </c>
      <c r="B428" s="47" t="s">
        <v>2399</v>
      </c>
      <c r="C428" s="58" t="s">
        <v>3180</v>
      </c>
      <c r="D428" s="47" t="s">
        <v>3181</v>
      </c>
    </row>
    <row r="429" spans="1:4" ht="15.75" x14ac:dyDescent="0.25">
      <c r="A429" s="58" t="s">
        <v>1944</v>
      </c>
      <c r="B429" s="47" t="s">
        <v>2399</v>
      </c>
      <c r="C429" s="58" t="s">
        <v>3182</v>
      </c>
      <c r="D429" s="47" t="s">
        <v>3183</v>
      </c>
    </row>
    <row r="430" spans="1:4" ht="15.75" x14ac:dyDescent="0.25">
      <c r="A430" s="58" t="s">
        <v>1943</v>
      </c>
      <c r="B430" s="47" t="s">
        <v>2399</v>
      </c>
      <c r="C430" s="58" t="s">
        <v>3184</v>
      </c>
      <c r="D430" s="47" t="s">
        <v>2555</v>
      </c>
    </row>
    <row r="431" spans="1:4" ht="15.75" x14ac:dyDescent="0.25">
      <c r="A431" s="58" t="s">
        <v>1942</v>
      </c>
      <c r="B431" s="47" t="s">
        <v>2399</v>
      </c>
      <c r="C431" s="58" t="s">
        <v>3185</v>
      </c>
      <c r="D431" s="47" t="s">
        <v>3186</v>
      </c>
    </row>
    <row r="432" spans="1:4" ht="15.75" x14ac:dyDescent="0.25">
      <c r="A432" s="58" t="s">
        <v>1941</v>
      </c>
      <c r="B432" s="47" t="s">
        <v>2399</v>
      </c>
      <c r="C432" s="58" t="s">
        <v>3187</v>
      </c>
      <c r="D432" s="47" t="s">
        <v>3188</v>
      </c>
    </row>
    <row r="433" spans="1:4" ht="15.75" x14ac:dyDescent="0.25">
      <c r="A433" s="58" t="s">
        <v>1940</v>
      </c>
      <c r="B433" s="47" t="s">
        <v>2399</v>
      </c>
      <c r="C433" s="58" t="s">
        <v>3189</v>
      </c>
      <c r="D433" s="47" t="s">
        <v>3190</v>
      </c>
    </row>
    <row r="434" spans="1:4" ht="15.75" x14ac:dyDescent="0.25">
      <c r="A434" s="58" t="s">
        <v>1939</v>
      </c>
      <c r="B434" s="47" t="s">
        <v>2402</v>
      </c>
      <c r="C434" s="58" t="s">
        <v>3191</v>
      </c>
      <c r="D434" s="47" t="s">
        <v>3146</v>
      </c>
    </row>
    <row r="435" spans="1:4" ht="15.75" x14ac:dyDescent="0.25">
      <c r="A435" s="58" t="s">
        <v>1938</v>
      </c>
      <c r="B435" s="47" t="s">
        <v>2399</v>
      </c>
      <c r="C435" s="58" t="s">
        <v>3192</v>
      </c>
      <c r="D435" s="47" t="s">
        <v>2571</v>
      </c>
    </row>
    <row r="436" spans="1:4" ht="15.75" x14ac:dyDescent="0.25">
      <c r="A436" s="58" t="s">
        <v>1937</v>
      </c>
      <c r="B436" s="47" t="s">
        <v>2402</v>
      </c>
      <c r="C436" s="58" t="s">
        <v>3193</v>
      </c>
      <c r="D436" s="47" t="s">
        <v>3194</v>
      </c>
    </row>
    <row r="437" spans="1:4" ht="15.75" x14ac:dyDescent="0.25">
      <c r="A437" s="58" t="s">
        <v>1936</v>
      </c>
      <c r="B437" s="47" t="s">
        <v>2402</v>
      </c>
      <c r="C437" s="58" t="s">
        <v>3195</v>
      </c>
      <c r="D437" s="47" t="s">
        <v>3196</v>
      </c>
    </row>
    <row r="438" spans="1:4" ht="15.75" x14ac:dyDescent="0.25">
      <c r="A438" s="58" t="s">
        <v>1935</v>
      </c>
      <c r="B438" s="47" t="s">
        <v>2402</v>
      </c>
      <c r="C438" s="58" t="s">
        <v>3197</v>
      </c>
      <c r="D438" s="47" t="s">
        <v>3198</v>
      </c>
    </row>
    <row r="439" spans="1:4" ht="15.75" x14ac:dyDescent="0.25">
      <c r="A439" s="58" t="s">
        <v>1934</v>
      </c>
      <c r="B439" s="47" t="s">
        <v>2399</v>
      </c>
      <c r="C439" s="58" t="s">
        <v>3199</v>
      </c>
      <c r="D439" s="47" t="s">
        <v>3072</v>
      </c>
    </row>
    <row r="440" spans="1:4" ht="15.75" x14ac:dyDescent="0.25">
      <c r="A440" s="58" t="s">
        <v>1933</v>
      </c>
      <c r="B440" s="47" t="s">
        <v>2402</v>
      </c>
      <c r="C440" s="58" t="s">
        <v>3200</v>
      </c>
      <c r="D440" s="47" t="s">
        <v>3201</v>
      </c>
    </row>
    <row r="441" spans="1:4" ht="15.75" x14ac:dyDescent="0.25">
      <c r="A441" s="58" t="s">
        <v>1932</v>
      </c>
      <c r="B441" s="47" t="s">
        <v>2399</v>
      </c>
      <c r="C441" s="58" t="s">
        <v>3202</v>
      </c>
      <c r="D441" s="47" t="s">
        <v>3203</v>
      </c>
    </row>
    <row r="442" spans="1:4" ht="15.75" x14ac:dyDescent="0.25">
      <c r="A442" s="58" t="s">
        <v>1931</v>
      </c>
      <c r="B442" s="47" t="s">
        <v>2399</v>
      </c>
      <c r="C442" s="58" t="s">
        <v>3204</v>
      </c>
      <c r="D442" s="47" t="s">
        <v>3205</v>
      </c>
    </row>
    <row r="443" spans="1:4" ht="15.75" x14ac:dyDescent="0.25">
      <c r="A443" s="58" t="s">
        <v>1930</v>
      </c>
      <c r="B443" s="47" t="s">
        <v>2402</v>
      </c>
      <c r="C443" s="58" t="s">
        <v>3206</v>
      </c>
      <c r="D443" s="47" t="s">
        <v>3207</v>
      </c>
    </row>
    <row r="444" spans="1:4" ht="15.75" x14ac:dyDescent="0.25">
      <c r="A444" s="58" t="s">
        <v>1929</v>
      </c>
      <c r="B444" s="47" t="s">
        <v>2402</v>
      </c>
      <c r="C444" s="58" t="s">
        <v>2533</v>
      </c>
      <c r="D444" s="47" t="s">
        <v>3208</v>
      </c>
    </row>
    <row r="445" spans="1:4" ht="15.75" x14ac:dyDescent="0.25">
      <c r="A445" s="58" t="s">
        <v>1928</v>
      </c>
      <c r="B445" s="47" t="s">
        <v>2399</v>
      </c>
      <c r="C445" s="58" t="s">
        <v>3209</v>
      </c>
      <c r="D445" s="47" t="s">
        <v>3210</v>
      </c>
    </row>
    <row r="446" spans="1:4" ht="15.75" x14ac:dyDescent="0.25">
      <c r="A446" s="58" t="s">
        <v>1927</v>
      </c>
      <c r="B446" s="47" t="s">
        <v>2399</v>
      </c>
      <c r="C446" s="58" t="s">
        <v>3211</v>
      </c>
      <c r="D446" s="47" t="s">
        <v>3212</v>
      </c>
    </row>
    <row r="447" spans="1:4" ht="15.75" x14ac:dyDescent="0.25">
      <c r="A447" s="58" t="s">
        <v>1926</v>
      </c>
      <c r="B447" s="47" t="s">
        <v>2402</v>
      </c>
      <c r="C447" s="58" t="s">
        <v>3213</v>
      </c>
      <c r="D447" s="47" t="s">
        <v>3007</v>
      </c>
    </row>
    <row r="448" spans="1:4" ht="15.75" x14ac:dyDescent="0.25">
      <c r="A448" s="58" t="s">
        <v>1925</v>
      </c>
      <c r="B448" s="47" t="s">
        <v>2399</v>
      </c>
      <c r="C448" s="58" t="s">
        <v>3214</v>
      </c>
      <c r="D448" s="47" t="s">
        <v>3215</v>
      </c>
    </row>
    <row r="449" spans="1:4" ht="15.75" x14ac:dyDescent="0.25">
      <c r="A449" s="58" t="s">
        <v>1924</v>
      </c>
      <c r="B449" s="47" t="s">
        <v>2402</v>
      </c>
      <c r="C449" s="58" t="s">
        <v>3216</v>
      </c>
      <c r="D449" s="47" t="s">
        <v>3217</v>
      </c>
    </row>
    <row r="450" spans="1:4" ht="15.75" x14ac:dyDescent="0.25">
      <c r="A450" s="58" t="s">
        <v>1923</v>
      </c>
      <c r="B450" s="47" t="s">
        <v>2402</v>
      </c>
      <c r="C450" s="58" t="s">
        <v>3218</v>
      </c>
      <c r="D450" s="47" t="s">
        <v>3219</v>
      </c>
    </row>
    <row r="451" spans="1:4" ht="15.75" x14ac:dyDescent="0.25">
      <c r="A451" s="58" t="s">
        <v>1922</v>
      </c>
      <c r="B451" s="47" t="s">
        <v>2399</v>
      </c>
      <c r="C451" s="58" t="s">
        <v>3220</v>
      </c>
      <c r="D451" s="47" t="s">
        <v>3221</v>
      </c>
    </row>
    <row r="452" spans="1:4" ht="15.75" x14ac:dyDescent="0.25">
      <c r="A452" s="58" t="s">
        <v>1921</v>
      </c>
      <c r="B452" s="47" t="s">
        <v>2399</v>
      </c>
      <c r="C452" s="58" t="s">
        <v>3044</v>
      </c>
      <c r="D452" s="47" t="s">
        <v>3222</v>
      </c>
    </row>
    <row r="453" spans="1:4" ht="15.75" x14ac:dyDescent="0.25">
      <c r="A453" s="58" t="s">
        <v>1920</v>
      </c>
      <c r="B453" s="47" t="s">
        <v>2402</v>
      </c>
      <c r="C453" s="58" t="s">
        <v>2499</v>
      </c>
      <c r="D453" s="47" t="s">
        <v>3223</v>
      </c>
    </row>
    <row r="454" spans="1:4" ht="15.75" x14ac:dyDescent="0.25">
      <c r="A454" s="58" t="s">
        <v>1919</v>
      </c>
      <c r="B454" s="47" t="s">
        <v>2399</v>
      </c>
      <c r="C454" s="58" t="s">
        <v>3224</v>
      </c>
      <c r="D454" s="47" t="s">
        <v>3225</v>
      </c>
    </row>
    <row r="455" spans="1:4" ht="15.75" x14ac:dyDescent="0.25">
      <c r="A455" s="58" t="s">
        <v>1918</v>
      </c>
      <c r="B455" s="47" t="s">
        <v>2402</v>
      </c>
      <c r="C455" s="58" t="s">
        <v>3226</v>
      </c>
      <c r="D455" s="47" t="s">
        <v>2656</v>
      </c>
    </row>
    <row r="456" spans="1:4" ht="15.75" x14ac:dyDescent="0.25">
      <c r="A456" s="58" t="s">
        <v>1917</v>
      </c>
      <c r="B456" s="47" t="s">
        <v>2402</v>
      </c>
      <c r="C456" s="58" t="s">
        <v>3227</v>
      </c>
      <c r="D456" s="47" t="s">
        <v>2413</v>
      </c>
    </row>
    <row r="457" spans="1:4" ht="15.75" x14ac:dyDescent="0.25">
      <c r="A457" s="58" t="s">
        <v>1916</v>
      </c>
      <c r="B457" s="47" t="s">
        <v>2402</v>
      </c>
      <c r="C457" s="58" t="s">
        <v>3228</v>
      </c>
      <c r="D457" s="47" t="s">
        <v>3229</v>
      </c>
    </row>
    <row r="458" spans="1:4" ht="15.75" x14ac:dyDescent="0.25">
      <c r="A458" s="58" t="s">
        <v>1915</v>
      </c>
      <c r="B458" s="47" t="s">
        <v>2402</v>
      </c>
      <c r="C458" s="58" t="s">
        <v>3230</v>
      </c>
      <c r="D458" s="47" t="s">
        <v>2940</v>
      </c>
    </row>
    <row r="459" spans="1:4" ht="15.75" x14ac:dyDescent="0.25">
      <c r="A459" s="58" t="s">
        <v>1914</v>
      </c>
      <c r="B459" s="47" t="s">
        <v>2402</v>
      </c>
      <c r="C459" s="58" t="s">
        <v>3231</v>
      </c>
      <c r="D459" s="47" t="s">
        <v>3232</v>
      </c>
    </row>
    <row r="460" spans="1:4" ht="15.75" x14ac:dyDescent="0.25">
      <c r="A460" s="58" t="s">
        <v>1913</v>
      </c>
      <c r="B460" s="47" t="s">
        <v>2399</v>
      </c>
      <c r="C460" s="58" t="s">
        <v>3233</v>
      </c>
      <c r="D460" s="47" t="s">
        <v>3234</v>
      </c>
    </row>
    <row r="461" spans="1:4" ht="15.75" x14ac:dyDescent="0.25">
      <c r="A461" s="58" t="s">
        <v>1912</v>
      </c>
      <c r="B461" s="47" t="s">
        <v>2402</v>
      </c>
      <c r="C461" s="58" t="s">
        <v>2523</v>
      </c>
      <c r="D461" s="47" t="s">
        <v>3235</v>
      </c>
    </row>
    <row r="462" spans="1:4" ht="15.75" x14ac:dyDescent="0.25">
      <c r="A462" s="58" t="s">
        <v>1911</v>
      </c>
      <c r="B462" s="47" t="s">
        <v>2399</v>
      </c>
      <c r="C462" s="58" t="s">
        <v>2950</v>
      </c>
      <c r="D462" s="47" t="s">
        <v>3236</v>
      </c>
    </row>
    <row r="463" spans="1:4" ht="15.75" x14ac:dyDescent="0.25">
      <c r="A463" s="58" t="s">
        <v>1910</v>
      </c>
      <c r="B463" s="47" t="s">
        <v>2399</v>
      </c>
      <c r="C463" s="58" t="s">
        <v>2556</v>
      </c>
      <c r="D463" s="47" t="s">
        <v>2511</v>
      </c>
    </row>
    <row r="464" spans="1:4" ht="15.75" x14ac:dyDescent="0.25">
      <c r="A464" s="58" t="s">
        <v>1909</v>
      </c>
      <c r="B464" s="47" t="s">
        <v>2399</v>
      </c>
      <c r="C464" s="58" t="s">
        <v>3237</v>
      </c>
      <c r="D464" s="47" t="s">
        <v>3238</v>
      </c>
    </row>
    <row r="465" spans="1:5" ht="15.75" x14ac:dyDescent="0.25">
      <c r="A465" s="58" t="s">
        <v>1908</v>
      </c>
      <c r="B465" s="47" t="s">
        <v>2402</v>
      </c>
      <c r="C465" s="58" t="s">
        <v>3239</v>
      </c>
      <c r="D465" s="47" t="s">
        <v>3240</v>
      </c>
    </row>
    <row r="466" spans="1:5" ht="15.75" x14ac:dyDescent="0.25">
      <c r="A466" s="58" t="s">
        <v>1907</v>
      </c>
      <c r="B466" s="47" t="s">
        <v>2399</v>
      </c>
      <c r="C466" s="58" t="s">
        <v>3241</v>
      </c>
      <c r="D466" s="47" t="s">
        <v>2549</v>
      </c>
    </row>
    <row r="467" spans="1:5" ht="15.75" x14ac:dyDescent="0.25">
      <c r="A467" s="58" t="s">
        <v>1906</v>
      </c>
      <c r="B467" s="47" t="s">
        <v>2402</v>
      </c>
      <c r="C467" s="58" t="s">
        <v>3242</v>
      </c>
      <c r="D467" s="47" t="s">
        <v>3243</v>
      </c>
    </row>
    <row r="468" spans="1:5" ht="15.75" x14ac:dyDescent="0.25">
      <c r="A468" s="58" t="s">
        <v>1905</v>
      </c>
      <c r="B468" s="47" t="s">
        <v>2402</v>
      </c>
      <c r="C468" s="58" t="s">
        <v>2529</v>
      </c>
      <c r="D468" s="47" t="s">
        <v>3244</v>
      </c>
    </row>
    <row r="469" spans="1:5" ht="15.75" x14ac:dyDescent="0.25">
      <c r="A469" s="58" t="s">
        <v>1904</v>
      </c>
      <c r="B469" s="47" t="s">
        <v>2399</v>
      </c>
      <c r="C469" s="58" t="s">
        <v>3245</v>
      </c>
      <c r="D469" s="47" t="s">
        <v>3246</v>
      </c>
    </row>
    <row r="470" spans="1:5" ht="15.75" x14ac:dyDescent="0.25">
      <c r="A470" s="58" t="s">
        <v>1903</v>
      </c>
      <c r="B470" s="47" t="s">
        <v>2399</v>
      </c>
      <c r="C470" s="58" t="s">
        <v>3247</v>
      </c>
      <c r="D470" s="47" t="s">
        <v>3248</v>
      </c>
    </row>
    <row r="471" spans="1:5" ht="15.75" x14ac:dyDescent="0.25">
      <c r="A471" s="58" t="s">
        <v>1902</v>
      </c>
      <c r="B471" s="47" t="s">
        <v>2402</v>
      </c>
      <c r="C471" s="58" t="s">
        <v>3249</v>
      </c>
      <c r="D471" s="47" t="s">
        <v>3250</v>
      </c>
    </row>
    <row r="472" spans="1:5" ht="15.75" x14ac:dyDescent="0.25">
      <c r="A472" s="58" t="s">
        <v>1901</v>
      </c>
      <c r="B472" s="47" t="s">
        <v>2402</v>
      </c>
      <c r="C472" s="58" t="s">
        <v>3251</v>
      </c>
      <c r="D472" s="47" t="s">
        <v>3252</v>
      </c>
    </row>
    <row r="473" spans="1:5" ht="15.75" x14ac:dyDescent="0.25">
      <c r="A473" s="58" t="s">
        <v>1900</v>
      </c>
      <c r="B473" s="47" t="s">
        <v>2402</v>
      </c>
      <c r="C473" s="58" t="s">
        <v>3253</v>
      </c>
      <c r="D473" s="47" t="s">
        <v>2827</v>
      </c>
    </row>
    <row r="474" spans="1:5" ht="15.75" x14ac:dyDescent="0.25">
      <c r="A474" s="58" t="s">
        <v>1899</v>
      </c>
      <c r="B474" s="47" t="s">
        <v>2402</v>
      </c>
      <c r="C474" s="58" t="s">
        <v>2862</v>
      </c>
      <c r="D474" s="47" t="s">
        <v>3254</v>
      </c>
    </row>
    <row r="475" spans="1:5" ht="15.75" x14ac:dyDescent="0.25">
      <c r="A475" s="58" t="s">
        <v>1898</v>
      </c>
      <c r="B475" s="47" t="s">
        <v>2402</v>
      </c>
      <c r="C475" s="58" t="s">
        <v>3255</v>
      </c>
      <c r="D475" s="47" t="s">
        <v>2423</v>
      </c>
    </row>
    <row r="476" spans="1:5" ht="15.75" x14ac:dyDescent="0.25">
      <c r="A476" s="58" t="s">
        <v>1897</v>
      </c>
      <c r="B476" s="47" t="s">
        <v>2402</v>
      </c>
      <c r="C476" s="58" t="s">
        <v>3256</v>
      </c>
      <c r="D476" s="47" t="s">
        <v>3257</v>
      </c>
    </row>
    <row r="477" spans="1:5" ht="15.75" x14ac:dyDescent="0.25">
      <c r="A477" s="58" t="s">
        <v>1895</v>
      </c>
      <c r="B477" s="47" t="s">
        <v>2402</v>
      </c>
      <c r="C477" s="58" t="s">
        <v>3258</v>
      </c>
      <c r="D477" s="47" t="s">
        <v>3259</v>
      </c>
      <c r="E477" t="s">
        <v>3260</v>
      </c>
    </row>
    <row r="478" spans="1:5" ht="15.75" x14ac:dyDescent="0.25">
      <c r="A478" s="58" t="s">
        <v>1894</v>
      </c>
      <c r="B478" s="47" t="s">
        <v>2399</v>
      </c>
      <c r="C478" s="58" t="s">
        <v>3261</v>
      </c>
      <c r="D478" s="47" t="s">
        <v>3262</v>
      </c>
    </row>
    <row r="479" spans="1:5" ht="15.75" x14ac:dyDescent="0.25">
      <c r="A479" s="58" t="s">
        <v>1893</v>
      </c>
      <c r="B479" s="47" t="s">
        <v>2402</v>
      </c>
      <c r="C479" s="58" t="s">
        <v>3263</v>
      </c>
      <c r="D479" s="47" t="s">
        <v>3264</v>
      </c>
    </row>
    <row r="480" spans="1:5" ht="15.75" x14ac:dyDescent="0.25">
      <c r="A480" s="58" t="s">
        <v>1892</v>
      </c>
      <c r="B480" s="47" t="s">
        <v>2402</v>
      </c>
      <c r="C480" s="58" t="s">
        <v>3265</v>
      </c>
      <c r="D480" s="47" t="s">
        <v>3266</v>
      </c>
    </row>
    <row r="481" spans="1:4" ht="15.75" x14ac:dyDescent="0.25">
      <c r="A481" s="58" t="s">
        <v>1891</v>
      </c>
      <c r="B481" s="47" t="s">
        <v>2402</v>
      </c>
      <c r="C481" s="58" t="s">
        <v>3267</v>
      </c>
      <c r="D481" s="47" t="s">
        <v>3268</v>
      </c>
    </row>
    <row r="482" spans="1:4" ht="15.75" x14ac:dyDescent="0.25">
      <c r="A482" s="58" t="s">
        <v>1890</v>
      </c>
      <c r="B482" s="47" t="s">
        <v>2402</v>
      </c>
      <c r="C482" s="58" t="s">
        <v>3269</v>
      </c>
      <c r="D482" s="47" t="s">
        <v>2750</v>
      </c>
    </row>
    <row r="483" spans="1:4" ht="15.75" x14ac:dyDescent="0.25">
      <c r="A483" s="58" t="s">
        <v>1889</v>
      </c>
      <c r="B483" s="47" t="s">
        <v>2402</v>
      </c>
      <c r="C483" s="58" t="s">
        <v>3270</v>
      </c>
      <c r="D483" s="47" t="s">
        <v>3271</v>
      </c>
    </row>
    <row r="484" spans="1:4" ht="15.75" x14ac:dyDescent="0.25">
      <c r="A484" s="58" t="s">
        <v>1888</v>
      </c>
      <c r="B484" s="47" t="s">
        <v>2399</v>
      </c>
      <c r="C484" s="58" t="s">
        <v>3272</v>
      </c>
      <c r="D484" s="47" t="s">
        <v>3273</v>
      </c>
    </row>
    <row r="485" spans="1:4" ht="15.75" x14ac:dyDescent="0.25">
      <c r="A485" s="58" t="s">
        <v>1887</v>
      </c>
      <c r="B485" s="47" t="s">
        <v>2399</v>
      </c>
      <c r="C485" s="58" t="s">
        <v>2651</v>
      </c>
      <c r="D485" s="47" t="s">
        <v>3274</v>
      </c>
    </row>
    <row r="486" spans="1:4" ht="15.75" x14ac:dyDescent="0.25">
      <c r="A486" s="58" t="s">
        <v>1886</v>
      </c>
      <c r="B486" s="47" t="s">
        <v>2402</v>
      </c>
      <c r="C486" s="58" t="s">
        <v>3275</v>
      </c>
      <c r="D486" s="47" t="s">
        <v>2700</v>
      </c>
    </row>
    <row r="487" spans="1:4" ht="15.75" x14ac:dyDescent="0.25">
      <c r="A487" s="58" t="s">
        <v>1885</v>
      </c>
      <c r="B487" s="47" t="s">
        <v>2402</v>
      </c>
      <c r="C487" s="58" t="s">
        <v>3008</v>
      </c>
      <c r="D487" s="47" t="s">
        <v>2536</v>
      </c>
    </row>
    <row r="488" spans="1:4" ht="15.75" x14ac:dyDescent="0.25">
      <c r="A488" s="58" t="s">
        <v>1884</v>
      </c>
      <c r="B488" s="47" t="s">
        <v>3277</v>
      </c>
      <c r="C488" s="58" t="s">
        <v>3276</v>
      </c>
      <c r="D488" s="47" t="s">
        <v>3278</v>
      </c>
    </row>
    <row r="489" spans="1:4" ht="15.75" x14ac:dyDescent="0.25">
      <c r="A489" s="58" t="s">
        <v>1883</v>
      </c>
      <c r="B489" s="47" t="s">
        <v>2399</v>
      </c>
      <c r="C489" s="58" t="s">
        <v>3279</v>
      </c>
      <c r="D489" s="47" t="s">
        <v>3280</v>
      </c>
    </row>
    <row r="490" spans="1:4" ht="15.75" x14ac:dyDescent="0.25">
      <c r="A490" s="58" t="s">
        <v>1882</v>
      </c>
      <c r="B490" s="47" t="s">
        <v>2402</v>
      </c>
      <c r="C490" s="58" t="s">
        <v>3281</v>
      </c>
      <c r="D490" s="47" t="s">
        <v>2658</v>
      </c>
    </row>
    <row r="491" spans="1:4" ht="15.75" x14ac:dyDescent="0.25">
      <c r="A491" s="58" t="s">
        <v>1881</v>
      </c>
      <c r="B491" s="47" t="s">
        <v>2402</v>
      </c>
      <c r="C491" s="58" t="s">
        <v>3282</v>
      </c>
      <c r="D491" s="47" t="s">
        <v>2413</v>
      </c>
    </row>
    <row r="492" spans="1:4" ht="15.75" x14ac:dyDescent="0.25">
      <c r="A492" s="58" t="s">
        <v>1880</v>
      </c>
      <c r="B492" s="47" t="s">
        <v>2399</v>
      </c>
      <c r="C492" s="58" t="s">
        <v>3283</v>
      </c>
      <c r="D492" s="47" t="s">
        <v>3284</v>
      </c>
    </row>
    <row r="493" spans="1:4" ht="15.75" x14ac:dyDescent="0.25">
      <c r="A493" s="58" t="s">
        <v>1879</v>
      </c>
      <c r="B493" s="47" t="s">
        <v>2399</v>
      </c>
      <c r="C493" s="58" t="s">
        <v>3285</v>
      </c>
      <c r="D493" s="47" t="s">
        <v>3286</v>
      </c>
    </row>
    <row r="494" spans="1:4" ht="15.75" x14ac:dyDescent="0.25">
      <c r="A494" s="58" t="s">
        <v>1878</v>
      </c>
      <c r="B494" s="47" t="s">
        <v>2399</v>
      </c>
      <c r="C494" s="58" t="s">
        <v>3287</v>
      </c>
      <c r="D494" s="47" t="s">
        <v>2967</v>
      </c>
    </row>
    <row r="495" spans="1:4" ht="15.75" x14ac:dyDescent="0.25">
      <c r="A495" s="58" t="s">
        <v>1877</v>
      </c>
      <c r="B495" s="47" t="s">
        <v>2402</v>
      </c>
      <c r="C495" s="58" t="s">
        <v>3288</v>
      </c>
      <c r="D495" s="47" t="s">
        <v>3289</v>
      </c>
    </row>
    <row r="496" spans="1:4" ht="15.75" x14ac:dyDescent="0.25">
      <c r="A496" s="58" t="s">
        <v>1876</v>
      </c>
      <c r="B496" s="47" t="s">
        <v>2402</v>
      </c>
      <c r="C496" s="58" t="s">
        <v>3269</v>
      </c>
      <c r="D496" s="47" t="s">
        <v>3290</v>
      </c>
    </row>
    <row r="497" spans="1:4" ht="15.75" x14ac:dyDescent="0.25">
      <c r="A497" s="58" t="s">
        <v>1875</v>
      </c>
      <c r="B497" s="47" t="s">
        <v>3277</v>
      </c>
      <c r="C497" s="58" t="s">
        <v>3291</v>
      </c>
      <c r="D497" s="47" t="s">
        <v>2589</v>
      </c>
    </row>
    <row r="498" spans="1:4" ht="15.75" x14ac:dyDescent="0.25">
      <c r="A498" s="58" t="s">
        <v>1874</v>
      </c>
      <c r="B498" s="47" t="s">
        <v>2399</v>
      </c>
      <c r="C498" s="58" t="s">
        <v>3292</v>
      </c>
      <c r="D498" s="47" t="s">
        <v>3293</v>
      </c>
    </row>
    <row r="499" spans="1:4" ht="15.75" x14ac:dyDescent="0.25">
      <c r="A499" s="58" t="s">
        <v>1873</v>
      </c>
      <c r="B499" s="47" t="s">
        <v>2402</v>
      </c>
      <c r="C499" s="58" t="s">
        <v>3294</v>
      </c>
      <c r="D499" s="47" t="s">
        <v>2827</v>
      </c>
    </row>
    <row r="500" spans="1:4" ht="15.75" x14ac:dyDescent="0.25">
      <c r="A500" s="58" t="s">
        <v>1872</v>
      </c>
      <c r="B500" s="47" t="s">
        <v>2399</v>
      </c>
      <c r="C500" s="58" t="s">
        <v>3295</v>
      </c>
      <c r="D500" s="47" t="s">
        <v>3296</v>
      </c>
    </row>
    <row r="501" spans="1:4" ht="15.75" x14ac:dyDescent="0.25">
      <c r="A501" s="58" t="s">
        <v>1871</v>
      </c>
      <c r="B501" s="47" t="s">
        <v>2399</v>
      </c>
      <c r="C501" s="58" t="s">
        <v>3297</v>
      </c>
      <c r="D501" s="47" t="s">
        <v>2589</v>
      </c>
    </row>
    <row r="502" spans="1:4" ht="15.75" x14ac:dyDescent="0.25">
      <c r="A502" s="58" t="s">
        <v>1870</v>
      </c>
      <c r="B502" s="47" t="s">
        <v>2402</v>
      </c>
      <c r="C502" s="58" t="s">
        <v>3298</v>
      </c>
      <c r="D502" s="47" t="s">
        <v>3299</v>
      </c>
    </row>
    <row r="503" spans="1:4" ht="15.75" x14ac:dyDescent="0.25">
      <c r="A503" s="58" t="s">
        <v>1869</v>
      </c>
      <c r="B503" s="47" t="s">
        <v>2402</v>
      </c>
      <c r="C503" s="58" t="s">
        <v>2533</v>
      </c>
      <c r="D503" s="47" t="s">
        <v>3300</v>
      </c>
    </row>
    <row r="504" spans="1:4" ht="15.75" x14ac:dyDescent="0.25">
      <c r="A504" s="58" t="s">
        <v>1868</v>
      </c>
      <c r="B504" s="47" t="s">
        <v>2399</v>
      </c>
      <c r="C504" s="58" t="s">
        <v>3301</v>
      </c>
      <c r="D504" s="47" t="s">
        <v>3302</v>
      </c>
    </row>
    <row r="505" spans="1:4" ht="15.75" x14ac:dyDescent="0.25">
      <c r="A505" s="58" t="s">
        <v>1867</v>
      </c>
      <c r="B505" s="47" t="s">
        <v>2399</v>
      </c>
      <c r="C505" s="58" t="s">
        <v>3303</v>
      </c>
      <c r="D505" s="47" t="s">
        <v>3304</v>
      </c>
    </row>
    <row r="506" spans="1:4" ht="15.75" x14ac:dyDescent="0.25">
      <c r="A506" s="58" t="s">
        <v>1866</v>
      </c>
      <c r="B506" s="47" t="s">
        <v>2399</v>
      </c>
      <c r="C506" s="58" t="s">
        <v>3305</v>
      </c>
      <c r="D506" s="47" t="s">
        <v>2555</v>
      </c>
    </row>
    <row r="507" spans="1:4" ht="15.75" x14ac:dyDescent="0.25">
      <c r="A507" s="58" t="s">
        <v>1865</v>
      </c>
      <c r="B507" s="47" t="s">
        <v>2399</v>
      </c>
      <c r="C507" s="58" t="s">
        <v>3306</v>
      </c>
      <c r="D507" s="47" t="s">
        <v>3307</v>
      </c>
    </row>
    <row r="508" spans="1:4" ht="15.75" x14ac:dyDescent="0.25">
      <c r="A508" s="58" t="s">
        <v>1864</v>
      </c>
      <c r="B508" s="47" t="s">
        <v>2402</v>
      </c>
      <c r="C508" s="58" t="s">
        <v>3308</v>
      </c>
      <c r="D508" s="47" t="s">
        <v>3309</v>
      </c>
    </row>
    <row r="509" spans="1:4" ht="15.75" x14ac:dyDescent="0.25">
      <c r="A509" s="58" t="s">
        <v>1863</v>
      </c>
      <c r="B509" s="47" t="s">
        <v>2402</v>
      </c>
      <c r="C509" s="58" t="s">
        <v>3310</v>
      </c>
      <c r="D509" s="47" t="s">
        <v>3311</v>
      </c>
    </row>
    <row r="510" spans="1:4" ht="15.75" x14ac:dyDescent="0.25">
      <c r="A510" s="58" t="s">
        <v>1862</v>
      </c>
      <c r="B510" s="47" t="s">
        <v>2399</v>
      </c>
      <c r="C510" s="58" t="s">
        <v>3312</v>
      </c>
      <c r="D510" s="47" t="s">
        <v>3313</v>
      </c>
    </row>
    <row r="511" spans="1:4" ht="15.75" x14ac:dyDescent="0.25">
      <c r="A511" s="58" t="s">
        <v>1861</v>
      </c>
      <c r="B511" s="47" t="s">
        <v>2402</v>
      </c>
      <c r="C511" s="58" t="s">
        <v>3314</v>
      </c>
      <c r="D511" s="47" t="s">
        <v>3315</v>
      </c>
    </row>
    <row r="512" spans="1:4" ht="15.75" x14ac:dyDescent="0.25">
      <c r="A512" s="58" t="s">
        <v>1860</v>
      </c>
      <c r="B512" s="47" t="s">
        <v>2402</v>
      </c>
      <c r="C512" s="58" t="s">
        <v>3316</v>
      </c>
      <c r="D512" s="47" t="s">
        <v>3063</v>
      </c>
    </row>
    <row r="513" spans="1:4" ht="15.75" x14ac:dyDescent="0.25">
      <c r="A513" s="58" t="s">
        <v>1859</v>
      </c>
      <c r="B513" s="47" t="s">
        <v>2402</v>
      </c>
      <c r="C513" s="58" t="s">
        <v>3317</v>
      </c>
      <c r="D513" s="47" t="s">
        <v>2700</v>
      </c>
    </row>
    <row r="514" spans="1:4" ht="15.75" x14ac:dyDescent="0.25">
      <c r="A514" s="58" t="s">
        <v>1858</v>
      </c>
      <c r="B514" s="47" t="s">
        <v>2402</v>
      </c>
      <c r="C514" s="58" t="s">
        <v>3318</v>
      </c>
      <c r="D514" s="47" t="s">
        <v>3319</v>
      </c>
    </row>
    <row r="515" spans="1:4" ht="15.75" x14ac:dyDescent="0.25">
      <c r="A515" s="58" t="s">
        <v>1857</v>
      </c>
      <c r="B515" s="47" t="s">
        <v>2399</v>
      </c>
      <c r="C515" s="58" t="s">
        <v>3320</v>
      </c>
      <c r="D515" s="47" t="s">
        <v>3321</v>
      </c>
    </row>
    <row r="516" spans="1:4" ht="15.75" x14ac:dyDescent="0.25">
      <c r="A516" s="58" t="s">
        <v>1856</v>
      </c>
      <c r="B516" s="47" t="s">
        <v>2402</v>
      </c>
      <c r="C516" s="58" t="s">
        <v>3322</v>
      </c>
      <c r="D516" s="47" t="s">
        <v>3323</v>
      </c>
    </row>
    <row r="517" spans="1:4" ht="15.75" x14ac:dyDescent="0.25">
      <c r="A517" s="58" t="s">
        <v>1855</v>
      </c>
      <c r="B517" s="47" t="s">
        <v>2402</v>
      </c>
      <c r="C517" s="58" t="s">
        <v>3324</v>
      </c>
      <c r="D517" s="47" t="s">
        <v>2528</v>
      </c>
    </row>
    <row r="518" spans="1:4" ht="15.75" x14ac:dyDescent="0.25">
      <c r="A518" s="58" t="s">
        <v>1854</v>
      </c>
      <c r="B518" s="47" t="s">
        <v>2399</v>
      </c>
      <c r="C518" s="58" t="s">
        <v>3325</v>
      </c>
      <c r="D518" s="47" t="s">
        <v>2610</v>
      </c>
    </row>
    <row r="519" spans="1:4" ht="15.75" x14ac:dyDescent="0.25">
      <c r="A519" s="58" t="s">
        <v>1853</v>
      </c>
      <c r="B519" s="47" t="s">
        <v>2399</v>
      </c>
      <c r="C519" s="58" t="s">
        <v>3326</v>
      </c>
      <c r="D519" s="47" t="s">
        <v>3296</v>
      </c>
    </row>
    <row r="520" spans="1:4" ht="15.75" x14ac:dyDescent="0.25">
      <c r="A520" s="58" t="s">
        <v>1852</v>
      </c>
      <c r="B520" s="47" t="s">
        <v>2402</v>
      </c>
      <c r="C520" s="58" t="s">
        <v>3327</v>
      </c>
      <c r="D520" s="47" t="s">
        <v>3134</v>
      </c>
    </row>
    <row r="521" spans="1:4" ht="15.75" x14ac:dyDescent="0.25">
      <c r="A521" s="58" t="s">
        <v>1851</v>
      </c>
      <c r="B521" s="47" t="s">
        <v>2399</v>
      </c>
      <c r="C521" s="58" t="s">
        <v>3328</v>
      </c>
      <c r="D521" s="47" t="s">
        <v>3329</v>
      </c>
    </row>
    <row r="522" spans="1:4" ht="15.75" x14ac:dyDescent="0.25">
      <c r="A522" s="58" t="s">
        <v>1850</v>
      </c>
      <c r="B522" s="47" t="s">
        <v>2402</v>
      </c>
      <c r="C522" s="58" t="s">
        <v>3330</v>
      </c>
      <c r="D522" s="47" t="s">
        <v>3331</v>
      </c>
    </row>
    <row r="523" spans="1:4" ht="15.75" x14ac:dyDescent="0.25">
      <c r="A523" s="58" t="s">
        <v>1849</v>
      </c>
      <c r="B523" s="47" t="s">
        <v>2402</v>
      </c>
      <c r="C523" s="58" t="s">
        <v>3332</v>
      </c>
      <c r="D523" s="47" t="s">
        <v>2451</v>
      </c>
    </row>
    <row r="524" spans="1:4" ht="15.75" x14ac:dyDescent="0.25">
      <c r="A524" s="58" t="s">
        <v>1848</v>
      </c>
      <c r="B524" s="47" t="s">
        <v>2399</v>
      </c>
      <c r="C524" s="58" t="s">
        <v>3333</v>
      </c>
      <c r="D524" s="47" t="s">
        <v>3334</v>
      </c>
    </row>
    <row r="525" spans="1:4" ht="15.75" x14ac:dyDescent="0.25">
      <c r="A525" s="58" t="s">
        <v>1847</v>
      </c>
      <c r="B525" s="47" t="s">
        <v>3277</v>
      </c>
      <c r="C525" s="58" t="s">
        <v>3335</v>
      </c>
      <c r="D525" s="47" t="s">
        <v>3336</v>
      </c>
    </row>
    <row r="526" spans="1:4" ht="15.75" x14ac:dyDescent="0.25">
      <c r="A526" s="58" t="s">
        <v>1846</v>
      </c>
      <c r="B526" s="47" t="s">
        <v>2399</v>
      </c>
      <c r="C526" s="58" t="s">
        <v>3337</v>
      </c>
      <c r="D526" s="47" t="s">
        <v>3338</v>
      </c>
    </row>
    <row r="527" spans="1:4" ht="15.75" x14ac:dyDescent="0.25">
      <c r="A527" s="58" t="s">
        <v>1845</v>
      </c>
      <c r="B527" s="47" t="s">
        <v>2399</v>
      </c>
      <c r="C527" s="58" t="s">
        <v>3339</v>
      </c>
      <c r="D527" s="47" t="s">
        <v>2763</v>
      </c>
    </row>
    <row r="528" spans="1:4" ht="15.75" x14ac:dyDescent="0.25">
      <c r="A528" s="58" t="s">
        <v>1844</v>
      </c>
      <c r="B528" s="47" t="s">
        <v>3277</v>
      </c>
      <c r="C528" s="58" t="s">
        <v>3340</v>
      </c>
      <c r="D528" s="47" t="s">
        <v>3341</v>
      </c>
    </row>
    <row r="529" spans="1:4" ht="15.75" x14ac:dyDescent="0.25">
      <c r="A529" s="58" t="s">
        <v>1843</v>
      </c>
      <c r="B529" s="47" t="s">
        <v>2399</v>
      </c>
      <c r="C529" s="58" t="s">
        <v>3342</v>
      </c>
      <c r="D529" s="47" t="s">
        <v>2511</v>
      </c>
    </row>
    <row r="530" spans="1:4" ht="15.75" x14ac:dyDescent="0.25">
      <c r="A530" s="58" t="s">
        <v>1842</v>
      </c>
      <c r="B530" s="47" t="s">
        <v>2402</v>
      </c>
      <c r="C530" s="58" t="s">
        <v>3343</v>
      </c>
      <c r="D530" s="47" t="s">
        <v>2883</v>
      </c>
    </row>
    <row r="531" spans="1:4" ht="15.75" x14ac:dyDescent="0.25">
      <c r="A531" s="58" t="s">
        <v>1841</v>
      </c>
      <c r="B531" s="47" t="s">
        <v>2402</v>
      </c>
      <c r="C531" s="58" t="s">
        <v>3344</v>
      </c>
      <c r="D531" s="47" t="s">
        <v>3345</v>
      </c>
    </row>
    <row r="532" spans="1:4" ht="15.75" x14ac:dyDescent="0.25">
      <c r="A532" s="58" t="s">
        <v>1840</v>
      </c>
      <c r="B532" s="47" t="s">
        <v>2399</v>
      </c>
      <c r="C532" s="58" t="s">
        <v>3346</v>
      </c>
      <c r="D532" s="47" t="s">
        <v>3347</v>
      </c>
    </row>
    <row r="533" spans="1:4" ht="15.75" x14ac:dyDescent="0.25">
      <c r="A533" s="58" t="s">
        <v>1839</v>
      </c>
      <c r="B533" s="47" t="s">
        <v>2402</v>
      </c>
      <c r="C533" s="58" t="s">
        <v>3348</v>
      </c>
      <c r="D533" s="47" t="s">
        <v>2680</v>
      </c>
    </row>
    <row r="534" spans="1:4" ht="15.75" x14ac:dyDescent="0.25">
      <c r="A534" s="58" t="s">
        <v>1838</v>
      </c>
      <c r="B534" s="47" t="s">
        <v>2399</v>
      </c>
      <c r="C534" s="58" t="s">
        <v>3349</v>
      </c>
      <c r="D534" s="47" t="s">
        <v>3350</v>
      </c>
    </row>
    <row r="535" spans="1:4" ht="15.75" x14ac:dyDescent="0.25">
      <c r="A535" s="58" t="s">
        <v>1837</v>
      </c>
      <c r="B535" s="47" t="s">
        <v>2402</v>
      </c>
      <c r="C535" s="58" t="s">
        <v>3351</v>
      </c>
      <c r="D535" s="47" t="s">
        <v>3311</v>
      </c>
    </row>
    <row r="536" spans="1:4" ht="15.75" x14ac:dyDescent="0.25">
      <c r="A536" s="58" t="s">
        <v>1836</v>
      </c>
      <c r="B536" s="47" t="s">
        <v>2399</v>
      </c>
      <c r="C536" s="58" t="s">
        <v>3352</v>
      </c>
      <c r="D536" s="47" t="s">
        <v>3353</v>
      </c>
    </row>
    <row r="537" spans="1:4" ht="15.75" x14ac:dyDescent="0.25">
      <c r="A537" s="58" t="s">
        <v>1835</v>
      </c>
      <c r="B537" s="47" t="s">
        <v>2402</v>
      </c>
      <c r="C537" s="58" t="s">
        <v>2533</v>
      </c>
      <c r="D537" s="47" t="s">
        <v>3354</v>
      </c>
    </row>
    <row r="538" spans="1:4" ht="15.75" x14ac:dyDescent="0.25">
      <c r="A538" s="58" t="s">
        <v>1834</v>
      </c>
      <c r="B538" s="47" t="s">
        <v>2399</v>
      </c>
      <c r="C538" s="58" t="s">
        <v>3355</v>
      </c>
      <c r="D538" s="47" t="s">
        <v>3356</v>
      </c>
    </row>
    <row r="539" spans="1:4" ht="15.75" x14ac:dyDescent="0.25">
      <c r="A539" s="58" t="s">
        <v>1833</v>
      </c>
      <c r="B539" s="47" t="s">
        <v>2399</v>
      </c>
      <c r="C539" s="58" t="s">
        <v>3357</v>
      </c>
      <c r="D539" s="47" t="s">
        <v>3358</v>
      </c>
    </row>
    <row r="540" spans="1:4" ht="15.75" x14ac:dyDescent="0.25">
      <c r="A540" s="58" t="s">
        <v>1832</v>
      </c>
      <c r="B540" s="47" t="s">
        <v>2399</v>
      </c>
      <c r="C540" s="58" t="s">
        <v>3359</v>
      </c>
      <c r="D540" s="47" t="s">
        <v>3347</v>
      </c>
    </row>
    <row r="541" spans="1:4" ht="15.75" x14ac:dyDescent="0.25">
      <c r="A541" s="58" t="s">
        <v>1831</v>
      </c>
      <c r="B541" s="47" t="s">
        <v>2402</v>
      </c>
      <c r="C541" s="58" t="s">
        <v>3360</v>
      </c>
      <c r="D541" s="47" t="s">
        <v>2528</v>
      </c>
    </row>
    <row r="542" spans="1:4" ht="15.75" x14ac:dyDescent="0.25">
      <c r="A542" s="58" t="s">
        <v>1830</v>
      </c>
      <c r="B542" s="47" t="s">
        <v>2402</v>
      </c>
      <c r="C542" s="58" t="s">
        <v>3361</v>
      </c>
      <c r="D542" s="47" t="s">
        <v>3362</v>
      </c>
    </row>
    <row r="543" spans="1:4" ht="15.75" x14ac:dyDescent="0.25">
      <c r="A543" s="58" t="s">
        <v>1829</v>
      </c>
      <c r="B543" s="47" t="s">
        <v>2402</v>
      </c>
      <c r="C543" s="58" t="s">
        <v>3363</v>
      </c>
      <c r="D543" s="47" t="s">
        <v>3364</v>
      </c>
    </row>
    <row r="544" spans="1:4" ht="15.75" x14ac:dyDescent="0.25">
      <c r="A544" s="58" t="s">
        <v>1828</v>
      </c>
      <c r="B544" s="47" t="s">
        <v>2399</v>
      </c>
      <c r="C544" s="58" t="s">
        <v>3365</v>
      </c>
      <c r="D544" s="47" t="s">
        <v>2835</v>
      </c>
    </row>
    <row r="545" spans="1:4" ht="15.75" x14ac:dyDescent="0.25">
      <c r="A545" s="58" t="s">
        <v>1827</v>
      </c>
      <c r="B545" s="47" t="s">
        <v>2399</v>
      </c>
      <c r="C545" s="58" t="s">
        <v>3366</v>
      </c>
      <c r="D545" s="47" t="s">
        <v>3367</v>
      </c>
    </row>
    <row r="546" spans="1:4" ht="15.75" x14ac:dyDescent="0.25">
      <c r="A546" s="58" t="s">
        <v>1826</v>
      </c>
      <c r="B546" s="47" t="s">
        <v>3277</v>
      </c>
      <c r="C546" s="58" t="s">
        <v>3368</v>
      </c>
      <c r="D546" s="47" t="s">
        <v>3369</v>
      </c>
    </row>
    <row r="547" spans="1:4" ht="15.75" x14ac:dyDescent="0.25">
      <c r="A547" s="58" t="s">
        <v>1825</v>
      </c>
      <c r="B547" s="47" t="s">
        <v>2402</v>
      </c>
      <c r="C547" s="58" t="s">
        <v>3370</v>
      </c>
      <c r="D547" s="47" t="s">
        <v>3093</v>
      </c>
    </row>
    <row r="548" spans="1:4" ht="15.75" x14ac:dyDescent="0.25">
      <c r="A548" s="58" t="s">
        <v>1824</v>
      </c>
      <c r="B548" s="47" t="s">
        <v>2399</v>
      </c>
      <c r="C548" s="58" t="s">
        <v>3371</v>
      </c>
      <c r="D548" s="47" t="s">
        <v>3372</v>
      </c>
    </row>
    <row r="549" spans="1:4" ht="15.75" x14ac:dyDescent="0.25">
      <c r="A549" s="58" t="s">
        <v>1823</v>
      </c>
      <c r="B549" s="47" t="s">
        <v>2402</v>
      </c>
      <c r="C549" s="58" t="s">
        <v>3373</v>
      </c>
      <c r="D549" s="47" t="s">
        <v>3374</v>
      </c>
    </row>
    <row r="550" spans="1:4" ht="15.75" x14ac:dyDescent="0.25">
      <c r="A550" s="58" t="s">
        <v>1822</v>
      </c>
      <c r="B550" s="47" t="s">
        <v>2402</v>
      </c>
      <c r="C550" s="58" t="s">
        <v>3375</v>
      </c>
      <c r="D550" s="47" t="s">
        <v>3376</v>
      </c>
    </row>
    <row r="551" spans="1:4" ht="15.75" x14ac:dyDescent="0.25">
      <c r="A551" s="58" t="s">
        <v>1821</v>
      </c>
      <c r="B551" s="47" t="s">
        <v>2402</v>
      </c>
      <c r="C551" s="58" t="s">
        <v>3377</v>
      </c>
      <c r="D551" s="47" t="s">
        <v>3378</v>
      </c>
    </row>
    <row r="552" spans="1:4" ht="15.75" x14ac:dyDescent="0.25">
      <c r="A552" s="58" t="s">
        <v>1820</v>
      </c>
      <c r="B552" s="47" t="s">
        <v>2399</v>
      </c>
      <c r="C552" s="58" t="s">
        <v>3379</v>
      </c>
      <c r="D552" s="47" t="s">
        <v>3380</v>
      </c>
    </row>
    <row r="553" spans="1:4" ht="15.75" x14ac:dyDescent="0.25">
      <c r="A553" s="58" t="s">
        <v>1819</v>
      </c>
      <c r="B553" s="47" t="s">
        <v>2402</v>
      </c>
      <c r="C553" s="58" t="s">
        <v>2743</v>
      </c>
      <c r="D553" s="47" t="s">
        <v>3252</v>
      </c>
    </row>
    <row r="554" spans="1:4" ht="15.75" x14ac:dyDescent="0.25">
      <c r="A554" s="58" t="s">
        <v>1818</v>
      </c>
      <c r="B554" s="47" t="s">
        <v>2402</v>
      </c>
      <c r="C554" s="58" t="s">
        <v>3381</v>
      </c>
      <c r="D554" s="47" t="s">
        <v>3382</v>
      </c>
    </row>
    <row r="555" spans="1:4" ht="15.75" x14ac:dyDescent="0.25">
      <c r="A555" s="58" t="s">
        <v>1817</v>
      </c>
      <c r="B555" s="47" t="s">
        <v>2399</v>
      </c>
      <c r="C555" s="58" t="s">
        <v>3383</v>
      </c>
      <c r="D555" s="47" t="s">
        <v>3384</v>
      </c>
    </row>
    <row r="556" spans="1:4" ht="15.75" x14ac:dyDescent="0.25">
      <c r="A556" s="58" t="s">
        <v>1816</v>
      </c>
      <c r="B556" s="47" t="s">
        <v>2402</v>
      </c>
      <c r="C556" s="58" t="s">
        <v>3385</v>
      </c>
      <c r="D556" s="47" t="s">
        <v>2594</v>
      </c>
    </row>
    <row r="557" spans="1:4" ht="15.75" x14ac:dyDescent="0.25">
      <c r="A557" s="58" t="s">
        <v>1815</v>
      </c>
      <c r="B557" s="47" t="s">
        <v>2402</v>
      </c>
      <c r="C557" s="58" t="s">
        <v>3386</v>
      </c>
      <c r="D557" s="47" t="s">
        <v>3387</v>
      </c>
    </row>
    <row r="558" spans="1:4" ht="15.75" x14ac:dyDescent="0.25">
      <c r="A558" s="58" t="s">
        <v>1814</v>
      </c>
      <c r="B558" s="47" t="s">
        <v>2399</v>
      </c>
      <c r="C558" s="58" t="s">
        <v>3388</v>
      </c>
      <c r="D558" s="47" t="s">
        <v>3389</v>
      </c>
    </row>
    <row r="559" spans="1:4" ht="15.75" x14ac:dyDescent="0.25">
      <c r="A559" s="58" t="s">
        <v>1813</v>
      </c>
      <c r="B559" s="47" t="s">
        <v>2402</v>
      </c>
      <c r="C559" s="58" t="s">
        <v>3390</v>
      </c>
      <c r="D559" s="47" t="s">
        <v>2581</v>
      </c>
    </row>
    <row r="560" spans="1:4" ht="15.75" x14ac:dyDescent="0.25">
      <c r="A560" s="58" t="s">
        <v>1812</v>
      </c>
      <c r="B560" s="47" t="s">
        <v>2399</v>
      </c>
      <c r="C560" s="58" t="s">
        <v>3391</v>
      </c>
      <c r="D560" s="47" t="s">
        <v>3262</v>
      </c>
    </row>
    <row r="561" spans="1:4" ht="15.75" x14ac:dyDescent="0.25">
      <c r="A561" s="58" t="s">
        <v>1811</v>
      </c>
      <c r="B561" s="47" t="s">
        <v>2402</v>
      </c>
      <c r="C561" s="58" t="s">
        <v>3392</v>
      </c>
      <c r="D561" s="47" t="s">
        <v>3393</v>
      </c>
    </row>
    <row r="562" spans="1:4" ht="15.75" x14ac:dyDescent="0.25">
      <c r="A562" s="58" t="s">
        <v>1810</v>
      </c>
      <c r="B562" s="47" t="s">
        <v>2399</v>
      </c>
      <c r="C562" s="58" t="s">
        <v>3394</v>
      </c>
      <c r="D562" s="47" t="s">
        <v>3395</v>
      </c>
    </row>
    <row r="563" spans="1:4" ht="15.75" x14ac:dyDescent="0.25">
      <c r="A563" s="58" t="s">
        <v>1809</v>
      </c>
      <c r="B563" s="47" t="s">
        <v>2402</v>
      </c>
      <c r="C563" s="58" t="s">
        <v>3396</v>
      </c>
      <c r="D563" s="47" t="s">
        <v>3397</v>
      </c>
    </row>
    <row r="564" spans="1:4" ht="15.75" x14ac:dyDescent="0.25">
      <c r="A564" s="58" t="s">
        <v>1808</v>
      </c>
      <c r="B564" s="47" t="s">
        <v>2402</v>
      </c>
      <c r="C564" s="58" t="s">
        <v>3398</v>
      </c>
      <c r="D564" s="47" t="s">
        <v>3399</v>
      </c>
    </row>
    <row r="565" spans="1:4" ht="15.75" x14ac:dyDescent="0.25">
      <c r="A565" s="58" t="s">
        <v>1807</v>
      </c>
      <c r="B565" s="47" t="s">
        <v>2399</v>
      </c>
      <c r="C565" s="58" t="s">
        <v>3400</v>
      </c>
      <c r="D565" s="47" t="s">
        <v>3401</v>
      </c>
    </row>
    <row r="566" spans="1:4" ht="15.75" x14ac:dyDescent="0.25">
      <c r="A566" s="58" t="s">
        <v>1806</v>
      </c>
      <c r="B566" s="47" t="s">
        <v>3277</v>
      </c>
      <c r="C566" s="58" t="s">
        <v>3402</v>
      </c>
      <c r="D566" s="47" t="s">
        <v>3347</v>
      </c>
    </row>
    <row r="567" spans="1:4" ht="15.75" x14ac:dyDescent="0.25">
      <c r="A567" s="58" t="s">
        <v>1805</v>
      </c>
      <c r="B567" s="47" t="s">
        <v>2402</v>
      </c>
      <c r="C567" s="58" t="s">
        <v>3403</v>
      </c>
      <c r="D567" s="47" t="s">
        <v>3404</v>
      </c>
    </row>
    <row r="568" spans="1:4" ht="15.75" x14ac:dyDescent="0.25">
      <c r="A568" s="58" t="s">
        <v>1804</v>
      </c>
      <c r="B568" s="47" t="s">
        <v>2399</v>
      </c>
      <c r="C568" s="58" t="s">
        <v>3405</v>
      </c>
      <c r="D568" s="47" t="s">
        <v>3406</v>
      </c>
    </row>
    <row r="569" spans="1:4" ht="15.75" x14ac:dyDescent="0.25">
      <c r="A569" s="58" t="s">
        <v>1803</v>
      </c>
      <c r="B569" s="47" t="s">
        <v>2399</v>
      </c>
      <c r="C569" s="58" t="s">
        <v>3407</v>
      </c>
      <c r="D569" s="47" t="s">
        <v>3408</v>
      </c>
    </row>
    <row r="570" spans="1:4" ht="15.75" x14ac:dyDescent="0.25">
      <c r="A570" s="58" t="s">
        <v>1802</v>
      </c>
      <c r="B570" s="47" t="s">
        <v>2399</v>
      </c>
      <c r="C570" s="58" t="s">
        <v>3409</v>
      </c>
      <c r="D570" s="47" t="s">
        <v>3410</v>
      </c>
    </row>
    <row r="571" spans="1:4" ht="15.75" x14ac:dyDescent="0.25">
      <c r="A571" s="58" t="s">
        <v>1801</v>
      </c>
      <c r="B571" s="47" t="s">
        <v>2402</v>
      </c>
      <c r="C571" s="58" t="s">
        <v>3411</v>
      </c>
      <c r="D571" s="47" t="s">
        <v>3412</v>
      </c>
    </row>
    <row r="572" spans="1:4" ht="15.75" x14ac:dyDescent="0.25">
      <c r="A572" s="58" t="s">
        <v>1800</v>
      </c>
      <c r="B572" s="47" t="s">
        <v>2402</v>
      </c>
      <c r="C572" s="58" t="s">
        <v>3413</v>
      </c>
      <c r="D572" s="47" t="s">
        <v>3414</v>
      </c>
    </row>
    <row r="573" spans="1:4" ht="15.75" x14ac:dyDescent="0.25">
      <c r="A573" s="58" t="s">
        <v>1799</v>
      </c>
      <c r="B573" s="47" t="s">
        <v>2402</v>
      </c>
      <c r="C573" s="58" t="s">
        <v>3415</v>
      </c>
      <c r="D573" s="47" t="s">
        <v>2785</v>
      </c>
    </row>
    <row r="574" spans="1:4" ht="15.75" x14ac:dyDescent="0.25">
      <c r="A574" s="58" t="s">
        <v>1798</v>
      </c>
      <c r="B574" s="47" t="s">
        <v>3277</v>
      </c>
      <c r="C574" s="58" t="s">
        <v>3416</v>
      </c>
      <c r="D574" s="47" t="s">
        <v>3417</v>
      </c>
    </row>
    <row r="575" spans="1:4" ht="15.75" x14ac:dyDescent="0.25">
      <c r="A575" s="58" t="s">
        <v>1797</v>
      </c>
      <c r="B575" s="47" t="s">
        <v>2402</v>
      </c>
      <c r="C575" s="58" t="s">
        <v>3418</v>
      </c>
      <c r="D575" s="47" t="s">
        <v>3419</v>
      </c>
    </row>
    <row r="576" spans="1:4" ht="15.75" x14ac:dyDescent="0.25">
      <c r="A576" s="58" t="s">
        <v>1796</v>
      </c>
      <c r="B576" s="47" t="s">
        <v>2402</v>
      </c>
      <c r="C576" s="58" t="s">
        <v>3420</v>
      </c>
      <c r="D576" s="47" t="s">
        <v>3421</v>
      </c>
    </row>
    <row r="577" spans="1:4" ht="15.75" x14ac:dyDescent="0.25">
      <c r="A577" s="58" t="s">
        <v>1795</v>
      </c>
      <c r="B577" s="47" t="s">
        <v>2399</v>
      </c>
      <c r="C577" s="58" t="s">
        <v>3422</v>
      </c>
      <c r="D577" s="47" t="s">
        <v>3423</v>
      </c>
    </row>
    <row r="578" spans="1:4" ht="15.75" x14ac:dyDescent="0.25">
      <c r="A578" s="58" t="s">
        <v>1794</v>
      </c>
      <c r="B578" s="47" t="s">
        <v>3277</v>
      </c>
      <c r="C578" s="58" t="s">
        <v>3424</v>
      </c>
      <c r="D578" s="47" t="s">
        <v>2636</v>
      </c>
    </row>
    <row r="579" spans="1:4" ht="15.75" x14ac:dyDescent="0.25">
      <c r="A579" s="58" t="s">
        <v>1793</v>
      </c>
      <c r="B579" s="47" t="s">
        <v>2402</v>
      </c>
      <c r="C579" s="58" t="s">
        <v>3425</v>
      </c>
      <c r="D579" s="47" t="s">
        <v>3426</v>
      </c>
    </row>
    <row r="580" spans="1:4" ht="15.75" x14ac:dyDescent="0.25">
      <c r="A580" s="58" t="s">
        <v>1792</v>
      </c>
      <c r="B580" s="47" t="s">
        <v>2399</v>
      </c>
      <c r="C580" s="58" t="s">
        <v>3427</v>
      </c>
      <c r="D580" s="47" t="s">
        <v>3428</v>
      </c>
    </row>
    <row r="581" spans="1:4" ht="15.75" x14ac:dyDescent="0.25">
      <c r="A581" s="58" t="s">
        <v>1791</v>
      </c>
      <c r="B581" s="47" t="s">
        <v>2399</v>
      </c>
      <c r="C581" s="58" t="s">
        <v>3429</v>
      </c>
      <c r="D581" s="47" t="s">
        <v>3430</v>
      </c>
    </row>
    <row r="582" spans="1:4" ht="15.75" x14ac:dyDescent="0.25">
      <c r="A582" s="58" t="s">
        <v>1790</v>
      </c>
      <c r="B582" s="47" t="s">
        <v>2402</v>
      </c>
      <c r="C582" s="58" t="s">
        <v>3431</v>
      </c>
      <c r="D582" s="47" t="s">
        <v>3432</v>
      </c>
    </row>
    <row r="583" spans="1:4" ht="15.75" x14ac:dyDescent="0.25">
      <c r="A583" s="58" t="s">
        <v>1789</v>
      </c>
      <c r="B583" s="47" t="s">
        <v>2402</v>
      </c>
      <c r="C583" s="58" t="s">
        <v>3433</v>
      </c>
      <c r="D583" s="47" t="s">
        <v>2405</v>
      </c>
    </row>
    <row r="584" spans="1:4" ht="15.75" x14ac:dyDescent="0.25">
      <c r="A584" s="58" t="s">
        <v>1788</v>
      </c>
      <c r="B584" s="47" t="s">
        <v>2399</v>
      </c>
      <c r="C584" s="58" t="s">
        <v>3434</v>
      </c>
      <c r="D584" s="47" t="s">
        <v>3435</v>
      </c>
    </row>
    <row r="585" spans="1:4" ht="15.75" x14ac:dyDescent="0.25">
      <c r="A585" s="58" t="s">
        <v>1787</v>
      </c>
      <c r="B585" s="47" t="s">
        <v>2402</v>
      </c>
      <c r="C585" s="58" t="s">
        <v>3436</v>
      </c>
      <c r="D585" s="47" t="s">
        <v>3156</v>
      </c>
    </row>
    <row r="586" spans="1:4" ht="15.75" x14ac:dyDescent="0.25">
      <c r="A586" s="58" t="s">
        <v>1786</v>
      </c>
      <c r="B586" s="47" t="s">
        <v>2399</v>
      </c>
      <c r="C586" s="58" t="s">
        <v>3437</v>
      </c>
      <c r="D586" s="47" t="s">
        <v>3438</v>
      </c>
    </row>
    <row r="587" spans="1:4" ht="15.75" x14ac:dyDescent="0.25">
      <c r="A587" s="58" t="s">
        <v>1785</v>
      </c>
      <c r="B587" s="47" t="s">
        <v>2399</v>
      </c>
      <c r="C587" s="58" t="s">
        <v>3439</v>
      </c>
      <c r="D587" s="47" t="s">
        <v>3072</v>
      </c>
    </row>
    <row r="588" spans="1:4" ht="15.75" x14ac:dyDescent="0.25">
      <c r="A588" s="58" t="s">
        <v>1784</v>
      </c>
      <c r="B588" s="47" t="s">
        <v>2399</v>
      </c>
      <c r="C588" s="58" t="s">
        <v>3440</v>
      </c>
      <c r="D588" s="47" t="s">
        <v>3441</v>
      </c>
    </row>
    <row r="589" spans="1:4" ht="15.75" x14ac:dyDescent="0.25">
      <c r="A589" s="58" t="s">
        <v>1783</v>
      </c>
      <c r="B589" s="47" t="s">
        <v>2399</v>
      </c>
      <c r="C589" s="58" t="s">
        <v>3442</v>
      </c>
      <c r="D589" s="47" t="s">
        <v>3443</v>
      </c>
    </row>
    <row r="590" spans="1:4" ht="15.75" x14ac:dyDescent="0.25">
      <c r="A590" s="58" t="s">
        <v>1782</v>
      </c>
      <c r="B590" s="47" t="s">
        <v>3277</v>
      </c>
      <c r="C590" s="58" t="s">
        <v>2552</v>
      </c>
      <c r="D590" s="47" t="s">
        <v>3444</v>
      </c>
    </row>
    <row r="591" spans="1:4" ht="15.75" x14ac:dyDescent="0.25">
      <c r="A591" s="58" t="s">
        <v>1781</v>
      </c>
      <c r="B591" s="47" t="s">
        <v>2399</v>
      </c>
      <c r="C591" s="58" t="s">
        <v>3445</v>
      </c>
      <c r="D591" s="47" t="s">
        <v>3446</v>
      </c>
    </row>
    <row r="592" spans="1:4" ht="15.75" x14ac:dyDescent="0.25">
      <c r="A592" s="58" t="s">
        <v>1780</v>
      </c>
      <c r="B592" s="47" t="s">
        <v>2402</v>
      </c>
      <c r="C592" s="58" t="s">
        <v>3447</v>
      </c>
      <c r="D592" s="47" t="s">
        <v>2889</v>
      </c>
    </row>
    <row r="593" spans="1:4" ht="15.75" x14ac:dyDescent="0.25">
      <c r="A593" s="58" t="s">
        <v>1779</v>
      </c>
      <c r="B593" s="47" t="s">
        <v>2399</v>
      </c>
      <c r="C593" s="58" t="s">
        <v>2529</v>
      </c>
      <c r="D593" s="47" t="s">
        <v>3448</v>
      </c>
    </row>
    <row r="594" spans="1:4" ht="15.75" x14ac:dyDescent="0.25">
      <c r="A594" s="58" t="s">
        <v>1778</v>
      </c>
      <c r="B594" s="47" t="s">
        <v>2399</v>
      </c>
      <c r="C594" s="58" t="s">
        <v>3449</v>
      </c>
      <c r="D594" s="47" t="s">
        <v>3450</v>
      </c>
    </row>
    <row r="595" spans="1:4" ht="15.75" x14ac:dyDescent="0.25">
      <c r="A595" s="58" t="s">
        <v>1777</v>
      </c>
      <c r="B595" s="47" t="s">
        <v>3277</v>
      </c>
      <c r="C595" s="58" t="s">
        <v>3451</v>
      </c>
      <c r="D595" s="47" t="s">
        <v>3452</v>
      </c>
    </row>
    <row r="596" spans="1:4" ht="15.75" x14ac:dyDescent="0.25">
      <c r="A596" s="58" t="s">
        <v>1776</v>
      </c>
      <c r="B596" s="47" t="s">
        <v>2399</v>
      </c>
      <c r="C596" s="58" t="s">
        <v>3453</v>
      </c>
      <c r="D596" s="47" t="s">
        <v>3454</v>
      </c>
    </row>
    <row r="597" spans="1:4" ht="15.75" x14ac:dyDescent="0.25">
      <c r="A597" s="58" t="s">
        <v>1775</v>
      </c>
      <c r="B597" s="47" t="s">
        <v>2402</v>
      </c>
      <c r="C597" s="58" t="s">
        <v>3455</v>
      </c>
      <c r="D597" s="47" t="s">
        <v>3456</v>
      </c>
    </row>
    <row r="598" spans="1:4" ht="15.75" x14ac:dyDescent="0.25">
      <c r="A598" s="58" t="s">
        <v>1774</v>
      </c>
      <c r="B598" s="47" t="s">
        <v>2402</v>
      </c>
      <c r="C598" s="58" t="s">
        <v>3457</v>
      </c>
      <c r="D598" s="47" t="s">
        <v>3458</v>
      </c>
    </row>
    <row r="599" spans="1:4" ht="15.75" x14ac:dyDescent="0.25">
      <c r="A599" s="58" t="s">
        <v>1773</v>
      </c>
      <c r="B599" s="47" t="s">
        <v>2399</v>
      </c>
      <c r="C599" s="58" t="s">
        <v>3459</v>
      </c>
      <c r="D599" s="47" t="s">
        <v>3460</v>
      </c>
    </row>
    <row r="600" spans="1:4" ht="15.75" x14ac:dyDescent="0.25">
      <c r="A600" s="58" t="s">
        <v>1772</v>
      </c>
      <c r="B600" s="47" t="s">
        <v>2399</v>
      </c>
      <c r="C600" s="58" t="s">
        <v>3461</v>
      </c>
      <c r="D600" s="47" t="s">
        <v>3462</v>
      </c>
    </row>
    <row r="601" spans="1:4" ht="15.75" x14ac:dyDescent="0.25">
      <c r="A601" s="58" t="s">
        <v>1771</v>
      </c>
      <c r="B601" s="47" t="s">
        <v>2402</v>
      </c>
      <c r="C601" s="58" t="s">
        <v>3463</v>
      </c>
      <c r="D601" s="47" t="s">
        <v>3464</v>
      </c>
    </row>
    <row r="602" spans="1:4" ht="15.75" x14ac:dyDescent="0.25">
      <c r="A602" s="58" t="s">
        <v>1770</v>
      </c>
      <c r="B602" s="47" t="s">
        <v>2399</v>
      </c>
      <c r="C602" s="58" t="s">
        <v>3465</v>
      </c>
      <c r="D602" s="47" t="s">
        <v>3466</v>
      </c>
    </row>
    <row r="603" spans="1:4" ht="15.75" x14ac:dyDescent="0.25">
      <c r="A603" s="58" t="s">
        <v>1769</v>
      </c>
      <c r="B603" s="47" t="s">
        <v>3277</v>
      </c>
      <c r="C603" s="58" t="s">
        <v>3467</v>
      </c>
      <c r="D603" s="47" t="s">
        <v>2771</v>
      </c>
    </row>
    <row r="604" spans="1:4" ht="15.75" x14ac:dyDescent="0.25">
      <c r="A604" s="58" t="s">
        <v>1768</v>
      </c>
      <c r="B604" s="47" t="s">
        <v>3277</v>
      </c>
      <c r="C604" s="58" t="s">
        <v>3468</v>
      </c>
      <c r="D604" s="47" t="s">
        <v>3469</v>
      </c>
    </row>
    <row r="605" spans="1:4" ht="15.75" x14ac:dyDescent="0.25">
      <c r="A605" s="58" t="s">
        <v>1767</v>
      </c>
      <c r="B605" s="47" t="s">
        <v>2402</v>
      </c>
      <c r="C605" s="58" t="s">
        <v>3470</v>
      </c>
      <c r="D605" s="47" t="s">
        <v>3432</v>
      </c>
    </row>
    <row r="606" spans="1:4" ht="15.75" x14ac:dyDescent="0.25">
      <c r="A606" s="58" t="s">
        <v>1766</v>
      </c>
      <c r="B606" s="47" t="s">
        <v>2402</v>
      </c>
      <c r="C606" s="58" t="s">
        <v>2622</v>
      </c>
      <c r="D606" s="47" t="s">
        <v>3471</v>
      </c>
    </row>
    <row r="607" spans="1:4" ht="15.75" x14ac:dyDescent="0.25">
      <c r="A607" s="58" t="s">
        <v>1765</v>
      </c>
      <c r="B607" s="47" t="s">
        <v>2402</v>
      </c>
      <c r="C607" s="58" t="s">
        <v>3472</v>
      </c>
      <c r="D607" s="47" t="s">
        <v>3473</v>
      </c>
    </row>
    <row r="608" spans="1:4" ht="15.75" x14ac:dyDescent="0.25">
      <c r="A608" s="58" t="s">
        <v>1764</v>
      </c>
      <c r="B608" s="47" t="s">
        <v>2402</v>
      </c>
      <c r="C608" s="58" t="s">
        <v>3474</v>
      </c>
      <c r="D608" s="47" t="s">
        <v>3475</v>
      </c>
    </row>
    <row r="609" spans="1:4" ht="15.75" x14ac:dyDescent="0.25">
      <c r="A609" s="58" t="s">
        <v>1763</v>
      </c>
      <c r="B609" s="47" t="s">
        <v>2402</v>
      </c>
      <c r="C609" s="58" t="s">
        <v>3476</v>
      </c>
      <c r="D609" s="47" t="s">
        <v>3477</v>
      </c>
    </row>
    <row r="610" spans="1:4" ht="15.75" x14ac:dyDescent="0.25">
      <c r="A610" s="58" t="s">
        <v>1762</v>
      </c>
      <c r="B610" s="47" t="s">
        <v>2402</v>
      </c>
      <c r="C610" s="58" t="s">
        <v>3478</v>
      </c>
      <c r="D610" s="47" t="s">
        <v>3479</v>
      </c>
    </row>
    <row r="611" spans="1:4" ht="15.75" x14ac:dyDescent="0.25">
      <c r="A611" s="58" t="s">
        <v>1761</v>
      </c>
      <c r="B611" s="47" t="s">
        <v>3277</v>
      </c>
      <c r="C611" s="58" t="s">
        <v>3480</v>
      </c>
      <c r="D611" s="47" t="s">
        <v>3481</v>
      </c>
    </row>
    <row r="612" spans="1:4" ht="15.75" x14ac:dyDescent="0.25">
      <c r="A612" s="58" t="s">
        <v>1760</v>
      </c>
      <c r="B612" s="47" t="s">
        <v>2402</v>
      </c>
      <c r="C612" s="58" t="s">
        <v>3482</v>
      </c>
      <c r="D612" s="47" t="s">
        <v>3483</v>
      </c>
    </row>
    <row r="613" spans="1:4" ht="15.75" x14ac:dyDescent="0.25">
      <c r="A613" s="58" t="s">
        <v>1759</v>
      </c>
      <c r="B613" s="47" t="s">
        <v>2399</v>
      </c>
      <c r="C613" s="58" t="s">
        <v>3484</v>
      </c>
      <c r="D613" s="47" t="s">
        <v>2891</v>
      </c>
    </row>
    <row r="614" spans="1:4" ht="15.75" x14ac:dyDescent="0.25">
      <c r="A614" s="58" t="s">
        <v>1758</v>
      </c>
      <c r="B614" s="47" t="s">
        <v>2399</v>
      </c>
      <c r="C614" s="58" t="s">
        <v>3485</v>
      </c>
      <c r="D614" s="47" t="s">
        <v>3486</v>
      </c>
    </row>
    <row r="615" spans="1:4" ht="15.75" x14ac:dyDescent="0.25">
      <c r="A615" s="58" t="s">
        <v>1757</v>
      </c>
      <c r="B615" s="47" t="s">
        <v>2402</v>
      </c>
      <c r="C615" s="58" t="s">
        <v>3487</v>
      </c>
      <c r="D615" s="47" t="s">
        <v>3488</v>
      </c>
    </row>
    <row r="616" spans="1:4" ht="15.75" x14ac:dyDescent="0.25">
      <c r="A616" s="58" t="s">
        <v>1756</v>
      </c>
      <c r="B616" s="47" t="s">
        <v>2399</v>
      </c>
      <c r="C616" s="58" t="s">
        <v>3489</v>
      </c>
      <c r="D616" s="47" t="s">
        <v>3490</v>
      </c>
    </row>
    <row r="617" spans="1:4" ht="15.75" x14ac:dyDescent="0.25">
      <c r="A617" s="58" t="s">
        <v>1755</v>
      </c>
      <c r="B617" s="47" t="s">
        <v>2399</v>
      </c>
      <c r="C617" s="58" t="s">
        <v>2535</v>
      </c>
      <c r="D617" s="47" t="s">
        <v>3491</v>
      </c>
    </row>
    <row r="618" spans="1:4" ht="15.75" x14ac:dyDescent="0.25">
      <c r="A618" s="58" t="s">
        <v>1754</v>
      </c>
      <c r="B618" s="47" t="s">
        <v>3277</v>
      </c>
      <c r="C618" s="58" t="s">
        <v>2928</v>
      </c>
      <c r="D618" s="47" t="s">
        <v>2763</v>
      </c>
    </row>
    <row r="619" spans="1:4" ht="15.75" x14ac:dyDescent="0.25">
      <c r="A619" s="58" t="s">
        <v>1753</v>
      </c>
      <c r="B619" s="47" t="s">
        <v>2399</v>
      </c>
      <c r="C619" s="58" t="s">
        <v>3492</v>
      </c>
      <c r="D619" s="47" t="s">
        <v>2756</v>
      </c>
    </row>
    <row r="620" spans="1:4" ht="15.75" x14ac:dyDescent="0.25">
      <c r="A620" s="58" t="s">
        <v>1752</v>
      </c>
      <c r="B620" s="47" t="s">
        <v>2399</v>
      </c>
      <c r="C620" s="58" t="s">
        <v>3493</v>
      </c>
      <c r="D620" s="47" t="s">
        <v>2851</v>
      </c>
    </row>
    <row r="621" spans="1:4" ht="15.75" x14ac:dyDescent="0.25">
      <c r="A621" s="58" t="s">
        <v>1751</v>
      </c>
      <c r="B621" s="47" t="s">
        <v>2399</v>
      </c>
      <c r="C621" s="58" t="s">
        <v>3494</v>
      </c>
      <c r="D621" s="47" t="s">
        <v>3495</v>
      </c>
    </row>
    <row r="622" spans="1:4" ht="15.75" x14ac:dyDescent="0.25">
      <c r="A622" s="58" t="s">
        <v>1750</v>
      </c>
      <c r="B622" s="47" t="s">
        <v>3277</v>
      </c>
      <c r="C622" s="58" t="s">
        <v>3496</v>
      </c>
      <c r="D622" s="47" t="s">
        <v>3497</v>
      </c>
    </row>
    <row r="623" spans="1:4" ht="15.75" x14ac:dyDescent="0.25">
      <c r="A623" s="58" t="s">
        <v>1749</v>
      </c>
      <c r="B623" s="47" t="s">
        <v>2402</v>
      </c>
      <c r="C623" s="58" t="s">
        <v>3498</v>
      </c>
      <c r="D623" s="47" t="s">
        <v>3499</v>
      </c>
    </row>
    <row r="624" spans="1:4" ht="15.75" x14ac:dyDescent="0.25">
      <c r="A624" s="58" t="s">
        <v>1748</v>
      </c>
      <c r="B624" s="47" t="s">
        <v>2399</v>
      </c>
      <c r="C624" s="58" t="s">
        <v>3500</v>
      </c>
      <c r="D624" s="47" t="s">
        <v>3501</v>
      </c>
    </row>
    <row r="625" spans="1:4" ht="15.75" x14ac:dyDescent="0.25">
      <c r="A625" s="58" t="s">
        <v>1747</v>
      </c>
      <c r="B625" s="47" t="s">
        <v>2402</v>
      </c>
      <c r="C625" s="58" t="s">
        <v>3502</v>
      </c>
      <c r="D625" s="47" t="s">
        <v>3503</v>
      </c>
    </row>
    <row r="626" spans="1:4" ht="15.75" x14ac:dyDescent="0.25">
      <c r="A626" s="58" t="s">
        <v>1746</v>
      </c>
      <c r="B626" s="47" t="s">
        <v>2402</v>
      </c>
      <c r="C626" s="58" t="s">
        <v>3504</v>
      </c>
      <c r="D626" s="47" t="s">
        <v>3505</v>
      </c>
    </row>
    <row r="627" spans="1:4" ht="15.75" x14ac:dyDescent="0.25">
      <c r="A627" s="58" t="s">
        <v>1745</v>
      </c>
      <c r="B627" s="47" t="s">
        <v>2402</v>
      </c>
      <c r="C627" s="58" t="s">
        <v>3506</v>
      </c>
      <c r="D627" s="47" t="s">
        <v>3507</v>
      </c>
    </row>
    <row r="628" spans="1:4" ht="15.75" x14ac:dyDescent="0.25">
      <c r="A628" s="58" t="s">
        <v>1744</v>
      </c>
      <c r="B628" s="47" t="s">
        <v>2402</v>
      </c>
      <c r="C628" s="58" t="s">
        <v>3508</v>
      </c>
      <c r="D628" s="47" t="s">
        <v>3509</v>
      </c>
    </row>
    <row r="629" spans="1:4" ht="15.75" x14ac:dyDescent="0.25">
      <c r="A629" s="58" t="s">
        <v>1743</v>
      </c>
      <c r="B629" s="47" t="s">
        <v>3277</v>
      </c>
      <c r="C629" s="58" t="s">
        <v>3510</v>
      </c>
      <c r="D629" s="47" t="s">
        <v>3511</v>
      </c>
    </row>
    <row r="630" spans="1:4" ht="15.75" x14ac:dyDescent="0.25">
      <c r="A630" s="58" t="s">
        <v>1742</v>
      </c>
      <c r="B630" s="47" t="s">
        <v>2402</v>
      </c>
      <c r="C630" s="58" t="s">
        <v>3512</v>
      </c>
      <c r="D630" s="47" t="s">
        <v>3513</v>
      </c>
    </row>
    <row r="631" spans="1:4" ht="15.75" x14ac:dyDescent="0.25">
      <c r="A631" s="58" t="s">
        <v>1741</v>
      </c>
      <c r="B631" s="47" t="s">
        <v>2399</v>
      </c>
      <c r="C631" s="58" t="s">
        <v>2909</v>
      </c>
      <c r="D631" s="47" t="s">
        <v>3514</v>
      </c>
    </row>
    <row r="632" spans="1:4" ht="15.75" x14ac:dyDescent="0.25">
      <c r="A632" s="58" t="s">
        <v>1740</v>
      </c>
      <c r="B632" s="47" t="s">
        <v>3277</v>
      </c>
      <c r="C632" s="58" t="s">
        <v>3515</v>
      </c>
      <c r="D632" s="47" t="s">
        <v>3516</v>
      </c>
    </row>
    <row r="633" spans="1:4" ht="15.75" x14ac:dyDescent="0.25">
      <c r="A633" s="58" t="s">
        <v>1739</v>
      </c>
      <c r="B633" s="47" t="s">
        <v>2402</v>
      </c>
      <c r="C633" s="58" t="s">
        <v>3517</v>
      </c>
      <c r="D633" s="47" t="s">
        <v>2823</v>
      </c>
    </row>
    <row r="634" spans="1:4" ht="15.75" x14ac:dyDescent="0.25">
      <c r="A634" s="58" t="s">
        <v>1738</v>
      </c>
      <c r="B634" s="47" t="s">
        <v>2402</v>
      </c>
      <c r="C634" s="58" t="s">
        <v>3518</v>
      </c>
      <c r="D634" s="47" t="s">
        <v>3156</v>
      </c>
    </row>
    <row r="635" spans="1:4" ht="15.75" x14ac:dyDescent="0.25">
      <c r="A635" s="58" t="s">
        <v>1737</v>
      </c>
      <c r="B635" s="47" t="s">
        <v>3277</v>
      </c>
      <c r="C635" s="58" t="s">
        <v>3519</v>
      </c>
      <c r="D635" s="47" t="s">
        <v>3520</v>
      </c>
    </row>
    <row r="636" spans="1:4" ht="15.75" x14ac:dyDescent="0.25">
      <c r="A636" s="58" t="s">
        <v>1736</v>
      </c>
      <c r="B636" s="47" t="s">
        <v>2402</v>
      </c>
      <c r="C636" s="58" t="s">
        <v>3013</v>
      </c>
      <c r="D636" s="47" t="s">
        <v>3521</v>
      </c>
    </row>
    <row r="637" spans="1:4" ht="15.75" x14ac:dyDescent="0.25">
      <c r="A637" s="58" t="s">
        <v>1735</v>
      </c>
      <c r="B637" s="47" t="s">
        <v>3277</v>
      </c>
      <c r="C637" s="58" t="s">
        <v>3522</v>
      </c>
      <c r="D637" s="47" t="s">
        <v>3523</v>
      </c>
    </row>
    <row r="638" spans="1:4" ht="15.75" x14ac:dyDescent="0.25">
      <c r="A638" s="58" t="s">
        <v>1734</v>
      </c>
      <c r="B638" s="47" t="s">
        <v>2399</v>
      </c>
      <c r="C638" s="58" t="s">
        <v>3524</v>
      </c>
      <c r="D638" s="47" t="s">
        <v>2867</v>
      </c>
    </row>
    <row r="639" spans="1:4" ht="15.75" x14ac:dyDescent="0.25">
      <c r="A639" s="58" t="s">
        <v>1733</v>
      </c>
      <c r="B639" s="47" t="s">
        <v>2402</v>
      </c>
      <c r="C639" s="58" t="s">
        <v>3525</v>
      </c>
      <c r="D639" s="47" t="s">
        <v>2638</v>
      </c>
    </row>
    <row r="640" spans="1:4" ht="15.75" x14ac:dyDescent="0.25">
      <c r="A640" s="58" t="s">
        <v>1732</v>
      </c>
      <c r="B640" s="47" t="s">
        <v>2399</v>
      </c>
      <c r="C640" s="58" t="s">
        <v>3526</v>
      </c>
      <c r="D640" s="47" t="s">
        <v>3527</v>
      </c>
    </row>
    <row r="641" spans="1:4" ht="15.75" x14ac:dyDescent="0.25">
      <c r="A641" s="58" t="s">
        <v>1731</v>
      </c>
      <c r="B641" s="47" t="s">
        <v>3277</v>
      </c>
      <c r="C641" s="58" t="s">
        <v>2406</v>
      </c>
      <c r="D641" s="47" t="s">
        <v>3528</v>
      </c>
    </row>
    <row r="642" spans="1:4" ht="15.75" x14ac:dyDescent="0.25">
      <c r="A642" s="58" t="s">
        <v>1730</v>
      </c>
      <c r="B642" s="47" t="s">
        <v>2402</v>
      </c>
      <c r="C642" s="58" t="s">
        <v>3529</v>
      </c>
      <c r="D642" s="47" t="s">
        <v>3530</v>
      </c>
    </row>
    <row r="643" spans="1:4" ht="15.75" x14ac:dyDescent="0.25">
      <c r="A643" s="58" t="s">
        <v>1729</v>
      </c>
      <c r="B643" s="47" t="s">
        <v>2399</v>
      </c>
      <c r="C643" s="58" t="s">
        <v>2523</v>
      </c>
      <c r="D643" s="47" t="s">
        <v>3531</v>
      </c>
    </row>
    <row r="644" spans="1:4" ht="15.75" x14ac:dyDescent="0.25">
      <c r="A644" s="58" t="s">
        <v>1728</v>
      </c>
      <c r="B644" s="47" t="s">
        <v>2402</v>
      </c>
      <c r="C644" s="58" t="s">
        <v>3532</v>
      </c>
      <c r="D644" s="47" t="s">
        <v>2413</v>
      </c>
    </row>
    <row r="645" spans="1:4" ht="15.75" x14ac:dyDescent="0.25">
      <c r="A645" s="58" t="s">
        <v>1727</v>
      </c>
      <c r="B645" s="47" t="s">
        <v>2402</v>
      </c>
      <c r="C645" s="58" t="s">
        <v>3533</v>
      </c>
      <c r="D645" s="47" t="s">
        <v>3534</v>
      </c>
    </row>
    <row r="646" spans="1:4" ht="15.75" x14ac:dyDescent="0.25">
      <c r="A646" s="58" t="s">
        <v>1726</v>
      </c>
      <c r="B646" s="47" t="s">
        <v>2399</v>
      </c>
      <c r="C646" s="58" t="s">
        <v>3535</v>
      </c>
      <c r="D646" s="47" t="s">
        <v>3132</v>
      </c>
    </row>
    <row r="647" spans="1:4" ht="15.75" x14ac:dyDescent="0.25">
      <c r="A647" s="58" t="s">
        <v>1725</v>
      </c>
      <c r="B647" s="47" t="s">
        <v>2399</v>
      </c>
      <c r="C647" s="58" t="s">
        <v>3536</v>
      </c>
      <c r="D647" s="47" t="s">
        <v>3537</v>
      </c>
    </row>
    <row r="648" spans="1:4" ht="15.75" x14ac:dyDescent="0.25">
      <c r="A648" s="58" t="s">
        <v>1724</v>
      </c>
      <c r="B648" s="47" t="s">
        <v>2399</v>
      </c>
      <c r="C648" s="58" t="s">
        <v>3538</v>
      </c>
      <c r="D648" s="47" t="s">
        <v>3539</v>
      </c>
    </row>
    <row r="649" spans="1:4" ht="15.75" x14ac:dyDescent="0.25">
      <c r="A649" s="58" t="s">
        <v>1723</v>
      </c>
      <c r="B649" s="47" t="s">
        <v>2402</v>
      </c>
      <c r="C649" s="58" t="s">
        <v>3540</v>
      </c>
      <c r="D649" s="47" t="s">
        <v>3541</v>
      </c>
    </row>
    <row r="650" spans="1:4" ht="15.75" x14ac:dyDescent="0.25">
      <c r="A650" s="58" t="s">
        <v>1722</v>
      </c>
      <c r="B650" s="47" t="s">
        <v>2402</v>
      </c>
      <c r="C650" s="58" t="s">
        <v>3542</v>
      </c>
      <c r="D650" s="47" t="s">
        <v>3134</v>
      </c>
    </row>
    <row r="651" spans="1:4" ht="15.75" x14ac:dyDescent="0.25">
      <c r="A651" s="58" t="s">
        <v>1721</v>
      </c>
      <c r="B651" s="47" t="s">
        <v>2399</v>
      </c>
      <c r="C651" s="58" t="s">
        <v>3543</v>
      </c>
      <c r="D651" s="47" t="s">
        <v>3544</v>
      </c>
    </row>
    <row r="652" spans="1:4" ht="15.75" x14ac:dyDescent="0.25">
      <c r="A652" s="58" t="s">
        <v>1720</v>
      </c>
      <c r="B652" s="47" t="s">
        <v>2402</v>
      </c>
      <c r="C652" s="58" t="s">
        <v>3545</v>
      </c>
      <c r="D652" s="47" t="s">
        <v>2423</v>
      </c>
    </row>
    <row r="653" spans="1:4" ht="15.75" x14ac:dyDescent="0.25">
      <c r="A653" s="58" t="s">
        <v>1719</v>
      </c>
      <c r="B653" s="47" t="s">
        <v>2399</v>
      </c>
      <c r="C653" s="58" t="s">
        <v>3546</v>
      </c>
      <c r="D653" s="47" t="s">
        <v>3547</v>
      </c>
    </row>
    <row r="654" spans="1:4" ht="15.75" x14ac:dyDescent="0.25">
      <c r="A654" s="58" t="s">
        <v>1718</v>
      </c>
      <c r="B654" s="47" t="s">
        <v>2402</v>
      </c>
      <c r="C654" s="58" t="s">
        <v>3548</v>
      </c>
      <c r="D654" s="47" t="s">
        <v>3549</v>
      </c>
    </row>
    <row r="655" spans="1:4" ht="15.75" x14ac:dyDescent="0.25">
      <c r="A655" s="58" t="s">
        <v>1717</v>
      </c>
      <c r="B655" s="47" t="s">
        <v>2402</v>
      </c>
      <c r="C655" s="58" t="s">
        <v>3550</v>
      </c>
      <c r="D655" s="47" t="s">
        <v>2585</v>
      </c>
    </row>
    <row r="656" spans="1:4" ht="15.75" x14ac:dyDescent="0.25">
      <c r="A656" s="58" t="s">
        <v>1716</v>
      </c>
      <c r="B656" s="47" t="s">
        <v>2402</v>
      </c>
      <c r="C656" s="58" t="s">
        <v>3551</v>
      </c>
      <c r="D656" s="47" t="s">
        <v>3552</v>
      </c>
    </row>
    <row r="657" spans="1:4" ht="15.75" x14ac:dyDescent="0.25">
      <c r="A657" s="58" t="s">
        <v>1715</v>
      </c>
      <c r="B657" s="47" t="s">
        <v>2402</v>
      </c>
      <c r="C657" s="58" t="s">
        <v>3553</v>
      </c>
      <c r="D657" s="47" t="s">
        <v>3554</v>
      </c>
    </row>
    <row r="658" spans="1:4" ht="15.75" x14ac:dyDescent="0.25">
      <c r="A658" s="58" t="s">
        <v>1714</v>
      </c>
      <c r="B658" s="47" t="s">
        <v>2399</v>
      </c>
      <c r="C658" s="58" t="s">
        <v>3555</v>
      </c>
      <c r="D658" s="47" t="s">
        <v>3556</v>
      </c>
    </row>
    <row r="659" spans="1:4" ht="15.75" x14ac:dyDescent="0.25">
      <c r="A659" s="58" t="s">
        <v>1713</v>
      </c>
      <c r="B659" s="47" t="s">
        <v>2399</v>
      </c>
      <c r="C659" s="58" t="s">
        <v>3557</v>
      </c>
      <c r="D659" s="47" t="s">
        <v>3558</v>
      </c>
    </row>
    <row r="660" spans="1:4" ht="15.75" x14ac:dyDescent="0.25">
      <c r="A660" s="58" t="s">
        <v>1712</v>
      </c>
      <c r="B660" s="47" t="s">
        <v>2399</v>
      </c>
      <c r="C660" s="58" t="s">
        <v>3559</v>
      </c>
      <c r="D660" s="47" t="s">
        <v>3560</v>
      </c>
    </row>
    <row r="661" spans="1:4" ht="15.75" x14ac:dyDescent="0.25">
      <c r="A661" s="58" t="s">
        <v>1711</v>
      </c>
      <c r="B661" s="47" t="s">
        <v>2399</v>
      </c>
      <c r="C661" s="58" t="s">
        <v>3561</v>
      </c>
      <c r="D661" s="47" t="s">
        <v>3562</v>
      </c>
    </row>
    <row r="662" spans="1:4" ht="15.75" x14ac:dyDescent="0.25">
      <c r="A662" s="58" t="s">
        <v>1710</v>
      </c>
      <c r="B662" s="47" t="s">
        <v>2402</v>
      </c>
      <c r="C662" s="58" t="s">
        <v>3563</v>
      </c>
      <c r="D662" s="47" t="s">
        <v>3564</v>
      </c>
    </row>
    <row r="663" spans="1:4" ht="15.75" x14ac:dyDescent="0.25">
      <c r="A663" s="58" t="s">
        <v>1709</v>
      </c>
      <c r="B663" s="47" t="s">
        <v>2402</v>
      </c>
      <c r="C663" s="58" t="s">
        <v>3565</v>
      </c>
      <c r="D663" s="47" t="s">
        <v>3566</v>
      </c>
    </row>
    <row r="664" spans="1:4" ht="15.75" x14ac:dyDescent="0.25">
      <c r="A664" s="58" t="s">
        <v>1708</v>
      </c>
      <c r="B664" s="47" t="s">
        <v>2402</v>
      </c>
      <c r="C664" s="58" t="s">
        <v>3567</v>
      </c>
      <c r="D664" s="47" t="s">
        <v>3568</v>
      </c>
    </row>
    <row r="665" spans="1:4" ht="15.75" x14ac:dyDescent="0.25">
      <c r="A665" s="58" t="s">
        <v>1707</v>
      </c>
      <c r="B665" s="47" t="s">
        <v>2399</v>
      </c>
      <c r="C665" s="58" t="s">
        <v>3569</v>
      </c>
      <c r="D665" s="47" t="s">
        <v>3570</v>
      </c>
    </row>
    <row r="666" spans="1:4" ht="15.75" x14ac:dyDescent="0.25">
      <c r="A666" s="58" t="s">
        <v>1706</v>
      </c>
      <c r="B666" s="47" t="s">
        <v>2399</v>
      </c>
      <c r="C666" s="58" t="s">
        <v>3571</v>
      </c>
      <c r="D666" s="47" t="s">
        <v>3572</v>
      </c>
    </row>
    <row r="667" spans="1:4" ht="15.75" x14ac:dyDescent="0.25">
      <c r="A667" s="58" t="s">
        <v>1705</v>
      </c>
      <c r="B667" s="47" t="s">
        <v>2402</v>
      </c>
      <c r="C667" s="58" t="s">
        <v>3573</v>
      </c>
      <c r="D667" s="47" t="s">
        <v>3574</v>
      </c>
    </row>
    <row r="668" spans="1:4" ht="15.75" x14ac:dyDescent="0.25">
      <c r="A668" s="58" t="s">
        <v>1704</v>
      </c>
      <c r="B668" s="47" t="s">
        <v>3277</v>
      </c>
      <c r="C668" s="58" t="s">
        <v>3575</v>
      </c>
      <c r="D668" s="47" t="s">
        <v>3395</v>
      </c>
    </row>
    <row r="669" spans="1:4" ht="15.75" x14ac:dyDescent="0.25">
      <c r="A669" s="58" t="s">
        <v>1703</v>
      </c>
      <c r="B669" s="47" t="s">
        <v>3277</v>
      </c>
      <c r="C669" s="58" t="s">
        <v>3576</v>
      </c>
      <c r="D669" s="47" t="s">
        <v>3577</v>
      </c>
    </row>
    <row r="670" spans="1:4" ht="15.75" x14ac:dyDescent="0.25">
      <c r="A670" s="58" t="s">
        <v>1702</v>
      </c>
      <c r="B670" s="47" t="s">
        <v>2402</v>
      </c>
      <c r="C670" s="58" t="s">
        <v>3578</v>
      </c>
      <c r="D670" s="47" t="s">
        <v>2754</v>
      </c>
    </row>
    <row r="671" spans="1:4" ht="15.75" x14ac:dyDescent="0.25">
      <c r="A671" s="58" t="s">
        <v>1701</v>
      </c>
      <c r="B671" s="47" t="s">
        <v>3277</v>
      </c>
      <c r="C671" s="58" t="s">
        <v>3073</v>
      </c>
      <c r="D671" s="47" t="s">
        <v>2555</v>
      </c>
    </row>
    <row r="672" spans="1:4" ht="15.75" x14ac:dyDescent="0.25">
      <c r="A672" s="58" t="s">
        <v>1700</v>
      </c>
      <c r="B672" s="47" t="s">
        <v>2402</v>
      </c>
      <c r="C672" s="58" t="s">
        <v>3579</v>
      </c>
      <c r="D672" s="47" t="s">
        <v>3580</v>
      </c>
    </row>
    <row r="673" spans="1:4" ht="15.75" x14ac:dyDescent="0.25">
      <c r="A673" s="58" t="s">
        <v>1699</v>
      </c>
      <c r="B673" s="47" t="s">
        <v>2399</v>
      </c>
      <c r="C673" s="58" t="s">
        <v>3581</v>
      </c>
      <c r="D673" s="47" t="s">
        <v>3582</v>
      </c>
    </row>
    <row r="674" spans="1:4" ht="15.75" x14ac:dyDescent="0.25">
      <c r="A674" s="58" t="s">
        <v>1698</v>
      </c>
      <c r="B674" s="47" t="s">
        <v>2399</v>
      </c>
      <c r="C674" s="58" t="s">
        <v>3583</v>
      </c>
      <c r="D674" s="47" t="s">
        <v>3584</v>
      </c>
    </row>
    <row r="675" spans="1:4" ht="15.75" x14ac:dyDescent="0.25">
      <c r="A675" s="58" t="s">
        <v>1697</v>
      </c>
      <c r="B675" s="47" t="s">
        <v>2399</v>
      </c>
      <c r="C675" s="58" t="s">
        <v>3585</v>
      </c>
      <c r="D675" s="47" t="s">
        <v>3586</v>
      </c>
    </row>
    <row r="676" spans="1:4" ht="15.75" x14ac:dyDescent="0.25">
      <c r="A676" s="58" t="s">
        <v>1696</v>
      </c>
      <c r="B676" s="47" t="s">
        <v>2399</v>
      </c>
      <c r="C676" s="58" t="s">
        <v>3587</v>
      </c>
      <c r="D676" s="47" t="s">
        <v>3588</v>
      </c>
    </row>
    <row r="677" spans="1:4" ht="15.75" x14ac:dyDescent="0.25">
      <c r="A677" s="58" t="s">
        <v>1695</v>
      </c>
      <c r="B677" s="47" t="s">
        <v>2399</v>
      </c>
      <c r="C677" s="58" t="s">
        <v>3589</v>
      </c>
      <c r="D677" s="47" t="s">
        <v>3590</v>
      </c>
    </row>
    <row r="678" spans="1:4" ht="15.75" x14ac:dyDescent="0.25">
      <c r="A678" s="58" t="s">
        <v>1694</v>
      </c>
      <c r="B678" s="47" t="s">
        <v>3277</v>
      </c>
      <c r="C678" s="58" t="s">
        <v>3591</v>
      </c>
      <c r="D678" s="47" t="s">
        <v>3592</v>
      </c>
    </row>
    <row r="679" spans="1:4" ht="15.75" x14ac:dyDescent="0.25">
      <c r="A679" s="58" t="s">
        <v>1693</v>
      </c>
      <c r="B679" s="47" t="s">
        <v>2399</v>
      </c>
      <c r="C679" s="58" t="s">
        <v>3593</v>
      </c>
      <c r="D679" s="47" t="s">
        <v>3594</v>
      </c>
    </row>
    <row r="680" spans="1:4" ht="15.75" x14ac:dyDescent="0.25">
      <c r="A680" s="58" t="s">
        <v>1692</v>
      </c>
      <c r="B680" s="47" t="s">
        <v>2402</v>
      </c>
      <c r="C680" s="58" t="s">
        <v>3595</v>
      </c>
      <c r="D680" s="47" t="s">
        <v>3596</v>
      </c>
    </row>
    <row r="681" spans="1:4" ht="15.75" x14ac:dyDescent="0.25">
      <c r="A681" s="58" t="s">
        <v>1691</v>
      </c>
      <c r="B681" s="47" t="s">
        <v>2402</v>
      </c>
      <c r="C681" s="58" t="s">
        <v>3597</v>
      </c>
      <c r="D681" s="47" t="s">
        <v>3129</v>
      </c>
    </row>
    <row r="682" spans="1:4" ht="15.75" x14ac:dyDescent="0.25">
      <c r="A682" s="58" t="s">
        <v>1690</v>
      </c>
      <c r="B682" s="47" t="s">
        <v>2399</v>
      </c>
      <c r="C682" s="58" t="s">
        <v>3598</v>
      </c>
      <c r="D682" s="47" t="s">
        <v>3599</v>
      </c>
    </row>
    <row r="683" spans="1:4" ht="15.75" x14ac:dyDescent="0.25">
      <c r="A683" s="58" t="s">
        <v>1689</v>
      </c>
      <c r="B683" s="47" t="s">
        <v>3277</v>
      </c>
      <c r="C683" s="58" t="s">
        <v>3600</v>
      </c>
      <c r="D683" s="47" t="s">
        <v>3601</v>
      </c>
    </row>
    <row r="684" spans="1:4" ht="15.75" x14ac:dyDescent="0.25">
      <c r="A684" s="58" t="s">
        <v>1688</v>
      </c>
      <c r="B684" s="47" t="s">
        <v>2399</v>
      </c>
      <c r="C684" s="58" t="s">
        <v>3602</v>
      </c>
      <c r="D684" s="47" t="s">
        <v>2589</v>
      </c>
    </row>
    <row r="685" spans="1:4" ht="15.75" x14ac:dyDescent="0.25">
      <c r="A685" s="58" t="s">
        <v>1687</v>
      </c>
      <c r="B685" s="47" t="s">
        <v>2399</v>
      </c>
      <c r="C685" s="58" t="s">
        <v>3603</v>
      </c>
      <c r="D685" s="47" t="s">
        <v>3604</v>
      </c>
    </row>
    <row r="686" spans="1:4" ht="15.75" x14ac:dyDescent="0.25">
      <c r="A686" s="58" t="s">
        <v>1686</v>
      </c>
      <c r="B686" s="47" t="s">
        <v>2402</v>
      </c>
      <c r="C686" s="58" t="s">
        <v>3605</v>
      </c>
      <c r="D686" s="47" t="s">
        <v>3606</v>
      </c>
    </row>
    <row r="687" spans="1:4" ht="15.75" x14ac:dyDescent="0.25">
      <c r="A687" s="58" t="s">
        <v>1685</v>
      </c>
      <c r="B687" s="47" t="s">
        <v>2402</v>
      </c>
      <c r="C687" s="58" t="s">
        <v>3607</v>
      </c>
      <c r="D687" s="47" t="s">
        <v>3608</v>
      </c>
    </row>
    <row r="688" spans="1:4" ht="15.75" x14ac:dyDescent="0.25">
      <c r="A688" s="58" t="s">
        <v>1684</v>
      </c>
      <c r="B688" s="47" t="s">
        <v>2399</v>
      </c>
      <c r="C688" s="58" t="s">
        <v>3609</v>
      </c>
      <c r="D688" s="47" t="s">
        <v>3610</v>
      </c>
    </row>
    <row r="689" spans="1:4" ht="15.75" x14ac:dyDescent="0.25">
      <c r="A689" s="58" t="s">
        <v>1683</v>
      </c>
      <c r="B689" s="47" t="s">
        <v>2399</v>
      </c>
      <c r="C689" s="58" t="s">
        <v>3611</v>
      </c>
      <c r="D689" s="47" t="s">
        <v>3612</v>
      </c>
    </row>
    <row r="690" spans="1:4" ht="15.75" x14ac:dyDescent="0.25">
      <c r="A690" s="58" t="s">
        <v>1682</v>
      </c>
      <c r="B690" s="47" t="s">
        <v>2399</v>
      </c>
      <c r="C690" s="58" t="s">
        <v>3613</v>
      </c>
      <c r="D690" s="47" t="s">
        <v>3614</v>
      </c>
    </row>
    <row r="691" spans="1:4" ht="15.75" x14ac:dyDescent="0.25">
      <c r="A691" s="58" t="s">
        <v>1681</v>
      </c>
      <c r="B691" s="47" t="s">
        <v>2399</v>
      </c>
      <c r="C691" s="58" t="s">
        <v>3615</v>
      </c>
      <c r="D691" s="47" t="s">
        <v>3616</v>
      </c>
    </row>
    <row r="692" spans="1:4" ht="15.75" x14ac:dyDescent="0.25">
      <c r="A692" s="58" t="s">
        <v>1680</v>
      </c>
      <c r="B692" s="47" t="s">
        <v>2399</v>
      </c>
      <c r="C692" s="58" t="s">
        <v>3617</v>
      </c>
      <c r="D692" s="47" t="s">
        <v>3618</v>
      </c>
    </row>
    <row r="693" spans="1:4" ht="15.75" x14ac:dyDescent="0.25">
      <c r="A693" s="58" t="s">
        <v>1679</v>
      </c>
      <c r="B693" s="47" t="s">
        <v>2402</v>
      </c>
      <c r="C693" s="58" t="s">
        <v>3619</v>
      </c>
      <c r="D693" s="47" t="s">
        <v>3620</v>
      </c>
    </row>
    <row r="694" spans="1:4" ht="15.75" x14ac:dyDescent="0.25">
      <c r="A694" s="58" t="s">
        <v>1678</v>
      </c>
      <c r="B694" s="47" t="s">
        <v>3277</v>
      </c>
      <c r="C694" s="58" t="s">
        <v>3621</v>
      </c>
      <c r="D694" s="47" t="s">
        <v>3622</v>
      </c>
    </row>
    <row r="695" spans="1:4" ht="15.75" x14ac:dyDescent="0.25">
      <c r="A695" s="58" t="s">
        <v>1677</v>
      </c>
      <c r="B695" s="47" t="s">
        <v>2399</v>
      </c>
      <c r="C695" s="58" t="s">
        <v>3623</v>
      </c>
      <c r="D695" s="47" t="s">
        <v>3624</v>
      </c>
    </row>
    <row r="696" spans="1:4" ht="15.75" x14ac:dyDescent="0.25">
      <c r="A696" s="58" t="s">
        <v>1676</v>
      </c>
      <c r="B696" s="47" t="s">
        <v>2402</v>
      </c>
      <c r="C696" s="58" t="s">
        <v>3625</v>
      </c>
      <c r="D696" s="47" t="s">
        <v>3626</v>
      </c>
    </row>
    <row r="697" spans="1:4" ht="15.75" x14ac:dyDescent="0.25">
      <c r="A697" s="58" t="s">
        <v>1675</v>
      </c>
      <c r="B697" s="47" t="s">
        <v>2402</v>
      </c>
      <c r="C697" s="58" t="s">
        <v>3627</v>
      </c>
      <c r="D697" s="47" t="s">
        <v>3628</v>
      </c>
    </row>
    <row r="698" spans="1:4" ht="15.75" x14ac:dyDescent="0.25">
      <c r="A698" s="58" t="s">
        <v>1674</v>
      </c>
      <c r="B698" s="47" t="s">
        <v>2402</v>
      </c>
      <c r="C698" s="58" t="s">
        <v>3629</v>
      </c>
      <c r="D698" s="47" t="s">
        <v>3630</v>
      </c>
    </row>
    <row r="699" spans="1:4" ht="15.75" x14ac:dyDescent="0.25">
      <c r="A699" s="58" t="s">
        <v>1673</v>
      </c>
      <c r="B699" s="47" t="s">
        <v>2399</v>
      </c>
      <c r="C699" s="58" t="s">
        <v>3631</v>
      </c>
      <c r="D699" s="47" t="s">
        <v>2561</v>
      </c>
    </row>
    <row r="700" spans="1:4" ht="15.75" x14ac:dyDescent="0.25">
      <c r="A700" s="58" t="s">
        <v>1672</v>
      </c>
      <c r="B700" s="47" t="s">
        <v>2399</v>
      </c>
      <c r="C700" s="58" t="s">
        <v>3632</v>
      </c>
      <c r="D700" s="47" t="s">
        <v>3633</v>
      </c>
    </row>
    <row r="701" spans="1:4" ht="15.75" x14ac:dyDescent="0.25">
      <c r="A701" s="58" t="s">
        <v>1671</v>
      </c>
      <c r="B701" s="47" t="s">
        <v>2402</v>
      </c>
      <c r="C701" s="58" t="s">
        <v>3634</v>
      </c>
      <c r="D701" s="47" t="s">
        <v>3635</v>
      </c>
    </row>
    <row r="702" spans="1:4" ht="15.75" x14ac:dyDescent="0.25">
      <c r="A702" s="58" t="s">
        <v>1670</v>
      </c>
      <c r="B702" s="47" t="s">
        <v>3277</v>
      </c>
      <c r="C702" s="58" t="s">
        <v>3636</v>
      </c>
      <c r="D702" s="47" t="s">
        <v>3637</v>
      </c>
    </row>
    <row r="703" spans="1:4" ht="15.75" x14ac:dyDescent="0.25">
      <c r="A703" s="58" t="s">
        <v>1669</v>
      </c>
      <c r="B703" s="47" t="s">
        <v>2402</v>
      </c>
      <c r="C703" s="58" t="s">
        <v>3638</v>
      </c>
      <c r="D703" s="47" t="s">
        <v>3639</v>
      </c>
    </row>
    <row r="704" spans="1:4" ht="15.75" x14ac:dyDescent="0.25">
      <c r="A704" s="58" t="s">
        <v>1668</v>
      </c>
      <c r="B704" s="47" t="s">
        <v>2402</v>
      </c>
      <c r="C704" s="58" t="s">
        <v>3640</v>
      </c>
      <c r="D704" s="47" t="s">
        <v>3641</v>
      </c>
    </row>
    <row r="705" spans="1:4" ht="15.75" x14ac:dyDescent="0.25">
      <c r="A705" s="58" t="s">
        <v>1667</v>
      </c>
      <c r="B705" s="47" t="s">
        <v>2399</v>
      </c>
      <c r="C705" s="58" t="s">
        <v>3642</v>
      </c>
      <c r="D705" s="47" t="s">
        <v>2549</v>
      </c>
    </row>
    <row r="706" spans="1:4" ht="15.75" x14ac:dyDescent="0.25">
      <c r="A706" s="58" t="s">
        <v>1666</v>
      </c>
      <c r="B706" s="47" t="s">
        <v>2399</v>
      </c>
      <c r="C706" s="58" t="s">
        <v>3643</v>
      </c>
      <c r="D706" s="47" t="s">
        <v>3644</v>
      </c>
    </row>
    <row r="707" spans="1:4" ht="15.75" x14ac:dyDescent="0.25">
      <c r="A707" s="58" t="s">
        <v>1665</v>
      </c>
      <c r="B707" s="47" t="s">
        <v>2402</v>
      </c>
      <c r="C707" s="58" t="s">
        <v>3645</v>
      </c>
      <c r="D707" s="47" t="s">
        <v>3646</v>
      </c>
    </row>
    <row r="708" spans="1:4" ht="15.75" x14ac:dyDescent="0.25">
      <c r="A708" s="58" t="s">
        <v>1664</v>
      </c>
      <c r="B708" s="47" t="s">
        <v>2399</v>
      </c>
      <c r="C708" s="58" t="s">
        <v>3647</v>
      </c>
      <c r="D708" s="47" t="s">
        <v>3175</v>
      </c>
    </row>
    <row r="709" spans="1:4" ht="15.75" x14ac:dyDescent="0.25">
      <c r="A709" s="58" t="s">
        <v>1663</v>
      </c>
      <c r="B709" s="47" t="s">
        <v>3277</v>
      </c>
      <c r="C709" s="58" t="s">
        <v>3269</v>
      </c>
      <c r="D709" s="47" t="s">
        <v>3347</v>
      </c>
    </row>
    <row r="710" spans="1:4" ht="15.75" x14ac:dyDescent="0.25">
      <c r="A710" s="58" t="s">
        <v>1662</v>
      </c>
      <c r="B710" s="47" t="s">
        <v>3277</v>
      </c>
      <c r="C710" s="58" t="s">
        <v>3648</v>
      </c>
      <c r="D710" s="47" t="s">
        <v>3649</v>
      </c>
    </row>
    <row r="711" spans="1:4" ht="15.75" x14ac:dyDescent="0.25">
      <c r="A711" s="58" t="s">
        <v>1661</v>
      </c>
      <c r="B711" s="47" t="s">
        <v>2399</v>
      </c>
      <c r="C711" s="58" t="s">
        <v>3650</v>
      </c>
      <c r="D711" s="47" t="s">
        <v>3651</v>
      </c>
    </row>
    <row r="712" spans="1:4" ht="15.75" x14ac:dyDescent="0.25">
      <c r="A712" s="58" t="s">
        <v>1660</v>
      </c>
      <c r="B712" s="47" t="s">
        <v>2399</v>
      </c>
      <c r="C712" s="58" t="s">
        <v>3652</v>
      </c>
      <c r="D712" s="47" t="s">
        <v>3653</v>
      </c>
    </row>
    <row r="713" spans="1:4" ht="15.75" x14ac:dyDescent="0.25">
      <c r="A713" s="58" t="s">
        <v>1659</v>
      </c>
      <c r="B713" s="47" t="s">
        <v>2399</v>
      </c>
      <c r="C713" s="58" t="s">
        <v>3654</v>
      </c>
      <c r="D713" s="47" t="s">
        <v>3655</v>
      </c>
    </row>
    <row r="714" spans="1:4" ht="15.75" x14ac:dyDescent="0.25">
      <c r="A714" s="58" t="s">
        <v>1658</v>
      </c>
      <c r="B714" s="47" t="s">
        <v>2402</v>
      </c>
      <c r="C714" s="58" t="s">
        <v>3656</v>
      </c>
      <c r="D714" s="47" t="s">
        <v>3657</v>
      </c>
    </row>
    <row r="715" spans="1:4" ht="15.75" x14ac:dyDescent="0.25">
      <c r="A715" s="58" t="s">
        <v>1657</v>
      </c>
      <c r="B715" s="47" t="s">
        <v>3277</v>
      </c>
      <c r="C715" s="58" t="s">
        <v>3658</v>
      </c>
      <c r="D715" s="47" t="s">
        <v>2871</v>
      </c>
    </row>
    <row r="716" spans="1:4" ht="15.75" x14ac:dyDescent="0.25">
      <c r="A716" s="58" t="s">
        <v>1656</v>
      </c>
      <c r="B716" s="47" t="s">
        <v>3277</v>
      </c>
      <c r="C716" s="58" t="s">
        <v>2523</v>
      </c>
      <c r="D716" s="47" t="s">
        <v>3659</v>
      </c>
    </row>
    <row r="717" spans="1:4" ht="15.75" x14ac:dyDescent="0.25">
      <c r="A717" s="58" t="s">
        <v>1655</v>
      </c>
      <c r="B717" s="47" t="s">
        <v>2399</v>
      </c>
      <c r="C717" s="58" t="s">
        <v>3660</v>
      </c>
      <c r="D717" s="47" t="s">
        <v>3661</v>
      </c>
    </row>
    <row r="718" spans="1:4" ht="15.75" x14ac:dyDescent="0.25">
      <c r="A718" s="58" t="s">
        <v>1654</v>
      </c>
      <c r="B718" s="47" t="s">
        <v>2399</v>
      </c>
      <c r="C718" s="58" t="s">
        <v>3662</v>
      </c>
      <c r="D718" s="47" t="s">
        <v>3663</v>
      </c>
    </row>
    <row r="719" spans="1:4" ht="15.75" x14ac:dyDescent="0.25">
      <c r="A719" s="58" t="s">
        <v>1653</v>
      </c>
      <c r="B719" s="47" t="s">
        <v>2402</v>
      </c>
      <c r="C719" s="58" t="s">
        <v>3664</v>
      </c>
      <c r="D719" s="47" t="s">
        <v>3665</v>
      </c>
    </row>
    <row r="720" spans="1:4" ht="15.75" x14ac:dyDescent="0.25">
      <c r="A720" s="58" t="s">
        <v>1652</v>
      </c>
      <c r="B720" s="47" t="s">
        <v>2402</v>
      </c>
      <c r="C720" s="58" t="s">
        <v>3666</v>
      </c>
      <c r="D720" s="47" t="s">
        <v>3667</v>
      </c>
    </row>
    <row r="721" spans="1:5" ht="15.75" x14ac:dyDescent="0.25">
      <c r="A721" s="58" t="s">
        <v>1651</v>
      </c>
      <c r="B721" s="47" t="s">
        <v>2402</v>
      </c>
      <c r="C721" s="58" t="s">
        <v>3668</v>
      </c>
      <c r="D721" s="47" t="s">
        <v>3669</v>
      </c>
    </row>
    <row r="722" spans="1:5" ht="15.75" x14ac:dyDescent="0.25">
      <c r="A722" s="58" t="s">
        <v>1650</v>
      </c>
      <c r="B722" s="47" t="s">
        <v>2399</v>
      </c>
      <c r="C722" s="58" t="s">
        <v>3670</v>
      </c>
      <c r="D722" s="47" t="s">
        <v>2458</v>
      </c>
    </row>
    <row r="723" spans="1:5" ht="15.75" x14ac:dyDescent="0.25">
      <c r="A723" s="58" t="s">
        <v>1649</v>
      </c>
      <c r="B723" s="47" t="s">
        <v>2399</v>
      </c>
      <c r="C723" s="58" t="s">
        <v>3671</v>
      </c>
      <c r="D723" s="47" t="s">
        <v>3152</v>
      </c>
    </row>
    <row r="724" spans="1:5" ht="15.75" x14ac:dyDescent="0.25">
      <c r="A724" s="58" t="s">
        <v>1648</v>
      </c>
      <c r="B724" s="47" t="s">
        <v>2399</v>
      </c>
      <c r="C724" s="58" t="s">
        <v>3672</v>
      </c>
      <c r="D724" s="47" t="s">
        <v>3673</v>
      </c>
    </row>
    <row r="725" spans="1:5" ht="15.75" x14ac:dyDescent="0.25">
      <c r="A725" s="58" t="s">
        <v>1647</v>
      </c>
      <c r="B725" s="47" t="s">
        <v>3277</v>
      </c>
      <c r="C725" s="58" t="s">
        <v>3674</v>
      </c>
      <c r="D725" s="47" t="s">
        <v>3286</v>
      </c>
    </row>
    <row r="726" spans="1:5" ht="15.75" x14ac:dyDescent="0.25">
      <c r="A726" s="58" t="s">
        <v>1646</v>
      </c>
      <c r="B726" s="47" t="s">
        <v>2402</v>
      </c>
      <c r="C726" s="58" t="s">
        <v>3675</v>
      </c>
      <c r="D726" s="47" t="s">
        <v>3676</v>
      </c>
      <c r="E726" t="s">
        <v>3677</v>
      </c>
    </row>
    <row r="727" spans="1:5" ht="15.75" x14ac:dyDescent="0.25">
      <c r="A727" s="58" t="s">
        <v>1645</v>
      </c>
      <c r="B727" s="47" t="s">
        <v>2402</v>
      </c>
      <c r="C727" s="58" t="s">
        <v>2572</v>
      </c>
      <c r="D727" s="47" t="s">
        <v>2914</v>
      </c>
    </row>
    <row r="728" spans="1:5" ht="15.75" x14ac:dyDescent="0.25">
      <c r="A728" s="58" t="s">
        <v>1644</v>
      </c>
      <c r="B728" s="47" t="s">
        <v>2402</v>
      </c>
      <c r="C728" s="58" t="s">
        <v>3678</v>
      </c>
      <c r="D728" s="47" t="s">
        <v>2439</v>
      </c>
    </row>
    <row r="729" spans="1:5" ht="15.75" x14ac:dyDescent="0.25">
      <c r="A729" s="58" t="s">
        <v>1643</v>
      </c>
      <c r="B729" s="47" t="s">
        <v>2402</v>
      </c>
      <c r="C729" s="58" t="s">
        <v>3679</v>
      </c>
      <c r="D729" s="47" t="s">
        <v>3680</v>
      </c>
    </row>
    <row r="730" spans="1:5" ht="15.75" x14ac:dyDescent="0.25">
      <c r="A730" s="58" t="s">
        <v>1642</v>
      </c>
      <c r="B730" s="47" t="s">
        <v>2402</v>
      </c>
      <c r="C730" s="58" t="s">
        <v>3666</v>
      </c>
      <c r="D730" s="47" t="s">
        <v>3681</v>
      </c>
    </row>
    <row r="731" spans="1:5" ht="15.75" x14ac:dyDescent="0.25">
      <c r="A731" s="58" t="s">
        <v>1641</v>
      </c>
      <c r="B731" s="47" t="s">
        <v>2399</v>
      </c>
      <c r="C731" s="58" t="s">
        <v>3682</v>
      </c>
      <c r="D731" s="47" t="s">
        <v>3683</v>
      </c>
    </row>
    <row r="732" spans="1:5" ht="15.75" x14ac:dyDescent="0.25">
      <c r="A732" s="58" t="s">
        <v>1640</v>
      </c>
      <c r="B732" s="47" t="s">
        <v>2399</v>
      </c>
      <c r="C732" s="58" t="s">
        <v>3684</v>
      </c>
      <c r="D732" s="47" t="s">
        <v>2744</v>
      </c>
    </row>
    <row r="733" spans="1:5" ht="15.75" x14ac:dyDescent="0.25">
      <c r="A733" s="58" t="s">
        <v>1639</v>
      </c>
      <c r="B733" s="47" t="s">
        <v>2402</v>
      </c>
      <c r="C733" s="58" t="s">
        <v>3685</v>
      </c>
      <c r="D733" s="47" t="s">
        <v>3686</v>
      </c>
    </row>
    <row r="734" spans="1:5" ht="15.75" x14ac:dyDescent="0.25">
      <c r="A734" s="58" t="s">
        <v>1638</v>
      </c>
      <c r="B734" s="47" t="s">
        <v>2399</v>
      </c>
      <c r="C734" s="58" t="s">
        <v>3687</v>
      </c>
      <c r="D734" s="47" t="s">
        <v>3688</v>
      </c>
    </row>
    <row r="735" spans="1:5" ht="15.75" x14ac:dyDescent="0.25">
      <c r="A735" s="58" t="s">
        <v>1637</v>
      </c>
      <c r="B735" s="47" t="s">
        <v>2399</v>
      </c>
      <c r="C735" s="58" t="s">
        <v>2529</v>
      </c>
      <c r="D735" s="47" t="s">
        <v>3689</v>
      </c>
    </row>
    <row r="736" spans="1:5" ht="15.75" x14ac:dyDescent="0.25">
      <c r="A736" s="58" t="s">
        <v>1636</v>
      </c>
      <c r="B736" s="47" t="s">
        <v>2399</v>
      </c>
      <c r="C736" s="58" t="s">
        <v>3690</v>
      </c>
      <c r="D736" s="47" t="s">
        <v>3691</v>
      </c>
    </row>
    <row r="737" spans="1:4" ht="15.75" x14ac:dyDescent="0.25">
      <c r="A737" s="58" t="s">
        <v>1635</v>
      </c>
      <c r="B737" s="47" t="s">
        <v>2399</v>
      </c>
      <c r="C737" s="58" t="s">
        <v>3692</v>
      </c>
      <c r="D737" s="47" t="s">
        <v>3693</v>
      </c>
    </row>
    <row r="738" spans="1:4" ht="15.75" x14ac:dyDescent="0.25">
      <c r="A738" s="58" t="s">
        <v>1634</v>
      </c>
      <c r="B738" s="47" t="s">
        <v>2402</v>
      </c>
      <c r="C738" s="58" t="s">
        <v>3694</v>
      </c>
      <c r="D738" s="47" t="s">
        <v>2962</v>
      </c>
    </row>
    <row r="739" spans="1:4" ht="15.75" x14ac:dyDescent="0.25">
      <c r="A739" s="58" t="s">
        <v>1633</v>
      </c>
      <c r="B739" s="47" t="s">
        <v>2402</v>
      </c>
      <c r="C739" s="58" t="s">
        <v>3695</v>
      </c>
      <c r="D739" s="47" t="s">
        <v>3696</v>
      </c>
    </row>
    <row r="740" spans="1:4" ht="15.75" x14ac:dyDescent="0.25">
      <c r="A740" s="58" t="s">
        <v>1632</v>
      </c>
      <c r="B740" s="47" t="s">
        <v>2402</v>
      </c>
      <c r="C740" s="58" t="s">
        <v>3697</v>
      </c>
      <c r="D740" s="47" t="s">
        <v>3698</v>
      </c>
    </row>
    <row r="741" spans="1:4" ht="15.75" x14ac:dyDescent="0.25">
      <c r="A741" s="58" t="s">
        <v>1631</v>
      </c>
      <c r="B741" s="47" t="s">
        <v>3277</v>
      </c>
      <c r="C741" s="58" t="s">
        <v>3699</v>
      </c>
      <c r="D741" s="47" t="s">
        <v>3700</v>
      </c>
    </row>
    <row r="742" spans="1:4" ht="15.75" x14ac:dyDescent="0.25">
      <c r="A742" s="58" t="s">
        <v>1630</v>
      </c>
      <c r="B742" s="47" t="s">
        <v>2402</v>
      </c>
      <c r="C742" s="58" t="s">
        <v>3701</v>
      </c>
      <c r="D742" s="47" t="s">
        <v>2827</v>
      </c>
    </row>
    <row r="743" spans="1:4" ht="15.75" x14ac:dyDescent="0.25">
      <c r="A743" s="58" t="s">
        <v>1629</v>
      </c>
      <c r="B743" s="47" t="s">
        <v>2402</v>
      </c>
      <c r="C743" s="58" t="s">
        <v>3702</v>
      </c>
      <c r="D743" s="47" t="s">
        <v>3703</v>
      </c>
    </row>
    <row r="744" spans="1:4" ht="15.75" x14ac:dyDescent="0.25">
      <c r="A744" s="58" t="s">
        <v>1628</v>
      </c>
      <c r="B744" s="47" t="s">
        <v>3277</v>
      </c>
      <c r="C744" s="58" t="s">
        <v>3704</v>
      </c>
      <c r="D744" s="47" t="s">
        <v>3221</v>
      </c>
    </row>
    <row r="745" spans="1:4" ht="15.75" x14ac:dyDescent="0.25">
      <c r="A745" s="58" t="s">
        <v>1627</v>
      </c>
      <c r="B745" s="47" t="s">
        <v>3277</v>
      </c>
      <c r="C745" s="58" t="s">
        <v>2442</v>
      </c>
      <c r="D745" s="47" t="s">
        <v>3705</v>
      </c>
    </row>
    <row r="746" spans="1:4" ht="15.75" x14ac:dyDescent="0.25">
      <c r="A746" s="58" t="s">
        <v>1626</v>
      </c>
      <c r="B746" s="47" t="s">
        <v>2399</v>
      </c>
      <c r="C746" s="58" t="s">
        <v>3706</v>
      </c>
      <c r="D746" s="47" t="s">
        <v>3707</v>
      </c>
    </row>
    <row r="747" spans="1:4" ht="15.75" x14ac:dyDescent="0.25">
      <c r="A747" s="58" t="s">
        <v>1625</v>
      </c>
      <c r="B747" s="47" t="s">
        <v>2402</v>
      </c>
      <c r="C747" s="58" t="s">
        <v>3708</v>
      </c>
      <c r="D747" s="47" t="s">
        <v>3709</v>
      </c>
    </row>
    <row r="748" spans="1:4" ht="15.75" x14ac:dyDescent="0.25">
      <c r="A748" s="58" t="s">
        <v>1624</v>
      </c>
      <c r="B748" s="47" t="s">
        <v>3277</v>
      </c>
      <c r="C748" s="58" t="s">
        <v>3710</v>
      </c>
      <c r="D748" s="47" t="s">
        <v>3711</v>
      </c>
    </row>
    <row r="749" spans="1:4" ht="15.75" x14ac:dyDescent="0.25">
      <c r="A749" s="58" t="s">
        <v>1623</v>
      </c>
      <c r="B749" s="47" t="s">
        <v>2402</v>
      </c>
      <c r="C749" s="58" t="s">
        <v>3712</v>
      </c>
      <c r="D749" s="47" t="s">
        <v>2827</v>
      </c>
    </row>
    <row r="750" spans="1:4" ht="15.75" x14ac:dyDescent="0.25">
      <c r="A750" s="58" t="s">
        <v>1622</v>
      </c>
      <c r="B750" s="47" t="s">
        <v>2402</v>
      </c>
      <c r="C750" s="58" t="s">
        <v>3713</v>
      </c>
      <c r="D750" s="47" t="s">
        <v>2528</v>
      </c>
    </row>
    <row r="751" spans="1:4" ht="15.75" x14ac:dyDescent="0.25">
      <c r="A751" s="58" t="s">
        <v>1621</v>
      </c>
      <c r="B751" s="47" t="s">
        <v>2399</v>
      </c>
      <c r="C751" s="58" t="s">
        <v>3714</v>
      </c>
      <c r="D751" s="47" t="s">
        <v>2526</v>
      </c>
    </row>
    <row r="752" spans="1:4" ht="15.75" x14ac:dyDescent="0.25">
      <c r="A752" s="58" t="s">
        <v>1620</v>
      </c>
      <c r="B752" s="47" t="s">
        <v>2402</v>
      </c>
      <c r="C752" s="58" t="s">
        <v>3715</v>
      </c>
      <c r="D752" s="47" t="s">
        <v>2563</v>
      </c>
    </row>
    <row r="753" spans="1:4" ht="15.75" x14ac:dyDescent="0.25">
      <c r="A753" s="58" t="s">
        <v>1619</v>
      </c>
      <c r="B753" s="47" t="s">
        <v>2399</v>
      </c>
      <c r="C753" s="58" t="s">
        <v>3716</v>
      </c>
      <c r="D753" s="47" t="s">
        <v>3717</v>
      </c>
    </row>
    <row r="754" spans="1:4" ht="15.75" x14ac:dyDescent="0.25">
      <c r="A754" s="58" t="s">
        <v>1618</v>
      </c>
      <c r="B754" s="47" t="s">
        <v>2399</v>
      </c>
      <c r="C754" s="58" t="s">
        <v>3718</v>
      </c>
      <c r="D754" s="47" t="s">
        <v>3719</v>
      </c>
    </row>
    <row r="755" spans="1:4" ht="15.75" x14ac:dyDescent="0.25">
      <c r="A755" s="58" t="s">
        <v>1617</v>
      </c>
      <c r="B755" s="47" t="s">
        <v>2399</v>
      </c>
      <c r="C755" s="58" t="s">
        <v>3720</v>
      </c>
      <c r="D755" s="47" t="s">
        <v>3721</v>
      </c>
    </row>
    <row r="756" spans="1:4" ht="15.75" x14ac:dyDescent="0.25">
      <c r="A756" s="58" t="s">
        <v>1616</v>
      </c>
      <c r="B756" s="47" t="s">
        <v>3277</v>
      </c>
      <c r="C756" s="58" t="s">
        <v>3722</v>
      </c>
      <c r="D756" s="47" t="s">
        <v>3723</v>
      </c>
    </row>
    <row r="757" spans="1:4" ht="15.75" x14ac:dyDescent="0.25">
      <c r="A757" s="58" t="s">
        <v>1615</v>
      </c>
      <c r="B757" s="47" t="s">
        <v>2402</v>
      </c>
      <c r="C757" s="58" t="s">
        <v>3724</v>
      </c>
      <c r="D757" s="47" t="s">
        <v>3725</v>
      </c>
    </row>
    <row r="758" spans="1:4" ht="15.75" x14ac:dyDescent="0.25">
      <c r="A758" s="58" t="s">
        <v>1614</v>
      </c>
      <c r="B758" s="47" t="s">
        <v>2402</v>
      </c>
      <c r="C758" s="58" t="s">
        <v>3726</v>
      </c>
      <c r="D758" s="47" t="s">
        <v>3727</v>
      </c>
    </row>
    <row r="759" spans="1:4" ht="15.75" x14ac:dyDescent="0.25">
      <c r="A759" s="58" t="s">
        <v>1613</v>
      </c>
      <c r="B759" s="47" t="s">
        <v>2402</v>
      </c>
      <c r="C759" s="58" t="s">
        <v>3728</v>
      </c>
      <c r="D759" s="47" t="s">
        <v>2735</v>
      </c>
    </row>
    <row r="760" spans="1:4" ht="15.75" x14ac:dyDescent="0.25">
      <c r="A760" s="58" t="s">
        <v>1612</v>
      </c>
      <c r="B760" s="47" t="s">
        <v>2402</v>
      </c>
      <c r="C760" s="58" t="s">
        <v>3729</v>
      </c>
      <c r="D760" s="47" t="s">
        <v>3730</v>
      </c>
    </row>
    <row r="761" spans="1:4" ht="15.75" x14ac:dyDescent="0.25">
      <c r="A761" s="58" t="s">
        <v>1611</v>
      </c>
      <c r="B761" s="47" t="s">
        <v>2399</v>
      </c>
      <c r="C761" s="58" t="s">
        <v>3731</v>
      </c>
      <c r="D761" s="47" t="s">
        <v>3732</v>
      </c>
    </row>
    <row r="762" spans="1:4" ht="15.75" x14ac:dyDescent="0.25">
      <c r="A762" s="58" t="s">
        <v>1610</v>
      </c>
      <c r="B762" s="47" t="s">
        <v>2399</v>
      </c>
      <c r="C762" s="58" t="s">
        <v>3733</v>
      </c>
      <c r="D762" s="47" t="s">
        <v>3286</v>
      </c>
    </row>
    <row r="763" spans="1:4" ht="15.75" x14ac:dyDescent="0.25">
      <c r="A763" s="58" t="s">
        <v>1609</v>
      </c>
      <c r="B763" s="47" t="s">
        <v>2402</v>
      </c>
      <c r="C763" s="58" t="s">
        <v>3734</v>
      </c>
      <c r="D763" s="47" t="s">
        <v>2889</v>
      </c>
    </row>
    <row r="764" spans="1:4" ht="15.75" x14ac:dyDescent="0.25">
      <c r="A764" s="58" t="s">
        <v>1608</v>
      </c>
      <c r="B764" s="47" t="s">
        <v>2399</v>
      </c>
      <c r="C764" s="58" t="s">
        <v>3735</v>
      </c>
      <c r="D764" s="47" t="s">
        <v>2466</v>
      </c>
    </row>
    <row r="765" spans="1:4" ht="15.75" x14ac:dyDescent="0.25">
      <c r="A765" s="58" t="s">
        <v>1607</v>
      </c>
      <c r="B765" s="47" t="s">
        <v>2399</v>
      </c>
      <c r="C765" s="58" t="s">
        <v>3736</v>
      </c>
      <c r="D765" s="47" t="s">
        <v>3737</v>
      </c>
    </row>
    <row r="766" spans="1:4" ht="15.75" x14ac:dyDescent="0.25">
      <c r="A766" s="58" t="s">
        <v>1606</v>
      </c>
      <c r="B766" s="47" t="s">
        <v>2399</v>
      </c>
      <c r="C766" s="58" t="s">
        <v>3738</v>
      </c>
      <c r="D766" s="47" t="s">
        <v>3739</v>
      </c>
    </row>
    <row r="767" spans="1:4" ht="15.75" x14ac:dyDescent="0.25">
      <c r="A767" s="58" t="s">
        <v>1605</v>
      </c>
      <c r="B767" s="47" t="s">
        <v>2399</v>
      </c>
      <c r="C767" s="58" t="s">
        <v>3740</v>
      </c>
      <c r="D767" s="47" t="s">
        <v>3741</v>
      </c>
    </row>
    <row r="768" spans="1:4" ht="15.75" x14ac:dyDescent="0.25">
      <c r="A768" s="58" t="s">
        <v>1604</v>
      </c>
      <c r="B768" s="47" t="s">
        <v>2399</v>
      </c>
      <c r="C768" s="58" t="s">
        <v>3742</v>
      </c>
      <c r="D768" s="47" t="s">
        <v>3743</v>
      </c>
    </row>
    <row r="769" spans="1:4" ht="15.75" x14ac:dyDescent="0.25">
      <c r="A769" s="58" t="s">
        <v>1603</v>
      </c>
      <c r="B769" s="47" t="s">
        <v>2399</v>
      </c>
      <c r="C769" s="58" t="s">
        <v>3744</v>
      </c>
      <c r="D769" s="47" t="s">
        <v>3745</v>
      </c>
    </row>
    <row r="770" spans="1:4" ht="15.75" x14ac:dyDescent="0.25">
      <c r="A770" s="58" t="s">
        <v>1602</v>
      </c>
      <c r="B770" s="47" t="s">
        <v>2399</v>
      </c>
      <c r="C770" s="58" t="s">
        <v>3746</v>
      </c>
      <c r="D770" s="47" t="s">
        <v>2967</v>
      </c>
    </row>
    <row r="771" spans="1:4" ht="15.75" x14ac:dyDescent="0.25">
      <c r="A771" s="58" t="s">
        <v>1601</v>
      </c>
      <c r="B771" s="47" t="s">
        <v>2399</v>
      </c>
      <c r="C771" s="58" t="s">
        <v>3747</v>
      </c>
      <c r="D771" s="47" t="s">
        <v>3748</v>
      </c>
    </row>
    <row r="772" spans="1:4" ht="15.75" x14ac:dyDescent="0.25">
      <c r="A772" s="58" t="s">
        <v>1600</v>
      </c>
      <c r="B772" s="47" t="s">
        <v>2402</v>
      </c>
      <c r="C772" s="58" t="s">
        <v>3749</v>
      </c>
      <c r="D772" s="47" t="s">
        <v>2403</v>
      </c>
    </row>
    <row r="773" spans="1:4" ht="15.75" x14ac:dyDescent="0.25">
      <c r="A773" s="58" t="s">
        <v>1599</v>
      </c>
      <c r="B773" s="47" t="s">
        <v>2402</v>
      </c>
      <c r="C773" s="58" t="s">
        <v>3750</v>
      </c>
      <c r="D773" s="47" t="s">
        <v>2696</v>
      </c>
    </row>
    <row r="774" spans="1:4" ht="15.75" x14ac:dyDescent="0.25">
      <c r="A774" s="58" t="s">
        <v>1598</v>
      </c>
      <c r="B774" s="47" t="s">
        <v>2402</v>
      </c>
      <c r="C774" s="58" t="s">
        <v>3751</v>
      </c>
      <c r="D774" s="47" t="s">
        <v>2715</v>
      </c>
    </row>
    <row r="775" spans="1:4" ht="15.75" x14ac:dyDescent="0.25">
      <c r="A775" s="58" t="s">
        <v>1597</v>
      </c>
      <c r="B775" s="47" t="s">
        <v>2402</v>
      </c>
      <c r="C775" s="58" t="s">
        <v>3752</v>
      </c>
      <c r="D775" s="47" t="s">
        <v>2827</v>
      </c>
    </row>
    <row r="776" spans="1:4" ht="15.75" x14ac:dyDescent="0.25">
      <c r="A776" s="58" t="s">
        <v>1596</v>
      </c>
      <c r="B776" s="47" t="s">
        <v>2402</v>
      </c>
      <c r="C776" s="58" t="s">
        <v>3753</v>
      </c>
      <c r="D776" s="47" t="s">
        <v>3754</v>
      </c>
    </row>
    <row r="777" spans="1:4" ht="15.75" x14ac:dyDescent="0.25">
      <c r="A777" s="58" t="s">
        <v>1595</v>
      </c>
      <c r="B777" s="47" t="s">
        <v>3277</v>
      </c>
      <c r="C777" s="58" t="s">
        <v>3755</v>
      </c>
      <c r="D777" s="47" t="s">
        <v>3756</v>
      </c>
    </row>
    <row r="778" spans="1:4" ht="15.75" x14ac:dyDescent="0.25">
      <c r="A778" s="58" t="s">
        <v>1594</v>
      </c>
      <c r="B778" s="47" t="s">
        <v>3277</v>
      </c>
      <c r="C778" s="58" t="s">
        <v>2533</v>
      </c>
      <c r="D778" s="47" t="s">
        <v>3757</v>
      </c>
    </row>
    <row r="779" spans="1:4" ht="15.75" x14ac:dyDescent="0.25">
      <c r="A779" s="58" t="s">
        <v>1593</v>
      </c>
      <c r="B779" s="47" t="s">
        <v>2399</v>
      </c>
      <c r="C779" s="58" t="s">
        <v>3758</v>
      </c>
      <c r="D779" s="47" t="s">
        <v>3759</v>
      </c>
    </row>
    <row r="780" spans="1:4" ht="15.75" x14ac:dyDescent="0.25">
      <c r="A780" s="58" t="s">
        <v>1592</v>
      </c>
      <c r="B780" s="47" t="s">
        <v>2402</v>
      </c>
      <c r="C780" s="58" t="s">
        <v>3760</v>
      </c>
      <c r="D780" s="47" t="s">
        <v>2792</v>
      </c>
    </row>
    <row r="781" spans="1:4" ht="15.75" x14ac:dyDescent="0.25">
      <c r="A781" s="58" t="s">
        <v>1591</v>
      </c>
      <c r="B781" s="47" t="s">
        <v>2399</v>
      </c>
      <c r="C781" s="58" t="s">
        <v>3761</v>
      </c>
      <c r="D781" s="47" t="s">
        <v>3175</v>
      </c>
    </row>
    <row r="782" spans="1:4" ht="15.75" x14ac:dyDescent="0.25">
      <c r="A782" s="58" t="s">
        <v>1590</v>
      </c>
      <c r="B782" s="47" t="s">
        <v>2402</v>
      </c>
      <c r="C782" s="58" t="s">
        <v>3762</v>
      </c>
      <c r="D782" s="47" t="s">
        <v>3763</v>
      </c>
    </row>
    <row r="783" spans="1:4" ht="15.75" x14ac:dyDescent="0.25">
      <c r="A783" s="58" t="s">
        <v>1589</v>
      </c>
      <c r="B783" s="47" t="s">
        <v>2399</v>
      </c>
      <c r="C783" s="58" t="s">
        <v>3575</v>
      </c>
      <c r="D783" s="47" t="s">
        <v>3764</v>
      </c>
    </row>
    <row r="784" spans="1:4" ht="15.75" x14ac:dyDescent="0.25">
      <c r="A784" s="58" t="s">
        <v>1588</v>
      </c>
      <c r="B784" s="47" t="s">
        <v>2399</v>
      </c>
      <c r="C784" s="58" t="s">
        <v>3765</v>
      </c>
      <c r="D784" s="47" t="s">
        <v>3766</v>
      </c>
    </row>
    <row r="785" spans="1:4" ht="15.75" x14ac:dyDescent="0.25">
      <c r="A785" s="58" t="s">
        <v>1587</v>
      </c>
      <c r="B785" s="47" t="s">
        <v>2399</v>
      </c>
      <c r="C785" s="58" t="s">
        <v>3767</v>
      </c>
      <c r="D785" s="47" t="s">
        <v>3768</v>
      </c>
    </row>
    <row r="786" spans="1:4" ht="15.75" x14ac:dyDescent="0.25">
      <c r="A786" s="58" t="s">
        <v>1586</v>
      </c>
      <c r="B786" s="47" t="s">
        <v>2399</v>
      </c>
      <c r="C786" s="58" t="s">
        <v>3769</v>
      </c>
      <c r="D786" s="47" t="s">
        <v>3770</v>
      </c>
    </row>
    <row r="787" spans="1:4" ht="15.75" x14ac:dyDescent="0.25">
      <c r="A787" s="58" t="s">
        <v>1585</v>
      </c>
      <c r="B787" s="47" t="s">
        <v>2399</v>
      </c>
      <c r="C787" s="58" t="s">
        <v>3771</v>
      </c>
      <c r="D787" s="47" t="s">
        <v>3772</v>
      </c>
    </row>
    <row r="788" spans="1:4" ht="15.75" x14ac:dyDescent="0.25">
      <c r="A788" s="58" t="s">
        <v>1584</v>
      </c>
      <c r="B788" s="47" t="s">
        <v>2399</v>
      </c>
      <c r="C788" s="58" t="s">
        <v>3773</v>
      </c>
      <c r="D788" s="47" t="s">
        <v>3774</v>
      </c>
    </row>
    <row r="789" spans="1:4" ht="15.75" x14ac:dyDescent="0.25">
      <c r="A789" s="58" t="s">
        <v>1583</v>
      </c>
      <c r="B789" s="47" t="s">
        <v>2402</v>
      </c>
      <c r="C789" s="58" t="s">
        <v>2477</v>
      </c>
      <c r="D789" s="47" t="s">
        <v>3775</v>
      </c>
    </row>
    <row r="790" spans="1:4" ht="15.75" x14ac:dyDescent="0.25">
      <c r="A790" s="58" t="s">
        <v>1582</v>
      </c>
      <c r="B790" s="47" t="s">
        <v>2402</v>
      </c>
      <c r="C790" s="58" t="s">
        <v>3776</v>
      </c>
      <c r="D790" s="47" t="s">
        <v>3777</v>
      </c>
    </row>
    <row r="791" spans="1:4" ht="15.75" x14ac:dyDescent="0.25">
      <c r="A791" s="58" t="s">
        <v>1581</v>
      </c>
      <c r="B791" s="47" t="s">
        <v>2402</v>
      </c>
      <c r="C791" s="58" t="s">
        <v>3778</v>
      </c>
      <c r="D791" s="47" t="s">
        <v>3779</v>
      </c>
    </row>
    <row r="792" spans="1:4" ht="15.75" x14ac:dyDescent="0.25">
      <c r="A792" s="58" t="s">
        <v>1580</v>
      </c>
      <c r="B792" s="47" t="s">
        <v>2399</v>
      </c>
      <c r="C792" s="58" t="s">
        <v>3780</v>
      </c>
      <c r="D792" s="47" t="s">
        <v>2587</v>
      </c>
    </row>
    <row r="793" spans="1:4" ht="15.75" x14ac:dyDescent="0.25">
      <c r="A793" s="58" t="s">
        <v>1579</v>
      </c>
      <c r="B793" s="47" t="s">
        <v>2399</v>
      </c>
      <c r="C793" s="58" t="s">
        <v>3781</v>
      </c>
      <c r="D793" s="47" t="s">
        <v>3782</v>
      </c>
    </row>
    <row r="794" spans="1:4" ht="15.75" x14ac:dyDescent="0.25">
      <c r="A794" s="58" t="s">
        <v>1578</v>
      </c>
      <c r="B794" s="47" t="s">
        <v>3277</v>
      </c>
      <c r="C794" s="58" t="s">
        <v>3783</v>
      </c>
      <c r="D794" s="47" t="s">
        <v>3784</v>
      </c>
    </row>
    <row r="795" spans="1:4" ht="15.75" x14ac:dyDescent="0.25">
      <c r="A795" s="58" t="s">
        <v>1577</v>
      </c>
      <c r="B795" s="47" t="s">
        <v>2402</v>
      </c>
      <c r="C795" s="58" t="s">
        <v>3785</v>
      </c>
      <c r="D795" s="47" t="s">
        <v>3786</v>
      </c>
    </row>
    <row r="796" spans="1:4" ht="15.75" x14ac:dyDescent="0.25">
      <c r="A796" s="58" t="s">
        <v>1576</v>
      </c>
      <c r="B796" s="47" t="s">
        <v>2399</v>
      </c>
      <c r="C796" s="58" t="s">
        <v>3787</v>
      </c>
      <c r="D796" s="47" t="s">
        <v>2763</v>
      </c>
    </row>
    <row r="797" spans="1:4" ht="15.75" x14ac:dyDescent="0.25">
      <c r="A797" s="58" t="s">
        <v>1575</v>
      </c>
      <c r="B797" s="47" t="s">
        <v>3277</v>
      </c>
      <c r="C797" s="58" t="s">
        <v>3788</v>
      </c>
      <c r="D797" s="47" t="s">
        <v>3789</v>
      </c>
    </row>
    <row r="798" spans="1:4" ht="15.75" x14ac:dyDescent="0.25">
      <c r="A798" s="58" t="s">
        <v>1574</v>
      </c>
      <c r="B798" s="47" t="s">
        <v>2399</v>
      </c>
      <c r="C798" s="58" t="s">
        <v>3790</v>
      </c>
      <c r="D798" s="47" t="s">
        <v>3791</v>
      </c>
    </row>
    <row r="799" spans="1:4" ht="15.75" x14ac:dyDescent="0.25">
      <c r="A799" s="58" t="s">
        <v>1573</v>
      </c>
      <c r="B799" s="47" t="s">
        <v>3277</v>
      </c>
      <c r="C799" s="58" t="s">
        <v>3792</v>
      </c>
      <c r="D799" s="47" t="s">
        <v>3793</v>
      </c>
    </row>
    <row r="800" spans="1:4" ht="15.75" x14ac:dyDescent="0.25">
      <c r="A800" s="58" t="s">
        <v>1572</v>
      </c>
      <c r="B800" s="47" t="s">
        <v>2399</v>
      </c>
      <c r="C800" s="58" t="s">
        <v>3285</v>
      </c>
      <c r="D800" s="47" t="s">
        <v>3794</v>
      </c>
    </row>
    <row r="801" spans="1:4" ht="15.75" x14ac:dyDescent="0.25">
      <c r="A801" s="58" t="s">
        <v>1571</v>
      </c>
      <c r="B801" s="47" t="s">
        <v>2399</v>
      </c>
      <c r="C801" s="58" t="s">
        <v>3795</v>
      </c>
      <c r="D801" s="47" t="s">
        <v>3136</v>
      </c>
    </row>
    <row r="802" spans="1:4" ht="15.75" x14ac:dyDescent="0.25">
      <c r="A802" s="58" t="s">
        <v>1570</v>
      </c>
      <c r="B802" s="47" t="s">
        <v>2399</v>
      </c>
      <c r="C802" s="58" t="s">
        <v>3796</v>
      </c>
      <c r="D802" s="47" t="s">
        <v>3797</v>
      </c>
    </row>
    <row r="803" spans="1:4" ht="15.75" x14ac:dyDescent="0.25">
      <c r="A803" s="58" t="s">
        <v>1569</v>
      </c>
      <c r="B803" s="47" t="s">
        <v>3277</v>
      </c>
      <c r="C803" s="58" t="s">
        <v>3798</v>
      </c>
      <c r="D803" s="47" t="s">
        <v>3799</v>
      </c>
    </row>
    <row r="804" spans="1:4" ht="15.75" x14ac:dyDescent="0.25">
      <c r="A804" s="58" t="s">
        <v>1568</v>
      </c>
      <c r="B804" s="47" t="s">
        <v>2399</v>
      </c>
      <c r="C804" s="58" t="s">
        <v>2909</v>
      </c>
      <c r="D804" s="47" t="s">
        <v>3210</v>
      </c>
    </row>
    <row r="805" spans="1:4" ht="15.75" x14ac:dyDescent="0.25">
      <c r="A805" s="58" t="s">
        <v>1567</v>
      </c>
      <c r="B805" s="47" t="s">
        <v>2399</v>
      </c>
      <c r="C805" s="58" t="s">
        <v>3800</v>
      </c>
      <c r="D805" s="47" t="s">
        <v>3210</v>
      </c>
    </row>
    <row r="806" spans="1:4" ht="15.75" x14ac:dyDescent="0.25">
      <c r="A806" s="58" t="s">
        <v>1566</v>
      </c>
      <c r="B806" s="47" t="s">
        <v>2402</v>
      </c>
      <c r="C806" s="58" t="s">
        <v>3801</v>
      </c>
      <c r="D806" s="47" t="s">
        <v>3802</v>
      </c>
    </row>
    <row r="807" spans="1:4" ht="15.75" x14ac:dyDescent="0.25">
      <c r="A807" s="58" t="s">
        <v>1565</v>
      </c>
      <c r="B807" s="47" t="s">
        <v>2402</v>
      </c>
      <c r="C807" s="58" t="s">
        <v>3803</v>
      </c>
      <c r="D807" s="47" t="s">
        <v>2415</v>
      </c>
    </row>
    <row r="808" spans="1:4" ht="15.75" x14ac:dyDescent="0.25">
      <c r="A808" s="58" t="s">
        <v>1564</v>
      </c>
      <c r="B808" s="47" t="s">
        <v>2402</v>
      </c>
      <c r="C808" s="58" t="s">
        <v>3804</v>
      </c>
      <c r="D808" s="47" t="s">
        <v>3805</v>
      </c>
    </row>
    <row r="809" spans="1:4" ht="15.75" x14ac:dyDescent="0.25">
      <c r="A809" s="58" t="s">
        <v>1563</v>
      </c>
      <c r="B809" s="47" t="s">
        <v>2402</v>
      </c>
      <c r="C809" s="58" t="s">
        <v>3806</v>
      </c>
      <c r="D809" s="47" t="s">
        <v>3807</v>
      </c>
    </row>
    <row r="810" spans="1:4" ht="15.75" x14ac:dyDescent="0.25">
      <c r="A810" s="58" t="s">
        <v>1562</v>
      </c>
      <c r="B810" s="47" t="s">
        <v>3277</v>
      </c>
      <c r="C810" s="58" t="s">
        <v>3808</v>
      </c>
      <c r="D810" s="47" t="s">
        <v>3809</v>
      </c>
    </row>
    <row r="811" spans="1:4" ht="15.75" x14ac:dyDescent="0.25">
      <c r="A811" s="58" t="s">
        <v>1561</v>
      </c>
      <c r="B811" s="47" t="s">
        <v>2402</v>
      </c>
      <c r="C811" s="58" t="s">
        <v>3810</v>
      </c>
      <c r="D811" s="47" t="s">
        <v>3811</v>
      </c>
    </row>
    <row r="812" spans="1:4" ht="15.75" x14ac:dyDescent="0.25">
      <c r="A812" s="58" t="s">
        <v>1560</v>
      </c>
      <c r="B812" s="47" t="s">
        <v>2402</v>
      </c>
      <c r="C812" s="58" t="s">
        <v>3812</v>
      </c>
      <c r="D812" s="47" t="s">
        <v>2638</v>
      </c>
    </row>
    <row r="813" spans="1:4" ht="15.75" x14ac:dyDescent="0.25">
      <c r="A813" s="58" t="s">
        <v>1559</v>
      </c>
      <c r="B813" s="47" t="s">
        <v>2402</v>
      </c>
      <c r="C813" s="58" t="s">
        <v>3131</v>
      </c>
      <c r="D813" s="47" t="s">
        <v>3813</v>
      </c>
    </row>
    <row r="814" spans="1:4" ht="15.75" x14ac:dyDescent="0.25">
      <c r="A814" s="58" t="s">
        <v>1558</v>
      </c>
      <c r="B814" s="47" t="s">
        <v>2402</v>
      </c>
      <c r="C814" s="58" t="s">
        <v>3814</v>
      </c>
      <c r="D814" s="47" t="s">
        <v>3432</v>
      </c>
    </row>
    <row r="815" spans="1:4" ht="15.75" x14ac:dyDescent="0.25">
      <c r="A815" s="58" t="s">
        <v>1557</v>
      </c>
      <c r="B815" s="47" t="s">
        <v>2402</v>
      </c>
      <c r="C815" s="58" t="s">
        <v>3815</v>
      </c>
      <c r="D815" s="47" t="s">
        <v>3816</v>
      </c>
    </row>
    <row r="816" spans="1:4" ht="15.75" x14ac:dyDescent="0.25">
      <c r="A816" s="58" t="s">
        <v>1556</v>
      </c>
      <c r="B816" s="47" t="s">
        <v>2402</v>
      </c>
      <c r="C816" s="58" t="s">
        <v>3817</v>
      </c>
      <c r="D816" s="47" t="s">
        <v>3818</v>
      </c>
    </row>
    <row r="817" spans="1:4" ht="15.75" x14ac:dyDescent="0.25">
      <c r="A817" s="58" t="s">
        <v>1555</v>
      </c>
      <c r="B817" s="47" t="s">
        <v>2402</v>
      </c>
      <c r="C817" s="58" t="s">
        <v>3819</v>
      </c>
      <c r="D817" s="47" t="s">
        <v>3820</v>
      </c>
    </row>
    <row r="818" spans="1:4" ht="15.75" x14ac:dyDescent="0.25">
      <c r="A818" s="58" t="s">
        <v>1554</v>
      </c>
      <c r="B818" s="47" t="s">
        <v>2402</v>
      </c>
      <c r="C818" s="58" t="s">
        <v>3821</v>
      </c>
      <c r="D818" s="47" t="s">
        <v>3822</v>
      </c>
    </row>
    <row r="819" spans="1:4" ht="15.75" x14ac:dyDescent="0.25">
      <c r="A819" s="58" t="s">
        <v>1553</v>
      </c>
      <c r="B819" s="47" t="s">
        <v>2402</v>
      </c>
      <c r="C819" s="58" t="s">
        <v>2966</v>
      </c>
      <c r="D819" s="47" t="s">
        <v>3121</v>
      </c>
    </row>
    <row r="820" spans="1:4" ht="15.75" x14ac:dyDescent="0.25">
      <c r="A820" s="58" t="s">
        <v>1552</v>
      </c>
      <c r="B820" s="47" t="s">
        <v>2402</v>
      </c>
      <c r="C820" s="58" t="s">
        <v>3823</v>
      </c>
      <c r="D820" s="47" t="s">
        <v>3824</v>
      </c>
    </row>
    <row r="821" spans="1:4" ht="15.75" x14ac:dyDescent="0.25">
      <c r="A821" s="58" t="s">
        <v>1551</v>
      </c>
      <c r="B821" s="47" t="s">
        <v>2399</v>
      </c>
      <c r="C821" s="58" t="s">
        <v>3825</v>
      </c>
      <c r="D821" s="47" t="s">
        <v>3448</v>
      </c>
    </row>
    <row r="822" spans="1:4" ht="15.75" x14ac:dyDescent="0.25">
      <c r="A822" s="58" t="s">
        <v>1550</v>
      </c>
      <c r="B822" s="47" t="s">
        <v>2402</v>
      </c>
      <c r="C822" s="58" t="s">
        <v>3826</v>
      </c>
      <c r="D822" s="47" t="s">
        <v>3827</v>
      </c>
    </row>
    <row r="823" spans="1:4" ht="15.75" x14ac:dyDescent="0.25">
      <c r="A823" s="58" t="s">
        <v>1549</v>
      </c>
      <c r="B823" s="47" t="s">
        <v>2402</v>
      </c>
      <c r="C823" s="58" t="s">
        <v>3828</v>
      </c>
      <c r="D823" s="47" t="s">
        <v>3829</v>
      </c>
    </row>
    <row r="824" spans="1:4" ht="15.75" x14ac:dyDescent="0.25">
      <c r="A824" s="58" t="s">
        <v>1548</v>
      </c>
      <c r="B824" s="47" t="s">
        <v>2402</v>
      </c>
      <c r="C824" s="58" t="s">
        <v>3830</v>
      </c>
      <c r="D824" s="47" t="s">
        <v>2478</v>
      </c>
    </row>
    <row r="825" spans="1:4" ht="15.75" x14ac:dyDescent="0.25">
      <c r="A825" s="58" t="s">
        <v>1547</v>
      </c>
      <c r="B825" s="47" t="s">
        <v>2402</v>
      </c>
      <c r="C825" s="58" t="s">
        <v>3615</v>
      </c>
      <c r="D825" s="47" t="s">
        <v>3831</v>
      </c>
    </row>
    <row r="826" spans="1:4" ht="15.75" x14ac:dyDescent="0.25">
      <c r="A826" s="58" t="s">
        <v>1546</v>
      </c>
      <c r="B826" s="47" t="s">
        <v>2402</v>
      </c>
      <c r="C826" s="58" t="s">
        <v>3832</v>
      </c>
      <c r="D826" s="47" t="s">
        <v>3833</v>
      </c>
    </row>
    <row r="827" spans="1:4" ht="15.75" x14ac:dyDescent="0.25">
      <c r="A827" s="58" t="s">
        <v>1545</v>
      </c>
      <c r="B827" s="47" t="s">
        <v>2399</v>
      </c>
      <c r="C827" s="58" t="s">
        <v>3834</v>
      </c>
      <c r="D827" s="47" t="s">
        <v>3835</v>
      </c>
    </row>
    <row r="828" spans="1:4" ht="15.75" x14ac:dyDescent="0.25">
      <c r="A828" s="58" t="s">
        <v>1544</v>
      </c>
      <c r="B828" s="47" t="s">
        <v>2399</v>
      </c>
      <c r="C828" s="58" t="s">
        <v>3836</v>
      </c>
      <c r="D828" s="47" t="s">
        <v>3837</v>
      </c>
    </row>
    <row r="829" spans="1:4" ht="15.75" x14ac:dyDescent="0.25">
      <c r="A829" s="58" t="s">
        <v>1543</v>
      </c>
      <c r="B829" s="47" t="s">
        <v>3277</v>
      </c>
      <c r="C829" s="58" t="s">
        <v>3285</v>
      </c>
      <c r="D829" s="47" t="s">
        <v>3838</v>
      </c>
    </row>
    <row r="830" spans="1:4" ht="15.75" x14ac:dyDescent="0.25">
      <c r="A830" s="58" t="s">
        <v>1542</v>
      </c>
      <c r="B830" s="47" t="s">
        <v>3277</v>
      </c>
      <c r="C830" s="58" t="s">
        <v>3314</v>
      </c>
      <c r="D830" s="47" t="s">
        <v>3839</v>
      </c>
    </row>
    <row r="831" spans="1:4" ht="15.75" x14ac:dyDescent="0.25">
      <c r="A831" s="58" t="s">
        <v>1541</v>
      </c>
      <c r="B831" s="47" t="s">
        <v>3277</v>
      </c>
      <c r="C831" s="58" t="s">
        <v>3840</v>
      </c>
      <c r="D831" s="47" t="s">
        <v>3841</v>
      </c>
    </row>
    <row r="832" spans="1:4" ht="15.75" x14ac:dyDescent="0.25">
      <c r="A832" s="58" t="s">
        <v>1540</v>
      </c>
      <c r="B832" s="47" t="s">
        <v>2402</v>
      </c>
      <c r="C832" s="58" t="s">
        <v>3842</v>
      </c>
      <c r="D832" s="47" t="s">
        <v>2696</v>
      </c>
    </row>
    <row r="833" spans="1:4" ht="15.75" x14ac:dyDescent="0.25">
      <c r="A833" s="58" t="s">
        <v>1539</v>
      </c>
      <c r="B833" s="47" t="s">
        <v>2402</v>
      </c>
      <c r="C833" s="58" t="s">
        <v>3843</v>
      </c>
      <c r="D833" s="47" t="s">
        <v>3844</v>
      </c>
    </row>
    <row r="834" spans="1:4" ht="15.75" x14ac:dyDescent="0.25">
      <c r="A834" s="58" t="s">
        <v>1538</v>
      </c>
      <c r="B834" s="47" t="s">
        <v>2402</v>
      </c>
      <c r="C834" s="58" t="s">
        <v>3845</v>
      </c>
      <c r="D834" s="47" t="s">
        <v>3846</v>
      </c>
    </row>
    <row r="835" spans="1:4" ht="15.75" x14ac:dyDescent="0.25">
      <c r="A835" s="58" t="s">
        <v>1537</v>
      </c>
      <c r="B835" s="47" t="s">
        <v>3277</v>
      </c>
      <c r="C835" s="58" t="s">
        <v>3847</v>
      </c>
      <c r="D835" s="47" t="s">
        <v>3610</v>
      </c>
    </row>
    <row r="836" spans="1:4" ht="15.75" x14ac:dyDescent="0.25">
      <c r="A836" s="58" t="s">
        <v>1536</v>
      </c>
      <c r="B836" s="47" t="s">
        <v>2399</v>
      </c>
      <c r="C836" s="58" t="s">
        <v>3848</v>
      </c>
      <c r="D836" s="47" t="s">
        <v>3849</v>
      </c>
    </row>
    <row r="837" spans="1:4" ht="15.75" x14ac:dyDescent="0.25">
      <c r="A837" s="58" t="s">
        <v>1535</v>
      </c>
      <c r="B837" s="47" t="s">
        <v>2399</v>
      </c>
      <c r="C837" s="58" t="s">
        <v>2815</v>
      </c>
      <c r="D837" s="47" t="s">
        <v>3850</v>
      </c>
    </row>
    <row r="838" spans="1:4" ht="15.75" x14ac:dyDescent="0.25">
      <c r="A838" s="58" t="s">
        <v>1534</v>
      </c>
      <c r="B838" s="47" t="s">
        <v>2399</v>
      </c>
      <c r="C838" s="58" t="s">
        <v>3851</v>
      </c>
      <c r="D838" s="47" t="s">
        <v>3852</v>
      </c>
    </row>
    <row r="839" spans="1:4" ht="15.75" x14ac:dyDescent="0.25">
      <c r="A839" s="58" t="s">
        <v>1533</v>
      </c>
      <c r="B839" s="47" t="s">
        <v>2402</v>
      </c>
      <c r="C839" s="58" t="s">
        <v>3512</v>
      </c>
      <c r="D839" s="47" t="s">
        <v>3404</v>
      </c>
    </row>
    <row r="840" spans="1:4" ht="15.75" x14ac:dyDescent="0.25">
      <c r="A840" s="58" t="s">
        <v>1532</v>
      </c>
      <c r="B840" s="47" t="s">
        <v>2399</v>
      </c>
      <c r="C840" s="58" t="s">
        <v>3853</v>
      </c>
      <c r="D840" s="47" t="s">
        <v>2835</v>
      </c>
    </row>
    <row r="841" spans="1:4" ht="15.75" x14ac:dyDescent="0.25">
      <c r="A841" s="58" t="s">
        <v>1531</v>
      </c>
      <c r="B841" s="47" t="s">
        <v>2399</v>
      </c>
      <c r="C841" s="58" t="s">
        <v>3854</v>
      </c>
      <c r="D841" s="47" t="s">
        <v>3855</v>
      </c>
    </row>
    <row r="842" spans="1:4" ht="15.75" x14ac:dyDescent="0.25">
      <c r="A842" s="58" t="s">
        <v>1530</v>
      </c>
      <c r="B842" s="47" t="s">
        <v>2399</v>
      </c>
      <c r="C842" s="58" t="s">
        <v>3856</v>
      </c>
      <c r="D842" s="47" t="s">
        <v>3857</v>
      </c>
    </row>
    <row r="843" spans="1:4" ht="15.75" x14ac:dyDescent="0.25">
      <c r="A843" s="58" t="s">
        <v>1529</v>
      </c>
      <c r="B843" s="47" t="s">
        <v>2399</v>
      </c>
      <c r="C843" s="58" t="s">
        <v>3858</v>
      </c>
      <c r="D843" s="47" t="s">
        <v>3756</v>
      </c>
    </row>
    <row r="844" spans="1:4" ht="15.75" x14ac:dyDescent="0.25">
      <c r="A844" s="58" t="s">
        <v>1528</v>
      </c>
      <c r="B844" s="47" t="s">
        <v>2399</v>
      </c>
      <c r="C844" s="58" t="s">
        <v>3859</v>
      </c>
      <c r="D844" s="47" t="s">
        <v>3860</v>
      </c>
    </row>
    <row r="845" spans="1:4" ht="15.75" x14ac:dyDescent="0.25">
      <c r="A845" s="58" t="s">
        <v>1527</v>
      </c>
      <c r="B845" s="47" t="s">
        <v>2399</v>
      </c>
      <c r="C845" s="58" t="s">
        <v>2677</v>
      </c>
      <c r="D845" s="47" t="s">
        <v>3338</v>
      </c>
    </row>
    <row r="846" spans="1:4" ht="15.75" x14ac:dyDescent="0.25">
      <c r="A846" s="58" t="s">
        <v>1526</v>
      </c>
      <c r="B846" s="47" t="s">
        <v>3277</v>
      </c>
      <c r="C846" s="58" t="s">
        <v>3861</v>
      </c>
      <c r="D846" s="47" t="s">
        <v>3862</v>
      </c>
    </row>
    <row r="847" spans="1:4" ht="15.75" x14ac:dyDescent="0.25">
      <c r="A847" s="58" t="s">
        <v>1525</v>
      </c>
      <c r="B847" s="47" t="s">
        <v>2399</v>
      </c>
      <c r="C847" s="58" t="s">
        <v>3863</v>
      </c>
      <c r="D847" s="47" t="s">
        <v>3864</v>
      </c>
    </row>
    <row r="848" spans="1:4" ht="15.75" x14ac:dyDescent="0.25">
      <c r="A848" s="58" t="s">
        <v>1524</v>
      </c>
      <c r="B848" s="47" t="s">
        <v>2399</v>
      </c>
      <c r="C848" s="58" t="s">
        <v>3865</v>
      </c>
      <c r="D848" s="47" t="s">
        <v>3866</v>
      </c>
    </row>
    <row r="849" spans="1:4" ht="15.75" x14ac:dyDescent="0.25">
      <c r="A849" s="58" t="s">
        <v>1523</v>
      </c>
      <c r="B849" s="47" t="s">
        <v>2399</v>
      </c>
      <c r="C849" s="58" t="s">
        <v>3867</v>
      </c>
      <c r="D849" s="47" t="s">
        <v>3868</v>
      </c>
    </row>
    <row r="850" spans="1:4" ht="15.75" x14ac:dyDescent="0.25">
      <c r="A850" s="58" t="s">
        <v>1522</v>
      </c>
      <c r="B850" s="47" t="s">
        <v>2402</v>
      </c>
      <c r="C850" s="58" t="s">
        <v>3869</v>
      </c>
      <c r="D850" s="47" t="s">
        <v>2500</v>
      </c>
    </row>
    <row r="851" spans="1:4" ht="15.75" x14ac:dyDescent="0.25">
      <c r="A851" s="58" t="s">
        <v>1521</v>
      </c>
      <c r="B851" s="47" t="s">
        <v>2402</v>
      </c>
      <c r="C851" s="58" t="s">
        <v>3870</v>
      </c>
      <c r="D851" s="47" t="s">
        <v>2485</v>
      </c>
    </row>
    <row r="852" spans="1:4" ht="15.75" x14ac:dyDescent="0.25">
      <c r="A852" s="58" t="s">
        <v>1520</v>
      </c>
      <c r="B852" s="47" t="s">
        <v>2399</v>
      </c>
      <c r="C852" s="58" t="s">
        <v>3871</v>
      </c>
      <c r="D852" s="47" t="s">
        <v>3872</v>
      </c>
    </row>
    <row r="853" spans="1:4" ht="15.75" x14ac:dyDescent="0.25">
      <c r="A853" s="58" t="s">
        <v>1519</v>
      </c>
      <c r="B853" s="47" t="s">
        <v>3277</v>
      </c>
      <c r="C853" s="58" t="s">
        <v>3873</v>
      </c>
      <c r="D853" s="47" t="s">
        <v>2756</v>
      </c>
    </row>
    <row r="854" spans="1:4" ht="15.75" x14ac:dyDescent="0.25">
      <c r="A854" s="58" t="s">
        <v>1518</v>
      </c>
      <c r="B854" s="47" t="s">
        <v>2402</v>
      </c>
      <c r="C854" s="58" t="s">
        <v>2736</v>
      </c>
      <c r="D854" s="47" t="s">
        <v>2553</v>
      </c>
    </row>
    <row r="855" spans="1:4" ht="15.75" x14ac:dyDescent="0.25">
      <c r="A855" s="58" t="s">
        <v>1517</v>
      </c>
      <c r="B855" s="47" t="s">
        <v>2402</v>
      </c>
      <c r="C855" s="58" t="s">
        <v>3874</v>
      </c>
      <c r="D855" s="47" t="s">
        <v>3875</v>
      </c>
    </row>
    <row r="856" spans="1:4" ht="15.75" x14ac:dyDescent="0.25">
      <c r="A856" s="58" t="s">
        <v>1516</v>
      </c>
      <c r="B856" s="47" t="s">
        <v>2402</v>
      </c>
      <c r="C856" s="58" t="s">
        <v>3876</v>
      </c>
      <c r="D856" s="47" t="s">
        <v>2831</v>
      </c>
    </row>
    <row r="857" spans="1:4" ht="15.75" x14ac:dyDescent="0.25">
      <c r="A857" s="58" t="s">
        <v>1515</v>
      </c>
      <c r="B857" s="47" t="s">
        <v>2402</v>
      </c>
      <c r="C857" s="58" t="s">
        <v>3877</v>
      </c>
      <c r="D857" s="47" t="s">
        <v>3878</v>
      </c>
    </row>
    <row r="858" spans="1:4" ht="15.75" x14ac:dyDescent="0.25">
      <c r="A858" s="58" t="s">
        <v>1514</v>
      </c>
      <c r="B858" s="47" t="s">
        <v>2399</v>
      </c>
      <c r="C858" s="58" t="s">
        <v>3879</v>
      </c>
      <c r="D858" s="47" t="s">
        <v>3880</v>
      </c>
    </row>
    <row r="859" spans="1:4" ht="15.75" x14ac:dyDescent="0.25">
      <c r="A859" s="58" t="s">
        <v>1513</v>
      </c>
      <c r="B859" s="47" t="s">
        <v>2399</v>
      </c>
      <c r="C859" s="58" t="s">
        <v>3881</v>
      </c>
      <c r="D859" s="47" t="s">
        <v>3210</v>
      </c>
    </row>
    <row r="860" spans="1:4" ht="15.75" x14ac:dyDescent="0.25">
      <c r="A860" s="58" t="s">
        <v>1512</v>
      </c>
      <c r="B860" s="47" t="s">
        <v>2399</v>
      </c>
      <c r="C860" s="58" t="s">
        <v>3882</v>
      </c>
      <c r="D860" s="47" t="s">
        <v>3883</v>
      </c>
    </row>
    <row r="861" spans="1:4" ht="15.75" x14ac:dyDescent="0.25">
      <c r="A861" s="58" t="s">
        <v>1511</v>
      </c>
      <c r="B861" s="47" t="s">
        <v>2399</v>
      </c>
      <c r="C861" s="58" t="s">
        <v>3884</v>
      </c>
      <c r="D861" s="47" t="s">
        <v>3885</v>
      </c>
    </row>
    <row r="862" spans="1:4" ht="15.75" x14ac:dyDescent="0.25">
      <c r="A862" s="58" t="s">
        <v>1510</v>
      </c>
      <c r="B862" s="47" t="s">
        <v>2402</v>
      </c>
      <c r="C862" s="58" t="s">
        <v>3886</v>
      </c>
      <c r="D862" s="47" t="s">
        <v>2500</v>
      </c>
    </row>
    <row r="863" spans="1:4" ht="15.75" x14ac:dyDescent="0.25">
      <c r="A863" s="58" t="s">
        <v>1509</v>
      </c>
      <c r="B863" s="47" t="s">
        <v>2399</v>
      </c>
      <c r="C863" s="58" t="s">
        <v>3887</v>
      </c>
      <c r="D863" s="47" t="s">
        <v>3023</v>
      </c>
    </row>
    <row r="864" spans="1:4" ht="15.75" x14ac:dyDescent="0.25">
      <c r="A864" s="58" t="s">
        <v>1508</v>
      </c>
      <c r="B864" s="47" t="s">
        <v>2402</v>
      </c>
      <c r="C864" s="58" t="s">
        <v>3888</v>
      </c>
      <c r="D864" s="47" t="s">
        <v>3889</v>
      </c>
    </row>
    <row r="865" spans="1:4" ht="15.75" x14ac:dyDescent="0.25">
      <c r="A865" s="58" t="s">
        <v>1507</v>
      </c>
      <c r="B865" s="47" t="s">
        <v>2402</v>
      </c>
      <c r="C865" s="58" t="s">
        <v>3890</v>
      </c>
      <c r="D865" s="47" t="s">
        <v>3891</v>
      </c>
    </row>
    <row r="866" spans="1:4" ht="15.75" x14ac:dyDescent="0.25">
      <c r="A866" s="58" t="s">
        <v>1506</v>
      </c>
      <c r="B866" s="47" t="s">
        <v>2402</v>
      </c>
      <c r="C866" s="58" t="s">
        <v>3892</v>
      </c>
      <c r="D866" s="47" t="s">
        <v>2530</v>
      </c>
    </row>
    <row r="867" spans="1:4" ht="15.75" x14ac:dyDescent="0.25">
      <c r="A867" s="58" t="s">
        <v>1505</v>
      </c>
      <c r="B867" s="47" t="s">
        <v>3277</v>
      </c>
      <c r="C867" s="58" t="s">
        <v>3893</v>
      </c>
      <c r="D867" s="47" t="s">
        <v>3894</v>
      </c>
    </row>
    <row r="868" spans="1:4" ht="15.75" x14ac:dyDescent="0.25">
      <c r="A868" s="58" t="s">
        <v>1504</v>
      </c>
      <c r="B868" s="47" t="s">
        <v>2402</v>
      </c>
      <c r="C868" s="58" t="s">
        <v>3895</v>
      </c>
      <c r="D868" s="47" t="s">
        <v>3896</v>
      </c>
    </row>
    <row r="869" spans="1:4" ht="15.75" x14ac:dyDescent="0.25">
      <c r="A869" s="58" t="s">
        <v>1503</v>
      </c>
      <c r="B869" s="47" t="s">
        <v>2402</v>
      </c>
      <c r="C869" s="58" t="s">
        <v>3897</v>
      </c>
      <c r="D869" s="47" t="s">
        <v>2604</v>
      </c>
    </row>
    <row r="870" spans="1:4" ht="15.75" x14ac:dyDescent="0.25">
      <c r="A870" s="58" t="s">
        <v>1502</v>
      </c>
      <c r="B870" s="47" t="s">
        <v>2402</v>
      </c>
      <c r="C870" s="58" t="s">
        <v>3898</v>
      </c>
      <c r="D870" s="47" t="s">
        <v>2423</v>
      </c>
    </row>
    <row r="871" spans="1:4" ht="15.75" x14ac:dyDescent="0.25">
      <c r="A871" s="58" t="s">
        <v>1501</v>
      </c>
      <c r="B871" s="47" t="s">
        <v>2402</v>
      </c>
      <c r="C871" s="58" t="s">
        <v>3899</v>
      </c>
      <c r="D871" s="47" t="s">
        <v>3900</v>
      </c>
    </row>
    <row r="872" spans="1:4" ht="15.75" x14ac:dyDescent="0.25">
      <c r="A872" s="58" t="s">
        <v>1500</v>
      </c>
      <c r="B872" s="47" t="s">
        <v>3277</v>
      </c>
      <c r="C872" s="58" t="s">
        <v>3901</v>
      </c>
      <c r="D872" s="47" t="s">
        <v>3902</v>
      </c>
    </row>
    <row r="873" spans="1:4" ht="15.75" x14ac:dyDescent="0.25">
      <c r="A873" s="58" t="s">
        <v>1499</v>
      </c>
      <c r="B873" s="47" t="s">
        <v>2399</v>
      </c>
      <c r="C873" s="58" t="s">
        <v>3903</v>
      </c>
      <c r="D873" s="47" t="s">
        <v>3904</v>
      </c>
    </row>
    <row r="874" spans="1:4" ht="15.75" x14ac:dyDescent="0.25">
      <c r="A874" s="58" t="s">
        <v>1498</v>
      </c>
      <c r="B874" s="47" t="s">
        <v>3277</v>
      </c>
      <c r="C874" s="58" t="s">
        <v>3905</v>
      </c>
      <c r="D874" s="47" t="s">
        <v>3175</v>
      </c>
    </row>
    <row r="875" spans="1:4" ht="15.75" x14ac:dyDescent="0.25">
      <c r="A875" s="58" t="s">
        <v>1497</v>
      </c>
      <c r="B875" s="47" t="s">
        <v>2399</v>
      </c>
      <c r="C875" s="58" t="s">
        <v>3906</v>
      </c>
      <c r="D875" s="47" t="s">
        <v>3907</v>
      </c>
    </row>
    <row r="876" spans="1:4" ht="15.75" x14ac:dyDescent="0.25">
      <c r="A876" s="58" t="s">
        <v>1496</v>
      </c>
      <c r="B876" s="47" t="s">
        <v>2399</v>
      </c>
      <c r="C876" s="58" t="s">
        <v>3908</v>
      </c>
      <c r="D876" s="47" t="s">
        <v>3909</v>
      </c>
    </row>
    <row r="877" spans="1:4" ht="15.75" x14ac:dyDescent="0.25">
      <c r="A877" s="58" t="s">
        <v>1495</v>
      </c>
      <c r="B877" s="47" t="s">
        <v>2399</v>
      </c>
      <c r="C877" s="58" t="s">
        <v>3910</v>
      </c>
      <c r="D877" s="47" t="s">
        <v>3911</v>
      </c>
    </row>
    <row r="878" spans="1:4" ht="15.75" x14ac:dyDescent="0.25">
      <c r="A878" s="58" t="s">
        <v>1494</v>
      </c>
      <c r="B878" s="47" t="s">
        <v>3277</v>
      </c>
      <c r="C878" s="58" t="s">
        <v>3912</v>
      </c>
      <c r="D878" s="47" t="s">
        <v>3547</v>
      </c>
    </row>
    <row r="879" spans="1:4" ht="15.75" x14ac:dyDescent="0.25">
      <c r="A879" s="58" t="s">
        <v>1493</v>
      </c>
      <c r="B879" s="47" t="s">
        <v>3277</v>
      </c>
      <c r="C879" s="58" t="s">
        <v>3913</v>
      </c>
      <c r="D879" s="47" t="s">
        <v>3914</v>
      </c>
    </row>
    <row r="880" spans="1:4" ht="15.75" x14ac:dyDescent="0.25">
      <c r="A880" s="58" t="s">
        <v>1492</v>
      </c>
      <c r="B880" s="47" t="s">
        <v>2399</v>
      </c>
      <c r="C880" s="58" t="s">
        <v>3915</v>
      </c>
      <c r="D880" s="47" t="s">
        <v>3916</v>
      </c>
    </row>
    <row r="881" spans="1:5" ht="15.75" x14ac:dyDescent="0.25">
      <c r="A881" s="58" t="s">
        <v>1491</v>
      </c>
      <c r="B881" s="47" t="s">
        <v>2399</v>
      </c>
      <c r="C881" s="58" t="s">
        <v>3917</v>
      </c>
      <c r="D881" s="47" t="s">
        <v>3918</v>
      </c>
    </row>
    <row r="882" spans="1:5" ht="15.75" x14ac:dyDescent="0.25">
      <c r="A882" s="58" t="s">
        <v>1490</v>
      </c>
      <c r="B882" s="47" t="s">
        <v>2399</v>
      </c>
      <c r="C882" s="58" t="s">
        <v>3919</v>
      </c>
      <c r="D882" s="47" t="s">
        <v>3920</v>
      </c>
    </row>
    <row r="883" spans="1:5" ht="15.75" x14ac:dyDescent="0.25">
      <c r="A883" s="58" t="s">
        <v>1489</v>
      </c>
      <c r="B883" s="47" t="s">
        <v>2399</v>
      </c>
      <c r="C883" s="58" t="s">
        <v>3921</v>
      </c>
      <c r="D883" s="47" t="s">
        <v>2922</v>
      </c>
    </row>
    <row r="884" spans="1:5" ht="15.75" x14ac:dyDescent="0.25">
      <c r="A884" s="58" t="s">
        <v>1488</v>
      </c>
      <c r="B884" s="47" t="s">
        <v>2399</v>
      </c>
      <c r="C884" s="58" t="s">
        <v>3922</v>
      </c>
      <c r="D884" s="47" t="s">
        <v>3923</v>
      </c>
    </row>
    <row r="885" spans="1:5" ht="15.75" x14ac:dyDescent="0.25">
      <c r="A885" s="58" t="s">
        <v>1487</v>
      </c>
      <c r="B885" s="47" t="s">
        <v>2399</v>
      </c>
      <c r="C885" s="58" t="s">
        <v>3924</v>
      </c>
      <c r="D885" s="47" t="s">
        <v>3925</v>
      </c>
    </row>
    <row r="886" spans="1:5" ht="15.75" x14ac:dyDescent="0.25">
      <c r="A886" s="58" t="s">
        <v>1486</v>
      </c>
      <c r="B886" s="47" t="s">
        <v>2399</v>
      </c>
      <c r="C886" s="58" t="s">
        <v>3926</v>
      </c>
      <c r="D886" s="47" t="s">
        <v>3927</v>
      </c>
    </row>
    <row r="887" spans="1:5" ht="15.75" x14ac:dyDescent="0.25">
      <c r="A887" s="58" t="s">
        <v>1485</v>
      </c>
      <c r="B887" s="47" t="s">
        <v>2399</v>
      </c>
      <c r="C887" s="58" t="s">
        <v>3928</v>
      </c>
      <c r="D887" s="47" t="s">
        <v>3929</v>
      </c>
    </row>
    <row r="888" spans="1:5" ht="15.75" x14ac:dyDescent="0.25">
      <c r="A888" s="58" t="s">
        <v>1484</v>
      </c>
      <c r="B888" s="47" t="s">
        <v>2399</v>
      </c>
      <c r="C888" s="58" t="s">
        <v>3930</v>
      </c>
      <c r="D888" s="47" t="s">
        <v>3931</v>
      </c>
    </row>
    <row r="889" spans="1:5" ht="15.75" x14ac:dyDescent="0.25">
      <c r="A889" s="58" t="s">
        <v>1483</v>
      </c>
      <c r="B889" s="47" t="s">
        <v>3277</v>
      </c>
      <c r="C889" s="58" t="s">
        <v>3932</v>
      </c>
      <c r="D889" s="47" t="s">
        <v>3933</v>
      </c>
    </row>
    <row r="890" spans="1:5" ht="15.75" x14ac:dyDescent="0.25">
      <c r="A890" s="58" t="s">
        <v>1482</v>
      </c>
      <c r="B890" s="47" t="s">
        <v>2402</v>
      </c>
      <c r="C890" s="58" t="s">
        <v>3934</v>
      </c>
      <c r="D890" s="47" t="s">
        <v>3935</v>
      </c>
    </row>
    <row r="891" spans="1:5" ht="15.75" x14ac:dyDescent="0.25">
      <c r="A891" s="58" t="s">
        <v>1481</v>
      </c>
      <c r="B891" s="47" t="s">
        <v>2402</v>
      </c>
      <c r="C891" s="58" t="s">
        <v>3936</v>
      </c>
      <c r="D891" s="47" t="s">
        <v>2750</v>
      </c>
    </row>
    <row r="892" spans="1:5" ht="15.75" x14ac:dyDescent="0.25">
      <c r="A892" s="58" t="s">
        <v>1480</v>
      </c>
      <c r="B892" s="47" t="s">
        <v>2402</v>
      </c>
      <c r="C892" s="58" t="s">
        <v>3937</v>
      </c>
      <c r="D892" s="47" t="s">
        <v>3938</v>
      </c>
    </row>
    <row r="893" spans="1:5" ht="15.75" x14ac:dyDescent="0.25">
      <c r="A893" s="58" t="s">
        <v>1479</v>
      </c>
      <c r="B893" s="47" t="s">
        <v>2402</v>
      </c>
      <c r="C893" s="58" t="s">
        <v>3939</v>
      </c>
      <c r="D893" s="47" t="s">
        <v>3940</v>
      </c>
      <c r="E893" t="s">
        <v>2539</v>
      </c>
    </row>
    <row r="894" spans="1:5" ht="15.75" x14ac:dyDescent="0.25">
      <c r="A894" s="58" t="s">
        <v>1478</v>
      </c>
      <c r="B894" s="47" t="s">
        <v>3277</v>
      </c>
      <c r="C894" s="58" t="s">
        <v>3941</v>
      </c>
      <c r="D894" s="47" t="s">
        <v>3942</v>
      </c>
    </row>
    <row r="895" spans="1:5" ht="15.75" x14ac:dyDescent="0.25">
      <c r="A895" s="58" t="s">
        <v>1477</v>
      </c>
      <c r="B895" s="47" t="s">
        <v>2402</v>
      </c>
      <c r="C895" s="58" t="s">
        <v>3943</v>
      </c>
      <c r="D895" s="47" t="s">
        <v>2439</v>
      </c>
    </row>
    <row r="896" spans="1:5" ht="15.75" x14ac:dyDescent="0.25">
      <c r="A896" s="58" t="s">
        <v>1476</v>
      </c>
      <c r="B896" s="47" t="s">
        <v>2402</v>
      </c>
      <c r="C896" s="58" t="s">
        <v>3944</v>
      </c>
      <c r="D896" s="47" t="s">
        <v>3945</v>
      </c>
    </row>
    <row r="897" spans="1:4" ht="15.75" x14ac:dyDescent="0.25">
      <c r="A897" s="58" t="s">
        <v>1475</v>
      </c>
      <c r="B897" s="47" t="s">
        <v>2399</v>
      </c>
      <c r="C897" s="58" t="s">
        <v>3946</v>
      </c>
      <c r="D897" s="47" t="s">
        <v>3947</v>
      </c>
    </row>
    <row r="898" spans="1:4" ht="15.75" x14ac:dyDescent="0.25">
      <c r="A898" s="58" t="s">
        <v>1474</v>
      </c>
      <c r="B898" s="47" t="s">
        <v>2399</v>
      </c>
      <c r="C898" s="58" t="s">
        <v>3335</v>
      </c>
      <c r="D898" s="47" t="s">
        <v>3948</v>
      </c>
    </row>
    <row r="899" spans="1:4" ht="15.75" x14ac:dyDescent="0.25">
      <c r="A899" s="58" t="s">
        <v>1473</v>
      </c>
      <c r="B899" s="47" t="s">
        <v>2399</v>
      </c>
      <c r="C899" s="58" t="s">
        <v>3949</v>
      </c>
      <c r="D899" s="47" t="s">
        <v>3950</v>
      </c>
    </row>
    <row r="900" spans="1:4" ht="15.75" x14ac:dyDescent="0.25">
      <c r="A900" s="58" t="s">
        <v>1472</v>
      </c>
      <c r="B900" s="47" t="s">
        <v>2402</v>
      </c>
      <c r="C900" s="58" t="s">
        <v>2783</v>
      </c>
      <c r="D900" s="47" t="s">
        <v>2478</v>
      </c>
    </row>
    <row r="901" spans="1:4" ht="15.75" x14ac:dyDescent="0.25">
      <c r="A901" s="58" t="s">
        <v>1471</v>
      </c>
      <c r="B901" s="47" t="s">
        <v>3277</v>
      </c>
      <c r="C901" s="58" t="s">
        <v>2813</v>
      </c>
      <c r="D901" s="47" t="s">
        <v>3951</v>
      </c>
    </row>
    <row r="902" spans="1:4" ht="15.75" x14ac:dyDescent="0.25">
      <c r="A902" s="58" t="s">
        <v>1470</v>
      </c>
      <c r="B902" s="47" t="s">
        <v>2399</v>
      </c>
      <c r="C902" s="58" t="s">
        <v>3952</v>
      </c>
      <c r="D902" s="47" t="s">
        <v>3953</v>
      </c>
    </row>
    <row r="903" spans="1:4" ht="15.75" x14ac:dyDescent="0.25">
      <c r="A903" s="58" t="s">
        <v>1469</v>
      </c>
      <c r="B903" s="47" t="s">
        <v>2402</v>
      </c>
      <c r="C903" s="58" t="s">
        <v>3954</v>
      </c>
      <c r="D903" s="47" t="s">
        <v>3414</v>
      </c>
    </row>
    <row r="904" spans="1:4" ht="15.75" x14ac:dyDescent="0.25">
      <c r="A904" s="58" t="s">
        <v>1468</v>
      </c>
      <c r="B904" s="47" t="s">
        <v>2399</v>
      </c>
      <c r="C904" s="58" t="s">
        <v>3955</v>
      </c>
      <c r="D904" s="47" t="s">
        <v>3956</v>
      </c>
    </row>
    <row r="905" spans="1:4" ht="15.75" x14ac:dyDescent="0.25">
      <c r="A905" s="58" t="s">
        <v>1467</v>
      </c>
      <c r="B905" s="47" t="s">
        <v>2399</v>
      </c>
      <c r="C905" s="58" t="s">
        <v>3957</v>
      </c>
      <c r="D905" s="47" t="s">
        <v>3958</v>
      </c>
    </row>
    <row r="906" spans="1:4" ht="15.75" x14ac:dyDescent="0.25">
      <c r="A906" s="58" t="s">
        <v>1466</v>
      </c>
      <c r="B906" s="47" t="s">
        <v>2402</v>
      </c>
      <c r="C906" s="58" t="s">
        <v>3959</v>
      </c>
      <c r="D906" s="47" t="s">
        <v>3960</v>
      </c>
    </row>
    <row r="907" spans="1:4" ht="15.75" x14ac:dyDescent="0.25">
      <c r="A907" s="58" t="s">
        <v>1465</v>
      </c>
      <c r="B907" s="47" t="s">
        <v>2399</v>
      </c>
      <c r="C907" s="58" t="s">
        <v>3961</v>
      </c>
      <c r="D907" s="47" t="s">
        <v>3852</v>
      </c>
    </row>
    <row r="908" spans="1:4" ht="15.75" x14ac:dyDescent="0.25">
      <c r="A908" s="58" t="s">
        <v>1464</v>
      </c>
      <c r="B908" s="47" t="s">
        <v>3277</v>
      </c>
      <c r="C908" s="58" t="s">
        <v>3962</v>
      </c>
      <c r="D908" s="47" t="s">
        <v>3963</v>
      </c>
    </row>
    <row r="909" spans="1:4" ht="15.75" x14ac:dyDescent="0.25">
      <c r="A909" s="58" t="s">
        <v>1463</v>
      </c>
      <c r="B909" s="47" t="s">
        <v>2402</v>
      </c>
      <c r="C909" s="58" t="s">
        <v>3964</v>
      </c>
      <c r="D909" s="47" t="s">
        <v>3965</v>
      </c>
    </row>
    <row r="910" spans="1:4" ht="15.75" x14ac:dyDescent="0.25">
      <c r="A910" s="58" t="s">
        <v>1462</v>
      </c>
      <c r="B910" s="47" t="s">
        <v>2402</v>
      </c>
      <c r="C910" s="58" t="s">
        <v>3966</v>
      </c>
      <c r="D910" s="47" t="s">
        <v>2992</v>
      </c>
    </row>
    <row r="911" spans="1:4" ht="15.75" x14ac:dyDescent="0.25">
      <c r="A911" s="58" t="s">
        <v>1461</v>
      </c>
      <c r="B911" s="47" t="s">
        <v>2402</v>
      </c>
      <c r="C911" s="58" t="s">
        <v>3967</v>
      </c>
      <c r="D911" s="47" t="s">
        <v>3968</v>
      </c>
    </row>
    <row r="912" spans="1:4" ht="15.75" x14ac:dyDescent="0.25">
      <c r="A912" s="58" t="s">
        <v>1460</v>
      </c>
      <c r="B912" s="47" t="s">
        <v>2402</v>
      </c>
      <c r="C912" s="58" t="s">
        <v>3969</v>
      </c>
      <c r="D912" s="47" t="s">
        <v>3970</v>
      </c>
    </row>
    <row r="913" spans="1:4" ht="15.75" x14ac:dyDescent="0.25">
      <c r="A913" s="58" t="s">
        <v>1459</v>
      </c>
      <c r="B913" s="47" t="s">
        <v>2402</v>
      </c>
      <c r="C913" s="58" t="s">
        <v>3971</v>
      </c>
      <c r="D913" s="47" t="s">
        <v>3156</v>
      </c>
    </row>
    <row r="914" spans="1:4" ht="15.75" x14ac:dyDescent="0.25">
      <c r="A914" s="58" t="s">
        <v>1458</v>
      </c>
      <c r="B914" s="47" t="s">
        <v>2402</v>
      </c>
      <c r="C914" s="58" t="s">
        <v>3972</v>
      </c>
      <c r="D914" s="47" t="s">
        <v>2563</v>
      </c>
    </row>
    <row r="915" spans="1:4" ht="15.75" x14ac:dyDescent="0.25">
      <c r="A915" s="58" t="s">
        <v>1457</v>
      </c>
      <c r="B915" s="47" t="s">
        <v>2402</v>
      </c>
      <c r="C915" s="58" t="s">
        <v>2651</v>
      </c>
      <c r="D915" s="47" t="s">
        <v>3973</v>
      </c>
    </row>
    <row r="916" spans="1:4" ht="15.75" x14ac:dyDescent="0.25">
      <c r="A916" s="58" t="s">
        <v>1456</v>
      </c>
      <c r="B916" s="47" t="s">
        <v>2402</v>
      </c>
      <c r="C916" s="58" t="s">
        <v>3974</v>
      </c>
      <c r="D916" s="47" t="s">
        <v>3975</v>
      </c>
    </row>
    <row r="917" spans="1:4" ht="15.75" x14ac:dyDescent="0.25">
      <c r="A917" s="58" t="s">
        <v>1455</v>
      </c>
      <c r="B917" s="47" t="s">
        <v>2402</v>
      </c>
      <c r="C917" s="58" t="s">
        <v>2813</v>
      </c>
      <c r="D917" s="47" t="s">
        <v>3976</v>
      </c>
    </row>
    <row r="918" spans="1:4" ht="15.75" x14ac:dyDescent="0.25">
      <c r="A918" s="58" t="s">
        <v>1454</v>
      </c>
      <c r="B918" s="47" t="s">
        <v>2399</v>
      </c>
      <c r="C918" s="58" t="s">
        <v>3977</v>
      </c>
      <c r="D918" s="47" t="s">
        <v>3978</v>
      </c>
    </row>
    <row r="919" spans="1:4" ht="15.75" x14ac:dyDescent="0.25">
      <c r="A919" s="58" t="s">
        <v>1453</v>
      </c>
      <c r="B919" s="47" t="s">
        <v>2399</v>
      </c>
      <c r="C919" s="58" t="s">
        <v>3979</v>
      </c>
      <c r="D919" s="47" t="s">
        <v>3173</v>
      </c>
    </row>
    <row r="920" spans="1:4" ht="15.75" x14ac:dyDescent="0.25">
      <c r="A920" s="58" t="s">
        <v>1452</v>
      </c>
      <c r="B920" s="47" t="s">
        <v>2399</v>
      </c>
      <c r="C920" s="58" t="s">
        <v>3980</v>
      </c>
      <c r="D920" s="47" t="s">
        <v>2492</v>
      </c>
    </row>
    <row r="921" spans="1:4" ht="15.75" x14ac:dyDescent="0.25">
      <c r="A921" s="58" t="s">
        <v>1451</v>
      </c>
      <c r="B921" s="47" t="s">
        <v>2399</v>
      </c>
      <c r="C921" s="58" t="s">
        <v>3981</v>
      </c>
      <c r="D921" s="47" t="s">
        <v>3982</v>
      </c>
    </row>
    <row r="922" spans="1:4" ht="15.75" x14ac:dyDescent="0.25">
      <c r="A922" s="58" t="s">
        <v>1450</v>
      </c>
      <c r="B922" s="47" t="s">
        <v>2399</v>
      </c>
      <c r="C922" s="58" t="s">
        <v>3983</v>
      </c>
      <c r="D922" s="47" t="s">
        <v>3984</v>
      </c>
    </row>
    <row r="923" spans="1:4" ht="15.75" x14ac:dyDescent="0.25">
      <c r="A923" s="58" t="s">
        <v>1449</v>
      </c>
      <c r="B923" s="47" t="s">
        <v>2399</v>
      </c>
      <c r="C923" s="58" t="s">
        <v>3985</v>
      </c>
      <c r="D923" s="47" t="s">
        <v>3986</v>
      </c>
    </row>
    <row r="924" spans="1:4" ht="15.75" x14ac:dyDescent="0.25">
      <c r="A924" s="58" t="s">
        <v>1448</v>
      </c>
      <c r="B924" s="47" t="s">
        <v>2399</v>
      </c>
      <c r="C924" s="58" t="s">
        <v>3987</v>
      </c>
      <c r="D924" s="47" t="s">
        <v>3988</v>
      </c>
    </row>
    <row r="925" spans="1:4" ht="15.75" x14ac:dyDescent="0.25">
      <c r="A925" s="58" t="s">
        <v>1447</v>
      </c>
      <c r="B925" s="47" t="s">
        <v>2399</v>
      </c>
      <c r="C925" s="58" t="s">
        <v>3989</v>
      </c>
      <c r="D925" s="47" t="s">
        <v>3990</v>
      </c>
    </row>
    <row r="926" spans="1:4" ht="15.75" x14ac:dyDescent="0.25">
      <c r="A926" s="58" t="s">
        <v>1446</v>
      </c>
      <c r="B926" s="47" t="s">
        <v>2399</v>
      </c>
      <c r="C926" s="58" t="s">
        <v>3991</v>
      </c>
      <c r="D926" s="47" t="s">
        <v>3992</v>
      </c>
    </row>
    <row r="927" spans="1:4" ht="15.75" x14ac:dyDescent="0.25">
      <c r="A927" s="58" t="s">
        <v>1445</v>
      </c>
      <c r="B927" s="47" t="s">
        <v>2399</v>
      </c>
      <c r="C927" s="58" t="s">
        <v>3993</v>
      </c>
      <c r="D927" s="47" t="s">
        <v>3994</v>
      </c>
    </row>
    <row r="928" spans="1:4" ht="15.75" x14ac:dyDescent="0.25">
      <c r="A928" s="58" t="s">
        <v>1444</v>
      </c>
      <c r="B928" s="47" t="s">
        <v>2399</v>
      </c>
      <c r="C928" s="58" t="s">
        <v>3995</v>
      </c>
      <c r="D928" s="47" t="s">
        <v>3622</v>
      </c>
    </row>
    <row r="929" spans="1:4" ht="15.75" x14ac:dyDescent="0.25">
      <c r="A929" s="58" t="s">
        <v>1443</v>
      </c>
      <c r="B929" s="47" t="s">
        <v>2399</v>
      </c>
      <c r="C929" s="58" t="s">
        <v>3996</v>
      </c>
      <c r="D929" s="47" t="s">
        <v>3997</v>
      </c>
    </row>
    <row r="930" spans="1:4" ht="15.75" x14ac:dyDescent="0.25">
      <c r="A930" s="58" t="s">
        <v>1442</v>
      </c>
      <c r="B930" s="47" t="s">
        <v>3277</v>
      </c>
      <c r="C930" s="58" t="s">
        <v>3998</v>
      </c>
      <c r="D930" s="47" t="s">
        <v>3999</v>
      </c>
    </row>
    <row r="931" spans="1:4" ht="15.75" x14ac:dyDescent="0.25">
      <c r="A931" s="58" t="s">
        <v>1441</v>
      </c>
      <c r="B931" s="47" t="s">
        <v>2402</v>
      </c>
      <c r="C931" s="58" t="s">
        <v>4000</v>
      </c>
      <c r="D931" s="47" t="s">
        <v>4001</v>
      </c>
    </row>
    <row r="932" spans="1:4" ht="15.75" x14ac:dyDescent="0.25">
      <c r="A932" s="58" t="s">
        <v>1440</v>
      </c>
      <c r="B932" s="47" t="s">
        <v>3277</v>
      </c>
      <c r="C932" s="58" t="s">
        <v>4002</v>
      </c>
      <c r="D932" s="47" t="s">
        <v>3624</v>
      </c>
    </row>
    <row r="933" spans="1:4" ht="15.75" x14ac:dyDescent="0.25">
      <c r="A933" s="58" t="s">
        <v>1439</v>
      </c>
      <c r="B933" s="47" t="s">
        <v>2402</v>
      </c>
      <c r="C933" s="58" t="s">
        <v>4003</v>
      </c>
      <c r="D933" s="47" t="s">
        <v>2735</v>
      </c>
    </row>
    <row r="934" spans="1:4" ht="15.75" x14ac:dyDescent="0.25">
      <c r="A934" s="58" t="s">
        <v>1438</v>
      </c>
      <c r="B934" s="47" t="s">
        <v>2402</v>
      </c>
      <c r="C934" s="58" t="s">
        <v>4004</v>
      </c>
      <c r="D934" s="47" t="s">
        <v>4005</v>
      </c>
    </row>
    <row r="935" spans="1:4" ht="15.75" x14ac:dyDescent="0.25">
      <c r="A935" s="58" t="s">
        <v>1437</v>
      </c>
      <c r="B935" s="47" t="s">
        <v>2399</v>
      </c>
      <c r="C935" s="58" t="s">
        <v>2416</v>
      </c>
      <c r="D935" s="47" t="s">
        <v>4006</v>
      </c>
    </row>
    <row r="936" spans="1:4" ht="15.75" x14ac:dyDescent="0.25">
      <c r="A936" s="58" t="s">
        <v>1436</v>
      </c>
      <c r="B936" s="47" t="s">
        <v>2402</v>
      </c>
      <c r="C936" s="58" t="s">
        <v>4007</v>
      </c>
      <c r="D936" s="47" t="s">
        <v>4008</v>
      </c>
    </row>
    <row r="937" spans="1:4" ht="15.75" x14ac:dyDescent="0.25">
      <c r="A937" s="58" t="s">
        <v>1435</v>
      </c>
      <c r="B937" s="47" t="s">
        <v>2402</v>
      </c>
      <c r="C937" s="58" t="s">
        <v>4009</v>
      </c>
      <c r="D937" s="47" t="s">
        <v>2517</v>
      </c>
    </row>
    <row r="938" spans="1:4" ht="15.75" x14ac:dyDescent="0.25">
      <c r="A938" s="58" t="s">
        <v>1434</v>
      </c>
      <c r="B938" s="47" t="s">
        <v>3277</v>
      </c>
      <c r="C938" s="58" t="s">
        <v>3977</v>
      </c>
      <c r="D938" s="47" t="s">
        <v>4010</v>
      </c>
    </row>
    <row r="939" spans="1:4" ht="15.75" x14ac:dyDescent="0.25">
      <c r="A939" s="58" t="s">
        <v>1433</v>
      </c>
      <c r="B939" s="47" t="s">
        <v>2399</v>
      </c>
      <c r="C939" s="58" t="s">
        <v>4011</v>
      </c>
      <c r="D939" s="47" t="s">
        <v>4012</v>
      </c>
    </row>
    <row r="940" spans="1:4" ht="15.75" x14ac:dyDescent="0.25">
      <c r="A940" s="58" t="s">
        <v>1432</v>
      </c>
      <c r="B940" s="47" t="s">
        <v>2402</v>
      </c>
      <c r="C940" s="58" t="s">
        <v>4013</v>
      </c>
      <c r="D940" s="47" t="s">
        <v>4014</v>
      </c>
    </row>
    <row r="941" spans="1:4" ht="15.75" x14ac:dyDescent="0.25">
      <c r="A941" s="58" t="s">
        <v>1431</v>
      </c>
      <c r="B941" s="47" t="s">
        <v>2402</v>
      </c>
      <c r="C941" s="58" t="s">
        <v>4015</v>
      </c>
      <c r="D941" s="47" t="s">
        <v>3129</v>
      </c>
    </row>
    <row r="942" spans="1:4" ht="15.75" x14ac:dyDescent="0.25">
      <c r="A942" s="58" t="s">
        <v>1430</v>
      </c>
      <c r="B942" s="47" t="s">
        <v>2399</v>
      </c>
      <c r="C942" s="58" t="s">
        <v>4016</v>
      </c>
      <c r="D942" s="47" t="s">
        <v>4017</v>
      </c>
    </row>
    <row r="943" spans="1:4" ht="15.75" x14ac:dyDescent="0.25">
      <c r="A943" s="58" t="s">
        <v>1429</v>
      </c>
      <c r="B943" s="47" t="s">
        <v>2399</v>
      </c>
      <c r="C943" s="58" t="s">
        <v>4018</v>
      </c>
      <c r="D943" s="47" t="s">
        <v>4019</v>
      </c>
    </row>
    <row r="944" spans="1:4" ht="15.75" x14ac:dyDescent="0.25">
      <c r="A944" s="58" t="s">
        <v>1428</v>
      </c>
      <c r="B944" s="47" t="s">
        <v>2399</v>
      </c>
      <c r="C944" s="58" t="s">
        <v>4020</v>
      </c>
      <c r="D944" s="47" t="s">
        <v>4021</v>
      </c>
    </row>
    <row r="945" spans="1:4" ht="15.75" x14ac:dyDescent="0.25">
      <c r="A945" s="58" t="s">
        <v>1427</v>
      </c>
      <c r="B945" s="47" t="s">
        <v>2402</v>
      </c>
      <c r="C945" s="58" t="s">
        <v>3111</v>
      </c>
      <c r="D945" s="47" t="s">
        <v>4022</v>
      </c>
    </row>
    <row r="946" spans="1:4" ht="15.75" x14ac:dyDescent="0.25">
      <c r="A946" s="58" t="s">
        <v>1426</v>
      </c>
      <c r="B946" s="47" t="s">
        <v>2399</v>
      </c>
      <c r="C946" s="58" t="s">
        <v>4023</v>
      </c>
      <c r="D946" s="47" t="s">
        <v>2571</v>
      </c>
    </row>
    <row r="947" spans="1:4" ht="15.75" x14ac:dyDescent="0.25">
      <c r="A947" s="58" t="s">
        <v>1425</v>
      </c>
      <c r="B947" s="47" t="s">
        <v>2402</v>
      </c>
      <c r="C947" s="58" t="s">
        <v>4024</v>
      </c>
      <c r="D947" s="47" t="s">
        <v>2439</v>
      </c>
    </row>
    <row r="948" spans="1:4" ht="15.75" x14ac:dyDescent="0.25">
      <c r="A948" s="58" t="s">
        <v>1424</v>
      </c>
      <c r="B948" s="47" t="s">
        <v>2402</v>
      </c>
      <c r="C948" s="58" t="s">
        <v>3467</v>
      </c>
      <c r="D948" s="47" t="s">
        <v>4025</v>
      </c>
    </row>
    <row r="949" spans="1:4" ht="15.75" x14ac:dyDescent="0.25">
      <c r="A949" s="58" t="s">
        <v>1423</v>
      </c>
      <c r="B949" s="47" t="s">
        <v>2402</v>
      </c>
      <c r="C949" s="58" t="s">
        <v>4026</v>
      </c>
      <c r="D949" s="47" t="s">
        <v>2680</v>
      </c>
    </row>
    <row r="950" spans="1:4" ht="15.75" x14ac:dyDescent="0.25">
      <c r="A950" s="58" t="s">
        <v>1422</v>
      </c>
      <c r="B950" s="47" t="s">
        <v>2402</v>
      </c>
      <c r="C950" s="58" t="s">
        <v>4027</v>
      </c>
      <c r="D950" s="47" t="s">
        <v>2823</v>
      </c>
    </row>
    <row r="951" spans="1:4" ht="15.75" x14ac:dyDescent="0.25">
      <c r="A951" s="58" t="s">
        <v>1421</v>
      </c>
      <c r="B951" s="47" t="s">
        <v>2402</v>
      </c>
      <c r="C951" s="58" t="s">
        <v>4028</v>
      </c>
      <c r="D951" s="47" t="s">
        <v>3244</v>
      </c>
    </row>
    <row r="952" spans="1:4" ht="15.75" x14ac:dyDescent="0.25">
      <c r="A952" s="58" t="s">
        <v>1420</v>
      </c>
      <c r="B952" s="47" t="s">
        <v>2399</v>
      </c>
      <c r="C952" s="58" t="s">
        <v>4029</v>
      </c>
      <c r="D952" s="47" t="s">
        <v>4030</v>
      </c>
    </row>
    <row r="953" spans="1:4" ht="15.75" x14ac:dyDescent="0.25">
      <c r="A953" s="58" t="s">
        <v>1419</v>
      </c>
      <c r="B953" s="47" t="s">
        <v>2399</v>
      </c>
      <c r="C953" s="58" t="s">
        <v>3024</v>
      </c>
      <c r="D953" s="47" t="s">
        <v>4031</v>
      </c>
    </row>
    <row r="954" spans="1:4" ht="15.75" x14ac:dyDescent="0.25">
      <c r="A954" s="58" t="s">
        <v>1418</v>
      </c>
      <c r="B954" s="47" t="s">
        <v>2399</v>
      </c>
      <c r="C954" s="58" t="s">
        <v>4032</v>
      </c>
      <c r="D954" s="47" t="s">
        <v>4033</v>
      </c>
    </row>
    <row r="955" spans="1:4" ht="15.75" x14ac:dyDescent="0.25">
      <c r="A955" s="58" t="s">
        <v>1417</v>
      </c>
      <c r="B955" s="47" t="s">
        <v>2402</v>
      </c>
      <c r="C955" s="58" t="s">
        <v>4034</v>
      </c>
      <c r="D955" s="47" t="s">
        <v>4035</v>
      </c>
    </row>
    <row r="956" spans="1:4" ht="15.75" x14ac:dyDescent="0.25">
      <c r="A956" s="58" t="s">
        <v>1416</v>
      </c>
      <c r="B956" s="47" t="s">
        <v>2402</v>
      </c>
      <c r="C956" s="58" t="s">
        <v>4036</v>
      </c>
      <c r="D956" s="47" t="s">
        <v>3900</v>
      </c>
    </row>
    <row r="957" spans="1:4" ht="15.75" x14ac:dyDescent="0.25">
      <c r="A957" s="58" t="s">
        <v>1415</v>
      </c>
      <c r="B957" s="47" t="s">
        <v>3277</v>
      </c>
      <c r="C957" s="58" t="s">
        <v>4037</v>
      </c>
      <c r="D957" s="47" t="s">
        <v>4038</v>
      </c>
    </row>
    <row r="958" spans="1:4" ht="15.75" x14ac:dyDescent="0.25">
      <c r="A958" s="58" t="s">
        <v>1414</v>
      </c>
      <c r="B958" s="47" t="s">
        <v>2402</v>
      </c>
      <c r="C958" s="58" t="s">
        <v>3939</v>
      </c>
      <c r="D958" s="47" t="s">
        <v>2680</v>
      </c>
    </row>
    <row r="959" spans="1:4" ht="15.75" x14ac:dyDescent="0.25">
      <c r="A959" s="58" t="s">
        <v>1413</v>
      </c>
      <c r="B959" s="47" t="s">
        <v>2399</v>
      </c>
      <c r="C959" s="58" t="s">
        <v>4039</v>
      </c>
      <c r="D959" s="47" t="s">
        <v>4040</v>
      </c>
    </row>
    <row r="960" spans="1:4" ht="15.75" x14ac:dyDescent="0.25">
      <c r="A960" s="58" t="s">
        <v>1412</v>
      </c>
      <c r="B960" s="47" t="s">
        <v>3277</v>
      </c>
      <c r="C960" s="58" t="s">
        <v>4041</v>
      </c>
      <c r="D960" s="47" t="s">
        <v>4042</v>
      </c>
    </row>
    <row r="961" spans="1:4" ht="15.75" x14ac:dyDescent="0.25">
      <c r="A961" s="58" t="s">
        <v>1411</v>
      </c>
      <c r="B961" s="47" t="s">
        <v>2399</v>
      </c>
      <c r="C961" s="58" t="s">
        <v>4043</v>
      </c>
      <c r="D961" s="47" t="s">
        <v>3614</v>
      </c>
    </row>
    <row r="962" spans="1:4" ht="15.75" x14ac:dyDescent="0.25">
      <c r="A962" s="58" t="s">
        <v>1410</v>
      </c>
      <c r="B962" s="47" t="s">
        <v>3277</v>
      </c>
      <c r="C962" s="58" t="s">
        <v>4044</v>
      </c>
      <c r="D962" s="47" t="s">
        <v>3136</v>
      </c>
    </row>
    <row r="963" spans="1:4" ht="15.75" x14ac:dyDescent="0.25">
      <c r="A963" s="58" t="s">
        <v>1409</v>
      </c>
      <c r="B963" s="47" t="s">
        <v>2402</v>
      </c>
      <c r="C963" s="58" t="s">
        <v>2948</v>
      </c>
      <c r="D963" s="47" t="s">
        <v>2978</v>
      </c>
    </row>
    <row r="964" spans="1:4" ht="15.75" x14ac:dyDescent="0.25">
      <c r="A964" s="58" t="s">
        <v>1408</v>
      </c>
      <c r="B964" s="47" t="s">
        <v>2399</v>
      </c>
      <c r="C964" s="58" t="s">
        <v>4045</v>
      </c>
      <c r="D964" s="47" t="s">
        <v>4046</v>
      </c>
    </row>
    <row r="965" spans="1:4" ht="15.75" x14ac:dyDescent="0.25">
      <c r="A965" s="58" t="s">
        <v>1407</v>
      </c>
      <c r="B965" s="47" t="s">
        <v>3277</v>
      </c>
      <c r="C965" s="58" t="s">
        <v>4047</v>
      </c>
      <c r="D965" s="47" t="s">
        <v>4048</v>
      </c>
    </row>
    <row r="966" spans="1:4" ht="15.75" x14ac:dyDescent="0.25">
      <c r="A966" s="58" t="s">
        <v>1406</v>
      </c>
      <c r="B966" s="47" t="s">
        <v>2399</v>
      </c>
      <c r="C966" s="58" t="s">
        <v>4049</v>
      </c>
      <c r="D966" s="47" t="s">
        <v>4050</v>
      </c>
    </row>
    <row r="967" spans="1:4" ht="15.75" x14ac:dyDescent="0.25">
      <c r="A967" s="58" t="s">
        <v>1405</v>
      </c>
      <c r="B967" s="47" t="s">
        <v>2399</v>
      </c>
      <c r="C967" s="58" t="s">
        <v>4051</v>
      </c>
      <c r="D967" s="47" t="s">
        <v>4052</v>
      </c>
    </row>
    <row r="968" spans="1:4" ht="15.75" x14ac:dyDescent="0.25">
      <c r="A968" s="58" t="s">
        <v>1404</v>
      </c>
      <c r="B968" s="47" t="s">
        <v>2399</v>
      </c>
      <c r="C968" s="58" t="s">
        <v>4053</v>
      </c>
      <c r="D968" s="47" t="s">
        <v>4054</v>
      </c>
    </row>
    <row r="969" spans="1:4" ht="15.75" x14ac:dyDescent="0.25">
      <c r="A969" s="58" t="s">
        <v>1403</v>
      </c>
      <c r="B969" s="47" t="s">
        <v>2402</v>
      </c>
      <c r="C969" s="58" t="s">
        <v>4055</v>
      </c>
      <c r="D969" s="47" t="s">
        <v>2521</v>
      </c>
    </row>
    <row r="970" spans="1:4" ht="15.75" x14ac:dyDescent="0.25">
      <c r="A970" s="58" t="s">
        <v>1402</v>
      </c>
      <c r="B970" s="47" t="s">
        <v>2399</v>
      </c>
      <c r="C970" s="58" t="s">
        <v>4056</v>
      </c>
      <c r="D970" s="47" t="s">
        <v>3495</v>
      </c>
    </row>
    <row r="971" spans="1:4" ht="15.75" x14ac:dyDescent="0.25">
      <c r="A971" s="58" t="s">
        <v>1401</v>
      </c>
      <c r="B971" s="47" t="s">
        <v>2402</v>
      </c>
      <c r="C971" s="58" t="s">
        <v>4057</v>
      </c>
      <c r="D971" s="47" t="s">
        <v>4058</v>
      </c>
    </row>
    <row r="972" spans="1:4" ht="15.75" x14ac:dyDescent="0.25">
      <c r="A972" s="58" t="s">
        <v>1400</v>
      </c>
      <c r="B972" s="47" t="s">
        <v>2399</v>
      </c>
      <c r="C972" s="58" t="s">
        <v>4059</v>
      </c>
      <c r="D972" s="47" t="s">
        <v>3152</v>
      </c>
    </row>
    <row r="973" spans="1:4" ht="15.75" x14ac:dyDescent="0.25">
      <c r="A973" s="58" t="s">
        <v>1399</v>
      </c>
      <c r="B973" s="47" t="s">
        <v>2399</v>
      </c>
      <c r="C973" s="58" t="s">
        <v>4060</v>
      </c>
      <c r="D973" s="47" t="s">
        <v>4061</v>
      </c>
    </row>
    <row r="974" spans="1:4" ht="15.75" x14ac:dyDescent="0.25">
      <c r="A974" s="58" t="s">
        <v>1398</v>
      </c>
      <c r="B974" s="47" t="s">
        <v>2402</v>
      </c>
      <c r="C974" s="58" t="s">
        <v>4062</v>
      </c>
      <c r="D974" s="47" t="s">
        <v>2700</v>
      </c>
    </row>
    <row r="975" spans="1:4" ht="15.75" x14ac:dyDescent="0.25">
      <c r="A975" s="58" t="s">
        <v>1397</v>
      </c>
      <c r="B975" s="47" t="s">
        <v>3277</v>
      </c>
      <c r="C975" s="58" t="s">
        <v>3736</v>
      </c>
      <c r="D975" s="47" t="s">
        <v>4063</v>
      </c>
    </row>
    <row r="976" spans="1:4" ht="15.75" x14ac:dyDescent="0.25">
      <c r="A976" s="58" t="s">
        <v>1396</v>
      </c>
      <c r="B976" s="47" t="s">
        <v>2402</v>
      </c>
      <c r="C976" s="58" t="s">
        <v>4064</v>
      </c>
      <c r="D976" s="47" t="s">
        <v>3626</v>
      </c>
    </row>
    <row r="977" spans="1:4" ht="15.75" x14ac:dyDescent="0.25">
      <c r="A977" s="58" t="s">
        <v>1395</v>
      </c>
      <c r="B977" s="47" t="s">
        <v>3277</v>
      </c>
      <c r="C977" s="58" t="s">
        <v>4065</v>
      </c>
      <c r="D977" s="47" t="s">
        <v>4066</v>
      </c>
    </row>
    <row r="978" spans="1:4" ht="15.75" x14ac:dyDescent="0.25">
      <c r="A978" s="58" t="s">
        <v>1394</v>
      </c>
      <c r="B978" s="47" t="s">
        <v>3277</v>
      </c>
      <c r="C978" s="58" t="s">
        <v>3269</v>
      </c>
      <c r="D978" s="47" t="s">
        <v>4067</v>
      </c>
    </row>
    <row r="979" spans="1:4" ht="15.75" x14ac:dyDescent="0.25">
      <c r="A979" s="58" t="s">
        <v>1393</v>
      </c>
      <c r="B979" s="47" t="s">
        <v>2402</v>
      </c>
      <c r="C979" s="58" t="s">
        <v>4068</v>
      </c>
      <c r="D979" s="47" t="s">
        <v>2962</v>
      </c>
    </row>
    <row r="980" spans="1:4" ht="15.75" x14ac:dyDescent="0.25">
      <c r="A980" s="58" t="s">
        <v>1392</v>
      </c>
      <c r="B980" s="47" t="s">
        <v>2402</v>
      </c>
      <c r="C980" s="58" t="s">
        <v>4069</v>
      </c>
      <c r="D980" s="47" t="s">
        <v>2491</v>
      </c>
    </row>
    <row r="981" spans="1:4" ht="15.75" x14ac:dyDescent="0.25">
      <c r="A981" s="58" t="s">
        <v>1391</v>
      </c>
      <c r="B981" s="47" t="s">
        <v>2402</v>
      </c>
      <c r="C981" s="58" t="s">
        <v>4070</v>
      </c>
      <c r="D981" s="47" t="s">
        <v>2827</v>
      </c>
    </row>
    <row r="982" spans="1:4" ht="15.75" x14ac:dyDescent="0.25">
      <c r="A982" s="58" t="s">
        <v>1390</v>
      </c>
      <c r="B982" s="47" t="s">
        <v>2402</v>
      </c>
      <c r="C982" s="58" t="s">
        <v>4071</v>
      </c>
      <c r="D982" s="47" t="s">
        <v>4072</v>
      </c>
    </row>
    <row r="983" spans="1:4" ht="15.75" x14ac:dyDescent="0.25">
      <c r="A983" s="58" t="s">
        <v>1389</v>
      </c>
      <c r="B983" s="47" t="s">
        <v>2402</v>
      </c>
      <c r="C983" s="58" t="s">
        <v>4073</v>
      </c>
      <c r="D983" s="47" t="s">
        <v>4074</v>
      </c>
    </row>
    <row r="984" spans="1:4" ht="15.75" x14ac:dyDescent="0.25">
      <c r="A984" s="58" t="s">
        <v>1388</v>
      </c>
      <c r="B984" s="47" t="s">
        <v>2402</v>
      </c>
      <c r="C984" s="58" t="s">
        <v>4075</v>
      </c>
      <c r="D984" s="47" t="s">
        <v>2837</v>
      </c>
    </row>
    <row r="985" spans="1:4" ht="15.75" x14ac:dyDescent="0.25">
      <c r="A985" s="58" t="s">
        <v>1387</v>
      </c>
      <c r="B985" s="47" t="s">
        <v>3277</v>
      </c>
      <c r="C985" s="58" t="s">
        <v>4076</v>
      </c>
      <c r="D985" s="47" t="s">
        <v>4077</v>
      </c>
    </row>
    <row r="986" spans="1:4" ht="15.75" x14ac:dyDescent="0.25">
      <c r="A986" s="58" t="s">
        <v>1386</v>
      </c>
      <c r="B986" s="47" t="s">
        <v>2402</v>
      </c>
      <c r="C986" s="58" t="s">
        <v>4078</v>
      </c>
      <c r="D986" s="47" t="s">
        <v>4079</v>
      </c>
    </row>
    <row r="987" spans="1:4" ht="15.75" x14ac:dyDescent="0.25">
      <c r="A987" s="58" t="s">
        <v>1385</v>
      </c>
      <c r="B987" s="47" t="s">
        <v>2399</v>
      </c>
      <c r="C987" s="58" t="s">
        <v>4080</v>
      </c>
      <c r="D987" s="47" t="s">
        <v>4081</v>
      </c>
    </row>
    <row r="988" spans="1:4" ht="15.75" x14ac:dyDescent="0.25">
      <c r="A988" s="58" t="s">
        <v>1384</v>
      </c>
      <c r="B988" s="47" t="s">
        <v>2399</v>
      </c>
      <c r="C988" s="58" t="s">
        <v>2677</v>
      </c>
      <c r="D988" s="47" t="s">
        <v>2878</v>
      </c>
    </row>
    <row r="989" spans="1:4" ht="15.75" x14ac:dyDescent="0.25">
      <c r="A989" s="58" t="s">
        <v>1383</v>
      </c>
      <c r="B989" s="47" t="s">
        <v>3277</v>
      </c>
      <c r="C989" s="58" t="s">
        <v>4082</v>
      </c>
      <c r="D989" s="47" t="s">
        <v>3925</v>
      </c>
    </row>
    <row r="990" spans="1:4" ht="15.75" x14ac:dyDescent="0.25">
      <c r="A990" s="58" t="s">
        <v>1382</v>
      </c>
      <c r="B990" s="47" t="s">
        <v>2399</v>
      </c>
      <c r="C990" s="58" t="s">
        <v>4083</v>
      </c>
      <c r="D990" s="47" t="s">
        <v>4084</v>
      </c>
    </row>
    <row r="991" spans="1:4" ht="15.75" x14ac:dyDescent="0.25">
      <c r="A991" s="58" t="s">
        <v>1381</v>
      </c>
      <c r="B991" s="47" t="s">
        <v>2399</v>
      </c>
      <c r="C991" s="58" t="s">
        <v>4085</v>
      </c>
      <c r="D991" s="47" t="s">
        <v>2555</v>
      </c>
    </row>
    <row r="992" spans="1:4" ht="15.75" x14ac:dyDescent="0.25">
      <c r="A992" s="58" t="s">
        <v>1380</v>
      </c>
      <c r="B992" s="47" t="s">
        <v>2399</v>
      </c>
      <c r="C992" s="58" t="s">
        <v>4086</v>
      </c>
      <c r="D992" s="47" t="s">
        <v>4087</v>
      </c>
    </row>
    <row r="993" spans="1:4" ht="15.75" x14ac:dyDescent="0.25">
      <c r="A993" s="58" t="s">
        <v>1379</v>
      </c>
      <c r="B993" s="47" t="s">
        <v>2402</v>
      </c>
      <c r="C993" s="58" t="s">
        <v>2574</v>
      </c>
      <c r="D993" s="47" t="s">
        <v>4088</v>
      </c>
    </row>
    <row r="994" spans="1:4" ht="15.75" x14ac:dyDescent="0.25">
      <c r="A994" s="58" t="s">
        <v>1378</v>
      </c>
      <c r="B994" s="47" t="s">
        <v>2402</v>
      </c>
      <c r="C994" s="58" t="s">
        <v>4089</v>
      </c>
      <c r="D994" s="47" t="s">
        <v>4090</v>
      </c>
    </row>
    <row r="995" spans="1:4" ht="15.75" x14ac:dyDescent="0.25">
      <c r="A995" s="58" t="s">
        <v>1377</v>
      </c>
      <c r="B995" s="47" t="s">
        <v>2399</v>
      </c>
      <c r="C995" s="58" t="s">
        <v>4091</v>
      </c>
      <c r="D995" s="47" t="s">
        <v>4092</v>
      </c>
    </row>
    <row r="996" spans="1:4" ht="15.75" x14ac:dyDescent="0.25">
      <c r="A996" s="58" t="s">
        <v>1376</v>
      </c>
      <c r="B996" s="47" t="s">
        <v>2402</v>
      </c>
      <c r="C996" s="58" t="s">
        <v>2481</v>
      </c>
      <c r="D996" s="47" t="s">
        <v>4093</v>
      </c>
    </row>
    <row r="997" spans="1:4" ht="15.75" x14ac:dyDescent="0.25">
      <c r="A997" s="58" t="s">
        <v>1375</v>
      </c>
      <c r="B997" s="47" t="s">
        <v>3277</v>
      </c>
      <c r="C997" s="58" t="s">
        <v>4094</v>
      </c>
      <c r="D997" s="47" t="s">
        <v>4095</v>
      </c>
    </row>
    <row r="998" spans="1:4" ht="15.75" x14ac:dyDescent="0.25">
      <c r="A998" s="58" t="s">
        <v>1374</v>
      </c>
      <c r="B998" s="47" t="s">
        <v>2402</v>
      </c>
      <c r="C998" s="58" t="s">
        <v>2448</v>
      </c>
      <c r="D998" s="47" t="s">
        <v>4096</v>
      </c>
    </row>
    <row r="999" spans="1:4" ht="15.75" x14ac:dyDescent="0.25">
      <c r="A999" s="58" t="s">
        <v>1373</v>
      </c>
      <c r="B999" s="47" t="s">
        <v>3277</v>
      </c>
      <c r="C999" s="58" t="s">
        <v>4097</v>
      </c>
      <c r="D999" s="47" t="s">
        <v>3221</v>
      </c>
    </row>
    <row r="1000" spans="1:4" ht="15.75" x14ac:dyDescent="0.25">
      <c r="A1000" s="58" t="s">
        <v>1372</v>
      </c>
      <c r="B1000" s="47" t="s">
        <v>2402</v>
      </c>
      <c r="C1000" s="58" t="s">
        <v>3383</v>
      </c>
      <c r="D1000" s="47" t="s">
        <v>4098</v>
      </c>
    </row>
    <row r="1001" spans="1:4" ht="15.75" x14ac:dyDescent="0.25">
      <c r="A1001" s="58" t="s">
        <v>1371</v>
      </c>
      <c r="B1001" s="47" t="s">
        <v>3277</v>
      </c>
      <c r="C1001" s="58" t="s">
        <v>4099</v>
      </c>
      <c r="D1001" s="47" t="s">
        <v>4100</v>
      </c>
    </row>
    <row r="1002" spans="1:4" ht="15.75" x14ac:dyDescent="0.25">
      <c r="A1002" s="58" t="s">
        <v>1370</v>
      </c>
      <c r="B1002" s="47" t="s">
        <v>2402</v>
      </c>
      <c r="C1002" s="58" t="s">
        <v>4101</v>
      </c>
      <c r="D1002" s="47" t="s">
        <v>2559</v>
      </c>
    </row>
    <row r="1003" spans="1:4" ht="15.75" x14ac:dyDescent="0.25">
      <c r="A1003" s="58" t="s">
        <v>1369</v>
      </c>
      <c r="B1003" s="47" t="s">
        <v>3277</v>
      </c>
      <c r="C1003" s="58" t="s">
        <v>4102</v>
      </c>
      <c r="D1003" s="47" t="s">
        <v>4103</v>
      </c>
    </row>
    <row r="1004" spans="1:4" ht="15.75" x14ac:dyDescent="0.25">
      <c r="A1004" s="58" t="s">
        <v>1368</v>
      </c>
      <c r="B1004" s="47" t="s">
        <v>2399</v>
      </c>
      <c r="C1004" s="58" t="s">
        <v>4104</v>
      </c>
      <c r="D1004" s="47" t="s">
        <v>4105</v>
      </c>
    </row>
    <row r="1005" spans="1:4" ht="15.75" x14ac:dyDescent="0.25">
      <c r="A1005" s="58" t="s">
        <v>1367</v>
      </c>
      <c r="B1005" s="47" t="s">
        <v>2402</v>
      </c>
      <c r="C1005" s="58" t="s">
        <v>4106</v>
      </c>
      <c r="D1005" s="47" t="s">
        <v>2472</v>
      </c>
    </row>
    <row r="1006" spans="1:4" ht="15.75" x14ac:dyDescent="0.25">
      <c r="A1006" s="58" t="s">
        <v>1366</v>
      </c>
      <c r="B1006" s="47" t="s">
        <v>2402</v>
      </c>
      <c r="C1006" s="58" t="s">
        <v>4107</v>
      </c>
      <c r="D1006" s="47" t="s">
        <v>2585</v>
      </c>
    </row>
    <row r="1007" spans="1:4" ht="15.75" x14ac:dyDescent="0.25">
      <c r="A1007" s="58" t="s">
        <v>1365</v>
      </c>
      <c r="B1007" s="47" t="s">
        <v>2399</v>
      </c>
      <c r="C1007" s="58" t="s">
        <v>4108</v>
      </c>
      <c r="D1007" s="47" t="s">
        <v>4109</v>
      </c>
    </row>
    <row r="1008" spans="1:4" ht="15.75" x14ac:dyDescent="0.25">
      <c r="A1008" s="58" t="s">
        <v>1364</v>
      </c>
      <c r="B1008" s="47" t="s">
        <v>2399</v>
      </c>
      <c r="C1008" s="58" t="s">
        <v>2892</v>
      </c>
      <c r="D1008" s="47" t="s">
        <v>4110</v>
      </c>
    </row>
    <row r="1009" spans="1:4" ht="15.75" x14ac:dyDescent="0.25">
      <c r="A1009" s="58" t="s">
        <v>1363</v>
      </c>
      <c r="B1009" s="47" t="s">
        <v>2402</v>
      </c>
      <c r="C1009" s="58" t="s">
        <v>4111</v>
      </c>
      <c r="D1009" s="47" t="s">
        <v>4112</v>
      </c>
    </row>
    <row r="1010" spans="1:4" ht="15.75" x14ac:dyDescent="0.25">
      <c r="A1010" s="58" t="s">
        <v>1362</v>
      </c>
      <c r="B1010" s="47" t="s">
        <v>2399</v>
      </c>
      <c r="C1010" s="58" t="s">
        <v>4113</v>
      </c>
      <c r="D1010" s="47" t="s">
        <v>2756</v>
      </c>
    </row>
    <row r="1011" spans="1:4" ht="15.75" x14ac:dyDescent="0.25">
      <c r="A1011" s="58" t="s">
        <v>1361</v>
      </c>
      <c r="B1011" s="47" t="s">
        <v>2399</v>
      </c>
      <c r="C1011" s="58" t="s">
        <v>4114</v>
      </c>
      <c r="D1011" s="47" t="s">
        <v>4115</v>
      </c>
    </row>
    <row r="1012" spans="1:4" ht="15.75" x14ac:dyDescent="0.25">
      <c r="A1012" s="58" t="s">
        <v>1360</v>
      </c>
      <c r="B1012" s="47" t="s">
        <v>2399</v>
      </c>
      <c r="C1012" s="58" t="s">
        <v>4116</v>
      </c>
      <c r="D1012" s="47" t="s">
        <v>2871</v>
      </c>
    </row>
    <row r="1013" spans="1:4" ht="15.75" x14ac:dyDescent="0.25">
      <c r="A1013" s="58" t="s">
        <v>1359</v>
      </c>
      <c r="B1013" s="47" t="s">
        <v>2399</v>
      </c>
      <c r="C1013" s="58" t="s">
        <v>4117</v>
      </c>
      <c r="D1013" s="47" t="s">
        <v>3978</v>
      </c>
    </row>
    <row r="1014" spans="1:4" ht="15.75" x14ac:dyDescent="0.25">
      <c r="A1014" s="58" t="s">
        <v>1358</v>
      </c>
      <c r="B1014" s="47" t="s">
        <v>2399</v>
      </c>
      <c r="C1014" s="58" t="s">
        <v>4118</v>
      </c>
      <c r="D1014" s="47" t="s">
        <v>4119</v>
      </c>
    </row>
    <row r="1015" spans="1:4" ht="15.75" x14ac:dyDescent="0.25">
      <c r="A1015" s="58" t="s">
        <v>1357</v>
      </c>
      <c r="B1015" s="47" t="s">
        <v>2399</v>
      </c>
      <c r="C1015" s="58" t="s">
        <v>4120</v>
      </c>
      <c r="D1015" s="47" t="s">
        <v>3341</v>
      </c>
    </row>
    <row r="1016" spans="1:4" ht="15.75" x14ac:dyDescent="0.25">
      <c r="A1016" s="58" t="s">
        <v>1356</v>
      </c>
      <c r="B1016" s="47" t="s">
        <v>2399</v>
      </c>
      <c r="C1016" s="58" t="s">
        <v>4121</v>
      </c>
      <c r="D1016" s="47" t="s">
        <v>2705</v>
      </c>
    </row>
    <row r="1017" spans="1:4" ht="15.75" x14ac:dyDescent="0.25">
      <c r="A1017" s="58" t="s">
        <v>1355</v>
      </c>
      <c r="B1017" s="47" t="s">
        <v>2399</v>
      </c>
      <c r="C1017" s="58" t="s">
        <v>4122</v>
      </c>
      <c r="D1017" s="47" t="s">
        <v>4123</v>
      </c>
    </row>
    <row r="1018" spans="1:4" ht="15.75" x14ac:dyDescent="0.25">
      <c r="A1018" s="58" t="s">
        <v>1354</v>
      </c>
      <c r="B1018" s="47" t="s">
        <v>3277</v>
      </c>
      <c r="C1018" s="58" t="s">
        <v>4124</v>
      </c>
      <c r="D1018" s="47" t="s">
        <v>4125</v>
      </c>
    </row>
    <row r="1019" spans="1:4" ht="15.75" x14ac:dyDescent="0.25">
      <c r="A1019" s="58" t="s">
        <v>1353</v>
      </c>
      <c r="B1019" s="47" t="s">
        <v>3277</v>
      </c>
      <c r="C1019" s="58" t="s">
        <v>4126</v>
      </c>
      <c r="D1019" s="47" t="s">
        <v>4127</v>
      </c>
    </row>
    <row r="1020" spans="1:4" ht="15.75" x14ac:dyDescent="0.25">
      <c r="A1020" s="58" t="s">
        <v>1352</v>
      </c>
      <c r="B1020" s="47" t="s">
        <v>2402</v>
      </c>
      <c r="C1020" s="58" t="s">
        <v>4128</v>
      </c>
      <c r="D1020" s="47" t="s">
        <v>2415</v>
      </c>
    </row>
    <row r="1021" spans="1:4" ht="15.75" x14ac:dyDescent="0.25">
      <c r="A1021" s="58" t="s">
        <v>1351</v>
      </c>
      <c r="B1021" s="47" t="s">
        <v>2399</v>
      </c>
      <c r="C1021" s="58" t="s">
        <v>4129</v>
      </c>
      <c r="D1021" s="47" t="s">
        <v>4130</v>
      </c>
    </row>
    <row r="1022" spans="1:4" ht="15.75" x14ac:dyDescent="0.25">
      <c r="A1022" s="58" t="s">
        <v>1350</v>
      </c>
      <c r="B1022" s="47" t="s">
        <v>2402</v>
      </c>
      <c r="C1022" s="58" t="s">
        <v>4131</v>
      </c>
      <c r="D1022" s="47" t="s">
        <v>4132</v>
      </c>
    </row>
    <row r="1023" spans="1:4" ht="15.75" x14ac:dyDescent="0.25">
      <c r="A1023" s="58" t="s">
        <v>1349</v>
      </c>
      <c r="B1023" s="47" t="s">
        <v>2399</v>
      </c>
      <c r="C1023" s="58" t="s">
        <v>4133</v>
      </c>
      <c r="D1023" s="47" t="s">
        <v>4134</v>
      </c>
    </row>
    <row r="1024" spans="1:4" ht="15.75" x14ac:dyDescent="0.25">
      <c r="A1024" s="58" t="s">
        <v>1348</v>
      </c>
      <c r="B1024" s="47" t="s">
        <v>2399</v>
      </c>
      <c r="C1024" s="58" t="s">
        <v>4135</v>
      </c>
      <c r="D1024" s="47" t="s">
        <v>4136</v>
      </c>
    </row>
    <row r="1025" spans="1:4" ht="15.75" x14ac:dyDescent="0.25">
      <c r="A1025" s="58" t="s">
        <v>1347</v>
      </c>
      <c r="B1025" s="47" t="s">
        <v>2402</v>
      </c>
      <c r="C1025" s="58" t="s">
        <v>4137</v>
      </c>
      <c r="D1025" s="47" t="s">
        <v>4138</v>
      </c>
    </row>
    <row r="1026" spans="1:4" ht="15.75" x14ac:dyDescent="0.25">
      <c r="A1026" s="58" t="s">
        <v>1346</v>
      </c>
      <c r="B1026" s="47" t="s">
        <v>2402</v>
      </c>
      <c r="C1026" s="58" t="s">
        <v>4139</v>
      </c>
      <c r="D1026" s="47" t="s">
        <v>2423</v>
      </c>
    </row>
    <row r="1027" spans="1:4" ht="15.75" x14ac:dyDescent="0.25">
      <c r="A1027" s="58" t="s">
        <v>1345</v>
      </c>
      <c r="B1027" s="47" t="s">
        <v>2402</v>
      </c>
      <c r="C1027" s="58" t="s">
        <v>4140</v>
      </c>
      <c r="D1027" s="47" t="s">
        <v>4141</v>
      </c>
    </row>
    <row r="1028" spans="1:4" ht="15.75" x14ac:dyDescent="0.25">
      <c r="A1028" s="58" t="s">
        <v>1344</v>
      </c>
      <c r="B1028" s="47" t="s">
        <v>2399</v>
      </c>
      <c r="C1028" s="58" t="s">
        <v>4142</v>
      </c>
      <c r="D1028" s="47" t="s">
        <v>4143</v>
      </c>
    </row>
    <row r="1029" spans="1:4" ht="15.75" x14ac:dyDescent="0.25">
      <c r="A1029" s="58" t="s">
        <v>1343</v>
      </c>
      <c r="B1029" s="47" t="s">
        <v>2402</v>
      </c>
      <c r="C1029" s="58" t="s">
        <v>4144</v>
      </c>
      <c r="D1029" s="47" t="s">
        <v>4141</v>
      </c>
    </row>
    <row r="1030" spans="1:4" ht="15.75" x14ac:dyDescent="0.25">
      <c r="A1030" s="58" t="s">
        <v>1342</v>
      </c>
      <c r="B1030" s="47" t="s">
        <v>2402</v>
      </c>
      <c r="C1030" s="58" t="s">
        <v>4145</v>
      </c>
      <c r="D1030" s="47" t="s">
        <v>2559</v>
      </c>
    </row>
    <row r="1031" spans="1:4" ht="15.75" x14ac:dyDescent="0.25">
      <c r="A1031" s="58" t="s">
        <v>1341</v>
      </c>
      <c r="B1031" s="47" t="s">
        <v>2399</v>
      </c>
      <c r="C1031" s="58" t="s">
        <v>4146</v>
      </c>
      <c r="D1031" s="47" t="s">
        <v>4147</v>
      </c>
    </row>
    <row r="1032" spans="1:4" ht="15.75" x14ac:dyDescent="0.25">
      <c r="A1032" s="58" t="s">
        <v>1340</v>
      </c>
      <c r="B1032" s="47" t="s">
        <v>2402</v>
      </c>
      <c r="C1032" s="58" t="s">
        <v>4148</v>
      </c>
      <c r="D1032" s="47" t="s">
        <v>4149</v>
      </c>
    </row>
    <row r="1033" spans="1:4" ht="15.75" x14ac:dyDescent="0.25">
      <c r="A1033" s="58" t="s">
        <v>1339</v>
      </c>
      <c r="B1033" s="47" t="s">
        <v>2399</v>
      </c>
      <c r="C1033" s="58" t="s">
        <v>4150</v>
      </c>
      <c r="D1033" s="47" t="s">
        <v>4151</v>
      </c>
    </row>
    <row r="1034" spans="1:4" ht="15.75" x14ac:dyDescent="0.25">
      <c r="A1034" s="58" t="s">
        <v>1338</v>
      </c>
      <c r="B1034" s="47" t="s">
        <v>2399</v>
      </c>
      <c r="C1034" s="58" t="s">
        <v>3565</v>
      </c>
      <c r="D1034" s="47" t="s">
        <v>4152</v>
      </c>
    </row>
    <row r="1035" spans="1:4" ht="15.75" x14ac:dyDescent="0.25">
      <c r="A1035" s="58" t="s">
        <v>1337</v>
      </c>
      <c r="B1035" s="47" t="s">
        <v>2399</v>
      </c>
      <c r="C1035" s="58" t="s">
        <v>4153</v>
      </c>
      <c r="D1035" s="47" t="s">
        <v>3110</v>
      </c>
    </row>
    <row r="1036" spans="1:4" ht="15.75" x14ac:dyDescent="0.25">
      <c r="A1036" s="58" t="s">
        <v>1336</v>
      </c>
      <c r="B1036" s="47" t="s">
        <v>2399</v>
      </c>
      <c r="C1036" s="58" t="s">
        <v>4154</v>
      </c>
      <c r="D1036" s="47" t="s">
        <v>4155</v>
      </c>
    </row>
    <row r="1037" spans="1:4" ht="15.75" x14ac:dyDescent="0.25">
      <c r="A1037" s="58" t="s">
        <v>1335</v>
      </c>
      <c r="B1037" s="47" t="s">
        <v>2399</v>
      </c>
      <c r="C1037" s="58" t="s">
        <v>4156</v>
      </c>
      <c r="D1037" s="47" t="s">
        <v>3406</v>
      </c>
    </row>
    <row r="1038" spans="1:4" ht="15.75" x14ac:dyDescent="0.25">
      <c r="A1038" s="58" t="s">
        <v>1334</v>
      </c>
      <c r="B1038" s="47" t="s">
        <v>2402</v>
      </c>
      <c r="C1038" s="58" t="s">
        <v>4157</v>
      </c>
      <c r="D1038" s="47" t="s">
        <v>2528</v>
      </c>
    </row>
    <row r="1039" spans="1:4" ht="15.75" x14ac:dyDescent="0.25">
      <c r="A1039" s="58" t="s">
        <v>1333</v>
      </c>
      <c r="B1039" s="47" t="s">
        <v>2402</v>
      </c>
      <c r="C1039" s="58" t="s">
        <v>4158</v>
      </c>
      <c r="D1039" s="47" t="s">
        <v>4159</v>
      </c>
    </row>
    <row r="1040" spans="1:4" ht="15.75" x14ac:dyDescent="0.25">
      <c r="A1040" s="58" t="s">
        <v>1332</v>
      </c>
      <c r="B1040" s="47" t="s">
        <v>2399</v>
      </c>
      <c r="C1040" s="58" t="s">
        <v>4160</v>
      </c>
      <c r="D1040" s="47" t="s">
        <v>2904</v>
      </c>
    </row>
    <row r="1041" spans="1:4" ht="15.75" x14ac:dyDescent="0.25">
      <c r="A1041" s="58" t="s">
        <v>1331</v>
      </c>
      <c r="B1041" s="47" t="s">
        <v>2399</v>
      </c>
      <c r="C1041" s="58" t="s">
        <v>4161</v>
      </c>
      <c r="D1041" s="47" t="s">
        <v>4162</v>
      </c>
    </row>
    <row r="1042" spans="1:4" ht="15.75" x14ac:dyDescent="0.25">
      <c r="A1042" s="58" t="s">
        <v>1330</v>
      </c>
      <c r="B1042" s="47" t="s">
        <v>2402</v>
      </c>
      <c r="C1042" s="58" t="s">
        <v>3615</v>
      </c>
      <c r="D1042" s="47" t="s">
        <v>2709</v>
      </c>
    </row>
    <row r="1043" spans="1:4" ht="15.75" x14ac:dyDescent="0.25">
      <c r="A1043" s="58" t="s">
        <v>1329</v>
      </c>
      <c r="B1043" s="47" t="s">
        <v>2399</v>
      </c>
      <c r="C1043" s="58" t="s">
        <v>4163</v>
      </c>
      <c r="D1043" s="47" t="s">
        <v>4164</v>
      </c>
    </row>
    <row r="1044" spans="1:4" ht="15.75" x14ac:dyDescent="0.25">
      <c r="A1044" s="58" t="s">
        <v>1328</v>
      </c>
      <c r="B1044" s="47" t="s">
        <v>2402</v>
      </c>
      <c r="C1044" s="58" t="s">
        <v>4165</v>
      </c>
      <c r="D1044" s="47" t="s">
        <v>4166</v>
      </c>
    </row>
    <row r="1045" spans="1:4" ht="15.75" x14ac:dyDescent="0.25">
      <c r="A1045" s="58" t="s">
        <v>1327</v>
      </c>
      <c r="B1045" s="47" t="s">
        <v>2402</v>
      </c>
      <c r="C1045" s="58" t="s">
        <v>4167</v>
      </c>
      <c r="D1045" s="47" t="s">
        <v>4168</v>
      </c>
    </row>
    <row r="1046" spans="1:4" ht="15.75" x14ac:dyDescent="0.25">
      <c r="A1046" s="58" t="s">
        <v>1326</v>
      </c>
      <c r="B1046" s="47" t="s">
        <v>3277</v>
      </c>
      <c r="C1046" s="58" t="s">
        <v>4169</v>
      </c>
      <c r="D1046" s="47" t="s">
        <v>4170</v>
      </c>
    </row>
    <row r="1047" spans="1:4" ht="15.75" x14ac:dyDescent="0.25">
      <c r="A1047" s="58" t="s">
        <v>1325</v>
      </c>
      <c r="B1047" s="47" t="s">
        <v>2402</v>
      </c>
      <c r="C1047" s="58" t="s">
        <v>4171</v>
      </c>
      <c r="D1047" s="47" t="s">
        <v>4172</v>
      </c>
    </row>
    <row r="1048" spans="1:4" ht="15.75" x14ac:dyDescent="0.25">
      <c r="A1048" s="58" t="s">
        <v>1324</v>
      </c>
      <c r="B1048" s="47" t="s">
        <v>2402</v>
      </c>
      <c r="C1048" s="58" t="s">
        <v>4173</v>
      </c>
      <c r="D1048" s="47" t="s">
        <v>4141</v>
      </c>
    </row>
    <row r="1049" spans="1:4" ht="15.75" x14ac:dyDescent="0.25">
      <c r="A1049" s="58" t="s">
        <v>1323</v>
      </c>
      <c r="B1049" s="47" t="s">
        <v>2399</v>
      </c>
      <c r="C1049" s="58" t="s">
        <v>4174</v>
      </c>
      <c r="D1049" s="47" t="s">
        <v>4175</v>
      </c>
    </row>
    <row r="1050" spans="1:4" ht="15.75" x14ac:dyDescent="0.25">
      <c r="A1050" s="58" t="s">
        <v>1322</v>
      </c>
      <c r="B1050" s="47" t="s">
        <v>2399</v>
      </c>
      <c r="C1050" s="58" t="s">
        <v>4176</v>
      </c>
      <c r="D1050" s="47" t="s">
        <v>4177</v>
      </c>
    </row>
    <row r="1051" spans="1:4" ht="15.75" x14ac:dyDescent="0.25">
      <c r="A1051" s="58" t="s">
        <v>1321</v>
      </c>
      <c r="B1051" s="47" t="s">
        <v>2399</v>
      </c>
      <c r="C1051" s="58" t="s">
        <v>4178</v>
      </c>
      <c r="D1051" s="47" t="s">
        <v>3624</v>
      </c>
    </row>
    <row r="1052" spans="1:4" ht="15.75" x14ac:dyDescent="0.25">
      <c r="A1052" s="58" t="s">
        <v>1320</v>
      </c>
      <c r="B1052" s="47" t="s">
        <v>3277</v>
      </c>
      <c r="C1052" s="58" t="s">
        <v>4179</v>
      </c>
      <c r="D1052" s="47" t="s">
        <v>4180</v>
      </c>
    </row>
    <row r="1053" spans="1:4" ht="15.75" x14ac:dyDescent="0.25">
      <c r="A1053" s="58" t="s">
        <v>1319</v>
      </c>
      <c r="B1053" s="47" t="s">
        <v>2402</v>
      </c>
      <c r="C1053" s="58" t="s">
        <v>4181</v>
      </c>
      <c r="D1053" s="47" t="s">
        <v>4182</v>
      </c>
    </row>
    <row r="1054" spans="1:4" ht="15.75" x14ac:dyDescent="0.25">
      <c r="A1054" s="58" t="s">
        <v>1318</v>
      </c>
      <c r="B1054" s="47" t="s">
        <v>2399</v>
      </c>
      <c r="C1054" s="58" t="s">
        <v>4183</v>
      </c>
      <c r="D1054" s="47" t="s">
        <v>4184</v>
      </c>
    </row>
    <row r="1055" spans="1:4" ht="15.75" x14ac:dyDescent="0.25">
      <c r="A1055" s="58" t="s">
        <v>1317</v>
      </c>
      <c r="B1055" s="47" t="s">
        <v>2402</v>
      </c>
      <c r="C1055" s="58" t="s">
        <v>4185</v>
      </c>
      <c r="D1055" s="47" t="s">
        <v>3244</v>
      </c>
    </row>
    <row r="1056" spans="1:4" ht="15.75" x14ac:dyDescent="0.25">
      <c r="A1056" s="58" t="s">
        <v>1316</v>
      </c>
      <c r="B1056" s="47" t="s">
        <v>3277</v>
      </c>
      <c r="C1056" s="58" t="s">
        <v>4186</v>
      </c>
      <c r="D1056" s="47" t="s">
        <v>3175</v>
      </c>
    </row>
    <row r="1057" spans="1:5" ht="15.75" x14ac:dyDescent="0.25">
      <c r="A1057" s="58" t="s">
        <v>1315</v>
      </c>
      <c r="B1057" s="47" t="s">
        <v>2399</v>
      </c>
      <c r="C1057" s="58" t="s">
        <v>4187</v>
      </c>
      <c r="D1057" s="47" t="s">
        <v>4188</v>
      </c>
    </row>
    <row r="1058" spans="1:5" ht="15.75" x14ac:dyDescent="0.25">
      <c r="A1058" s="58" t="s">
        <v>1314</v>
      </c>
      <c r="B1058" s="47" t="s">
        <v>3277</v>
      </c>
      <c r="C1058" s="58" t="s">
        <v>4085</v>
      </c>
      <c r="D1058" s="47" t="s">
        <v>4189</v>
      </c>
    </row>
    <row r="1059" spans="1:5" ht="15.75" x14ac:dyDescent="0.25">
      <c r="A1059" s="58" t="s">
        <v>1313</v>
      </c>
      <c r="B1059" s="47" t="s">
        <v>2399</v>
      </c>
      <c r="C1059" s="58" t="s">
        <v>4190</v>
      </c>
      <c r="D1059" s="47" t="s">
        <v>3999</v>
      </c>
    </row>
    <row r="1060" spans="1:5" ht="15.75" x14ac:dyDescent="0.25">
      <c r="A1060" s="58" t="s">
        <v>1312</v>
      </c>
      <c r="B1060" s="47" t="s">
        <v>2402</v>
      </c>
      <c r="C1060" s="58" t="s">
        <v>4191</v>
      </c>
      <c r="D1060" s="47" t="s">
        <v>2792</v>
      </c>
    </row>
    <row r="1061" spans="1:5" ht="15.75" x14ac:dyDescent="0.25">
      <c r="A1061" s="58" t="s">
        <v>1311</v>
      </c>
      <c r="B1061" s="47" t="s">
        <v>2402</v>
      </c>
      <c r="C1061" s="58" t="s">
        <v>4192</v>
      </c>
      <c r="D1061" s="47" t="s">
        <v>4193</v>
      </c>
    </row>
    <row r="1062" spans="1:5" ht="15.75" x14ac:dyDescent="0.25">
      <c r="A1062" s="58" t="s">
        <v>1310</v>
      </c>
      <c r="B1062" s="47" t="s">
        <v>2402</v>
      </c>
      <c r="C1062" s="58" t="s">
        <v>4194</v>
      </c>
      <c r="D1062" s="47" t="s">
        <v>4195</v>
      </c>
    </row>
    <row r="1063" spans="1:5" ht="15.75" x14ac:dyDescent="0.25">
      <c r="A1063" s="58" t="s">
        <v>1309</v>
      </c>
      <c r="B1063" s="47" t="s">
        <v>2402</v>
      </c>
      <c r="C1063" s="58" t="s">
        <v>3742</v>
      </c>
      <c r="D1063" s="47" t="s">
        <v>4196</v>
      </c>
      <c r="E1063" t="s">
        <v>4197</v>
      </c>
    </row>
    <row r="1064" spans="1:5" ht="15.75" x14ac:dyDescent="0.25">
      <c r="A1064" s="58" t="s">
        <v>1308</v>
      </c>
      <c r="B1064" s="47" t="s">
        <v>2402</v>
      </c>
      <c r="C1064" s="58" t="s">
        <v>4198</v>
      </c>
      <c r="D1064" s="47" t="s">
        <v>4199</v>
      </c>
    </row>
    <row r="1065" spans="1:5" ht="15.75" x14ac:dyDescent="0.25">
      <c r="A1065" s="58" t="s">
        <v>1307</v>
      </c>
      <c r="B1065" s="47" t="s">
        <v>2402</v>
      </c>
      <c r="C1065" s="58" t="s">
        <v>4200</v>
      </c>
      <c r="D1065" s="47" t="s">
        <v>4201</v>
      </c>
    </row>
    <row r="1066" spans="1:5" ht="15.75" x14ac:dyDescent="0.25">
      <c r="A1066" s="58" t="s">
        <v>1306</v>
      </c>
      <c r="B1066" s="47" t="s">
        <v>2399</v>
      </c>
      <c r="C1066" s="58" t="s">
        <v>4202</v>
      </c>
      <c r="D1066" s="47" t="s">
        <v>4203</v>
      </c>
    </row>
    <row r="1067" spans="1:5" ht="15.75" x14ac:dyDescent="0.25">
      <c r="A1067" s="58" t="s">
        <v>1305</v>
      </c>
      <c r="B1067" s="47" t="s">
        <v>2402</v>
      </c>
      <c r="C1067" s="58" t="s">
        <v>4204</v>
      </c>
      <c r="D1067" s="47" t="s">
        <v>4205</v>
      </c>
    </row>
    <row r="1068" spans="1:5" ht="15.75" x14ac:dyDescent="0.25">
      <c r="A1068" s="58" t="s">
        <v>1304</v>
      </c>
      <c r="B1068" s="47" t="s">
        <v>2399</v>
      </c>
      <c r="C1068" s="58" t="s">
        <v>4206</v>
      </c>
      <c r="D1068" s="47" t="s">
        <v>3757</v>
      </c>
    </row>
    <row r="1069" spans="1:5" ht="15.75" x14ac:dyDescent="0.25">
      <c r="A1069" s="58" t="s">
        <v>1303</v>
      </c>
      <c r="B1069" s="47" t="s">
        <v>2402</v>
      </c>
      <c r="C1069" s="58" t="s">
        <v>4207</v>
      </c>
      <c r="D1069" s="47" t="s">
        <v>2413</v>
      </c>
    </row>
    <row r="1070" spans="1:5" ht="15.75" x14ac:dyDescent="0.25">
      <c r="A1070" s="58" t="s">
        <v>1302</v>
      </c>
      <c r="B1070" s="47" t="s">
        <v>2399</v>
      </c>
      <c r="C1070" s="58" t="s">
        <v>3753</v>
      </c>
      <c r="D1070" s="47" t="s">
        <v>4208</v>
      </c>
    </row>
    <row r="1071" spans="1:5" ht="15.75" x14ac:dyDescent="0.25">
      <c r="A1071" s="58" t="s">
        <v>1301</v>
      </c>
      <c r="B1071" s="47" t="s">
        <v>2399</v>
      </c>
      <c r="C1071" s="58" t="s">
        <v>4209</v>
      </c>
      <c r="D1071" s="47" t="s">
        <v>4210</v>
      </c>
    </row>
    <row r="1072" spans="1:5" ht="15.75" x14ac:dyDescent="0.25">
      <c r="A1072" s="58" t="s">
        <v>1300</v>
      </c>
      <c r="B1072" s="47" t="s">
        <v>2399</v>
      </c>
      <c r="C1072" s="58" t="s">
        <v>4211</v>
      </c>
      <c r="D1072" s="47" t="s">
        <v>3041</v>
      </c>
    </row>
    <row r="1073" spans="1:4" ht="15.75" x14ac:dyDescent="0.25">
      <c r="A1073" s="58" t="s">
        <v>1299</v>
      </c>
      <c r="B1073" s="47" t="s">
        <v>3277</v>
      </c>
      <c r="C1073" s="58" t="s">
        <v>4212</v>
      </c>
      <c r="D1073" s="47" t="s">
        <v>4213</v>
      </c>
    </row>
    <row r="1074" spans="1:4" ht="15.75" x14ac:dyDescent="0.25">
      <c r="A1074" s="58" t="s">
        <v>1298</v>
      </c>
      <c r="B1074" s="47" t="s">
        <v>2399</v>
      </c>
      <c r="C1074" s="58" t="s">
        <v>4214</v>
      </c>
      <c r="D1074" s="47" t="s">
        <v>4215</v>
      </c>
    </row>
    <row r="1075" spans="1:4" ht="15.75" x14ac:dyDescent="0.25">
      <c r="A1075" s="58" t="s">
        <v>1297</v>
      </c>
      <c r="B1075" s="47" t="s">
        <v>2402</v>
      </c>
      <c r="C1075" s="58" t="s">
        <v>4216</v>
      </c>
      <c r="D1075" s="47" t="s">
        <v>2680</v>
      </c>
    </row>
    <row r="1076" spans="1:4" ht="15.75" x14ac:dyDescent="0.25">
      <c r="A1076" s="58" t="s">
        <v>1296</v>
      </c>
      <c r="B1076" s="47" t="s">
        <v>2402</v>
      </c>
      <c r="C1076" s="58" t="s">
        <v>4217</v>
      </c>
      <c r="D1076" s="47" t="s">
        <v>3378</v>
      </c>
    </row>
    <row r="1077" spans="1:4" ht="15.75" x14ac:dyDescent="0.25">
      <c r="A1077" s="58" t="s">
        <v>1295</v>
      </c>
      <c r="B1077" s="47" t="s">
        <v>2402</v>
      </c>
      <c r="C1077" s="58" t="s">
        <v>3305</v>
      </c>
      <c r="D1077" s="47" t="s">
        <v>4218</v>
      </c>
    </row>
    <row r="1078" spans="1:4" ht="15.75" x14ac:dyDescent="0.25">
      <c r="A1078" s="58" t="s">
        <v>1294</v>
      </c>
      <c r="B1078" s="47" t="s">
        <v>2399</v>
      </c>
      <c r="C1078" s="58" t="s">
        <v>4219</v>
      </c>
      <c r="D1078" s="47" t="s">
        <v>4220</v>
      </c>
    </row>
    <row r="1079" spans="1:4" ht="15.75" x14ac:dyDescent="0.25">
      <c r="A1079" s="58" t="s">
        <v>1293</v>
      </c>
      <c r="B1079" s="47" t="s">
        <v>2402</v>
      </c>
      <c r="C1079" s="58" t="s">
        <v>4221</v>
      </c>
      <c r="D1079" s="47" t="s">
        <v>2827</v>
      </c>
    </row>
    <row r="1080" spans="1:4" ht="15.75" x14ac:dyDescent="0.25">
      <c r="A1080" s="58" t="s">
        <v>1292</v>
      </c>
      <c r="B1080" s="47" t="s">
        <v>2402</v>
      </c>
      <c r="C1080" s="58" t="s">
        <v>4222</v>
      </c>
      <c r="D1080" s="47" t="s">
        <v>4223</v>
      </c>
    </row>
    <row r="1081" spans="1:4" ht="15.75" x14ac:dyDescent="0.25">
      <c r="A1081" s="58" t="s">
        <v>1291</v>
      </c>
      <c r="B1081" s="47" t="s">
        <v>2402</v>
      </c>
      <c r="C1081" s="58" t="s">
        <v>4224</v>
      </c>
      <c r="D1081" s="47" t="s">
        <v>4225</v>
      </c>
    </row>
    <row r="1082" spans="1:4" ht="15.75" x14ac:dyDescent="0.25">
      <c r="A1082" s="58" t="s">
        <v>1290</v>
      </c>
      <c r="B1082" s="47" t="s">
        <v>2402</v>
      </c>
      <c r="C1082" s="58" t="s">
        <v>4226</v>
      </c>
      <c r="D1082" s="47" t="s">
        <v>3399</v>
      </c>
    </row>
    <row r="1083" spans="1:4" ht="15.75" x14ac:dyDescent="0.25">
      <c r="A1083" s="58" t="s">
        <v>1289</v>
      </c>
      <c r="B1083" s="47" t="s">
        <v>3277</v>
      </c>
      <c r="C1083" s="58" t="s">
        <v>4227</v>
      </c>
      <c r="D1083" s="47" t="s">
        <v>4228</v>
      </c>
    </row>
    <row r="1084" spans="1:4" ht="15.75" x14ac:dyDescent="0.25">
      <c r="A1084" s="58" t="s">
        <v>1288</v>
      </c>
      <c r="B1084" s="47" t="s">
        <v>3277</v>
      </c>
      <c r="C1084" s="58" t="s">
        <v>4229</v>
      </c>
      <c r="D1084" s="47" t="s">
        <v>4230</v>
      </c>
    </row>
    <row r="1085" spans="1:4" ht="15.75" x14ac:dyDescent="0.25">
      <c r="A1085" s="58" t="s">
        <v>1287</v>
      </c>
      <c r="B1085" s="47" t="s">
        <v>2402</v>
      </c>
      <c r="C1085" s="58" t="s">
        <v>4231</v>
      </c>
      <c r="D1085" s="47" t="s">
        <v>4232</v>
      </c>
    </row>
    <row r="1086" spans="1:4" ht="15.75" x14ac:dyDescent="0.25">
      <c r="A1086" s="58" t="s">
        <v>1286</v>
      </c>
      <c r="B1086" s="47" t="s">
        <v>2402</v>
      </c>
      <c r="C1086" s="58" t="s">
        <v>4233</v>
      </c>
      <c r="D1086" s="47" t="s">
        <v>3378</v>
      </c>
    </row>
    <row r="1087" spans="1:4" ht="15.75" x14ac:dyDescent="0.25">
      <c r="A1087" s="58" t="s">
        <v>1285</v>
      </c>
      <c r="B1087" s="47" t="s">
        <v>2402</v>
      </c>
      <c r="C1087" s="58" t="s">
        <v>4234</v>
      </c>
      <c r="D1087" s="47" t="s">
        <v>2827</v>
      </c>
    </row>
    <row r="1088" spans="1:4" ht="15.75" x14ac:dyDescent="0.25">
      <c r="A1088" s="58" t="s">
        <v>1284</v>
      </c>
      <c r="B1088" s="47" t="s">
        <v>2399</v>
      </c>
      <c r="C1088" s="58" t="s">
        <v>4235</v>
      </c>
      <c r="D1088" s="47" t="s">
        <v>4236</v>
      </c>
    </row>
    <row r="1089" spans="1:4" ht="15.75" x14ac:dyDescent="0.25">
      <c r="A1089" s="58" t="s">
        <v>1283</v>
      </c>
      <c r="B1089" s="47" t="s">
        <v>2399</v>
      </c>
      <c r="C1089" s="58" t="s">
        <v>4237</v>
      </c>
      <c r="D1089" s="47" t="s">
        <v>4238</v>
      </c>
    </row>
    <row r="1090" spans="1:4" ht="15.75" x14ac:dyDescent="0.25">
      <c r="A1090" s="58" t="s">
        <v>1282</v>
      </c>
      <c r="B1090" s="47" t="s">
        <v>3277</v>
      </c>
      <c r="C1090" s="58" t="s">
        <v>4239</v>
      </c>
      <c r="D1090" s="47" t="s">
        <v>4240</v>
      </c>
    </row>
    <row r="1091" spans="1:4" ht="15.75" x14ac:dyDescent="0.25">
      <c r="A1091" s="58" t="s">
        <v>1281</v>
      </c>
      <c r="B1091" s="47" t="s">
        <v>2399</v>
      </c>
      <c r="C1091" s="58" t="s">
        <v>4241</v>
      </c>
      <c r="D1091" s="47" t="s">
        <v>4242</v>
      </c>
    </row>
    <row r="1092" spans="1:4" ht="15.75" x14ac:dyDescent="0.25">
      <c r="A1092" s="58" t="s">
        <v>1280</v>
      </c>
      <c r="B1092" s="47" t="s">
        <v>2399</v>
      </c>
      <c r="C1092" s="58" t="s">
        <v>4158</v>
      </c>
      <c r="D1092" s="47" t="s">
        <v>4243</v>
      </c>
    </row>
    <row r="1093" spans="1:4" ht="15.75" x14ac:dyDescent="0.25">
      <c r="A1093" s="58" t="s">
        <v>1279</v>
      </c>
      <c r="B1093" s="47" t="s">
        <v>2402</v>
      </c>
      <c r="C1093" s="58" t="s">
        <v>4244</v>
      </c>
      <c r="D1093" s="47" t="s">
        <v>4245</v>
      </c>
    </row>
    <row r="1094" spans="1:4" ht="15.75" x14ac:dyDescent="0.25">
      <c r="A1094" s="58" t="s">
        <v>1278</v>
      </c>
      <c r="B1094" s="47" t="s">
        <v>2399</v>
      </c>
      <c r="C1094" s="58" t="s">
        <v>4246</v>
      </c>
      <c r="D1094" s="47" t="s">
        <v>4247</v>
      </c>
    </row>
    <row r="1095" spans="1:4" ht="15.75" x14ac:dyDescent="0.25">
      <c r="A1095" s="58" t="s">
        <v>1277</v>
      </c>
      <c r="B1095" s="47" t="s">
        <v>2402</v>
      </c>
      <c r="C1095" s="58" t="s">
        <v>2523</v>
      </c>
      <c r="D1095" s="47" t="s">
        <v>3846</v>
      </c>
    </row>
    <row r="1096" spans="1:4" ht="15.75" x14ac:dyDescent="0.25">
      <c r="A1096" s="58" t="s">
        <v>1276</v>
      </c>
      <c r="B1096" s="47" t="s">
        <v>2402</v>
      </c>
      <c r="C1096" s="58" t="s">
        <v>4248</v>
      </c>
      <c r="D1096" s="47" t="s">
        <v>2700</v>
      </c>
    </row>
    <row r="1097" spans="1:4" ht="15.75" x14ac:dyDescent="0.25">
      <c r="A1097" s="58" t="s">
        <v>1275</v>
      </c>
      <c r="B1097" s="47" t="s">
        <v>3277</v>
      </c>
      <c r="C1097" s="58" t="s">
        <v>4249</v>
      </c>
      <c r="D1097" s="47" t="s">
        <v>4250</v>
      </c>
    </row>
    <row r="1098" spans="1:4" ht="15.75" x14ac:dyDescent="0.25">
      <c r="A1098" s="58" t="s">
        <v>1274</v>
      </c>
      <c r="B1098" s="47" t="s">
        <v>2399</v>
      </c>
      <c r="C1098" s="58" t="s">
        <v>4251</v>
      </c>
      <c r="D1098" s="47" t="s">
        <v>4252</v>
      </c>
    </row>
    <row r="1099" spans="1:4" ht="15.75" x14ac:dyDescent="0.25">
      <c r="A1099" s="58" t="s">
        <v>1273</v>
      </c>
      <c r="B1099" s="47" t="s">
        <v>2399</v>
      </c>
      <c r="C1099" s="58" t="s">
        <v>4253</v>
      </c>
      <c r="D1099" s="47" t="s">
        <v>3624</v>
      </c>
    </row>
    <row r="1100" spans="1:4" ht="15.75" x14ac:dyDescent="0.25">
      <c r="A1100" s="58" t="s">
        <v>1272</v>
      </c>
      <c r="B1100" s="47" t="s">
        <v>2399</v>
      </c>
      <c r="C1100" s="58" t="s">
        <v>2882</v>
      </c>
      <c r="D1100" s="47" t="s">
        <v>4254</v>
      </c>
    </row>
    <row r="1101" spans="1:4" ht="15.75" x14ac:dyDescent="0.25">
      <c r="A1101" s="58" t="s">
        <v>1271</v>
      </c>
      <c r="B1101" s="47" t="s">
        <v>2402</v>
      </c>
      <c r="C1101" s="58" t="s">
        <v>4255</v>
      </c>
      <c r="D1101" s="47" t="s">
        <v>4256</v>
      </c>
    </row>
    <row r="1102" spans="1:4" ht="15.75" x14ac:dyDescent="0.25">
      <c r="A1102" s="58" t="s">
        <v>1270</v>
      </c>
      <c r="B1102" s="47" t="s">
        <v>3277</v>
      </c>
      <c r="C1102" s="58" t="s">
        <v>4257</v>
      </c>
      <c r="D1102" s="47" t="s">
        <v>3221</v>
      </c>
    </row>
    <row r="1103" spans="1:4" ht="15.75" x14ac:dyDescent="0.25">
      <c r="A1103" s="58" t="s">
        <v>1269</v>
      </c>
      <c r="B1103" s="47" t="s">
        <v>2402</v>
      </c>
      <c r="C1103" s="58" t="s">
        <v>3265</v>
      </c>
      <c r="D1103" s="47" t="s">
        <v>2413</v>
      </c>
    </row>
    <row r="1104" spans="1:4" ht="15.75" x14ac:dyDescent="0.25">
      <c r="A1104" s="58" t="s">
        <v>1268</v>
      </c>
      <c r="B1104" s="47" t="s">
        <v>2402</v>
      </c>
      <c r="C1104" s="58" t="s">
        <v>4258</v>
      </c>
      <c r="D1104" s="47" t="s">
        <v>4259</v>
      </c>
    </row>
    <row r="1105" spans="1:4" ht="15.75" x14ac:dyDescent="0.25">
      <c r="A1105" s="58" t="s">
        <v>1267</v>
      </c>
      <c r="B1105" s="47" t="s">
        <v>2399</v>
      </c>
      <c r="C1105" s="58" t="s">
        <v>4260</v>
      </c>
      <c r="D1105" s="47" t="s">
        <v>4261</v>
      </c>
    </row>
    <row r="1106" spans="1:4" ht="15.75" x14ac:dyDescent="0.25">
      <c r="A1106" s="58" t="s">
        <v>1266</v>
      </c>
      <c r="B1106" s="47" t="s">
        <v>2402</v>
      </c>
      <c r="C1106" s="58" t="s">
        <v>4262</v>
      </c>
      <c r="D1106" s="47" t="s">
        <v>4263</v>
      </c>
    </row>
    <row r="1107" spans="1:4" ht="15.75" x14ac:dyDescent="0.25">
      <c r="A1107" s="58" t="s">
        <v>1265</v>
      </c>
      <c r="B1107" s="47" t="s">
        <v>2402</v>
      </c>
      <c r="C1107" s="58" t="s">
        <v>4264</v>
      </c>
      <c r="D1107" s="47" t="s">
        <v>2628</v>
      </c>
    </row>
    <row r="1108" spans="1:4" ht="15.75" x14ac:dyDescent="0.25">
      <c r="A1108" s="58" t="s">
        <v>1264</v>
      </c>
      <c r="B1108" s="47" t="s">
        <v>2402</v>
      </c>
      <c r="C1108" s="58" t="s">
        <v>4265</v>
      </c>
      <c r="D1108" s="47" t="s">
        <v>3456</v>
      </c>
    </row>
    <row r="1109" spans="1:4" ht="15.75" x14ac:dyDescent="0.25">
      <c r="A1109" s="58" t="s">
        <v>1263</v>
      </c>
      <c r="B1109" s="47" t="s">
        <v>2399</v>
      </c>
      <c r="C1109" s="58" t="s">
        <v>4266</v>
      </c>
      <c r="D1109" s="47" t="s">
        <v>4267</v>
      </c>
    </row>
    <row r="1110" spans="1:4" ht="15.75" x14ac:dyDescent="0.25">
      <c r="A1110" s="58" t="s">
        <v>1262</v>
      </c>
      <c r="B1110" s="47" t="s">
        <v>3277</v>
      </c>
      <c r="C1110" s="58" t="s">
        <v>4268</v>
      </c>
      <c r="D1110" s="47" t="s">
        <v>4269</v>
      </c>
    </row>
    <row r="1111" spans="1:4" ht="15.75" x14ac:dyDescent="0.25">
      <c r="A1111" s="58" t="s">
        <v>1261</v>
      </c>
      <c r="B1111" s="47" t="s">
        <v>3277</v>
      </c>
      <c r="C1111" s="58" t="s">
        <v>4270</v>
      </c>
      <c r="D1111" s="47" t="s">
        <v>4271</v>
      </c>
    </row>
    <row r="1112" spans="1:4" ht="15.75" x14ac:dyDescent="0.25">
      <c r="A1112" s="58" t="s">
        <v>1260</v>
      </c>
      <c r="B1112" s="47" t="s">
        <v>2399</v>
      </c>
      <c r="C1112" s="58" t="s">
        <v>3131</v>
      </c>
      <c r="D1112" s="47" t="s">
        <v>2555</v>
      </c>
    </row>
    <row r="1113" spans="1:4" ht="15.75" x14ac:dyDescent="0.25">
      <c r="A1113" s="58" t="s">
        <v>1259</v>
      </c>
      <c r="B1113" s="47" t="s">
        <v>3277</v>
      </c>
      <c r="C1113" s="58" t="s">
        <v>4272</v>
      </c>
      <c r="D1113" s="47" t="s">
        <v>4273</v>
      </c>
    </row>
    <row r="1114" spans="1:4" ht="15.75" x14ac:dyDescent="0.25">
      <c r="A1114" s="58" t="s">
        <v>1258</v>
      </c>
      <c r="B1114" s="47" t="s">
        <v>2402</v>
      </c>
      <c r="C1114" s="58" t="s">
        <v>4274</v>
      </c>
      <c r="D1114" s="47" t="s">
        <v>2585</v>
      </c>
    </row>
    <row r="1115" spans="1:4" ht="15.75" x14ac:dyDescent="0.25">
      <c r="A1115" s="58" t="s">
        <v>1257</v>
      </c>
      <c r="B1115" s="47" t="s">
        <v>2399</v>
      </c>
      <c r="C1115" s="58" t="s">
        <v>4275</v>
      </c>
      <c r="D1115" s="47" t="s">
        <v>4276</v>
      </c>
    </row>
    <row r="1116" spans="1:4" ht="15.75" x14ac:dyDescent="0.25">
      <c r="A1116" s="58" t="s">
        <v>1256</v>
      </c>
      <c r="B1116" s="47" t="s">
        <v>2399</v>
      </c>
      <c r="C1116" s="58" t="s">
        <v>4277</v>
      </c>
      <c r="D1116" s="47" t="s">
        <v>4278</v>
      </c>
    </row>
    <row r="1117" spans="1:4" ht="15.75" x14ac:dyDescent="0.25">
      <c r="A1117" s="58" t="s">
        <v>1255</v>
      </c>
      <c r="B1117" s="47" t="s">
        <v>2399</v>
      </c>
      <c r="C1117" s="58" t="s">
        <v>4279</v>
      </c>
      <c r="D1117" s="47" t="s">
        <v>4280</v>
      </c>
    </row>
    <row r="1118" spans="1:4" ht="15.75" x14ac:dyDescent="0.25">
      <c r="A1118" s="58" t="s">
        <v>1254</v>
      </c>
      <c r="B1118" s="47" t="s">
        <v>2399</v>
      </c>
      <c r="C1118" s="58" t="s">
        <v>4281</v>
      </c>
      <c r="D1118" s="47" t="s">
        <v>4282</v>
      </c>
    </row>
    <row r="1119" spans="1:4" ht="15.75" x14ac:dyDescent="0.25">
      <c r="A1119" s="58" t="s">
        <v>1253</v>
      </c>
      <c r="B1119" s="47" t="s">
        <v>2399</v>
      </c>
      <c r="C1119" s="58" t="s">
        <v>4283</v>
      </c>
      <c r="D1119" s="47" t="s">
        <v>2835</v>
      </c>
    </row>
    <row r="1120" spans="1:4" ht="15.75" x14ac:dyDescent="0.25">
      <c r="A1120" s="58" t="s">
        <v>1252</v>
      </c>
      <c r="B1120" s="47" t="s">
        <v>2402</v>
      </c>
      <c r="C1120" s="58" t="s">
        <v>4284</v>
      </c>
      <c r="D1120" s="47" t="s">
        <v>4285</v>
      </c>
    </row>
    <row r="1121" spans="1:4" ht="15.75" x14ac:dyDescent="0.25">
      <c r="A1121" s="58" t="s">
        <v>1251</v>
      </c>
      <c r="B1121" s="47" t="s">
        <v>2402</v>
      </c>
      <c r="C1121" s="58" t="s">
        <v>4286</v>
      </c>
      <c r="D1121" s="47" t="s">
        <v>4287</v>
      </c>
    </row>
    <row r="1122" spans="1:4" ht="15.75" x14ac:dyDescent="0.25">
      <c r="A1122" s="58" t="s">
        <v>1250</v>
      </c>
      <c r="B1122" s="47" t="s">
        <v>2402</v>
      </c>
      <c r="C1122" s="58" t="s">
        <v>4288</v>
      </c>
      <c r="D1122" s="47" t="s">
        <v>4289</v>
      </c>
    </row>
    <row r="1123" spans="1:4" ht="15.75" x14ac:dyDescent="0.25">
      <c r="A1123" s="58" t="s">
        <v>1249</v>
      </c>
      <c r="B1123" s="47" t="s">
        <v>2402</v>
      </c>
      <c r="C1123" s="58" t="s">
        <v>4290</v>
      </c>
      <c r="D1123" s="47" t="s">
        <v>3846</v>
      </c>
    </row>
    <row r="1124" spans="1:4" ht="15.75" x14ac:dyDescent="0.25">
      <c r="A1124" s="58" t="s">
        <v>1248</v>
      </c>
      <c r="B1124" s="47" t="s">
        <v>2399</v>
      </c>
      <c r="C1124" s="58" t="s">
        <v>4291</v>
      </c>
      <c r="D1124" s="47" t="s">
        <v>4292</v>
      </c>
    </row>
    <row r="1125" spans="1:4" ht="15.75" x14ac:dyDescent="0.25">
      <c r="A1125" s="58" t="s">
        <v>1247</v>
      </c>
      <c r="B1125" s="47" t="s">
        <v>2402</v>
      </c>
      <c r="C1125" s="58" t="s">
        <v>4293</v>
      </c>
      <c r="D1125" s="47" t="s">
        <v>3144</v>
      </c>
    </row>
    <row r="1126" spans="1:4" ht="15.75" x14ac:dyDescent="0.25">
      <c r="A1126" s="58" t="s">
        <v>1246</v>
      </c>
      <c r="B1126" s="47" t="s">
        <v>3277</v>
      </c>
      <c r="C1126" s="58" t="s">
        <v>4294</v>
      </c>
      <c r="D1126" s="47" t="s">
        <v>4295</v>
      </c>
    </row>
    <row r="1127" spans="1:4" ht="15.75" x14ac:dyDescent="0.25">
      <c r="A1127" s="58" t="s">
        <v>1245</v>
      </c>
      <c r="B1127" s="47" t="s">
        <v>2399</v>
      </c>
      <c r="C1127" s="58" t="s">
        <v>4296</v>
      </c>
      <c r="D1127" s="47" t="s">
        <v>4297</v>
      </c>
    </row>
    <row r="1128" spans="1:4" ht="15.75" x14ac:dyDescent="0.25">
      <c r="A1128" s="58" t="s">
        <v>1244</v>
      </c>
      <c r="B1128" s="47" t="s">
        <v>2402</v>
      </c>
      <c r="C1128" s="58" t="s">
        <v>4298</v>
      </c>
      <c r="D1128" s="47" t="s">
        <v>3156</v>
      </c>
    </row>
    <row r="1129" spans="1:4" ht="15.75" x14ac:dyDescent="0.25">
      <c r="A1129" s="58" t="s">
        <v>1243</v>
      </c>
      <c r="B1129" s="47" t="s">
        <v>2402</v>
      </c>
      <c r="C1129" s="58" t="s">
        <v>4299</v>
      </c>
      <c r="D1129" s="47" t="s">
        <v>2496</v>
      </c>
    </row>
    <row r="1130" spans="1:4" ht="15.75" x14ac:dyDescent="0.25">
      <c r="A1130" s="58" t="s">
        <v>1242</v>
      </c>
      <c r="B1130" s="47" t="s">
        <v>2402</v>
      </c>
      <c r="C1130" s="58" t="s">
        <v>4300</v>
      </c>
      <c r="D1130" s="47" t="s">
        <v>4301</v>
      </c>
    </row>
    <row r="1131" spans="1:4" ht="15.75" x14ac:dyDescent="0.25">
      <c r="A1131" s="58" t="s">
        <v>1241</v>
      </c>
      <c r="B1131" s="47" t="s">
        <v>2399</v>
      </c>
      <c r="C1131" s="58" t="s">
        <v>4302</v>
      </c>
      <c r="D1131" s="47" t="s">
        <v>3347</v>
      </c>
    </row>
    <row r="1132" spans="1:4" ht="15.75" x14ac:dyDescent="0.25">
      <c r="A1132" s="58" t="s">
        <v>1240</v>
      </c>
      <c r="B1132" s="47" t="s">
        <v>3277</v>
      </c>
      <c r="C1132" s="58" t="s">
        <v>4303</v>
      </c>
      <c r="D1132" s="47" t="s">
        <v>4304</v>
      </c>
    </row>
    <row r="1133" spans="1:4" ht="15.75" x14ac:dyDescent="0.25">
      <c r="A1133" s="58" t="s">
        <v>1239</v>
      </c>
      <c r="B1133" s="47" t="s">
        <v>2399</v>
      </c>
      <c r="C1133" s="58" t="s">
        <v>4305</v>
      </c>
      <c r="D1133" s="47" t="s">
        <v>4306</v>
      </c>
    </row>
    <row r="1134" spans="1:4" ht="15.75" x14ac:dyDescent="0.25">
      <c r="A1134" s="58" t="s">
        <v>1238</v>
      </c>
      <c r="B1134" s="47" t="s">
        <v>2402</v>
      </c>
      <c r="C1134" s="58" t="s">
        <v>4307</v>
      </c>
      <c r="D1134" s="47" t="s">
        <v>4308</v>
      </c>
    </row>
    <row r="1135" spans="1:4" ht="15.75" x14ac:dyDescent="0.25">
      <c r="A1135" s="58" t="s">
        <v>1237</v>
      </c>
      <c r="B1135" s="47" t="s">
        <v>2399</v>
      </c>
      <c r="C1135" s="58" t="s">
        <v>4309</v>
      </c>
      <c r="D1135" s="47" t="s">
        <v>2765</v>
      </c>
    </row>
    <row r="1136" spans="1:4" ht="15.75" x14ac:dyDescent="0.25">
      <c r="A1136" s="58" t="s">
        <v>1236</v>
      </c>
      <c r="B1136" s="47" t="s">
        <v>2399</v>
      </c>
      <c r="C1136" s="58" t="s">
        <v>4310</v>
      </c>
      <c r="D1136" s="47" t="s">
        <v>2526</v>
      </c>
    </row>
    <row r="1137" spans="1:4" ht="15.75" x14ac:dyDescent="0.25">
      <c r="A1137" s="58" t="s">
        <v>1235</v>
      </c>
      <c r="B1137" s="47" t="s">
        <v>2399</v>
      </c>
      <c r="C1137" s="58" t="s">
        <v>4311</v>
      </c>
      <c r="D1137" s="47" t="s">
        <v>4312</v>
      </c>
    </row>
    <row r="1138" spans="1:4" ht="15.75" x14ac:dyDescent="0.25">
      <c r="A1138" s="58" t="s">
        <v>1234</v>
      </c>
      <c r="B1138" s="47" t="s">
        <v>2399</v>
      </c>
      <c r="C1138" s="58" t="s">
        <v>4313</v>
      </c>
      <c r="D1138" s="47" t="s">
        <v>4314</v>
      </c>
    </row>
    <row r="1139" spans="1:4" ht="15.75" x14ac:dyDescent="0.25">
      <c r="A1139" s="58" t="s">
        <v>1233</v>
      </c>
      <c r="B1139" s="47" t="s">
        <v>2399</v>
      </c>
      <c r="C1139" s="58" t="s">
        <v>4315</v>
      </c>
      <c r="D1139" s="47" t="s">
        <v>4316</v>
      </c>
    </row>
    <row r="1140" spans="1:4" ht="15.75" x14ac:dyDescent="0.25">
      <c r="A1140" s="58" t="s">
        <v>1232</v>
      </c>
      <c r="B1140" s="47" t="s">
        <v>2399</v>
      </c>
      <c r="C1140" s="58" t="s">
        <v>4317</v>
      </c>
      <c r="D1140" s="47" t="s">
        <v>4318</v>
      </c>
    </row>
    <row r="1141" spans="1:4" ht="15.75" x14ac:dyDescent="0.25">
      <c r="A1141" s="58" t="s">
        <v>1231</v>
      </c>
      <c r="B1141" s="47" t="s">
        <v>2402</v>
      </c>
      <c r="C1141" s="58" t="s">
        <v>4319</v>
      </c>
      <c r="D1141" s="47" t="s">
        <v>2496</v>
      </c>
    </row>
    <row r="1142" spans="1:4" ht="15.75" x14ac:dyDescent="0.25">
      <c r="A1142" s="58" t="s">
        <v>1230</v>
      </c>
      <c r="B1142" s="47" t="s">
        <v>2402</v>
      </c>
      <c r="C1142" s="58" t="s">
        <v>2815</v>
      </c>
      <c r="D1142" s="47" t="s">
        <v>2528</v>
      </c>
    </row>
    <row r="1143" spans="1:4" ht="15.75" x14ac:dyDescent="0.25">
      <c r="A1143" s="58" t="s">
        <v>1229</v>
      </c>
      <c r="B1143" s="47" t="s">
        <v>2399</v>
      </c>
      <c r="C1143" s="58" t="s">
        <v>4320</v>
      </c>
      <c r="D1143" s="47" t="s">
        <v>2763</v>
      </c>
    </row>
    <row r="1144" spans="1:4" ht="15.75" x14ac:dyDescent="0.25">
      <c r="A1144" s="58" t="s">
        <v>1228</v>
      </c>
      <c r="B1144" s="47" t="s">
        <v>2402</v>
      </c>
      <c r="C1144" s="58" t="s">
        <v>4321</v>
      </c>
      <c r="D1144" s="47" t="s">
        <v>3846</v>
      </c>
    </row>
    <row r="1145" spans="1:4" ht="15.75" x14ac:dyDescent="0.25">
      <c r="A1145" s="58" t="s">
        <v>1227</v>
      </c>
      <c r="B1145" s="47" t="s">
        <v>2399</v>
      </c>
      <c r="C1145" s="58" t="s">
        <v>4322</v>
      </c>
      <c r="D1145" s="47" t="s">
        <v>4323</v>
      </c>
    </row>
    <row r="1146" spans="1:4" ht="15.75" x14ac:dyDescent="0.25">
      <c r="A1146" s="58" t="s">
        <v>1226</v>
      </c>
      <c r="B1146" s="47" t="s">
        <v>2399</v>
      </c>
      <c r="C1146" s="58" t="s">
        <v>4324</v>
      </c>
      <c r="D1146" s="47" t="s">
        <v>2445</v>
      </c>
    </row>
    <row r="1147" spans="1:4" ht="15.75" x14ac:dyDescent="0.25">
      <c r="A1147" s="58" t="s">
        <v>1225</v>
      </c>
      <c r="B1147" s="47" t="s">
        <v>2402</v>
      </c>
      <c r="C1147" s="58" t="s">
        <v>4325</v>
      </c>
      <c r="D1147" s="47" t="s">
        <v>4326</v>
      </c>
    </row>
    <row r="1148" spans="1:4" ht="15.75" x14ac:dyDescent="0.25">
      <c r="A1148" s="58" t="s">
        <v>1224</v>
      </c>
      <c r="B1148" s="47" t="s">
        <v>2402</v>
      </c>
      <c r="C1148" s="58" t="s">
        <v>4327</v>
      </c>
      <c r="D1148" s="47" t="s">
        <v>4328</v>
      </c>
    </row>
    <row r="1149" spans="1:4" ht="15.75" x14ac:dyDescent="0.25">
      <c r="A1149" s="58" t="s">
        <v>1223</v>
      </c>
      <c r="B1149" s="47" t="s">
        <v>2402</v>
      </c>
      <c r="C1149" s="58" t="s">
        <v>4329</v>
      </c>
      <c r="D1149" s="47" t="s">
        <v>2594</v>
      </c>
    </row>
    <row r="1150" spans="1:4" ht="15.75" x14ac:dyDescent="0.25">
      <c r="A1150" s="58" t="s">
        <v>1222</v>
      </c>
      <c r="B1150" s="47" t="s">
        <v>2402</v>
      </c>
      <c r="C1150" s="58" t="s">
        <v>4330</v>
      </c>
      <c r="D1150" s="47" t="s">
        <v>2700</v>
      </c>
    </row>
    <row r="1151" spans="1:4" ht="15.75" x14ac:dyDescent="0.25">
      <c r="A1151" s="58" t="s">
        <v>1221</v>
      </c>
      <c r="B1151" s="47" t="s">
        <v>2399</v>
      </c>
      <c r="C1151" s="58" t="s">
        <v>4331</v>
      </c>
      <c r="D1151" s="47" t="s">
        <v>4332</v>
      </c>
    </row>
    <row r="1152" spans="1:4" ht="15.75" x14ac:dyDescent="0.25">
      <c r="A1152" s="58" t="s">
        <v>1220</v>
      </c>
      <c r="B1152" s="47" t="s">
        <v>2402</v>
      </c>
      <c r="C1152" s="58" t="s">
        <v>3335</v>
      </c>
      <c r="D1152" s="47" t="s">
        <v>4333</v>
      </c>
    </row>
    <row r="1153" spans="1:4" ht="15.75" x14ac:dyDescent="0.25">
      <c r="A1153" s="58" t="s">
        <v>1219</v>
      </c>
      <c r="B1153" s="47" t="s">
        <v>2402</v>
      </c>
      <c r="C1153" s="58" t="s">
        <v>4334</v>
      </c>
      <c r="D1153" s="47" t="s">
        <v>4335</v>
      </c>
    </row>
    <row r="1154" spans="1:4" ht="15.75" x14ac:dyDescent="0.25">
      <c r="A1154" s="58" t="s">
        <v>1218</v>
      </c>
      <c r="B1154" s="47" t="s">
        <v>2399</v>
      </c>
      <c r="C1154" s="58" t="s">
        <v>4336</v>
      </c>
      <c r="D1154" s="47" t="s">
        <v>3307</v>
      </c>
    </row>
    <row r="1155" spans="1:4" ht="15.75" x14ac:dyDescent="0.25">
      <c r="A1155" s="58" t="s">
        <v>1217</v>
      </c>
      <c r="B1155" s="47" t="s">
        <v>2399</v>
      </c>
      <c r="C1155" s="58" t="s">
        <v>4337</v>
      </c>
      <c r="D1155" s="47" t="s">
        <v>4338</v>
      </c>
    </row>
    <row r="1156" spans="1:4" ht="15.75" x14ac:dyDescent="0.25">
      <c r="A1156" s="58" t="s">
        <v>1216</v>
      </c>
      <c r="B1156" s="47" t="s">
        <v>2399</v>
      </c>
      <c r="C1156" s="58" t="s">
        <v>4339</v>
      </c>
      <c r="D1156" s="47" t="s">
        <v>4340</v>
      </c>
    </row>
    <row r="1157" spans="1:4" ht="15.75" x14ac:dyDescent="0.25">
      <c r="A1157" s="58" t="s">
        <v>1215</v>
      </c>
      <c r="B1157" s="47" t="s">
        <v>2402</v>
      </c>
      <c r="C1157" s="58" t="s">
        <v>4341</v>
      </c>
      <c r="D1157" s="47" t="s">
        <v>4342</v>
      </c>
    </row>
    <row r="1158" spans="1:4" ht="15.75" x14ac:dyDescent="0.25">
      <c r="A1158" s="58" t="s">
        <v>1214</v>
      </c>
      <c r="B1158" s="47" t="s">
        <v>2402</v>
      </c>
      <c r="C1158" s="58" t="s">
        <v>4343</v>
      </c>
      <c r="D1158" s="47" t="s">
        <v>4344</v>
      </c>
    </row>
    <row r="1159" spans="1:4" ht="15.75" x14ac:dyDescent="0.25">
      <c r="A1159" s="58" t="s">
        <v>1213</v>
      </c>
      <c r="B1159" s="47" t="s">
        <v>2402</v>
      </c>
      <c r="C1159" s="58" t="s">
        <v>4345</v>
      </c>
      <c r="D1159" s="47" t="s">
        <v>4346</v>
      </c>
    </row>
    <row r="1160" spans="1:4" ht="15.75" x14ac:dyDescent="0.25">
      <c r="A1160" s="58" t="s">
        <v>1212</v>
      </c>
      <c r="B1160" s="47" t="s">
        <v>2399</v>
      </c>
      <c r="C1160" s="58" t="s">
        <v>4347</v>
      </c>
      <c r="D1160" s="47" t="s">
        <v>4348</v>
      </c>
    </row>
    <row r="1161" spans="1:4" ht="15.75" x14ac:dyDescent="0.25">
      <c r="A1161" s="58" t="s">
        <v>1211</v>
      </c>
      <c r="B1161" s="47" t="s">
        <v>2402</v>
      </c>
      <c r="C1161" s="58" t="s">
        <v>4349</v>
      </c>
      <c r="D1161" s="47" t="s">
        <v>4350</v>
      </c>
    </row>
    <row r="1162" spans="1:4" ht="15.75" x14ac:dyDescent="0.25">
      <c r="A1162" s="58" t="s">
        <v>1210</v>
      </c>
      <c r="B1162" s="47" t="s">
        <v>2399</v>
      </c>
      <c r="C1162" s="58" t="s">
        <v>4351</v>
      </c>
      <c r="D1162" s="47" t="s">
        <v>4352</v>
      </c>
    </row>
    <row r="1163" spans="1:4" ht="15.75" x14ac:dyDescent="0.25">
      <c r="A1163" s="58" t="s">
        <v>1209</v>
      </c>
      <c r="B1163" s="47" t="s">
        <v>2399</v>
      </c>
      <c r="C1163" s="58" t="s">
        <v>4353</v>
      </c>
      <c r="D1163" s="47" t="s">
        <v>3705</v>
      </c>
    </row>
    <row r="1164" spans="1:4" ht="15.75" x14ac:dyDescent="0.25">
      <c r="A1164" s="58" t="s">
        <v>1208</v>
      </c>
      <c r="B1164" s="47" t="s">
        <v>2402</v>
      </c>
      <c r="C1164" s="58" t="s">
        <v>4354</v>
      </c>
      <c r="D1164" s="47" t="s">
        <v>4355</v>
      </c>
    </row>
    <row r="1165" spans="1:4" ht="15.75" x14ac:dyDescent="0.25">
      <c r="A1165" s="58" t="s">
        <v>1207</v>
      </c>
      <c r="B1165" s="47" t="s">
        <v>2399</v>
      </c>
      <c r="C1165" s="58" t="s">
        <v>4356</v>
      </c>
      <c r="D1165" s="47" t="s">
        <v>4357</v>
      </c>
    </row>
    <row r="1166" spans="1:4" ht="15.75" x14ac:dyDescent="0.25">
      <c r="A1166" s="58" t="s">
        <v>1206</v>
      </c>
      <c r="B1166" s="47" t="s">
        <v>2399</v>
      </c>
      <c r="C1166" s="58" t="s">
        <v>4358</v>
      </c>
      <c r="D1166" s="47" t="s">
        <v>4359</v>
      </c>
    </row>
    <row r="1167" spans="1:4" ht="15.75" x14ac:dyDescent="0.25">
      <c r="A1167" s="58" t="s">
        <v>1205</v>
      </c>
      <c r="B1167" s="47" t="s">
        <v>2399</v>
      </c>
      <c r="C1167" s="58" t="s">
        <v>4360</v>
      </c>
      <c r="D1167" s="47" t="s">
        <v>2796</v>
      </c>
    </row>
    <row r="1168" spans="1:4" ht="15.75" x14ac:dyDescent="0.25">
      <c r="A1168" s="58" t="s">
        <v>1204</v>
      </c>
      <c r="B1168" s="47" t="s">
        <v>2399</v>
      </c>
      <c r="C1168" s="58" t="s">
        <v>4361</v>
      </c>
      <c r="D1168" s="47" t="s">
        <v>2476</v>
      </c>
    </row>
    <row r="1169" spans="1:4" ht="15.75" x14ac:dyDescent="0.25">
      <c r="A1169" s="58" t="s">
        <v>1203</v>
      </c>
      <c r="B1169" s="47" t="s">
        <v>3277</v>
      </c>
      <c r="C1169" s="58" t="s">
        <v>4362</v>
      </c>
      <c r="D1169" s="47" t="s">
        <v>4363</v>
      </c>
    </row>
    <row r="1170" spans="1:4" ht="15.75" x14ac:dyDescent="0.25">
      <c r="A1170" s="58" t="s">
        <v>1202</v>
      </c>
      <c r="B1170" s="47" t="s">
        <v>2402</v>
      </c>
      <c r="C1170" s="58" t="s">
        <v>2481</v>
      </c>
      <c r="D1170" s="47" t="s">
        <v>4364</v>
      </c>
    </row>
    <row r="1171" spans="1:4" ht="15.75" x14ac:dyDescent="0.25">
      <c r="A1171" s="58" t="s">
        <v>1201</v>
      </c>
      <c r="B1171" s="47" t="s">
        <v>2402</v>
      </c>
      <c r="C1171" s="58" t="s">
        <v>4365</v>
      </c>
      <c r="D1171" s="47" t="s">
        <v>4366</v>
      </c>
    </row>
    <row r="1172" spans="1:4" ht="15.75" x14ac:dyDescent="0.25">
      <c r="A1172" s="58" t="s">
        <v>1200</v>
      </c>
      <c r="B1172" s="47" t="s">
        <v>3277</v>
      </c>
      <c r="C1172" s="58" t="s">
        <v>4089</v>
      </c>
      <c r="D1172" s="47" t="s">
        <v>4367</v>
      </c>
    </row>
    <row r="1173" spans="1:4" ht="15.75" x14ac:dyDescent="0.25">
      <c r="A1173" s="58" t="s">
        <v>1199</v>
      </c>
      <c r="B1173" s="47" t="s">
        <v>2399</v>
      </c>
      <c r="C1173" s="58" t="s">
        <v>4368</v>
      </c>
      <c r="D1173" s="47" t="s">
        <v>4369</v>
      </c>
    </row>
    <row r="1174" spans="1:4" ht="15.75" x14ac:dyDescent="0.25">
      <c r="A1174" s="58" t="s">
        <v>1198</v>
      </c>
      <c r="B1174" s="47" t="s">
        <v>2402</v>
      </c>
      <c r="C1174" s="58" t="s">
        <v>4370</v>
      </c>
      <c r="D1174" s="47" t="s">
        <v>4371</v>
      </c>
    </row>
    <row r="1175" spans="1:4" ht="15.75" x14ac:dyDescent="0.25">
      <c r="A1175" s="58" t="s">
        <v>1197</v>
      </c>
      <c r="B1175" s="47" t="s">
        <v>3277</v>
      </c>
      <c r="C1175" s="58" t="s">
        <v>4372</v>
      </c>
      <c r="D1175" s="47" t="s">
        <v>4373</v>
      </c>
    </row>
    <row r="1176" spans="1:4" ht="15.75" x14ac:dyDescent="0.25">
      <c r="A1176" s="58" t="s">
        <v>1196</v>
      </c>
      <c r="B1176" s="47" t="s">
        <v>2402</v>
      </c>
      <c r="C1176" s="58" t="s">
        <v>4374</v>
      </c>
      <c r="D1176" s="47" t="s">
        <v>4375</v>
      </c>
    </row>
    <row r="1177" spans="1:4" ht="15.75" x14ac:dyDescent="0.25">
      <c r="A1177" s="58" t="s">
        <v>1195</v>
      </c>
      <c r="B1177" s="47" t="s">
        <v>2402</v>
      </c>
      <c r="C1177" s="58" t="s">
        <v>4376</v>
      </c>
      <c r="D1177" s="47" t="s">
        <v>4377</v>
      </c>
    </row>
    <row r="1178" spans="1:4" ht="15.75" x14ac:dyDescent="0.25">
      <c r="A1178" s="58" t="s">
        <v>1194</v>
      </c>
      <c r="B1178" s="47" t="s">
        <v>2402</v>
      </c>
      <c r="C1178" s="58" t="s">
        <v>4378</v>
      </c>
      <c r="D1178" s="47" t="s">
        <v>4379</v>
      </c>
    </row>
    <row r="1179" spans="1:4" ht="15.75" x14ac:dyDescent="0.25">
      <c r="A1179" s="58" t="s">
        <v>1193</v>
      </c>
      <c r="B1179" s="47" t="s">
        <v>2399</v>
      </c>
      <c r="C1179" s="58" t="s">
        <v>4380</v>
      </c>
      <c r="D1179" s="47" t="s">
        <v>4381</v>
      </c>
    </row>
    <row r="1180" spans="1:4" ht="15.75" x14ac:dyDescent="0.25">
      <c r="A1180" s="58" t="s">
        <v>1192</v>
      </c>
      <c r="B1180" s="47" t="s">
        <v>2402</v>
      </c>
      <c r="C1180" s="58" t="s">
        <v>4382</v>
      </c>
      <c r="D1180" s="47" t="s">
        <v>2536</v>
      </c>
    </row>
    <row r="1181" spans="1:4" ht="15.75" x14ac:dyDescent="0.25">
      <c r="A1181" s="58" t="s">
        <v>1191</v>
      </c>
      <c r="B1181" s="47" t="s">
        <v>2399</v>
      </c>
      <c r="C1181" s="58" t="s">
        <v>4383</v>
      </c>
      <c r="D1181" s="47" t="s">
        <v>2756</v>
      </c>
    </row>
    <row r="1182" spans="1:4" ht="15.75" x14ac:dyDescent="0.25">
      <c r="A1182" s="58" t="s">
        <v>1190</v>
      </c>
      <c r="B1182" s="47" t="s">
        <v>2402</v>
      </c>
      <c r="C1182" s="58" t="s">
        <v>4384</v>
      </c>
      <c r="D1182" s="47" t="s">
        <v>2451</v>
      </c>
    </row>
    <row r="1183" spans="1:4" ht="15.75" x14ac:dyDescent="0.25">
      <c r="A1183" s="58" t="s">
        <v>1189</v>
      </c>
      <c r="B1183" s="47" t="s">
        <v>2399</v>
      </c>
      <c r="C1183" s="58" t="s">
        <v>2479</v>
      </c>
      <c r="D1183" s="47" t="s">
        <v>4385</v>
      </c>
    </row>
    <row r="1184" spans="1:4" ht="15.75" x14ac:dyDescent="0.25">
      <c r="A1184" s="58" t="s">
        <v>1188</v>
      </c>
      <c r="B1184" s="47" t="s">
        <v>2399</v>
      </c>
      <c r="C1184" s="58" t="s">
        <v>4386</v>
      </c>
      <c r="D1184" s="47" t="s">
        <v>4387</v>
      </c>
    </row>
    <row r="1185" spans="1:4" ht="15.75" x14ac:dyDescent="0.25">
      <c r="A1185" s="58" t="s">
        <v>1187</v>
      </c>
      <c r="B1185" s="47" t="s">
        <v>3277</v>
      </c>
      <c r="C1185" s="58" t="s">
        <v>4388</v>
      </c>
      <c r="D1185" s="47" t="s">
        <v>4389</v>
      </c>
    </row>
    <row r="1186" spans="1:4" ht="15.75" x14ac:dyDescent="0.25">
      <c r="A1186" s="58" t="s">
        <v>1186</v>
      </c>
      <c r="B1186" s="47" t="s">
        <v>2402</v>
      </c>
      <c r="C1186" s="58" t="s">
        <v>4390</v>
      </c>
      <c r="D1186" s="47" t="s">
        <v>4391</v>
      </c>
    </row>
    <row r="1187" spans="1:4" ht="15.75" x14ac:dyDescent="0.25">
      <c r="A1187" s="58" t="s">
        <v>1185</v>
      </c>
      <c r="B1187" s="47" t="s">
        <v>2399</v>
      </c>
      <c r="C1187" s="58" t="s">
        <v>4392</v>
      </c>
      <c r="D1187" s="47" t="s">
        <v>2445</v>
      </c>
    </row>
    <row r="1188" spans="1:4" ht="15.75" x14ac:dyDescent="0.25">
      <c r="A1188" s="58" t="s">
        <v>1184</v>
      </c>
      <c r="B1188" s="47" t="s">
        <v>2399</v>
      </c>
      <c r="C1188" s="58" t="s">
        <v>4393</v>
      </c>
      <c r="D1188" s="47" t="s">
        <v>4394</v>
      </c>
    </row>
    <row r="1189" spans="1:4" ht="15.75" x14ac:dyDescent="0.25">
      <c r="A1189" s="58" t="s">
        <v>1183</v>
      </c>
      <c r="B1189" s="47" t="s">
        <v>2402</v>
      </c>
      <c r="C1189" s="58" t="s">
        <v>2915</v>
      </c>
      <c r="D1189" s="47" t="s">
        <v>4395</v>
      </c>
    </row>
    <row r="1190" spans="1:4" ht="15.75" x14ac:dyDescent="0.25">
      <c r="A1190" s="58" t="s">
        <v>1182</v>
      </c>
      <c r="B1190" s="47" t="s">
        <v>2402</v>
      </c>
      <c r="C1190" s="58" t="s">
        <v>4396</v>
      </c>
      <c r="D1190" s="47" t="s">
        <v>4397</v>
      </c>
    </row>
    <row r="1191" spans="1:4" ht="15.75" x14ac:dyDescent="0.25">
      <c r="A1191" s="58" t="s">
        <v>1181</v>
      </c>
      <c r="B1191" s="47" t="s">
        <v>2402</v>
      </c>
      <c r="C1191" s="58" t="s">
        <v>4398</v>
      </c>
      <c r="D1191" s="47" t="s">
        <v>4399</v>
      </c>
    </row>
    <row r="1192" spans="1:4" ht="15.75" x14ac:dyDescent="0.25">
      <c r="A1192" s="58" t="s">
        <v>1180</v>
      </c>
      <c r="B1192" s="47" t="s">
        <v>2402</v>
      </c>
      <c r="C1192" s="58" t="s">
        <v>4400</v>
      </c>
      <c r="D1192" s="47" t="s">
        <v>4401</v>
      </c>
    </row>
    <row r="1193" spans="1:4" ht="15.75" x14ac:dyDescent="0.25">
      <c r="A1193" s="58" t="s">
        <v>1179</v>
      </c>
      <c r="B1193" s="47" t="s">
        <v>2402</v>
      </c>
      <c r="C1193" s="58" t="s">
        <v>4402</v>
      </c>
      <c r="D1193" s="47" t="s">
        <v>2859</v>
      </c>
    </row>
    <row r="1194" spans="1:4" ht="15.75" x14ac:dyDescent="0.25">
      <c r="A1194" s="58" t="s">
        <v>1178</v>
      </c>
      <c r="B1194" s="47" t="s">
        <v>2399</v>
      </c>
      <c r="C1194" s="58" t="s">
        <v>4403</v>
      </c>
      <c r="D1194" s="47" t="s">
        <v>3039</v>
      </c>
    </row>
    <row r="1195" spans="1:4" ht="15.75" x14ac:dyDescent="0.25">
      <c r="A1195" s="58" t="s">
        <v>1177</v>
      </c>
      <c r="B1195" s="47" t="s">
        <v>2399</v>
      </c>
      <c r="C1195" s="58" t="s">
        <v>4404</v>
      </c>
      <c r="D1195" s="47" t="s">
        <v>2610</v>
      </c>
    </row>
    <row r="1196" spans="1:4" ht="15.75" x14ac:dyDescent="0.25">
      <c r="A1196" s="58" t="s">
        <v>1176</v>
      </c>
      <c r="B1196" s="47" t="s">
        <v>2399</v>
      </c>
      <c r="C1196" s="58" t="s">
        <v>4405</v>
      </c>
      <c r="D1196" s="47" t="s">
        <v>4406</v>
      </c>
    </row>
    <row r="1197" spans="1:4" ht="15.75" x14ac:dyDescent="0.25">
      <c r="A1197" s="58" t="s">
        <v>1175</v>
      </c>
      <c r="B1197" s="47" t="s">
        <v>2399</v>
      </c>
      <c r="C1197" s="58" t="s">
        <v>4407</v>
      </c>
      <c r="D1197" s="47" t="s">
        <v>4408</v>
      </c>
    </row>
    <row r="1198" spans="1:4" ht="15.75" x14ac:dyDescent="0.25">
      <c r="A1198" s="58" t="s">
        <v>1174</v>
      </c>
      <c r="B1198" s="47" t="s">
        <v>2399</v>
      </c>
      <c r="C1198" s="58" t="s">
        <v>4409</v>
      </c>
      <c r="D1198" s="47" t="s">
        <v>4410</v>
      </c>
    </row>
    <row r="1199" spans="1:4" ht="15.75" x14ac:dyDescent="0.25">
      <c r="A1199" s="58" t="s">
        <v>1173</v>
      </c>
      <c r="B1199" s="47" t="s">
        <v>2402</v>
      </c>
      <c r="C1199" s="58" t="s">
        <v>4411</v>
      </c>
      <c r="D1199" s="47" t="s">
        <v>4141</v>
      </c>
    </row>
    <row r="1200" spans="1:4" ht="15.75" x14ac:dyDescent="0.25">
      <c r="A1200" s="58" t="s">
        <v>1172</v>
      </c>
      <c r="B1200" s="47" t="s">
        <v>2402</v>
      </c>
      <c r="C1200" s="58" t="s">
        <v>4412</v>
      </c>
      <c r="D1200" s="47" t="s">
        <v>4413</v>
      </c>
    </row>
    <row r="1201" spans="1:4" ht="15.75" x14ac:dyDescent="0.25">
      <c r="A1201" s="58" t="s">
        <v>1171</v>
      </c>
      <c r="B1201" s="47" t="s">
        <v>3277</v>
      </c>
      <c r="C1201" s="58" t="s">
        <v>4414</v>
      </c>
      <c r="D1201" s="47" t="s">
        <v>3999</v>
      </c>
    </row>
    <row r="1202" spans="1:4" ht="15.75" x14ac:dyDescent="0.25">
      <c r="A1202" s="58" t="s">
        <v>1170</v>
      </c>
      <c r="B1202" s="47" t="s">
        <v>2402</v>
      </c>
      <c r="C1202" s="58" t="s">
        <v>3851</v>
      </c>
      <c r="D1202" s="47" t="s">
        <v>2496</v>
      </c>
    </row>
    <row r="1203" spans="1:4" ht="15.75" x14ac:dyDescent="0.25">
      <c r="A1203" s="58" t="s">
        <v>1169</v>
      </c>
      <c r="B1203" s="47" t="s">
        <v>3277</v>
      </c>
      <c r="C1203" s="58" t="s">
        <v>4415</v>
      </c>
      <c r="D1203" s="47" t="s">
        <v>4416</v>
      </c>
    </row>
    <row r="1204" spans="1:4" ht="15.75" x14ac:dyDescent="0.25">
      <c r="A1204" s="58" t="s">
        <v>1168</v>
      </c>
      <c r="B1204" s="47" t="s">
        <v>2402</v>
      </c>
      <c r="C1204" s="58" t="s">
        <v>4417</v>
      </c>
      <c r="D1204" s="47" t="s">
        <v>4418</v>
      </c>
    </row>
    <row r="1205" spans="1:4" ht="15.75" x14ac:dyDescent="0.25">
      <c r="A1205" s="58" t="s">
        <v>1167</v>
      </c>
      <c r="B1205" s="47" t="s">
        <v>2402</v>
      </c>
      <c r="C1205" s="58" t="s">
        <v>4419</v>
      </c>
      <c r="D1205" s="47" t="s">
        <v>3034</v>
      </c>
    </row>
    <row r="1206" spans="1:4" ht="15.75" x14ac:dyDescent="0.25">
      <c r="A1206" s="58" t="s">
        <v>1166</v>
      </c>
      <c r="B1206" s="47" t="s">
        <v>3277</v>
      </c>
      <c r="C1206" s="58" t="s">
        <v>4420</v>
      </c>
      <c r="D1206" s="47" t="s">
        <v>4421</v>
      </c>
    </row>
    <row r="1207" spans="1:4" ht="15.75" x14ac:dyDescent="0.25">
      <c r="A1207" s="58" t="s">
        <v>1165</v>
      </c>
      <c r="B1207" s="47" t="s">
        <v>2402</v>
      </c>
      <c r="C1207" s="58" t="s">
        <v>4422</v>
      </c>
      <c r="D1207" s="47" t="s">
        <v>4423</v>
      </c>
    </row>
    <row r="1208" spans="1:4" ht="15.75" x14ac:dyDescent="0.25">
      <c r="A1208" s="58" t="s">
        <v>1164</v>
      </c>
      <c r="B1208" s="47" t="s">
        <v>3277</v>
      </c>
      <c r="C1208" s="58" t="s">
        <v>4424</v>
      </c>
      <c r="D1208" s="47" t="s">
        <v>4425</v>
      </c>
    </row>
    <row r="1209" spans="1:4" ht="15.75" x14ac:dyDescent="0.25">
      <c r="A1209" s="58" t="s">
        <v>1163</v>
      </c>
      <c r="B1209" s="47" t="s">
        <v>2399</v>
      </c>
      <c r="C1209" s="58" t="s">
        <v>3403</v>
      </c>
      <c r="D1209" s="47" t="s">
        <v>4426</v>
      </c>
    </row>
    <row r="1210" spans="1:4" ht="15.75" x14ac:dyDescent="0.25">
      <c r="A1210" s="58" t="s">
        <v>1162</v>
      </c>
      <c r="B1210" s="47" t="s">
        <v>2402</v>
      </c>
      <c r="C1210" s="58" t="s">
        <v>4427</v>
      </c>
      <c r="D1210" s="47" t="s">
        <v>4428</v>
      </c>
    </row>
    <row r="1211" spans="1:4" ht="15.75" x14ac:dyDescent="0.25">
      <c r="A1211" s="58" t="s">
        <v>1161</v>
      </c>
      <c r="B1211" s="47" t="s">
        <v>2402</v>
      </c>
      <c r="C1211" s="58" t="s">
        <v>3510</v>
      </c>
      <c r="D1211" s="47" t="s">
        <v>2700</v>
      </c>
    </row>
    <row r="1212" spans="1:4" ht="15.75" x14ac:dyDescent="0.25">
      <c r="A1212" s="58" t="s">
        <v>1160</v>
      </c>
      <c r="B1212" s="47" t="s">
        <v>2402</v>
      </c>
      <c r="C1212" s="58" t="s">
        <v>4429</v>
      </c>
      <c r="D1212" s="47" t="s">
        <v>4430</v>
      </c>
    </row>
    <row r="1213" spans="1:4" ht="15.75" x14ac:dyDescent="0.25">
      <c r="A1213" s="58" t="s">
        <v>1159</v>
      </c>
      <c r="B1213" s="47" t="s">
        <v>2402</v>
      </c>
      <c r="C1213" s="58" t="s">
        <v>4431</v>
      </c>
      <c r="D1213" s="47" t="s">
        <v>2698</v>
      </c>
    </row>
    <row r="1214" spans="1:4" ht="15.75" x14ac:dyDescent="0.25">
      <c r="A1214" s="58" t="s">
        <v>1158</v>
      </c>
      <c r="B1214" s="47" t="s">
        <v>3277</v>
      </c>
      <c r="C1214" s="58" t="s">
        <v>4432</v>
      </c>
      <c r="D1214" s="47" t="s">
        <v>3175</v>
      </c>
    </row>
    <row r="1215" spans="1:4" ht="15.75" x14ac:dyDescent="0.25">
      <c r="A1215" s="58" t="s">
        <v>1157</v>
      </c>
      <c r="B1215" s="47" t="s">
        <v>2399</v>
      </c>
      <c r="C1215" s="58" t="s">
        <v>4433</v>
      </c>
      <c r="D1215" s="47" t="s">
        <v>3624</v>
      </c>
    </row>
    <row r="1216" spans="1:4" ht="15.75" x14ac:dyDescent="0.25">
      <c r="A1216" s="58" t="s">
        <v>1156</v>
      </c>
      <c r="B1216" s="47" t="s">
        <v>2402</v>
      </c>
      <c r="C1216" s="58" t="s">
        <v>4434</v>
      </c>
      <c r="D1216" s="47" t="s">
        <v>4435</v>
      </c>
    </row>
    <row r="1217" spans="1:4" ht="15.75" x14ac:dyDescent="0.25">
      <c r="A1217" s="58" t="s">
        <v>1155</v>
      </c>
      <c r="B1217" s="47" t="s">
        <v>2399</v>
      </c>
      <c r="C1217" s="58" t="s">
        <v>4436</v>
      </c>
      <c r="D1217" s="47" t="s">
        <v>4437</v>
      </c>
    </row>
    <row r="1218" spans="1:4" ht="15.75" x14ac:dyDescent="0.25">
      <c r="A1218" s="58" t="s">
        <v>1154</v>
      </c>
      <c r="B1218" s="47" t="s">
        <v>2399</v>
      </c>
      <c r="C1218" s="58" t="s">
        <v>3714</v>
      </c>
      <c r="D1218" s="47" t="s">
        <v>3614</v>
      </c>
    </row>
    <row r="1219" spans="1:4" ht="15.75" x14ac:dyDescent="0.25">
      <c r="A1219" s="58" t="s">
        <v>1153</v>
      </c>
      <c r="B1219" s="47" t="s">
        <v>2402</v>
      </c>
      <c r="C1219" s="58" t="s">
        <v>4438</v>
      </c>
      <c r="D1219" s="47" t="s">
        <v>4439</v>
      </c>
    </row>
    <row r="1220" spans="1:4" ht="15.75" x14ac:dyDescent="0.25">
      <c r="A1220" s="58" t="s">
        <v>1152</v>
      </c>
      <c r="B1220" s="47" t="s">
        <v>2402</v>
      </c>
      <c r="C1220" s="58" t="s">
        <v>4440</v>
      </c>
      <c r="D1220" s="47" t="s">
        <v>2415</v>
      </c>
    </row>
    <row r="1221" spans="1:4" ht="15.75" x14ac:dyDescent="0.25">
      <c r="A1221" s="58" t="s">
        <v>1151</v>
      </c>
      <c r="B1221" s="47" t="s">
        <v>2402</v>
      </c>
      <c r="C1221" s="58" t="s">
        <v>4441</v>
      </c>
      <c r="D1221" s="47" t="s">
        <v>4442</v>
      </c>
    </row>
    <row r="1222" spans="1:4" ht="15.75" x14ac:dyDescent="0.25">
      <c r="A1222" s="58" t="s">
        <v>1150</v>
      </c>
      <c r="B1222" s="47" t="s">
        <v>2402</v>
      </c>
      <c r="C1222" s="58" t="s">
        <v>4443</v>
      </c>
      <c r="D1222" s="47" t="s">
        <v>4444</v>
      </c>
    </row>
    <row r="1223" spans="1:4" ht="15.75" x14ac:dyDescent="0.25">
      <c r="A1223" s="58" t="s">
        <v>1149</v>
      </c>
      <c r="B1223" s="47" t="s">
        <v>2399</v>
      </c>
      <c r="C1223" s="58" t="s">
        <v>4445</v>
      </c>
      <c r="D1223" s="47" t="s">
        <v>3469</v>
      </c>
    </row>
    <row r="1224" spans="1:4" ht="15.75" x14ac:dyDescent="0.25">
      <c r="A1224" s="58" t="s">
        <v>1148</v>
      </c>
      <c r="B1224" s="47" t="s">
        <v>2399</v>
      </c>
      <c r="C1224" s="58" t="s">
        <v>4446</v>
      </c>
      <c r="D1224" s="47" t="s">
        <v>4447</v>
      </c>
    </row>
    <row r="1225" spans="1:4" ht="15.75" x14ac:dyDescent="0.25">
      <c r="A1225" s="58" t="s">
        <v>1147</v>
      </c>
      <c r="B1225" s="47" t="s">
        <v>2402</v>
      </c>
      <c r="C1225" s="58" t="s">
        <v>2966</v>
      </c>
      <c r="D1225" s="47" t="s">
        <v>4448</v>
      </c>
    </row>
    <row r="1226" spans="1:4" ht="15.75" x14ac:dyDescent="0.25">
      <c r="A1226" s="58" t="s">
        <v>1146</v>
      </c>
      <c r="B1226" s="47" t="s">
        <v>2399</v>
      </c>
      <c r="C1226" s="58" t="s">
        <v>2499</v>
      </c>
      <c r="D1226" s="47" t="s">
        <v>4449</v>
      </c>
    </row>
    <row r="1227" spans="1:4" ht="15.75" x14ac:dyDescent="0.25">
      <c r="A1227" s="58" t="s">
        <v>1145</v>
      </c>
      <c r="B1227" s="47" t="s">
        <v>2402</v>
      </c>
      <c r="C1227" s="58" t="s">
        <v>4450</v>
      </c>
      <c r="D1227" s="47" t="s">
        <v>4451</v>
      </c>
    </row>
    <row r="1228" spans="1:4" ht="15.75" x14ac:dyDescent="0.25">
      <c r="A1228" s="58" t="s">
        <v>1144</v>
      </c>
      <c r="B1228" s="47" t="s">
        <v>2399</v>
      </c>
      <c r="C1228" s="58" t="s">
        <v>4452</v>
      </c>
      <c r="D1228" s="47" t="s">
        <v>4453</v>
      </c>
    </row>
    <row r="1229" spans="1:4" ht="15.75" x14ac:dyDescent="0.25">
      <c r="A1229" s="58" t="s">
        <v>1143</v>
      </c>
      <c r="B1229" s="47" t="s">
        <v>2402</v>
      </c>
      <c r="C1229" s="58" t="s">
        <v>4454</v>
      </c>
      <c r="D1229" s="47" t="s">
        <v>4455</v>
      </c>
    </row>
    <row r="1230" spans="1:4" ht="15.75" x14ac:dyDescent="0.25">
      <c r="A1230" s="58" t="s">
        <v>1142</v>
      </c>
      <c r="B1230" s="47" t="s">
        <v>2402</v>
      </c>
      <c r="C1230" s="58" t="s">
        <v>4456</v>
      </c>
      <c r="D1230" s="47" t="s">
        <v>2859</v>
      </c>
    </row>
    <row r="1231" spans="1:4" ht="15.75" x14ac:dyDescent="0.25">
      <c r="A1231" s="58" t="s">
        <v>1141</v>
      </c>
      <c r="B1231" s="47" t="s">
        <v>2399</v>
      </c>
      <c r="C1231" s="58" t="s">
        <v>4457</v>
      </c>
      <c r="D1231" s="47" t="s">
        <v>4458</v>
      </c>
    </row>
    <row r="1232" spans="1:4" ht="15.75" x14ac:dyDescent="0.25">
      <c r="A1232" s="58" t="s">
        <v>1140</v>
      </c>
      <c r="B1232" s="47" t="s">
        <v>2399</v>
      </c>
      <c r="C1232" s="58" t="s">
        <v>4459</v>
      </c>
      <c r="D1232" s="47" t="s">
        <v>4460</v>
      </c>
    </row>
    <row r="1233" spans="1:4" ht="15.75" x14ac:dyDescent="0.25">
      <c r="A1233" s="58" t="s">
        <v>1139</v>
      </c>
      <c r="B1233" s="47" t="s">
        <v>2399</v>
      </c>
      <c r="C1233" s="58" t="s">
        <v>4461</v>
      </c>
      <c r="D1233" s="47" t="s">
        <v>4462</v>
      </c>
    </row>
    <row r="1234" spans="1:4" ht="15.75" x14ac:dyDescent="0.25">
      <c r="A1234" s="58" t="s">
        <v>1138</v>
      </c>
      <c r="B1234" s="47" t="s">
        <v>2402</v>
      </c>
      <c r="C1234" s="58" t="s">
        <v>4463</v>
      </c>
      <c r="D1234" s="47" t="s">
        <v>4464</v>
      </c>
    </row>
    <row r="1235" spans="1:4" ht="15.75" x14ac:dyDescent="0.25">
      <c r="A1235" s="58" t="s">
        <v>1137</v>
      </c>
      <c r="B1235" s="47" t="s">
        <v>2402</v>
      </c>
      <c r="C1235" s="58" t="s">
        <v>4129</v>
      </c>
      <c r="D1235" s="47" t="s">
        <v>4465</v>
      </c>
    </row>
    <row r="1236" spans="1:4" ht="15.75" x14ac:dyDescent="0.25">
      <c r="A1236" s="58" t="s">
        <v>1136</v>
      </c>
      <c r="B1236" s="47" t="s">
        <v>3277</v>
      </c>
      <c r="C1236" s="58" t="s">
        <v>4466</v>
      </c>
      <c r="D1236" s="47" t="s">
        <v>4271</v>
      </c>
    </row>
    <row r="1237" spans="1:4" ht="15.75" x14ac:dyDescent="0.25">
      <c r="A1237" s="58" t="s">
        <v>1135</v>
      </c>
      <c r="B1237" s="47" t="s">
        <v>3277</v>
      </c>
      <c r="C1237" s="58" t="s">
        <v>4467</v>
      </c>
      <c r="D1237" s="47" t="s">
        <v>4468</v>
      </c>
    </row>
    <row r="1238" spans="1:4" ht="15.75" x14ac:dyDescent="0.25">
      <c r="A1238" s="58" t="s">
        <v>1134</v>
      </c>
      <c r="B1238" s="47" t="s">
        <v>2399</v>
      </c>
      <c r="C1238" s="58" t="s">
        <v>4469</v>
      </c>
      <c r="D1238" s="47" t="s">
        <v>4470</v>
      </c>
    </row>
    <row r="1239" spans="1:4" ht="15.75" x14ac:dyDescent="0.25">
      <c r="A1239" s="58" t="s">
        <v>1133</v>
      </c>
      <c r="B1239" s="47" t="s">
        <v>2402</v>
      </c>
      <c r="C1239" s="58" t="s">
        <v>4471</v>
      </c>
      <c r="D1239" s="47" t="s">
        <v>2698</v>
      </c>
    </row>
    <row r="1240" spans="1:4" ht="15.75" x14ac:dyDescent="0.25">
      <c r="A1240" s="58" t="s">
        <v>1132</v>
      </c>
      <c r="B1240" s="47" t="s">
        <v>2402</v>
      </c>
      <c r="C1240" s="58" t="s">
        <v>4472</v>
      </c>
      <c r="D1240" s="47" t="s">
        <v>4473</v>
      </c>
    </row>
    <row r="1241" spans="1:4" ht="15.75" x14ac:dyDescent="0.25">
      <c r="A1241" s="58" t="s">
        <v>1131</v>
      </c>
      <c r="B1241" s="47" t="s">
        <v>2399</v>
      </c>
      <c r="C1241" s="58" t="s">
        <v>4474</v>
      </c>
      <c r="D1241" s="47" t="s">
        <v>4475</v>
      </c>
    </row>
    <row r="1242" spans="1:4" ht="15.75" x14ac:dyDescent="0.25">
      <c r="A1242" s="58" t="s">
        <v>1130</v>
      </c>
      <c r="B1242" s="47" t="s">
        <v>2402</v>
      </c>
      <c r="C1242" s="58" t="s">
        <v>4476</v>
      </c>
      <c r="D1242" s="47" t="s">
        <v>4477</v>
      </c>
    </row>
    <row r="1243" spans="1:4" ht="15.75" x14ac:dyDescent="0.25">
      <c r="A1243" s="58" t="s">
        <v>1129</v>
      </c>
      <c r="B1243" s="47" t="s">
        <v>3277</v>
      </c>
      <c r="C1243" s="58" t="s">
        <v>3971</v>
      </c>
      <c r="D1243" s="47" t="s">
        <v>4478</v>
      </c>
    </row>
    <row r="1244" spans="1:4" ht="15.75" x14ac:dyDescent="0.25">
      <c r="A1244" s="58" t="s">
        <v>1128</v>
      </c>
      <c r="B1244" s="47" t="s">
        <v>2402</v>
      </c>
      <c r="C1244" s="58" t="s">
        <v>4479</v>
      </c>
      <c r="D1244" s="47" t="s">
        <v>4480</v>
      </c>
    </row>
    <row r="1245" spans="1:4" ht="15.75" x14ac:dyDescent="0.25">
      <c r="A1245" s="58" t="s">
        <v>1127</v>
      </c>
      <c r="B1245" s="47" t="s">
        <v>2399</v>
      </c>
      <c r="C1245" s="58" t="s">
        <v>4481</v>
      </c>
      <c r="D1245" s="47" t="s">
        <v>4208</v>
      </c>
    </row>
    <row r="1246" spans="1:4" ht="15.75" x14ac:dyDescent="0.25">
      <c r="A1246" s="58" t="s">
        <v>1126</v>
      </c>
      <c r="B1246" s="47" t="s">
        <v>2399</v>
      </c>
      <c r="C1246" s="58" t="s">
        <v>4417</v>
      </c>
      <c r="D1246" s="47" t="s">
        <v>4482</v>
      </c>
    </row>
    <row r="1247" spans="1:4" ht="15.75" x14ac:dyDescent="0.25">
      <c r="A1247" s="58" t="s">
        <v>1125</v>
      </c>
      <c r="B1247" s="47" t="s">
        <v>2402</v>
      </c>
      <c r="C1247" s="58" t="s">
        <v>4483</v>
      </c>
      <c r="D1247" s="47" t="s">
        <v>4484</v>
      </c>
    </row>
    <row r="1248" spans="1:4" ht="15.75" x14ac:dyDescent="0.25">
      <c r="A1248" s="58" t="s">
        <v>1124</v>
      </c>
      <c r="B1248" s="47" t="s">
        <v>2402</v>
      </c>
      <c r="C1248" s="58" t="s">
        <v>4485</v>
      </c>
      <c r="D1248" s="47" t="s">
        <v>4486</v>
      </c>
    </row>
    <row r="1249" spans="1:4" ht="15.75" x14ac:dyDescent="0.25">
      <c r="A1249" s="58" t="s">
        <v>1123</v>
      </c>
      <c r="B1249" s="47" t="s">
        <v>2402</v>
      </c>
      <c r="C1249" s="58" t="s">
        <v>4487</v>
      </c>
      <c r="D1249" s="47" t="s">
        <v>3134</v>
      </c>
    </row>
    <row r="1250" spans="1:4" ht="15.75" x14ac:dyDescent="0.25">
      <c r="A1250" s="58" t="s">
        <v>1122</v>
      </c>
      <c r="B1250" s="47" t="s">
        <v>2402</v>
      </c>
      <c r="C1250" s="58" t="s">
        <v>4488</v>
      </c>
      <c r="D1250" s="47" t="s">
        <v>2680</v>
      </c>
    </row>
    <row r="1251" spans="1:4" ht="15.75" x14ac:dyDescent="0.25">
      <c r="A1251" s="58" t="s">
        <v>1121</v>
      </c>
      <c r="B1251" s="47" t="s">
        <v>2399</v>
      </c>
      <c r="C1251" s="58" t="s">
        <v>4489</v>
      </c>
      <c r="D1251" s="47" t="s">
        <v>4490</v>
      </c>
    </row>
    <row r="1252" spans="1:4" ht="15.75" x14ac:dyDescent="0.25">
      <c r="A1252" s="58" t="s">
        <v>1120</v>
      </c>
      <c r="B1252" s="47" t="s">
        <v>2402</v>
      </c>
      <c r="C1252" s="58" t="s">
        <v>4491</v>
      </c>
      <c r="D1252" s="47" t="s">
        <v>4492</v>
      </c>
    </row>
    <row r="1253" spans="1:4" ht="15.75" x14ac:dyDescent="0.25">
      <c r="A1253" s="58" t="s">
        <v>1119</v>
      </c>
      <c r="B1253" s="47" t="s">
        <v>2402</v>
      </c>
      <c r="C1253" s="58" t="s">
        <v>4493</v>
      </c>
      <c r="D1253" s="47" t="s">
        <v>3499</v>
      </c>
    </row>
    <row r="1254" spans="1:4" ht="15.75" x14ac:dyDescent="0.25">
      <c r="A1254" s="58" t="s">
        <v>1118</v>
      </c>
      <c r="B1254" s="47" t="s">
        <v>2399</v>
      </c>
      <c r="C1254" s="58" t="s">
        <v>4494</v>
      </c>
      <c r="D1254" s="47" t="s">
        <v>4495</v>
      </c>
    </row>
    <row r="1255" spans="1:4" ht="15.75" x14ac:dyDescent="0.25">
      <c r="A1255" s="58" t="s">
        <v>1117</v>
      </c>
      <c r="B1255" s="47" t="s">
        <v>3277</v>
      </c>
      <c r="C1255" s="58" t="s">
        <v>4496</v>
      </c>
      <c r="D1255" s="47" t="s">
        <v>2555</v>
      </c>
    </row>
    <row r="1256" spans="1:4" ht="15.75" x14ac:dyDescent="0.25">
      <c r="A1256" s="58" t="s">
        <v>1116</v>
      </c>
      <c r="B1256" s="47" t="s">
        <v>2399</v>
      </c>
      <c r="C1256" s="58" t="s">
        <v>4497</v>
      </c>
      <c r="D1256" s="47" t="s">
        <v>4498</v>
      </c>
    </row>
    <row r="1257" spans="1:4" ht="15.75" x14ac:dyDescent="0.25">
      <c r="A1257" s="58" t="s">
        <v>1115</v>
      </c>
      <c r="B1257" s="47" t="s">
        <v>2399</v>
      </c>
      <c r="C1257" s="58" t="s">
        <v>4499</v>
      </c>
      <c r="D1257" s="47" t="s">
        <v>4500</v>
      </c>
    </row>
    <row r="1258" spans="1:4" ht="15.75" x14ac:dyDescent="0.25">
      <c r="A1258" s="58" t="s">
        <v>1114</v>
      </c>
      <c r="B1258" s="47" t="s">
        <v>2402</v>
      </c>
      <c r="C1258" s="58" t="s">
        <v>4501</v>
      </c>
      <c r="D1258" s="47" t="s">
        <v>2696</v>
      </c>
    </row>
    <row r="1259" spans="1:4" ht="15.75" x14ac:dyDescent="0.25">
      <c r="A1259" s="58" t="s">
        <v>1113</v>
      </c>
      <c r="B1259" s="47" t="s">
        <v>2399</v>
      </c>
      <c r="C1259" s="58" t="s">
        <v>4502</v>
      </c>
      <c r="D1259" s="47" t="s">
        <v>4503</v>
      </c>
    </row>
    <row r="1260" spans="1:4" ht="15.75" x14ac:dyDescent="0.25">
      <c r="A1260" s="58" t="s">
        <v>1112</v>
      </c>
      <c r="B1260" s="47" t="s">
        <v>2402</v>
      </c>
      <c r="C1260" s="58" t="s">
        <v>4504</v>
      </c>
      <c r="D1260" s="47" t="s">
        <v>4505</v>
      </c>
    </row>
    <row r="1261" spans="1:4" ht="15.75" x14ac:dyDescent="0.25">
      <c r="A1261" s="58" t="s">
        <v>1111</v>
      </c>
      <c r="B1261" s="47" t="s">
        <v>2402</v>
      </c>
      <c r="C1261" s="58" t="s">
        <v>4099</v>
      </c>
      <c r="D1261" s="47" t="s">
        <v>4506</v>
      </c>
    </row>
    <row r="1262" spans="1:4" ht="15.75" x14ac:dyDescent="0.25">
      <c r="A1262" s="58" t="s">
        <v>1110</v>
      </c>
      <c r="B1262" s="47" t="s">
        <v>2402</v>
      </c>
      <c r="C1262" s="58" t="s">
        <v>4507</v>
      </c>
      <c r="D1262" s="47" t="s">
        <v>3129</v>
      </c>
    </row>
    <row r="1263" spans="1:4" ht="15.75" x14ac:dyDescent="0.25">
      <c r="A1263" s="58" t="s">
        <v>1109</v>
      </c>
      <c r="B1263" s="47" t="s">
        <v>2399</v>
      </c>
      <c r="C1263" s="58" t="s">
        <v>4508</v>
      </c>
      <c r="D1263" s="47" t="s">
        <v>4509</v>
      </c>
    </row>
    <row r="1264" spans="1:4" ht="15.75" x14ac:dyDescent="0.25">
      <c r="A1264" s="58" t="s">
        <v>1108</v>
      </c>
      <c r="B1264" s="47" t="s">
        <v>2399</v>
      </c>
      <c r="C1264" s="58" t="s">
        <v>4510</v>
      </c>
      <c r="D1264" s="47" t="s">
        <v>4511</v>
      </c>
    </row>
    <row r="1265" spans="1:4" ht="15.75" x14ac:dyDescent="0.25">
      <c r="A1265" s="58" t="s">
        <v>1107</v>
      </c>
      <c r="B1265" s="47" t="s">
        <v>2402</v>
      </c>
      <c r="C1265" s="58" t="s">
        <v>4512</v>
      </c>
      <c r="D1265" s="47" t="s">
        <v>4513</v>
      </c>
    </row>
    <row r="1266" spans="1:4" ht="15.75" x14ac:dyDescent="0.25">
      <c r="A1266" s="58" t="s">
        <v>1106</v>
      </c>
      <c r="B1266" s="47" t="s">
        <v>2402</v>
      </c>
      <c r="C1266" s="58" t="s">
        <v>4514</v>
      </c>
      <c r="D1266" s="47" t="s">
        <v>4515</v>
      </c>
    </row>
    <row r="1267" spans="1:4" ht="15.75" x14ac:dyDescent="0.25">
      <c r="A1267" s="58" t="s">
        <v>1105</v>
      </c>
      <c r="B1267" s="47" t="s">
        <v>2402</v>
      </c>
      <c r="C1267" s="58" t="s">
        <v>4516</v>
      </c>
      <c r="D1267" s="47" t="s">
        <v>2792</v>
      </c>
    </row>
    <row r="1268" spans="1:4" ht="15.75" x14ac:dyDescent="0.25">
      <c r="A1268" s="58" t="s">
        <v>1104</v>
      </c>
      <c r="B1268" s="47" t="s">
        <v>2402</v>
      </c>
      <c r="C1268" s="58" t="s">
        <v>4517</v>
      </c>
      <c r="D1268" s="47" t="s">
        <v>4518</v>
      </c>
    </row>
    <row r="1269" spans="1:4" ht="15.75" x14ac:dyDescent="0.25">
      <c r="A1269" s="58" t="s">
        <v>1103</v>
      </c>
      <c r="B1269" s="47" t="s">
        <v>2399</v>
      </c>
      <c r="C1269" s="58" t="s">
        <v>4519</v>
      </c>
      <c r="D1269" s="47" t="s">
        <v>4520</v>
      </c>
    </row>
    <row r="1270" spans="1:4" ht="15.75" x14ac:dyDescent="0.25">
      <c r="A1270" s="58" t="s">
        <v>1102</v>
      </c>
      <c r="B1270" s="47" t="s">
        <v>2399</v>
      </c>
      <c r="C1270" s="58" t="s">
        <v>4521</v>
      </c>
      <c r="D1270" s="47" t="s">
        <v>4509</v>
      </c>
    </row>
    <row r="1271" spans="1:4" ht="15.75" x14ac:dyDescent="0.25">
      <c r="A1271" s="58" t="s">
        <v>1101</v>
      </c>
      <c r="B1271" s="47" t="s">
        <v>2399</v>
      </c>
      <c r="C1271" s="58" t="s">
        <v>2762</v>
      </c>
      <c r="D1271" s="47" t="s">
        <v>4522</v>
      </c>
    </row>
    <row r="1272" spans="1:4" ht="15.75" x14ac:dyDescent="0.25">
      <c r="A1272" s="58" t="s">
        <v>1100</v>
      </c>
      <c r="B1272" s="47" t="s">
        <v>2402</v>
      </c>
      <c r="C1272" s="58" t="s">
        <v>2677</v>
      </c>
      <c r="D1272" s="47" t="s">
        <v>4523</v>
      </c>
    </row>
    <row r="1273" spans="1:4" ht="15.75" x14ac:dyDescent="0.25">
      <c r="A1273" s="58" t="s">
        <v>1099</v>
      </c>
      <c r="B1273" s="47" t="s">
        <v>2402</v>
      </c>
      <c r="C1273" s="58" t="s">
        <v>4524</v>
      </c>
      <c r="D1273" s="47" t="s">
        <v>4525</v>
      </c>
    </row>
    <row r="1274" spans="1:4" ht="15.75" x14ac:dyDescent="0.25">
      <c r="A1274" s="58" t="s">
        <v>1098</v>
      </c>
      <c r="B1274" s="47" t="s">
        <v>2402</v>
      </c>
      <c r="C1274" s="58" t="s">
        <v>4526</v>
      </c>
      <c r="D1274" s="47" t="s">
        <v>4527</v>
      </c>
    </row>
    <row r="1275" spans="1:4" ht="15.75" x14ac:dyDescent="0.25">
      <c r="A1275" s="58" t="s">
        <v>1097</v>
      </c>
      <c r="B1275" s="47" t="s">
        <v>2402</v>
      </c>
      <c r="C1275" s="58" t="s">
        <v>4528</v>
      </c>
      <c r="D1275" s="47" t="s">
        <v>3412</v>
      </c>
    </row>
    <row r="1276" spans="1:4" ht="15.75" x14ac:dyDescent="0.25">
      <c r="A1276" s="58" t="s">
        <v>1096</v>
      </c>
      <c r="B1276" s="47" t="s">
        <v>2402</v>
      </c>
      <c r="C1276" s="58" t="s">
        <v>4529</v>
      </c>
      <c r="D1276" s="47" t="s">
        <v>2451</v>
      </c>
    </row>
    <row r="1277" spans="1:4" ht="15.75" x14ac:dyDescent="0.25">
      <c r="A1277" s="58" t="s">
        <v>1095</v>
      </c>
      <c r="B1277" s="47" t="s">
        <v>2402</v>
      </c>
      <c r="C1277" s="58" t="s">
        <v>4069</v>
      </c>
      <c r="D1277" s="47" t="s">
        <v>4530</v>
      </c>
    </row>
    <row r="1278" spans="1:4" ht="15.75" x14ac:dyDescent="0.25">
      <c r="A1278" s="58" t="s">
        <v>1094</v>
      </c>
      <c r="B1278" s="47" t="s">
        <v>2399</v>
      </c>
      <c r="C1278" s="58" t="s">
        <v>4531</v>
      </c>
      <c r="D1278" s="47" t="s">
        <v>4532</v>
      </c>
    </row>
    <row r="1279" spans="1:4" ht="15.75" x14ac:dyDescent="0.25">
      <c r="A1279" s="58" t="s">
        <v>1093</v>
      </c>
      <c r="B1279" s="47" t="s">
        <v>2399</v>
      </c>
      <c r="C1279" s="58" t="s">
        <v>4533</v>
      </c>
      <c r="D1279" s="47" t="s">
        <v>4534</v>
      </c>
    </row>
    <row r="1280" spans="1:4" ht="15.75" x14ac:dyDescent="0.25">
      <c r="A1280" s="58" t="s">
        <v>1092</v>
      </c>
      <c r="B1280" s="47" t="s">
        <v>2399</v>
      </c>
      <c r="C1280" s="58" t="s">
        <v>4535</v>
      </c>
      <c r="D1280" s="47" t="s">
        <v>4242</v>
      </c>
    </row>
    <row r="1281" spans="1:5" ht="15.75" x14ac:dyDescent="0.25">
      <c r="A1281" s="58" t="s">
        <v>1091</v>
      </c>
      <c r="B1281" s="47" t="s">
        <v>2402</v>
      </c>
      <c r="C1281" s="58" t="s">
        <v>4536</v>
      </c>
      <c r="D1281" s="47" t="s">
        <v>4537</v>
      </c>
    </row>
    <row r="1282" spans="1:5" ht="15.75" x14ac:dyDescent="0.25">
      <c r="A1282" s="58" t="s">
        <v>1090</v>
      </c>
      <c r="B1282" s="47" t="s">
        <v>2402</v>
      </c>
      <c r="C1282" s="58" t="s">
        <v>4538</v>
      </c>
      <c r="D1282" s="47" t="s">
        <v>2694</v>
      </c>
    </row>
    <row r="1283" spans="1:5" ht="15.75" x14ac:dyDescent="0.25">
      <c r="A1283" s="58" t="s">
        <v>1089</v>
      </c>
      <c r="B1283" s="47" t="s">
        <v>2399</v>
      </c>
      <c r="C1283" s="58" t="s">
        <v>4539</v>
      </c>
      <c r="D1283" s="47" t="s">
        <v>4215</v>
      </c>
    </row>
    <row r="1284" spans="1:5" ht="15.75" x14ac:dyDescent="0.25">
      <c r="A1284" s="58" t="s">
        <v>1088</v>
      </c>
      <c r="B1284" s="47" t="s">
        <v>2402</v>
      </c>
      <c r="C1284" s="58" t="s">
        <v>2860</v>
      </c>
      <c r="D1284" s="47" t="s">
        <v>2823</v>
      </c>
    </row>
    <row r="1285" spans="1:5" ht="15.75" x14ac:dyDescent="0.25">
      <c r="A1285" s="58" t="s">
        <v>1087</v>
      </c>
      <c r="B1285" s="47" t="s">
        <v>2399</v>
      </c>
      <c r="C1285" s="58" t="s">
        <v>4540</v>
      </c>
      <c r="D1285" s="47" t="s">
        <v>4541</v>
      </c>
    </row>
    <row r="1286" spans="1:5" ht="15.75" x14ac:dyDescent="0.25">
      <c r="A1286" s="58" t="s">
        <v>1086</v>
      </c>
      <c r="B1286" s="47" t="s">
        <v>2399</v>
      </c>
      <c r="C1286" s="58" t="s">
        <v>4542</v>
      </c>
      <c r="D1286" s="47" t="s">
        <v>4543</v>
      </c>
    </row>
    <row r="1287" spans="1:5" ht="15.75" x14ac:dyDescent="0.25">
      <c r="A1287" s="58" t="s">
        <v>1085</v>
      </c>
      <c r="B1287" s="47" t="s">
        <v>2399</v>
      </c>
      <c r="C1287" s="58" t="s">
        <v>4544</v>
      </c>
      <c r="D1287" s="47" t="s">
        <v>4545</v>
      </c>
    </row>
    <row r="1288" spans="1:5" ht="15.75" x14ac:dyDescent="0.25">
      <c r="A1288" s="58" t="s">
        <v>1084</v>
      </c>
      <c r="B1288" s="47" t="s">
        <v>2399</v>
      </c>
      <c r="C1288" s="58" t="s">
        <v>2424</v>
      </c>
      <c r="D1288" s="47" t="s">
        <v>4546</v>
      </c>
    </row>
    <row r="1289" spans="1:5" ht="15.75" x14ac:dyDescent="0.25">
      <c r="A1289" s="58" t="s">
        <v>1083</v>
      </c>
      <c r="B1289" s="47" t="s">
        <v>2399</v>
      </c>
      <c r="C1289" s="58" t="s">
        <v>4547</v>
      </c>
      <c r="D1289" s="47" t="s">
        <v>2763</v>
      </c>
    </row>
    <row r="1290" spans="1:5" ht="15.75" x14ac:dyDescent="0.25">
      <c r="A1290" s="58" t="s">
        <v>1082</v>
      </c>
      <c r="B1290" s="47" t="s">
        <v>2399</v>
      </c>
      <c r="C1290" s="58" t="s">
        <v>4548</v>
      </c>
      <c r="D1290" s="47" t="s">
        <v>4549</v>
      </c>
    </row>
    <row r="1291" spans="1:5" ht="15.75" x14ac:dyDescent="0.25">
      <c r="A1291" s="58" t="s">
        <v>1081</v>
      </c>
      <c r="B1291" s="47" t="s">
        <v>2399</v>
      </c>
      <c r="C1291" s="58" t="s">
        <v>4550</v>
      </c>
      <c r="D1291" s="47" t="s">
        <v>4551</v>
      </c>
    </row>
    <row r="1292" spans="1:5" ht="15.75" x14ac:dyDescent="0.25">
      <c r="A1292" s="58" t="s">
        <v>1080</v>
      </c>
      <c r="B1292" s="47" t="s">
        <v>2399</v>
      </c>
      <c r="C1292" s="58" t="s">
        <v>4552</v>
      </c>
      <c r="D1292" s="47" t="s">
        <v>2511</v>
      </c>
    </row>
    <row r="1293" spans="1:5" ht="15.75" x14ac:dyDescent="0.25">
      <c r="A1293" s="58" t="s">
        <v>1079</v>
      </c>
      <c r="B1293" s="47" t="s">
        <v>2399</v>
      </c>
      <c r="C1293" s="58" t="s">
        <v>4553</v>
      </c>
      <c r="D1293" s="47" t="s">
        <v>4242</v>
      </c>
    </row>
    <row r="1294" spans="1:5" ht="15.75" x14ac:dyDescent="0.25">
      <c r="A1294" s="58" t="s">
        <v>1078</v>
      </c>
      <c r="B1294" s="47" t="s">
        <v>2399</v>
      </c>
      <c r="C1294" s="58" t="s">
        <v>4554</v>
      </c>
      <c r="D1294" s="47" t="s">
        <v>4555</v>
      </c>
    </row>
    <row r="1295" spans="1:5" ht="15.75" x14ac:dyDescent="0.25">
      <c r="A1295" s="58" t="s">
        <v>1077</v>
      </c>
      <c r="B1295" s="47" t="s">
        <v>2399</v>
      </c>
      <c r="C1295" s="58" t="s">
        <v>4556</v>
      </c>
      <c r="D1295" s="47" t="s">
        <v>4557</v>
      </c>
    </row>
    <row r="1296" spans="1:5" ht="15.75" x14ac:dyDescent="0.25">
      <c r="A1296" s="58" t="s">
        <v>1076</v>
      </c>
      <c r="B1296" s="47" t="s">
        <v>2402</v>
      </c>
      <c r="C1296" s="58" t="s">
        <v>4558</v>
      </c>
      <c r="D1296" s="47" t="s">
        <v>4559</v>
      </c>
      <c r="E1296" t="s">
        <v>4560</v>
      </c>
    </row>
    <row r="1297" spans="1:4" ht="15.75" x14ac:dyDescent="0.25">
      <c r="A1297" s="58" t="s">
        <v>1075</v>
      </c>
      <c r="B1297" s="47" t="s">
        <v>2399</v>
      </c>
      <c r="C1297" s="58" t="s">
        <v>4561</v>
      </c>
      <c r="D1297" s="47" t="s">
        <v>4562</v>
      </c>
    </row>
    <row r="1298" spans="1:4" ht="15.75" x14ac:dyDescent="0.25">
      <c r="A1298" s="58" t="s">
        <v>1074</v>
      </c>
      <c r="B1298" s="47" t="s">
        <v>2402</v>
      </c>
      <c r="C1298" s="58" t="s">
        <v>4563</v>
      </c>
      <c r="D1298" s="47" t="s">
        <v>4564</v>
      </c>
    </row>
    <row r="1299" spans="1:4" ht="15.75" x14ac:dyDescent="0.25">
      <c r="A1299" s="58" t="s">
        <v>1073</v>
      </c>
      <c r="B1299" s="47" t="s">
        <v>3277</v>
      </c>
      <c r="C1299" s="58" t="s">
        <v>3532</v>
      </c>
      <c r="D1299" s="47" t="s">
        <v>4565</v>
      </c>
    </row>
    <row r="1300" spans="1:4" ht="15.75" x14ac:dyDescent="0.25">
      <c r="A1300" s="58" t="s">
        <v>1072</v>
      </c>
      <c r="B1300" s="47" t="s">
        <v>2399</v>
      </c>
      <c r="C1300" s="58" t="s">
        <v>4241</v>
      </c>
      <c r="D1300" s="47" t="s">
        <v>4566</v>
      </c>
    </row>
    <row r="1301" spans="1:4" ht="15.75" x14ac:dyDescent="0.25">
      <c r="A1301" s="58" t="s">
        <v>1071</v>
      </c>
      <c r="B1301" s="47" t="s">
        <v>2402</v>
      </c>
      <c r="C1301" s="58" t="s">
        <v>4567</v>
      </c>
      <c r="D1301" s="47" t="s">
        <v>2478</v>
      </c>
    </row>
    <row r="1302" spans="1:4" ht="15.75" x14ac:dyDescent="0.25">
      <c r="A1302" s="58" t="s">
        <v>1070</v>
      </c>
      <c r="B1302" s="47" t="s">
        <v>2402</v>
      </c>
      <c r="C1302" s="58" t="s">
        <v>4568</v>
      </c>
      <c r="D1302" s="47" t="s">
        <v>4569</v>
      </c>
    </row>
    <row r="1303" spans="1:4" ht="15.75" x14ac:dyDescent="0.25">
      <c r="A1303" s="58" t="s">
        <v>1069</v>
      </c>
      <c r="B1303" s="47" t="s">
        <v>2402</v>
      </c>
      <c r="C1303" s="58" t="s">
        <v>4570</v>
      </c>
      <c r="D1303" s="47" t="s">
        <v>4571</v>
      </c>
    </row>
    <row r="1304" spans="1:4" ht="15.75" x14ac:dyDescent="0.25">
      <c r="A1304" s="58" t="s">
        <v>1068</v>
      </c>
      <c r="B1304" s="47" t="s">
        <v>2402</v>
      </c>
      <c r="C1304" s="58" t="s">
        <v>4572</v>
      </c>
      <c r="D1304" s="47" t="s">
        <v>4573</v>
      </c>
    </row>
    <row r="1305" spans="1:4" ht="15.75" x14ac:dyDescent="0.25">
      <c r="A1305" s="58" t="s">
        <v>1067</v>
      </c>
      <c r="B1305" s="47" t="s">
        <v>2402</v>
      </c>
      <c r="C1305" s="58" t="s">
        <v>4574</v>
      </c>
      <c r="D1305" s="47" t="s">
        <v>2823</v>
      </c>
    </row>
    <row r="1306" spans="1:4" ht="15.75" x14ac:dyDescent="0.25">
      <c r="A1306" s="58" t="s">
        <v>1066</v>
      </c>
      <c r="B1306" s="47" t="s">
        <v>2402</v>
      </c>
      <c r="C1306" s="58" t="s">
        <v>4575</v>
      </c>
      <c r="D1306" s="47" t="s">
        <v>3156</v>
      </c>
    </row>
    <row r="1307" spans="1:4" ht="15.75" x14ac:dyDescent="0.25">
      <c r="A1307" s="58" t="s">
        <v>1065</v>
      </c>
      <c r="B1307" s="47" t="s">
        <v>2402</v>
      </c>
      <c r="C1307" s="58" t="s">
        <v>4576</v>
      </c>
      <c r="D1307" s="47" t="s">
        <v>4577</v>
      </c>
    </row>
    <row r="1308" spans="1:4" ht="15.75" x14ac:dyDescent="0.25">
      <c r="A1308" s="58" t="s">
        <v>1064</v>
      </c>
      <c r="B1308" s="47" t="s">
        <v>2402</v>
      </c>
      <c r="C1308" s="58" t="s">
        <v>4578</v>
      </c>
      <c r="D1308" s="47" t="s">
        <v>4579</v>
      </c>
    </row>
    <row r="1309" spans="1:4" ht="15.75" x14ac:dyDescent="0.25">
      <c r="A1309" s="58" t="s">
        <v>1063</v>
      </c>
      <c r="B1309" s="47" t="s">
        <v>2402</v>
      </c>
      <c r="C1309" s="58" t="s">
        <v>4580</v>
      </c>
      <c r="D1309" s="47" t="s">
        <v>3900</v>
      </c>
    </row>
    <row r="1310" spans="1:4" ht="15.75" x14ac:dyDescent="0.25">
      <c r="A1310" s="58" t="s">
        <v>1062</v>
      </c>
      <c r="B1310" s="47" t="s">
        <v>2402</v>
      </c>
      <c r="C1310" s="58" t="s">
        <v>3001</v>
      </c>
      <c r="D1310" s="47" t="s">
        <v>3488</v>
      </c>
    </row>
    <row r="1311" spans="1:4" ht="15.75" x14ac:dyDescent="0.25">
      <c r="A1311" s="58" t="s">
        <v>1061</v>
      </c>
      <c r="B1311" s="47" t="s">
        <v>2402</v>
      </c>
      <c r="C1311" s="58" t="s">
        <v>4581</v>
      </c>
      <c r="D1311" s="47" t="s">
        <v>4582</v>
      </c>
    </row>
    <row r="1312" spans="1:4" ht="15.75" x14ac:dyDescent="0.25">
      <c r="A1312" s="58" t="s">
        <v>1060</v>
      </c>
      <c r="B1312" s="47" t="s">
        <v>2402</v>
      </c>
      <c r="C1312" s="58" t="s">
        <v>4583</v>
      </c>
      <c r="D1312" s="47" t="s">
        <v>4584</v>
      </c>
    </row>
    <row r="1313" spans="1:4" ht="15.75" x14ac:dyDescent="0.25">
      <c r="A1313" s="58" t="s">
        <v>1059</v>
      </c>
      <c r="B1313" s="47" t="s">
        <v>2402</v>
      </c>
      <c r="C1313" s="58" t="s">
        <v>4585</v>
      </c>
      <c r="D1313" s="47" t="s">
        <v>3129</v>
      </c>
    </row>
    <row r="1314" spans="1:4" ht="15.75" x14ac:dyDescent="0.25">
      <c r="A1314" s="58" t="s">
        <v>1058</v>
      </c>
      <c r="B1314" s="47" t="s">
        <v>2399</v>
      </c>
      <c r="C1314" s="58" t="s">
        <v>4586</v>
      </c>
      <c r="D1314" s="47" t="s">
        <v>4587</v>
      </c>
    </row>
    <row r="1315" spans="1:4" ht="15.75" x14ac:dyDescent="0.25">
      <c r="A1315" s="58" t="s">
        <v>1057</v>
      </c>
      <c r="B1315" s="47" t="s">
        <v>2399</v>
      </c>
      <c r="C1315" s="58" t="s">
        <v>4588</v>
      </c>
      <c r="D1315" s="47" t="s">
        <v>2904</v>
      </c>
    </row>
    <row r="1316" spans="1:4" ht="15.75" x14ac:dyDescent="0.25">
      <c r="A1316" s="58" t="s">
        <v>1056</v>
      </c>
      <c r="B1316" s="47" t="s">
        <v>2402</v>
      </c>
      <c r="C1316" s="58" t="s">
        <v>4589</v>
      </c>
      <c r="D1316" s="47" t="s">
        <v>4590</v>
      </c>
    </row>
    <row r="1317" spans="1:4" ht="15.75" x14ac:dyDescent="0.25">
      <c r="A1317" s="58" t="s">
        <v>1055</v>
      </c>
      <c r="B1317" s="47" t="s">
        <v>2399</v>
      </c>
      <c r="C1317" s="58" t="s">
        <v>4591</v>
      </c>
      <c r="D1317" s="47" t="s">
        <v>3286</v>
      </c>
    </row>
    <row r="1318" spans="1:4" ht="15.75" x14ac:dyDescent="0.25">
      <c r="A1318" s="58" t="s">
        <v>1054</v>
      </c>
      <c r="B1318" s="47" t="s">
        <v>2399</v>
      </c>
      <c r="C1318" s="58" t="s">
        <v>4592</v>
      </c>
      <c r="D1318" s="47" t="s">
        <v>4593</v>
      </c>
    </row>
    <row r="1319" spans="1:4" ht="15.75" x14ac:dyDescent="0.25">
      <c r="A1319" s="58" t="s">
        <v>1053</v>
      </c>
      <c r="B1319" s="47" t="s">
        <v>2399</v>
      </c>
      <c r="C1319" s="58" t="s">
        <v>4594</v>
      </c>
      <c r="D1319" s="47" t="s">
        <v>4595</v>
      </c>
    </row>
    <row r="1320" spans="1:4" ht="15.75" x14ac:dyDescent="0.25">
      <c r="A1320" s="58" t="s">
        <v>1052</v>
      </c>
      <c r="B1320" s="47" t="s">
        <v>2402</v>
      </c>
      <c r="C1320" s="58" t="s">
        <v>4596</v>
      </c>
      <c r="D1320" s="47" t="s">
        <v>4597</v>
      </c>
    </row>
    <row r="1321" spans="1:4" ht="15.75" x14ac:dyDescent="0.25">
      <c r="A1321" s="58" t="s">
        <v>1051</v>
      </c>
      <c r="B1321" s="47" t="s">
        <v>2399</v>
      </c>
      <c r="C1321" s="58" t="s">
        <v>4598</v>
      </c>
      <c r="D1321" s="47" t="s">
        <v>2407</v>
      </c>
    </row>
    <row r="1322" spans="1:4" ht="15.75" x14ac:dyDescent="0.25">
      <c r="A1322" s="58" t="s">
        <v>1050</v>
      </c>
      <c r="B1322" s="47" t="s">
        <v>2402</v>
      </c>
      <c r="C1322" s="58" t="s">
        <v>4599</v>
      </c>
      <c r="D1322" s="47" t="s">
        <v>4600</v>
      </c>
    </row>
    <row r="1323" spans="1:4" ht="15.75" x14ac:dyDescent="0.25">
      <c r="A1323" s="58" t="s">
        <v>1049</v>
      </c>
      <c r="B1323" s="47" t="s">
        <v>2399</v>
      </c>
      <c r="C1323" s="58" t="s">
        <v>4601</v>
      </c>
      <c r="D1323" s="47" t="s">
        <v>4602</v>
      </c>
    </row>
    <row r="1324" spans="1:4" ht="15.75" x14ac:dyDescent="0.25">
      <c r="A1324" s="58" t="s">
        <v>1048</v>
      </c>
      <c r="B1324" s="47" t="s">
        <v>2399</v>
      </c>
      <c r="C1324" s="58" t="s">
        <v>4603</v>
      </c>
      <c r="D1324" s="47" t="s">
        <v>4604</v>
      </c>
    </row>
    <row r="1325" spans="1:4" ht="15.75" x14ac:dyDescent="0.25">
      <c r="A1325" s="58" t="s">
        <v>1047</v>
      </c>
      <c r="B1325" s="47" t="s">
        <v>2399</v>
      </c>
      <c r="C1325" s="58" t="s">
        <v>4605</v>
      </c>
      <c r="D1325" s="47" t="s">
        <v>4606</v>
      </c>
    </row>
    <row r="1326" spans="1:4" ht="15.75" x14ac:dyDescent="0.25">
      <c r="A1326" s="58" t="s">
        <v>1046</v>
      </c>
      <c r="B1326" s="47" t="s">
        <v>2399</v>
      </c>
      <c r="C1326" s="58" t="s">
        <v>4607</v>
      </c>
      <c r="D1326" s="47" t="s">
        <v>2526</v>
      </c>
    </row>
    <row r="1327" spans="1:4" ht="15.75" x14ac:dyDescent="0.25">
      <c r="A1327" s="58" t="s">
        <v>1045</v>
      </c>
      <c r="B1327" s="47" t="s">
        <v>2399</v>
      </c>
      <c r="C1327" s="58" t="s">
        <v>4608</v>
      </c>
      <c r="D1327" s="47" t="s">
        <v>4609</v>
      </c>
    </row>
    <row r="1328" spans="1:4" ht="15.75" x14ac:dyDescent="0.25">
      <c r="A1328" s="58" t="s">
        <v>1044</v>
      </c>
      <c r="B1328" s="47" t="s">
        <v>2399</v>
      </c>
      <c r="C1328" s="58" t="s">
        <v>4610</v>
      </c>
      <c r="D1328" s="47" t="s">
        <v>3280</v>
      </c>
    </row>
    <row r="1329" spans="1:4" ht="15.75" x14ac:dyDescent="0.25">
      <c r="A1329" s="58" t="s">
        <v>1043</v>
      </c>
      <c r="B1329" s="47" t="s">
        <v>2402</v>
      </c>
      <c r="C1329" s="58" t="s">
        <v>4611</v>
      </c>
      <c r="D1329" s="47" t="s">
        <v>3140</v>
      </c>
    </row>
    <row r="1330" spans="1:4" ht="15.75" x14ac:dyDescent="0.25">
      <c r="A1330" s="58" t="s">
        <v>1042</v>
      </c>
      <c r="B1330" s="47" t="s">
        <v>3277</v>
      </c>
      <c r="C1330" s="58" t="s">
        <v>4612</v>
      </c>
      <c r="D1330" s="47" t="s">
        <v>4546</v>
      </c>
    </row>
    <row r="1331" spans="1:4" ht="15.75" x14ac:dyDescent="0.25">
      <c r="A1331" s="58" t="s">
        <v>1041</v>
      </c>
      <c r="B1331" s="47" t="s">
        <v>2402</v>
      </c>
      <c r="C1331" s="58" t="s">
        <v>4613</v>
      </c>
      <c r="D1331" s="47" t="s">
        <v>2837</v>
      </c>
    </row>
    <row r="1332" spans="1:4" ht="15.75" x14ac:dyDescent="0.25">
      <c r="A1332" s="58" t="s">
        <v>1040</v>
      </c>
      <c r="B1332" s="47" t="s">
        <v>2399</v>
      </c>
      <c r="C1332" s="58" t="s">
        <v>4614</v>
      </c>
      <c r="D1332" s="47" t="s">
        <v>3293</v>
      </c>
    </row>
    <row r="1333" spans="1:4" ht="15.75" x14ac:dyDescent="0.25">
      <c r="A1333" s="58" t="s">
        <v>1039</v>
      </c>
      <c r="B1333" s="47" t="s">
        <v>2402</v>
      </c>
      <c r="C1333" s="58" t="s">
        <v>4615</v>
      </c>
      <c r="D1333" s="47" t="s">
        <v>4616</v>
      </c>
    </row>
    <row r="1334" spans="1:4" ht="15.75" x14ac:dyDescent="0.25">
      <c r="A1334" s="58" t="s">
        <v>1038</v>
      </c>
      <c r="B1334" s="47" t="s">
        <v>3277</v>
      </c>
      <c r="C1334" s="58" t="s">
        <v>4617</v>
      </c>
      <c r="D1334" s="47" t="s">
        <v>4618</v>
      </c>
    </row>
    <row r="1335" spans="1:4" ht="15.75" x14ac:dyDescent="0.25">
      <c r="A1335" s="58" t="s">
        <v>1037</v>
      </c>
      <c r="B1335" s="47" t="s">
        <v>2402</v>
      </c>
      <c r="C1335" s="58" t="s">
        <v>4619</v>
      </c>
      <c r="D1335" s="47" t="s">
        <v>4620</v>
      </c>
    </row>
    <row r="1336" spans="1:4" ht="15.75" x14ac:dyDescent="0.25">
      <c r="A1336" s="58" t="s">
        <v>1036</v>
      </c>
      <c r="B1336" s="47" t="s">
        <v>2402</v>
      </c>
      <c r="C1336" s="58" t="s">
        <v>4621</v>
      </c>
      <c r="D1336" s="47" t="s">
        <v>4622</v>
      </c>
    </row>
    <row r="1337" spans="1:4" ht="15.75" x14ac:dyDescent="0.25">
      <c r="A1337" s="58" t="s">
        <v>1035</v>
      </c>
      <c r="B1337" s="47" t="s">
        <v>2402</v>
      </c>
      <c r="C1337" s="58" t="s">
        <v>2410</v>
      </c>
      <c r="D1337" s="47" t="s">
        <v>4623</v>
      </c>
    </row>
    <row r="1338" spans="1:4" ht="15.75" x14ac:dyDescent="0.25">
      <c r="A1338" s="58" t="s">
        <v>1034</v>
      </c>
      <c r="B1338" s="47" t="s">
        <v>2402</v>
      </c>
      <c r="C1338" s="58" t="s">
        <v>4624</v>
      </c>
      <c r="D1338" s="47" t="s">
        <v>4625</v>
      </c>
    </row>
    <row r="1339" spans="1:4" ht="15.75" x14ac:dyDescent="0.25">
      <c r="A1339" s="58" t="s">
        <v>1033</v>
      </c>
      <c r="B1339" s="47" t="s">
        <v>3277</v>
      </c>
      <c r="C1339" s="58" t="s">
        <v>2529</v>
      </c>
      <c r="D1339" s="47" t="s">
        <v>3448</v>
      </c>
    </row>
    <row r="1340" spans="1:4" ht="15.75" x14ac:dyDescent="0.25">
      <c r="A1340" s="58" t="s">
        <v>1032</v>
      </c>
      <c r="B1340" s="47" t="s">
        <v>2402</v>
      </c>
      <c r="C1340" s="58" t="s">
        <v>4626</v>
      </c>
      <c r="D1340" s="47" t="s">
        <v>2698</v>
      </c>
    </row>
    <row r="1341" spans="1:4" ht="15.75" x14ac:dyDescent="0.25">
      <c r="A1341" s="58" t="s">
        <v>1031</v>
      </c>
      <c r="B1341" s="47" t="s">
        <v>2402</v>
      </c>
      <c r="C1341" s="58" t="s">
        <v>4627</v>
      </c>
      <c r="D1341" s="47" t="s">
        <v>4628</v>
      </c>
    </row>
    <row r="1342" spans="1:4" ht="15.75" x14ac:dyDescent="0.25">
      <c r="A1342" s="58" t="s">
        <v>1030</v>
      </c>
      <c r="B1342" s="47" t="s">
        <v>3277</v>
      </c>
      <c r="C1342" s="58" t="s">
        <v>4629</v>
      </c>
      <c r="D1342" s="47" t="s">
        <v>3495</v>
      </c>
    </row>
    <row r="1343" spans="1:4" ht="15.75" x14ac:dyDescent="0.25">
      <c r="A1343" s="58" t="s">
        <v>1029</v>
      </c>
      <c r="B1343" s="47" t="s">
        <v>2399</v>
      </c>
      <c r="C1343" s="58" t="s">
        <v>4630</v>
      </c>
      <c r="D1343" s="47" t="s">
        <v>4631</v>
      </c>
    </row>
    <row r="1344" spans="1:4" ht="15.75" x14ac:dyDescent="0.25">
      <c r="A1344" s="58" t="s">
        <v>1028</v>
      </c>
      <c r="B1344" s="47" t="s">
        <v>3277</v>
      </c>
      <c r="C1344" s="58" t="s">
        <v>4632</v>
      </c>
      <c r="D1344" s="47" t="s">
        <v>4633</v>
      </c>
    </row>
    <row r="1345" spans="1:4" ht="15.75" x14ac:dyDescent="0.25">
      <c r="A1345" s="58" t="s">
        <v>1027</v>
      </c>
      <c r="B1345" s="47" t="s">
        <v>2399</v>
      </c>
      <c r="C1345" s="58" t="s">
        <v>4634</v>
      </c>
      <c r="D1345" s="47" t="s">
        <v>3173</v>
      </c>
    </row>
    <row r="1346" spans="1:4" ht="15.75" x14ac:dyDescent="0.25">
      <c r="A1346" s="58" t="s">
        <v>1026</v>
      </c>
      <c r="B1346" s="47" t="s">
        <v>2402</v>
      </c>
      <c r="C1346" s="58" t="s">
        <v>4635</v>
      </c>
      <c r="D1346" s="47" t="s">
        <v>2594</v>
      </c>
    </row>
    <row r="1347" spans="1:4" ht="15.75" x14ac:dyDescent="0.25">
      <c r="A1347" s="58" t="s">
        <v>1025</v>
      </c>
      <c r="B1347" s="47" t="s">
        <v>2399</v>
      </c>
      <c r="C1347" s="58" t="s">
        <v>4636</v>
      </c>
      <c r="D1347" s="47" t="s">
        <v>4637</v>
      </c>
    </row>
    <row r="1348" spans="1:4" ht="15.75" x14ac:dyDescent="0.25">
      <c r="A1348" s="58" t="s">
        <v>1024</v>
      </c>
      <c r="B1348" s="47" t="s">
        <v>2402</v>
      </c>
      <c r="C1348" s="58" t="s">
        <v>4638</v>
      </c>
      <c r="D1348" s="47" t="s">
        <v>2748</v>
      </c>
    </row>
    <row r="1349" spans="1:4" ht="15.75" x14ac:dyDescent="0.25">
      <c r="A1349" s="58" t="s">
        <v>1023</v>
      </c>
      <c r="B1349" s="47" t="s">
        <v>2399</v>
      </c>
      <c r="C1349" s="58" t="s">
        <v>4639</v>
      </c>
      <c r="D1349" s="47" t="s">
        <v>4640</v>
      </c>
    </row>
    <row r="1350" spans="1:4" ht="15.75" x14ac:dyDescent="0.25">
      <c r="A1350" s="58" t="s">
        <v>1022</v>
      </c>
      <c r="B1350" s="47" t="s">
        <v>3277</v>
      </c>
      <c r="C1350" s="58" t="s">
        <v>4641</v>
      </c>
      <c r="D1350" s="47" t="s">
        <v>3175</v>
      </c>
    </row>
    <row r="1351" spans="1:4" ht="15.75" x14ac:dyDescent="0.25">
      <c r="A1351" s="58" t="s">
        <v>1021</v>
      </c>
      <c r="B1351" s="47" t="s">
        <v>2402</v>
      </c>
      <c r="C1351" s="58" t="s">
        <v>4642</v>
      </c>
      <c r="D1351" s="47" t="s">
        <v>4643</v>
      </c>
    </row>
    <row r="1352" spans="1:4" ht="15.75" x14ac:dyDescent="0.25">
      <c r="A1352" s="58" t="s">
        <v>1020</v>
      </c>
      <c r="B1352" s="47" t="s">
        <v>2399</v>
      </c>
      <c r="C1352" s="58" t="s">
        <v>2966</v>
      </c>
      <c r="D1352" s="47" t="s">
        <v>4644</v>
      </c>
    </row>
    <row r="1353" spans="1:4" ht="15.75" x14ac:dyDescent="0.25">
      <c r="A1353" s="58" t="s">
        <v>1019</v>
      </c>
      <c r="B1353" s="47" t="s">
        <v>2402</v>
      </c>
      <c r="C1353" s="58" t="s">
        <v>4645</v>
      </c>
      <c r="D1353" s="47" t="s">
        <v>3112</v>
      </c>
    </row>
    <row r="1354" spans="1:4" ht="15.75" x14ac:dyDescent="0.25">
      <c r="A1354" s="58" t="s">
        <v>1018</v>
      </c>
      <c r="B1354" s="47" t="s">
        <v>2399</v>
      </c>
      <c r="C1354" s="58" t="s">
        <v>4646</v>
      </c>
      <c r="D1354" s="47" t="s">
        <v>4647</v>
      </c>
    </row>
    <row r="1355" spans="1:4" ht="15.75" x14ac:dyDescent="0.25">
      <c r="A1355" s="58" t="s">
        <v>1017</v>
      </c>
      <c r="B1355" s="47" t="s">
        <v>2399</v>
      </c>
      <c r="C1355" s="58" t="s">
        <v>3046</v>
      </c>
      <c r="D1355" s="47" t="s">
        <v>4648</v>
      </c>
    </row>
    <row r="1356" spans="1:4" ht="15.75" x14ac:dyDescent="0.25">
      <c r="A1356" s="58" t="s">
        <v>1016</v>
      </c>
      <c r="B1356" s="47" t="s">
        <v>2399</v>
      </c>
      <c r="C1356" s="58" t="s">
        <v>4378</v>
      </c>
      <c r="D1356" s="47" t="s">
        <v>4649</v>
      </c>
    </row>
    <row r="1357" spans="1:4" ht="15.75" x14ac:dyDescent="0.25">
      <c r="A1357" s="58" t="s">
        <v>1015</v>
      </c>
      <c r="B1357" s="47" t="s">
        <v>2399</v>
      </c>
      <c r="C1357" s="58" t="s">
        <v>4650</v>
      </c>
      <c r="D1357" s="47" t="s">
        <v>4651</v>
      </c>
    </row>
    <row r="1358" spans="1:4" ht="15.75" x14ac:dyDescent="0.25">
      <c r="A1358" s="58" t="s">
        <v>1014</v>
      </c>
      <c r="B1358" s="47" t="s">
        <v>2399</v>
      </c>
      <c r="C1358" s="58" t="s">
        <v>4652</v>
      </c>
      <c r="D1358" s="47" t="s">
        <v>4653</v>
      </c>
    </row>
    <row r="1359" spans="1:4" ht="15.75" x14ac:dyDescent="0.25">
      <c r="A1359" s="58" t="s">
        <v>1013</v>
      </c>
      <c r="B1359" s="47" t="s">
        <v>2402</v>
      </c>
      <c r="C1359" s="58" t="s">
        <v>4654</v>
      </c>
      <c r="D1359" s="47" t="s">
        <v>3483</v>
      </c>
    </row>
    <row r="1360" spans="1:4" ht="15.75" x14ac:dyDescent="0.25">
      <c r="A1360" s="58" t="s">
        <v>1012</v>
      </c>
      <c r="B1360" s="47" t="s">
        <v>2399</v>
      </c>
      <c r="C1360" s="58" t="s">
        <v>4655</v>
      </c>
      <c r="D1360" s="47" t="s">
        <v>4656</v>
      </c>
    </row>
    <row r="1361" spans="1:4" ht="15.75" x14ac:dyDescent="0.25">
      <c r="A1361" s="58" t="s">
        <v>1011</v>
      </c>
      <c r="B1361" s="47" t="s">
        <v>2399</v>
      </c>
      <c r="C1361" s="58" t="s">
        <v>2657</v>
      </c>
      <c r="D1361" s="47" t="s">
        <v>4657</v>
      </c>
    </row>
    <row r="1362" spans="1:4" ht="15.75" x14ac:dyDescent="0.25">
      <c r="A1362" s="58" t="s">
        <v>1010</v>
      </c>
      <c r="B1362" s="47" t="s">
        <v>2402</v>
      </c>
      <c r="C1362" s="58" t="s">
        <v>4658</v>
      </c>
      <c r="D1362" s="47" t="s">
        <v>4659</v>
      </c>
    </row>
    <row r="1363" spans="1:4" ht="15.75" x14ac:dyDescent="0.25">
      <c r="A1363" s="58" t="s">
        <v>1009</v>
      </c>
      <c r="B1363" s="47" t="s">
        <v>2402</v>
      </c>
      <c r="C1363" s="58" t="s">
        <v>4660</v>
      </c>
      <c r="D1363" s="47" t="s">
        <v>4661</v>
      </c>
    </row>
    <row r="1364" spans="1:4" ht="15.75" x14ac:dyDescent="0.25">
      <c r="A1364" s="58" t="s">
        <v>1008</v>
      </c>
      <c r="B1364" s="47" t="s">
        <v>2402</v>
      </c>
      <c r="C1364" s="58" t="s">
        <v>3819</v>
      </c>
      <c r="D1364" s="47" t="s">
        <v>3414</v>
      </c>
    </row>
    <row r="1365" spans="1:4" ht="15.75" x14ac:dyDescent="0.25">
      <c r="A1365" s="58" t="s">
        <v>1007</v>
      </c>
      <c r="B1365" s="47" t="s">
        <v>2399</v>
      </c>
      <c r="C1365" s="58" t="s">
        <v>4662</v>
      </c>
      <c r="D1365" s="47" t="s">
        <v>4663</v>
      </c>
    </row>
    <row r="1366" spans="1:4" ht="15.75" x14ac:dyDescent="0.25">
      <c r="A1366" s="58" t="s">
        <v>1006</v>
      </c>
      <c r="B1366" s="47" t="s">
        <v>2399</v>
      </c>
      <c r="C1366" s="58" t="s">
        <v>4664</v>
      </c>
      <c r="D1366" s="47" t="s">
        <v>2445</v>
      </c>
    </row>
    <row r="1367" spans="1:4" ht="15.75" x14ac:dyDescent="0.25">
      <c r="A1367" s="58" t="s">
        <v>1005</v>
      </c>
      <c r="B1367" s="47" t="s">
        <v>3277</v>
      </c>
      <c r="C1367" s="58" t="s">
        <v>4665</v>
      </c>
      <c r="D1367" s="47" t="s">
        <v>4666</v>
      </c>
    </row>
    <row r="1368" spans="1:4" ht="15.75" x14ac:dyDescent="0.25">
      <c r="A1368" s="58" t="s">
        <v>1004</v>
      </c>
      <c r="B1368" s="47" t="s">
        <v>2399</v>
      </c>
      <c r="C1368" s="58" t="s">
        <v>4667</v>
      </c>
      <c r="D1368" s="47" t="s">
        <v>4668</v>
      </c>
    </row>
    <row r="1369" spans="1:4" ht="15.75" x14ac:dyDescent="0.25">
      <c r="A1369" s="58" t="s">
        <v>1003</v>
      </c>
      <c r="B1369" s="47" t="s">
        <v>2402</v>
      </c>
      <c r="C1369" s="58" t="s">
        <v>4669</v>
      </c>
      <c r="D1369" s="47" t="s">
        <v>2594</v>
      </c>
    </row>
    <row r="1370" spans="1:4" ht="15.75" x14ac:dyDescent="0.25">
      <c r="A1370" s="58" t="s">
        <v>1002</v>
      </c>
      <c r="B1370" s="47" t="s">
        <v>2402</v>
      </c>
      <c r="C1370" s="58" t="s">
        <v>4670</v>
      </c>
      <c r="D1370" s="47" t="s">
        <v>4671</v>
      </c>
    </row>
    <row r="1371" spans="1:4" ht="15.75" x14ac:dyDescent="0.25">
      <c r="A1371" s="58" t="s">
        <v>1001</v>
      </c>
      <c r="B1371" s="47" t="s">
        <v>2402</v>
      </c>
      <c r="C1371" s="58" t="s">
        <v>4672</v>
      </c>
      <c r="D1371" s="47" t="s">
        <v>4673</v>
      </c>
    </row>
    <row r="1372" spans="1:4" ht="15.75" x14ac:dyDescent="0.25">
      <c r="A1372" s="58" t="s">
        <v>1000</v>
      </c>
      <c r="B1372" s="47" t="s">
        <v>2399</v>
      </c>
      <c r="C1372" s="58" t="s">
        <v>4674</v>
      </c>
      <c r="D1372" s="47" t="s">
        <v>4675</v>
      </c>
    </row>
    <row r="1373" spans="1:4" ht="15.75" x14ac:dyDescent="0.25">
      <c r="A1373" s="58" t="s">
        <v>999</v>
      </c>
      <c r="B1373" s="47" t="s">
        <v>2399</v>
      </c>
      <c r="C1373" s="58" t="s">
        <v>4676</v>
      </c>
      <c r="D1373" s="47" t="s">
        <v>4677</v>
      </c>
    </row>
    <row r="1374" spans="1:4" ht="15.75" x14ac:dyDescent="0.25">
      <c r="A1374" s="58" t="s">
        <v>998</v>
      </c>
      <c r="B1374" s="47" t="s">
        <v>2402</v>
      </c>
      <c r="C1374" s="58" t="s">
        <v>2743</v>
      </c>
      <c r="D1374" s="47" t="s">
        <v>4678</v>
      </c>
    </row>
    <row r="1375" spans="1:4" ht="15.75" x14ac:dyDescent="0.25">
      <c r="A1375" s="58" t="s">
        <v>997</v>
      </c>
      <c r="B1375" s="47" t="s">
        <v>2402</v>
      </c>
      <c r="C1375" s="58" t="s">
        <v>4679</v>
      </c>
      <c r="D1375" s="47" t="s">
        <v>4680</v>
      </c>
    </row>
    <row r="1376" spans="1:4" ht="15.75" x14ac:dyDescent="0.25">
      <c r="A1376" s="58" t="s">
        <v>996</v>
      </c>
      <c r="B1376" s="47" t="s">
        <v>3277</v>
      </c>
      <c r="C1376" s="58" t="s">
        <v>3383</v>
      </c>
      <c r="D1376" s="47" t="s">
        <v>4681</v>
      </c>
    </row>
    <row r="1377" spans="1:4" ht="15.75" x14ac:dyDescent="0.25">
      <c r="A1377" s="58" t="s">
        <v>995</v>
      </c>
      <c r="B1377" s="47" t="s">
        <v>2402</v>
      </c>
      <c r="C1377" s="58" t="s">
        <v>4682</v>
      </c>
      <c r="D1377" s="47" t="s">
        <v>4683</v>
      </c>
    </row>
    <row r="1378" spans="1:4" ht="15.75" x14ac:dyDescent="0.25">
      <c r="A1378" s="58" t="s">
        <v>994</v>
      </c>
      <c r="B1378" s="47" t="s">
        <v>2402</v>
      </c>
      <c r="C1378" s="58" t="s">
        <v>4684</v>
      </c>
      <c r="D1378" s="47" t="s">
        <v>3063</v>
      </c>
    </row>
    <row r="1379" spans="1:4" ht="15.75" x14ac:dyDescent="0.25">
      <c r="A1379" s="58" t="s">
        <v>993</v>
      </c>
      <c r="B1379" s="47" t="s">
        <v>2399</v>
      </c>
      <c r="C1379" s="58" t="s">
        <v>4685</v>
      </c>
      <c r="D1379" s="47" t="s">
        <v>4686</v>
      </c>
    </row>
    <row r="1380" spans="1:4" ht="15.75" x14ac:dyDescent="0.25">
      <c r="A1380" s="58" t="s">
        <v>992</v>
      </c>
      <c r="B1380" s="47" t="s">
        <v>2402</v>
      </c>
      <c r="C1380" s="58" t="s">
        <v>4687</v>
      </c>
      <c r="D1380" s="47" t="s">
        <v>2528</v>
      </c>
    </row>
    <row r="1381" spans="1:4" ht="15.75" x14ac:dyDescent="0.25">
      <c r="A1381" s="58" t="s">
        <v>991</v>
      </c>
      <c r="B1381" s="47" t="s">
        <v>2402</v>
      </c>
      <c r="C1381" s="58" t="s">
        <v>4688</v>
      </c>
      <c r="D1381" s="47" t="s">
        <v>2798</v>
      </c>
    </row>
    <row r="1382" spans="1:4" ht="15.75" x14ac:dyDescent="0.25">
      <c r="A1382" s="58" t="s">
        <v>990</v>
      </c>
      <c r="B1382" s="47" t="s">
        <v>2402</v>
      </c>
      <c r="C1382" s="58" t="s">
        <v>4689</v>
      </c>
      <c r="D1382" s="47" t="s">
        <v>4690</v>
      </c>
    </row>
    <row r="1383" spans="1:4" ht="15.75" x14ac:dyDescent="0.25">
      <c r="A1383" s="58" t="s">
        <v>989</v>
      </c>
      <c r="B1383" s="47" t="s">
        <v>2399</v>
      </c>
      <c r="C1383" s="58" t="s">
        <v>4691</v>
      </c>
      <c r="D1383" s="47" t="s">
        <v>3347</v>
      </c>
    </row>
    <row r="1384" spans="1:4" ht="15.75" x14ac:dyDescent="0.25">
      <c r="A1384" s="58" t="s">
        <v>988</v>
      </c>
      <c r="B1384" s="47" t="s">
        <v>2402</v>
      </c>
      <c r="C1384" s="58" t="s">
        <v>3536</v>
      </c>
      <c r="D1384" s="47" t="s">
        <v>4193</v>
      </c>
    </row>
    <row r="1385" spans="1:4" ht="15.75" x14ac:dyDescent="0.25">
      <c r="A1385" s="58" t="s">
        <v>987</v>
      </c>
      <c r="B1385" s="47" t="s">
        <v>2402</v>
      </c>
      <c r="C1385" s="58" t="s">
        <v>4692</v>
      </c>
      <c r="D1385" s="47" t="s">
        <v>4693</v>
      </c>
    </row>
    <row r="1386" spans="1:4" ht="15.75" x14ac:dyDescent="0.25">
      <c r="A1386" s="58" t="s">
        <v>986</v>
      </c>
      <c r="B1386" s="47" t="s">
        <v>2399</v>
      </c>
      <c r="C1386" s="58" t="s">
        <v>2928</v>
      </c>
      <c r="D1386" s="47" t="s">
        <v>4694</v>
      </c>
    </row>
    <row r="1387" spans="1:4" ht="15.75" x14ac:dyDescent="0.25">
      <c r="A1387" s="58" t="s">
        <v>985</v>
      </c>
      <c r="B1387" s="47" t="s">
        <v>2402</v>
      </c>
      <c r="C1387" s="58" t="s">
        <v>4695</v>
      </c>
      <c r="D1387" s="47" t="s">
        <v>4696</v>
      </c>
    </row>
    <row r="1388" spans="1:4" ht="15.75" x14ac:dyDescent="0.25">
      <c r="A1388" s="58" t="s">
        <v>984</v>
      </c>
      <c r="B1388" s="47" t="s">
        <v>2402</v>
      </c>
      <c r="C1388" s="58" t="s">
        <v>4104</v>
      </c>
      <c r="D1388" s="47" t="s">
        <v>4697</v>
      </c>
    </row>
    <row r="1389" spans="1:4" ht="15.75" x14ac:dyDescent="0.25">
      <c r="A1389" s="58" t="s">
        <v>983</v>
      </c>
      <c r="B1389" s="47" t="s">
        <v>2399</v>
      </c>
      <c r="C1389" s="58" t="s">
        <v>4698</v>
      </c>
      <c r="D1389" s="47" t="s">
        <v>4699</v>
      </c>
    </row>
    <row r="1390" spans="1:4" ht="15.75" x14ac:dyDescent="0.25">
      <c r="A1390" s="58" t="s">
        <v>982</v>
      </c>
      <c r="B1390" s="47" t="s">
        <v>2402</v>
      </c>
      <c r="C1390" s="58" t="s">
        <v>4700</v>
      </c>
      <c r="D1390" s="47" t="s">
        <v>2423</v>
      </c>
    </row>
    <row r="1391" spans="1:4" ht="15.75" x14ac:dyDescent="0.25">
      <c r="A1391" s="58" t="s">
        <v>981</v>
      </c>
      <c r="B1391" s="47" t="s">
        <v>2402</v>
      </c>
      <c r="C1391" s="58" t="s">
        <v>4701</v>
      </c>
      <c r="D1391" s="47" t="s">
        <v>3243</v>
      </c>
    </row>
    <row r="1392" spans="1:4" ht="15.75" x14ac:dyDescent="0.25">
      <c r="A1392" s="58" t="s">
        <v>980</v>
      </c>
      <c r="B1392" s="47" t="s">
        <v>2402</v>
      </c>
      <c r="C1392" s="58" t="s">
        <v>3218</v>
      </c>
      <c r="D1392" s="47" t="s">
        <v>4702</v>
      </c>
    </row>
    <row r="1393" spans="1:4" ht="15.75" x14ac:dyDescent="0.25">
      <c r="A1393" s="58" t="s">
        <v>979</v>
      </c>
      <c r="B1393" s="47" t="s">
        <v>2402</v>
      </c>
      <c r="C1393" s="58" t="s">
        <v>4703</v>
      </c>
      <c r="D1393" s="47" t="s">
        <v>2696</v>
      </c>
    </row>
    <row r="1394" spans="1:4" ht="15.75" x14ac:dyDescent="0.25">
      <c r="A1394" s="58" t="s">
        <v>978</v>
      </c>
      <c r="B1394" s="47" t="s">
        <v>2399</v>
      </c>
      <c r="C1394" s="58" t="s">
        <v>4704</v>
      </c>
      <c r="D1394" s="47" t="s">
        <v>4705</v>
      </c>
    </row>
    <row r="1395" spans="1:4" ht="15.75" x14ac:dyDescent="0.25">
      <c r="A1395" s="58" t="s">
        <v>977</v>
      </c>
      <c r="B1395" s="47" t="s">
        <v>2399</v>
      </c>
      <c r="C1395" s="58" t="s">
        <v>4706</v>
      </c>
      <c r="D1395" s="47" t="s">
        <v>4707</v>
      </c>
    </row>
    <row r="1396" spans="1:4" ht="15.75" x14ac:dyDescent="0.25">
      <c r="A1396" s="58" t="s">
        <v>976</v>
      </c>
      <c r="B1396" s="47" t="s">
        <v>2402</v>
      </c>
      <c r="C1396" s="58" t="s">
        <v>4708</v>
      </c>
      <c r="D1396" s="47" t="s">
        <v>2594</v>
      </c>
    </row>
    <row r="1397" spans="1:4" ht="15.75" x14ac:dyDescent="0.25">
      <c r="A1397" s="58" t="s">
        <v>975</v>
      </c>
      <c r="B1397" s="47" t="s">
        <v>2402</v>
      </c>
      <c r="C1397" s="58" t="s">
        <v>4709</v>
      </c>
      <c r="D1397" s="47" t="s">
        <v>2594</v>
      </c>
    </row>
    <row r="1398" spans="1:4" ht="15.75" x14ac:dyDescent="0.25">
      <c r="A1398" s="58" t="s">
        <v>974</v>
      </c>
      <c r="B1398" s="47" t="s">
        <v>2399</v>
      </c>
      <c r="C1398" s="58" t="s">
        <v>4710</v>
      </c>
      <c r="D1398" s="47" t="s">
        <v>4711</v>
      </c>
    </row>
    <row r="1399" spans="1:4" ht="15.75" x14ac:dyDescent="0.25">
      <c r="A1399" s="58" t="s">
        <v>973</v>
      </c>
      <c r="B1399" s="47" t="s">
        <v>3277</v>
      </c>
      <c r="C1399" s="58" t="s">
        <v>4712</v>
      </c>
      <c r="D1399" s="47" t="s">
        <v>4713</v>
      </c>
    </row>
    <row r="1400" spans="1:4" ht="15.75" x14ac:dyDescent="0.25">
      <c r="A1400" s="58" t="s">
        <v>972</v>
      </c>
      <c r="B1400" s="47" t="s">
        <v>2399</v>
      </c>
      <c r="C1400" s="58" t="s">
        <v>4714</v>
      </c>
      <c r="D1400" s="47" t="s">
        <v>2871</v>
      </c>
    </row>
    <row r="1401" spans="1:4" ht="15.75" x14ac:dyDescent="0.25">
      <c r="A1401" s="58" t="s">
        <v>971</v>
      </c>
      <c r="B1401" s="47" t="s">
        <v>2399</v>
      </c>
      <c r="C1401" s="58" t="s">
        <v>4715</v>
      </c>
      <c r="D1401" s="47" t="s">
        <v>3683</v>
      </c>
    </row>
    <row r="1402" spans="1:4" ht="15.75" x14ac:dyDescent="0.25">
      <c r="A1402" s="58" t="s">
        <v>970</v>
      </c>
      <c r="B1402" s="47" t="s">
        <v>2399</v>
      </c>
      <c r="C1402" s="58" t="s">
        <v>4409</v>
      </c>
      <c r="D1402" s="47" t="s">
        <v>4716</v>
      </c>
    </row>
    <row r="1403" spans="1:4" ht="15.75" x14ac:dyDescent="0.25">
      <c r="A1403" s="58" t="s">
        <v>969</v>
      </c>
      <c r="B1403" s="47" t="s">
        <v>2399</v>
      </c>
      <c r="C1403" s="58" t="s">
        <v>4717</v>
      </c>
      <c r="D1403" s="47" t="s">
        <v>2511</v>
      </c>
    </row>
    <row r="1404" spans="1:4" ht="15.75" x14ac:dyDescent="0.25">
      <c r="A1404" s="58" t="s">
        <v>968</v>
      </c>
      <c r="B1404" s="47" t="s">
        <v>2399</v>
      </c>
      <c r="C1404" s="58" t="s">
        <v>4718</v>
      </c>
      <c r="D1404" s="47" t="s">
        <v>3531</v>
      </c>
    </row>
    <row r="1405" spans="1:4" ht="15.75" x14ac:dyDescent="0.25">
      <c r="A1405" s="58" t="s">
        <v>967</v>
      </c>
      <c r="B1405" s="47" t="s">
        <v>2399</v>
      </c>
      <c r="C1405" s="58" t="s">
        <v>4719</v>
      </c>
      <c r="D1405" s="47" t="s">
        <v>4720</v>
      </c>
    </row>
    <row r="1406" spans="1:4" ht="15.75" x14ac:dyDescent="0.25">
      <c r="A1406" s="58" t="s">
        <v>966</v>
      </c>
      <c r="B1406" s="47" t="s">
        <v>2399</v>
      </c>
      <c r="C1406" s="58" t="s">
        <v>4721</v>
      </c>
      <c r="D1406" s="47" t="s">
        <v>4722</v>
      </c>
    </row>
    <row r="1407" spans="1:4" ht="15.75" x14ac:dyDescent="0.25">
      <c r="A1407" s="58" t="s">
        <v>965</v>
      </c>
      <c r="B1407" s="47" t="s">
        <v>2402</v>
      </c>
      <c r="C1407" s="58" t="s">
        <v>4723</v>
      </c>
      <c r="D1407" s="47" t="s">
        <v>2451</v>
      </c>
    </row>
    <row r="1408" spans="1:4" ht="15.75" x14ac:dyDescent="0.25">
      <c r="A1408" s="58" t="s">
        <v>964</v>
      </c>
      <c r="B1408" s="47" t="s">
        <v>2399</v>
      </c>
      <c r="C1408" s="58" t="s">
        <v>4724</v>
      </c>
      <c r="D1408" s="47" t="s">
        <v>3683</v>
      </c>
    </row>
    <row r="1409" spans="1:4" ht="15.75" x14ac:dyDescent="0.25">
      <c r="A1409" s="58" t="s">
        <v>963</v>
      </c>
      <c r="B1409" s="47" t="s">
        <v>2402</v>
      </c>
      <c r="C1409" s="58" t="s">
        <v>4725</v>
      </c>
      <c r="D1409" s="47" t="s">
        <v>2487</v>
      </c>
    </row>
    <row r="1410" spans="1:4" ht="15.75" x14ac:dyDescent="0.25">
      <c r="A1410" s="58" t="s">
        <v>962</v>
      </c>
      <c r="B1410" s="47" t="s">
        <v>2402</v>
      </c>
      <c r="C1410" s="58" t="s">
        <v>4726</v>
      </c>
      <c r="D1410" s="47" t="s">
        <v>2403</v>
      </c>
    </row>
    <row r="1411" spans="1:4" ht="15.75" x14ac:dyDescent="0.25">
      <c r="A1411" s="58" t="s">
        <v>961</v>
      </c>
      <c r="B1411" s="47" t="s">
        <v>2402</v>
      </c>
      <c r="C1411" s="58" t="s">
        <v>4727</v>
      </c>
      <c r="D1411" s="47" t="s">
        <v>4728</v>
      </c>
    </row>
    <row r="1412" spans="1:4" ht="15.75" x14ac:dyDescent="0.25">
      <c r="A1412" s="58" t="s">
        <v>960</v>
      </c>
      <c r="B1412" s="47" t="s">
        <v>2399</v>
      </c>
      <c r="C1412" s="58" t="s">
        <v>4272</v>
      </c>
      <c r="D1412" s="47" t="s">
        <v>4729</v>
      </c>
    </row>
    <row r="1413" spans="1:4" ht="15.75" x14ac:dyDescent="0.25">
      <c r="A1413" s="58" t="s">
        <v>959</v>
      </c>
      <c r="B1413" s="47" t="s">
        <v>2399</v>
      </c>
      <c r="C1413" s="58" t="s">
        <v>4730</v>
      </c>
      <c r="D1413" s="47" t="s">
        <v>4675</v>
      </c>
    </row>
    <row r="1414" spans="1:4" ht="15.75" x14ac:dyDescent="0.25">
      <c r="A1414" s="58" t="s">
        <v>958</v>
      </c>
      <c r="B1414" s="47" t="s">
        <v>2399</v>
      </c>
      <c r="C1414" s="58" t="s">
        <v>4454</v>
      </c>
      <c r="D1414" s="47" t="s">
        <v>4731</v>
      </c>
    </row>
    <row r="1415" spans="1:4" ht="15.75" x14ac:dyDescent="0.25">
      <c r="A1415" s="58" t="s">
        <v>957</v>
      </c>
      <c r="B1415" s="47" t="s">
        <v>2402</v>
      </c>
      <c r="C1415" s="58" t="s">
        <v>4732</v>
      </c>
      <c r="D1415" s="47" t="s">
        <v>2700</v>
      </c>
    </row>
    <row r="1416" spans="1:4" ht="15.75" x14ac:dyDescent="0.25">
      <c r="A1416" s="58" t="s">
        <v>956</v>
      </c>
      <c r="B1416" s="47" t="s">
        <v>2402</v>
      </c>
      <c r="C1416" s="58" t="s">
        <v>4733</v>
      </c>
      <c r="D1416" s="47" t="s">
        <v>4734</v>
      </c>
    </row>
    <row r="1417" spans="1:4" ht="15.75" x14ac:dyDescent="0.25">
      <c r="A1417" s="58" t="s">
        <v>955</v>
      </c>
      <c r="B1417" s="47" t="s">
        <v>2402</v>
      </c>
      <c r="C1417" s="58" t="s">
        <v>4735</v>
      </c>
      <c r="D1417" s="47" t="s">
        <v>2563</v>
      </c>
    </row>
    <row r="1418" spans="1:4" ht="15.75" x14ac:dyDescent="0.25">
      <c r="A1418" s="58" t="s">
        <v>954</v>
      </c>
      <c r="B1418" s="47" t="s">
        <v>2399</v>
      </c>
      <c r="C1418" s="58" t="s">
        <v>4736</v>
      </c>
      <c r="D1418" s="47" t="s">
        <v>4737</v>
      </c>
    </row>
    <row r="1419" spans="1:4" ht="15.75" x14ac:dyDescent="0.25">
      <c r="A1419" s="58" t="s">
        <v>953</v>
      </c>
      <c r="B1419" s="47" t="s">
        <v>3277</v>
      </c>
      <c r="C1419" s="58" t="s">
        <v>4738</v>
      </c>
      <c r="D1419" s="47" t="s">
        <v>2610</v>
      </c>
    </row>
    <row r="1420" spans="1:4" ht="15.75" x14ac:dyDescent="0.25">
      <c r="A1420" s="58" t="s">
        <v>952</v>
      </c>
      <c r="B1420" s="47" t="s">
        <v>2402</v>
      </c>
      <c r="C1420" s="58" t="s">
        <v>4739</v>
      </c>
      <c r="D1420" s="47" t="s">
        <v>2914</v>
      </c>
    </row>
    <row r="1421" spans="1:4" ht="15.75" x14ac:dyDescent="0.25">
      <c r="A1421" s="58" t="s">
        <v>951</v>
      </c>
      <c r="B1421" s="47" t="s">
        <v>2402</v>
      </c>
      <c r="C1421" s="58" t="s">
        <v>4740</v>
      </c>
      <c r="D1421" s="47" t="s">
        <v>4741</v>
      </c>
    </row>
    <row r="1422" spans="1:4" ht="15.75" x14ac:dyDescent="0.25">
      <c r="A1422" s="58" t="s">
        <v>950</v>
      </c>
      <c r="B1422" s="47" t="s">
        <v>2399</v>
      </c>
      <c r="C1422" s="58" t="s">
        <v>4742</v>
      </c>
      <c r="D1422" s="47" t="s">
        <v>4743</v>
      </c>
    </row>
    <row r="1423" spans="1:4" ht="15.75" x14ac:dyDescent="0.25">
      <c r="A1423" s="58" t="s">
        <v>949</v>
      </c>
      <c r="B1423" s="47" t="s">
        <v>2402</v>
      </c>
      <c r="C1423" s="58" t="s">
        <v>4744</v>
      </c>
      <c r="D1423" s="47" t="s">
        <v>4745</v>
      </c>
    </row>
    <row r="1424" spans="1:4" ht="15.75" x14ac:dyDescent="0.25">
      <c r="A1424" s="58" t="s">
        <v>948</v>
      </c>
      <c r="B1424" s="47" t="s">
        <v>2402</v>
      </c>
      <c r="C1424" s="58" t="s">
        <v>4746</v>
      </c>
      <c r="D1424" s="47" t="s">
        <v>4747</v>
      </c>
    </row>
    <row r="1425" spans="1:4" ht="15.75" x14ac:dyDescent="0.25">
      <c r="A1425" s="58" t="s">
        <v>947</v>
      </c>
      <c r="B1425" s="47" t="s">
        <v>2399</v>
      </c>
      <c r="C1425" s="58" t="s">
        <v>4748</v>
      </c>
      <c r="D1425" s="47" t="s">
        <v>4749</v>
      </c>
    </row>
    <row r="1426" spans="1:4" ht="15.75" x14ac:dyDescent="0.25">
      <c r="A1426" s="58" t="s">
        <v>946</v>
      </c>
      <c r="B1426" s="47" t="s">
        <v>2402</v>
      </c>
      <c r="C1426" s="58" t="s">
        <v>4750</v>
      </c>
      <c r="D1426" s="47" t="s">
        <v>4751</v>
      </c>
    </row>
    <row r="1427" spans="1:4" ht="15.75" x14ac:dyDescent="0.25">
      <c r="A1427" s="58" t="s">
        <v>945</v>
      </c>
      <c r="B1427" s="47" t="s">
        <v>2402</v>
      </c>
      <c r="C1427" s="58" t="s">
        <v>4752</v>
      </c>
      <c r="D1427" s="47" t="s">
        <v>2413</v>
      </c>
    </row>
    <row r="1428" spans="1:4" ht="15.75" x14ac:dyDescent="0.25">
      <c r="A1428" s="58" t="s">
        <v>944</v>
      </c>
      <c r="B1428" s="47" t="s">
        <v>2399</v>
      </c>
      <c r="C1428" s="58" t="s">
        <v>2950</v>
      </c>
      <c r="D1428" s="47" t="s">
        <v>4753</v>
      </c>
    </row>
    <row r="1429" spans="1:4" ht="15.75" x14ac:dyDescent="0.25">
      <c r="A1429" s="58" t="s">
        <v>943</v>
      </c>
      <c r="B1429" s="47" t="s">
        <v>2399</v>
      </c>
      <c r="C1429" s="58" t="s">
        <v>4754</v>
      </c>
      <c r="D1429" s="47" t="s">
        <v>4755</v>
      </c>
    </row>
    <row r="1430" spans="1:4" ht="15.75" x14ac:dyDescent="0.25">
      <c r="A1430" s="58" t="s">
        <v>942</v>
      </c>
      <c r="B1430" s="47" t="s">
        <v>2399</v>
      </c>
      <c r="C1430" s="58" t="s">
        <v>2523</v>
      </c>
      <c r="D1430" s="47" t="s">
        <v>3236</v>
      </c>
    </row>
    <row r="1431" spans="1:4" ht="15.75" x14ac:dyDescent="0.25">
      <c r="A1431" s="58" t="s">
        <v>941</v>
      </c>
      <c r="B1431" s="47" t="s">
        <v>2402</v>
      </c>
      <c r="C1431" s="58" t="s">
        <v>4756</v>
      </c>
      <c r="D1431" s="47" t="s">
        <v>4757</v>
      </c>
    </row>
    <row r="1432" spans="1:4" ht="15.75" x14ac:dyDescent="0.25">
      <c r="A1432" s="58" t="s">
        <v>940</v>
      </c>
      <c r="B1432" s="47" t="s">
        <v>3277</v>
      </c>
      <c r="C1432" s="58" t="s">
        <v>4758</v>
      </c>
      <c r="D1432" s="47" t="s">
        <v>4759</v>
      </c>
    </row>
    <row r="1433" spans="1:4" ht="15.75" x14ac:dyDescent="0.25">
      <c r="A1433" s="58" t="s">
        <v>939</v>
      </c>
      <c r="B1433" s="47" t="s">
        <v>2399</v>
      </c>
      <c r="C1433" s="58" t="s">
        <v>4760</v>
      </c>
      <c r="D1433" s="47" t="s">
        <v>2445</v>
      </c>
    </row>
    <row r="1434" spans="1:4" ht="15.75" x14ac:dyDescent="0.25">
      <c r="A1434" s="58" t="s">
        <v>938</v>
      </c>
      <c r="B1434" s="47" t="s">
        <v>2399</v>
      </c>
      <c r="C1434" s="58" t="s">
        <v>4761</v>
      </c>
      <c r="D1434" s="47" t="s">
        <v>4762</v>
      </c>
    </row>
    <row r="1435" spans="1:4" ht="15.75" x14ac:dyDescent="0.25">
      <c r="A1435" s="58" t="s">
        <v>937</v>
      </c>
      <c r="B1435" s="47" t="s">
        <v>2399</v>
      </c>
      <c r="C1435" s="58" t="s">
        <v>4763</v>
      </c>
      <c r="D1435" s="47" t="s">
        <v>3036</v>
      </c>
    </row>
    <row r="1436" spans="1:4" ht="15.75" x14ac:dyDescent="0.25">
      <c r="A1436" s="58" t="s">
        <v>936</v>
      </c>
      <c r="B1436" s="47" t="s">
        <v>2399</v>
      </c>
      <c r="C1436" s="58" t="s">
        <v>2974</v>
      </c>
      <c r="D1436" s="47" t="s">
        <v>4764</v>
      </c>
    </row>
    <row r="1437" spans="1:4" ht="15.75" x14ac:dyDescent="0.25">
      <c r="A1437" s="58" t="s">
        <v>935</v>
      </c>
      <c r="B1437" s="47" t="s">
        <v>2402</v>
      </c>
      <c r="C1437" s="58" t="s">
        <v>4765</v>
      </c>
      <c r="D1437" s="47" t="s">
        <v>4766</v>
      </c>
    </row>
    <row r="1438" spans="1:4" ht="15.75" x14ac:dyDescent="0.25">
      <c r="A1438" s="58" t="s">
        <v>934</v>
      </c>
      <c r="B1438" s="47" t="s">
        <v>2399</v>
      </c>
      <c r="C1438" s="58" t="s">
        <v>4767</v>
      </c>
      <c r="D1438" s="47" t="s">
        <v>3950</v>
      </c>
    </row>
    <row r="1439" spans="1:4" ht="15.75" x14ac:dyDescent="0.25">
      <c r="A1439" s="58" t="s">
        <v>933</v>
      </c>
      <c r="B1439" s="47" t="s">
        <v>2399</v>
      </c>
      <c r="C1439" s="58" t="s">
        <v>4768</v>
      </c>
      <c r="D1439" s="47" t="s">
        <v>2957</v>
      </c>
    </row>
    <row r="1440" spans="1:4" ht="15.75" x14ac:dyDescent="0.25">
      <c r="A1440" s="58" t="s">
        <v>932</v>
      </c>
      <c r="B1440" s="47" t="s">
        <v>2399</v>
      </c>
      <c r="C1440" s="58" t="s">
        <v>4769</v>
      </c>
      <c r="D1440" s="47" t="s">
        <v>3745</v>
      </c>
    </row>
    <row r="1441" spans="1:4" ht="15.75" x14ac:dyDescent="0.25">
      <c r="A1441" s="58" t="s">
        <v>931</v>
      </c>
      <c r="B1441" s="47" t="s">
        <v>2399</v>
      </c>
      <c r="C1441" s="58" t="s">
        <v>4770</v>
      </c>
      <c r="D1441" s="47" t="s">
        <v>4771</v>
      </c>
    </row>
    <row r="1442" spans="1:4" ht="15.75" x14ac:dyDescent="0.25">
      <c r="A1442" s="58" t="s">
        <v>930</v>
      </c>
      <c r="B1442" s="47" t="s">
        <v>2399</v>
      </c>
      <c r="C1442" s="58" t="s">
        <v>2677</v>
      </c>
      <c r="D1442" s="47" t="s">
        <v>4772</v>
      </c>
    </row>
    <row r="1443" spans="1:4" ht="15.75" x14ac:dyDescent="0.25">
      <c r="A1443" s="58" t="s">
        <v>929</v>
      </c>
      <c r="B1443" s="47" t="s">
        <v>2402</v>
      </c>
      <c r="C1443" s="58" t="s">
        <v>4773</v>
      </c>
      <c r="D1443" s="47" t="s">
        <v>2563</v>
      </c>
    </row>
    <row r="1444" spans="1:4" ht="15.75" x14ac:dyDescent="0.25">
      <c r="A1444" s="58" t="s">
        <v>928</v>
      </c>
      <c r="B1444" s="47" t="s">
        <v>2399</v>
      </c>
      <c r="C1444" s="58" t="s">
        <v>4774</v>
      </c>
      <c r="D1444" s="47" t="s">
        <v>3286</v>
      </c>
    </row>
    <row r="1445" spans="1:4" ht="15.75" x14ac:dyDescent="0.25">
      <c r="A1445" s="58" t="s">
        <v>927</v>
      </c>
      <c r="B1445" s="47" t="s">
        <v>2399</v>
      </c>
      <c r="C1445" s="58" t="s">
        <v>2410</v>
      </c>
      <c r="D1445" s="47" t="s">
        <v>4775</v>
      </c>
    </row>
    <row r="1446" spans="1:4" ht="15.75" x14ac:dyDescent="0.25">
      <c r="A1446" s="58" t="s">
        <v>926</v>
      </c>
      <c r="B1446" s="47" t="s">
        <v>2402</v>
      </c>
      <c r="C1446" s="58" t="s">
        <v>4776</v>
      </c>
      <c r="D1446" s="47" t="s">
        <v>4777</v>
      </c>
    </row>
    <row r="1447" spans="1:4" ht="15.75" x14ac:dyDescent="0.25">
      <c r="A1447" s="58" t="s">
        <v>925</v>
      </c>
      <c r="B1447" s="47" t="s">
        <v>2399</v>
      </c>
      <c r="C1447" s="58" t="s">
        <v>2529</v>
      </c>
      <c r="D1447" s="47" t="s">
        <v>2802</v>
      </c>
    </row>
    <row r="1448" spans="1:4" ht="15.75" x14ac:dyDescent="0.25">
      <c r="A1448" s="58" t="s">
        <v>924</v>
      </c>
      <c r="B1448" s="47" t="s">
        <v>2399</v>
      </c>
      <c r="C1448" s="58" t="s">
        <v>4778</v>
      </c>
      <c r="D1448" s="47" t="s">
        <v>3868</v>
      </c>
    </row>
    <row r="1449" spans="1:4" ht="15.75" x14ac:dyDescent="0.25">
      <c r="A1449" s="58" t="s">
        <v>923</v>
      </c>
      <c r="B1449" s="47" t="s">
        <v>2399</v>
      </c>
      <c r="C1449" s="58" t="s">
        <v>4779</v>
      </c>
      <c r="D1449" s="47" t="s">
        <v>4780</v>
      </c>
    </row>
    <row r="1450" spans="1:4" ht="15.75" x14ac:dyDescent="0.25">
      <c r="A1450" s="58" t="s">
        <v>922</v>
      </c>
      <c r="B1450" s="47" t="s">
        <v>2399</v>
      </c>
      <c r="C1450" s="58" t="s">
        <v>4781</v>
      </c>
      <c r="D1450" s="47" t="s">
        <v>4782</v>
      </c>
    </row>
    <row r="1451" spans="1:4" ht="15.75" x14ac:dyDescent="0.25">
      <c r="A1451" s="58" t="s">
        <v>921</v>
      </c>
      <c r="B1451" s="47" t="s">
        <v>2399</v>
      </c>
      <c r="C1451" s="58" t="s">
        <v>4783</v>
      </c>
      <c r="D1451" s="47" t="s">
        <v>4784</v>
      </c>
    </row>
    <row r="1452" spans="1:4" ht="15.75" x14ac:dyDescent="0.25">
      <c r="A1452" s="58" t="s">
        <v>920</v>
      </c>
      <c r="B1452" s="47" t="s">
        <v>2402</v>
      </c>
      <c r="C1452" s="58" t="s">
        <v>4785</v>
      </c>
      <c r="D1452" s="47" t="s">
        <v>4786</v>
      </c>
    </row>
    <row r="1453" spans="1:4" ht="15.75" x14ac:dyDescent="0.25">
      <c r="A1453" s="58" t="s">
        <v>919</v>
      </c>
      <c r="B1453" s="47" t="s">
        <v>2402</v>
      </c>
      <c r="C1453" s="58" t="s">
        <v>4787</v>
      </c>
      <c r="D1453" s="47" t="s">
        <v>2451</v>
      </c>
    </row>
    <row r="1454" spans="1:4" ht="15.75" x14ac:dyDescent="0.25">
      <c r="A1454" s="58" t="s">
        <v>918</v>
      </c>
      <c r="B1454" s="47" t="s">
        <v>2402</v>
      </c>
      <c r="C1454" s="58" t="s">
        <v>4788</v>
      </c>
      <c r="D1454" s="47" t="s">
        <v>3754</v>
      </c>
    </row>
    <row r="1455" spans="1:4" ht="15.75" x14ac:dyDescent="0.25">
      <c r="A1455" s="58" t="s">
        <v>917</v>
      </c>
      <c r="B1455" s="47" t="s">
        <v>2402</v>
      </c>
      <c r="C1455" s="58" t="s">
        <v>4789</v>
      </c>
      <c r="D1455" s="47" t="s">
        <v>4790</v>
      </c>
    </row>
    <row r="1456" spans="1:4" ht="15.75" x14ac:dyDescent="0.25">
      <c r="A1456" s="58" t="s">
        <v>916</v>
      </c>
      <c r="B1456" s="47" t="s">
        <v>2402</v>
      </c>
      <c r="C1456" s="58" t="s">
        <v>4791</v>
      </c>
      <c r="D1456" s="47" t="s">
        <v>4792</v>
      </c>
    </row>
    <row r="1457" spans="1:5" ht="15.75" x14ac:dyDescent="0.25">
      <c r="A1457" s="58" t="s">
        <v>915</v>
      </c>
      <c r="B1457" s="47" t="s">
        <v>2402</v>
      </c>
      <c r="C1457" s="58" t="s">
        <v>3055</v>
      </c>
      <c r="D1457" s="47" t="s">
        <v>4793</v>
      </c>
    </row>
    <row r="1458" spans="1:5" ht="15.75" x14ac:dyDescent="0.25">
      <c r="A1458" s="58" t="s">
        <v>914</v>
      </c>
      <c r="B1458" s="47" t="s">
        <v>2399</v>
      </c>
      <c r="C1458" s="58" t="s">
        <v>4794</v>
      </c>
      <c r="D1458" s="47" t="s">
        <v>4795</v>
      </c>
    </row>
    <row r="1459" spans="1:5" ht="15.75" x14ac:dyDescent="0.25">
      <c r="A1459" s="58" t="s">
        <v>913</v>
      </c>
      <c r="B1459" s="47" t="s">
        <v>2399</v>
      </c>
      <c r="C1459" s="58" t="s">
        <v>4796</v>
      </c>
      <c r="D1459" s="47" t="s">
        <v>2871</v>
      </c>
    </row>
    <row r="1460" spans="1:5" ht="15.75" x14ac:dyDescent="0.25">
      <c r="A1460" s="58" t="s">
        <v>912</v>
      </c>
      <c r="B1460" s="47" t="s">
        <v>2402</v>
      </c>
      <c r="C1460" s="58" t="s">
        <v>4797</v>
      </c>
      <c r="D1460" s="47" t="s">
        <v>4798</v>
      </c>
    </row>
    <row r="1461" spans="1:5" ht="15.75" x14ac:dyDescent="0.25">
      <c r="A1461" s="58" t="s">
        <v>911</v>
      </c>
      <c r="B1461" s="47" t="s">
        <v>2402</v>
      </c>
      <c r="C1461" s="58" t="s">
        <v>3795</v>
      </c>
      <c r="D1461" s="47" t="s">
        <v>4799</v>
      </c>
    </row>
    <row r="1462" spans="1:5" ht="15.75" x14ac:dyDescent="0.25">
      <c r="A1462" s="58" t="s">
        <v>910</v>
      </c>
      <c r="B1462" s="47" t="s">
        <v>2399</v>
      </c>
      <c r="C1462" s="58" t="s">
        <v>2944</v>
      </c>
      <c r="D1462" s="47" t="s">
        <v>3347</v>
      </c>
    </row>
    <row r="1463" spans="1:5" ht="15.75" x14ac:dyDescent="0.25">
      <c r="A1463" s="58" t="s">
        <v>909</v>
      </c>
      <c r="B1463" s="47" t="s">
        <v>2399</v>
      </c>
      <c r="C1463" s="58" t="s">
        <v>2828</v>
      </c>
      <c r="D1463" s="47" t="s">
        <v>4800</v>
      </c>
    </row>
    <row r="1464" spans="1:5" ht="15.75" x14ac:dyDescent="0.25">
      <c r="A1464" s="58" t="s">
        <v>908</v>
      </c>
      <c r="B1464" s="47" t="s">
        <v>2402</v>
      </c>
      <c r="C1464" s="58" t="s">
        <v>4801</v>
      </c>
      <c r="D1464" s="47" t="s">
        <v>2883</v>
      </c>
    </row>
    <row r="1465" spans="1:5" ht="15.75" x14ac:dyDescent="0.25">
      <c r="A1465" s="58" t="s">
        <v>907</v>
      </c>
      <c r="B1465" s="47" t="s">
        <v>2402</v>
      </c>
      <c r="C1465" s="58" t="s">
        <v>4802</v>
      </c>
      <c r="D1465" s="47" t="s">
        <v>4803</v>
      </c>
      <c r="E1465" t="s">
        <v>2539</v>
      </c>
    </row>
    <row r="1466" spans="1:5" ht="15.75" x14ac:dyDescent="0.25">
      <c r="A1466" s="58" t="s">
        <v>906</v>
      </c>
      <c r="B1466" s="47" t="s">
        <v>2399</v>
      </c>
      <c r="C1466" s="58" t="s">
        <v>2909</v>
      </c>
      <c r="D1466" s="47" t="s">
        <v>4804</v>
      </c>
    </row>
    <row r="1467" spans="1:5" ht="15.75" x14ac:dyDescent="0.25">
      <c r="A1467" s="58" t="s">
        <v>905</v>
      </c>
      <c r="B1467" s="47" t="s">
        <v>2402</v>
      </c>
      <c r="C1467" s="58" t="s">
        <v>3218</v>
      </c>
      <c r="D1467" s="47" t="s">
        <v>4805</v>
      </c>
    </row>
    <row r="1468" spans="1:5" ht="15.75" x14ac:dyDescent="0.25">
      <c r="A1468" s="58" t="s">
        <v>904</v>
      </c>
      <c r="B1468" s="47" t="s">
        <v>2402</v>
      </c>
      <c r="C1468" s="58" t="s">
        <v>4806</v>
      </c>
      <c r="D1468" s="47" t="s">
        <v>4807</v>
      </c>
    </row>
    <row r="1469" spans="1:5" ht="15.75" x14ac:dyDescent="0.25">
      <c r="A1469" s="58" t="s">
        <v>903</v>
      </c>
      <c r="B1469" s="47" t="s">
        <v>2402</v>
      </c>
      <c r="C1469" s="58" t="s">
        <v>4808</v>
      </c>
      <c r="D1469" s="47" t="s">
        <v>4809</v>
      </c>
    </row>
    <row r="1470" spans="1:5" ht="15.75" x14ac:dyDescent="0.25">
      <c r="A1470" s="58" t="s">
        <v>902</v>
      </c>
      <c r="B1470" s="47" t="s">
        <v>2402</v>
      </c>
      <c r="C1470" s="58" t="s">
        <v>4810</v>
      </c>
      <c r="D1470" s="47" t="s">
        <v>2837</v>
      </c>
    </row>
    <row r="1471" spans="1:5" ht="15.75" x14ac:dyDescent="0.25">
      <c r="A1471" s="58" t="s">
        <v>901</v>
      </c>
      <c r="B1471" s="47" t="s">
        <v>2399</v>
      </c>
      <c r="C1471" s="58" t="s">
        <v>4811</v>
      </c>
      <c r="D1471" s="47" t="s">
        <v>4812</v>
      </c>
    </row>
    <row r="1472" spans="1:5" ht="15.75" x14ac:dyDescent="0.25">
      <c r="A1472" s="58" t="s">
        <v>900</v>
      </c>
      <c r="B1472" s="47" t="s">
        <v>2402</v>
      </c>
      <c r="C1472" s="58" t="s">
        <v>4813</v>
      </c>
      <c r="D1472" s="47" t="s">
        <v>4814</v>
      </c>
    </row>
    <row r="1473" spans="1:4" ht="15.75" x14ac:dyDescent="0.25">
      <c r="A1473" s="58" t="s">
        <v>899</v>
      </c>
      <c r="B1473" s="47" t="s">
        <v>2399</v>
      </c>
      <c r="C1473" s="58" t="s">
        <v>4815</v>
      </c>
      <c r="D1473" s="47" t="s">
        <v>3136</v>
      </c>
    </row>
    <row r="1474" spans="1:4" ht="15.75" x14ac:dyDescent="0.25">
      <c r="A1474" s="58" t="s">
        <v>898</v>
      </c>
      <c r="B1474" s="47" t="s">
        <v>2402</v>
      </c>
      <c r="C1474" s="58" t="s">
        <v>4816</v>
      </c>
      <c r="D1474" s="47" t="s">
        <v>3667</v>
      </c>
    </row>
    <row r="1475" spans="1:4" ht="15.75" x14ac:dyDescent="0.25">
      <c r="A1475" s="58" t="s">
        <v>897</v>
      </c>
      <c r="B1475" s="47" t="s">
        <v>2402</v>
      </c>
      <c r="C1475" s="58" t="s">
        <v>4817</v>
      </c>
      <c r="D1475" s="47" t="s">
        <v>4818</v>
      </c>
    </row>
    <row r="1476" spans="1:4" ht="15.75" x14ac:dyDescent="0.25">
      <c r="A1476" s="58" t="s">
        <v>896</v>
      </c>
      <c r="B1476" s="47" t="s">
        <v>2399</v>
      </c>
      <c r="C1476" s="58" t="s">
        <v>4819</v>
      </c>
      <c r="D1476" s="47" t="s">
        <v>4820</v>
      </c>
    </row>
    <row r="1477" spans="1:4" ht="15.75" x14ac:dyDescent="0.25">
      <c r="A1477" s="58" t="s">
        <v>895</v>
      </c>
      <c r="B1477" s="47" t="s">
        <v>2402</v>
      </c>
      <c r="C1477" s="58" t="s">
        <v>4821</v>
      </c>
      <c r="D1477" s="47" t="s">
        <v>4822</v>
      </c>
    </row>
    <row r="1478" spans="1:4" ht="15.75" x14ac:dyDescent="0.25">
      <c r="A1478" s="58" t="s">
        <v>894</v>
      </c>
      <c r="B1478" s="47" t="s">
        <v>2399</v>
      </c>
      <c r="C1478" s="58" t="s">
        <v>4823</v>
      </c>
      <c r="D1478" s="47" t="s">
        <v>4562</v>
      </c>
    </row>
    <row r="1479" spans="1:4" ht="15.75" x14ac:dyDescent="0.25">
      <c r="A1479" s="58" t="s">
        <v>893</v>
      </c>
      <c r="B1479" s="47" t="s">
        <v>2402</v>
      </c>
      <c r="C1479" s="58" t="s">
        <v>4824</v>
      </c>
      <c r="D1479" s="47" t="s">
        <v>4825</v>
      </c>
    </row>
    <row r="1480" spans="1:4" ht="15.75" x14ac:dyDescent="0.25">
      <c r="A1480" s="58" t="s">
        <v>892</v>
      </c>
      <c r="B1480" s="47" t="s">
        <v>2402</v>
      </c>
      <c r="C1480" s="58" t="s">
        <v>4826</v>
      </c>
      <c r="D1480" s="47" t="s">
        <v>4827</v>
      </c>
    </row>
    <row r="1481" spans="1:4" ht="15.75" x14ac:dyDescent="0.25">
      <c r="A1481" s="58" t="s">
        <v>891</v>
      </c>
      <c r="B1481" s="47" t="s">
        <v>2399</v>
      </c>
      <c r="C1481" s="58" t="s">
        <v>4828</v>
      </c>
      <c r="D1481" s="47" t="s">
        <v>4829</v>
      </c>
    </row>
    <row r="1482" spans="1:4" ht="15.75" x14ac:dyDescent="0.25">
      <c r="A1482" s="58" t="s">
        <v>890</v>
      </c>
      <c r="B1482" s="47" t="s">
        <v>2402</v>
      </c>
      <c r="C1482" s="58" t="s">
        <v>4830</v>
      </c>
      <c r="D1482" s="47" t="s">
        <v>2919</v>
      </c>
    </row>
    <row r="1483" spans="1:4" ht="15.75" x14ac:dyDescent="0.25">
      <c r="A1483" s="58" t="s">
        <v>889</v>
      </c>
      <c r="B1483" s="47" t="s">
        <v>2399</v>
      </c>
      <c r="C1483" s="58" t="s">
        <v>4639</v>
      </c>
      <c r="D1483" s="47" t="s">
        <v>4831</v>
      </c>
    </row>
    <row r="1484" spans="1:4" ht="15.75" x14ac:dyDescent="0.25">
      <c r="A1484" s="58" t="s">
        <v>888</v>
      </c>
      <c r="B1484" s="47" t="s">
        <v>2402</v>
      </c>
      <c r="C1484" s="58" t="s">
        <v>4832</v>
      </c>
      <c r="D1484" s="47" t="s">
        <v>4833</v>
      </c>
    </row>
    <row r="1485" spans="1:4" ht="15.75" x14ac:dyDescent="0.25">
      <c r="A1485" s="58" t="s">
        <v>887</v>
      </c>
      <c r="B1485" s="47" t="s">
        <v>2399</v>
      </c>
      <c r="C1485" s="58" t="s">
        <v>4834</v>
      </c>
      <c r="D1485" s="47" t="s">
        <v>2521</v>
      </c>
    </row>
    <row r="1486" spans="1:4" ht="15.75" x14ac:dyDescent="0.25">
      <c r="A1486" s="58" t="s">
        <v>886</v>
      </c>
      <c r="B1486" s="47" t="s">
        <v>2399</v>
      </c>
      <c r="C1486" s="58" t="s">
        <v>4835</v>
      </c>
      <c r="D1486" s="47" t="s">
        <v>3914</v>
      </c>
    </row>
    <row r="1487" spans="1:4" ht="15.75" x14ac:dyDescent="0.25">
      <c r="A1487" s="58" t="s">
        <v>885</v>
      </c>
      <c r="B1487" s="47" t="s">
        <v>2399</v>
      </c>
      <c r="C1487" s="58" t="s">
        <v>4836</v>
      </c>
      <c r="D1487" s="47" t="s">
        <v>4837</v>
      </c>
    </row>
    <row r="1488" spans="1:4" ht="15.75" x14ac:dyDescent="0.25">
      <c r="A1488" s="58" t="s">
        <v>884</v>
      </c>
      <c r="B1488" s="47" t="s">
        <v>2399</v>
      </c>
      <c r="C1488" s="58" t="s">
        <v>4838</v>
      </c>
      <c r="D1488" s="47" t="s">
        <v>4839</v>
      </c>
    </row>
    <row r="1489" spans="1:5" ht="15.75" x14ac:dyDescent="0.25">
      <c r="A1489" s="58" t="s">
        <v>883</v>
      </c>
      <c r="B1489" s="47" t="s">
        <v>2402</v>
      </c>
      <c r="C1489" s="58" t="s">
        <v>4071</v>
      </c>
      <c r="D1489" s="47" t="s">
        <v>4840</v>
      </c>
    </row>
    <row r="1490" spans="1:5" ht="15.75" x14ac:dyDescent="0.25">
      <c r="A1490" s="58" t="s">
        <v>882</v>
      </c>
      <c r="B1490" s="47" t="s">
        <v>2399</v>
      </c>
      <c r="C1490" s="58" t="s">
        <v>4841</v>
      </c>
      <c r="D1490" s="47" t="s">
        <v>4842</v>
      </c>
    </row>
    <row r="1491" spans="1:5" ht="15.75" x14ac:dyDescent="0.25">
      <c r="A1491" s="58" t="s">
        <v>881</v>
      </c>
      <c r="B1491" s="47" t="s">
        <v>2399</v>
      </c>
      <c r="C1491" s="58" t="s">
        <v>4843</v>
      </c>
      <c r="D1491" s="47" t="s">
        <v>4844</v>
      </c>
    </row>
    <row r="1492" spans="1:5" ht="15.75" x14ac:dyDescent="0.25">
      <c r="A1492" s="58" t="s">
        <v>880</v>
      </c>
      <c r="B1492" s="47" t="s">
        <v>2399</v>
      </c>
      <c r="C1492" s="58" t="s">
        <v>4845</v>
      </c>
      <c r="D1492" s="47" t="s">
        <v>4846</v>
      </c>
    </row>
    <row r="1493" spans="1:5" ht="15.75" x14ac:dyDescent="0.25">
      <c r="A1493" s="58" t="s">
        <v>879</v>
      </c>
      <c r="B1493" s="47" t="s">
        <v>2402</v>
      </c>
      <c r="C1493" s="58" t="s">
        <v>4847</v>
      </c>
      <c r="D1493" s="47" t="s">
        <v>4848</v>
      </c>
      <c r="E1493" t="s">
        <v>2539</v>
      </c>
    </row>
    <row r="1494" spans="1:5" ht="15.75" x14ac:dyDescent="0.25">
      <c r="A1494" s="58" t="s">
        <v>878</v>
      </c>
      <c r="B1494" s="47" t="s">
        <v>2402</v>
      </c>
      <c r="C1494" s="58" t="s">
        <v>4849</v>
      </c>
      <c r="D1494" s="47" t="s">
        <v>4850</v>
      </c>
    </row>
    <row r="1495" spans="1:5" ht="15.75" x14ac:dyDescent="0.25">
      <c r="A1495" s="58" t="s">
        <v>877</v>
      </c>
      <c r="B1495" s="47" t="s">
        <v>2399</v>
      </c>
      <c r="C1495" s="58" t="s">
        <v>4851</v>
      </c>
      <c r="D1495" s="47" t="s">
        <v>4546</v>
      </c>
    </row>
    <row r="1496" spans="1:5" ht="15.75" x14ac:dyDescent="0.25">
      <c r="A1496" s="58" t="s">
        <v>876</v>
      </c>
      <c r="B1496" s="47" t="s">
        <v>2402</v>
      </c>
      <c r="C1496" s="58" t="s">
        <v>4852</v>
      </c>
      <c r="D1496" s="47" t="s">
        <v>4853</v>
      </c>
    </row>
    <row r="1497" spans="1:5" ht="15.75" x14ac:dyDescent="0.25">
      <c r="A1497" s="58" t="s">
        <v>875</v>
      </c>
      <c r="B1497" s="47" t="s">
        <v>2402</v>
      </c>
      <c r="C1497" s="58" t="s">
        <v>4854</v>
      </c>
      <c r="D1497" s="47" t="s">
        <v>4855</v>
      </c>
    </row>
    <row r="1498" spans="1:5" ht="15.75" x14ac:dyDescent="0.25">
      <c r="A1498" s="58" t="s">
        <v>874</v>
      </c>
      <c r="B1498" s="47" t="s">
        <v>2402</v>
      </c>
      <c r="C1498" s="58" t="s">
        <v>4856</v>
      </c>
      <c r="D1498" s="47" t="s">
        <v>4857</v>
      </c>
    </row>
    <row r="1499" spans="1:5" ht="15.75" x14ac:dyDescent="0.25">
      <c r="A1499" s="58" t="s">
        <v>873</v>
      </c>
      <c r="B1499" s="47" t="s">
        <v>2402</v>
      </c>
      <c r="C1499" s="58" t="s">
        <v>4858</v>
      </c>
      <c r="D1499" s="47" t="s">
        <v>2594</v>
      </c>
    </row>
    <row r="1500" spans="1:5" ht="15.75" x14ac:dyDescent="0.25">
      <c r="A1500" s="58" t="s">
        <v>872</v>
      </c>
      <c r="B1500" s="47" t="s">
        <v>2399</v>
      </c>
      <c r="C1500" s="58" t="s">
        <v>4859</v>
      </c>
      <c r="D1500" s="47" t="s">
        <v>4860</v>
      </c>
    </row>
    <row r="1501" spans="1:5" ht="15.75" x14ac:dyDescent="0.25">
      <c r="A1501" s="58" t="s">
        <v>871</v>
      </c>
      <c r="B1501" s="47" t="s">
        <v>2399</v>
      </c>
      <c r="C1501" s="58" t="s">
        <v>4861</v>
      </c>
      <c r="D1501" s="47" t="s">
        <v>3588</v>
      </c>
    </row>
    <row r="1502" spans="1:5" ht="15.75" x14ac:dyDescent="0.25">
      <c r="A1502" s="58" t="s">
        <v>870</v>
      </c>
      <c r="B1502" s="47" t="s">
        <v>3277</v>
      </c>
      <c r="C1502" s="58" t="s">
        <v>4862</v>
      </c>
      <c r="D1502" s="47" t="s">
        <v>4863</v>
      </c>
    </row>
    <row r="1503" spans="1:5" ht="15.75" x14ac:dyDescent="0.25">
      <c r="A1503" s="58" t="s">
        <v>869</v>
      </c>
      <c r="B1503" s="47" t="s">
        <v>2399</v>
      </c>
      <c r="C1503" s="58" t="s">
        <v>4864</v>
      </c>
      <c r="D1503" s="47" t="s">
        <v>3562</v>
      </c>
    </row>
    <row r="1504" spans="1:5" ht="15.75" x14ac:dyDescent="0.25">
      <c r="A1504" s="58" t="s">
        <v>868</v>
      </c>
      <c r="B1504" s="47" t="s">
        <v>2399</v>
      </c>
      <c r="C1504" s="58" t="s">
        <v>4865</v>
      </c>
      <c r="D1504" s="47" t="s">
        <v>4866</v>
      </c>
    </row>
    <row r="1505" spans="1:4" ht="15.75" x14ac:dyDescent="0.25">
      <c r="A1505" s="58" t="s">
        <v>867</v>
      </c>
      <c r="B1505" s="47" t="s">
        <v>2402</v>
      </c>
      <c r="C1505" s="58" t="s">
        <v>3957</v>
      </c>
      <c r="D1505" s="47" t="s">
        <v>4867</v>
      </c>
    </row>
    <row r="1506" spans="1:4" ht="15.75" x14ac:dyDescent="0.25">
      <c r="A1506" s="58" t="s">
        <v>866</v>
      </c>
      <c r="B1506" s="47" t="s">
        <v>2402</v>
      </c>
      <c r="C1506" s="58" t="s">
        <v>4868</v>
      </c>
      <c r="D1506" s="47" t="s">
        <v>4869</v>
      </c>
    </row>
    <row r="1507" spans="1:4" ht="15.75" x14ac:dyDescent="0.25">
      <c r="A1507" s="58" t="s">
        <v>865</v>
      </c>
      <c r="B1507" s="47" t="s">
        <v>2399</v>
      </c>
      <c r="C1507" s="58" t="s">
        <v>4870</v>
      </c>
      <c r="D1507" s="47" t="s">
        <v>4871</v>
      </c>
    </row>
    <row r="1508" spans="1:4" ht="15.75" x14ac:dyDescent="0.25">
      <c r="A1508" s="58" t="s">
        <v>864</v>
      </c>
      <c r="B1508" s="47" t="s">
        <v>2402</v>
      </c>
      <c r="C1508" s="58" t="s">
        <v>4872</v>
      </c>
      <c r="D1508" s="47" t="s">
        <v>4697</v>
      </c>
    </row>
    <row r="1509" spans="1:4" ht="15.75" x14ac:dyDescent="0.25">
      <c r="A1509" s="58" t="s">
        <v>863</v>
      </c>
      <c r="B1509" s="47" t="s">
        <v>2402</v>
      </c>
      <c r="C1509" s="58" t="s">
        <v>3826</v>
      </c>
      <c r="D1509" s="47" t="s">
        <v>4873</v>
      </c>
    </row>
    <row r="1510" spans="1:4" ht="15.75" x14ac:dyDescent="0.25">
      <c r="A1510" s="58" t="s">
        <v>862</v>
      </c>
      <c r="B1510" s="47" t="s">
        <v>2402</v>
      </c>
      <c r="C1510" s="58" t="s">
        <v>2720</v>
      </c>
      <c r="D1510" s="47" t="s">
        <v>2767</v>
      </c>
    </row>
    <row r="1511" spans="1:4" ht="15.75" x14ac:dyDescent="0.25">
      <c r="A1511" s="58" t="s">
        <v>861</v>
      </c>
      <c r="B1511" s="47" t="s">
        <v>2399</v>
      </c>
      <c r="C1511" s="58" t="s">
        <v>4874</v>
      </c>
      <c r="D1511" s="47" t="s">
        <v>4875</v>
      </c>
    </row>
    <row r="1512" spans="1:4" ht="15.75" x14ac:dyDescent="0.25">
      <c r="A1512" s="58" t="s">
        <v>860</v>
      </c>
      <c r="B1512" s="47" t="s">
        <v>2402</v>
      </c>
      <c r="C1512" s="58" t="s">
        <v>4876</v>
      </c>
      <c r="D1512" s="47" t="s">
        <v>2700</v>
      </c>
    </row>
    <row r="1513" spans="1:4" ht="15.75" x14ac:dyDescent="0.25">
      <c r="A1513" s="58" t="s">
        <v>859</v>
      </c>
      <c r="B1513" s="47" t="s">
        <v>2402</v>
      </c>
      <c r="C1513" s="58" t="s">
        <v>4877</v>
      </c>
      <c r="D1513" s="47" t="s">
        <v>4878</v>
      </c>
    </row>
    <row r="1514" spans="1:4" ht="15.75" x14ac:dyDescent="0.25">
      <c r="A1514" s="58" t="s">
        <v>858</v>
      </c>
      <c r="B1514" s="47" t="s">
        <v>2399</v>
      </c>
      <c r="C1514" s="58" t="s">
        <v>4879</v>
      </c>
      <c r="D1514" s="47" t="s">
        <v>4880</v>
      </c>
    </row>
    <row r="1515" spans="1:4" ht="15.75" x14ac:dyDescent="0.25">
      <c r="A1515" s="58" t="s">
        <v>857</v>
      </c>
      <c r="B1515" s="47" t="s">
        <v>2402</v>
      </c>
      <c r="C1515" s="58" t="s">
        <v>4881</v>
      </c>
      <c r="D1515" s="47" t="s">
        <v>4882</v>
      </c>
    </row>
    <row r="1516" spans="1:4" ht="15.75" x14ac:dyDescent="0.25">
      <c r="A1516" s="58" t="s">
        <v>856</v>
      </c>
      <c r="B1516" s="47" t="s">
        <v>2402</v>
      </c>
      <c r="C1516" s="58" t="s">
        <v>4883</v>
      </c>
      <c r="D1516" s="47" t="s">
        <v>2700</v>
      </c>
    </row>
    <row r="1517" spans="1:4" ht="15.75" x14ac:dyDescent="0.25">
      <c r="A1517" s="58" t="s">
        <v>855</v>
      </c>
      <c r="B1517" s="47" t="s">
        <v>2402</v>
      </c>
      <c r="C1517" s="58" t="s">
        <v>4884</v>
      </c>
      <c r="D1517" s="47" t="s">
        <v>4395</v>
      </c>
    </row>
    <row r="1518" spans="1:4" ht="15.75" x14ac:dyDescent="0.25">
      <c r="A1518" s="58" t="s">
        <v>854</v>
      </c>
      <c r="B1518" s="47" t="s">
        <v>2399</v>
      </c>
      <c r="C1518" s="58" t="s">
        <v>4885</v>
      </c>
      <c r="D1518" s="47" t="s">
        <v>4886</v>
      </c>
    </row>
    <row r="1519" spans="1:4" ht="15.75" x14ac:dyDescent="0.25">
      <c r="A1519" s="58" t="s">
        <v>853</v>
      </c>
      <c r="B1519" s="47" t="s">
        <v>2399</v>
      </c>
      <c r="C1519" s="58" t="s">
        <v>4887</v>
      </c>
      <c r="D1519" s="47" t="s">
        <v>3221</v>
      </c>
    </row>
    <row r="1520" spans="1:4" ht="15.75" x14ac:dyDescent="0.25">
      <c r="A1520" s="58" t="s">
        <v>852</v>
      </c>
      <c r="B1520" s="47" t="s">
        <v>2399</v>
      </c>
      <c r="C1520" s="58" t="s">
        <v>4888</v>
      </c>
      <c r="D1520" s="47" t="s">
        <v>4889</v>
      </c>
    </row>
    <row r="1521" spans="1:4" ht="15.75" x14ac:dyDescent="0.25">
      <c r="A1521" s="58" t="s">
        <v>851</v>
      </c>
      <c r="B1521" s="47" t="s">
        <v>2399</v>
      </c>
      <c r="C1521" s="58" t="s">
        <v>4890</v>
      </c>
      <c r="D1521" s="47" t="s">
        <v>4891</v>
      </c>
    </row>
    <row r="1522" spans="1:4" ht="15.75" x14ac:dyDescent="0.25">
      <c r="A1522" s="58" t="s">
        <v>850</v>
      </c>
      <c r="B1522" s="47" t="s">
        <v>2402</v>
      </c>
      <c r="C1522" s="58" t="s">
        <v>4892</v>
      </c>
      <c r="D1522" s="47" t="s">
        <v>4893</v>
      </c>
    </row>
    <row r="1523" spans="1:4" ht="15.75" x14ac:dyDescent="0.25">
      <c r="A1523" s="58" t="s">
        <v>849</v>
      </c>
      <c r="B1523" s="47" t="s">
        <v>2399</v>
      </c>
      <c r="C1523" s="58" t="s">
        <v>4894</v>
      </c>
      <c r="D1523" s="47" t="s">
        <v>3547</v>
      </c>
    </row>
    <row r="1524" spans="1:4" ht="15.75" x14ac:dyDescent="0.25">
      <c r="A1524" s="58" t="s">
        <v>848</v>
      </c>
      <c r="B1524" s="47" t="s">
        <v>2402</v>
      </c>
      <c r="C1524" s="58" t="s">
        <v>4895</v>
      </c>
      <c r="D1524" s="47" t="s">
        <v>4896</v>
      </c>
    </row>
    <row r="1525" spans="1:4" ht="15.75" x14ac:dyDescent="0.25">
      <c r="A1525" s="58" t="s">
        <v>847</v>
      </c>
      <c r="B1525" s="47" t="s">
        <v>2402</v>
      </c>
      <c r="C1525" s="58" t="s">
        <v>4897</v>
      </c>
      <c r="D1525" s="47" t="s">
        <v>2837</v>
      </c>
    </row>
    <row r="1526" spans="1:4" ht="15.75" x14ac:dyDescent="0.25">
      <c r="A1526" s="58" t="s">
        <v>846</v>
      </c>
      <c r="B1526" s="47" t="s">
        <v>2402</v>
      </c>
      <c r="C1526" s="58" t="s">
        <v>3912</v>
      </c>
      <c r="D1526" s="47" t="s">
        <v>3043</v>
      </c>
    </row>
    <row r="1527" spans="1:4" ht="15.75" x14ac:dyDescent="0.25">
      <c r="A1527" s="58" t="s">
        <v>845</v>
      </c>
      <c r="B1527" s="47" t="s">
        <v>2399</v>
      </c>
      <c r="C1527" s="58" t="s">
        <v>4898</v>
      </c>
      <c r="D1527" s="47" t="s">
        <v>4899</v>
      </c>
    </row>
    <row r="1528" spans="1:4" ht="15.75" x14ac:dyDescent="0.25">
      <c r="A1528" s="58" t="s">
        <v>844</v>
      </c>
      <c r="B1528" s="47" t="s">
        <v>2399</v>
      </c>
      <c r="C1528" s="58" t="s">
        <v>4900</v>
      </c>
      <c r="D1528" s="47" t="s">
        <v>4901</v>
      </c>
    </row>
    <row r="1529" spans="1:4" ht="15.75" x14ac:dyDescent="0.25">
      <c r="A1529" s="58" t="s">
        <v>843</v>
      </c>
      <c r="B1529" s="47" t="s">
        <v>2402</v>
      </c>
      <c r="C1529" s="58" t="s">
        <v>4902</v>
      </c>
      <c r="D1529" s="47" t="s">
        <v>4903</v>
      </c>
    </row>
    <row r="1530" spans="1:4" ht="15.75" x14ac:dyDescent="0.25">
      <c r="A1530" s="58" t="s">
        <v>842</v>
      </c>
      <c r="B1530" s="47" t="s">
        <v>2399</v>
      </c>
      <c r="C1530" s="58" t="s">
        <v>4904</v>
      </c>
      <c r="D1530" s="47" t="s">
        <v>4905</v>
      </c>
    </row>
    <row r="1531" spans="1:4" ht="15.75" x14ac:dyDescent="0.25">
      <c r="A1531" s="58" t="s">
        <v>841</v>
      </c>
      <c r="B1531" s="47" t="s">
        <v>2399</v>
      </c>
      <c r="C1531" s="58" t="s">
        <v>2950</v>
      </c>
      <c r="D1531" s="47" t="s">
        <v>2561</v>
      </c>
    </row>
    <row r="1532" spans="1:4" ht="15.75" x14ac:dyDescent="0.25">
      <c r="A1532" s="58" t="s">
        <v>840</v>
      </c>
      <c r="B1532" s="47" t="s">
        <v>2399</v>
      </c>
      <c r="C1532" s="58" t="s">
        <v>4906</v>
      </c>
      <c r="D1532" s="47" t="s">
        <v>4907</v>
      </c>
    </row>
    <row r="1533" spans="1:4" ht="15.75" x14ac:dyDescent="0.25">
      <c r="A1533" s="58" t="s">
        <v>839</v>
      </c>
      <c r="B1533" s="47" t="s">
        <v>2402</v>
      </c>
      <c r="C1533" s="58" t="s">
        <v>4908</v>
      </c>
      <c r="D1533" s="47" t="s">
        <v>4909</v>
      </c>
    </row>
    <row r="1534" spans="1:4" ht="15.75" x14ac:dyDescent="0.25">
      <c r="A1534" s="58" t="s">
        <v>838</v>
      </c>
      <c r="B1534" s="47" t="s">
        <v>2402</v>
      </c>
      <c r="C1534" s="58" t="s">
        <v>4910</v>
      </c>
      <c r="D1534" s="47" t="s">
        <v>3134</v>
      </c>
    </row>
    <row r="1535" spans="1:4" ht="15.75" x14ac:dyDescent="0.25">
      <c r="A1535" s="58" t="s">
        <v>837</v>
      </c>
      <c r="B1535" s="47" t="s">
        <v>2399</v>
      </c>
      <c r="C1535" s="58" t="s">
        <v>4911</v>
      </c>
      <c r="D1535" s="47" t="s">
        <v>2571</v>
      </c>
    </row>
    <row r="1536" spans="1:4" ht="15.75" x14ac:dyDescent="0.25">
      <c r="A1536" s="58" t="s">
        <v>836</v>
      </c>
      <c r="B1536" s="47" t="s">
        <v>2402</v>
      </c>
      <c r="C1536" s="58" t="s">
        <v>4912</v>
      </c>
      <c r="D1536" s="47" t="s">
        <v>2451</v>
      </c>
    </row>
    <row r="1537" spans="1:5" ht="15.75" x14ac:dyDescent="0.25">
      <c r="A1537" s="58" t="s">
        <v>835</v>
      </c>
      <c r="B1537" s="47" t="s">
        <v>2402</v>
      </c>
      <c r="C1537" s="58" t="s">
        <v>4913</v>
      </c>
      <c r="D1537" s="47" t="s">
        <v>2496</v>
      </c>
    </row>
    <row r="1538" spans="1:5" ht="15.75" x14ac:dyDescent="0.25">
      <c r="A1538" s="58" t="s">
        <v>834</v>
      </c>
      <c r="B1538" s="47" t="s">
        <v>2399</v>
      </c>
      <c r="C1538" s="58" t="s">
        <v>4914</v>
      </c>
      <c r="D1538" s="47" t="s">
        <v>4915</v>
      </c>
    </row>
    <row r="1539" spans="1:5" ht="15.75" x14ac:dyDescent="0.25">
      <c r="A1539" s="58" t="s">
        <v>833</v>
      </c>
      <c r="B1539" s="47" t="s">
        <v>2402</v>
      </c>
      <c r="C1539" s="58" t="s">
        <v>4916</v>
      </c>
      <c r="D1539" s="47" t="s">
        <v>2827</v>
      </c>
    </row>
    <row r="1540" spans="1:5" ht="15.75" x14ac:dyDescent="0.25">
      <c r="A1540" s="58" t="s">
        <v>832</v>
      </c>
      <c r="B1540" s="47" t="s">
        <v>2402</v>
      </c>
      <c r="C1540" s="58" t="s">
        <v>4917</v>
      </c>
      <c r="D1540" s="47" t="s">
        <v>4918</v>
      </c>
    </row>
    <row r="1541" spans="1:5" ht="15.75" x14ac:dyDescent="0.25">
      <c r="A1541" s="58" t="s">
        <v>831</v>
      </c>
      <c r="B1541" s="47" t="s">
        <v>2399</v>
      </c>
      <c r="C1541" s="58" t="s">
        <v>4919</v>
      </c>
      <c r="D1541" s="47" t="s">
        <v>4920</v>
      </c>
    </row>
    <row r="1542" spans="1:5" ht="15.75" x14ac:dyDescent="0.25">
      <c r="A1542" s="58" t="s">
        <v>830</v>
      </c>
      <c r="B1542" s="47" t="s">
        <v>2399</v>
      </c>
      <c r="C1542" s="58" t="s">
        <v>4921</v>
      </c>
      <c r="D1542" s="47" t="s">
        <v>4922</v>
      </c>
    </row>
    <row r="1543" spans="1:5" ht="15.75" x14ac:dyDescent="0.25">
      <c r="A1543" s="58" t="s">
        <v>829</v>
      </c>
      <c r="B1543" s="47" t="s">
        <v>2402</v>
      </c>
      <c r="C1543" s="58" t="s">
        <v>4923</v>
      </c>
      <c r="D1543" s="47" t="s">
        <v>4924</v>
      </c>
    </row>
    <row r="1544" spans="1:5" ht="15.75" x14ac:dyDescent="0.25">
      <c r="A1544" s="58" t="s">
        <v>828</v>
      </c>
      <c r="B1544" s="47" t="s">
        <v>2402</v>
      </c>
      <c r="C1544" s="58" t="s">
        <v>4925</v>
      </c>
      <c r="D1544" s="47" t="s">
        <v>2496</v>
      </c>
    </row>
    <row r="1545" spans="1:5" ht="15.75" x14ac:dyDescent="0.25">
      <c r="A1545" s="58" t="s">
        <v>827</v>
      </c>
      <c r="B1545" s="47" t="s">
        <v>2402</v>
      </c>
      <c r="C1545" s="58" t="s">
        <v>4926</v>
      </c>
      <c r="D1545" s="47" t="s">
        <v>4927</v>
      </c>
    </row>
    <row r="1546" spans="1:5" ht="15.75" x14ac:dyDescent="0.25">
      <c r="A1546" s="58" t="s">
        <v>826</v>
      </c>
      <c r="B1546" s="47" t="s">
        <v>2402</v>
      </c>
      <c r="C1546" s="58" t="s">
        <v>4928</v>
      </c>
      <c r="D1546" s="47" t="s">
        <v>4929</v>
      </c>
    </row>
    <row r="1547" spans="1:5" ht="15.75" x14ac:dyDescent="0.25">
      <c r="A1547" s="58" t="s">
        <v>825</v>
      </c>
      <c r="B1547" s="47" t="s">
        <v>2399</v>
      </c>
      <c r="C1547" s="58" t="s">
        <v>4930</v>
      </c>
      <c r="D1547" s="47" t="s">
        <v>3136</v>
      </c>
    </row>
    <row r="1548" spans="1:5" ht="15.75" x14ac:dyDescent="0.25">
      <c r="A1548" s="58" t="s">
        <v>824</v>
      </c>
      <c r="B1548" s="47" t="s">
        <v>2399</v>
      </c>
      <c r="C1548" s="58" t="s">
        <v>4931</v>
      </c>
      <c r="D1548" s="47" t="s">
        <v>4932</v>
      </c>
    </row>
    <row r="1549" spans="1:5" ht="15.75" x14ac:dyDescent="0.25">
      <c r="A1549" s="58" t="s">
        <v>823</v>
      </c>
      <c r="B1549" s="47" t="s">
        <v>2399</v>
      </c>
      <c r="C1549" s="58" t="s">
        <v>4933</v>
      </c>
      <c r="D1549" s="47" t="s">
        <v>4934</v>
      </c>
    </row>
    <row r="1550" spans="1:5" ht="15.75" x14ac:dyDescent="0.25">
      <c r="A1550" s="58" t="s">
        <v>822</v>
      </c>
      <c r="B1550" s="47" t="s">
        <v>2402</v>
      </c>
      <c r="C1550" s="58" t="s">
        <v>4935</v>
      </c>
      <c r="D1550" s="47" t="s">
        <v>4936</v>
      </c>
      <c r="E1550" t="s">
        <v>3677</v>
      </c>
    </row>
    <row r="1551" spans="1:5" ht="15.75" x14ac:dyDescent="0.25">
      <c r="A1551" s="58" t="s">
        <v>821</v>
      </c>
      <c r="B1551" s="47" t="s">
        <v>2399</v>
      </c>
      <c r="C1551" s="58" t="s">
        <v>4937</v>
      </c>
      <c r="D1551" s="47" t="s">
        <v>2455</v>
      </c>
    </row>
    <row r="1552" spans="1:5" ht="15.75" x14ac:dyDescent="0.25">
      <c r="A1552" s="58" t="s">
        <v>820</v>
      </c>
      <c r="B1552" s="47" t="s">
        <v>2402</v>
      </c>
      <c r="C1552" s="58" t="s">
        <v>4938</v>
      </c>
      <c r="D1552" s="47" t="s">
        <v>4939</v>
      </c>
    </row>
    <row r="1553" spans="1:5" ht="15.75" x14ac:dyDescent="0.25">
      <c r="A1553" s="58" t="s">
        <v>819</v>
      </c>
      <c r="B1553" s="47" t="s">
        <v>2402</v>
      </c>
      <c r="C1553" s="58" t="s">
        <v>4499</v>
      </c>
      <c r="D1553" s="47" t="s">
        <v>3243</v>
      </c>
    </row>
    <row r="1554" spans="1:5" ht="15.75" x14ac:dyDescent="0.25">
      <c r="A1554" s="58" t="s">
        <v>818</v>
      </c>
      <c r="B1554" s="47" t="s">
        <v>2402</v>
      </c>
      <c r="C1554" s="58" t="s">
        <v>4940</v>
      </c>
      <c r="D1554" s="47" t="s">
        <v>4941</v>
      </c>
    </row>
    <row r="1555" spans="1:5" ht="15.75" x14ac:dyDescent="0.25">
      <c r="A1555" s="58" t="s">
        <v>817</v>
      </c>
      <c r="B1555" s="47" t="s">
        <v>2399</v>
      </c>
      <c r="C1555" s="58" t="s">
        <v>4942</v>
      </c>
      <c r="D1555" s="47" t="s">
        <v>4943</v>
      </c>
    </row>
    <row r="1556" spans="1:5" ht="15.75" x14ac:dyDescent="0.25">
      <c r="A1556" s="58" t="s">
        <v>816</v>
      </c>
      <c r="B1556" s="47" t="s">
        <v>2399</v>
      </c>
      <c r="C1556" s="58" t="s">
        <v>4944</v>
      </c>
      <c r="D1556" s="47" t="s">
        <v>2771</v>
      </c>
    </row>
    <row r="1557" spans="1:5" ht="15.75" x14ac:dyDescent="0.25">
      <c r="A1557" s="58" t="s">
        <v>815</v>
      </c>
      <c r="B1557" s="47" t="s">
        <v>2402</v>
      </c>
      <c r="C1557" s="58" t="s">
        <v>4237</v>
      </c>
      <c r="D1557" s="47" t="s">
        <v>2855</v>
      </c>
      <c r="E1557" t="s">
        <v>2539</v>
      </c>
    </row>
    <row r="1558" spans="1:5" ht="15.75" x14ac:dyDescent="0.25">
      <c r="A1558" s="58" t="s">
        <v>814</v>
      </c>
      <c r="B1558" s="47" t="s">
        <v>2399</v>
      </c>
      <c r="C1558" s="58" t="s">
        <v>4945</v>
      </c>
      <c r="D1558" s="47" t="s">
        <v>4946</v>
      </c>
    </row>
    <row r="1559" spans="1:5" ht="15.75" x14ac:dyDescent="0.25">
      <c r="A1559" s="58" t="s">
        <v>813</v>
      </c>
      <c r="B1559" s="47" t="s">
        <v>2399</v>
      </c>
      <c r="C1559" s="58" t="s">
        <v>4947</v>
      </c>
      <c r="D1559" s="47" t="s">
        <v>3531</v>
      </c>
    </row>
    <row r="1560" spans="1:5" ht="15.75" x14ac:dyDescent="0.25">
      <c r="A1560" s="58" t="s">
        <v>812</v>
      </c>
      <c r="B1560" s="47" t="s">
        <v>2399</v>
      </c>
      <c r="C1560" s="58" t="s">
        <v>4948</v>
      </c>
      <c r="D1560" s="47" t="s">
        <v>4949</v>
      </c>
    </row>
    <row r="1561" spans="1:5" ht="15.75" x14ac:dyDescent="0.25">
      <c r="A1561" s="58" t="s">
        <v>811</v>
      </c>
      <c r="B1561" s="47" t="s">
        <v>2399</v>
      </c>
      <c r="C1561" s="58" t="s">
        <v>4950</v>
      </c>
      <c r="D1561" s="47" t="s">
        <v>4951</v>
      </c>
    </row>
    <row r="1562" spans="1:5" ht="15.75" x14ac:dyDescent="0.25">
      <c r="A1562" s="58" t="s">
        <v>810</v>
      </c>
      <c r="B1562" s="47" t="s">
        <v>2402</v>
      </c>
      <c r="C1562" s="58" t="s">
        <v>4952</v>
      </c>
      <c r="D1562" s="47" t="s">
        <v>4953</v>
      </c>
    </row>
    <row r="1563" spans="1:5" ht="15.75" x14ac:dyDescent="0.25">
      <c r="A1563" s="58" t="s">
        <v>809</v>
      </c>
      <c r="B1563" s="47" t="s">
        <v>2402</v>
      </c>
      <c r="C1563" s="58" t="s">
        <v>4954</v>
      </c>
      <c r="D1563" s="47" t="s">
        <v>4955</v>
      </c>
    </row>
    <row r="1564" spans="1:5" ht="15.75" x14ac:dyDescent="0.25">
      <c r="A1564" s="58" t="s">
        <v>808</v>
      </c>
      <c r="B1564" s="47" t="s">
        <v>2402</v>
      </c>
      <c r="C1564" s="58" t="s">
        <v>4956</v>
      </c>
      <c r="D1564" s="47" t="s">
        <v>4957</v>
      </c>
    </row>
    <row r="1565" spans="1:5" ht="15.75" x14ac:dyDescent="0.25">
      <c r="A1565" s="58" t="s">
        <v>807</v>
      </c>
      <c r="B1565" s="47" t="s">
        <v>2402</v>
      </c>
      <c r="C1565" s="58" t="s">
        <v>3285</v>
      </c>
      <c r="D1565" s="47" t="s">
        <v>2694</v>
      </c>
    </row>
    <row r="1566" spans="1:5" ht="15.75" x14ac:dyDescent="0.25">
      <c r="A1566" s="58" t="s">
        <v>806</v>
      </c>
      <c r="B1566" s="47" t="s">
        <v>2402</v>
      </c>
      <c r="C1566" s="58" t="s">
        <v>3926</v>
      </c>
      <c r="D1566" s="47" t="s">
        <v>4958</v>
      </c>
    </row>
    <row r="1567" spans="1:5" ht="15.75" x14ac:dyDescent="0.25">
      <c r="A1567" s="58" t="s">
        <v>805</v>
      </c>
      <c r="B1567" s="47" t="s">
        <v>2399</v>
      </c>
      <c r="C1567" s="58" t="s">
        <v>4959</v>
      </c>
      <c r="D1567" s="47" t="s">
        <v>4960</v>
      </c>
    </row>
    <row r="1568" spans="1:5" ht="15.75" x14ac:dyDescent="0.25">
      <c r="A1568" s="58" t="s">
        <v>804</v>
      </c>
      <c r="B1568" s="47" t="s">
        <v>2399</v>
      </c>
      <c r="C1568" s="58" t="s">
        <v>4961</v>
      </c>
      <c r="D1568" s="47" t="s">
        <v>3072</v>
      </c>
    </row>
    <row r="1569" spans="1:4" ht="15.75" x14ac:dyDescent="0.25">
      <c r="A1569" s="58" t="s">
        <v>803</v>
      </c>
      <c r="B1569" s="47" t="s">
        <v>2402</v>
      </c>
      <c r="C1569" s="58" t="s">
        <v>3357</v>
      </c>
      <c r="D1569" s="47" t="s">
        <v>4962</v>
      </c>
    </row>
    <row r="1570" spans="1:4" ht="15.75" x14ac:dyDescent="0.25">
      <c r="A1570" s="58" t="s">
        <v>802</v>
      </c>
      <c r="B1570" s="47" t="s">
        <v>2399</v>
      </c>
      <c r="C1570" s="58" t="s">
        <v>4963</v>
      </c>
      <c r="D1570" s="47" t="s">
        <v>4964</v>
      </c>
    </row>
    <row r="1571" spans="1:4" ht="15.75" x14ac:dyDescent="0.25">
      <c r="A1571" s="58" t="s">
        <v>801</v>
      </c>
      <c r="B1571" s="47" t="s">
        <v>2402</v>
      </c>
      <c r="C1571" s="58" t="s">
        <v>4965</v>
      </c>
      <c r="D1571" s="47" t="s">
        <v>4172</v>
      </c>
    </row>
    <row r="1572" spans="1:4" ht="15.75" x14ac:dyDescent="0.25">
      <c r="A1572" s="58" t="s">
        <v>800</v>
      </c>
      <c r="B1572" s="47" t="s">
        <v>2399</v>
      </c>
      <c r="C1572" s="58" t="s">
        <v>4966</v>
      </c>
      <c r="D1572" s="47" t="s">
        <v>4180</v>
      </c>
    </row>
    <row r="1573" spans="1:4" ht="15.75" x14ac:dyDescent="0.25">
      <c r="A1573" s="58" t="s">
        <v>799</v>
      </c>
      <c r="B1573" s="47" t="s">
        <v>2402</v>
      </c>
      <c r="C1573" s="58" t="s">
        <v>3269</v>
      </c>
      <c r="D1573" s="47" t="s">
        <v>4967</v>
      </c>
    </row>
    <row r="1574" spans="1:4" ht="15.75" x14ac:dyDescent="0.25">
      <c r="A1574" s="58" t="s">
        <v>798</v>
      </c>
      <c r="B1574" s="47" t="s">
        <v>2402</v>
      </c>
      <c r="C1574" s="58" t="s">
        <v>4968</v>
      </c>
      <c r="D1574" s="47" t="s">
        <v>4969</v>
      </c>
    </row>
    <row r="1575" spans="1:4" ht="15.75" x14ac:dyDescent="0.25">
      <c r="A1575" s="58" t="s">
        <v>797</v>
      </c>
      <c r="B1575" s="47" t="s">
        <v>2402</v>
      </c>
      <c r="C1575" s="58" t="s">
        <v>4970</v>
      </c>
      <c r="D1575" s="47" t="s">
        <v>4971</v>
      </c>
    </row>
    <row r="1576" spans="1:4" ht="15.75" x14ac:dyDescent="0.25">
      <c r="A1576" s="58" t="s">
        <v>796</v>
      </c>
      <c r="B1576" s="47" t="s">
        <v>2402</v>
      </c>
      <c r="C1576" s="58" t="s">
        <v>4972</v>
      </c>
      <c r="D1576" s="47" t="s">
        <v>2447</v>
      </c>
    </row>
    <row r="1577" spans="1:4" ht="15.75" x14ac:dyDescent="0.25">
      <c r="A1577" s="58" t="s">
        <v>795</v>
      </c>
      <c r="B1577" s="47" t="s">
        <v>2399</v>
      </c>
      <c r="C1577" s="58" t="s">
        <v>3383</v>
      </c>
      <c r="D1577" s="47" t="s">
        <v>4973</v>
      </c>
    </row>
    <row r="1578" spans="1:4" ht="15.75" x14ac:dyDescent="0.25">
      <c r="A1578" s="58" t="s">
        <v>794</v>
      </c>
      <c r="B1578" s="47" t="s">
        <v>2402</v>
      </c>
      <c r="C1578" s="58" t="s">
        <v>4974</v>
      </c>
      <c r="D1578" s="47" t="s">
        <v>4975</v>
      </c>
    </row>
    <row r="1579" spans="1:4" ht="15.75" x14ac:dyDescent="0.25">
      <c r="A1579" s="58" t="s">
        <v>793</v>
      </c>
      <c r="B1579" s="47" t="s">
        <v>2402</v>
      </c>
      <c r="C1579" s="58" t="s">
        <v>4976</v>
      </c>
      <c r="D1579" s="47" t="s">
        <v>4977</v>
      </c>
    </row>
    <row r="1580" spans="1:4" ht="15.75" x14ac:dyDescent="0.25">
      <c r="A1580" s="58" t="s">
        <v>792</v>
      </c>
      <c r="B1580" s="47" t="s">
        <v>2399</v>
      </c>
      <c r="C1580" s="58" t="s">
        <v>3553</v>
      </c>
      <c r="D1580" s="47" t="s">
        <v>4978</v>
      </c>
    </row>
    <row r="1581" spans="1:4" ht="15.75" x14ac:dyDescent="0.25">
      <c r="A1581" s="58" t="s">
        <v>791</v>
      </c>
      <c r="B1581" s="47" t="s">
        <v>2402</v>
      </c>
      <c r="C1581" s="58" t="s">
        <v>4979</v>
      </c>
      <c r="D1581" s="47" t="s">
        <v>2696</v>
      </c>
    </row>
    <row r="1582" spans="1:4" ht="15.75" x14ac:dyDescent="0.25">
      <c r="A1582" s="58" t="s">
        <v>790</v>
      </c>
      <c r="B1582" s="47" t="s">
        <v>2402</v>
      </c>
      <c r="C1582" s="58" t="s">
        <v>4980</v>
      </c>
      <c r="D1582" s="47" t="s">
        <v>4981</v>
      </c>
    </row>
    <row r="1583" spans="1:4" ht="15.75" x14ac:dyDescent="0.25">
      <c r="A1583" s="58" t="s">
        <v>789</v>
      </c>
      <c r="B1583" s="47" t="s">
        <v>2402</v>
      </c>
      <c r="C1583" s="58" t="s">
        <v>3024</v>
      </c>
      <c r="D1583" s="47" t="s">
        <v>4982</v>
      </c>
    </row>
    <row r="1584" spans="1:4" ht="15.75" x14ac:dyDescent="0.25">
      <c r="A1584" s="58" t="s">
        <v>788</v>
      </c>
      <c r="B1584" s="47" t="s">
        <v>3277</v>
      </c>
      <c r="C1584" s="58" t="s">
        <v>4983</v>
      </c>
      <c r="D1584" s="47" t="s">
        <v>4984</v>
      </c>
    </row>
    <row r="1585" spans="1:4" ht="15.75" x14ac:dyDescent="0.25">
      <c r="A1585" s="58" t="s">
        <v>787</v>
      </c>
      <c r="B1585" s="47" t="s">
        <v>2399</v>
      </c>
      <c r="C1585" s="58" t="s">
        <v>4985</v>
      </c>
      <c r="D1585" s="47" t="s">
        <v>4986</v>
      </c>
    </row>
    <row r="1586" spans="1:4" ht="15.75" x14ac:dyDescent="0.25">
      <c r="A1586" s="58" t="s">
        <v>786</v>
      </c>
      <c r="B1586" s="47" t="s">
        <v>3277</v>
      </c>
      <c r="C1586" s="58" t="s">
        <v>4987</v>
      </c>
      <c r="D1586" s="47" t="s">
        <v>4988</v>
      </c>
    </row>
    <row r="1587" spans="1:4" ht="15.75" x14ac:dyDescent="0.25">
      <c r="A1587" s="58" t="s">
        <v>785</v>
      </c>
      <c r="B1587" s="47" t="s">
        <v>2399</v>
      </c>
      <c r="C1587" s="58" t="s">
        <v>4989</v>
      </c>
      <c r="D1587" s="47" t="s">
        <v>4990</v>
      </c>
    </row>
    <row r="1588" spans="1:4" ht="15.75" x14ac:dyDescent="0.25">
      <c r="A1588" s="58" t="s">
        <v>784</v>
      </c>
      <c r="B1588" s="47" t="s">
        <v>2402</v>
      </c>
      <c r="C1588" s="58" t="s">
        <v>4991</v>
      </c>
      <c r="D1588" s="47" t="s">
        <v>4992</v>
      </c>
    </row>
    <row r="1589" spans="1:4" ht="15.75" x14ac:dyDescent="0.25">
      <c r="A1589" s="58" t="s">
        <v>783</v>
      </c>
      <c r="B1589" s="47" t="s">
        <v>2402</v>
      </c>
      <c r="C1589" s="58" t="s">
        <v>4993</v>
      </c>
      <c r="D1589" s="47" t="s">
        <v>4994</v>
      </c>
    </row>
    <row r="1590" spans="1:4" ht="15.75" x14ac:dyDescent="0.25">
      <c r="A1590" s="58" t="s">
        <v>782</v>
      </c>
      <c r="B1590" s="47" t="s">
        <v>2399</v>
      </c>
      <c r="C1590" s="58" t="s">
        <v>4995</v>
      </c>
      <c r="D1590" s="47" t="s">
        <v>4996</v>
      </c>
    </row>
    <row r="1591" spans="1:4" ht="15.75" x14ac:dyDescent="0.25">
      <c r="A1591" s="58" t="s">
        <v>781</v>
      </c>
      <c r="B1591" s="47" t="s">
        <v>2402</v>
      </c>
      <c r="C1591" s="58" t="s">
        <v>2958</v>
      </c>
      <c r="D1591" s="47" t="s">
        <v>3156</v>
      </c>
    </row>
    <row r="1592" spans="1:4" ht="15.75" x14ac:dyDescent="0.25">
      <c r="A1592" s="58" t="s">
        <v>780</v>
      </c>
      <c r="B1592" s="47" t="s">
        <v>2402</v>
      </c>
      <c r="C1592" s="58" t="s">
        <v>4997</v>
      </c>
      <c r="D1592" s="47" t="s">
        <v>3331</v>
      </c>
    </row>
    <row r="1593" spans="1:4" ht="15.75" x14ac:dyDescent="0.25">
      <c r="A1593" s="58" t="s">
        <v>779</v>
      </c>
      <c r="B1593" s="47" t="s">
        <v>2402</v>
      </c>
      <c r="C1593" s="58" t="s">
        <v>4998</v>
      </c>
      <c r="D1593" s="47" t="s">
        <v>2812</v>
      </c>
    </row>
    <row r="1594" spans="1:4" ht="15.75" x14ac:dyDescent="0.25">
      <c r="A1594" s="58" t="s">
        <v>778</v>
      </c>
      <c r="B1594" s="47" t="s">
        <v>3277</v>
      </c>
      <c r="C1594" s="58" t="s">
        <v>4999</v>
      </c>
      <c r="D1594" s="47" t="s">
        <v>3347</v>
      </c>
    </row>
    <row r="1595" spans="1:4" ht="15.75" x14ac:dyDescent="0.25">
      <c r="A1595" s="58" t="s">
        <v>777</v>
      </c>
      <c r="B1595" s="47" t="s">
        <v>2402</v>
      </c>
      <c r="C1595" s="58" t="s">
        <v>5000</v>
      </c>
      <c r="D1595" s="47" t="s">
        <v>5001</v>
      </c>
    </row>
    <row r="1596" spans="1:4" ht="15.75" x14ac:dyDescent="0.25">
      <c r="A1596" s="58" t="s">
        <v>776</v>
      </c>
      <c r="B1596" s="47" t="s">
        <v>2399</v>
      </c>
      <c r="C1596" s="58" t="s">
        <v>5002</v>
      </c>
      <c r="D1596" s="47" t="s">
        <v>2763</v>
      </c>
    </row>
    <row r="1597" spans="1:4" ht="15.75" x14ac:dyDescent="0.25">
      <c r="A1597" s="58" t="s">
        <v>775</v>
      </c>
      <c r="B1597" s="47" t="s">
        <v>3277</v>
      </c>
      <c r="C1597" s="58" t="s">
        <v>5003</v>
      </c>
      <c r="D1597" s="47" t="s">
        <v>3015</v>
      </c>
    </row>
    <row r="1598" spans="1:4" ht="15.75" x14ac:dyDescent="0.25">
      <c r="A1598" s="58" t="s">
        <v>774</v>
      </c>
      <c r="B1598" s="47" t="s">
        <v>2402</v>
      </c>
      <c r="C1598" s="58" t="s">
        <v>5004</v>
      </c>
      <c r="D1598" s="47" t="s">
        <v>5005</v>
      </c>
    </row>
    <row r="1599" spans="1:4" ht="15.75" x14ac:dyDescent="0.25">
      <c r="A1599" s="58" t="s">
        <v>773</v>
      </c>
      <c r="B1599" s="47" t="s">
        <v>2402</v>
      </c>
      <c r="C1599" s="58" t="s">
        <v>5006</v>
      </c>
      <c r="D1599" s="47" t="s">
        <v>5007</v>
      </c>
    </row>
    <row r="1600" spans="1:4" ht="15.75" x14ac:dyDescent="0.25">
      <c r="A1600" s="58" t="s">
        <v>772</v>
      </c>
      <c r="B1600" s="47" t="s">
        <v>2402</v>
      </c>
      <c r="C1600" s="58" t="s">
        <v>3995</v>
      </c>
      <c r="D1600" s="47" t="s">
        <v>5008</v>
      </c>
    </row>
    <row r="1601" spans="1:4" ht="15.75" x14ac:dyDescent="0.25">
      <c r="A1601" s="58" t="s">
        <v>771</v>
      </c>
      <c r="B1601" s="47" t="s">
        <v>2402</v>
      </c>
      <c r="C1601" s="58" t="s">
        <v>5009</v>
      </c>
      <c r="D1601" s="47" t="s">
        <v>3121</v>
      </c>
    </row>
    <row r="1602" spans="1:4" ht="15.75" x14ac:dyDescent="0.25">
      <c r="A1602" s="58" t="s">
        <v>770</v>
      </c>
      <c r="B1602" s="47" t="s">
        <v>2399</v>
      </c>
      <c r="C1602" s="58" t="s">
        <v>5010</v>
      </c>
      <c r="D1602" s="47" t="s">
        <v>5011</v>
      </c>
    </row>
    <row r="1603" spans="1:4" ht="15.75" x14ac:dyDescent="0.25">
      <c r="A1603" s="58" t="s">
        <v>769</v>
      </c>
      <c r="B1603" s="47" t="s">
        <v>2402</v>
      </c>
      <c r="C1603" s="58" t="s">
        <v>5012</v>
      </c>
      <c r="D1603" s="47" t="s">
        <v>3911</v>
      </c>
    </row>
    <row r="1604" spans="1:4" ht="15.75" x14ac:dyDescent="0.25">
      <c r="A1604" s="58" t="s">
        <v>768</v>
      </c>
      <c r="B1604" s="47" t="s">
        <v>2402</v>
      </c>
      <c r="C1604" s="58" t="s">
        <v>5013</v>
      </c>
      <c r="D1604" s="47" t="s">
        <v>2656</v>
      </c>
    </row>
    <row r="1605" spans="1:4" ht="15.75" x14ac:dyDescent="0.25">
      <c r="A1605" s="58" t="s">
        <v>767</v>
      </c>
      <c r="B1605" s="47" t="s">
        <v>2402</v>
      </c>
      <c r="C1605" s="58" t="s">
        <v>3792</v>
      </c>
      <c r="D1605" s="47" t="s">
        <v>5014</v>
      </c>
    </row>
    <row r="1606" spans="1:4" ht="15.75" x14ac:dyDescent="0.25">
      <c r="A1606" s="58" t="s">
        <v>766</v>
      </c>
      <c r="B1606" s="47" t="s">
        <v>3277</v>
      </c>
      <c r="C1606" s="58" t="s">
        <v>5015</v>
      </c>
      <c r="D1606" s="47" t="s">
        <v>4475</v>
      </c>
    </row>
    <row r="1607" spans="1:4" ht="15.75" x14ac:dyDescent="0.25">
      <c r="A1607" s="58" t="s">
        <v>765</v>
      </c>
      <c r="B1607" s="47" t="s">
        <v>2402</v>
      </c>
      <c r="C1607" s="58" t="s">
        <v>5016</v>
      </c>
      <c r="D1607" s="47" t="s">
        <v>2581</v>
      </c>
    </row>
    <row r="1608" spans="1:4" ht="15.75" x14ac:dyDescent="0.25">
      <c r="A1608" s="58" t="s">
        <v>764</v>
      </c>
      <c r="B1608" s="47" t="s">
        <v>2402</v>
      </c>
      <c r="C1608" s="58" t="s">
        <v>3285</v>
      </c>
      <c r="D1608" s="47" t="s">
        <v>3513</v>
      </c>
    </row>
    <row r="1609" spans="1:4" ht="15.75" x14ac:dyDescent="0.25">
      <c r="A1609" s="58" t="s">
        <v>763</v>
      </c>
      <c r="B1609" s="47" t="s">
        <v>2399</v>
      </c>
      <c r="C1609" s="58" t="s">
        <v>5017</v>
      </c>
      <c r="D1609" s="47" t="s">
        <v>5018</v>
      </c>
    </row>
    <row r="1610" spans="1:4" ht="15.75" x14ac:dyDescent="0.25">
      <c r="A1610" s="58" t="s">
        <v>762</v>
      </c>
      <c r="B1610" s="47" t="s">
        <v>2399</v>
      </c>
      <c r="C1610" s="58" t="s">
        <v>5019</v>
      </c>
      <c r="D1610" s="47" t="s">
        <v>3347</v>
      </c>
    </row>
    <row r="1611" spans="1:4" ht="15.75" x14ac:dyDescent="0.25">
      <c r="A1611" s="58" t="s">
        <v>761</v>
      </c>
      <c r="B1611" s="47" t="s">
        <v>2399</v>
      </c>
      <c r="C1611" s="58" t="s">
        <v>5020</v>
      </c>
      <c r="D1611" s="47" t="s">
        <v>3756</v>
      </c>
    </row>
    <row r="1612" spans="1:4" ht="15.75" x14ac:dyDescent="0.25">
      <c r="A1612" s="58" t="s">
        <v>760</v>
      </c>
      <c r="B1612" s="47" t="s">
        <v>2399</v>
      </c>
      <c r="C1612" s="58" t="s">
        <v>5021</v>
      </c>
      <c r="D1612" s="47" t="s">
        <v>5022</v>
      </c>
    </row>
    <row r="1613" spans="1:4" ht="15.75" x14ac:dyDescent="0.25">
      <c r="A1613" s="58" t="s">
        <v>759</v>
      </c>
      <c r="B1613" s="47" t="s">
        <v>2399</v>
      </c>
      <c r="C1613" s="58" t="s">
        <v>5023</v>
      </c>
      <c r="D1613" s="47" t="s">
        <v>3132</v>
      </c>
    </row>
    <row r="1614" spans="1:4" ht="15.75" x14ac:dyDescent="0.25">
      <c r="A1614" s="58" t="s">
        <v>758</v>
      </c>
      <c r="B1614" s="47" t="s">
        <v>2402</v>
      </c>
      <c r="C1614" s="58" t="s">
        <v>5024</v>
      </c>
      <c r="D1614" s="47" t="s">
        <v>5025</v>
      </c>
    </row>
    <row r="1615" spans="1:4" ht="15.75" x14ac:dyDescent="0.25">
      <c r="A1615" s="58" t="s">
        <v>757</v>
      </c>
      <c r="B1615" s="47" t="s">
        <v>2399</v>
      </c>
      <c r="C1615" s="58" t="s">
        <v>5026</v>
      </c>
      <c r="D1615" s="47" t="s">
        <v>5027</v>
      </c>
    </row>
    <row r="1616" spans="1:4" ht="15.75" x14ac:dyDescent="0.25">
      <c r="A1616" s="58" t="s">
        <v>756</v>
      </c>
      <c r="B1616" s="47" t="s">
        <v>2402</v>
      </c>
      <c r="C1616" s="58" t="s">
        <v>5028</v>
      </c>
      <c r="D1616" s="47" t="s">
        <v>2827</v>
      </c>
    </row>
    <row r="1617" spans="1:4" ht="15.75" x14ac:dyDescent="0.25">
      <c r="A1617" s="58" t="s">
        <v>755</v>
      </c>
      <c r="B1617" s="47" t="s">
        <v>2399</v>
      </c>
      <c r="C1617" s="58" t="s">
        <v>5029</v>
      </c>
      <c r="D1617" s="47" t="s">
        <v>2433</v>
      </c>
    </row>
    <row r="1618" spans="1:4" ht="15.75" x14ac:dyDescent="0.25">
      <c r="A1618" s="58" t="s">
        <v>754</v>
      </c>
      <c r="B1618" s="47" t="s">
        <v>2402</v>
      </c>
      <c r="C1618" s="58" t="s">
        <v>5030</v>
      </c>
      <c r="D1618" s="47" t="s">
        <v>5031</v>
      </c>
    </row>
    <row r="1619" spans="1:4" ht="15.75" x14ac:dyDescent="0.25">
      <c r="A1619" s="58" t="s">
        <v>753</v>
      </c>
      <c r="B1619" s="47" t="s">
        <v>2399</v>
      </c>
      <c r="C1619" s="58" t="s">
        <v>5032</v>
      </c>
      <c r="D1619" s="47" t="s">
        <v>4100</v>
      </c>
    </row>
    <row r="1620" spans="1:4" ht="15.75" x14ac:dyDescent="0.25">
      <c r="A1620" s="58" t="s">
        <v>752</v>
      </c>
      <c r="B1620" s="47" t="s">
        <v>2402</v>
      </c>
      <c r="C1620" s="58" t="s">
        <v>2499</v>
      </c>
      <c r="D1620" s="47" t="s">
        <v>5033</v>
      </c>
    </row>
    <row r="1621" spans="1:4" ht="15.75" x14ac:dyDescent="0.25">
      <c r="A1621" s="58" t="s">
        <v>751</v>
      </c>
      <c r="B1621" s="47" t="s">
        <v>2399</v>
      </c>
      <c r="C1621" s="58" t="s">
        <v>5034</v>
      </c>
      <c r="D1621" s="47" t="s">
        <v>5035</v>
      </c>
    </row>
    <row r="1622" spans="1:4" ht="15.75" x14ac:dyDescent="0.25">
      <c r="A1622" s="58" t="s">
        <v>750</v>
      </c>
      <c r="B1622" s="47" t="s">
        <v>2399</v>
      </c>
      <c r="C1622" s="58" t="s">
        <v>5036</v>
      </c>
      <c r="D1622" s="47" t="s">
        <v>5037</v>
      </c>
    </row>
    <row r="1623" spans="1:4" ht="15.75" x14ac:dyDescent="0.25">
      <c r="A1623" s="58" t="s">
        <v>749</v>
      </c>
      <c r="B1623" s="47" t="s">
        <v>2402</v>
      </c>
      <c r="C1623" s="58" t="s">
        <v>5038</v>
      </c>
      <c r="D1623" s="47" t="s">
        <v>2750</v>
      </c>
    </row>
    <row r="1624" spans="1:4" ht="15.75" x14ac:dyDescent="0.25">
      <c r="A1624" s="58" t="s">
        <v>748</v>
      </c>
      <c r="B1624" s="47" t="s">
        <v>2402</v>
      </c>
      <c r="C1624" s="58" t="s">
        <v>5039</v>
      </c>
      <c r="D1624" s="47" t="s">
        <v>3483</v>
      </c>
    </row>
    <row r="1625" spans="1:4" ht="15.75" x14ac:dyDescent="0.25">
      <c r="A1625" s="58" t="s">
        <v>747</v>
      </c>
      <c r="B1625" s="47" t="s">
        <v>2399</v>
      </c>
      <c r="C1625" s="58" t="s">
        <v>5040</v>
      </c>
      <c r="D1625" s="47" t="s">
        <v>3175</v>
      </c>
    </row>
    <row r="1626" spans="1:4" ht="15.75" x14ac:dyDescent="0.25">
      <c r="A1626" s="58" t="s">
        <v>746</v>
      </c>
      <c r="B1626" s="47" t="s">
        <v>2399</v>
      </c>
      <c r="C1626" s="58" t="s">
        <v>5041</v>
      </c>
      <c r="D1626" s="47" t="s">
        <v>2571</v>
      </c>
    </row>
    <row r="1627" spans="1:4" ht="15.75" x14ac:dyDescent="0.25">
      <c r="A1627" s="58" t="s">
        <v>745</v>
      </c>
      <c r="B1627" s="47" t="s">
        <v>3277</v>
      </c>
      <c r="C1627" s="58" t="s">
        <v>4156</v>
      </c>
      <c r="D1627" s="47" t="s">
        <v>5042</v>
      </c>
    </row>
    <row r="1628" spans="1:4" ht="15.75" x14ac:dyDescent="0.25">
      <c r="A1628" s="58" t="s">
        <v>744</v>
      </c>
      <c r="B1628" s="47" t="s">
        <v>2399</v>
      </c>
      <c r="C1628" s="58" t="s">
        <v>5043</v>
      </c>
      <c r="D1628" s="47" t="s">
        <v>5044</v>
      </c>
    </row>
    <row r="1629" spans="1:4" ht="15.75" x14ac:dyDescent="0.25">
      <c r="A1629" s="58" t="s">
        <v>743</v>
      </c>
      <c r="B1629" s="47" t="s">
        <v>2402</v>
      </c>
      <c r="C1629" s="58" t="s">
        <v>5045</v>
      </c>
      <c r="D1629" s="47" t="s">
        <v>2563</v>
      </c>
    </row>
    <row r="1630" spans="1:4" ht="15.75" x14ac:dyDescent="0.25">
      <c r="A1630" s="58" t="s">
        <v>742</v>
      </c>
      <c r="B1630" s="47" t="s">
        <v>2402</v>
      </c>
      <c r="C1630" s="58" t="s">
        <v>5046</v>
      </c>
      <c r="D1630" s="47" t="s">
        <v>5047</v>
      </c>
    </row>
    <row r="1631" spans="1:4" ht="15.75" x14ac:dyDescent="0.25">
      <c r="A1631" s="58" t="s">
        <v>741</v>
      </c>
      <c r="B1631" s="47" t="s">
        <v>2399</v>
      </c>
      <c r="C1631" s="58" t="s">
        <v>5048</v>
      </c>
      <c r="D1631" s="47" t="s">
        <v>5049</v>
      </c>
    </row>
    <row r="1632" spans="1:4" ht="15.75" x14ac:dyDescent="0.25">
      <c r="A1632" s="58" t="s">
        <v>740</v>
      </c>
      <c r="B1632" s="47" t="s">
        <v>2402</v>
      </c>
      <c r="C1632" s="58" t="s">
        <v>4146</v>
      </c>
      <c r="D1632" s="47" t="s">
        <v>2827</v>
      </c>
    </row>
    <row r="1633" spans="1:4" ht="15.75" x14ac:dyDescent="0.25">
      <c r="A1633" s="58" t="s">
        <v>739</v>
      </c>
      <c r="B1633" s="47" t="s">
        <v>2402</v>
      </c>
      <c r="C1633" s="58" t="s">
        <v>4914</v>
      </c>
      <c r="D1633" s="47" t="s">
        <v>5050</v>
      </c>
    </row>
    <row r="1634" spans="1:4" ht="15.75" x14ac:dyDescent="0.25">
      <c r="A1634" s="58" t="s">
        <v>738</v>
      </c>
      <c r="B1634" s="47" t="s">
        <v>2399</v>
      </c>
      <c r="C1634" s="58" t="s">
        <v>5051</v>
      </c>
      <c r="D1634" s="47" t="s">
        <v>4369</v>
      </c>
    </row>
    <row r="1635" spans="1:4" ht="15.75" x14ac:dyDescent="0.25">
      <c r="A1635" s="58" t="s">
        <v>737</v>
      </c>
      <c r="B1635" s="47" t="s">
        <v>2402</v>
      </c>
      <c r="C1635" s="58" t="s">
        <v>5052</v>
      </c>
      <c r="D1635" s="47" t="s">
        <v>5053</v>
      </c>
    </row>
    <row r="1636" spans="1:4" ht="15.75" x14ac:dyDescent="0.25">
      <c r="A1636" s="58" t="s">
        <v>736</v>
      </c>
      <c r="B1636" s="47" t="s">
        <v>2399</v>
      </c>
      <c r="C1636" s="58" t="s">
        <v>5054</v>
      </c>
      <c r="D1636" s="47" t="s">
        <v>5055</v>
      </c>
    </row>
    <row r="1637" spans="1:4" ht="15.75" x14ac:dyDescent="0.25">
      <c r="A1637" s="58" t="s">
        <v>735</v>
      </c>
      <c r="B1637" s="47" t="s">
        <v>2399</v>
      </c>
      <c r="C1637" s="58" t="s">
        <v>5056</v>
      </c>
      <c r="D1637" s="47" t="s">
        <v>3280</v>
      </c>
    </row>
    <row r="1638" spans="1:4" ht="15.75" x14ac:dyDescent="0.25">
      <c r="A1638" s="58" t="s">
        <v>734</v>
      </c>
      <c r="B1638" s="47" t="s">
        <v>2399</v>
      </c>
      <c r="C1638" s="58" t="s">
        <v>5057</v>
      </c>
      <c r="D1638" s="47" t="s">
        <v>5058</v>
      </c>
    </row>
    <row r="1639" spans="1:4" ht="15.75" x14ac:dyDescent="0.25">
      <c r="A1639" s="58" t="s">
        <v>733</v>
      </c>
      <c r="B1639" s="47" t="s">
        <v>2399</v>
      </c>
      <c r="C1639" s="58" t="s">
        <v>4636</v>
      </c>
      <c r="D1639" s="47" t="s">
        <v>5059</v>
      </c>
    </row>
    <row r="1640" spans="1:4" ht="15.75" x14ac:dyDescent="0.25">
      <c r="A1640" s="58" t="s">
        <v>732</v>
      </c>
      <c r="B1640" s="47" t="s">
        <v>2402</v>
      </c>
      <c r="C1640" s="58" t="s">
        <v>2858</v>
      </c>
      <c r="D1640" s="47" t="s">
        <v>5060</v>
      </c>
    </row>
    <row r="1641" spans="1:4" ht="15.75" x14ac:dyDescent="0.25">
      <c r="A1641" s="58" t="s">
        <v>731</v>
      </c>
      <c r="B1641" s="47" t="s">
        <v>2399</v>
      </c>
      <c r="C1641" s="58" t="s">
        <v>5061</v>
      </c>
      <c r="D1641" s="47" t="s">
        <v>5062</v>
      </c>
    </row>
    <row r="1642" spans="1:4" ht="15.75" x14ac:dyDescent="0.25">
      <c r="A1642" s="58" t="s">
        <v>730</v>
      </c>
      <c r="B1642" s="47" t="s">
        <v>2399</v>
      </c>
      <c r="C1642" s="58" t="s">
        <v>5063</v>
      </c>
      <c r="D1642" s="47" t="s">
        <v>5064</v>
      </c>
    </row>
    <row r="1643" spans="1:4" ht="15.75" x14ac:dyDescent="0.25">
      <c r="A1643" s="58" t="s">
        <v>729</v>
      </c>
      <c r="B1643" s="47" t="s">
        <v>2399</v>
      </c>
      <c r="C1643" s="58" t="s">
        <v>3231</v>
      </c>
      <c r="D1643" s="47" t="s">
        <v>3236</v>
      </c>
    </row>
    <row r="1644" spans="1:4" ht="15.75" x14ac:dyDescent="0.25">
      <c r="A1644" s="58" t="s">
        <v>728</v>
      </c>
      <c r="B1644" s="47" t="s">
        <v>2399</v>
      </c>
      <c r="C1644" s="58" t="s">
        <v>5065</v>
      </c>
      <c r="D1644" s="47" t="s">
        <v>3329</v>
      </c>
    </row>
    <row r="1645" spans="1:4" ht="15.75" x14ac:dyDescent="0.25">
      <c r="A1645" s="58" t="s">
        <v>727</v>
      </c>
      <c r="B1645" s="47" t="s">
        <v>2402</v>
      </c>
      <c r="C1645" s="58" t="s">
        <v>3385</v>
      </c>
      <c r="D1645" s="47" t="s">
        <v>2727</v>
      </c>
    </row>
    <row r="1646" spans="1:4" ht="15.75" x14ac:dyDescent="0.25">
      <c r="A1646" s="58" t="s">
        <v>726</v>
      </c>
      <c r="B1646" s="47" t="s">
        <v>2402</v>
      </c>
      <c r="C1646" s="58" t="s">
        <v>3776</v>
      </c>
      <c r="D1646" s="47" t="s">
        <v>5066</v>
      </c>
    </row>
    <row r="1647" spans="1:4" ht="15.75" x14ac:dyDescent="0.25">
      <c r="A1647" s="58" t="s">
        <v>725</v>
      </c>
      <c r="B1647" s="47" t="s">
        <v>3277</v>
      </c>
      <c r="C1647" s="58" t="s">
        <v>5067</v>
      </c>
      <c r="D1647" s="47" t="s">
        <v>4490</v>
      </c>
    </row>
    <row r="1648" spans="1:4" ht="15.75" x14ac:dyDescent="0.25">
      <c r="A1648" s="58" t="s">
        <v>724</v>
      </c>
      <c r="B1648" s="47" t="s">
        <v>2402</v>
      </c>
      <c r="C1648" s="58" t="s">
        <v>5068</v>
      </c>
      <c r="D1648" s="47" t="s">
        <v>2735</v>
      </c>
    </row>
    <row r="1649" spans="1:4" ht="15.75" x14ac:dyDescent="0.25">
      <c r="A1649" s="58" t="s">
        <v>723</v>
      </c>
      <c r="B1649" s="47" t="s">
        <v>2402</v>
      </c>
      <c r="C1649" s="58" t="s">
        <v>5069</v>
      </c>
      <c r="D1649" s="47" t="s">
        <v>2859</v>
      </c>
    </row>
    <row r="1650" spans="1:4" ht="15.75" x14ac:dyDescent="0.25">
      <c r="A1650" s="58" t="s">
        <v>722</v>
      </c>
      <c r="B1650" s="47" t="s">
        <v>2399</v>
      </c>
      <c r="C1650" s="58" t="s">
        <v>2858</v>
      </c>
      <c r="D1650" s="47" t="s">
        <v>2433</v>
      </c>
    </row>
    <row r="1651" spans="1:4" ht="15.75" x14ac:dyDescent="0.25">
      <c r="A1651" s="58" t="s">
        <v>721</v>
      </c>
      <c r="B1651" s="47" t="s">
        <v>3277</v>
      </c>
      <c r="C1651" s="58" t="s">
        <v>5070</v>
      </c>
      <c r="D1651" s="47" t="s">
        <v>2589</v>
      </c>
    </row>
    <row r="1652" spans="1:4" ht="15.75" x14ac:dyDescent="0.25">
      <c r="A1652" s="58" t="s">
        <v>720</v>
      </c>
      <c r="B1652" s="47" t="s">
        <v>2402</v>
      </c>
      <c r="C1652" s="58" t="s">
        <v>5071</v>
      </c>
      <c r="D1652" s="47" t="s">
        <v>5072</v>
      </c>
    </row>
    <row r="1653" spans="1:4" ht="15.75" x14ac:dyDescent="0.25">
      <c r="A1653" s="58" t="s">
        <v>719</v>
      </c>
      <c r="B1653" s="47" t="s">
        <v>2399</v>
      </c>
      <c r="C1653" s="58" t="s">
        <v>5073</v>
      </c>
      <c r="D1653" s="47" t="s">
        <v>5074</v>
      </c>
    </row>
    <row r="1654" spans="1:4" ht="15.75" x14ac:dyDescent="0.25">
      <c r="A1654" s="58" t="s">
        <v>718</v>
      </c>
      <c r="B1654" s="47" t="s">
        <v>2399</v>
      </c>
      <c r="C1654" s="58" t="s">
        <v>5075</v>
      </c>
      <c r="D1654" s="47" t="s">
        <v>3286</v>
      </c>
    </row>
    <row r="1655" spans="1:4" ht="15.75" x14ac:dyDescent="0.25">
      <c r="A1655" s="58" t="s">
        <v>717</v>
      </c>
      <c r="B1655" s="47" t="s">
        <v>2402</v>
      </c>
      <c r="C1655" s="58" t="s">
        <v>5076</v>
      </c>
      <c r="D1655" s="47" t="s">
        <v>5077</v>
      </c>
    </row>
    <row r="1656" spans="1:4" ht="15.75" x14ac:dyDescent="0.25">
      <c r="A1656" s="58" t="s">
        <v>716</v>
      </c>
      <c r="B1656" s="47" t="s">
        <v>2402</v>
      </c>
      <c r="C1656" s="58" t="s">
        <v>5078</v>
      </c>
      <c r="D1656" s="47" t="s">
        <v>5079</v>
      </c>
    </row>
    <row r="1657" spans="1:4" ht="15.75" x14ac:dyDescent="0.25">
      <c r="A1657" s="58" t="s">
        <v>715</v>
      </c>
      <c r="B1657" s="47" t="s">
        <v>2402</v>
      </c>
      <c r="C1657" s="58" t="s">
        <v>5080</v>
      </c>
      <c r="D1657" s="47" t="s">
        <v>2683</v>
      </c>
    </row>
    <row r="1658" spans="1:4" ht="15.75" x14ac:dyDescent="0.25">
      <c r="A1658" s="58" t="s">
        <v>714</v>
      </c>
      <c r="B1658" s="47" t="s">
        <v>2399</v>
      </c>
      <c r="C1658" s="58" t="s">
        <v>3654</v>
      </c>
      <c r="D1658" s="47" t="s">
        <v>5081</v>
      </c>
    </row>
    <row r="1659" spans="1:4" ht="15.75" x14ac:dyDescent="0.25">
      <c r="A1659" s="58" t="s">
        <v>713</v>
      </c>
      <c r="B1659" s="47" t="s">
        <v>3277</v>
      </c>
      <c r="C1659" s="58" t="s">
        <v>5082</v>
      </c>
      <c r="D1659" s="47" t="s">
        <v>5083</v>
      </c>
    </row>
    <row r="1660" spans="1:4" ht="15.75" x14ac:dyDescent="0.25">
      <c r="A1660" s="58" t="s">
        <v>712</v>
      </c>
      <c r="B1660" s="47" t="s">
        <v>2399</v>
      </c>
      <c r="C1660" s="58" t="s">
        <v>3981</v>
      </c>
      <c r="D1660" s="47" t="s">
        <v>2400</v>
      </c>
    </row>
    <row r="1661" spans="1:4" ht="15.75" x14ac:dyDescent="0.25">
      <c r="A1661" s="58" t="s">
        <v>711</v>
      </c>
      <c r="B1661" s="47" t="s">
        <v>2402</v>
      </c>
      <c r="C1661" s="58" t="s">
        <v>5084</v>
      </c>
      <c r="D1661" s="47" t="s">
        <v>5085</v>
      </c>
    </row>
    <row r="1662" spans="1:4" ht="15.75" x14ac:dyDescent="0.25">
      <c r="A1662" s="58" t="s">
        <v>710</v>
      </c>
      <c r="B1662" s="47" t="s">
        <v>3277</v>
      </c>
      <c r="C1662" s="58" t="s">
        <v>5086</v>
      </c>
      <c r="D1662" s="47" t="s">
        <v>5087</v>
      </c>
    </row>
    <row r="1663" spans="1:4" ht="15.75" x14ac:dyDescent="0.25">
      <c r="A1663" s="58" t="s">
        <v>709</v>
      </c>
      <c r="B1663" s="47" t="s">
        <v>2402</v>
      </c>
      <c r="C1663" s="58" t="s">
        <v>5088</v>
      </c>
      <c r="D1663" s="47" t="s">
        <v>2837</v>
      </c>
    </row>
    <row r="1664" spans="1:4" ht="15.75" x14ac:dyDescent="0.25">
      <c r="A1664" s="58" t="s">
        <v>708</v>
      </c>
      <c r="B1664" s="47" t="s">
        <v>2399</v>
      </c>
      <c r="C1664" s="58" t="s">
        <v>5089</v>
      </c>
      <c r="D1664" s="47" t="s">
        <v>5090</v>
      </c>
    </row>
    <row r="1665" spans="1:4" ht="15.75" x14ac:dyDescent="0.25">
      <c r="A1665" s="58" t="s">
        <v>707</v>
      </c>
      <c r="B1665" s="47" t="s">
        <v>2402</v>
      </c>
      <c r="C1665" s="58" t="s">
        <v>5091</v>
      </c>
      <c r="D1665" s="47" t="s">
        <v>5092</v>
      </c>
    </row>
    <row r="1666" spans="1:4" ht="15.75" x14ac:dyDescent="0.25">
      <c r="A1666" s="58" t="s">
        <v>706</v>
      </c>
      <c r="B1666" s="47" t="s">
        <v>2402</v>
      </c>
      <c r="C1666" s="58" t="s">
        <v>5093</v>
      </c>
      <c r="D1666" s="47" t="s">
        <v>5094</v>
      </c>
    </row>
    <row r="1667" spans="1:4" ht="15.75" x14ac:dyDescent="0.25">
      <c r="A1667" s="58" t="s">
        <v>705</v>
      </c>
      <c r="B1667" s="47" t="s">
        <v>2402</v>
      </c>
      <c r="C1667" s="58" t="s">
        <v>2529</v>
      </c>
      <c r="D1667" s="47" t="s">
        <v>5095</v>
      </c>
    </row>
    <row r="1668" spans="1:4" ht="15.75" x14ac:dyDescent="0.25">
      <c r="A1668" s="58" t="s">
        <v>704</v>
      </c>
      <c r="B1668" s="47" t="s">
        <v>2402</v>
      </c>
      <c r="C1668" s="58" t="s">
        <v>5096</v>
      </c>
      <c r="D1668" s="47" t="s">
        <v>2478</v>
      </c>
    </row>
    <row r="1669" spans="1:4" ht="15.75" x14ac:dyDescent="0.25">
      <c r="A1669" s="58" t="s">
        <v>703</v>
      </c>
      <c r="B1669" s="47" t="s">
        <v>2402</v>
      </c>
      <c r="C1669" s="58" t="s">
        <v>5097</v>
      </c>
      <c r="D1669" s="47" t="s">
        <v>5098</v>
      </c>
    </row>
    <row r="1670" spans="1:4" ht="15.75" x14ac:dyDescent="0.25">
      <c r="A1670" s="58" t="s">
        <v>702</v>
      </c>
      <c r="B1670" s="47" t="s">
        <v>2402</v>
      </c>
      <c r="C1670" s="58" t="s">
        <v>3163</v>
      </c>
      <c r="D1670" s="47" t="s">
        <v>2700</v>
      </c>
    </row>
    <row r="1671" spans="1:4" ht="15.75" x14ac:dyDescent="0.25">
      <c r="A1671" s="58" t="s">
        <v>701</v>
      </c>
      <c r="B1671" s="47" t="s">
        <v>2402</v>
      </c>
      <c r="C1671" s="58" t="s">
        <v>5099</v>
      </c>
      <c r="D1671" s="47" t="s">
        <v>5100</v>
      </c>
    </row>
    <row r="1672" spans="1:4" ht="15.75" x14ac:dyDescent="0.25">
      <c r="A1672" s="58" t="s">
        <v>700</v>
      </c>
      <c r="B1672" s="47" t="s">
        <v>2399</v>
      </c>
      <c r="C1672" s="58" t="s">
        <v>4409</v>
      </c>
      <c r="D1672" s="47" t="s">
        <v>5101</v>
      </c>
    </row>
    <row r="1673" spans="1:4" ht="15.75" x14ac:dyDescent="0.25">
      <c r="A1673" s="58" t="s">
        <v>699</v>
      </c>
      <c r="B1673" s="47" t="s">
        <v>2402</v>
      </c>
      <c r="C1673" s="58" t="s">
        <v>5102</v>
      </c>
      <c r="D1673" s="47" t="s">
        <v>4929</v>
      </c>
    </row>
    <row r="1674" spans="1:4" ht="15.75" x14ac:dyDescent="0.25">
      <c r="A1674" s="58" t="s">
        <v>698</v>
      </c>
      <c r="B1674" s="47" t="s">
        <v>2399</v>
      </c>
      <c r="C1674" s="58" t="s">
        <v>5103</v>
      </c>
      <c r="D1674" s="47" t="s">
        <v>4932</v>
      </c>
    </row>
    <row r="1675" spans="1:4" ht="15.75" x14ac:dyDescent="0.25">
      <c r="A1675" s="58" t="s">
        <v>697</v>
      </c>
      <c r="B1675" s="47" t="s">
        <v>2399</v>
      </c>
      <c r="C1675" s="58" t="s">
        <v>5104</v>
      </c>
      <c r="D1675" s="47" t="s">
        <v>4737</v>
      </c>
    </row>
    <row r="1676" spans="1:4" ht="15.75" x14ac:dyDescent="0.25">
      <c r="A1676" s="58" t="s">
        <v>696</v>
      </c>
      <c r="B1676" s="47" t="s">
        <v>2402</v>
      </c>
      <c r="C1676" s="58" t="s">
        <v>5105</v>
      </c>
      <c r="D1676" s="47" t="s">
        <v>5106</v>
      </c>
    </row>
    <row r="1677" spans="1:4" ht="15.75" x14ac:dyDescent="0.25">
      <c r="A1677" s="58" t="s">
        <v>695</v>
      </c>
      <c r="B1677" s="47" t="s">
        <v>2399</v>
      </c>
      <c r="C1677" s="58" t="s">
        <v>5107</v>
      </c>
      <c r="D1677" s="47" t="s">
        <v>5108</v>
      </c>
    </row>
    <row r="1678" spans="1:4" ht="15.75" x14ac:dyDescent="0.25">
      <c r="A1678" s="58" t="s">
        <v>694</v>
      </c>
      <c r="B1678" s="47" t="s">
        <v>2399</v>
      </c>
      <c r="C1678" s="58" t="s">
        <v>5109</v>
      </c>
      <c r="D1678" s="47" t="s">
        <v>5110</v>
      </c>
    </row>
    <row r="1679" spans="1:4" ht="15.75" x14ac:dyDescent="0.25">
      <c r="A1679" s="58" t="s">
        <v>693</v>
      </c>
      <c r="B1679" s="47" t="s">
        <v>2402</v>
      </c>
      <c r="C1679" s="58" t="s">
        <v>5111</v>
      </c>
      <c r="D1679" s="47" t="s">
        <v>5112</v>
      </c>
    </row>
    <row r="1680" spans="1:4" ht="15.75" x14ac:dyDescent="0.25">
      <c r="A1680" s="58" t="s">
        <v>692</v>
      </c>
      <c r="B1680" s="47" t="s">
        <v>2399</v>
      </c>
      <c r="C1680" s="58" t="s">
        <v>4360</v>
      </c>
      <c r="D1680" s="47" t="s">
        <v>5113</v>
      </c>
    </row>
    <row r="1681" spans="1:4" ht="15.75" x14ac:dyDescent="0.25">
      <c r="A1681" s="58" t="s">
        <v>691</v>
      </c>
      <c r="B1681" s="47" t="s">
        <v>2399</v>
      </c>
      <c r="C1681" s="58" t="s">
        <v>5114</v>
      </c>
      <c r="D1681" s="47" t="s">
        <v>5115</v>
      </c>
    </row>
    <row r="1682" spans="1:4" ht="15.75" x14ac:dyDescent="0.25">
      <c r="A1682" s="58" t="s">
        <v>690</v>
      </c>
      <c r="B1682" s="47" t="s">
        <v>2402</v>
      </c>
      <c r="C1682" s="58" t="s">
        <v>3409</v>
      </c>
      <c r="D1682" s="47" t="s">
        <v>5116</v>
      </c>
    </row>
    <row r="1683" spans="1:4" ht="15.75" x14ac:dyDescent="0.25">
      <c r="A1683" s="58" t="s">
        <v>689</v>
      </c>
      <c r="B1683" s="47" t="s">
        <v>2402</v>
      </c>
      <c r="C1683" s="58" t="s">
        <v>5117</v>
      </c>
      <c r="D1683" s="47" t="s">
        <v>4395</v>
      </c>
    </row>
    <row r="1684" spans="1:4" ht="15.75" x14ac:dyDescent="0.25">
      <c r="A1684" s="58" t="s">
        <v>688</v>
      </c>
      <c r="B1684" s="47" t="s">
        <v>2399</v>
      </c>
      <c r="C1684" s="58" t="s">
        <v>3044</v>
      </c>
      <c r="D1684" s="47" t="s">
        <v>5118</v>
      </c>
    </row>
    <row r="1685" spans="1:4" ht="15.75" x14ac:dyDescent="0.25">
      <c r="A1685" s="58" t="s">
        <v>687</v>
      </c>
      <c r="B1685" s="47" t="s">
        <v>2402</v>
      </c>
      <c r="C1685" s="58" t="s">
        <v>4634</v>
      </c>
      <c r="D1685" s="47" t="s">
        <v>5119</v>
      </c>
    </row>
    <row r="1686" spans="1:4" ht="15.75" x14ac:dyDescent="0.25">
      <c r="A1686" s="58" t="s">
        <v>686</v>
      </c>
      <c r="B1686" s="47" t="s">
        <v>2402</v>
      </c>
      <c r="C1686" s="58" t="s">
        <v>5120</v>
      </c>
      <c r="D1686" s="47" t="s">
        <v>2491</v>
      </c>
    </row>
    <row r="1687" spans="1:4" ht="15.75" x14ac:dyDescent="0.25">
      <c r="A1687" s="58" t="s">
        <v>685</v>
      </c>
      <c r="B1687" s="47" t="s">
        <v>2402</v>
      </c>
      <c r="C1687" s="58" t="s">
        <v>3263</v>
      </c>
      <c r="D1687" s="47" t="s">
        <v>5121</v>
      </c>
    </row>
    <row r="1688" spans="1:4" ht="15.75" x14ac:dyDescent="0.25">
      <c r="A1688" s="58" t="s">
        <v>684</v>
      </c>
      <c r="B1688" s="47" t="s">
        <v>2399</v>
      </c>
      <c r="C1688" s="58" t="s">
        <v>5122</v>
      </c>
      <c r="D1688" s="47" t="s">
        <v>5123</v>
      </c>
    </row>
    <row r="1689" spans="1:4" ht="15.75" x14ac:dyDescent="0.25">
      <c r="A1689" s="58" t="s">
        <v>683</v>
      </c>
      <c r="B1689" s="47" t="s">
        <v>3277</v>
      </c>
      <c r="C1689" s="58" t="s">
        <v>5124</v>
      </c>
      <c r="D1689" s="47" t="s">
        <v>5125</v>
      </c>
    </row>
    <row r="1690" spans="1:4" ht="15.75" x14ac:dyDescent="0.25">
      <c r="A1690" s="58" t="s">
        <v>682</v>
      </c>
      <c r="B1690" s="47" t="s">
        <v>2402</v>
      </c>
      <c r="C1690" s="58" t="s">
        <v>5126</v>
      </c>
      <c r="D1690" s="47" t="s">
        <v>4401</v>
      </c>
    </row>
    <row r="1691" spans="1:4" ht="15.75" x14ac:dyDescent="0.25">
      <c r="A1691" s="58" t="s">
        <v>681</v>
      </c>
      <c r="B1691" s="47" t="s">
        <v>2399</v>
      </c>
      <c r="C1691" s="58" t="s">
        <v>5127</v>
      </c>
      <c r="D1691" s="47" t="s">
        <v>5128</v>
      </c>
    </row>
    <row r="1692" spans="1:4" ht="15.75" x14ac:dyDescent="0.25">
      <c r="A1692" s="58" t="s">
        <v>680</v>
      </c>
      <c r="B1692" s="47" t="s">
        <v>2399</v>
      </c>
      <c r="C1692" s="58" t="s">
        <v>5129</v>
      </c>
      <c r="D1692" s="47" t="s">
        <v>5130</v>
      </c>
    </row>
    <row r="1693" spans="1:4" ht="15.75" x14ac:dyDescent="0.25">
      <c r="A1693" s="58" t="s">
        <v>679</v>
      </c>
      <c r="B1693" s="47" t="s">
        <v>2402</v>
      </c>
      <c r="C1693" s="58" t="s">
        <v>5131</v>
      </c>
      <c r="D1693" s="47" t="s">
        <v>4377</v>
      </c>
    </row>
    <row r="1694" spans="1:4" ht="15.75" x14ac:dyDescent="0.25">
      <c r="A1694" s="58" t="s">
        <v>678</v>
      </c>
      <c r="B1694" s="47" t="s">
        <v>2402</v>
      </c>
      <c r="C1694" s="58" t="s">
        <v>3282</v>
      </c>
      <c r="D1694" s="47" t="s">
        <v>5132</v>
      </c>
    </row>
    <row r="1695" spans="1:4" ht="15.75" x14ac:dyDescent="0.25">
      <c r="A1695" s="58" t="s">
        <v>677</v>
      </c>
      <c r="B1695" s="47" t="s">
        <v>2399</v>
      </c>
      <c r="C1695" s="58" t="s">
        <v>5133</v>
      </c>
      <c r="D1695" s="47" t="s">
        <v>3466</v>
      </c>
    </row>
    <row r="1696" spans="1:4" ht="15.75" x14ac:dyDescent="0.25">
      <c r="A1696" s="58" t="s">
        <v>676</v>
      </c>
      <c r="B1696" s="47" t="s">
        <v>2399</v>
      </c>
      <c r="C1696" s="58" t="s">
        <v>5134</v>
      </c>
      <c r="D1696" s="47" t="s">
        <v>5135</v>
      </c>
    </row>
    <row r="1697" spans="1:5" ht="15.75" x14ac:dyDescent="0.25">
      <c r="A1697" s="58" t="s">
        <v>675</v>
      </c>
      <c r="B1697" s="47" t="s">
        <v>2399</v>
      </c>
      <c r="C1697" s="58" t="s">
        <v>5136</v>
      </c>
      <c r="D1697" s="47" t="s">
        <v>5137</v>
      </c>
    </row>
    <row r="1698" spans="1:5" ht="15.75" x14ac:dyDescent="0.25">
      <c r="A1698" s="58" t="s">
        <v>674</v>
      </c>
      <c r="B1698" s="47" t="s">
        <v>2399</v>
      </c>
      <c r="C1698" s="58" t="s">
        <v>4687</v>
      </c>
      <c r="D1698" s="47" t="s">
        <v>5138</v>
      </c>
    </row>
    <row r="1699" spans="1:5" ht="15.75" x14ac:dyDescent="0.25">
      <c r="A1699" s="58" t="s">
        <v>673</v>
      </c>
      <c r="B1699" s="47" t="s">
        <v>2399</v>
      </c>
      <c r="C1699" s="58" t="s">
        <v>5139</v>
      </c>
      <c r="D1699" s="47" t="s">
        <v>4175</v>
      </c>
    </row>
    <row r="1700" spans="1:5" ht="15.75" x14ac:dyDescent="0.25">
      <c r="A1700" s="58" t="s">
        <v>672</v>
      </c>
      <c r="B1700" s="47" t="s">
        <v>2402</v>
      </c>
      <c r="C1700" s="58" t="s">
        <v>5140</v>
      </c>
      <c r="D1700" s="47" t="s">
        <v>2594</v>
      </c>
    </row>
    <row r="1701" spans="1:5" ht="15.75" x14ac:dyDescent="0.25">
      <c r="A1701" s="58" t="s">
        <v>671</v>
      </c>
      <c r="B1701" s="47" t="s">
        <v>2399</v>
      </c>
      <c r="C1701" s="58" t="s">
        <v>5141</v>
      </c>
      <c r="D1701" s="47" t="s">
        <v>5142</v>
      </c>
    </row>
    <row r="1702" spans="1:5" ht="15.75" x14ac:dyDescent="0.25">
      <c r="A1702" s="58" t="s">
        <v>670</v>
      </c>
      <c r="B1702" s="47" t="s">
        <v>2402</v>
      </c>
      <c r="C1702" s="58" t="s">
        <v>5143</v>
      </c>
      <c r="D1702" s="47" t="s">
        <v>2415</v>
      </c>
    </row>
    <row r="1703" spans="1:5" ht="15.75" x14ac:dyDescent="0.25">
      <c r="A1703" s="58" t="s">
        <v>669</v>
      </c>
      <c r="B1703" s="47" t="s">
        <v>2402</v>
      </c>
      <c r="C1703" s="58" t="s">
        <v>5144</v>
      </c>
      <c r="D1703" s="47" t="s">
        <v>2553</v>
      </c>
    </row>
    <row r="1704" spans="1:5" ht="15.75" x14ac:dyDescent="0.25">
      <c r="A1704" s="58" t="s">
        <v>668</v>
      </c>
      <c r="B1704" s="47" t="s">
        <v>2402</v>
      </c>
      <c r="C1704" s="58" t="s">
        <v>5145</v>
      </c>
      <c r="D1704" s="47" t="s">
        <v>3667</v>
      </c>
    </row>
    <row r="1705" spans="1:5" ht="15.75" x14ac:dyDescent="0.25">
      <c r="A1705" s="58" t="s">
        <v>667</v>
      </c>
      <c r="B1705" s="47" t="s">
        <v>2399</v>
      </c>
      <c r="C1705" s="58" t="s">
        <v>5146</v>
      </c>
      <c r="D1705" s="47" t="s">
        <v>2771</v>
      </c>
    </row>
    <row r="1706" spans="1:5" ht="15.75" x14ac:dyDescent="0.25">
      <c r="A1706" s="58" t="s">
        <v>666</v>
      </c>
      <c r="B1706" s="47" t="s">
        <v>2402</v>
      </c>
      <c r="C1706" s="58" t="s">
        <v>3746</v>
      </c>
      <c r="D1706" s="47" t="s">
        <v>5147</v>
      </c>
    </row>
    <row r="1707" spans="1:5" ht="15.75" x14ac:dyDescent="0.25">
      <c r="A1707" s="58" t="s">
        <v>665</v>
      </c>
      <c r="B1707" s="47" t="s">
        <v>2399</v>
      </c>
      <c r="C1707" s="58" t="s">
        <v>5148</v>
      </c>
      <c r="D1707" s="47" t="s">
        <v>5149</v>
      </c>
    </row>
    <row r="1708" spans="1:5" ht="15.75" x14ac:dyDescent="0.25">
      <c r="A1708" s="58" t="s">
        <v>664</v>
      </c>
      <c r="B1708" s="47" t="s">
        <v>2399</v>
      </c>
      <c r="C1708" s="58" t="s">
        <v>4317</v>
      </c>
      <c r="D1708" s="47" t="s">
        <v>3401</v>
      </c>
    </row>
    <row r="1709" spans="1:5" ht="15.75" x14ac:dyDescent="0.25">
      <c r="A1709" s="58" t="s">
        <v>663</v>
      </c>
      <c r="B1709" s="47" t="s">
        <v>2402</v>
      </c>
      <c r="C1709" s="58" t="s">
        <v>5150</v>
      </c>
      <c r="D1709" s="47" t="s">
        <v>5151</v>
      </c>
    </row>
    <row r="1710" spans="1:5" ht="15.75" x14ac:dyDescent="0.25">
      <c r="A1710" s="58" t="s">
        <v>662</v>
      </c>
      <c r="B1710" s="47" t="s">
        <v>2399</v>
      </c>
      <c r="C1710" s="58" t="s">
        <v>4687</v>
      </c>
      <c r="D1710" s="47" t="s">
        <v>3953</v>
      </c>
    </row>
    <row r="1711" spans="1:5" ht="15.75" x14ac:dyDescent="0.25">
      <c r="A1711" s="58" t="s">
        <v>661</v>
      </c>
      <c r="B1711" s="47" t="s">
        <v>2399</v>
      </c>
      <c r="C1711" s="58" t="s">
        <v>5152</v>
      </c>
      <c r="D1711" s="47" t="s">
        <v>5153</v>
      </c>
    </row>
    <row r="1712" spans="1:5" ht="15.75" x14ac:dyDescent="0.25">
      <c r="A1712" s="58" t="s">
        <v>660</v>
      </c>
      <c r="B1712" s="47" t="s">
        <v>2402</v>
      </c>
      <c r="C1712" s="58" t="s">
        <v>5154</v>
      </c>
      <c r="D1712" s="47" t="s">
        <v>5155</v>
      </c>
      <c r="E1712" t="s">
        <v>2539</v>
      </c>
    </row>
    <row r="1713" spans="1:4" ht="15.75" x14ac:dyDescent="0.25">
      <c r="A1713" s="58" t="s">
        <v>659</v>
      </c>
      <c r="B1713" s="47" t="s">
        <v>2399</v>
      </c>
      <c r="C1713" s="58" t="s">
        <v>5156</v>
      </c>
      <c r="D1713" s="47" t="s">
        <v>3031</v>
      </c>
    </row>
    <row r="1714" spans="1:4" ht="15.75" x14ac:dyDescent="0.25">
      <c r="A1714" s="58" t="s">
        <v>658</v>
      </c>
      <c r="B1714" s="47" t="s">
        <v>2402</v>
      </c>
      <c r="C1714" s="58" t="s">
        <v>5157</v>
      </c>
      <c r="D1714" s="47" t="s">
        <v>2748</v>
      </c>
    </row>
    <row r="1715" spans="1:4" ht="15.75" x14ac:dyDescent="0.25">
      <c r="A1715" s="58" t="s">
        <v>657</v>
      </c>
      <c r="B1715" s="47" t="s">
        <v>2399</v>
      </c>
      <c r="C1715" s="58" t="s">
        <v>5158</v>
      </c>
      <c r="D1715" s="47" t="s">
        <v>5159</v>
      </c>
    </row>
    <row r="1716" spans="1:4" ht="15.75" x14ac:dyDescent="0.25">
      <c r="A1716" s="58" t="s">
        <v>656</v>
      </c>
      <c r="B1716" s="47" t="s">
        <v>2399</v>
      </c>
      <c r="C1716" s="58" t="s">
        <v>5160</v>
      </c>
      <c r="D1716" s="47" t="s">
        <v>5153</v>
      </c>
    </row>
    <row r="1717" spans="1:4" ht="15.75" x14ac:dyDescent="0.25">
      <c r="A1717" s="58" t="s">
        <v>655</v>
      </c>
      <c r="B1717" s="47" t="s">
        <v>2402</v>
      </c>
      <c r="C1717" s="58" t="s">
        <v>5161</v>
      </c>
      <c r="D1717" s="47" t="s">
        <v>2585</v>
      </c>
    </row>
    <row r="1718" spans="1:4" ht="15.75" x14ac:dyDescent="0.25">
      <c r="A1718" s="58" t="s">
        <v>654</v>
      </c>
      <c r="B1718" s="47" t="s">
        <v>2399</v>
      </c>
      <c r="C1718" s="58" t="s">
        <v>5162</v>
      </c>
      <c r="D1718" s="47" t="s">
        <v>5163</v>
      </c>
    </row>
    <row r="1719" spans="1:4" ht="15.75" x14ac:dyDescent="0.25">
      <c r="A1719" s="58" t="s">
        <v>653</v>
      </c>
      <c r="B1719" s="47" t="s">
        <v>2399</v>
      </c>
      <c r="C1719" s="58" t="s">
        <v>5164</v>
      </c>
      <c r="D1719" s="47" t="s">
        <v>5165</v>
      </c>
    </row>
    <row r="1720" spans="1:4" ht="15.75" x14ac:dyDescent="0.25">
      <c r="A1720" s="58" t="s">
        <v>652</v>
      </c>
      <c r="B1720" s="47" t="s">
        <v>2399</v>
      </c>
      <c r="C1720" s="58" t="s">
        <v>5166</v>
      </c>
      <c r="D1720" s="47" t="s">
        <v>3999</v>
      </c>
    </row>
    <row r="1721" spans="1:4" ht="15.75" x14ac:dyDescent="0.25">
      <c r="A1721" s="58" t="s">
        <v>651</v>
      </c>
      <c r="B1721" s="47" t="s">
        <v>2399</v>
      </c>
      <c r="C1721" s="58" t="s">
        <v>2793</v>
      </c>
      <c r="D1721" s="47" t="s">
        <v>5167</v>
      </c>
    </row>
    <row r="1722" spans="1:4" ht="15.75" x14ac:dyDescent="0.25">
      <c r="A1722" s="58" t="s">
        <v>650</v>
      </c>
      <c r="B1722" s="47" t="s">
        <v>2402</v>
      </c>
      <c r="C1722" s="58" t="s">
        <v>5168</v>
      </c>
      <c r="D1722" s="47" t="s">
        <v>2559</v>
      </c>
    </row>
    <row r="1723" spans="1:4" ht="15.75" x14ac:dyDescent="0.25">
      <c r="A1723" s="58" t="s">
        <v>649</v>
      </c>
      <c r="B1723" s="47" t="s">
        <v>2402</v>
      </c>
      <c r="C1723" s="58" t="s">
        <v>5169</v>
      </c>
      <c r="D1723" s="47" t="s">
        <v>5170</v>
      </c>
    </row>
    <row r="1724" spans="1:4" ht="15.75" x14ac:dyDescent="0.25">
      <c r="A1724" s="58" t="s">
        <v>648</v>
      </c>
      <c r="B1724" s="47" t="s">
        <v>2399</v>
      </c>
      <c r="C1724" s="58" t="s">
        <v>5171</v>
      </c>
      <c r="D1724" s="47" t="s">
        <v>5172</v>
      </c>
    </row>
    <row r="1725" spans="1:4" ht="15.75" x14ac:dyDescent="0.25">
      <c r="A1725" s="58" t="s">
        <v>647</v>
      </c>
      <c r="B1725" s="47" t="s">
        <v>2402</v>
      </c>
      <c r="C1725" s="58" t="s">
        <v>5173</v>
      </c>
      <c r="D1725" s="47" t="s">
        <v>5174</v>
      </c>
    </row>
    <row r="1726" spans="1:4" ht="15.75" x14ac:dyDescent="0.25">
      <c r="A1726" s="58" t="s">
        <v>646</v>
      </c>
      <c r="B1726" s="47" t="s">
        <v>2399</v>
      </c>
      <c r="C1726" s="58" t="s">
        <v>4781</v>
      </c>
      <c r="D1726" s="47" t="s">
        <v>5175</v>
      </c>
    </row>
    <row r="1727" spans="1:4" ht="15.75" x14ac:dyDescent="0.25">
      <c r="A1727" s="58" t="s">
        <v>645</v>
      </c>
      <c r="B1727" s="47" t="s">
        <v>2399</v>
      </c>
      <c r="C1727" s="58" t="s">
        <v>5176</v>
      </c>
      <c r="D1727" s="47" t="s">
        <v>5177</v>
      </c>
    </row>
    <row r="1728" spans="1:4" ht="15.75" x14ac:dyDescent="0.25">
      <c r="A1728" s="58" t="s">
        <v>644</v>
      </c>
      <c r="B1728" s="47" t="s">
        <v>2399</v>
      </c>
      <c r="C1728" s="58" t="s">
        <v>5178</v>
      </c>
      <c r="D1728" s="47" t="s">
        <v>4737</v>
      </c>
    </row>
    <row r="1729" spans="1:4" ht="15.75" x14ac:dyDescent="0.25">
      <c r="A1729" s="58" t="s">
        <v>643</v>
      </c>
      <c r="B1729" s="47" t="s">
        <v>2402</v>
      </c>
      <c r="C1729" s="58" t="s">
        <v>3578</v>
      </c>
      <c r="D1729" s="47" t="s">
        <v>5179</v>
      </c>
    </row>
    <row r="1730" spans="1:4" ht="15.75" x14ac:dyDescent="0.25">
      <c r="A1730" s="58" t="s">
        <v>642</v>
      </c>
      <c r="B1730" s="47" t="s">
        <v>2402</v>
      </c>
      <c r="C1730" s="58" t="s">
        <v>5180</v>
      </c>
      <c r="D1730" s="47" t="s">
        <v>5181</v>
      </c>
    </row>
    <row r="1731" spans="1:4" ht="15.75" x14ac:dyDescent="0.25">
      <c r="A1731" s="58" t="s">
        <v>641</v>
      </c>
      <c r="B1731" s="47" t="s">
        <v>2402</v>
      </c>
      <c r="C1731" s="58" t="s">
        <v>5002</v>
      </c>
      <c r="D1731" s="47" t="s">
        <v>5182</v>
      </c>
    </row>
    <row r="1732" spans="1:4" ht="15.75" x14ac:dyDescent="0.25">
      <c r="A1732" s="58" t="s">
        <v>640</v>
      </c>
      <c r="B1732" s="47" t="s">
        <v>2399</v>
      </c>
      <c r="C1732" s="58" t="s">
        <v>3447</v>
      </c>
      <c r="D1732" s="47" t="s">
        <v>5183</v>
      </c>
    </row>
    <row r="1733" spans="1:4" ht="15.75" x14ac:dyDescent="0.25">
      <c r="A1733" s="58" t="s">
        <v>639</v>
      </c>
      <c r="B1733" s="47" t="s">
        <v>2399</v>
      </c>
      <c r="C1733" s="58" t="s">
        <v>5184</v>
      </c>
      <c r="D1733" s="47" t="s">
        <v>2561</v>
      </c>
    </row>
    <row r="1734" spans="1:4" ht="15.75" x14ac:dyDescent="0.25">
      <c r="A1734" s="58" t="s">
        <v>638</v>
      </c>
      <c r="B1734" s="47" t="s">
        <v>2399</v>
      </c>
      <c r="C1734" s="58" t="s">
        <v>5185</v>
      </c>
      <c r="D1734" s="47" t="s">
        <v>5186</v>
      </c>
    </row>
    <row r="1735" spans="1:4" ht="15.75" x14ac:dyDescent="0.25">
      <c r="A1735" s="58" t="s">
        <v>637</v>
      </c>
      <c r="B1735" s="47" t="s">
        <v>2399</v>
      </c>
      <c r="C1735" s="58" t="s">
        <v>5187</v>
      </c>
      <c r="D1735" s="47" t="s">
        <v>5188</v>
      </c>
    </row>
    <row r="1736" spans="1:4" ht="15.75" x14ac:dyDescent="0.25">
      <c r="A1736" s="58" t="s">
        <v>636</v>
      </c>
      <c r="B1736" s="47" t="s">
        <v>3277</v>
      </c>
      <c r="C1736" s="58" t="s">
        <v>5189</v>
      </c>
      <c r="D1736" s="47" t="s">
        <v>5190</v>
      </c>
    </row>
    <row r="1737" spans="1:4" ht="15.75" x14ac:dyDescent="0.25">
      <c r="A1737" s="58" t="s">
        <v>635</v>
      </c>
      <c r="B1737" s="47" t="s">
        <v>2399</v>
      </c>
      <c r="C1737" s="58" t="s">
        <v>5191</v>
      </c>
      <c r="D1737" s="47" t="s">
        <v>5192</v>
      </c>
    </row>
    <row r="1738" spans="1:4" ht="15.75" x14ac:dyDescent="0.25">
      <c r="A1738" s="58" t="s">
        <v>634</v>
      </c>
      <c r="B1738" s="47" t="s">
        <v>2402</v>
      </c>
      <c r="C1738" s="58" t="s">
        <v>3957</v>
      </c>
      <c r="D1738" s="47" t="s">
        <v>5193</v>
      </c>
    </row>
    <row r="1739" spans="1:4" ht="15.75" x14ac:dyDescent="0.25">
      <c r="A1739" s="58" t="s">
        <v>633</v>
      </c>
      <c r="B1739" s="47" t="s">
        <v>2402</v>
      </c>
      <c r="C1739" s="58" t="s">
        <v>5194</v>
      </c>
      <c r="D1739" s="47" t="s">
        <v>2500</v>
      </c>
    </row>
    <row r="1740" spans="1:4" ht="15.75" x14ac:dyDescent="0.25">
      <c r="A1740" s="58" t="s">
        <v>631</v>
      </c>
      <c r="B1740" s="47" t="s">
        <v>2402</v>
      </c>
      <c r="C1740" s="58" t="s">
        <v>5195</v>
      </c>
      <c r="D1740" s="47" t="s">
        <v>5196</v>
      </c>
    </row>
    <row r="1741" spans="1:4" ht="15.75" x14ac:dyDescent="0.25">
      <c r="A1741" s="58" t="s">
        <v>630</v>
      </c>
      <c r="B1741" s="47" t="s">
        <v>2399</v>
      </c>
      <c r="C1741" s="58" t="s">
        <v>5197</v>
      </c>
      <c r="D1741" s="47" t="s">
        <v>5198</v>
      </c>
    </row>
    <row r="1742" spans="1:4" ht="15.75" x14ac:dyDescent="0.25">
      <c r="A1742" s="58" t="s">
        <v>629</v>
      </c>
      <c r="B1742" s="47" t="s">
        <v>2399</v>
      </c>
      <c r="C1742" s="58" t="s">
        <v>5199</v>
      </c>
      <c r="D1742" s="47" t="s">
        <v>5200</v>
      </c>
    </row>
    <row r="1743" spans="1:4" ht="15.75" x14ac:dyDescent="0.25">
      <c r="A1743" s="58" t="s">
        <v>628</v>
      </c>
      <c r="B1743" s="47" t="s">
        <v>2399</v>
      </c>
      <c r="C1743" s="58" t="s">
        <v>5201</v>
      </c>
      <c r="D1743" s="47" t="s">
        <v>5202</v>
      </c>
    </row>
    <row r="1744" spans="1:4" ht="15.75" x14ac:dyDescent="0.25">
      <c r="A1744" s="58" t="s">
        <v>627</v>
      </c>
      <c r="B1744" s="47" t="s">
        <v>2399</v>
      </c>
      <c r="C1744" s="58" t="s">
        <v>5203</v>
      </c>
      <c r="D1744" s="47" t="s">
        <v>5204</v>
      </c>
    </row>
    <row r="1745" spans="1:4" ht="15.75" x14ac:dyDescent="0.25">
      <c r="A1745" s="58" t="s">
        <v>626</v>
      </c>
      <c r="B1745" s="47" t="s">
        <v>2399</v>
      </c>
      <c r="C1745" s="58" t="s">
        <v>5205</v>
      </c>
      <c r="D1745" s="47" t="s">
        <v>3347</v>
      </c>
    </row>
    <row r="1746" spans="1:4" ht="15.75" x14ac:dyDescent="0.25">
      <c r="A1746" s="58" t="s">
        <v>625</v>
      </c>
      <c r="B1746" s="47" t="s">
        <v>2402</v>
      </c>
      <c r="C1746" s="58" t="s">
        <v>3695</v>
      </c>
      <c r="D1746" s="47" t="s">
        <v>4225</v>
      </c>
    </row>
    <row r="1747" spans="1:4" ht="15.75" x14ac:dyDescent="0.25">
      <c r="A1747" s="58" t="s">
        <v>624</v>
      </c>
      <c r="B1747" s="47" t="s">
        <v>2399</v>
      </c>
      <c r="C1747" s="58" t="s">
        <v>5206</v>
      </c>
      <c r="D1747" s="47" t="s">
        <v>4899</v>
      </c>
    </row>
    <row r="1748" spans="1:4" ht="15.75" x14ac:dyDescent="0.25">
      <c r="A1748" s="58" t="s">
        <v>623</v>
      </c>
      <c r="B1748" s="47" t="s">
        <v>2399</v>
      </c>
      <c r="C1748" s="58" t="s">
        <v>5207</v>
      </c>
      <c r="D1748" s="47" t="s">
        <v>5208</v>
      </c>
    </row>
    <row r="1749" spans="1:4" ht="15.75" x14ac:dyDescent="0.25">
      <c r="A1749" s="58" t="s">
        <v>622</v>
      </c>
      <c r="B1749" s="47" t="s">
        <v>2402</v>
      </c>
      <c r="C1749" s="58" t="s">
        <v>5191</v>
      </c>
      <c r="D1749" s="47" t="s">
        <v>5209</v>
      </c>
    </row>
    <row r="1750" spans="1:4" ht="15.75" x14ac:dyDescent="0.25">
      <c r="A1750" s="58" t="s">
        <v>621</v>
      </c>
      <c r="B1750" s="47" t="s">
        <v>2402</v>
      </c>
      <c r="C1750" s="58" t="s">
        <v>5210</v>
      </c>
      <c r="D1750" s="47" t="s">
        <v>3813</v>
      </c>
    </row>
    <row r="1751" spans="1:4" ht="15.75" x14ac:dyDescent="0.25">
      <c r="A1751" s="58" t="s">
        <v>620</v>
      </c>
      <c r="B1751" s="47" t="s">
        <v>2402</v>
      </c>
      <c r="C1751" s="58" t="s">
        <v>4255</v>
      </c>
      <c r="D1751" s="47" t="s">
        <v>5211</v>
      </c>
    </row>
    <row r="1752" spans="1:4" ht="15.75" x14ac:dyDescent="0.25">
      <c r="A1752" s="58" t="s">
        <v>619</v>
      </c>
      <c r="B1752" s="47" t="s">
        <v>3277</v>
      </c>
      <c r="C1752" s="58" t="s">
        <v>5212</v>
      </c>
      <c r="D1752" s="47" t="s">
        <v>5213</v>
      </c>
    </row>
    <row r="1753" spans="1:4" ht="15.75" x14ac:dyDescent="0.25">
      <c r="A1753" s="58" t="s">
        <v>618</v>
      </c>
      <c r="B1753" s="47" t="s">
        <v>2402</v>
      </c>
      <c r="C1753" s="58" t="s">
        <v>5214</v>
      </c>
      <c r="D1753" s="47" t="s">
        <v>3513</v>
      </c>
    </row>
    <row r="1754" spans="1:4" ht="15.75" x14ac:dyDescent="0.25">
      <c r="A1754" s="58" t="s">
        <v>617</v>
      </c>
      <c r="B1754" s="47" t="s">
        <v>2402</v>
      </c>
      <c r="C1754" s="58" t="s">
        <v>5215</v>
      </c>
      <c r="D1754" s="47" t="s">
        <v>5216</v>
      </c>
    </row>
    <row r="1755" spans="1:4" ht="15.75" x14ac:dyDescent="0.25">
      <c r="A1755" s="58" t="s">
        <v>616</v>
      </c>
      <c r="B1755" s="47" t="s">
        <v>2402</v>
      </c>
      <c r="C1755" s="58" t="s">
        <v>3467</v>
      </c>
      <c r="D1755" s="47" t="s">
        <v>5217</v>
      </c>
    </row>
    <row r="1756" spans="1:4" ht="15.75" x14ac:dyDescent="0.25">
      <c r="A1756" s="58" t="s">
        <v>615</v>
      </c>
      <c r="B1756" s="47" t="s">
        <v>2399</v>
      </c>
      <c r="C1756" s="58" t="s">
        <v>5218</v>
      </c>
      <c r="D1756" s="47" t="s">
        <v>5219</v>
      </c>
    </row>
    <row r="1757" spans="1:4" ht="15.75" x14ac:dyDescent="0.25">
      <c r="A1757" s="58" t="s">
        <v>614</v>
      </c>
      <c r="B1757" s="47" t="s">
        <v>2399</v>
      </c>
      <c r="C1757" s="58" t="s">
        <v>5220</v>
      </c>
      <c r="D1757" s="47" t="s">
        <v>5221</v>
      </c>
    </row>
    <row r="1758" spans="1:4" ht="15.75" x14ac:dyDescent="0.25">
      <c r="A1758" s="58" t="s">
        <v>613</v>
      </c>
      <c r="B1758" s="47" t="s">
        <v>2402</v>
      </c>
      <c r="C1758" s="58" t="s">
        <v>2858</v>
      </c>
      <c r="D1758" s="47" t="s">
        <v>5222</v>
      </c>
    </row>
    <row r="1759" spans="1:4" ht="15.75" x14ac:dyDescent="0.25">
      <c r="A1759" s="58" t="s">
        <v>612</v>
      </c>
      <c r="B1759" s="47" t="s">
        <v>3277</v>
      </c>
      <c r="C1759" s="58" t="s">
        <v>5223</v>
      </c>
      <c r="D1759" s="47" t="s">
        <v>5224</v>
      </c>
    </row>
    <row r="1760" spans="1:4" ht="15.75" x14ac:dyDescent="0.25">
      <c r="A1760" s="58" t="s">
        <v>611</v>
      </c>
      <c r="B1760" s="47" t="s">
        <v>2402</v>
      </c>
      <c r="C1760" s="58" t="s">
        <v>5225</v>
      </c>
      <c r="D1760" s="47" t="s">
        <v>5226</v>
      </c>
    </row>
    <row r="1761" spans="1:4" ht="15.75" x14ac:dyDescent="0.25">
      <c r="A1761" s="58" t="s">
        <v>610</v>
      </c>
      <c r="B1761" s="47" t="s">
        <v>2402</v>
      </c>
      <c r="C1761" s="58" t="s">
        <v>5227</v>
      </c>
      <c r="D1761" s="47" t="s">
        <v>5228</v>
      </c>
    </row>
    <row r="1762" spans="1:4" ht="15.75" x14ac:dyDescent="0.25">
      <c r="A1762" s="58" t="s">
        <v>609</v>
      </c>
      <c r="B1762" s="47" t="s">
        <v>2402</v>
      </c>
      <c r="C1762" s="58" t="s">
        <v>5229</v>
      </c>
      <c r="D1762" s="47" t="s">
        <v>5230</v>
      </c>
    </row>
    <row r="1763" spans="1:4" ht="15.75" x14ac:dyDescent="0.25">
      <c r="A1763" s="58" t="s">
        <v>608</v>
      </c>
      <c r="B1763" s="47" t="s">
        <v>2399</v>
      </c>
      <c r="C1763" s="58" t="s">
        <v>5231</v>
      </c>
      <c r="D1763" s="47" t="s">
        <v>5232</v>
      </c>
    </row>
    <row r="1764" spans="1:4" ht="15.75" x14ac:dyDescent="0.25">
      <c r="A1764" s="58" t="s">
        <v>607</v>
      </c>
      <c r="B1764" s="47" t="s">
        <v>2399</v>
      </c>
      <c r="C1764" s="58" t="s">
        <v>5233</v>
      </c>
      <c r="D1764" s="47" t="s">
        <v>5234</v>
      </c>
    </row>
    <row r="1765" spans="1:4" ht="15.75" x14ac:dyDescent="0.25">
      <c r="A1765" s="58" t="s">
        <v>606</v>
      </c>
      <c r="B1765" s="47" t="s">
        <v>2399</v>
      </c>
      <c r="C1765" s="58" t="s">
        <v>2838</v>
      </c>
      <c r="D1765" s="47" t="s">
        <v>5235</v>
      </c>
    </row>
    <row r="1766" spans="1:4" ht="15.75" x14ac:dyDescent="0.25">
      <c r="A1766" s="58" t="s">
        <v>605</v>
      </c>
      <c r="B1766" s="47" t="s">
        <v>2399</v>
      </c>
      <c r="C1766" s="58" t="s">
        <v>4351</v>
      </c>
      <c r="D1766" s="47" t="s">
        <v>5236</v>
      </c>
    </row>
    <row r="1767" spans="1:4" ht="15.75" x14ac:dyDescent="0.25">
      <c r="A1767" s="58" t="s">
        <v>604</v>
      </c>
      <c r="B1767" s="47" t="s">
        <v>2402</v>
      </c>
      <c r="C1767" s="58" t="s">
        <v>5237</v>
      </c>
      <c r="D1767" s="47" t="s">
        <v>2715</v>
      </c>
    </row>
    <row r="1768" spans="1:4" ht="15.75" x14ac:dyDescent="0.25">
      <c r="A1768" s="58" t="s">
        <v>603</v>
      </c>
      <c r="B1768" s="47" t="s">
        <v>2399</v>
      </c>
      <c r="C1768" s="58" t="s">
        <v>5238</v>
      </c>
      <c r="D1768" s="47" t="s">
        <v>4271</v>
      </c>
    </row>
    <row r="1769" spans="1:4" ht="15.75" x14ac:dyDescent="0.25">
      <c r="A1769" s="58" t="s">
        <v>602</v>
      </c>
      <c r="B1769" s="47" t="s">
        <v>2399</v>
      </c>
      <c r="C1769" s="58" t="s">
        <v>5239</v>
      </c>
      <c r="D1769" s="47" t="s">
        <v>2763</v>
      </c>
    </row>
    <row r="1770" spans="1:4" ht="15.75" x14ac:dyDescent="0.25">
      <c r="A1770" s="58" t="s">
        <v>601</v>
      </c>
      <c r="B1770" s="47" t="s">
        <v>2399</v>
      </c>
      <c r="C1770" s="58" t="s">
        <v>5240</v>
      </c>
      <c r="D1770" s="47" t="s">
        <v>3347</v>
      </c>
    </row>
    <row r="1771" spans="1:4" ht="15.75" x14ac:dyDescent="0.25">
      <c r="A1771" s="58" t="s">
        <v>600</v>
      </c>
      <c r="B1771" s="47" t="s">
        <v>2399</v>
      </c>
      <c r="C1771" s="58" t="s">
        <v>5241</v>
      </c>
      <c r="D1771" s="47" t="s">
        <v>5242</v>
      </c>
    </row>
    <row r="1772" spans="1:4" ht="15.75" x14ac:dyDescent="0.25">
      <c r="A1772" s="58" t="s">
        <v>599</v>
      </c>
      <c r="B1772" s="47" t="s">
        <v>2399</v>
      </c>
      <c r="C1772" s="58" t="s">
        <v>5243</v>
      </c>
      <c r="D1772" s="47" t="s">
        <v>5244</v>
      </c>
    </row>
    <row r="1773" spans="1:4" ht="15.75" x14ac:dyDescent="0.25">
      <c r="A1773" s="58" t="s">
        <v>598</v>
      </c>
      <c r="B1773" s="47" t="s">
        <v>2399</v>
      </c>
      <c r="C1773" s="58" t="s">
        <v>5245</v>
      </c>
      <c r="D1773" s="47" t="s">
        <v>3296</v>
      </c>
    </row>
    <row r="1774" spans="1:4" ht="15.75" x14ac:dyDescent="0.25">
      <c r="A1774" s="58" t="s">
        <v>597</v>
      </c>
      <c r="B1774" s="47" t="s">
        <v>2399</v>
      </c>
      <c r="C1774" s="58" t="s">
        <v>5246</v>
      </c>
      <c r="D1774" s="47" t="s">
        <v>5247</v>
      </c>
    </row>
    <row r="1775" spans="1:4" ht="15.75" x14ac:dyDescent="0.25">
      <c r="A1775" s="58" t="s">
        <v>596</v>
      </c>
      <c r="B1775" s="47" t="s">
        <v>2402</v>
      </c>
      <c r="C1775" s="58" t="s">
        <v>5248</v>
      </c>
      <c r="D1775" s="47" t="s">
        <v>4093</v>
      </c>
    </row>
    <row r="1776" spans="1:4" ht="15.75" x14ac:dyDescent="0.25">
      <c r="A1776" s="58" t="s">
        <v>595</v>
      </c>
      <c r="B1776" s="47" t="s">
        <v>2399</v>
      </c>
      <c r="C1776" s="58" t="s">
        <v>5249</v>
      </c>
      <c r="D1776" s="47" t="s">
        <v>4177</v>
      </c>
    </row>
    <row r="1777" spans="1:5" ht="15.75" x14ac:dyDescent="0.25">
      <c r="A1777" s="58" t="s">
        <v>594</v>
      </c>
      <c r="B1777" s="47" t="s">
        <v>2399</v>
      </c>
      <c r="C1777" s="58" t="s">
        <v>5250</v>
      </c>
      <c r="D1777" s="47" t="s">
        <v>2589</v>
      </c>
    </row>
    <row r="1778" spans="1:5" ht="15.75" x14ac:dyDescent="0.25">
      <c r="A1778" s="58" t="s">
        <v>593</v>
      </c>
      <c r="B1778" s="47" t="s">
        <v>2402</v>
      </c>
      <c r="C1778" s="58" t="s">
        <v>5251</v>
      </c>
      <c r="D1778" s="47" t="s">
        <v>5252</v>
      </c>
    </row>
    <row r="1779" spans="1:5" ht="15.75" x14ac:dyDescent="0.25">
      <c r="A1779" s="58" t="s">
        <v>592</v>
      </c>
      <c r="B1779" s="47" t="s">
        <v>2399</v>
      </c>
      <c r="C1779" s="58" t="s">
        <v>4257</v>
      </c>
      <c r="D1779" s="47" t="s">
        <v>5253</v>
      </c>
    </row>
    <row r="1780" spans="1:5" ht="15.75" x14ac:dyDescent="0.25">
      <c r="A1780" s="58" t="s">
        <v>591</v>
      </c>
      <c r="B1780" s="47" t="s">
        <v>2402</v>
      </c>
      <c r="C1780" s="58" t="s">
        <v>5254</v>
      </c>
      <c r="D1780" s="47" t="s">
        <v>5255</v>
      </c>
      <c r="E1780" t="s">
        <v>3677</v>
      </c>
    </row>
    <row r="1781" spans="1:5" ht="15.75" x14ac:dyDescent="0.25">
      <c r="A1781" s="58" t="s">
        <v>590</v>
      </c>
      <c r="B1781" s="47" t="s">
        <v>2399</v>
      </c>
      <c r="C1781" s="58" t="s">
        <v>5256</v>
      </c>
      <c r="D1781" s="47" t="s">
        <v>3789</v>
      </c>
    </row>
    <row r="1782" spans="1:5" ht="15.75" x14ac:dyDescent="0.25">
      <c r="A1782" s="58" t="s">
        <v>589</v>
      </c>
      <c r="B1782" s="47" t="s">
        <v>2399</v>
      </c>
      <c r="C1782" s="58" t="s">
        <v>5257</v>
      </c>
      <c r="D1782" s="47" t="s">
        <v>3907</v>
      </c>
    </row>
    <row r="1783" spans="1:5" ht="15.75" x14ac:dyDescent="0.25">
      <c r="A1783" s="58" t="s">
        <v>588</v>
      </c>
      <c r="B1783" s="47" t="s">
        <v>2402</v>
      </c>
      <c r="C1783" s="58" t="s">
        <v>5012</v>
      </c>
      <c r="D1783" s="47" t="s">
        <v>5258</v>
      </c>
    </row>
    <row r="1784" spans="1:5" ht="15.75" x14ac:dyDescent="0.25">
      <c r="A1784" s="58" t="s">
        <v>587</v>
      </c>
      <c r="B1784" s="47" t="s">
        <v>2399</v>
      </c>
      <c r="C1784" s="58" t="s">
        <v>2450</v>
      </c>
      <c r="D1784" s="47" t="s">
        <v>5259</v>
      </c>
    </row>
    <row r="1785" spans="1:5" ht="15.75" x14ac:dyDescent="0.25">
      <c r="A1785" s="58" t="s">
        <v>586</v>
      </c>
      <c r="B1785" s="47" t="s">
        <v>2402</v>
      </c>
      <c r="C1785" s="58" t="s">
        <v>3442</v>
      </c>
      <c r="D1785" s="47" t="s">
        <v>3775</v>
      </c>
    </row>
    <row r="1786" spans="1:5" ht="15.75" x14ac:dyDescent="0.25">
      <c r="A1786" s="58" t="s">
        <v>585</v>
      </c>
      <c r="B1786" s="47" t="s">
        <v>2402</v>
      </c>
      <c r="C1786" s="58" t="s">
        <v>5260</v>
      </c>
      <c r="D1786" s="47" t="s">
        <v>5261</v>
      </c>
    </row>
    <row r="1787" spans="1:5" ht="15.75" x14ac:dyDescent="0.25">
      <c r="A1787" s="58" t="s">
        <v>584</v>
      </c>
      <c r="B1787" s="47" t="s">
        <v>2402</v>
      </c>
      <c r="C1787" s="58" t="s">
        <v>5262</v>
      </c>
      <c r="D1787" s="47" t="s">
        <v>2439</v>
      </c>
    </row>
    <row r="1788" spans="1:5" ht="15.75" x14ac:dyDescent="0.25">
      <c r="A1788" s="58" t="s">
        <v>583</v>
      </c>
      <c r="B1788" s="47" t="s">
        <v>2402</v>
      </c>
      <c r="C1788" s="58" t="s">
        <v>5263</v>
      </c>
      <c r="D1788" s="47" t="s">
        <v>5264</v>
      </c>
    </row>
    <row r="1789" spans="1:5" ht="15.75" x14ac:dyDescent="0.25">
      <c r="A1789" s="58" t="s">
        <v>582</v>
      </c>
      <c r="B1789" s="47" t="s">
        <v>2402</v>
      </c>
      <c r="C1789" s="58" t="s">
        <v>4291</v>
      </c>
      <c r="D1789" s="47" t="s">
        <v>5265</v>
      </c>
    </row>
    <row r="1790" spans="1:5" ht="15.75" x14ac:dyDescent="0.25">
      <c r="A1790" s="58" t="s">
        <v>581</v>
      </c>
      <c r="B1790" s="47" t="s">
        <v>2402</v>
      </c>
      <c r="C1790" s="58" t="s">
        <v>5266</v>
      </c>
      <c r="D1790" s="47" t="s">
        <v>2413</v>
      </c>
    </row>
    <row r="1791" spans="1:5" ht="15.75" x14ac:dyDescent="0.25">
      <c r="A1791" s="58" t="s">
        <v>580</v>
      </c>
      <c r="B1791" s="47" t="s">
        <v>2402</v>
      </c>
      <c r="C1791" s="58" t="s">
        <v>5267</v>
      </c>
      <c r="D1791" s="47" t="s">
        <v>5268</v>
      </c>
    </row>
    <row r="1792" spans="1:5" ht="15.75" x14ac:dyDescent="0.25">
      <c r="A1792" s="58" t="s">
        <v>579</v>
      </c>
      <c r="B1792" s="47" t="s">
        <v>2402</v>
      </c>
      <c r="C1792" s="58" t="s">
        <v>3149</v>
      </c>
      <c r="D1792" s="47" t="s">
        <v>5269</v>
      </c>
      <c r="E1792" t="s">
        <v>3677</v>
      </c>
    </row>
    <row r="1793" spans="1:4" ht="15.75" x14ac:dyDescent="0.25">
      <c r="A1793" s="58" t="s">
        <v>578</v>
      </c>
      <c r="B1793" s="47" t="s">
        <v>2399</v>
      </c>
      <c r="C1793" s="58" t="s">
        <v>5270</v>
      </c>
      <c r="D1793" s="47" t="s">
        <v>2771</v>
      </c>
    </row>
    <row r="1794" spans="1:4" ht="15.75" x14ac:dyDescent="0.25">
      <c r="A1794" s="58" t="s">
        <v>577</v>
      </c>
      <c r="B1794" s="47" t="s">
        <v>2402</v>
      </c>
      <c r="C1794" s="58" t="s">
        <v>5271</v>
      </c>
      <c r="D1794" s="47" t="s">
        <v>2696</v>
      </c>
    </row>
    <row r="1795" spans="1:4" ht="15.75" x14ac:dyDescent="0.25">
      <c r="A1795" s="58" t="s">
        <v>576</v>
      </c>
      <c r="B1795" s="47" t="s">
        <v>2399</v>
      </c>
      <c r="C1795" s="58" t="s">
        <v>5272</v>
      </c>
      <c r="D1795" s="47" t="s">
        <v>3562</v>
      </c>
    </row>
    <row r="1796" spans="1:4" ht="15.75" x14ac:dyDescent="0.25">
      <c r="A1796" s="58" t="s">
        <v>575</v>
      </c>
      <c r="B1796" s="47" t="s">
        <v>2402</v>
      </c>
      <c r="C1796" s="58" t="s">
        <v>4761</v>
      </c>
      <c r="D1796" s="47" t="s">
        <v>2472</v>
      </c>
    </row>
    <row r="1797" spans="1:4" ht="15.75" x14ac:dyDescent="0.25">
      <c r="A1797" s="58" t="s">
        <v>574</v>
      </c>
      <c r="B1797" s="47" t="s">
        <v>2399</v>
      </c>
      <c r="C1797" s="58" t="s">
        <v>5273</v>
      </c>
      <c r="D1797" s="47" t="s">
        <v>4312</v>
      </c>
    </row>
    <row r="1798" spans="1:4" ht="15.75" x14ac:dyDescent="0.25">
      <c r="A1798" s="58" t="s">
        <v>573</v>
      </c>
      <c r="B1798" s="47" t="s">
        <v>2402</v>
      </c>
      <c r="C1798" s="58" t="s">
        <v>5274</v>
      </c>
      <c r="D1798" s="47" t="s">
        <v>5275</v>
      </c>
    </row>
    <row r="1799" spans="1:4" ht="15.75" x14ac:dyDescent="0.25">
      <c r="A1799" s="58" t="s">
        <v>572</v>
      </c>
      <c r="B1799" s="47" t="s">
        <v>2399</v>
      </c>
      <c r="C1799" s="58" t="s">
        <v>5276</v>
      </c>
      <c r="D1799" s="47" t="s">
        <v>3659</v>
      </c>
    </row>
    <row r="1800" spans="1:4" ht="15.75" x14ac:dyDescent="0.25">
      <c r="A1800" s="58" t="s">
        <v>571</v>
      </c>
      <c r="B1800" s="47" t="s">
        <v>2399</v>
      </c>
      <c r="C1800" s="58" t="s">
        <v>3394</v>
      </c>
      <c r="D1800" s="47" t="s">
        <v>4416</v>
      </c>
    </row>
    <row r="1801" spans="1:4" ht="15.75" x14ac:dyDescent="0.25">
      <c r="A1801" s="58" t="s">
        <v>570</v>
      </c>
      <c r="B1801" s="47" t="s">
        <v>2402</v>
      </c>
      <c r="C1801" s="58" t="s">
        <v>5277</v>
      </c>
      <c r="D1801" s="47" t="s">
        <v>5278</v>
      </c>
    </row>
    <row r="1802" spans="1:4" ht="15.75" x14ac:dyDescent="0.25">
      <c r="A1802" s="58" t="s">
        <v>569</v>
      </c>
      <c r="B1802" s="47" t="s">
        <v>2399</v>
      </c>
      <c r="C1802" s="58" t="s">
        <v>5279</v>
      </c>
      <c r="D1802" s="47" t="s">
        <v>5153</v>
      </c>
    </row>
    <row r="1803" spans="1:4" ht="15.75" x14ac:dyDescent="0.25">
      <c r="A1803" s="58" t="s">
        <v>568</v>
      </c>
      <c r="B1803" s="47" t="s">
        <v>2402</v>
      </c>
      <c r="C1803" s="58" t="s">
        <v>5280</v>
      </c>
      <c r="D1803" s="47" t="s">
        <v>2528</v>
      </c>
    </row>
    <row r="1804" spans="1:4" ht="15.75" x14ac:dyDescent="0.25">
      <c r="A1804" s="58" t="s">
        <v>567</v>
      </c>
      <c r="B1804" s="47" t="s">
        <v>2402</v>
      </c>
      <c r="C1804" s="58" t="s">
        <v>2788</v>
      </c>
      <c r="D1804" s="47" t="s">
        <v>3432</v>
      </c>
    </row>
    <row r="1805" spans="1:4" ht="15.75" x14ac:dyDescent="0.25">
      <c r="A1805" s="58" t="s">
        <v>566</v>
      </c>
      <c r="B1805" s="47" t="s">
        <v>2402</v>
      </c>
      <c r="C1805" s="58" t="s">
        <v>2456</v>
      </c>
      <c r="D1805" s="47" t="s">
        <v>5281</v>
      </c>
    </row>
    <row r="1806" spans="1:4" ht="15.75" x14ac:dyDescent="0.25">
      <c r="A1806" s="58" t="s">
        <v>565</v>
      </c>
      <c r="B1806" s="47" t="s">
        <v>2402</v>
      </c>
      <c r="C1806" s="58" t="s">
        <v>5282</v>
      </c>
      <c r="D1806" s="47" t="s">
        <v>4757</v>
      </c>
    </row>
    <row r="1807" spans="1:4" ht="15.75" x14ac:dyDescent="0.25">
      <c r="A1807" s="58" t="s">
        <v>564</v>
      </c>
      <c r="B1807" s="47" t="s">
        <v>2399</v>
      </c>
      <c r="C1807" s="58" t="s">
        <v>5283</v>
      </c>
      <c r="D1807" s="47" t="s">
        <v>3221</v>
      </c>
    </row>
    <row r="1808" spans="1:4" ht="15.75" x14ac:dyDescent="0.25">
      <c r="A1808" s="58" t="s">
        <v>563</v>
      </c>
      <c r="B1808" s="47" t="s">
        <v>2399</v>
      </c>
      <c r="C1808" s="58" t="s">
        <v>5284</v>
      </c>
      <c r="D1808" s="47" t="s">
        <v>5285</v>
      </c>
    </row>
    <row r="1809" spans="1:5" ht="15.75" x14ac:dyDescent="0.25">
      <c r="A1809" s="58" t="s">
        <v>562</v>
      </c>
      <c r="B1809" s="47" t="s">
        <v>2399</v>
      </c>
      <c r="C1809" s="58" t="s">
        <v>5286</v>
      </c>
      <c r="D1809" s="47" t="s">
        <v>5287</v>
      </c>
    </row>
    <row r="1810" spans="1:5" ht="15.75" x14ac:dyDescent="0.25">
      <c r="A1810" s="58" t="s">
        <v>561</v>
      </c>
      <c r="B1810" s="47" t="s">
        <v>2399</v>
      </c>
      <c r="C1810" s="58" t="s">
        <v>5288</v>
      </c>
      <c r="D1810" s="47" t="s">
        <v>2871</v>
      </c>
    </row>
    <row r="1811" spans="1:5" ht="15.75" x14ac:dyDescent="0.25">
      <c r="A1811" s="58" t="s">
        <v>560</v>
      </c>
      <c r="B1811" s="47" t="s">
        <v>2399</v>
      </c>
      <c r="C1811" s="58" t="s">
        <v>5289</v>
      </c>
      <c r="D1811" s="47" t="s">
        <v>5200</v>
      </c>
    </row>
    <row r="1812" spans="1:5" ht="15.75" x14ac:dyDescent="0.25">
      <c r="A1812" s="58" t="s">
        <v>559</v>
      </c>
      <c r="B1812" s="47" t="s">
        <v>2399</v>
      </c>
      <c r="C1812" s="58" t="s">
        <v>5290</v>
      </c>
      <c r="D1812" s="47" t="s">
        <v>5291</v>
      </c>
    </row>
    <row r="1813" spans="1:5" ht="15.75" x14ac:dyDescent="0.25">
      <c r="A1813" s="58" t="s">
        <v>558</v>
      </c>
      <c r="B1813" s="47" t="s">
        <v>2399</v>
      </c>
      <c r="C1813" s="58" t="s">
        <v>5292</v>
      </c>
      <c r="D1813" s="47" t="s">
        <v>5293</v>
      </c>
    </row>
    <row r="1814" spans="1:5" ht="15.75" x14ac:dyDescent="0.25">
      <c r="A1814" s="58" t="s">
        <v>557</v>
      </c>
      <c r="B1814" s="47" t="s">
        <v>2402</v>
      </c>
      <c r="C1814" s="58" t="s">
        <v>5294</v>
      </c>
      <c r="D1814" s="47" t="s">
        <v>5295</v>
      </c>
    </row>
    <row r="1815" spans="1:5" ht="15.75" x14ac:dyDescent="0.25">
      <c r="A1815" s="58" t="s">
        <v>556</v>
      </c>
      <c r="B1815" s="47" t="s">
        <v>2399</v>
      </c>
      <c r="C1815" s="58" t="s">
        <v>5296</v>
      </c>
      <c r="D1815" s="47" t="s">
        <v>3221</v>
      </c>
    </row>
    <row r="1816" spans="1:5" ht="15.75" x14ac:dyDescent="0.25">
      <c r="A1816" s="58" t="s">
        <v>555</v>
      </c>
      <c r="B1816" s="47" t="s">
        <v>2402</v>
      </c>
      <c r="C1816" s="58" t="s">
        <v>5297</v>
      </c>
      <c r="D1816" s="47" t="s">
        <v>3686</v>
      </c>
    </row>
    <row r="1817" spans="1:5" ht="15.75" x14ac:dyDescent="0.25">
      <c r="A1817" s="58" t="s">
        <v>554</v>
      </c>
      <c r="B1817" s="47" t="s">
        <v>2402</v>
      </c>
      <c r="C1817" s="58" t="s">
        <v>5298</v>
      </c>
      <c r="D1817" s="47" t="s">
        <v>5299</v>
      </c>
    </row>
    <row r="1818" spans="1:5" ht="15.75" x14ac:dyDescent="0.25">
      <c r="A1818" s="58" t="s">
        <v>553</v>
      </c>
      <c r="B1818" s="47" t="s">
        <v>2402</v>
      </c>
      <c r="C1818" s="58" t="s">
        <v>5300</v>
      </c>
      <c r="D1818" s="47" t="s">
        <v>4093</v>
      </c>
      <c r="E1818" t="s">
        <v>3677</v>
      </c>
    </row>
    <row r="1819" spans="1:5" ht="15.75" x14ac:dyDescent="0.25">
      <c r="A1819" s="58" t="s">
        <v>552</v>
      </c>
      <c r="B1819" s="47" t="s">
        <v>2402</v>
      </c>
      <c r="C1819" s="58" t="s">
        <v>5301</v>
      </c>
      <c r="D1819" s="47" t="s">
        <v>4833</v>
      </c>
    </row>
    <row r="1820" spans="1:5" ht="15.75" x14ac:dyDescent="0.25">
      <c r="A1820" s="58" t="s">
        <v>551</v>
      </c>
      <c r="B1820" s="47" t="s">
        <v>2402</v>
      </c>
      <c r="C1820" s="58" t="s">
        <v>4145</v>
      </c>
      <c r="D1820" s="47" t="s">
        <v>3050</v>
      </c>
    </row>
    <row r="1821" spans="1:5" ht="15.75" x14ac:dyDescent="0.25">
      <c r="A1821" s="58" t="s">
        <v>550</v>
      </c>
      <c r="B1821" s="47" t="s">
        <v>2402</v>
      </c>
      <c r="C1821" s="58" t="s">
        <v>5302</v>
      </c>
      <c r="D1821" s="47" t="s">
        <v>5303</v>
      </c>
    </row>
    <row r="1822" spans="1:5" ht="15.75" x14ac:dyDescent="0.25">
      <c r="A1822" s="58" t="s">
        <v>549</v>
      </c>
      <c r="B1822" s="47" t="s">
        <v>2402</v>
      </c>
      <c r="C1822" s="58" t="s">
        <v>5304</v>
      </c>
      <c r="D1822" s="47" t="s">
        <v>2559</v>
      </c>
    </row>
    <row r="1823" spans="1:5" ht="15.75" x14ac:dyDescent="0.25">
      <c r="A1823" s="58" t="s">
        <v>548</v>
      </c>
      <c r="B1823" s="47" t="s">
        <v>2402</v>
      </c>
      <c r="C1823" s="58" t="s">
        <v>5305</v>
      </c>
      <c r="D1823" s="47" t="s">
        <v>5306</v>
      </c>
    </row>
    <row r="1824" spans="1:5" ht="15.75" x14ac:dyDescent="0.25">
      <c r="A1824" s="58" t="s">
        <v>547</v>
      </c>
      <c r="B1824" s="47" t="s">
        <v>2399</v>
      </c>
      <c r="C1824" s="58" t="s">
        <v>5307</v>
      </c>
      <c r="D1824" s="47" t="s">
        <v>5308</v>
      </c>
    </row>
    <row r="1825" spans="1:4" ht="15.75" x14ac:dyDescent="0.25">
      <c r="A1825" s="58" t="s">
        <v>546</v>
      </c>
      <c r="B1825" s="47" t="s">
        <v>2402</v>
      </c>
      <c r="C1825" s="58" t="s">
        <v>3724</v>
      </c>
      <c r="D1825" s="47" t="s">
        <v>3244</v>
      </c>
    </row>
    <row r="1826" spans="1:4" ht="15.75" x14ac:dyDescent="0.25">
      <c r="A1826" s="58" t="s">
        <v>545</v>
      </c>
      <c r="B1826" s="47" t="s">
        <v>2399</v>
      </c>
      <c r="C1826" s="58" t="s">
        <v>5309</v>
      </c>
      <c r="D1826" s="47" t="s">
        <v>5310</v>
      </c>
    </row>
    <row r="1827" spans="1:4" ht="15.75" x14ac:dyDescent="0.25">
      <c r="A1827" s="58" t="s">
        <v>544</v>
      </c>
      <c r="B1827" s="47" t="s">
        <v>2399</v>
      </c>
      <c r="C1827" s="58" t="s">
        <v>5311</v>
      </c>
      <c r="D1827" s="47" t="s">
        <v>5312</v>
      </c>
    </row>
    <row r="1828" spans="1:4" ht="15.75" x14ac:dyDescent="0.25">
      <c r="A1828" s="58" t="s">
        <v>543</v>
      </c>
      <c r="B1828" s="47" t="s">
        <v>2399</v>
      </c>
      <c r="C1828" s="58" t="s">
        <v>5313</v>
      </c>
      <c r="D1828" s="47" t="s">
        <v>5314</v>
      </c>
    </row>
    <row r="1829" spans="1:4" ht="15.75" x14ac:dyDescent="0.25">
      <c r="A1829" s="58" t="s">
        <v>542</v>
      </c>
      <c r="B1829" s="47" t="s">
        <v>2399</v>
      </c>
      <c r="C1829" s="58" t="s">
        <v>5315</v>
      </c>
      <c r="D1829" s="47" t="s">
        <v>5172</v>
      </c>
    </row>
    <row r="1830" spans="1:4" ht="15.75" x14ac:dyDescent="0.25">
      <c r="A1830" s="58" t="s">
        <v>541</v>
      </c>
      <c r="B1830" s="47" t="s">
        <v>2399</v>
      </c>
      <c r="C1830" s="58" t="s">
        <v>5316</v>
      </c>
      <c r="D1830" s="47" t="s">
        <v>3210</v>
      </c>
    </row>
    <row r="1831" spans="1:4" ht="15.75" x14ac:dyDescent="0.25">
      <c r="A1831" s="58" t="s">
        <v>540</v>
      </c>
      <c r="B1831" s="47" t="s">
        <v>2402</v>
      </c>
      <c r="C1831" s="58" t="s">
        <v>2764</v>
      </c>
      <c r="D1831" s="47" t="s">
        <v>5317</v>
      </c>
    </row>
    <row r="1832" spans="1:4" ht="15.75" x14ac:dyDescent="0.25">
      <c r="A1832" s="58" t="s">
        <v>539</v>
      </c>
      <c r="B1832" s="47" t="s">
        <v>2399</v>
      </c>
      <c r="C1832" s="58" t="s">
        <v>4146</v>
      </c>
      <c r="D1832" s="47" t="s">
        <v>2798</v>
      </c>
    </row>
    <row r="1833" spans="1:4" ht="15.75" x14ac:dyDescent="0.25">
      <c r="A1833" s="58" t="s">
        <v>538</v>
      </c>
      <c r="B1833" s="47" t="s">
        <v>2399</v>
      </c>
      <c r="C1833" s="58" t="s">
        <v>3124</v>
      </c>
      <c r="D1833" s="47" t="s">
        <v>5090</v>
      </c>
    </row>
    <row r="1834" spans="1:4" ht="15.75" x14ac:dyDescent="0.25">
      <c r="A1834" s="58" t="s">
        <v>537</v>
      </c>
      <c r="B1834" s="47" t="s">
        <v>2402</v>
      </c>
      <c r="C1834" s="58" t="s">
        <v>5318</v>
      </c>
      <c r="D1834" s="47" t="s">
        <v>5319</v>
      </c>
    </row>
    <row r="1835" spans="1:4" ht="15.75" x14ac:dyDescent="0.25">
      <c r="A1835" s="58" t="s">
        <v>536</v>
      </c>
      <c r="B1835" s="47" t="s">
        <v>2399</v>
      </c>
      <c r="C1835" s="58" t="s">
        <v>5320</v>
      </c>
      <c r="D1835" s="47" t="s">
        <v>5321</v>
      </c>
    </row>
    <row r="1836" spans="1:4" ht="15.75" x14ac:dyDescent="0.25">
      <c r="A1836" s="58" t="s">
        <v>534</v>
      </c>
      <c r="B1836" s="47" t="s">
        <v>3277</v>
      </c>
      <c r="C1836" s="58" t="s">
        <v>5322</v>
      </c>
      <c r="D1836" s="47" t="s">
        <v>4546</v>
      </c>
    </row>
    <row r="1837" spans="1:4" ht="15.75" x14ac:dyDescent="0.25">
      <c r="A1837" s="58" t="s">
        <v>533</v>
      </c>
      <c r="B1837" s="47" t="s">
        <v>2402</v>
      </c>
      <c r="C1837" s="58" t="s">
        <v>5323</v>
      </c>
      <c r="D1837" s="47" t="s">
        <v>3686</v>
      </c>
    </row>
    <row r="1838" spans="1:4" ht="15.75" x14ac:dyDescent="0.25">
      <c r="A1838" s="58" t="s">
        <v>532</v>
      </c>
      <c r="B1838" s="47" t="s">
        <v>2402</v>
      </c>
      <c r="C1838" s="58" t="s">
        <v>5324</v>
      </c>
      <c r="D1838" s="47" t="s">
        <v>5325</v>
      </c>
    </row>
    <row r="1839" spans="1:4" ht="15.75" x14ac:dyDescent="0.25">
      <c r="A1839" s="58" t="s">
        <v>531</v>
      </c>
      <c r="B1839" s="47" t="s">
        <v>2402</v>
      </c>
      <c r="C1839" s="58" t="s">
        <v>5326</v>
      </c>
      <c r="D1839" s="47" t="s">
        <v>5327</v>
      </c>
    </row>
    <row r="1840" spans="1:4" ht="15.75" x14ac:dyDescent="0.25">
      <c r="A1840" s="58" t="s">
        <v>530</v>
      </c>
      <c r="B1840" s="47" t="s">
        <v>2402</v>
      </c>
      <c r="C1840" s="58" t="s">
        <v>4372</v>
      </c>
      <c r="D1840" s="47" t="s">
        <v>5328</v>
      </c>
    </row>
    <row r="1841" spans="1:4" ht="15.75" x14ac:dyDescent="0.25">
      <c r="A1841" s="58" t="s">
        <v>529</v>
      </c>
      <c r="B1841" s="47" t="s">
        <v>2402</v>
      </c>
      <c r="C1841" s="58" t="s">
        <v>4454</v>
      </c>
      <c r="D1841" s="47" t="s">
        <v>5329</v>
      </c>
    </row>
    <row r="1842" spans="1:4" ht="15.75" x14ac:dyDescent="0.25">
      <c r="A1842" s="58" t="s">
        <v>528</v>
      </c>
      <c r="B1842" s="47" t="s">
        <v>2399</v>
      </c>
      <c r="C1842" s="58" t="s">
        <v>5330</v>
      </c>
      <c r="D1842" s="47" t="s">
        <v>2526</v>
      </c>
    </row>
    <row r="1843" spans="1:4" ht="15.75" x14ac:dyDescent="0.25">
      <c r="A1843" s="58" t="s">
        <v>527</v>
      </c>
      <c r="B1843" s="47" t="s">
        <v>2399</v>
      </c>
      <c r="C1843" s="58" t="s">
        <v>5331</v>
      </c>
      <c r="D1843" s="47" t="s">
        <v>5332</v>
      </c>
    </row>
    <row r="1844" spans="1:4" ht="15.75" x14ac:dyDescent="0.25">
      <c r="A1844" s="58" t="s">
        <v>526</v>
      </c>
      <c r="B1844" s="47" t="s">
        <v>2402</v>
      </c>
      <c r="C1844" s="58" t="s">
        <v>2529</v>
      </c>
      <c r="D1844" s="47" t="s">
        <v>5333</v>
      </c>
    </row>
    <row r="1845" spans="1:4" ht="15.75" x14ac:dyDescent="0.25">
      <c r="A1845" s="58" t="s">
        <v>525</v>
      </c>
      <c r="B1845" s="47" t="s">
        <v>2402</v>
      </c>
      <c r="C1845" s="58" t="s">
        <v>5334</v>
      </c>
      <c r="D1845" s="47" t="s">
        <v>5335</v>
      </c>
    </row>
    <row r="1846" spans="1:4" ht="15.75" x14ac:dyDescent="0.25">
      <c r="A1846" s="58" t="s">
        <v>524</v>
      </c>
      <c r="B1846" s="47" t="s">
        <v>2402</v>
      </c>
      <c r="C1846" s="58" t="s">
        <v>5336</v>
      </c>
      <c r="D1846" s="47" t="s">
        <v>2451</v>
      </c>
    </row>
    <row r="1847" spans="1:4" ht="15.75" x14ac:dyDescent="0.25">
      <c r="A1847" s="58" t="s">
        <v>523</v>
      </c>
      <c r="B1847" s="47" t="s">
        <v>2402</v>
      </c>
      <c r="C1847" s="58" t="s">
        <v>5337</v>
      </c>
      <c r="D1847" s="47" t="s">
        <v>5338</v>
      </c>
    </row>
    <row r="1848" spans="1:4" ht="15.75" x14ac:dyDescent="0.25">
      <c r="A1848" s="58" t="s">
        <v>522</v>
      </c>
      <c r="B1848" s="47" t="s">
        <v>2402</v>
      </c>
      <c r="C1848" s="58" t="s">
        <v>5339</v>
      </c>
      <c r="D1848" s="47" t="s">
        <v>5340</v>
      </c>
    </row>
    <row r="1849" spans="1:4" ht="15.75" x14ac:dyDescent="0.25">
      <c r="A1849" s="58" t="s">
        <v>521</v>
      </c>
      <c r="B1849" s="47" t="s">
        <v>2402</v>
      </c>
      <c r="C1849" s="58" t="s">
        <v>5341</v>
      </c>
      <c r="D1849" s="47" t="s">
        <v>5342</v>
      </c>
    </row>
    <row r="1850" spans="1:4" ht="15.75" x14ac:dyDescent="0.25">
      <c r="A1850" s="58" t="s">
        <v>520</v>
      </c>
      <c r="B1850" s="47" t="s">
        <v>2402</v>
      </c>
      <c r="C1850" s="58" t="s">
        <v>5343</v>
      </c>
      <c r="D1850" s="47" t="s">
        <v>5344</v>
      </c>
    </row>
    <row r="1851" spans="1:4" ht="15.75" x14ac:dyDescent="0.25">
      <c r="A1851" s="58" t="s">
        <v>519</v>
      </c>
      <c r="B1851" s="47" t="s">
        <v>2402</v>
      </c>
      <c r="C1851" s="58" t="s">
        <v>5345</v>
      </c>
      <c r="D1851" s="47" t="s">
        <v>2962</v>
      </c>
    </row>
    <row r="1852" spans="1:4" ht="15.75" x14ac:dyDescent="0.25">
      <c r="A1852" s="58" t="s">
        <v>518</v>
      </c>
      <c r="B1852" s="47" t="s">
        <v>2402</v>
      </c>
      <c r="C1852" s="58" t="s">
        <v>5346</v>
      </c>
      <c r="D1852" s="47" t="s">
        <v>2496</v>
      </c>
    </row>
    <row r="1853" spans="1:4" ht="15.75" x14ac:dyDescent="0.25">
      <c r="A1853" s="58" t="s">
        <v>517</v>
      </c>
      <c r="B1853" s="47" t="s">
        <v>2402</v>
      </c>
      <c r="C1853" s="58" t="s">
        <v>5347</v>
      </c>
      <c r="D1853" s="47" t="s">
        <v>5348</v>
      </c>
    </row>
    <row r="1854" spans="1:4" ht="15.75" x14ac:dyDescent="0.25">
      <c r="A1854" s="58" t="s">
        <v>515</v>
      </c>
      <c r="B1854" s="47" t="s">
        <v>2402</v>
      </c>
      <c r="C1854" s="58" t="s">
        <v>5349</v>
      </c>
      <c r="D1854" s="47" t="s">
        <v>2496</v>
      </c>
    </row>
    <row r="1855" spans="1:4" ht="15.75" x14ac:dyDescent="0.25">
      <c r="A1855" s="58" t="s">
        <v>514</v>
      </c>
      <c r="B1855" s="47" t="s">
        <v>2399</v>
      </c>
      <c r="C1855" s="58" t="s">
        <v>5052</v>
      </c>
      <c r="D1855" s="47" t="s">
        <v>5350</v>
      </c>
    </row>
    <row r="1856" spans="1:4" ht="15.75" x14ac:dyDescent="0.25">
      <c r="A1856" s="58" t="s">
        <v>513</v>
      </c>
      <c r="B1856" s="47" t="s">
        <v>2402</v>
      </c>
      <c r="C1856" s="58" t="s">
        <v>3613</v>
      </c>
      <c r="D1856" s="47" t="s">
        <v>3412</v>
      </c>
    </row>
    <row r="1857" spans="1:4" ht="15.75" x14ac:dyDescent="0.25">
      <c r="A1857" s="58" t="s">
        <v>512</v>
      </c>
      <c r="B1857" s="47" t="s">
        <v>2402</v>
      </c>
      <c r="C1857" s="58" t="s">
        <v>5351</v>
      </c>
      <c r="D1857" s="47" t="s">
        <v>3156</v>
      </c>
    </row>
    <row r="1858" spans="1:4" ht="15.75" x14ac:dyDescent="0.25">
      <c r="A1858" s="58" t="s">
        <v>511</v>
      </c>
      <c r="B1858" s="47" t="s">
        <v>2399</v>
      </c>
      <c r="C1858" s="58" t="s">
        <v>5352</v>
      </c>
      <c r="D1858" s="47" t="s">
        <v>5353</v>
      </c>
    </row>
    <row r="1859" spans="1:4" ht="15.75" x14ac:dyDescent="0.25">
      <c r="A1859" s="58" t="s">
        <v>510</v>
      </c>
      <c r="B1859" s="47" t="s">
        <v>2402</v>
      </c>
      <c r="C1859" s="58" t="s">
        <v>5354</v>
      </c>
      <c r="D1859" s="47" t="s">
        <v>5355</v>
      </c>
    </row>
    <row r="1860" spans="1:4" ht="15.75" x14ac:dyDescent="0.25">
      <c r="A1860" s="58" t="s">
        <v>509</v>
      </c>
      <c r="B1860" s="47" t="s">
        <v>2399</v>
      </c>
      <c r="C1860" s="58" t="s">
        <v>4233</v>
      </c>
      <c r="D1860" s="47" t="s">
        <v>4595</v>
      </c>
    </row>
    <row r="1861" spans="1:4" ht="15.75" x14ac:dyDescent="0.25">
      <c r="A1861" s="58" t="s">
        <v>508</v>
      </c>
      <c r="B1861" s="47" t="s">
        <v>2399</v>
      </c>
      <c r="C1861" s="58" t="s">
        <v>3957</v>
      </c>
      <c r="D1861" s="47" t="s">
        <v>5356</v>
      </c>
    </row>
    <row r="1862" spans="1:4" ht="15.75" x14ac:dyDescent="0.25">
      <c r="A1862" s="58" t="s">
        <v>507</v>
      </c>
      <c r="B1862" s="47" t="s">
        <v>2399</v>
      </c>
      <c r="C1862" s="58" t="s">
        <v>5357</v>
      </c>
      <c r="D1862" s="47" t="s">
        <v>5358</v>
      </c>
    </row>
    <row r="1863" spans="1:4" ht="15.75" x14ac:dyDescent="0.25">
      <c r="A1863" s="58" t="s">
        <v>506</v>
      </c>
      <c r="B1863" s="47" t="s">
        <v>2399</v>
      </c>
      <c r="C1863" s="58" t="s">
        <v>3131</v>
      </c>
      <c r="D1863" s="47" t="s">
        <v>3347</v>
      </c>
    </row>
    <row r="1864" spans="1:4" ht="15.75" x14ac:dyDescent="0.25">
      <c r="A1864" s="58" t="s">
        <v>505</v>
      </c>
      <c r="B1864" s="47" t="s">
        <v>2399</v>
      </c>
      <c r="C1864" s="58" t="s">
        <v>5359</v>
      </c>
      <c r="D1864" s="47" t="s">
        <v>5360</v>
      </c>
    </row>
    <row r="1865" spans="1:4" ht="15.75" x14ac:dyDescent="0.25">
      <c r="A1865" s="58" t="s">
        <v>504</v>
      </c>
      <c r="B1865" s="47" t="s">
        <v>2399</v>
      </c>
      <c r="C1865" s="58" t="s">
        <v>5361</v>
      </c>
      <c r="D1865" s="47" t="s">
        <v>2507</v>
      </c>
    </row>
    <row r="1866" spans="1:4" ht="15.75" x14ac:dyDescent="0.25">
      <c r="A1866" s="58" t="s">
        <v>503</v>
      </c>
      <c r="B1866" s="47" t="s">
        <v>2399</v>
      </c>
      <c r="C1866" s="58" t="s">
        <v>3218</v>
      </c>
      <c r="D1866" s="47" t="s">
        <v>5362</v>
      </c>
    </row>
    <row r="1867" spans="1:4" ht="15.75" x14ac:dyDescent="0.25">
      <c r="A1867" s="58" t="s">
        <v>502</v>
      </c>
      <c r="B1867" s="47" t="s">
        <v>2402</v>
      </c>
      <c r="C1867" s="58" t="s">
        <v>5363</v>
      </c>
      <c r="D1867" s="47" t="s">
        <v>5364</v>
      </c>
    </row>
    <row r="1868" spans="1:4" ht="15.75" x14ac:dyDescent="0.25">
      <c r="A1868" s="58" t="s">
        <v>501</v>
      </c>
      <c r="B1868" s="47" t="s">
        <v>2399</v>
      </c>
      <c r="C1868" s="58" t="s">
        <v>3819</v>
      </c>
      <c r="D1868" s="47" t="s">
        <v>3748</v>
      </c>
    </row>
    <row r="1869" spans="1:4" ht="15.75" x14ac:dyDescent="0.25">
      <c r="A1869" s="58" t="s">
        <v>500</v>
      </c>
      <c r="B1869" s="47" t="s">
        <v>2402</v>
      </c>
      <c r="C1869" s="58" t="s">
        <v>3654</v>
      </c>
      <c r="D1869" s="47" t="s">
        <v>5365</v>
      </c>
    </row>
    <row r="1870" spans="1:4" ht="15.75" x14ac:dyDescent="0.25">
      <c r="A1870" s="58" t="s">
        <v>499</v>
      </c>
      <c r="B1870" s="47" t="s">
        <v>2402</v>
      </c>
      <c r="C1870" s="58" t="s">
        <v>5366</v>
      </c>
      <c r="D1870" s="47" t="s">
        <v>3093</v>
      </c>
    </row>
    <row r="1871" spans="1:4" ht="15.75" x14ac:dyDescent="0.25">
      <c r="A1871" s="58" t="s">
        <v>498</v>
      </c>
      <c r="B1871" s="47" t="s">
        <v>2402</v>
      </c>
      <c r="C1871" s="58" t="s">
        <v>2795</v>
      </c>
      <c r="D1871" s="47" t="s">
        <v>2648</v>
      </c>
    </row>
    <row r="1872" spans="1:4" ht="15.75" x14ac:dyDescent="0.25">
      <c r="A1872" s="58" t="s">
        <v>497</v>
      </c>
      <c r="B1872" s="47" t="s">
        <v>2402</v>
      </c>
      <c r="C1872" s="58" t="s">
        <v>5367</v>
      </c>
      <c r="D1872" s="47" t="s">
        <v>5368</v>
      </c>
    </row>
    <row r="1873" spans="1:4" ht="15.75" x14ac:dyDescent="0.25">
      <c r="A1873" s="58" t="s">
        <v>496</v>
      </c>
      <c r="B1873" s="47" t="s">
        <v>2402</v>
      </c>
      <c r="C1873" s="58" t="s">
        <v>5369</v>
      </c>
      <c r="D1873" s="47" t="s">
        <v>5370</v>
      </c>
    </row>
    <row r="1874" spans="1:4" ht="15.75" x14ac:dyDescent="0.25">
      <c r="A1874" s="58" t="s">
        <v>495</v>
      </c>
      <c r="B1874" s="47" t="s">
        <v>2402</v>
      </c>
      <c r="C1874" s="58" t="s">
        <v>5371</v>
      </c>
      <c r="D1874" s="47" t="s">
        <v>5372</v>
      </c>
    </row>
    <row r="1875" spans="1:4" ht="15.75" x14ac:dyDescent="0.25">
      <c r="A1875" s="58" t="s">
        <v>494</v>
      </c>
      <c r="B1875" s="47" t="s">
        <v>2402</v>
      </c>
      <c r="C1875" s="58" t="s">
        <v>5373</v>
      </c>
      <c r="D1875" s="47" t="s">
        <v>5374</v>
      </c>
    </row>
    <row r="1876" spans="1:4" ht="15.75" x14ac:dyDescent="0.25">
      <c r="A1876" s="58" t="s">
        <v>493</v>
      </c>
      <c r="B1876" s="47" t="s">
        <v>2402</v>
      </c>
      <c r="C1876" s="58" t="s">
        <v>5375</v>
      </c>
      <c r="D1876" s="47" t="s">
        <v>5376</v>
      </c>
    </row>
    <row r="1877" spans="1:4" ht="15.75" x14ac:dyDescent="0.25">
      <c r="A1877" s="58" t="s">
        <v>492</v>
      </c>
      <c r="B1877" s="47" t="s">
        <v>2399</v>
      </c>
      <c r="C1877" s="58" t="s">
        <v>4291</v>
      </c>
      <c r="D1877" s="47" t="s">
        <v>5377</v>
      </c>
    </row>
    <row r="1878" spans="1:4" ht="15.75" x14ac:dyDescent="0.25">
      <c r="A1878" s="58" t="s">
        <v>491</v>
      </c>
      <c r="B1878" s="47" t="s">
        <v>2399</v>
      </c>
      <c r="C1878" s="58" t="s">
        <v>5378</v>
      </c>
      <c r="D1878" s="47" t="s">
        <v>3614</v>
      </c>
    </row>
    <row r="1879" spans="1:4" ht="15.75" x14ac:dyDescent="0.25">
      <c r="A1879" s="58" t="s">
        <v>490</v>
      </c>
      <c r="B1879" s="47" t="s">
        <v>3277</v>
      </c>
      <c r="C1879" s="58" t="s">
        <v>5379</v>
      </c>
      <c r="D1879" s="47" t="s">
        <v>5380</v>
      </c>
    </row>
    <row r="1880" spans="1:4" ht="15.75" x14ac:dyDescent="0.25">
      <c r="A1880" s="58" t="s">
        <v>489</v>
      </c>
      <c r="B1880" s="47" t="s">
        <v>2399</v>
      </c>
      <c r="C1880" s="58" t="s">
        <v>5381</v>
      </c>
      <c r="D1880" s="47" t="s">
        <v>5382</v>
      </c>
    </row>
    <row r="1881" spans="1:4" ht="15.75" x14ac:dyDescent="0.25">
      <c r="A1881" s="58" t="s">
        <v>488</v>
      </c>
      <c r="B1881" s="47" t="s">
        <v>2399</v>
      </c>
      <c r="C1881" s="58" t="s">
        <v>5383</v>
      </c>
      <c r="D1881" s="47" t="s">
        <v>5384</v>
      </c>
    </row>
    <row r="1882" spans="1:4" ht="15.75" x14ac:dyDescent="0.25">
      <c r="A1882" s="58" t="s">
        <v>487</v>
      </c>
      <c r="B1882" s="47" t="s">
        <v>2402</v>
      </c>
      <c r="C1882" s="58" t="s">
        <v>3411</v>
      </c>
      <c r="D1882" s="47" t="s">
        <v>5385</v>
      </c>
    </row>
    <row r="1883" spans="1:4" ht="15.75" x14ac:dyDescent="0.25">
      <c r="A1883" s="58" t="s">
        <v>486</v>
      </c>
      <c r="B1883" s="47" t="s">
        <v>2399</v>
      </c>
      <c r="C1883" s="58" t="s">
        <v>5386</v>
      </c>
      <c r="D1883" s="47" t="s">
        <v>5377</v>
      </c>
    </row>
    <row r="1884" spans="1:4" ht="15.75" x14ac:dyDescent="0.25">
      <c r="A1884" s="58" t="s">
        <v>485</v>
      </c>
      <c r="B1884" s="47" t="s">
        <v>2399</v>
      </c>
      <c r="C1884" s="58" t="s">
        <v>5387</v>
      </c>
      <c r="D1884" s="47" t="s">
        <v>5388</v>
      </c>
    </row>
    <row r="1885" spans="1:4" ht="15.75" x14ac:dyDescent="0.25">
      <c r="A1885" s="58" t="s">
        <v>484</v>
      </c>
      <c r="B1885" s="47" t="s">
        <v>2399</v>
      </c>
      <c r="C1885" s="58" t="s">
        <v>5389</v>
      </c>
      <c r="D1885" s="47" t="s">
        <v>5390</v>
      </c>
    </row>
    <row r="1886" spans="1:4" ht="15.75" x14ac:dyDescent="0.25">
      <c r="A1886" s="58" t="s">
        <v>483</v>
      </c>
      <c r="B1886" s="47" t="s">
        <v>2399</v>
      </c>
      <c r="C1886" s="58" t="s">
        <v>5391</v>
      </c>
      <c r="D1886" s="47" t="s">
        <v>5392</v>
      </c>
    </row>
    <row r="1887" spans="1:4" ht="15.75" x14ac:dyDescent="0.25">
      <c r="A1887" s="58" t="s">
        <v>482</v>
      </c>
      <c r="B1887" s="47" t="s">
        <v>2399</v>
      </c>
      <c r="C1887" s="58" t="s">
        <v>5393</v>
      </c>
      <c r="D1887" s="47" t="s">
        <v>5394</v>
      </c>
    </row>
    <row r="1888" spans="1:4" ht="15.75" x14ac:dyDescent="0.25">
      <c r="A1888" s="58" t="s">
        <v>481</v>
      </c>
      <c r="B1888" s="47" t="s">
        <v>2402</v>
      </c>
      <c r="C1888" s="58" t="s">
        <v>5395</v>
      </c>
      <c r="D1888" s="47" t="s">
        <v>5396</v>
      </c>
    </row>
    <row r="1889" spans="1:5" ht="15.75" x14ac:dyDescent="0.25">
      <c r="A1889" s="58" t="s">
        <v>480</v>
      </c>
      <c r="B1889" s="47" t="s">
        <v>2402</v>
      </c>
      <c r="C1889" s="58" t="s">
        <v>5397</v>
      </c>
      <c r="D1889" s="47" t="s">
        <v>3129</v>
      </c>
    </row>
    <row r="1890" spans="1:5" ht="15.75" x14ac:dyDescent="0.25">
      <c r="A1890" s="58" t="s">
        <v>479</v>
      </c>
      <c r="B1890" s="47" t="s">
        <v>2402</v>
      </c>
      <c r="C1890" s="58" t="s">
        <v>3437</v>
      </c>
      <c r="D1890" s="47" t="s">
        <v>5398</v>
      </c>
    </row>
    <row r="1891" spans="1:5" ht="15.75" x14ac:dyDescent="0.25">
      <c r="A1891" s="58" t="s">
        <v>478</v>
      </c>
      <c r="B1891" s="47" t="s">
        <v>2399</v>
      </c>
      <c r="C1891" s="58" t="s">
        <v>5399</v>
      </c>
      <c r="D1891" s="47" t="s">
        <v>4369</v>
      </c>
    </row>
    <row r="1892" spans="1:5" ht="15.75" x14ac:dyDescent="0.25">
      <c r="A1892" s="58" t="s">
        <v>477</v>
      </c>
      <c r="B1892" s="47" t="s">
        <v>2402</v>
      </c>
      <c r="C1892" s="58" t="s">
        <v>5400</v>
      </c>
      <c r="D1892" s="47" t="s">
        <v>2439</v>
      </c>
    </row>
    <row r="1893" spans="1:5" ht="15.75" x14ac:dyDescent="0.25">
      <c r="A1893" s="58" t="s">
        <v>476</v>
      </c>
      <c r="B1893" s="47" t="s">
        <v>2402</v>
      </c>
      <c r="C1893" s="58" t="s">
        <v>5401</v>
      </c>
      <c r="D1893" s="47" t="s">
        <v>5402</v>
      </c>
    </row>
    <row r="1894" spans="1:5" ht="15.75" x14ac:dyDescent="0.25">
      <c r="A1894" s="58" t="s">
        <v>475</v>
      </c>
      <c r="B1894" s="47" t="s">
        <v>2399</v>
      </c>
      <c r="C1894" s="58" t="s">
        <v>5403</v>
      </c>
      <c r="D1894" s="47" t="s">
        <v>5404</v>
      </c>
    </row>
    <row r="1895" spans="1:5" ht="15.75" x14ac:dyDescent="0.25">
      <c r="A1895" s="58" t="s">
        <v>474</v>
      </c>
      <c r="B1895" s="47" t="s">
        <v>2402</v>
      </c>
      <c r="C1895" s="58" t="s">
        <v>5405</v>
      </c>
      <c r="D1895" s="47" t="s">
        <v>2628</v>
      </c>
    </row>
    <row r="1896" spans="1:5" ht="15.75" x14ac:dyDescent="0.25">
      <c r="A1896" s="58" t="s">
        <v>473</v>
      </c>
      <c r="B1896" s="47" t="s">
        <v>2399</v>
      </c>
      <c r="C1896" s="58" t="s">
        <v>5406</v>
      </c>
      <c r="D1896" s="47" t="s">
        <v>5407</v>
      </c>
    </row>
    <row r="1897" spans="1:5" ht="15.75" x14ac:dyDescent="0.25">
      <c r="A1897" s="58" t="s">
        <v>472</v>
      </c>
      <c r="B1897" s="47" t="s">
        <v>2402</v>
      </c>
      <c r="C1897" s="58" t="s">
        <v>2856</v>
      </c>
      <c r="D1897" s="47" t="s">
        <v>5408</v>
      </c>
      <c r="E1897" t="s">
        <v>3677</v>
      </c>
    </row>
    <row r="1898" spans="1:5" ht="15.75" x14ac:dyDescent="0.25">
      <c r="A1898" s="58" t="s">
        <v>471</v>
      </c>
      <c r="B1898" s="47" t="s">
        <v>2402</v>
      </c>
      <c r="C1898" s="58" t="s">
        <v>5409</v>
      </c>
      <c r="D1898" s="47" t="s">
        <v>2700</v>
      </c>
    </row>
    <row r="1899" spans="1:5" ht="15.75" x14ac:dyDescent="0.25">
      <c r="A1899" s="58" t="s">
        <v>470</v>
      </c>
      <c r="B1899" s="47" t="s">
        <v>2402</v>
      </c>
      <c r="C1899" s="58" t="s">
        <v>2535</v>
      </c>
      <c r="D1899" s="47" t="s">
        <v>5410</v>
      </c>
    </row>
    <row r="1900" spans="1:5" ht="15.75" x14ac:dyDescent="0.25">
      <c r="A1900" s="58" t="s">
        <v>469</v>
      </c>
      <c r="B1900" s="47" t="s">
        <v>2402</v>
      </c>
      <c r="C1900" s="58" t="s">
        <v>2593</v>
      </c>
      <c r="D1900" s="47" t="s">
        <v>3156</v>
      </c>
    </row>
    <row r="1901" spans="1:5" ht="15.75" x14ac:dyDescent="0.25">
      <c r="A1901" s="58" t="s">
        <v>468</v>
      </c>
      <c r="B1901" s="47" t="s">
        <v>2399</v>
      </c>
      <c r="C1901" s="58" t="s">
        <v>5411</v>
      </c>
      <c r="D1901" s="47" t="s">
        <v>2589</v>
      </c>
    </row>
    <row r="1902" spans="1:5" ht="15.75" x14ac:dyDescent="0.25">
      <c r="A1902" s="58" t="s">
        <v>467</v>
      </c>
      <c r="B1902" s="47" t="s">
        <v>2399</v>
      </c>
      <c r="C1902" s="58" t="s">
        <v>5251</v>
      </c>
      <c r="D1902" s="47" t="s">
        <v>5412</v>
      </c>
    </row>
    <row r="1903" spans="1:5" ht="15.75" x14ac:dyDescent="0.25">
      <c r="A1903" s="58" t="s">
        <v>466</v>
      </c>
      <c r="B1903" s="47" t="s">
        <v>2399</v>
      </c>
      <c r="C1903" s="58" t="s">
        <v>5413</v>
      </c>
      <c r="D1903" s="47" t="s">
        <v>4312</v>
      </c>
    </row>
    <row r="1904" spans="1:5" ht="15.75" x14ac:dyDescent="0.25">
      <c r="A1904" s="58" t="s">
        <v>465</v>
      </c>
      <c r="B1904" s="47" t="s">
        <v>2399</v>
      </c>
      <c r="C1904" s="58" t="s">
        <v>5414</v>
      </c>
      <c r="D1904" s="47" t="s">
        <v>2835</v>
      </c>
    </row>
    <row r="1905" spans="1:4" ht="15.75" x14ac:dyDescent="0.25">
      <c r="A1905" s="58" t="s">
        <v>464</v>
      </c>
      <c r="B1905" s="47" t="s">
        <v>2399</v>
      </c>
      <c r="C1905" s="58" t="s">
        <v>5415</v>
      </c>
      <c r="D1905" s="47" t="s">
        <v>5416</v>
      </c>
    </row>
    <row r="1906" spans="1:4" ht="15.75" x14ac:dyDescent="0.25">
      <c r="A1906" s="58" t="s">
        <v>463</v>
      </c>
      <c r="B1906" s="47" t="s">
        <v>2399</v>
      </c>
      <c r="C1906" s="58" t="s">
        <v>5417</v>
      </c>
      <c r="D1906" s="47" t="s">
        <v>5418</v>
      </c>
    </row>
    <row r="1907" spans="1:4" ht="15.75" x14ac:dyDescent="0.25">
      <c r="A1907" s="58" t="s">
        <v>462</v>
      </c>
      <c r="B1907" s="47" t="s">
        <v>2402</v>
      </c>
      <c r="C1907" s="58" t="s">
        <v>5419</v>
      </c>
      <c r="D1907" s="47" t="s">
        <v>5420</v>
      </c>
    </row>
    <row r="1908" spans="1:4" ht="15.75" x14ac:dyDescent="0.25">
      <c r="A1908" s="58" t="s">
        <v>461</v>
      </c>
      <c r="B1908" s="47" t="s">
        <v>2399</v>
      </c>
      <c r="C1908" s="58" t="s">
        <v>2948</v>
      </c>
      <c r="D1908" s="47" t="s">
        <v>5421</v>
      </c>
    </row>
    <row r="1909" spans="1:4" ht="15.75" x14ac:dyDescent="0.25">
      <c r="A1909" s="58" t="s">
        <v>460</v>
      </c>
      <c r="B1909" s="47" t="s">
        <v>2399</v>
      </c>
      <c r="C1909" s="58" t="s">
        <v>5422</v>
      </c>
      <c r="D1909" s="47" t="s">
        <v>5423</v>
      </c>
    </row>
    <row r="1910" spans="1:4" ht="15.75" x14ac:dyDescent="0.25">
      <c r="A1910" s="58" t="s">
        <v>459</v>
      </c>
      <c r="B1910" s="47" t="s">
        <v>2402</v>
      </c>
      <c r="C1910" s="58" t="s">
        <v>5424</v>
      </c>
      <c r="D1910" s="47" t="s">
        <v>5425</v>
      </c>
    </row>
    <row r="1911" spans="1:4" ht="15.75" x14ac:dyDescent="0.25">
      <c r="A1911" s="58" t="s">
        <v>458</v>
      </c>
      <c r="B1911" s="47" t="s">
        <v>2402</v>
      </c>
      <c r="C1911" s="58" t="s">
        <v>3218</v>
      </c>
      <c r="D1911" s="47" t="s">
        <v>5426</v>
      </c>
    </row>
    <row r="1912" spans="1:4" ht="15.75" x14ac:dyDescent="0.25">
      <c r="A1912" s="58" t="s">
        <v>457</v>
      </c>
      <c r="B1912" s="47" t="s">
        <v>2399</v>
      </c>
      <c r="C1912" s="58" t="s">
        <v>5427</v>
      </c>
      <c r="D1912" s="47" t="s">
        <v>5428</v>
      </c>
    </row>
    <row r="1913" spans="1:4" ht="15.75" x14ac:dyDescent="0.25">
      <c r="A1913" s="58" t="s">
        <v>456</v>
      </c>
      <c r="B1913" s="47" t="s">
        <v>2402</v>
      </c>
      <c r="C1913" s="58" t="s">
        <v>3111</v>
      </c>
      <c r="D1913" s="47" t="s">
        <v>5429</v>
      </c>
    </row>
    <row r="1914" spans="1:4" ht="15.75" x14ac:dyDescent="0.25">
      <c r="A1914" s="58" t="s">
        <v>455</v>
      </c>
      <c r="B1914" s="47" t="s">
        <v>2402</v>
      </c>
      <c r="C1914" s="58" t="s">
        <v>5430</v>
      </c>
      <c r="D1914" s="47" t="s">
        <v>5431</v>
      </c>
    </row>
    <row r="1915" spans="1:4" ht="15.75" x14ac:dyDescent="0.25">
      <c r="A1915" s="58" t="s">
        <v>454</v>
      </c>
      <c r="B1915" s="47" t="s">
        <v>2402</v>
      </c>
      <c r="C1915" s="58" t="s">
        <v>3447</v>
      </c>
      <c r="D1915" s="47" t="s">
        <v>5432</v>
      </c>
    </row>
    <row r="1916" spans="1:4" ht="15.75" x14ac:dyDescent="0.25">
      <c r="A1916" s="58" t="s">
        <v>453</v>
      </c>
      <c r="B1916" s="47" t="s">
        <v>2399</v>
      </c>
      <c r="C1916" s="58" t="s">
        <v>5433</v>
      </c>
      <c r="D1916" s="47" t="s">
        <v>5434</v>
      </c>
    </row>
    <row r="1917" spans="1:4" ht="15.75" x14ac:dyDescent="0.25">
      <c r="A1917" s="58" t="s">
        <v>452</v>
      </c>
      <c r="B1917" s="47" t="s">
        <v>2402</v>
      </c>
      <c r="C1917" s="58" t="s">
        <v>5435</v>
      </c>
      <c r="D1917" s="47" t="s">
        <v>5436</v>
      </c>
    </row>
    <row r="1918" spans="1:4" ht="15.75" x14ac:dyDescent="0.25">
      <c r="A1918" s="58" t="s">
        <v>451</v>
      </c>
      <c r="B1918" s="47" t="s">
        <v>2402</v>
      </c>
      <c r="C1918" s="58" t="s">
        <v>5437</v>
      </c>
      <c r="D1918" s="47" t="s">
        <v>2696</v>
      </c>
    </row>
    <row r="1919" spans="1:4" ht="15.75" x14ac:dyDescent="0.25">
      <c r="A1919" s="58" t="s">
        <v>450</v>
      </c>
      <c r="B1919" s="47" t="s">
        <v>2402</v>
      </c>
      <c r="C1919" s="58" t="s">
        <v>5438</v>
      </c>
      <c r="D1919" s="47" t="s">
        <v>4622</v>
      </c>
    </row>
    <row r="1920" spans="1:4" ht="15.75" x14ac:dyDescent="0.25">
      <c r="A1920" s="58" t="s">
        <v>449</v>
      </c>
      <c r="B1920" s="47" t="s">
        <v>2402</v>
      </c>
      <c r="C1920" s="58" t="s">
        <v>5439</v>
      </c>
      <c r="D1920" s="47" t="s">
        <v>5440</v>
      </c>
    </row>
    <row r="1921" spans="1:4" ht="15.75" x14ac:dyDescent="0.25">
      <c r="A1921" s="58" t="s">
        <v>448</v>
      </c>
      <c r="B1921" s="47" t="s">
        <v>2402</v>
      </c>
      <c r="C1921" s="58" t="s">
        <v>5441</v>
      </c>
      <c r="D1921" s="47" t="s">
        <v>2621</v>
      </c>
    </row>
    <row r="1922" spans="1:4" ht="15.75" x14ac:dyDescent="0.25">
      <c r="A1922" s="58" t="s">
        <v>447</v>
      </c>
      <c r="B1922" s="47" t="s">
        <v>3277</v>
      </c>
      <c r="C1922" s="58" t="s">
        <v>5442</v>
      </c>
      <c r="D1922" s="47" t="s">
        <v>5443</v>
      </c>
    </row>
    <row r="1923" spans="1:4" ht="15.75" x14ac:dyDescent="0.25">
      <c r="A1923" s="58" t="s">
        <v>446</v>
      </c>
      <c r="B1923" s="47" t="s">
        <v>2402</v>
      </c>
      <c r="C1923" s="58" t="s">
        <v>5444</v>
      </c>
      <c r="D1923" s="47" t="s">
        <v>2696</v>
      </c>
    </row>
    <row r="1924" spans="1:4" ht="15.75" x14ac:dyDescent="0.25">
      <c r="A1924" s="58" t="s">
        <v>445</v>
      </c>
      <c r="B1924" s="47" t="s">
        <v>2402</v>
      </c>
      <c r="C1924" s="58" t="s">
        <v>5445</v>
      </c>
      <c r="D1924" s="47" t="s">
        <v>3686</v>
      </c>
    </row>
    <row r="1925" spans="1:4" ht="15.75" x14ac:dyDescent="0.25">
      <c r="A1925" s="58" t="s">
        <v>444</v>
      </c>
      <c r="B1925" s="47" t="s">
        <v>2402</v>
      </c>
      <c r="C1925" s="58" t="s">
        <v>5446</v>
      </c>
      <c r="D1925" s="47" t="s">
        <v>5447</v>
      </c>
    </row>
    <row r="1926" spans="1:4" ht="15.75" x14ac:dyDescent="0.25">
      <c r="A1926" s="58" t="s">
        <v>443</v>
      </c>
      <c r="B1926" s="47" t="s">
        <v>2402</v>
      </c>
      <c r="C1926" s="58" t="s">
        <v>5448</v>
      </c>
      <c r="D1926" s="47" t="s">
        <v>2668</v>
      </c>
    </row>
    <row r="1927" spans="1:4" ht="15.75" x14ac:dyDescent="0.25">
      <c r="A1927" s="58" t="s">
        <v>442</v>
      </c>
      <c r="B1927" s="47" t="s">
        <v>2399</v>
      </c>
      <c r="C1927" s="58" t="s">
        <v>3887</v>
      </c>
      <c r="D1927" s="47" t="s">
        <v>5449</v>
      </c>
    </row>
    <row r="1928" spans="1:4" ht="15.75" x14ac:dyDescent="0.25">
      <c r="A1928" s="58" t="s">
        <v>441</v>
      </c>
      <c r="B1928" s="47" t="s">
        <v>2399</v>
      </c>
      <c r="C1928" s="58" t="s">
        <v>5450</v>
      </c>
      <c r="D1928" s="47" t="s">
        <v>5451</v>
      </c>
    </row>
    <row r="1929" spans="1:4" ht="15.75" x14ac:dyDescent="0.25">
      <c r="A1929" s="58" t="s">
        <v>440</v>
      </c>
      <c r="B1929" s="47" t="s">
        <v>2402</v>
      </c>
      <c r="C1929" s="58" t="s">
        <v>5452</v>
      </c>
      <c r="D1929" s="47" t="s">
        <v>2528</v>
      </c>
    </row>
    <row r="1930" spans="1:4" ht="15.75" x14ac:dyDescent="0.25">
      <c r="A1930" s="58" t="s">
        <v>439</v>
      </c>
      <c r="B1930" s="47" t="s">
        <v>2399</v>
      </c>
      <c r="C1930" s="58" t="s">
        <v>4241</v>
      </c>
      <c r="D1930" s="47" t="s">
        <v>5453</v>
      </c>
    </row>
    <row r="1931" spans="1:4" ht="15.75" x14ac:dyDescent="0.25">
      <c r="A1931" s="58" t="s">
        <v>438</v>
      </c>
      <c r="B1931" s="47" t="s">
        <v>2399</v>
      </c>
      <c r="C1931" s="58" t="s">
        <v>3285</v>
      </c>
      <c r="D1931" s="47" t="s">
        <v>4306</v>
      </c>
    </row>
    <row r="1932" spans="1:4" ht="15.75" x14ac:dyDescent="0.25">
      <c r="A1932" s="58" t="s">
        <v>437</v>
      </c>
      <c r="B1932" s="47" t="s">
        <v>2399</v>
      </c>
      <c r="C1932" s="58" t="s">
        <v>5454</v>
      </c>
      <c r="D1932" s="47" t="s">
        <v>5455</v>
      </c>
    </row>
    <row r="1933" spans="1:4" ht="15.75" x14ac:dyDescent="0.25">
      <c r="A1933" s="58" t="s">
        <v>436</v>
      </c>
      <c r="B1933" s="47" t="s">
        <v>2399</v>
      </c>
      <c r="C1933" s="58" t="s">
        <v>5456</v>
      </c>
      <c r="D1933" s="47" t="s">
        <v>5457</v>
      </c>
    </row>
    <row r="1934" spans="1:4" ht="15.75" x14ac:dyDescent="0.25">
      <c r="A1934" s="58" t="s">
        <v>435</v>
      </c>
      <c r="B1934" s="47" t="s">
        <v>2402</v>
      </c>
      <c r="C1934" s="58" t="s">
        <v>5458</v>
      </c>
      <c r="D1934" s="47" t="s">
        <v>2563</v>
      </c>
    </row>
    <row r="1935" spans="1:4" ht="15.75" x14ac:dyDescent="0.25">
      <c r="A1935" s="58" t="s">
        <v>434</v>
      </c>
      <c r="B1935" s="47" t="s">
        <v>2399</v>
      </c>
      <c r="C1935" s="58" t="s">
        <v>5459</v>
      </c>
      <c r="D1935" s="47" t="s">
        <v>2589</v>
      </c>
    </row>
    <row r="1936" spans="1:4" ht="15.75" x14ac:dyDescent="0.25">
      <c r="A1936" s="58" t="s">
        <v>433</v>
      </c>
      <c r="B1936" s="47" t="s">
        <v>2399</v>
      </c>
      <c r="C1936" s="58" t="s">
        <v>5460</v>
      </c>
      <c r="D1936" s="47" t="s">
        <v>5461</v>
      </c>
    </row>
    <row r="1937" spans="1:4" ht="15.75" x14ac:dyDescent="0.25">
      <c r="A1937" s="58" t="s">
        <v>432</v>
      </c>
      <c r="B1937" s="47" t="s">
        <v>2402</v>
      </c>
      <c r="C1937" s="58" t="s">
        <v>5462</v>
      </c>
      <c r="D1937" s="47" t="s">
        <v>5463</v>
      </c>
    </row>
    <row r="1938" spans="1:4" ht="15.75" x14ac:dyDescent="0.25">
      <c r="A1938" s="58" t="s">
        <v>431</v>
      </c>
      <c r="B1938" s="47" t="s">
        <v>3277</v>
      </c>
      <c r="C1938" s="58" t="s">
        <v>5464</v>
      </c>
      <c r="D1938" s="47" t="s">
        <v>5465</v>
      </c>
    </row>
    <row r="1939" spans="1:4" ht="15.75" x14ac:dyDescent="0.25">
      <c r="A1939" s="58" t="s">
        <v>430</v>
      </c>
      <c r="B1939" s="47" t="s">
        <v>2402</v>
      </c>
      <c r="C1939" s="58" t="s">
        <v>5144</v>
      </c>
      <c r="D1939" s="47" t="s">
        <v>2423</v>
      </c>
    </row>
    <row r="1940" spans="1:4" ht="15.75" x14ac:dyDescent="0.25">
      <c r="A1940" s="58" t="s">
        <v>429</v>
      </c>
      <c r="B1940" s="47" t="s">
        <v>2402</v>
      </c>
      <c r="C1940" s="58" t="s">
        <v>5466</v>
      </c>
      <c r="D1940" s="47" t="s">
        <v>5467</v>
      </c>
    </row>
    <row r="1941" spans="1:4" ht="15.75" x14ac:dyDescent="0.25">
      <c r="A1941" s="58" t="s">
        <v>428</v>
      </c>
      <c r="B1941" s="47" t="s">
        <v>2402</v>
      </c>
      <c r="C1941" s="58" t="s">
        <v>5468</v>
      </c>
      <c r="D1941" s="47" t="s">
        <v>2683</v>
      </c>
    </row>
    <row r="1942" spans="1:4" ht="15.75" x14ac:dyDescent="0.25">
      <c r="A1942" s="58" t="s">
        <v>427</v>
      </c>
      <c r="B1942" s="47" t="s">
        <v>2402</v>
      </c>
      <c r="C1942" s="58" t="s">
        <v>3826</v>
      </c>
      <c r="D1942" s="47" t="s">
        <v>5469</v>
      </c>
    </row>
    <row r="1943" spans="1:4" ht="15.75" x14ac:dyDescent="0.25">
      <c r="A1943" s="58" t="s">
        <v>426</v>
      </c>
      <c r="B1943" s="47" t="s">
        <v>2402</v>
      </c>
      <c r="C1943" s="58" t="s">
        <v>5470</v>
      </c>
      <c r="D1943" s="47" t="s">
        <v>5471</v>
      </c>
    </row>
    <row r="1944" spans="1:4" ht="15.75" x14ac:dyDescent="0.25">
      <c r="A1944" s="58" t="s">
        <v>425</v>
      </c>
      <c r="B1944" s="47" t="s">
        <v>2402</v>
      </c>
      <c r="C1944" s="58" t="s">
        <v>5472</v>
      </c>
      <c r="D1944" s="47" t="s">
        <v>2696</v>
      </c>
    </row>
    <row r="1945" spans="1:4" ht="15.75" x14ac:dyDescent="0.25">
      <c r="A1945" s="58" t="s">
        <v>424</v>
      </c>
      <c r="B1945" s="47" t="s">
        <v>2402</v>
      </c>
      <c r="C1945" s="58" t="s">
        <v>3694</v>
      </c>
      <c r="D1945" s="47" t="s">
        <v>5473</v>
      </c>
    </row>
    <row r="1946" spans="1:4" ht="15.75" x14ac:dyDescent="0.25">
      <c r="A1946" s="58" t="s">
        <v>423</v>
      </c>
      <c r="B1946" s="47" t="s">
        <v>2399</v>
      </c>
      <c r="C1946" s="58" t="s">
        <v>5474</v>
      </c>
      <c r="D1946" s="47" t="s">
        <v>2610</v>
      </c>
    </row>
    <row r="1947" spans="1:4" ht="15.75" x14ac:dyDescent="0.25">
      <c r="A1947" s="58" t="s">
        <v>422</v>
      </c>
      <c r="B1947" s="47" t="s">
        <v>2402</v>
      </c>
      <c r="C1947" s="58" t="s">
        <v>5475</v>
      </c>
      <c r="D1947" s="47" t="s">
        <v>5376</v>
      </c>
    </row>
    <row r="1948" spans="1:4" ht="15.75" x14ac:dyDescent="0.25">
      <c r="A1948" s="58" t="s">
        <v>421</v>
      </c>
      <c r="B1948" s="47" t="s">
        <v>2402</v>
      </c>
      <c r="C1948" s="58" t="s">
        <v>5476</v>
      </c>
      <c r="D1948" s="47" t="s">
        <v>5477</v>
      </c>
    </row>
    <row r="1949" spans="1:4" ht="15.75" x14ac:dyDescent="0.25">
      <c r="A1949" s="58" t="s">
        <v>420</v>
      </c>
      <c r="B1949" s="47" t="s">
        <v>2402</v>
      </c>
      <c r="C1949" s="58" t="s">
        <v>5478</v>
      </c>
      <c r="D1949" s="47" t="s">
        <v>5479</v>
      </c>
    </row>
    <row r="1950" spans="1:4" ht="15.75" x14ac:dyDescent="0.25">
      <c r="A1950" s="58" t="s">
        <v>419</v>
      </c>
      <c r="B1950" s="47" t="s">
        <v>2399</v>
      </c>
      <c r="C1950" s="58" t="s">
        <v>5480</v>
      </c>
      <c r="D1950" s="47" t="s">
        <v>5481</v>
      </c>
    </row>
    <row r="1951" spans="1:4" ht="15.75" x14ac:dyDescent="0.25">
      <c r="A1951" s="58" t="s">
        <v>418</v>
      </c>
      <c r="B1951" s="47" t="s">
        <v>2402</v>
      </c>
      <c r="C1951" s="58" t="s">
        <v>3459</v>
      </c>
      <c r="D1951" s="47" t="s">
        <v>2668</v>
      </c>
    </row>
    <row r="1952" spans="1:4" ht="15.75" x14ac:dyDescent="0.25">
      <c r="A1952" s="58" t="s">
        <v>417</v>
      </c>
      <c r="B1952" s="47" t="s">
        <v>2399</v>
      </c>
      <c r="C1952" s="58" t="s">
        <v>5482</v>
      </c>
      <c r="D1952" s="47" t="s">
        <v>5483</v>
      </c>
    </row>
    <row r="1953" spans="1:4" ht="15.75" x14ac:dyDescent="0.25">
      <c r="A1953" s="58" t="s">
        <v>416</v>
      </c>
      <c r="B1953" s="47" t="s">
        <v>2402</v>
      </c>
      <c r="C1953" s="58" t="s">
        <v>5484</v>
      </c>
      <c r="D1953" s="47" t="s">
        <v>5485</v>
      </c>
    </row>
    <row r="1954" spans="1:4" ht="15.75" x14ac:dyDescent="0.25">
      <c r="A1954" s="58" t="s">
        <v>415</v>
      </c>
      <c r="B1954" s="47" t="s">
        <v>2402</v>
      </c>
      <c r="C1954" s="58" t="s">
        <v>5486</v>
      </c>
      <c r="D1954" s="47" t="s">
        <v>5487</v>
      </c>
    </row>
    <row r="1955" spans="1:4" ht="15.75" x14ac:dyDescent="0.25">
      <c r="A1955" s="58" t="s">
        <v>414</v>
      </c>
      <c r="B1955" s="47" t="s">
        <v>2399</v>
      </c>
      <c r="C1955" s="58" t="s">
        <v>5488</v>
      </c>
      <c r="D1955" s="47" t="s">
        <v>5489</v>
      </c>
    </row>
    <row r="1956" spans="1:4" ht="15.75" x14ac:dyDescent="0.25">
      <c r="A1956" s="58" t="s">
        <v>413</v>
      </c>
      <c r="B1956" s="47" t="s">
        <v>2399</v>
      </c>
      <c r="C1956" s="58" t="s">
        <v>5490</v>
      </c>
      <c r="D1956" s="47" t="s">
        <v>5491</v>
      </c>
    </row>
    <row r="1957" spans="1:4" ht="15.75" x14ac:dyDescent="0.25">
      <c r="A1957" s="58" t="s">
        <v>412</v>
      </c>
      <c r="B1957" s="47" t="s">
        <v>2399</v>
      </c>
      <c r="C1957" s="58" t="s">
        <v>5492</v>
      </c>
      <c r="D1957" s="47" t="s">
        <v>5493</v>
      </c>
    </row>
    <row r="1958" spans="1:4" ht="15.75" x14ac:dyDescent="0.25">
      <c r="A1958" s="58" t="s">
        <v>411</v>
      </c>
      <c r="B1958" s="47" t="s">
        <v>2402</v>
      </c>
      <c r="C1958" s="58" t="s">
        <v>5494</v>
      </c>
      <c r="D1958" s="47" t="s">
        <v>5495</v>
      </c>
    </row>
    <row r="1959" spans="1:4" ht="15.75" x14ac:dyDescent="0.25">
      <c r="A1959" s="58" t="s">
        <v>410</v>
      </c>
      <c r="B1959" s="47" t="s">
        <v>2399</v>
      </c>
      <c r="C1959" s="58" t="s">
        <v>3030</v>
      </c>
      <c r="D1959" s="47" t="s">
        <v>3221</v>
      </c>
    </row>
    <row r="1960" spans="1:4" ht="15.75" x14ac:dyDescent="0.25">
      <c r="A1960" s="58" t="s">
        <v>409</v>
      </c>
      <c r="B1960" s="47" t="s">
        <v>2399</v>
      </c>
      <c r="C1960" s="58" t="s">
        <v>5496</v>
      </c>
      <c r="D1960" s="47" t="s">
        <v>2466</v>
      </c>
    </row>
    <row r="1961" spans="1:4" ht="15.75" x14ac:dyDescent="0.25">
      <c r="A1961" s="58" t="s">
        <v>408</v>
      </c>
      <c r="B1961" s="47" t="s">
        <v>2399</v>
      </c>
      <c r="C1961" s="58" t="s">
        <v>3285</v>
      </c>
      <c r="D1961" s="47" t="s">
        <v>2835</v>
      </c>
    </row>
    <row r="1962" spans="1:4" ht="15.75" x14ac:dyDescent="0.25">
      <c r="A1962" s="58" t="s">
        <v>407</v>
      </c>
      <c r="B1962" s="47" t="s">
        <v>2399</v>
      </c>
      <c r="C1962" s="58" t="s">
        <v>5497</v>
      </c>
      <c r="D1962" s="47" t="s">
        <v>5498</v>
      </c>
    </row>
    <row r="1963" spans="1:4" ht="15.75" x14ac:dyDescent="0.25">
      <c r="A1963" s="58" t="s">
        <v>406</v>
      </c>
      <c r="B1963" s="47" t="s">
        <v>2402</v>
      </c>
      <c r="C1963" s="58" t="s">
        <v>5251</v>
      </c>
      <c r="D1963" s="47" t="s">
        <v>2403</v>
      </c>
    </row>
    <row r="1964" spans="1:4" ht="15.75" x14ac:dyDescent="0.25">
      <c r="A1964" s="58" t="s">
        <v>405</v>
      </c>
      <c r="B1964" s="47" t="s">
        <v>2402</v>
      </c>
      <c r="C1964" s="58" t="s">
        <v>5499</v>
      </c>
      <c r="D1964" s="47" t="s">
        <v>5500</v>
      </c>
    </row>
    <row r="1965" spans="1:4" ht="15.75" x14ac:dyDescent="0.25">
      <c r="A1965" s="58" t="s">
        <v>404</v>
      </c>
      <c r="B1965" s="47" t="s">
        <v>2402</v>
      </c>
      <c r="C1965" s="58" t="s">
        <v>2974</v>
      </c>
      <c r="D1965" s="47" t="s">
        <v>5501</v>
      </c>
    </row>
    <row r="1966" spans="1:4" ht="15.75" x14ac:dyDescent="0.25">
      <c r="A1966" s="58" t="s">
        <v>403</v>
      </c>
      <c r="B1966" s="47" t="s">
        <v>2399</v>
      </c>
      <c r="C1966" s="58" t="s">
        <v>5502</v>
      </c>
      <c r="D1966" s="47" t="s">
        <v>5503</v>
      </c>
    </row>
    <row r="1967" spans="1:4" ht="15.75" x14ac:dyDescent="0.25">
      <c r="A1967" s="58" t="s">
        <v>402</v>
      </c>
      <c r="B1967" s="47" t="s">
        <v>2402</v>
      </c>
      <c r="C1967" s="58" t="s">
        <v>2502</v>
      </c>
      <c r="D1967" s="47" t="s">
        <v>5504</v>
      </c>
    </row>
    <row r="1968" spans="1:4" ht="15.75" x14ac:dyDescent="0.25">
      <c r="A1968" s="58" t="s">
        <v>401</v>
      </c>
      <c r="B1968" s="47" t="s">
        <v>2402</v>
      </c>
      <c r="C1968" s="58" t="s">
        <v>5505</v>
      </c>
      <c r="D1968" s="47" t="s">
        <v>5506</v>
      </c>
    </row>
    <row r="1969" spans="1:4" ht="15.75" x14ac:dyDescent="0.25">
      <c r="A1969" s="58" t="s">
        <v>400</v>
      </c>
      <c r="B1969" s="47" t="s">
        <v>2402</v>
      </c>
      <c r="C1969" s="58" t="s">
        <v>4665</v>
      </c>
      <c r="D1969" s="47" t="s">
        <v>5507</v>
      </c>
    </row>
    <row r="1970" spans="1:4" ht="15.75" x14ac:dyDescent="0.25">
      <c r="A1970" s="58" t="s">
        <v>399</v>
      </c>
      <c r="B1970" s="47" t="s">
        <v>2402</v>
      </c>
      <c r="C1970" s="58" t="s">
        <v>4284</v>
      </c>
      <c r="D1970" s="47" t="s">
        <v>5508</v>
      </c>
    </row>
    <row r="1971" spans="1:4" ht="15.75" x14ac:dyDescent="0.25">
      <c r="A1971" s="58" t="s">
        <v>398</v>
      </c>
      <c r="B1971" s="47" t="s">
        <v>3277</v>
      </c>
      <c r="C1971" s="58" t="s">
        <v>5509</v>
      </c>
      <c r="D1971" s="47" t="s">
        <v>5510</v>
      </c>
    </row>
    <row r="1972" spans="1:4" ht="15.75" x14ac:dyDescent="0.25">
      <c r="A1972" s="58" t="s">
        <v>397</v>
      </c>
      <c r="B1972" s="47" t="s">
        <v>2399</v>
      </c>
      <c r="C1972" s="58" t="s">
        <v>5511</v>
      </c>
      <c r="D1972" s="47" t="s">
        <v>5512</v>
      </c>
    </row>
    <row r="1973" spans="1:4" ht="15.75" x14ac:dyDescent="0.25">
      <c r="A1973" s="58" t="s">
        <v>396</v>
      </c>
      <c r="B1973" s="47" t="s">
        <v>2402</v>
      </c>
      <c r="C1973" s="58" t="s">
        <v>5513</v>
      </c>
      <c r="D1973" s="47" t="s">
        <v>2553</v>
      </c>
    </row>
    <row r="1974" spans="1:4" ht="15.75" x14ac:dyDescent="0.25">
      <c r="A1974" s="58" t="s">
        <v>395</v>
      </c>
      <c r="B1974" s="47" t="s">
        <v>2402</v>
      </c>
      <c r="C1974" s="58" t="s">
        <v>5514</v>
      </c>
      <c r="D1974" s="47" t="s">
        <v>5515</v>
      </c>
    </row>
    <row r="1975" spans="1:4" ht="15.75" x14ac:dyDescent="0.25">
      <c r="A1975" s="58" t="s">
        <v>394</v>
      </c>
      <c r="B1975" s="47" t="s">
        <v>2399</v>
      </c>
      <c r="C1975" s="58" t="s">
        <v>5516</v>
      </c>
      <c r="D1975" s="47" t="s">
        <v>5517</v>
      </c>
    </row>
    <row r="1976" spans="1:4" ht="15.75" x14ac:dyDescent="0.25">
      <c r="A1976" s="58" t="s">
        <v>393</v>
      </c>
      <c r="B1976" s="47" t="s">
        <v>2399</v>
      </c>
      <c r="C1976" s="58" t="s">
        <v>5518</v>
      </c>
      <c r="D1976" s="47" t="s">
        <v>5519</v>
      </c>
    </row>
    <row r="1977" spans="1:4" ht="15.75" x14ac:dyDescent="0.25">
      <c r="A1977" s="58" t="s">
        <v>392</v>
      </c>
      <c r="B1977" s="47" t="s">
        <v>2399</v>
      </c>
      <c r="C1977" s="58" t="s">
        <v>5520</v>
      </c>
      <c r="D1977" s="47" t="s">
        <v>5521</v>
      </c>
    </row>
    <row r="1978" spans="1:4" ht="15.75" x14ac:dyDescent="0.25">
      <c r="A1978" s="58" t="s">
        <v>391</v>
      </c>
      <c r="B1978" s="47" t="s">
        <v>2399</v>
      </c>
      <c r="C1978" s="58" t="s">
        <v>5522</v>
      </c>
      <c r="D1978" s="47" t="s">
        <v>2511</v>
      </c>
    </row>
    <row r="1979" spans="1:4" ht="15.75" x14ac:dyDescent="0.25">
      <c r="A1979" s="58" t="s">
        <v>390</v>
      </c>
      <c r="B1979" s="47" t="s">
        <v>2399</v>
      </c>
      <c r="C1979" s="58" t="s">
        <v>2813</v>
      </c>
      <c r="D1979" s="47" t="s">
        <v>5523</v>
      </c>
    </row>
    <row r="1980" spans="1:4" ht="15.75" x14ac:dyDescent="0.25">
      <c r="A1980" s="58" t="s">
        <v>389</v>
      </c>
      <c r="B1980" s="47" t="s">
        <v>2399</v>
      </c>
      <c r="C1980" s="58" t="s">
        <v>5524</v>
      </c>
      <c r="D1980" s="47" t="s">
        <v>5525</v>
      </c>
    </row>
    <row r="1981" spans="1:4" ht="15.75" x14ac:dyDescent="0.25">
      <c r="A1981" s="58" t="s">
        <v>388</v>
      </c>
      <c r="B1981" s="47" t="s">
        <v>2399</v>
      </c>
      <c r="C1981" s="58" t="s">
        <v>5526</v>
      </c>
      <c r="D1981" s="47" t="s">
        <v>5527</v>
      </c>
    </row>
    <row r="1982" spans="1:4" ht="15.75" x14ac:dyDescent="0.25">
      <c r="A1982" s="58" t="s">
        <v>387</v>
      </c>
      <c r="B1982" s="47" t="s">
        <v>2399</v>
      </c>
      <c r="C1982" s="58" t="s">
        <v>5528</v>
      </c>
      <c r="D1982" s="47" t="s">
        <v>5529</v>
      </c>
    </row>
    <row r="1983" spans="1:4" ht="15.75" x14ac:dyDescent="0.25">
      <c r="A1983" s="58" t="s">
        <v>386</v>
      </c>
      <c r="B1983" s="47" t="s">
        <v>2399</v>
      </c>
      <c r="C1983" s="58" t="s">
        <v>5530</v>
      </c>
      <c r="D1983" s="47" t="s">
        <v>5531</v>
      </c>
    </row>
    <row r="1984" spans="1:4" ht="15.75" x14ac:dyDescent="0.25">
      <c r="A1984" s="58" t="s">
        <v>385</v>
      </c>
      <c r="B1984" s="47" t="s">
        <v>2399</v>
      </c>
      <c r="C1984" s="58" t="s">
        <v>5532</v>
      </c>
      <c r="D1984" s="47" t="s">
        <v>5533</v>
      </c>
    </row>
    <row r="1985" spans="1:4" ht="15.75" x14ac:dyDescent="0.25">
      <c r="A1985" s="58" t="s">
        <v>384</v>
      </c>
      <c r="B1985" s="47" t="s">
        <v>2402</v>
      </c>
      <c r="C1985" s="58" t="s">
        <v>5534</v>
      </c>
      <c r="D1985" s="47" t="s">
        <v>5535</v>
      </c>
    </row>
    <row r="1986" spans="1:4" ht="15.75" x14ac:dyDescent="0.25">
      <c r="A1986" s="58" t="s">
        <v>383</v>
      </c>
      <c r="B1986" s="47" t="s">
        <v>2402</v>
      </c>
      <c r="C1986" s="58" t="s">
        <v>5536</v>
      </c>
      <c r="D1986" s="47" t="s">
        <v>4141</v>
      </c>
    </row>
    <row r="1987" spans="1:4" ht="15.75" x14ac:dyDescent="0.25">
      <c r="A1987" s="58" t="s">
        <v>382</v>
      </c>
      <c r="B1987" s="47" t="s">
        <v>2402</v>
      </c>
      <c r="C1987" s="58" t="s">
        <v>5537</v>
      </c>
      <c r="D1987" s="47" t="s">
        <v>2439</v>
      </c>
    </row>
    <row r="1988" spans="1:4" ht="15.75" x14ac:dyDescent="0.25">
      <c r="A1988" s="58" t="s">
        <v>381</v>
      </c>
      <c r="B1988" s="47" t="s">
        <v>3277</v>
      </c>
      <c r="C1988" s="58" t="s">
        <v>5538</v>
      </c>
      <c r="D1988" s="47" t="s">
        <v>3031</v>
      </c>
    </row>
    <row r="1989" spans="1:4" ht="15.75" x14ac:dyDescent="0.25">
      <c r="A1989" s="58" t="s">
        <v>380</v>
      </c>
      <c r="B1989" s="47" t="s">
        <v>2402</v>
      </c>
      <c r="C1989" s="58" t="s">
        <v>5539</v>
      </c>
      <c r="D1989" s="47" t="s">
        <v>5540</v>
      </c>
    </row>
    <row r="1990" spans="1:4" ht="15.75" x14ac:dyDescent="0.25">
      <c r="A1990" s="58" t="s">
        <v>379</v>
      </c>
      <c r="B1990" s="47" t="s">
        <v>2399</v>
      </c>
      <c r="C1990" s="58" t="s">
        <v>5541</v>
      </c>
      <c r="D1990" s="47" t="s">
        <v>2561</v>
      </c>
    </row>
    <row r="1991" spans="1:4" ht="15.75" x14ac:dyDescent="0.25">
      <c r="A1991" s="58" t="s">
        <v>378</v>
      </c>
      <c r="B1991" s="47" t="s">
        <v>2402</v>
      </c>
      <c r="C1991" s="58" t="s">
        <v>5542</v>
      </c>
      <c r="D1991" s="47" t="s">
        <v>5543</v>
      </c>
    </row>
    <row r="1992" spans="1:4" ht="15.75" x14ac:dyDescent="0.25">
      <c r="A1992" s="58" t="s">
        <v>377</v>
      </c>
      <c r="B1992" s="47" t="s">
        <v>2402</v>
      </c>
      <c r="C1992" s="58" t="s">
        <v>5544</v>
      </c>
      <c r="D1992" s="47" t="s">
        <v>3574</v>
      </c>
    </row>
    <row r="1993" spans="1:4" ht="15.75" x14ac:dyDescent="0.25">
      <c r="A1993" s="58" t="s">
        <v>376</v>
      </c>
      <c r="B1993" s="47" t="s">
        <v>2402</v>
      </c>
      <c r="C1993" s="58" t="s">
        <v>5545</v>
      </c>
      <c r="D1993" s="47" t="s">
        <v>5546</v>
      </c>
    </row>
    <row r="1994" spans="1:4" ht="15.75" x14ac:dyDescent="0.25">
      <c r="A1994" s="58" t="s">
        <v>375</v>
      </c>
      <c r="B1994" s="47" t="s">
        <v>2402</v>
      </c>
      <c r="C1994" s="58" t="s">
        <v>5547</v>
      </c>
      <c r="D1994" s="47" t="s">
        <v>5548</v>
      </c>
    </row>
    <row r="1995" spans="1:4" ht="15.75" x14ac:dyDescent="0.25">
      <c r="A1995" s="58" t="s">
        <v>374</v>
      </c>
      <c r="B1995" s="47" t="s">
        <v>2399</v>
      </c>
      <c r="C1995" s="58" t="s">
        <v>5549</v>
      </c>
      <c r="D1995" s="47" t="s">
        <v>4901</v>
      </c>
    </row>
    <row r="1996" spans="1:4" ht="15.75" x14ac:dyDescent="0.25">
      <c r="A1996" s="58" t="s">
        <v>373</v>
      </c>
      <c r="B1996" s="47" t="s">
        <v>2399</v>
      </c>
      <c r="C1996" s="58" t="s">
        <v>5550</v>
      </c>
      <c r="D1996" s="47" t="s">
        <v>5551</v>
      </c>
    </row>
    <row r="1997" spans="1:4" ht="15.75" x14ac:dyDescent="0.25">
      <c r="A1997" s="58" t="s">
        <v>372</v>
      </c>
      <c r="B1997" s="47" t="s">
        <v>2399</v>
      </c>
      <c r="C1997" s="58" t="s">
        <v>3104</v>
      </c>
      <c r="D1997" s="47" t="s">
        <v>5552</v>
      </c>
    </row>
    <row r="1998" spans="1:4" ht="15.75" x14ac:dyDescent="0.25">
      <c r="A1998" s="58" t="s">
        <v>371</v>
      </c>
      <c r="B1998" s="47" t="s">
        <v>2399</v>
      </c>
      <c r="C1998" s="58" t="s">
        <v>2584</v>
      </c>
      <c r="D1998" s="47" t="s">
        <v>2878</v>
      </c>
    </row>
    <row r="1999" spans="1:4" ht="15.75" x14ac:dyDescent="0.25">
      <c r="A1999" s="58" t="s">
        <v>370</v>
      </c>
      <c r="B1999" s="47" t="s">
        <v>2399</v>
      </c>
      <c r="C1999" s="58" t="s">
        <v>5553</v>
      </c>
      <c r="D1999" s="47" t="s">
        <v>5554</v>
      </c>
    </row>
    <row r="2000" spans="1:4" ht="15.75" x14ac:dyDescent="0.25">
      <c r="A2000" s="58" t="s">
        <v>369</v>
      </c>
      <c r="B2000" s="47" t="s">
        <v>2399</v>
      </c>
      <c r="C2000" s="58" t="s">
        <v>2948</v>
      </c>
      <c r="D2000" s="47" t="s">
        <v>3236</v>
      </c>
    </row>
    <row r="2001" spans="1:4" ht="15.75" x14ac:dyDescent="0.25">
      <c r="A2001" s="58" t="s">
        <v>368</v>
      </c>
      <c r="B2001" s="47" t="s">
        <v>2399</v>
      </c>
      <c r="C2001" s="58" t="s">
        <v>5555</v>
      </c>
      <c r="D2001" s="47" t="s">
        <v>5556</v>
      </c>
    </row>
    <row r="2002" spans="1:4" ht="15.75" x14ac:dyDescent="0.25">
      <c r="A2002" s="58" t="s">
        <v>367</v>
      </c>
      <c r="B2002" s="47" t="s">
        <v>2402</v>
      </c>
      <c r="C2002" s="58" t="s">
        <v>5557</v>
      </c>
      <c r="D2002" s="47" t="s">
        <v>5558</v>
      </c>
    </row>
    <row r="2003" spans="1:4" ht="15.75" x14ac:dyDescent="0.25">
      <c r="A2003" s="58" t="s">
        <v>366</v>
      </c>
      <c r="B2003" s="47" t="s">
        <v>2399</v>
      </c>
      <c r="C2003" s="58" t="s">
        <v>5559</v>
      </c>
      <c r="D2003" s="47" t="s">
        <v>5560</v>
      </c>
    </row>
    <row r="2004" spans="1:4" ht="15.75" x14ac:dyDescent="0.25">
      <c r="A2004" s="58" t="s">
        <v>365</v>
      </c>
      <c r="B2004" s="47" t="s">
        <v>2399</v>
      </c>
      <c r="C2004" s="58" t="s">
        <v>5561</v>
      </c>
      <c r="D2004" s="47" t="s">
        <v>3286</v>
      </c>
    </row>
    <row r="2005" spans="1:4" ht="15.75" x14ac:dyDescent="0.25">
      <c r="A2005" s="58" t="s">
        <v>364</v>
      </c>
      <c r="B2005" s="47" t="s">
        <v>2399</v>
      </c>
      <c r="C2005" s="58" t="s">
        <v>5562</v>
      </c>
      <c r="D2005" s="47" t="s">
        <v>5563</v>
      </c>
    </row>
    <row r="2006" spans="1:4" ht="15.75" x14ac:dyDescent="0.25">
      <c r="A2006" s="58" t="s">
        <v>363</v>
      </c>
      <c r="B2006" s="47" t="s">
        <v>2399</v>
      </c>
      <c r="C2006" s="58" t="s">
        <v>4552</v>
      </c>
      <c r="D2006" s="47" t="s">
        <v>5564</v>
      </c>
    </row>
    <row r="2007" spans="1:4" ht="15.75" x14ac:dyDescent="0.25">
      <c r="A2007" s="58" t="s">
        <v>362</v>
      </c>
      <c r="B2007" s="47" t="s">
        <v>2399</v>
      </c>
      <c r="C2007" s="58" t="s">
        <v>5565</v>
      </c>
      <c r="D2007" s="47" t="s">
        <v>2526</v>
      </c>
    </row>
    <row r="2008" spans="1:4" ht="15.75" x14ac:dyDescent="0.25">
      <c r="A2008" s="58" t="s">
        <v>361</v>
      </c>
      <c r="B2008" s="47" t="s">
        <v>3277</v>
      </c>
      <c r="C2008" s="58" t="s">
        <v>3149</v>
      </c>
      <c r="D2008" s="47" t="s">
        <v>5566</v>
      </c>
    </row>
    <row r="2009" spans="1:4" ht="15.75" x14ac:dyDescent="0.25">
      <c r="A2009" s="58" t="s">
        <v>360</v>
      </c>
      <c r="B2009" s="47" t="s">
        <v>2399</v>
      </c>
      <c r="C2009" s="58" t="s">
        <v>5567</v>
      </c>
      <c r="D2009" s="47" t="s">
        <v>5568</v>
      </c>
    </row>
    <row r="2010" spans="1:4" ht="15.75" x14ac:dyDescent="0.25">
      <c r="A2010" s="58" t="s">
        <v>359</v>
      </c>
      <c r="B2010" s="47" t="s">
        <v>2402</v>
      </c>
      <c r="C2010" s="58" t="s">
        <v>5569</v>
      </c>
      <c r="D2010" s="47" t="s">
        <v>5570</v>
      </c>
    </row>
    <row r="2011" spans="1:4" ht="15.75" x14ac:dyDescent="0.25">
      <c r="A2011" s="58" t="s">
        <v>358</v>
      </c>
      <c r="B2011" s="47" t="s">
        <v>2402</v>
      </c>
      <c r="C2011" s="58" t="s">
        <v>5571</v>
      </c>
      <c r="D2011" s="47" t="s">
        <v>3112</v>
      </c>
    </row>
    <row r="2012" spans="1:4" ht="15.75" x14ac:dyDescent="0.25">
      <c r="A2012" s="58" t="s">
        <v>357</v>
      </c>
      <c r="B2012" s="47" t="s">
        <v>2402</v>
      </c>
      <c r="C2012" s="58" t="s">
        <v>5572</v>
      </c>
      <c r="D2012" s="47" t="s">
        <v>2933</v>
      </c>
    </row>
    <row r="2013" spans="1:4" ht="15.75" x14ac:dyDescent="0.25">
      <c r="A2013" s="58" t="s">
        <v>355</v>
      </c>
      <c r="B2013" s="47" t="s">
        <v>2402</v>
      </c>
      <c r="C2013" s="58" t="s">
        <v>5573</v>
      </c>
      <c r="D2013" s="47" t="s">
        <v>2792</v>
      </c>
    </row>
    <row r="2014" spans="1:4" ht="15.75" x14ac:dyDescent="0.25">
      <c r="A2014" s="58" t="s">
        <v>354</v>
      </c>
      <c r="B2014" s="47" t="s">
        <v>2399</v>
      </c>
      <c r="C2014" s="58" t="s">
        <v>4145</v>
      </c>
      <c r="D2014" s="47" t="s">
        <v>5574</v>
      </c>
    </row>
    <row r="2015" spans="1:4" ht="15.75" x14ac:dyDescent="0.25">
      <c r="A2015" s="58" t="s">
        <v>353</v>
      </c>
      <c r="B2015" s="47" t="s">
        <v>2402</v>
      </c>
      <c r="C2015" s="58" t="s">
        <v>5575</v>
      </c>
      <c r="D2015" s="47" t="s">
        <v>5576</v>
      </c>
    </row>
    <row r="2016" spans="1:4" ht="15.75" x14ac:dyDescent="0.25">
      <c r="A2016" s="58" t="s">
        <v>352</v>
      </c>
      <c r="B2016" s="47" t="s">
        <v>2399</v>
      </c>
      <c r="C2016" s="58" t="s">
        <v>5577</v>
      </c>
      <c r="D2016" s="47" t="s">
        <v>5578</v>
      </c>
    </row>
    <row r="2017" spans="1:5" ht="15.75" x14ac:dyDescent="0.25">
      <c r="A2017" s="58" t="s">
        <v>351</v>
      </c>
      <c r="B2017" s="47" t="s">
        <v>2402</v>
      </c>
      <c r="C2017" s="58" t="s">
        <v>5579</v>
      </c>
      <c r="D2017" s="47" t="s">
        <v>5479</v>
      </c>
    </row>
    <row r="2018" spans="1:5" ht="15.75" x14ac:dyDescent="0.25">
      <c r="A2018" s="58" t="s">
        <v>350</v>
      </c>
      <c r="B2018" s="47" t="s">
        <v>2399</v>
      </c>
      <c r="C2018" s="58" t="s">
        <v>5580</v>
      </c>
      <c r="D2018" s="47" t="s">
        <v>5581</v>
      </c>
    </row>
    <row r="2019" spans="1:5" ht="15.75" x14ac:dyDescent="0.25">
      <c r="A2019" s="58" t="s">
        <v>349</v>
      </c>
      <c r="B2019" s="47" t="s">
        <v>2399</v>
      </c>
      <c r="C2019" s="58" t="s">
        <v>5582</v>
      </c>
      <c r="D2019" s="47" t="s">
        <v>2526</v>
      </c>
    </row>
    <row r="2020" spans="1:5" ht="15.75" x14ac:dyDescent="0.25">
      <c r="A2020" s="58" t="s">
        <v>348</v>
      </c>
      <c r="B2020" s="47" t="s">
        <v>2399</v>
      </c>
      <c r="C2020" s="58" t="s">
        <v>2520</v>
      </c>
      <c r="D2020" s="47" t="s">
        <v>5583</v>
      </c>
    </row>
    <row r="2021" spans="1:5" ht="15.75" x14ac:dyDescent="0.25">
      <c r="A2021" s="58" t="s">
        <v>347</v>
      </c>
      <c r="B2021" s="47" t="s">
        <v>2402</v>
      </c>
      <c r="C2021" s="58" t="s">
        <v>5584</v>
      </c>
      <c r="D2021" s="47" t="s">
        <v>5585</v>
      </c>
    </row>
    <row r="2022" spans="1:5" ht="15.75" x14ac:dyDescent="0.25">
      <c r="A2022" s="58" t="s">
        <v>346</v>
      </c>
      <c r="B2022" s="47" t="s">
        <v>2402</v>
      </c>
      <c r="C2022" s="58" t="s">
        <v>2828</v>
      </c>
      <c r="D2022" s="47" t="s">
        <v>5265</v>
      </c>
    </row>
    <row r="2023" spans="1:5" ht="15.75" x14ac:dyDescent="0.25">
      <c r="A2023" s="58" t="s">
        <v>345</v>
      </c>
      <c r="B2023" s="47" t="s">
        <v>2399</v>
      </c>
      <c r="C2023" s="58" t="s">
        <v>5586</v>
      </c>
      <c r="D2023" s="47" t="s">
        <v>5587</v>
      </c>
    </row>
    <row r="2024" spans="1:5" ht="15.75" x14ac:dyDescent="0.25">
      <c r="A2024" s="58" t="s">
        <v>344</v>
      </c>
      <c r="B2024" s="47" t="s">
        <v>2402</v>
      </c>
      <c r="C2024" s="58" t="s">
        <v>5588</v>
      </c>
      <c r="D2024" s="47" t="s">
        <v>5589</v>
      </c>
    </row>
    <row r="2025" spans="1:5" ht="15.75" x14ac:dyDescent="0.25">
      <c r="A2025" s="58" t="s">
        <v>343</v>
      </c>
      <c r="B2025" s="47" t="s">
        <v>2399</v>
      </c>
      <c r="C2025" s="58" t="s">
        <v>5590</v>
      </c>
      <c r="D2025" s="47" t="s">
        <v>5591</v>
      </c>
    </row>
    <row r="2026" spans="1:5" ht="15.75" x14ac:dyDescent="0.25">
      <c r="A2026" s="58" t="s">
        <v>342</v>
      </c>
      <c r="B2026" s="47" t="s">
        <v>2399</v>
      </c>
      <c r="C2026" s="58" t="s">
        <v>5592</v>
      </c>
      <c r="D2026" s="47" t="s">
        <v>5593</v>
      </c>
    </row>
    <row r="2027" spans="1:5" ht="15.75" x14ac:dyDescent="0.25">
      <c r="A2027" s="58" t="s">
        <v>341</v>
      </c>
      <c r="B2027" s="47" t="s">
        <v>2402</v>
      </c>
      <c r="C2027" s="58" t="s">
        <v>5594</v>
      </c>
      <c r="D2027" s="47" t="s">
        <v>5595</v>
      </c>
    </row>
    <row r="2028" spans="1:5" ht="15.75" x14ac:dyDescent="0.25">
      <c r="A2028" s="58" t="s">
        <v>340</v>
      </c>
      <c r="B2028" s="47" t="s">
        <v>2399</v>
      </c>
      <c r="C2028" s="58" t="s">
        <v>4966</v>
      </c>
      <c r="D2028" s="47" t="s">
        <v>5596</v>
      </c>
    </row>
    <row r="2029" spans="1:5" ht="15.75" x14ac:dyDescent="0.25">
      <c r="A2029" s="58" t="s">
        <v>339</v>
      </c>
      <c r="B2029" s="47" t="s">
        <v>2402</v>
      </c>
      <c r="C2029" s="58" t="s">
        <v>5597</v>
      </c>
      <c r="D2029" s="47" t="s">
        <v>5598</v>
      </c>
      <c r="E2029" t="s">
        <v>3677</v>
      </c>
    </row>
    <row r="2030" spans="1:5" ht="15.75" x14ac:dyDescent="0.25">
      <c r="A2030" s="58" t="s">
        <v>338</v>
      </c>
      <c r="B2030" s="47" t="s">
        <v>2402</v>
      </c>
      <c r="C2030" s="58" t="s">
        <v>5599</v>
      </c>
      <c r="D2030" s="47" t="s">
        <v>2528</v>
      </c>
    </row>
    <row r="2031" spans="1:5" ht="15.75" x14ac:dyDescent="0.25">
      <c r="A2031" s="58" t="s">
        <v>337</v>
      </c>
      <c r="B2031" s="47" t="s">
        <v>2399</v>
      </c>
      <c r="C2031" s="58" t="s">
        <v>5600</v>
      </c>
      <c r="D2031" s="47" t="s">
        <v>5601</v>
      </c>
    </row>
    <row r="2032" spans="1:5" ht="15.75" x14ac:dyDescent="0.25">
      <c r="A2032" s="58" t="s">
        <v>336</v>
      </c>
      <c r="B2032" s="47" t="s">
        <v>2399</v>
      </c>
      <c r="C2032" s="58" t="s">
        <v>5602</v>
      </c>
      <c r="D2032" s="47" t="s">
        <v>5603</v>
      </c>
    </row>
    <row r="2033" spans="1:4" ht="15.75" x14ac:dyDescent="0.25">
      <c r="A2033" s="58" t="s">
        <v>335</v>
      </c>
      <c r="B2033" s="47" t="s">
        <v>2402</v>
      </c>
      <c r="C2033" s="58" t="s">
        <v>3672</v>
      </c>
      <c r="D2033" s="47" t="s">
        <v>5604</v>
      </c>
    </row>
    <row r="2034" spans="1:4" ht="15.75" x14ac:dyDescent="0.25">
      <c r="A2034" s="58" t="s">
        <v>334</v>
      </c>
      <c r="B2034" s="47" t="s">
        <v>2402</v>
      </c>
      <c r="C2034" s="58" t="s">
        <v>5605</v>
      </c>
      <c r="D2034" s="47" t="s">
        <v>5606</v>
      </c>
    </row>
    <row r="2035" spans="1:4" ht="15.75" x14ac:dyDescent="0.25">
      <c r="A2035" s="58" t="s">
        <v>333</v>
      </c>
      <c r="B2035" s="47" t="s">
        <v>2402</v>
      </c>
      <c r="C2035" s="58" t="s">
        <v>5607</v>
      </c>
      <c r="D2035" s="47" t="s">
        <v>4093</v>
      </c>
    </row>
    <row r="2036" spans="1:4" ht="15.75" x14ac:dyDescent="0.25">
      <c r="A2036" s="58" t="s">
        <v>332</v>
      </c>
      <c r="B2036" s="47" t="s">
        <v>2399</v>
      </c>
      <c r="C2036" s="58" t="s">
        <v>5608</v>
      </c>
      <c r="D2036" s="47" t="s">
        <v>5609</v>
      </c>
    </row>
    <row r="2037" spans="1:4" ht="15.75" x14ac:dyDescent="0.25">
      <c r="A2037" s="58" t="s">
        <v>331</v>
      </c>
      <c r="B2037" s="47" t="s">
        <v>2399</v>
      </c>
      <c r="C2037" s="58" t="s">
        <v>5610</v>
      </c>
      <c r="D2037" s="47" t="s">
        <v>5611</v>
      </c>
    </row>
    <row r="2038" spans="1:4" ht="15.75" x14ac:dyDescent="0.25">
      <c r="A2038" s="58" t="s">
        <v>330</v>
      </c>
      <c r="B2038" s="47" t="s">
        <v>2399</v>
      </c>
      <c r="C2038" s="58" t="s">
        <v>5612</v>
      </c>
      <c r="D2038" s="47" t="s">
        <v>3741</v>
      </c>
    </row>
    <row r="2039" spans="1:4" ht="15.75" x14ac:dyDescent="0.25">
      <c r="A2039" s="58" t="s">
        <v>329</v>
      </c>
      <c r="B2039" s="47" t="s">
        <v>2399</v>
      </c>
      <c r="C2039" s="58" t="s">
        <v>5613</v>
      </c>
      <c r="D2039" s="47" t="s">
        <v>2867</v>
      </c>
    </row>
    <row r="2040" spans="1:4" ht="15.75" x14ac:dyDescent="0.25">
      <c r="A2040" s="58" t="s">
        <v>328</v>
      </c>
      <c r="B2040" s="47" t="s">
        <v>2402</v>
      </c>
      <c r="C2040" s="58" t="s">
        <v>2525</v>
      </c>
      <c r="D2040" s="47" t="s">
        <v>5265</v>
      </c>
    </row>
    <row r="2041" spans="1:4" ht="15.75" x14ac:dyDescent="0.25">
      <c r="A2041" s="58" t="s">
        <v>327</v>
      </c>
      <c r="B2041" s="47" t="s">
        <v>2399</v>
      </c>
      <c r="C2041" s="58" t="s">
        <v>5614</v>
      </c>
      <c r="D2041" s="47" t="s">
        <v>5615</v>
      </c>
    </row>
    <row r="2042" spans="1:4" ht="15.75" x14ac:dyDescent="0.25">
      <c r="A2042" s="58" t="s">
        <v>326</v>
      </c>
      <c r="B2042" s="47" t="s">
        <v>2402</v>
      </c>
      <c r="C2042" s="58" t="s">
        <v>3957</v>
      </c>
      <c r="D2042" s="47" t="s">
        <v>3976</v>
      </c>
    </row>
    <row r="2043" spans="1:4" ht="15.75" x14ac:dyDescent="0.25">
      <c r="A2043" s="58" t="s">
        <v>325</v>
      </c>
      <c r="B2043" s="47" t="s">
        <v>2402</v>
      </c>
      <c r="C2043" s="58" t="s">
        <v>5616</v>
      </c>
      <c r="D2043" s="47" t="s">
        <v>5617</v>
      </c>
    </row>
    <row r="2044" spans="1:4" ht="15.75" x14ac:dyDescent="0.25">
      <c r="A2044" s="58" t="s">
        <v>324</v>
      </c>
      <c r="B2044" s="47" t="s">
        <v>2402</v>
      </c>
      <c r="C2044" s="58" t="s">
        <v>5618</v>
      </c>
      <c r="D2044" s="47" t="s">
        <v>5619</v>
      </c>
    </row>
    <row r="2045" spans="1:4" ht="15.75" x14ac:dyDescent="0.25">
      <c r="A2045" s="58" t="s">
        <v>323</v>
      </c>
      <c r="B2045" s="47" t="s">
        <v>2399</v>
      </c>
      <c r="C2045" s="58" t="s">
        <v>5620</v>
      </c>
      <c r="D2045" s="47" t="s">
        <v>5621</v>
      </c>
    </row>
    <row r="2046" spans="1:4" ht="15.75" x14ac:dyDescent="0.25">
      <c r="A2046" s="58" t="s">
        <v>322</v>
      </c>
      <c r="B2046" s="47" t="s">
        <v>2399</v>
      </c>
      <c r="C2046" s="58" t="s">
        <v>5622</v>
      </c>
      <c r="D2046" s="47" t="s">
        <v>5623</v>
      </c>
    </row>
    <row r="2047" spans="1:4" ht="15.75" x14ac:dyDescent="0.25">
      <c r="A2047" s="58" t="s">
        <v>321</v>
      </c>
      <c r="B2047" s="47" t="s">
        <v>2399</v>
      </c>
      <c r="C2047" s="58" t="s">
        <v>5624</v>
      </c>
      <c r="D2047" s="47" t="s">
        <v>5625</v>
      </c>
    </row>
    <row r="2048" spans="1:4" ht="15.75" x14ac:dyDescent="0.25">
      <c r="A2048" s="58" t="s">
        <v>320</v>
      </c>
      <c r="B2048" s="47" t="s">
        <v>2399</v>
      </c>
      <c r="C2048" s="58" t="s">
        <v>2533</v>
      </c>
      <c r="D2048" s="47" t="s">
        <v>2555</v>
      </c>
    </row>
    <row r="2049" spans="1:4" ht="15.75" x14ac:dyDescent="0.25">
      <c r="A2049" s="58" t="s">
        <v>319</v>
      </c>
      <c r="B2049" s="47" t="s">
        <v>2399</v>
      </c>
      <c r="C2049" s="58" t="s">
        <v>5626</v>
      </c>
      <c r="D2049" s="47" t="s">
        <v>5627</v>
      </c>
    </row>
    <row r="2050" spans="1:4" ht="15.75" x14ac:dyDescent="0.25">
      <c r="A2050" s="58" t="s">
        <v>318</v>
      </c>
      <c r="B2050" s="47" t="s">
        <v>2402</v>
      </c>
      <c r="C2050" s="58" t="s">
        <v>4291</v>
      </c>
      <c r="D2050" s="47" t="s">
        <v>5628</v>
      </c>
    </row>
    <row r="2051" spans="1:4" ht="15.75" x14ac:dyDescent="0.25">
      <c r="A2051" s="58" t="s">
        <v>317</v>
      </c>
      <c r="B2051" s="47" t="s">
        <v>2402</v>
      </c>
      <c r="C2051" s="58" t="s">
        <v>4849</v>
      </c>
      <c r="D2051" s="47" t="s">
        <v>3414</v>
      </c>
    </row>
    <row r="2052" spans="1:4" ht="15.75" x14ac:dyDescent="0.25">
      <c r="A2052" s="58" t="s">
        <v>316</v>
      </c>
      <c r="B2052" s="47" t="s">
        <v>2402</v>
      </c>
      <c r="C2052" s="58" t="s">
        <v>5629</v>
      </c>
      <c r="D2052" s="47" t="s">
        <v>5630</v>
      </c>
    </row>
    <row r="2053" spans="1:4" ht="15.75" x14ac:dyDescent="0.25">
      <c r="A2053" s="58" t="s">
        <v>315</v>
      </c>
      <c r="B2053" s="47" t="s">
        <v>2399</v>
      </c>
      <c r="C2053" s="58" t="s">
        <v>3589</v>
      </c>
      <c r="D2053" s="47" t="s">
        <v>5631</v>
      </c>
    </row>
    <row r="2054" spans="1:4" ht="15.75" x14ac:dyDescent="0.25">
      <c r="A2054" s="58" t="s">
        <v>314</v>
      </c>
      <c r="B2054" s="47" t="s">
        <v>2399</v>
      </c>
      <c r="C2054" s="58" t="s">
        <v>5632</v>
      </c>
      <c r="D2054" s="47" t="s">
        <v>5633</v>
      </c>
    </row>
    <row r="2055" spans="1:4" ht="15.75" x14ac:dyDescent="0.25">
      <c r="A2055" s="58" t="s">
        <v>313</v>
      </c>
      <c r="B2055" s="47" t="s">
        <v>2399</v>
      </c>
      <c r="C2055" s="58" t="s">
        <v>5634</v>
      </c>
      <c r="D2055" s="47" t="s">
        <v>2744</v>
      </c>
    </row>
    <row r="2056" spans="1:4" ht="15.75" x14ac:dyDescent="0.25">
      <c r="A2056" s="58" t="s">
        <v>312</v>
      </c>
      <c r="B2056" s="47" t="s">
        <v>2399</v>
      </c>
      <c r="C2056" s="58" t="s">
        <v>3282</v>
      </c>
      <c r="D2056" s="47" t="s">
        <v>5635</v>
      </c>
    </row>
    <row r="2057" spans="1:4" ht="15.75" x14ac:dyDescent="0.25">
      <c r="A2057" s="58" t="s">
        <v>311</v>
      </c>
      <c r="B2057" s="47" t="s">
        <v>2402</v>
      </c>
      <c r="C2057" s="58" t="s">
        <v>5636</v>
      </c>
      <c r="D2057" s="47" t="s">
        <v>5637</v>
      </c>
    </row>
    <row r="2058" spans="1:4" ht="15.75" x14ac:dyDescent="0.25">
      <c r="A2058" s="58" t="s">
        <v>310</v>
      </c>
      <c r="B2058" s="47" t="s">
        <v>2399</v>
      </c>
      <c r="C2058" s="58" t="s">
        <v>5638</v>
      </c>
      <c r="D2058" s="47" t="s">
        <v>5639</v>
      </c>
    </row>
    <row r="2059" spans="1:4" ht="15.75" x14ac:dyDescent="0.25">
      <c r="A2059" s="58" t="s">
        <v>309</v>
      </c>
      <c r="B2059" s="47" t="s">
        <v>2402</v>
      </c>
      <c r="C2059" s="58" t="s">
        <v>5640</v>
      </c>
      <c r="D2059" s="47" t="s">
        <v>3378</v>
      </c>
    </row>
    <row r="2060" spans="1:4" ht="15.75" x14ac:dyDescent="0.25">
      <c r="A2060" s="58" t="s">
        <v>308</v>
      </c>
      <c r="B2060" s="47" t="s">
        <v>2399</v>
      </c>
      <c r="C2060" s="58" t="s">
        <v>5641</v>
      </c>
      <c r="D2060" s="47" t="s">
        <v>5642</v>
      </c>
    </row>
    <row r="2061" spans="1:4" ht="15.75" x14ac:dyDescent="0.25">
      <c r="A2061" s="58" t="s">
        <v>307</v>
      </c>
      <c r="B2061" s="47" t="s">
        <v>2402</v>
      </c>
      <c r="C2061" s="58" t="s">
        <v>5643</v>
      </c>
      <c r="D2061" s="47" t="s">
        <v>3970</v>
      </c>
    </row>
    <row r="2062" spans="1:4" ht="15.75" x14ac:dyDescent="0.25">
      <c r="A2062" s="58" t="s">
        <v>306</v>
      </c>
      <c r="B2062" s="47" t="s">
        <v>2402</v>
      </c>
      <c r="C2062" s="58" t="s">
        <v>5644</v>
      </c>
      <c r="D2062" s="47" t="s">
        <v>5645</v>
      </c>
    </row>
    <row r="2063" spans="1:4" ht="15.75" x14ac:dyDescent="0.25">
      <c r="A2063" s="58" t="s">
        <v>305</v>
      </c>
      <c r="B2063" s="47" t="s">
        <v>2402</v>
      </c>
      <c r="C2063" s="58" t="s">
        <v>5646</v>
      </c>
      <c r="D2063" s="47" t="s">
        <v>5647</v>
      </c>
    </row>
    <row r="2064" spans="1:4" ht="15.75" x14ac:dyDescent="0.25">
      <c r="A2064" s="58" t="s">
        <v>304</v>
      </c>
      <c r="B2064" s="47" t="s">
        <v>2399</v>
      </c>
      <c r="C2064" s="58" t="s">
        <v>4652</v>
      </c>
      <c r="D2064" s="47" t="s">
        <v>5648</v>
      </c>
    </row>
    <row r="2065" spans="1:4" ht="15.75" x14ac:dyDescent="0.25">
      <c r="A2065" s="58" t="s">
        <v>303</v>
      </c>
      <c r="B2065" s="47" t="s">
        <v>2399</v>
      </c>
      <c r="C2065" s="58" t="s">
        <v>3342</v>
      </c>
      <c r="D2065" s="47" t="s">
        <v>2867</v>
      </c>
    </row>
    <row r="2066" spans="1:4" ht="15.75" x14ac:dyDescent="0.25">
      <c r="A2066" s="58" t="s">
        <v>302</v>
      </c>
      <c r="B2066" s="47" t="s">
        <v>2399</v>
      </c>
      <c r="C2066" s="58" t="s">
        <v>5649</v>
      </c>
      <c r="D2066" s="47" t="s">
        <v>5650</v>
      </c>
    </row>
    <row r="2067" spans="1:4" ht="15.75" x14ac:dyDescent="0.25">
      <c r="A2067" s="58" t="s">
        <v>301</v>
      </c>
      <c r="B2067" s="47" t="s">
        <v>2399</v>
      </c>
      <c r="C2067" s="58" t="s">
        <v>3957</v>
      </c>
      <c r="D2067" s="47" t="s">
        <v>5651</v>
      </c>
    </row>
    <row r="2068" spans="1:4" ht="15.75" x14ac:dyDescent="0.25">
      <c r="A2068" s="58" t="s">
        <v>299</v>
      </c>
      <c r="B2068" s="47" t="s">
        <v>2402</v>
      </c>
      <c r="C2068" s="58" t="s">
        <v>5652</v>
      </c>
      <c r="D2068" s="47" t="s">
        <v>4909</v>
      </c>
    </row>
    <row r="2069" spans="1:4" ht="15.75" x14ac:dyDescent="0.25">
      <c r="A2069" s="58" t="s">
        <v>298</v>
      </c>
      <c r="B2069" s="47" t="s">
        <v>2402</v>
      </c>
      <c r="C2069" s="58" t="s">
        <v>5653</v>
      </c>
      <c r="D2069" s="47" t="s">
        <v>5654</v>
      </c>
    </row>
    <row r="2070" spans="1:4" ht="15.75" x14ac:dyDescent="0.25">
      <c r="A2070" s="58" t="s">
        <v>297</v>
      </c>
      <c r="B2070" s="47" t="s">
        <v>2402</v>
      </c>
      <c r="C2070" s="58" t="s">
        <v>5655</v>
      </c>
      <c r="D2070" s="47" t="s">
        <v>5656</v>
      </c>
    </row>
    <row r="2071" spans="1:4" ht="15.75" x14ac:dyDescent="0.25">
      <c r="A2071" s="58" t="s">
        <v>296</v>
      </c>
      <c r="B2071" s="47" t="s">
        <v>2399</v>
      </c>
      <c r="C2071" s="58" t="s">
        <v>5657</v>
      </c>
      <c r="D2071" s="47" t="s">
        <v>2763</v>
      </c>
    </row>
    <row r="2072" spans="1:4" ht="15.75" x14ac:dyDescent="0.25">
      <c r="A2072" s="58" t="s">
        <v>295</v>
      </c>
      <c r="B2072" s="47" t="s">
        <v>2402</v>
      </c>
      <c r="C2072" s="58" t="s">
        <v>2783</v>
      </c>
      <c r="D2072" s="47" t="s">
        <v>2821</v>
      </c>
    </row>
    <row r="2073" spans="1:4" ht="15.75" x14ac:dyDescent="0.25">
      <c r="A2073" s="58" t="s">
        <v>294</v>
      </c>
      <c r="B2073" s="47" t="s">
        <v>2399</v>
      </c>
      <c r="C2073" s="58" t="s">
        <v>5658</v>
      </c>
      <c r="D2073" s="47" t="s">
        <v>5659</v>
      </c>
    </row>
    <row r="2074" spans="1:4" ht="15.75" x14ac:dyDescent="0.25">
      <c r="A2074" s="58" t="s">
        <v>293</v>
      </c>
      <c r="B2074" s="47" t="s">
        <v>2402</v>
      </c>
      <c r="C2074" s="58" t="s">
        <v>5660</v>
      </c>
      <c r="D2074" s="47" t="s">
        <v>5661</v>
      </c>
    </row>
    <row r="2075" spans="1:4" ht="15.75" x14ac:dyDescent="0.25">
      <c r="A2075" s="58" t="s">
        <v>292</v>
      </c>
      <c r="B2075" s="47" t="s">
        <v>2399</v>
      </c>
      <c r="C2075" s="58" t="s">
        <v>5662</v>
      </c>
      <c r="D2075" s="47" t="s">
        <v>5663</v>
      </c>
    </row>
    <row r="2076" spans="1:4" ht="15.75" x14ac:dyDescent="0.25">
      <c r="A2076" s="58" t="s">
        <v>291</v>
      </c>
      <c r="B2076" s="47" t="s">
        <v>2399</v>
      </c>
      <c r="C2076" s="58" t="s">
        <v>5464</v>
      </c>
      <c r="D2076" s="47" t="s">
        <v>5664</v>
      </c>
    </row>
    <row r="2077" spans="1:4" ht="15.75" x14ac:dyDescent="0.25">
      <c r="A2077" s="58" t="s">
        <v>290</v>
      </c>
      <c r="B2077" s="47" t="s">
        <v>2402</v>
      </c>
      <c r="C2077" s="58" t="s">
        <v>5665</v>
      </c>
      <c r="D2077" s="47" t="s">
        <v>5182</v>
      </c>
    </row>
    <row r="2078" spans="1:4" ht="15.75" x14ac:dyDescent="0.25">
      <c r="A2078" s="58" t="s">
        <v>289</v>
      </c>
      <c r="B2078" s="47" t="s">
        <v>2402</v>
      </c>
      <c r="C2078" s="58" t="s">
        <v>5666</v>
      </c>
      <c r="D2078" s="47" t="s">
        <v>2581</v>
      </c>
    </row>
    <row r="2079" spans="1:4" ht="15.75" x14ac:dyDescent="0.25">
      <c r="A2079" s="58" t="s">
        <v>288</v>
      </c>
      <c r="B2079" s="47" t="s">
        <v>2402</v>
      </c>
      <c r="C2079" s="58" t="s">
        <v>5667</v>
      </c>
      <c r="D2079" s="47" t="s">
        <v>3541</v>
      </c>
    </row>
    <row r="2080" spans="1:4" ht="15.75" x14ac:dyDescent="0.25">
      <c r="A2080" s="58" t="s">
        <v>287</v>
      </c>
      <c r="B2080" s="47" t="s">
        <v>2402</v>
      </c>
      <c r="C2080" s="58" t="s">
        <v>5668</v>
      </c>
      <c r="D2080" s="47" t="s">
        <v>3378</v>
      </c>
    </row>
    <row r="2081" spans="1:4" ht="15.75" x14ac:dyDescent="0.25">
      <c r="A2081" s="58" t="s">
        <v>286</v>
      </c>
      <c r="B2081" s="47" t="s">
        <v>2399</v>
      </c>
      <c r="C2081" s="58" t="s">
        <v>3888</v>
      </c>
      <c r="D2081" s="47" t="s">
        <v>5669</v>
      </c>
    </row>
    <row r="2082" spans="1:4" ht="15.75" x14ac:dyDescent="0.25">
      <c r="A2082" s="58" t="s">
        <v>285</v>
      </c>
      <c r="B2082" s="47" t="s">
        <v>2399</v>
      </c>
      <c r="C2082" s="58" t="s">
        <v>5670</v>
      </c>
      <c r="D2082" s="47" t="s">
        <v>4394</v>
      </c>
    </row>
    <row r="2083" spans="1:4" ht="15.75" x14ac:dyDescent="0.25">
      <c r="A2083" s="58" t="s">
        <v>284</v>
      </c>
      <c r="B2083" s="47" t="s">
        <v>2399</v>
      </c>
      <c r="C2083" s="58" t="s">
        <v>5671</v>
      </c>
      <c r="D2083" s="47" t="s">
        <v>4242</v>
      </c>
    </row>
    <row r="2084" spans="1:4" ht="15.75" x14ac:dyDescent="0.25">
      <c r="A2084" s="58" t="s">
        <v>283</v>
      </c>
      <c r="B2084" s="47" t="s">
        <v>2399</v>
      </c>
      <c r="C2084" s="58" t="s">
        <v>5672</v>
      </c>
      <c r="D2084" s="47" t="s">
        <v>5673</v>
      </c>
    </row>
    <row r="2085" spans="1:4" ht="15.75" x14ac:dyDescent="0.25">
      <c r="A2085" s="58" t="s">
        <v>282</v>
      </c>
      <c r="B2085" s="47" t="s">
        <v>2399</v>
      </c>
      <c r="C2085" s="58" t="s">
        <v>5674</v>
      </c>
      <c r="D2085" s="47" t="s">
        <v>5675</v>
      </c>
    </row>
    <row r="2086" spans="1:4" ht="15.75" x14ac:dyDescent="0.25">
      <c r="A2086" s="58" t="s">
        <v>281</v>
      </c>
      <c r="B2086" s="47" t="s">
        <v>2399</v>
      </c>
      <c r="C2086" s="58" t="s">
        <v>5676</v>
      </c>
      <c r="D2086" s="47" t="s">
        <v>5677</v>
      </c>
    </row>
    <row r="2087" spans="1:4" ht="15.75" x14ac:dyDescent="0.25">
      <c r="A2087" s="58" t="s">
        <v>280</v>
      </c>
      <c r="B2087" s="47" t="s">
        <v>2402</v>
      </c>
      <c r="C2087" s="58" t="s">
        <v>5678</v>
      </c>
      <c r="D2087" s="47" t="s">
        <v>5679</v>
      </c>
    </row>
    <row r="2088" spans="1:4" ht="15.75" x14ac:dyDescent="0.25">
      <c r="A2088" s="58" t="s">
        <v>279</v>
      </c>
      <c r="B2088" s="47" t="s">
        <v>2402</v>
      </c>
      <c r="C2088" s="58" t="s">
        <v>2783</v>
      </c>
      <c r="D2088" s="47" t="s">
        <v>2831</v>
      </c>
    </row>
    <row r="2089" spans="1:4" ht="15.75" x14ac:dyDescent="0.25">
      <c r="A2089" s="58" t="s">
        <v>278</v>
      </c>
      <c r="B2089" s="47" t="s">
        <v>2399</v>
      </c>
      <c r="C2089" s="58" t="s">
        <v>5680</v>
      </c>
      <c r="D2089" s="47" t="s">
        <v>5681</v>
      </c>
    </row>
    <row r="2090" spans="1:4" ht="15.75" x14ac:dyDescent="0.25">
      <c r="A2090" s="58" t="s">
        <v>277</v>
      </c>
      <c r="B2090" s="47" t="s">
        <v>2402</v>
      </c>
      <c r="C2090" s="58" t="s">
        <v>5682</v>
      </c>
      <c r="D2090" s="47" t="s">
        <v>5447</v>
      </c>
    </row>
    <row r="2091" spans="1:4" ht="15.75" x14ac:dyDescent="0.25">
      <c r="A2091" s="58" t="s">
        <v>275</v>
      </c>
      <c r="B2091" s="47" t="s">
        <v>2402</v>
      </c>
      <c r="C2091" s="58" t="s">
        <v>5683</v>
      </c>
      <c r="D2091" s="47" t="s">
        <v>5684</v>
      </c>
    </row>
    <row r="2092" spans="1:4" ht="15.75" x14ac:dyDescent="0.25">
      <c r="A2092" s="58" t="s">
        <v>274</v>
      </c>
      <c r="B2092" s="47" t="s">
        <v>2402</v>
      </c>
      <c r="C2092" s="58" t="s">
        <v>5685</v>
      </c>
      <c r="D2092" s="47" t="s">
        <v>5686</v>
      </c>
    </row>
    <row r="2093" spans="1:4" ht="15.75" x14ac:dyDescent="0.25">
      <c r="A2093" s="58" t="s">
        <v>273</v>
      </c>
      <c r="B2093" s="47" t="s">
        <v>2402</v>
      </c>
      <c r="C2093" s="58" t="s">
        <v>5687</v>
      </c>
      <c r="D2093" s="47" t="s">
        <v>2674</v>
      </c>
    </row>
    <row r="2094" spans="1:4" ht="15.75" x14ac:dyDescent="0.25">
      <c r="A2094" s="58" t="s">
        <v>272</v>
      </c>
      <c r="B2094" s="47" t="s">
        <v>2402</v>
      </c>
      <c r="C2094" s="58" t="s">
        <v>5688</v>
      </c>
      <c r="D2094" s="47" t="s">
        <v>2604</v>
      </c>
    </row>
    <row r="2095" spans="1:4" ht="15.75" x14ac:dyDescent="0.25">
      <c r="A2095" s="58" t="s">
        <v>271</v>
      </c>
      <c r="B2095" s="47" t="s">
        <v>2399</v>
      </c>
      <c r="C2095" s="58" t="s">
        <v>5689</v>
      </c>
      <c r="D2095" s="47" t="s">
        <v>3221</v>
      </c>
    </row>
    <row r="2096" spans="1:4" ht="15.75" x14ac:dyDescent="0.25">
      <c r="A2096" s="58" t="s">
        <v>270</v>
      </c>
      <c r="B2096" s="47" t="s">
        <v>2402</v>
      </c>
      <c r="C2096" s="58" t="s">
        <v>5690</v>
      </c>
      <c r="D2096" s="47" t="s">
        <v>5691</v>
      </c>
    </row>
    <row r="2097" spans="1:4" ht="15.75" x14ac:dyDescent="0.25">
      <c r="A2097" s="58" t="s">
        <v>269</v>
      </c>
      <c r="B2097" s="47" t="s">
        <v>2402</v>
      </c>
      <c r="C2097" s="58" t="s">
        <v>5692</v>
      </c>
      <c r="D2097" s="47" t="s">
        <v>3667</v>
      </c>
    </row>
    <row r="2098" spans="1:4" ht="15.75" x14ac:dyDescent="0.25">
      <c r="A2098" s="58" t="s">
        <v>268</v>
      </c>
      <c r="B2098" s="47" t="s">
        <v>2402</v>
      </c>
      <c r="C2098" s="58" t="s">
        <v>5693</v>
      </c>
      <c r="D2098" s="47" t="s">
        <v>5694</v>
      </c>
    </row>
    <row r="2099" spans="1:4" ht="15.75" x14ac:dyDescent="0.25">
      <c r="A2099" s="58" t="s">
        <v>267</v>
      </c>
      <c r="B2099" s="47" t="s">
        <v>2399</v>
      </c>
      <c r="C2099" s="58" t="s">
        <v>5695</v>
      </c>
      <c r="D2099" s="47" t="s">
        <v>3914</v>
      </c>
    </row>
    <row r="2100" spans="1:4" ht="15.75" x14ac:dyDescent="0.25">
      <c r="A2100" s="58" t="s">
        <v>266</v>
      </c>
      <c r="B2100" s="47" t="s">
        <v>2402</v>
      </c>
      <c r="C2100" s="58" t="s">
        <v>5696</v>
      </c>
      <c r="D2100" s="47" t="s">
        <v>2700</v>
      </c>
    </row>
    <row r="2101" spans="1:4" ht="15.75" x14ac:dyDescent="0.25">
      <c r="A2101" s="58" t="s">
        <v>265</v>
      </c>
      <c r="B2101" s="47" t="s">
        <v>2399</v>
      </c>
      <c r="C2101" s="58" t="s">
        <v>5697</v>
      </c>
      <c r="D2101" s="47" t="s">
        <v>5698</v>
      </c>
    </row>
    <row r="2102" spans="1:4" ht="15.75" x14ac:dyDescent="0.25">
      <c r="A2102" s="58" t="s">
        <v>264</v>
      </c>
      <c r="B2102" s="47" t="s">
        <v>2399</v>
      </c>
      <c r="C2102" s="58" t="s">
        <v>5699</v>
      </c>
      <c r="D2102" s="47" t="s">
        <v>5700</v>
      </c>
    </row>
    <row r="2103" spans="1:4" ht="15.75" x14ac:dyDescent="0.25">
      <c r="A2103" s="58" t="s">
        <v>263</v>
      </c>
      <c r="B2103" s="47" t="s">
        <v>2402</v>
      </c>
      <c r="C2103" s="58" t="s">
        <v>5075</v>
      </c>
      <c r="D2103" s="47" t="s">
        <v>3483</v>
      </c>
    </row>
    <row r="2104" spans="1:4" ht="15.75" x14ac:dyDescent="0.25">
      <c r="A2104" s="58" t="s">
        <v>262</v>
      </c>
      <c r="B2104" s="47" t="s">
        <v>2402</v>
      </c>
      <c r="C2104" s="58" t="s">
        <v>5701</v>
      </c>
      <c r="D2104" s="47" t="s">
        <v>5702</v>
      </c>
    </row>
    <row r="2105" spans="1:4" ht="15.75" x14ac:dyDescent="0.25">
      <c r="A2105" s="58" t="s">
        <v>261</v>
      </c>
      <c r="B2105" s="47" t="s">
        <v>2402</v>
      </c>
      <c r="C2105" s="58" t="s">
        <v>2416</v>
      </c>
      <c r="D2105" s="47" t="s">
        <v>3062</v>
      </c>
    </row>
    <row r="2106" spans="1:4" ht="15.75" x14ac:dyDescent="0.25">
      <c r="A2106" s="58" t="s">
        <v>260</v>
      </c>
      <c r="B2106" s="47" t="s">
        <v>2399</v>
      </c>
      <c r="C2106" s="58" t="s">
        <v>5703</v>
      </c>
      <c r="D2106" s="47" t="s">
        <v>5704</v>
      </c>
    </row>
    <row r="2107" spans="1:4" ht="15.75" x14ac:dyDescent="0.25">
      <c r="A2107" s="58" t="s">
        <v>259</v>
      </c>
      <c r="B2107" s="47" t="s">
        <v>2399</v>
      </c>
      <c r="C2107" s="58" t="s">
        <v>5705</v>
      </c>
      <c r="D2107" s="47" t="s">
        <v>5706</v>
      </c>
    </row>
    <row r="2108" spans="1:4" ht="15.75" x14ac:dyDescent="0.25">
      <c r="A2108" s="58" t="s">
        <v>258</v>
      </c>
      <c r="B2108" s="47" t="s">
        <v>2399</v>
      </c>
      <c r="C2108" s="58" t="s">
        <v>5707</v>
      </c>
      <c r="D2108" s="47" t="s">
        <v>5708</v>
      </c>
    </row>
    <row r="2109" spans="1:4" ht="15.75" x14ac:dyDescent="0.25">
      <c r="A2109" s="58" t="s">
        <v>257</v>
      </c>
      <c r="B2109" s="47" t="s">
        <v>2399</v>
      </c>
      <c r="C2109" s="58" t="s">
        <v>5709</v>
      </c>
      <c r="D2109" s="47" t="s">
        <v>5710</v>
      </c>
    </row>
    <row r="2110" spans="1:4" ht="15.75" x14ac:dyDescent="0.25">
      <c r="A2110" s="58" t="s">
        <v>256</v>
      </c>
      <c r="B2110" s="47" t="s">
        <v>2399</v>
      </c>
      <c r="C2110" s="58" t="s">
        <v>3249</v>
      </c>
      <c r="D2110" s="47" t="s">
        <v>5711</v>
      </c>
    </row>
    <row r="2111" spans="1:4" ht="15.75" x14ac:dyDescent="0.25">
      <c r="A2111" s="58" t="s">
        <v>255</v>
      </c>
      <c r="B2111" s="47" t="s">
        <v>2399</v>
      </c>
      <c r="C2111" s="58" t="s">
        <v>5712</v>
      </c>
      <c r="D2111" s="47" t="s">
        <v>5713</v>
      </c>
    </row>
    <row r="2112" spans="1:4" ht="15.75" x14ac:dyDescent="0.25">
      <c r="A2112" s="58" t="s">
        <v>254</v>
      </c>
      <c r="B2112" s="47" t="s">
        <v>2399</v>
      </c>
      <c r="C2112" s="58" t="s">
        <v>5714</v>
      </c>
      <c r="D2112" s="47" t="s">
        <v>5715</v>
      </c>
    </row>
    <row r="2113" spans="1:4" ht="15.75" x14ac:dyDescent="0.25">
      <c r="A2113" s="58" t="s">
        <v>253</v>
      </c>
      <c r="B2113" s="47" t="s">
        <v>2399</v>
      </c>
      <c r="C2113" s="58" t="s">
        <v>5716</v>
      </c>
      <c r="D2113" s="47" t="s">
        <v>5717</v>
      </c>
    </row>
    <row r="2114" spans="1:4" ht="15.75" x14ac:dyDescent="0.25">
      <c r="A2114" s="58" t="s">
        <v>252</v>
      </c>
      <c r="B2114" s="47" t="s">
        <v>2399</v>
      </c>
      <c r="C2114" s="58" t="s">
        <v>5718</v>
      </c>
      <c r="D2114" s="47" t="s">
        <v>3868</v>
      </c>
    </row>
    <row r="2115" spans="1:4" ht="15.75" x14ac:dyDescent="0.25">
      <c r="A2115" s="58" t="s">
        <v>251</v>
      </c>
      <c r="B2115" s="47" t="s">
        <v>2399</v>
      </c>
      <c r="C2115" s="58" t="s">
        <v>5719</v>
      </c>
      <c r="D2115" s="47" t="s">
        <v>3036</v>
      </c>
    </row>
    <row r="2116" spans="1:4" ht="15.75" x14ac:dyDescent="0.25">
      <c r="A2116" s="58" t="s">
        <v>250</v>
      </c>
      <c r="B2116" s="47" t="s">
        <v>2399</v>
      </c>
      <c r="C2116" s="58" t="s">
        <v>5720</v>
      </c>
      <c r="D2116" s="47" t="s">
        <v>3341</v>
      </c>
    </row>
    <row r="2117" spans="1:4" ht="15.75" x14ac:dyDescent="0.25">
      <c r="A2117" s="58" t="s">
        <v>248</v>
      </c>
      <c r="B2117" s="47" t="s">
        <v>2399</v>
      </c>
      <c r="C2117" s="58" t="s">
        <v>5721</v>
      </c>
      <c r="D2117" s="47" t="s">
        <v>5722</v>
      </c>
    </row>
    <row r="2118" spans="1:4" ht="15.75" x14ac:dyDescent="0.25">
      <c r="A2118" s="58" t="s">
        <v>246</v>
      </c>
      <c r="B2118" s="47" t="s">
        <v>2399</v>
      </c>
      <c r="C2118" s="58" t="s">
        <v>5723</v>
      </c>
      <c r="D2118" s="47" t="s">
        <v>5724</v>
      </c>
    </row>
    <row r="2119" spans="1:4" ht="15.75" x14ac:dyDescent="0.25">
      <c r="A2119" s="58" t="s">
        <v>245</v>
      </c>
      <c r="B2119" s="47" t="s">
        <v>2402</v>
      </c>
      <c r="C2119" s="58" t="s">
        <v>5725</v>
      </c>
      <c r="D2119" s="47" t="s">
        <v>5726</v>
      </c>
    </row>
    <row r="2120" spans="1:4" ht="15.75" x14ac:dyDescent="0.25">
      <c r="A2120" s="58" t="s">
        <v>244</v>
      </c>
      <c r="B2120" s="47" t="s">
        <v>2402</v>
      </c>
      <c r="C2120" s="58" t="s">
        <v>5727</v>
      </c>
      <c r="D2120" s="47" t="s">
        <v>2700</v>
      </c>
    </row>
    <row r="2121" spans="1:4" ht="15.75" x14ac:dyDescent="0.25">
      <c r="A2121" s="58" t="s">
        <v>243</v>
      </c>
      <c r="B2121" s="47" t="s">
        <v>2399</v>
      </c>
      <c r="C2121" s="58" t="s">
        <v>5728</v>
      </c>
      <c r="D2121" s="47" t="s">
        <v>3307</v>
      </c>
    </row>
    <row r="2122" spans="1:4" ht="15.75" x14ac:dyDescent="0.25">
      <c r="A2122" s="58" t="s">
        <v>242</v>
      </c>
      <c r="B2122" s="47" t="s">
        <v>2399</v>
      </c>
      <c r="C2122" s="58" t="s">
        <v>5729</v>
      </c>
      <c r="D2122" s="47" t="s">
        <v>5730</v>
      </c>
    </row>
    <row r="2123" spans="1:4" ht="15.75" x14ac:dyDescent="0.25">
      <c r="A2123" s="58" t="s">
        <v>241</v>
      </c>
      <c r="B2123" s="47" t="s">
        <v>2399</v>
      </c>
      <c r="C2123" s="58" t="s">
        <v>5731</v>
      </c>
      <c r="D2123" s="47" t="s">
        <v>5732</v>
      </c>
    </row>
    <row r="2124" spans="1:4" ht="15.75" x14ac:dyDescent="0.25">
      <c r="A2124" s="58" t="s">
        <v>240</v>
      </c>
      <c r="B2124" s="47" t="s">
        <v>2399</v>
      </c>
      <c r="C2124" s="58" t="s">
        <v>5733</v>
      </c>
      <c r="D2124" s="47" t="s">
        <v>5734</v>
      </c>
    </row>
    <row r="2125" spans="1:4" ht="15.75" x14ac:dyDescent="0.25">
      <c r="A2125" s="58" t="s">
        <v>239</v>
      </c>
      <c r="B2125" s="47" t="s">
        <v>2399</v>
      </c>
      <c r="C2125" s="58" t="s">
        <v>3706</v>
      </c>
      <c r="D2125" s="47" t="s">
        <v>5735</v>
      </c>
    </row>
    <row r="2126" spans="1:4" ht="15.75" x14ac:dyDescent="0.25">
      <c r="A2126" s="58" t="s">
        <v>238</v>
      </c>
      <c r="B2126" s="47" t="s">
        <v>2399</v>
      </c>
      <c r="C2126" s="58" t="s">
        <v>5736</v>
      </c>
      <c r="D2126" s="47" t="s">
        <v>5737</v>
      </c>
    </row>
    <row r="2127" spans="1:4" ht="15.75" x14ac:dyDescent="0.25">
      <c r="A2127" s="58" t="s">
        <v>237</v>
      </c>
      <c r="B2127" s="47" t="s">
        <v>2399</v>
      </c>
      <c r="C2127" s="58" t="s">
        <v>5738</v>
      </c>
      <c r="D2127" s="47" t="s">
        <v>2744</v>
      </c>
    </row>
    <row r="2128" spans="1:4" ht="15.75" x14ac:dyDescent="0.25">
      <c r="A2128" s="58" t="s">
        <v>236</v>
      </c>
      <c r="B2128" s="47" t="s">
        <v>2402</v>
      </c>
      <c r="C2128" s="58" t="s">
        <v>5739</v>
      </c>
      <c r="D2128" s="47" t="s">
        <v>5740</v>
      </c>
    </row>
    <row r="2129" spans="1:4" ht="15.75" x14ac:dyDescent="0.25">
      <c r="A2129" s="58" t="s">
        <v>235</v>
      </c>
      <c r="B2129" s="47" t="s">
        <v>2399</v>
      </c>
      <c r="C2129" s="58" t="s">
        <v>5741</v>
      </c>
      <c r="D2129" s="47" t="s">
        <v>5153</v>
      </c>
    </row>
    <row r="2130" spans="1:4" ht="15.75" x14ac:dyDescent="0.25">
      <c r="A2130" s="58" t="s">
        <v>234</v>
      </c>
      <c r="B2130" s="47" t="s">
        <v>2399</v>
      </c>
      <c r="C2130" s="58" t="s">
        <v>5742</v>
      </c>
      <c r="D2130" s="47" t="s">
        <v>5743</v>
      </c>
    </row>
    <row r="2131" spans="1:4" ht="15.75" x14ac:dyDescent="0.25">
      <c r="A2131" s="58" t="s">
        <v>233</v>
      </c>
      <c r="B2131" s="47" t="s">
        <v>2399</v>
      </c>
      <c r="C2131" s="58" t="s">
        <v>3810</v>
      </c>
      <c r="D2131" s="47" t="s">
        <v>4986</v>
      </c>
    </row>
    <row r="2132" spans="1:4" ht="15.75" x14ac:dyDescent="0.25">
      <c r="A2132" s="58" t="s">
        <v>232</v>
      </c>
      <c r="B2132" s="47" t="s">
        <v>2399</v>
      </c>
      <c r="C2132" s="58" t="s">
        <v>2477</v>
      </c>
      <c r="D2132" s="47" t="s">
        <v>5744</v>
      </c>
    </row>
    <row r="2133" spans="1:4" ht="15.75" x14ac:dyDescent="0.25">
      <c r="A2133" s="58" t="s">
        <v>231</v>
      </c>
      <c r="B2133" s="47" t="s">
        <v>2402</v>
      </c>
      <c r="C2133" s="58" t="s">
        <v>5745</v>
      </c>
      <c r="D2133" s="47" t="s">
        <v>5746</v>
      </c>
    </row>
    <row r="2134" spans="1:4" ht="15.75" x14ac:dyDescent="0.25">
      <c r="A2134" s="58" t="s">
        <v>230</v>
      </c>
      <c r="B2134" s="47" t="s">
        <v>2399</v>
      </c>
      <c r="C2134" s="58" t="s">
        <v>5747</v>
      </c>
      <c r="D2134" s="47" t="s">
        <v>3741</v>
      </c>
    </row>
    <row r="2135" spans="1:4" ht="15.75" x14ac:dyDescent="0.25">
      <c r="A2135" s="58" t="s">
        <v>229</v>
      </c>
      <c r="B2135" s="47" t="s">
        <v>2402</v>
      </c>
      <c r="C2135" s="58" t="s">
        <v>5748</v>
      </c>
      <c r="D2135" s="47" t="s">
        <v>2889</v>
      </c>
    </row>
    <row r="2136" spans="1:4" ht="15.75" x14ac:dyDescent="0.25">
      <c r="A2136" s="58" t="s">
        <v>228</v>
      </c>
      <c r="B2136" s="47" t="s">
        <v>2402</v>
      </c>
      <c r="C2136" s="58" t="s">
        <v>5749</v>
      </c>
      <c r="D2136" s="47" t="s">
        <v>5750</v>
      </c>
    </row>
    <row r="2137" spans="1:4" ht="15.75" x14ac:dyDescent="0.25">
      <c r="A2137" s="58" t="s">
        <v>227</v>
      </c>
      <c r="B2137" s="47" t="s">
        <v>2402</v>
      </c>
      <c r="C2137" s="58" t="s">
        <v>5579</v>
      </c>
      <c r="D2137" s="47" t="s">
        <v>5751</v>
      </c>
    </row>
    <row r="2138" spans="1:4" ht="15.75" x14ac:dyDescent="0.25">
      <c r="A2138" s="58" t="s">
        <v>226</v>
      </c>
      <c r="B2138" s="47" t="s">
        <v>2402</v>
      </c>
      <c r="C2138" s="58" t="s">
        <v>4983</v>
      </c>
      <c r="D2138" s="47" t="s">
        <v>5752</v>
      </c>
    </row>
    <row r="2139" spans="1:4" ht="15.75" x14ac:dyDescent="0.25">
      <c r="A2139" s="58" t="s">
        <v>225</v>
      </c>
      <c r="B2139" s="47" t="s">
        <v>3277</v>
      </c>
      <c r="C2139" s="58" t="s">
        <v>5753</v>
      </c>
      <c r="D2139" s="47" t="s">
        <v>3221</v>
      </c>
    </row>
    <row r="2140" spans="1:4" ht="15.75" x14ac:dyDescent="0.25">
      <c r="A2140" s="58" t="s">
        <v>224</v>
      </c>
      <c r="B2140" s="47" t="s">
        <v>2402</v>
      </c>
      <c r="C2140" s="58" t="s">
        <v>5754</v>
      </c>
      <c r="D2140" s="47" t="s">
        <v>5755</v>
      </c>
    </row>
    <row r="2141" spans="1:4" ht="15.75" x14ac:dyDescent="0.25">
      <c r="A2141" s="58" t="s">
        <v>223</v>
      </c>
      <c r="B2141" s="47" t="s">
        <v>2402</v>
      </c>
      <c r="C2141" s="58" t="s">
        <v>5756</v>
      </c>
      <c r="D2141" s="47" t="s">
        <v>2585</v>
      </c>
    </row>
    <row r="2142" spans="1:4" ht="15.75" x14ac:dyDescent="0.25">
      <c r="A2142" s="58" t="s">
        <v>222</v>
      </c>
      <c r="B2142" s="47" t="s">
        <v>2399</v>
      </c>
      <c r="C2142" s="58" t="s">
        <v>5757</v>
      </c>
      <c r="D2142" s="47" t="s">
        <v>2555</v>
      </c>
    </row>
    <row r="2143" spans="1:4" ht="15.75" x14ac:dyDescent="0.25">
      <c r="A2143" s="58" t="s">
        <v>221</v>
      </c>
      <c r="B2143" s="47" t="s">
        <v>2399</v>
      </c>
      <c r="C2143" s="58" t="s">
        <v>5758</v>
      </c>
      <c r="D2143" s="47" t="s">
        <v>5759</v>
      </c>
    </row>
    <row r="2144" spans="1:4" ht="15.75" x14ac:dyDescent="0.25">
      <c r="A2144" s="58" t="s">
        <v>220</v>
      </c>
      <c r="B2144" s="47" t="s">
        <v>2399</v>
      </c>
      <c r="C2144" s="58" t="s">
        <v>5760</v>
      </c>
      <c r="D2144" s="47" t="s">
        <v>5761</v>
      </c>
    </row>
    <row r="2145" spans="1:4" ht="15.75" x14ac:dyDescent="0.25">
      <c r="A2145" s="58" t="s">
        <v>219</v>
      </c>
      <c r="B2145" s="47" t="s">
        <v>2399</v>
      </c>
      <c r="C2145" s="58" t="s">
        <v>5762</v>
      </c>
      <c r="D2145" s="47" t="s">
        <v>5763</v>
      </c>
    </row>
    <row r="2146" spans="1:4" ht="15.75" x14ac:dyDescent="0.25">
      <c r="A2146" s="58" t="s">
        <v>218</v>
      </c>
      <c r="B2146" s="47" t="s">
        <v>2402</v>
      </c>
      <c r="C2146" s="58" t="s">
        <v>5764</v>
      </c>
      <c r="D2146" s="47" t="s">
        <v>5765</v>
      </c>
    </row>
    <row r="2147" spans="1:4" ht="15.75" x14ac:dyDescent="0.25">
      <c r="A2147" s="58" t="s">
        <v>217</v>
      </c>
      <c r="B2147" s="47" t="s">
        <v>2402</v>
      </c>
      <c r="C2147" s="58" t="s">
        <v>5766</v>
      </c>
      <c r="D2147" s="47" t="s">
        <v>5767</v>
      </c>
    </row>
    <row r="2148" spans="1:4" ht="15.75" x14ac:dyDescent="0.25">
      <c r="A2148" s="58" t="s">
        <v>216</v>
      </c>
      <c r="B2148" s="47" t="s">
        <v>2402</v>
      </c>
      <c r="C2148" s="58" t="s">
        <v>5768</v>
      </c>
      <c r="D2148" s="47" t="s">
        <v>5769</v>
      </c>
    </row>
    <row r="2149" spans="1:4" ht="15.75" x14ac:dyDescent="0.25">
      <c r="A2149" s="58" t="s">
        <v>215</v>
      </c>
      <c r="B2149" s="47" t="s">
        <v>2402</v>
      </c>
      <c r="C2149" s="58" t="s">
        <v>5770</v>
      </c>
      <c r="D2149" s="47" t="s">
        <v>5771</v>
      </c>
    </row>
    <row r="2150" spans="1:4" ht="15.75" x14ac:dyDescent="0.25">
      <c r="A2150" s="58" t="s">
        <v>214</v>
      </c>
      <c r="B2150" s="47" t="s">
        <v>2402</v>
      </c>
      <c r="C2150" s="58" t="s">
        <v>5772</v>
      </c>
      <c r="D2150" s="47" t="s">
        <v>2451</v>
      </c>
    </row>
    <row r="2151" spans="1:4" ht="15.75" x14ac:dyDescent="0.25">
      <c r="A2151" s="58" t="s">
        <v>213</v>
      </c>
      <c r="B2151" s="47" t="s">
        <v>2402</v>
      </c>
      <c r="C2151" s="58" t="s">
        <v>4736</v>
      </c>
      <c r="D2151" s="47" t="s">
        <v>5773</v>
      </c>
    </row>
    <row r="2152" spans="1:4" ht="15.75" x14ac:dyDescent="0.25">
      <c r="A2152" s="58" t="s">
        <v>212</v>
      </c>
      <c r="B2152" s="47" t="s">
        <v>2402</v>
      </c>
      <c r="C2152" s="58" t="s">
        <v>5774</v>
      </c>
      <c r="D2152" s="47" t="s">
        <v>5775</v>
      </c>
    </row>
    <row r="2153" spans="1:4" ht="15.75" x14ac:dyDescent="0.25">
      <c r="A2153" s="58" t="s">
        <v>211</v>
      </c>
      <c r="B2153" s="47" t="s">
        <v>2402</v>
      </c>
      <c r="C2153" s="58" t="s">
        <v>5776</v>
      </c>
      <c r="D2153" s="47" t="s">
        <v>5777</v>
      </c>
    </row>
    <row r="2154" spans="1:4" ht="15.75" x14ac:dyDescent="0.25">
      <c r="A2154" s="58" t="s">
        <v>210</v>
      </c>
      <c r="B2154" s="47" t="s">
        <v>2402</v>
      </c>
      <c r="C2154" s="58" t="s">
        <v>5778</v>
      </c>
      <c r="D2154" s="47" t="s">
        <v>5779</v>
      </c>
    </row>
    <row r="2155" spans="1:4" ht="15.75" x14ac:dyDescent="0.25">
      <c r="A2155" s="58" t="s">
        <v>209</v>
      </c>
      <c r="B2155" s="47" t="s">
        <v>2402</v>
      </c>
      <c r="C2155" s="58" t="s">
        <v>5780</v>
      </c>
      <c r="D2155" s="47" t="s">
        <v>5781</v>
      </c>
    </row>
    <row r="2156" spans="1:4" ht="15.75" x14ac:dyDescent="0.25">
      <c r="A2156" s="58" t="s">
        <v>208</v>
      </c>
      <c r="B2156" s="47" t="s">
        <v>2402</v>
      </c>
      <c r="C2156" s="58" t="s">
        <v>5728</v>
      </c>
      <c r="D2156" s="47" t="s">
        <v>5782</v>
      </c>
    </row>
    <row r="2157" spans="1:4" ht="15.75" x14ac:dyDescent="0.25">
      <c r="A2157" s="58" t="s">
        <v>207</v>
      </c>
      <c r="B2157" s="47" t="s">
        <v>2402</v>
      </c>
      <c r="C2157" s="58" t="s">
        <v>5783</v>
      </c>
      <c r="D2157" s="47" t="s">
        <v>5426</v>
      </c>
    </row>
    <row r="2158" spans="1:4" ht="15.75" x14ac:dyDescent="0.25">
      <c r="A2158" s="58" t="s">
        <v>206</v>
      </c>
      <c r="B2158" s="47" t="s">
        <v>2402</v>
      </c>
      <c r="C2158" s="58" t="s">
        <v>5784</v>
      </c>
      <c r="D2158" s="47" t="s">
        <v>2415</v>
      </c>
    </row>
    <row r="2159" spans="1:4" ht="15.75" x14ac:dyDescent="0.25">
      <c r="A2159" s="58" t="s">
        <v>205</v>
      </c>
      <c r="B2159" s="47" t="s">
        <v>2399</v>
      </c>
      <c r="C2159" s="58" t="s">
        <v>5785</v>
      </c>
      <c r="D2159" s="47" t="s">
        <v>5786</v>
      </c>
    </row>
    <row r="2160" spans="1:4" ht="15.75" x14ac:dyDescent="0.25">
      <c r="A2160" s="58" t="s">
        <v>204</v>
      </c>
      <c r="B2160" s="47" t="s">
        <v>2399</v>
      </c>
      <c r="C2160" s="58" t="s">
        <v>5787</v>
      </c>
      <c r="D2160" s="47" t="s">
        <v>5200</v>
      </c>
    </row>
    <row r="2161" spans="1:4" ht="15.75" x14ac:dyDescent="0.25">
      <c r="A2161" s="58" t="s">
        <v>203</v>
      </c>
      <c r="B2161" s="47" t="s">
        <v>2399</v>
      </c>
      <c r="C2161" s="58" t="s">
        <v>5788</v>
      </c>
      <c r="D2161" s="47" t="s">
        <v>5789</v>
      </c>
    </row>
    <row r="2162" spans="1:4" ht="15.75" x14ac:dyDescent="0.25">
      <c r="A2162" s="58" t="s">
        <v>202</v>
      </c>
      <c r="B2162" s="47" t="s">
        <v>2399</v>
      </c>
      <c r="C2162" s="58" t="s">
        <v>5790</v>
      </c>
      <c r="D2162" s="47" t="s">
        <v>3756</v>
      </c>
    </row>
    <row r="2163" spans="1:4" ht="15.75" x14ac:dyDescent="0.25">
      <c r="A2163" s="58" t="s">
        <v>201</v>
      </c>
      <c r="B2163" s="47" t="s">
        <v>2399</v>
      </c>
      <c r="C2163" s="58" t="s">
        <v>5791</v>
      </c>
      <c r="D2163" s="47" t="s">
        <v>2756</v>
      </c>
    </row>
    <row r="2164" spans="1:4" ht="15.75" x14ac:dyDescent="0.25">
      <c r="A2164" s="58" t="s">
        <v>199</v>
      </c>
      <c r="B2164" s="47" t="s">
        <v>3277</v>
      </c>
      <c r="C2164" s="58" t="s">
        <v>5792</v>
      </c>
      <c r="D2164" s="47" t="s">
        <v>5793</v>
      </c>
    </row>
    <row r="2165" spans="1:4" ht="15.75" x14ac:dyDescent="0.25">
      <c r="A2165" s="58" t="s">
        <v>198</v>
      </c>
      <c r="B2165" s="47" t="s">
        <v>2399</v>
      </c>
      <c r="C2165" s="58" t="s">
        <v>2556</v>
      </c>
      <c r="D2165" s="47" t="s">
        <v>5794</v>
      </c>
    </row>
    <row r="2166" spans="1:4" ht="15.75" x14ac:dyDescent="0.25">
      <c r="A2166" s="58" t="s">
        <v>197</v>
      </c>
      <c r="B2166" s="47" t="s">
        <v>2402</v>
      </c>
      <c r="C2166" s="58" t="s">
        <v>5795</v>
      </c>
      <c r="D2166" s="47" t="s">
        <v>3686</v>
      </c>
    </row>
    <row r="2167" spans="1:4" ht="15.75" x14ac:dyDescent="0.25">
      <c r="A2167" s="58" t="s">
        <v>196</v>
      </c>
      <c r="B2167" s="47" t="s">
        <v>2402</v>
      </c>
      <c r="C2167" s="58" t="s">
        <v>5796</v>
      </c>
      <c r="D2167" s="47" t="s">
        <v>5797</v>
      </c>
    </row>
    <row r="2168" spans="1:4" ht="15.75" x14ac:dyDescent="0.25">
      <c r="A2168" s="58" t="s">
        <v>195</v>
      </c>
      <c r="B2168" s="47" t="s">
        <v>2402</v>
      </c>
      <c r="C2168" s="58" t="s">
        <v>5798</v>
      </c>
      <c r="D2168" s="47" t="s">
        <v>5799</v>
      </c>
    </row>
    <row r="2169" spans="1:4" ht="15.75" x14ac:dyDescent="0.25">
      <c r="A2169" s="58" t="s">
        <v>194</v>
      </c>
      <c r="B2169" s="47" t="s">
        <v>2402</v>
      </c>
      <c r="C2169" s="58" t="s">
        <v>5800</v>
      </c>
      <c r="D2169" s="47" t="s">
        <v>3432</v>
      </c>
    </row>
    <row r="2170" spans="1:4" ht="15.75" x14ac:dyDescent="0.25">
      <c r="A2170" s="58" t="s">
        <v>193</v>
      </c>
      <c r="B2170" s="47" t="s">
        <v>2402</v>
      </c>
      <c r="C2170" s="58" t="s">
        <v>5801</v>
      </c>
      <c r="D2170" s="47" t="s">
        <v>5802</v>
      </c>
    </row>
    <row r="2171" spans="1:4" ht="15.75" x14ac:dyDescent="0.25">
      <c r="A2171" s="58" t="s">
        <v>192</v>
      </c>
      <c r="B2171" s="47" t="s">
        <v>2402</v>
      </c>
      <c r="C2171" s="58" t="s">
        <v>5803</v>
      </c>
      <c r="D2171" s="47" t="s">
        <v>2680</v>
      </c>
    </row>
    <row r="2172" spans="1:4" ht="15.75" x14ac:dyDescent="0.25">
      <c r="A2172" s="58" t="s">
        <v>191</v>
      </c>
      <c r="B2172" s="47" t="s">
        <v>2399</v>
      </c>
      <c r="C2172" s="58" t="s">
        <v>5804</v>
      </c>
      <c r="D2172" s="47" t="s">
        <v>3614</v>
      </c>
    </row>
    <row r="2173" spans="1:4" ht="15.75" x14ac:dyDescent="0.25">
      <c r="A2173" s="58" t="s">
        <v>190</v>
      </c>
      <c r="B2173" s="47" t="s">
        <v>2402</v>
      </c>
      <c r="C2173" s="58" t="s">
        <v>5096</v>
      </c>
      <c r="D2173" s="47" t="s">
        <v>2694</v>
      </c>
    </row>
    <row r="2174" spans="1:4" ht="15.75" x14ac:dyDescent="0.25">
      <c r="A2174" s="58" t="s">
        <v>189</v>
      </c>
      <c r="B2174" s="47" t="s">
        <v>2402</v>
      </c>
      <c r="C2174" s="58" t="s">
        <v>5805</v>
      </c>
      <c r="D2174" s="47" t="s">
        <v>5806</v>
      </c>
    </row>
    <row r="2175" spans="1:4" ht="15.75" x14ac:dyDescent="0.25">
      <c r="A2175" s="58" t="s">
        <v>188</v>
      </c>
      <c r="B2175" s="47" t="s">
        <v>2399</v>
      </c>
      <c r="C2175" s="58" t="s">
        <v>4294</v>
      </c>
      <c r="D2175" s="47" t="s">
        <v>5807</v>
      </c>
    </row>
    <row r="2176" spans="1:4" ht="15.75" x14ac:dyDescent="0.25">
      <c r="A2176" s="58" t="s">
        <v>187</v>
      </c>
      <c r="B2176" s="47" t="s">
        <v>2402</v>
      </c>
      <c r="C2176" s="58" t="s">
        <v>5808</v>
      </c>
      <c r="D2176" s="47" t="s">
        <v>5809</v>
      </c>
    </row>
    <row r="2177" spans="1:4" ht="15.75" x14ac:dyDescent="0.25">
      <c r="A2177" s="58" t="s">
        <v>186</v>
      </c>
      <c r="B2177" s="47" t="s">
        <v>2399</v>
      </c>
      <c r="C2177" s="58" t="s">
        <v>2828</v>
      </c>
      <c r="D2177" s="47" t="s">
        <v>5810</v>
      </c>
    </row>
    <row r="2178" spans="1:4" ht="15.75" x14ac:dyDescent="0.25">
      <c r="A2178" s="58" t="s">
        <v>185</v>
      </c>
      <c r="B2178" s="47" t="s">
        <v>2399</v>
      </c>
      <c r="C2178" s="58" t="s">
        <v>2813</v>
      </c>
      <c r="D2178" s="47" t="s">
        <v>5811</v>
      </c>
    </row>
    <row r="2179" spans="1:4" ht="15.75" x14ac:dyDescent="0.25">
      <c r="A2179" s="58" t="s">
        <v>184</v>
      </c>
      <c r="B2179" s="47" t="s">
        <v>2399</v>
      </c>
      <c r="C2179" s="58" t="s">
        <v>3578</v>
      </c>
      <c r="D2179" s="47" t="s">
        <v>3056</v>
      </c>
    </row>
    <row r="2180" spans="1:4" ht="15.75" x14ac:dyDescent="0.25">
      <c r="A2180" s="58" t="s">
        <v>183</v>
      </c>
      <c r="B2180" s="47" t="s">
        <v>2399</v>
      </c>
      <c r="C2180" s="58" t="s">
        <v>5812</v>
      </c>
      <c r="D2180" s="47" t="s">
        <v>5813</v>
      </c>
    </row>
    <row r="2181" spans="1:4" ht="15.75" x14ac:dyDescent="0.25">
      <c r="A2181" s="58" t="s">
        <v>182</v>
      </c>
      <c r="B2181" s="47" t="s">
        <v>2399</v>
      </c>
      <c r="C2181" s="58" t="s">
        <v>4351</v>
      </c>
      <c r="D2181" s="47" t="s">
        <v>3019</v>
      </c>
    </row>
    <row r="2182" spans="1:4" ht="15.75" x14ac:dyDescent="0.25">
      <c r="A2182" s="58" t="s">
        <v>181</v>
      </c>
      <c r="B2182" s="47" t="s">
        <v>2399</v>
      </c>
      <c r="C2182" s="58" t="s">
        <v>5814</v>
      </c>
      <c r="D2182" s="47" t="s">
        <v>5815</v>
      </c>
    </row>
    <row r="2183" spans="1:4" ht="15.75" x14ac:dyDescent="0.25">
      <c r="A2183" s="58" t="s">
        <v>180</v>
      </c>
      <c r="B2183" s="47" t="s">
        <v>2399</v>
      </c>
      <c r="C2183" s="58" t="s">
        <v>5816</v>
      </c>
      <c r="D2183" s="47" t="s">
        <v>3052</v>
      </c>
    </row>
    <row r="2184" spans="1:4" ht="15.75" x14ac:dyDescent="0.25">
      <c r="A2184" s="58" t="s">
        <v>179</v>
      </c>
      <c r="B2184" s="47" t="s">
        <v>2402</v>
      </c>
      <c r="C2184" s="58" t="s">
        <v>3111</v>
      </c>
      <c r="D2184" s="47" t="s">
        <v>5295</v>
      </c>
    </row>
    <row r="2185" spans="1:4" ht="15.75" x14ac:dyDescent="0.25">
      <c r="A2185" s="58" t="s">
        <v>178</v>
      </c>
      <c r="B2185" s="47" t="s">
        <v>2402</v>
      </c>
      <c r="C2185" s="58" t="s">
        <v>5817</v>
      </c>
      <c r="D2185" s="47" t="s">
        <v>5818</v>
      </c>
    </row>
    <row r="2186" spans="1:4" ht="15.75" x14ac:dyDescent="0.25">
      <c r="A2186" s="58" t="s">
        <v>177</v>
      </c>
      <c r="B2186" s="47" t="s">
        <v>2402</v>
      </c>
      <c r="C2186" s="58" t="s">
        <v>5819</v>
      </c>
      <c r="D2186" s="47" t="s">
        <v>2885</v>
      </c>
    </row>
    <row r="2187" spans="1:4" ht="15.75" x14ac:dyDescent="0.25">
      <c r="A2187" s="58" t="s">
        <v>176</v>
      </c>
      <c r="B2187" s="47" t="s">
        <v>2402</v>
      </c>
      <c r="C2187" s="58" t="s">
        <v>3381</v>
      </c>
      <c r="D2187" s="47" t="s">
        <v>5820</v>
      </c>
    </row>
    <row r="2188" spans="1:4" ht="15.75" x14ac:dyDescent="0.25">
      <c r="A2188" s="58" t="s">
        <v>175</v>
      </c>
      <c r="B2188" s="47" t="s">
        <v>2402</v>
      </c>
      <c r="C2188" s="58" t="s">
        <v>5821</v>
      </c>
      <c r="D2188" s="47" t="s">
        <v>2413</v>
      </c>
    </row>
    <row r="2189" spans="1:4" ht="15.75" x14ac:dyDescent="0.25">
      <c r="A2189" s="58" t="s">
        <v>174</v>
      </c>
      <c r="B2189" s="47" t="s">
        <v>2402</v>
      </c>
      <c r="C2189" s="58" t="s">
        <v>5822</v>
      </c>
      <c r="D2189" s="47" t="s">
        <v>2563</v>
      </c>
    </row>
    <row r="2190" spans="1:4" ht="15.75" x14ac:dyDescent="0.25">
      <c r="A2190" s="58" t="s">
        <v>173</v>
      </c>
      <c r="B2190" s="47" t="s">
        <v>2402</v>
      </c>
      <c r="C2190" s="58" t="s">
        <v>4626</v>
      </c>
      <c r="D2190" s="47" t="s">
        <v>5823</v>
      </c>
    </row>
    <row r="2191" spans="1:4" ht="15.75" x14ac:dyDescent="0.25">
      <c r="A2191" s="58" t="s">
        <v>172</v>
      </c>
      <c r="B2191" s="47" t="s">
        <v>2402</v>
      </c>
      <c r="C2191" s="58" t="s">
        <v>5824</v>
      </c>
      <c r="D2191" s="47" t="s">
        <v>5825</v>
      </c>
    </row>
    <row r="2192" spans="1:4" ht="15.75" x14ac:dyDescent="0.25">
      <c r="A2192" s="58" t="s">
        <v>171</v>
      </c>
      <c r="B2192" s="47" t="s">
        <v>2402</v>
      </c>
      <c r="C2192" s="58" t="s">
        <v>2810</v>
      </c>
      <c r="D2192" s="47" t="s">
        <v>5826</v>
      </c>
    </row>
    <row r="2193" spans="1:5" ht="15.75" x14ac:dyDescent="0.25">
      <c r="A2193" s="58" t="s">
        <v>169</v>
      </c>
      <c r="B2193" s="47" t="s">
        <v>2402</v>
      </c>
      <c r="C2193" s="58" t="s">
        <v>5827</v>
      </c>
      <c r="D2193" s="47" t="s">
        <v>5828</v>
      </c>
      <c r="E2193" t="s">
        <v>3677</v>
      </c>
    </row>
    <row r="2194" spans="1:5" ht="15.75" x14ac:dyDescent="0.25">
      <c r="A2194" s="58" t="s">
        <v>167</v>
      </c>
      <c r="B2194" s="47" t="s">
        <v>2402</v>
      </c>
      <c r="C2194" s="58" t="s">
        <v>5203</v>
      </c>
      <c r="D2194" s="47" t="s">
        <v>4195</v>
      </c>
    </row>
    <row r="2195" spans="1:5" ht="15.75" x14ac:dyDescent="0.25">
      <c r="A2195" s="58" t="s">
        <v>165</v>
      </c>
      <c r="B2195" s="47" t="s">
        <v>2402</v>
      </c>
      <c r="C2195" s="58" t="s">
        <v>3494</v>
      </c>
      <c r="D2195" s="47" t="s">
        <v>5829</v>
      </c>
    </row>
    <row r="2196" spans="1:5" ht="15.75" x14ac:dyDescent="0.25">
      <c r="A2196" s="58" t="s">
        <v>163</v>
      </c>
      <c r="B2196" s="47" t="s">
        <v>2402</v>
      </c>
      <c r="C2196" s="58" t="s">
        <v>5830</v>
      </c>
      <c r="D2196" s="47" t="s">
        <v>5831</v>
      </c>
    </row>
    <row r="2197" spans="1:5" ht="15.75" x14ac:dyDescent="0.25">
      <c r="A2197" s="58" t="s">
        <v>162</v>
      </c>
      <c r="B2197" s="47" t="s">
        <v>2402</v>
      </c>
      <c r="C2197" s="58" t="s">
        <v>3325</v>
      </c>
      <c r="D2197" s="47" t="s">
        <v>5832</v>
      </c>
    </row>
    <row r="2198" spans="1:5" ht="15.75" x14ac:dyDescent="0.25">
      <c r="A2198" s="58" t="s">
        <v>161</v>
      </c>
      <c r="B2198" s="47" t="s">
        <v>2402</v>
      </c>
      <c r="C2198" s="58" t="s">
        <v>5833</v>
      </c>
      <c r="D2198" s="47" t="s">
        <v>5834</v>
      </c>
    </row>
    <row r="2199" spans="1:5" ht="15.75" x14ac:dyDescent="0.25">
      <c r="A2199" s="58" t="s">
        <v>160</v>
      </c>
      <c r="B2199" s="47" t="s">
        <v>2402</v>
      </c>
      <c r="C2199" s="58" t="s">
        <v>5835</v>
      </c>
      <c r="D2199" s="47" t="s">
        <v>2496</v>
      </c>
    </row>
    <row r="2200" spans="1:5" ht="15.75" x14ac:dyDescent="0.25">
      <c r="A2200" s="58" t="s">
        <v>159</v>
      </c>
      <c r="B2200" s="47" t="s">
        <v>2402</v>
      </c>
      <c r="C2200" s="58" t="s">
        <v>5836</v>
      </c>
      <c r="D2200" s="47" t="s">
        <v>5837</v>
      </c>
    </row>
    <row r="2201" spans="1:5" ht="15.75" x14ac:dyDescent="0.25">
      <c r="A2201" s="58" t="s">
        <v>158</v>
      </c>
      <c r="B2201" s="47" t="s">
        <v>2402</v>
      </c>
      <c r="C2201" s="58" t="s">
        <v>5838</v>
      </c>
      <c r="D2201" s="47" t="s">
        <v>5839</v>
      </c>
    </row>
    <row r="2202" spans="1:5" ht="15.75" x14ac:dyDescent="0.25">
      <c r="A2202" s="58" t="s">
        <v>157</v>
      </c>
      <c r="B2202" s="47" t="s">
        <v>2402</v>
      </c>
      <c r="C2202" s="58" t="s">
        <v>5840</v>
      </c>
      <c r="D2202" s="47" t="s">
        <v>5841</v>
      </c>
    </row>
    <row r="2203" spans="1:5" ht="15.75" x14ac:dyDescent="0.25">
      <c r="A2203" s="58" t="s">
        <v>156</v>
      </c>
      <c r="B2203" s="47" t="s">
        <v>2402</v>
      </c>
      <c r="C2203" s="58" t="s">
        <v>5842</v>
      </c>
      <c r="D2203" s="47" t="s">
        <v>2748</v>
      </c>
    </row>
    <row r="2204" spans="1:5" ht="15.75" x14ac:dyDescent="0.25">
      <c r="A2204" s="58" t="s">
        <v>155</v>
      </c>
      <c r="B2204" s="47" t="s">
        <v>2399</v>
      </c>
      <c r="C2204" s="58" t="s">
        <v>5843</v>
      </c>
      <c r="D2204" s="47" t="s">
        <v>5844</v>
      </c>
    </row>
    <row r="2205" spans="1:5" ht="15.75" x14ac:dyDescent="0.25">
      <c r="A2205" s="58" t="s">
        <v>154</v>
      </c>
      <c r="B2205" s="47" t="s">
        <v>2399</v>
      </c>
      <c r="C2205" s="58" t="s">
        <v>5845</v>
      </c>
      <c r="D2205" s="47" t="s">
        <v>5058</v>
      </c>
    </row>
    <row r="2206" spans="1:5" ht="15.75" x14ac:dyDescent="0.25">
      <c r="A2206" s="58" t="s">
        <v>153</v>
      </c>
      <c r="B2206" s="47" t="s">
        <v>2399</v>
      </c>
      <c r="C2206" s="58" t="s">
        <v>5846</v>
      </c>
      <c r="D2206" s="47" t="s">
        <v>5847</v>
      </c>
    </row>
    <row r="2207" spans="1:5" ht="15.75" x14ac:dyDescent="0.25">
      <c r="A2207" s="58" t="s">
        <v>152</v>
      </c>
      <c r="B2207" s="47" t="s">
        <v>2402</v>
      </c>
      <c r="C2207" s="58" t="s">
        <v>5848</v>
      </c>
      <c r="D2207" s="47" t="s">
        <v>5849</v>
      </c>
    </row>
    <row r="2208" spans="1:5" ht="15.75" x14ac:dyDescent="0.25">
      <c r="A2208" s="58" t="s">
        <v>151</v>
      </c>
      <c r="B2208" s="47" t="s">
        <v>2402</v>
      </c>
      <c r="C2208" s="58" t="s">
        <v>5850</v>
      </c>
      <c r="D2208" s="47" t="s">
        <v>4777</v>
      </c>
    </row>
    <row r="2209" spans="1:4" ht="15.75" x14ac:dyDescent="0.25">
      <c r="A2209" s="58" t="s">
        <v>150</v>
      </c>
      <c r="B2209" s="47" t="s">
        <v>2399</v>
      </c>
      <c r="C2209" s="58" t="s">
        <v>5851</v>
      </c>
      <c r="D2209" s="47" t="s">
        <v>5852</v>
      </c>
    </row>
    <row r="2210" spans="1:4" ht="15.75" x14ac:dyDescent="0.25">
      <c r="A2210" s="58" t="s">
        <v>149</v>
      </c>
      <c r="B2210" s="47" t="s">
        <v>2399</v>
      </c>
      <c r="C2210" s="58" t="s">
        <v>5853</v>
      </c>
      <c r="D2210" s="47" t="s">
        <v>5854</v>
      </c>
    </row>
    <row r="2211" spans="1:4" ht="15.75" x14ac:dyDescent="0.25">
      <c r="A2211" s="58" t="s">
        <v>148</v>
      </c>
      <c r="B2211" s="47" t="s">
        <v>2399</v>
      </c>
      <c r="C2211" s="58" t="s">
        <v>5855</v>
      </c>
      <c r="D2211" s="47" t="s">
        <v>2433</v>
      </c>
    </row>
    <row r="2212" spans="1:4" ht="15.75" x14ac:dyDescent="0.25">
      <c r="A2212" s="58" t="s">
        <v>147</v>
      </c>
      <c r="B2212" s="47" t="s">
        <v>2402</v>
      </c>
      <c r="C2212" s="58" t="s">
        <v>5856</v>
      </c>
      <c r="D2212" s="47" t="s">
        <v>5471</v>
      </c>
    </row>
    <row r="2213" spans="1:4" ht="15.75" x14ac:dyDescent="0.25">
      <c r="A2213" s="58" t="s">
        <v>146</v>
      </c>
      <c r="B2213" s="47" t="s">
        <v>2402</v>
      </c>
      <c r="C2213" s="58" t="s">
        <v>5284</v>
      </c>
      <c r="D2213" s="47" t="s">
        <v>4777</v>
      </c>
    </row>
    <row r="2214" spans="1:4" ht="15.75" x14ac:dyDescent="0.25">
      <c r="A2214" s="58" t="s">
        <v>145</v>
      </c>
      <c r="B2214" s="47" t="s">
        <v>2402</v>
      </c>
      <c r="C2214" s="58" t="s">
        <v>5857</v>
      </c>
      <c r="D2214" s="47" t="s">
        <v>3156</v>
      </c>
    </row>
    <row r="2215" spans="1:4" ht="15.75" x14ac:dyDescent="0.25">
      <c r="A2215" s="58" t="s">
        <v>144</v>
      </c>
      <c r="B2215" s="47" t="s">
        <v>2399</v>
      </c>
      <c r="C2215" s="58" t="s">
        <v>5858</v>
      </c>
      <c r="D2215" s="47" t="s">
        <v>5859</v>
      </c>
    </row>
    <row r="2216" spans="1:4" ht="15.75" x14ac:dyDescent="0.25">
      <c r="A2216" s="58" t="s">
        <v>143</v>
      </c>
      <c r="B2216" s="47" t="s">
        <v>2399</v>
      </c>
      <c r="C2216" s="58" t="s">
        <v>5860</v>
      </c>
      <c r="D2216" s="47" t="s">
        <v>3175</v>
      </c>
    </row>
    <row r="2217" spans="1:4" ht="15.75" x14ac:dyDescent="0.25">
      <c r="A2217" s="58" t="s">
        <v>142</v>
      </c>
      <c r="B2217" s="47" t="s">
        <v>2402</v>
      </c>
      <c r="C2217" s="58" t="s">
        <v>3758</v>
      </c>
      <c r="D2217" s="47" t="s">
        <v>5861</v>
      </c>
    </row>
    <row r="2218" spans="1:4" ht="15.75" x14ac:dyDescent="0.25">
      <c r="A2218" s="58" t="s">
        <v>141</v>
      </c>
      <c r="B2218" s="47" t="s">
        <v>2399</v>
      </c>
      <c r="C2218" s="58" t="s">
        <v>2523</v>
      </c>
      <c r="D2218" s="47" t="s">
        <v>5862</v>
      </c>
    </row>
    <row r="2219" spans="1:4" ht="15.75" x14ac:dyDescent="0.25">
      <c r="A2219" s="58" t="s">
        <v>140</v>
      </c>
      <c r="B2219" s="47" t="s">
        <v>2399</v>
      </c>
      <c r="C2219" s="58" t="s">
        <v>5863</v>
      </c>
      <c r="D2219" s="47" t="s">
        <v>3707</v>
      </c>
    </row>
    <row r="2220" spans="1:4" ht="15.75" x14ac:dyDescent="0.25">
      <c r="A2220" s="58" t="s">
        <v>139</v>
      </c>
      <c r="B2220" s="47" t="s">
        <v>2399</v>
      </c>
      <c r="C2220" s="58" t="s">
        <v>5864</v>
      </c>
      <c r="D2220" s="47" t="s">
        <v>2835</v>
      </c>
    </row>
    <row r="2221" spans="1:4" ht="15.75" x14ac:dyDescent="0.25">
      <c r="A2221" s="58" t="s">
        <v>138</v>
      </c>
      <c r="B2221" s="47" t="s">
        <v>2399</v>
      </c>
      <c r="C2221" s="58" t="s">
        <v>5865</v>
      </c>
      <c r="D2221" s="47" t="s">
        <v>4875</v>
      </c>
    </row>
    <row r="2222" spans="1:4" ht="15.75" x14ac:dyDescent="0.25">
      <c r="A2222" s="58" t="s">
        <v>137</v>
      </c>
      <c r="B2222" s="47" t="s">
        <v>2402</v>
      </c>
      <c r="C2222" s="58" t="s">
        <v>5866</v>
      </c>
      <c r="D2222" s="47" t="s">
        <v>2672</v>
      </c>
    </row>
    <row r="2223" spans="1:4" ht="15.75" x14ac:dyDescent="0.25">
      <c r="A2223" s="58" t="s">
        <v>136</v>
      </c>
      <c r="B2223" s="47" t="s">
        <v>2402</v>
      </c>
      <c r="C2223" s="58" t="s">
        <v>5867</v>
      </c>
      <c r="D2223" s="47" t="s">
        <v>3244</v>
      </c>
    </row>
    <row r="2224" spans="1:4" ht="15.75" x14ac:dyDescent="0.25">
      <c r="A2224" s="58" t="s">
        <v>135</v>
      </c>
      <c r="B2224" s="47" t="s">
        <v>2402</v>
      </c>
      <c r="C2224" s="58" t="s">
        <v>3269</v>
      </c>
      <c r="D2224" s="47" t="s">
        <v>3093</v>
      </c>
    </row>
    <row r="2225" spans="1:4" ht="15.75" x14ac:dyDescent="0.25">
      <c r="A2225" s="58" t="s">
        <v>134</v>
      </c>
      <c r="B2225" s="47" t="s">
        <v>2402</v>
      </c>
      <c r="C2225" s="58" t="s">
        <v>5868</v>
      </c>
      <c r="D2225" s="47" t="s">
        <v>3244</v>
      </c>
    </row>
    <row r="2226" spans="1:4" ht="15.75" x14ac:dyDescent="0.25">
      <c r="A2226" s="58" t="s">
        <v>133</v>
      </c>
      <c r="B2226" s="47" t="s">
        <v>2402</v>
      </c>
      <c r="C2226" s="58" t="s">
        <v>5288</v>
      </c>
      <c r="D2226" s="47" t="s">
        <v>5869</v>
      </c>
    </row>
    <row r="2227" spans="1:4" ht="15.75" x14ac:dyDescent="0.25">
      <c r="A2227" s="58" t="s">
        <v>132</v>
      </c>
      <c r="B2227" s="47" t="s">
        <v>2399</v>
      </c>
      <c r="C2227" s="58" t="s">
        <v>3715</v>
      </c>
      <c r="D2227" s="47" t="s">
        <v>2871</v>
      </c>
    </row>
    <row r="2228" spans="1:4" ht="15.75" x14ac:dyDescent="0.25">
      <c r="A2228" s="58" t="s">
        <v>131</v>
      </c>
      <c r="B2228" s="47" t="s">
        <v>2399</v>
      </c>
      <c r="C2228" s="58" t="s">
        <v>4662</v>
      </c>
      <c r="D2228" s="47" t="s">
        <v>4546</v>
      </c>
    </row>
    <row r="2229" spans="1:4" ht="15.75" x14ac:dyDescent="0.25">
      <c r="A2229" s="58" t="s">
        <v>130</v>
      </c>
      <c r="B2229" s="47" t="s">
        <v>2399</v>
      </c>
      <c r="C2229" s="58" t="s">
        <v>5870</v>
      </c>
      <c r="D2229" s="47" t="s">
        <v>5871</v>
      </c>
    </row>
    <row r="2230" spans="1:4" ht="15.75" x14ac:dyDescent="0.25">
      <c r="A2230" s="58" t="s">
        <v>129</v>
      </c>
      <c r="B2230" s="47" t="s">
        <v>2399</v>
      </c>
      <c r="C2230" s="58" t="s">
        <v>5872</v>
      </c>
      <c r="D2230" s="47" t="s">
        <v>5873</v>
      </c>
    </row>
    <row r="2231" spans="1:4" ht="15.75" x14ac:dyDescent="0.25">
      <c r="A2231" s="58" t="s">
        <v>128</v>
      </c>
      <c r="B2231" s="47" t="s">
        <v>2402</v>
      </c>
      <c r="C2231" s="58" t="s">
        <v>5874</v>
      </c>
      <c r="D2231" s="47" t="s">
        <v>5875</v>
      </c>
    </row>
    <row r="2232" spans="1:4" ht="15.75" x14ac:dyDescent="0.25">
      <c r="A2232" s="58" t="s">
        <v>127</v>
      </c>
      <c r="B2232" s="47" t="s">
        <v>2399</v>
      </c>
      <c r="C2232" s="58" t="s">
        <v>5876</v>
      </c>
      <c r="D2232" s="47" t="s">
        <v>5877</v>
      </c>
    </row>
    <row r="2233" spans="1:4" ht="15.75" x14ac:dyDescent="0.25">
      <c r="A2233" s="58" t="s">
        <v>126</v>
      </c>
      <c r="B2233" s="47" t="s">
        <v>2399</v>
      </c>
      <c r="C2233" s="58" t="s">
        <v>5878</v>
      </c>
      <c r="D2233" s="47" t="s">
        <v>5879</v>
      </c>
    </row>
    <row r="2234" spans="1:4" ht="15.75" x14ac:dyDescent="0.25">
      <c r="A2234" s="58" t="s">
        <v>125</v>
      </c>
      <c r="B2234" s="47" t="s">
        <v>2399</v>
      </c>
      <c r="C2234" s="58" t="s">
        <v>5880</v>
      </c>
      <c r="D2234" s="47" t="s">
        <v>5881</v>
      </c>
    </row>
    <row r="2235" spans="1:4" ht="15.75" x14ac:dyDescent="0.25">
      <c r="A2235" s="58" t="s">
        <v>124</v>
      </c>
      <c r="B2235" s="47" t="s">
        <v>2402</v>
      </c>
      <c r="C2235" s="58" t="s">
        <v>4241</v>
      </c>
      <c r="D2235" s="47" t="s">
        <v>2413</v>
      </c>
    </row>
    <row r="2236" spans="1:4" ht="15.75" x14ac:dyDescent="0.25">
      <c r="A2236" s="58" t="s">
        <v>123</v>
      </c>
      <c r="B2236" s="47" t="s">
        <v>2402</v>
      </c>
      <c r="C2236" s="58" t="s">
        <v>5882</v>
      </c>
      <c r="D2236" s="47" t="s">
        <v>2439</v>
      </c>
    </row>
    <row r="2237" spans="1:4" ht="15.75" x14ac:dyDescent="0.25">
      <c r="A2237" s="58" t="s">
        <v>122</v>
      </c>
      <c r="B2237" s="47" t="s">
        <v>2402</v>
      </c>
      <c r="C2237" s="58" t="s">
        <v>5883</v>
      </c>
      <c r="D2237" s="47" t="s">
        <v>5884</v>
      </c>
    </row>
    <row r="2238" spans="1:4" ht="15.75" x14ac:dyDescent="0.25">
      <c r="A2238" s="58" t="s">
        <v>121</v>
      </c>
      <c r="B2238" s="47" t="s">
        <v>2402</v>
      </c>
      <c r="C2238" s="58" t="s">
        <v>5885</v>
      </c>
      <c r="D2238" s="47" t="s">
        <v>4757</v>
      </c>
    </row>
    <row r="2239" spans="1:4" ht="15.75" x14ac:dyDescent="0.25">
      <c r="A2239" s="58" t="s">
        <v>120</v>
      </c>
      <c r="B2239" s="47" t="s">
        <v>2402</v>
      </c>
      <c r="C2239" s="58" t="s">
        <v>5886</v>
      </c>
      <c r="D2239" s="47" t="s">
        <v>5887</v>
      </c>
    </row>
    <row r="2240" spans="1:4" ht="15.75" x14ac:dyDescent="0.25">
      <c r="A2240" s="58" t="s">
        <v>119</v>
      </c>
      <c r="B2240" s="47" t="s">
        <v>2402</v>
      </c>
      <c r="C2240" s="58" t="s">
        <v>2529</v>
      </c>
      <c r="D2240" s="47" t="s">
        <v>4418</v>
      </c>
    </row>
    <row r="2241" spans="1:4" ht="15.75" x14ac:dyDescent="0.25">
      <c r="A2241" s="58" t="s">
        <v>118</v>
      </c>
      <c r="B2241" s="47" t="s">
        <v>2399</v>
      </c>
      <c r="C2241" s="58" t="s">
        <v>5888</v>
      </c>
      <c r="D2241" s="47" t="s">
        <v>5889</v>
      </c>
    </row>
    <row r="2242" spans="1:4" ht="15.75" x14ac:dyDescent="0.25">
      <c r="A2242" s="58" t="s">
        <v>117</v>
      </c>
      <c r="B2242" s="47" t="s">
        <v>2399</v>
      </c>
      <c r="C2242" s="58" t="s">
        <v>5890</v>
      </c>
      <c r="D2242" s="47" t="s">
        <v>2589</v>
      </c>
    </row>
    <row r="2243" spans="1:4" ht="15.75" x14ac:dyDescent="0.25">
      <c r="A2243" s="58" t="s">
        <v>116</v>
      </c>
      <c r="B2243" s="47" t="s">
        <v>2399</v>
      </c>
      <c r="C2243" s="58" t="s">
        <v>5891</v>
      </c>
      <c r="D2243" s="47" t="s">
        <v>5892</v>
      </c>
    </row>
    <row r="2244" spans="1:4" ht="15.75" x14ac:dyDescent="0.25">
      <c r="A2244" s="58" t="s">
        <v>115</v>
      </c>
      <c r="B2244" s="47" t="s">
        <v>2402</v>
      </c>
      <c r="C2244" s="58" t="s">
        <v>3981</v>
      </c>
      <c r="D2244" s="47" t="s">
        <v>3160</v>
      </c>
    </row>
    <row r="2245" spans="1:4" ht="15.75" x14ac:dyDescent="0.25">
      <c r="A2245" s="58" t="s">
        <v>114</v>
      </c>
      <c r="B2245" s="47" t="s">
        <v>2402</v>
      </c>
      <c r="C2245" s="58" t="s">
        <v>5893</v>
      </c>
      <c r="D2245" s="47" t="s">
        <v>2594</v>
      </c>
    </row>
    <row r="2246" spans="1:4" ht="15.75" x14ac:dyDescent="0.25">
      <c r="A2246" s="58" t="s">
        <v>113</v>
      </c>
      <c r="B2246" s="47" t="s">
        <v>2399</v>
      </c>
      <c r="C2246" s="58" t="s">
        <v>3578</v>
      </c>
      <c r="D2246" s="47" t="s">
        <v>4775</v>
      </c>
    </row>
    <row r="2247" spans="1:4" ht="15.75" x14ac:dyDescent="0.25">
      <c r="A2247" s="58" t="s">
        <v>112</v>
      </c>
      <c r="B2247" s="47" t="s">
        <v>2399</v>
      </c>
      <c r="C2247" s="58" t="s">
        <v>5894</v>
      </c>
      <c r="D2247" s="47" t="s">
        <v>3768</v>
      </c>
    </row>
    <row r="2248" spans="1:4" ht="15.75" x14ac:dyDescent="0.25">
      <c r="A2248" s="58" t="s">
        <v>111</v>
      </c>
      <c r="B2248" s="47" t="s">
        <v>2399</v>
      </c>
      <c r="C2248" s="58" t="s">
        <v>5895</v>
      </c>
      <c r="D2248" s="47" t="s">
        <v>2589</v>
      </c>
    </row>
    <row r="2249" spans="1:4" ht="15.75" x14ac:dyDescent="0.25">
      <c r="A2249" s="58" t="s">
        <v>110</v>
      </c>
      <c r="B2249" s="47" t="s">
        <v>2402</v>
      </c>
      <c r="C2249" s="58" t="s">
        <v>5896</v>
      </c>
      <c r="D2249" s="47" t="s">
        <v>5897</v>
      </c>
    </row>
    <row r="2250" spans="1:4" ht="15.75" x14ac:dyDescent="0.25">
      <c r="A2250" s="58" t="s">
        <v>109</v>
      </c>
      <c r="B2250" s="47" t="s">
        <v>2402</v>
      </c>
      <c r="C2250" s="58" t="s">
        <v>5898</v>
      </c>
      <c r="D2250" s="47" t="s">
        <v>3331</v>
      </c>
    </row>
    <row r="2251" spans="1:4" ht="15.75" x14ac:dyDescent="0.25">
      <c r="A2251" s="58" t="s">
        <v>108</v>
      </c>
      <c r="B2251" s="47" t="s">
        <v>2399</v>
      </c>
      <c r="C2251" s="58" t="s">
        <v>5899</v>
      </c>
      <c r="D2251" s="47" t="s">
        <v>3448</v>
      </c>
    </row>
    <row r="2252" spans="1:4" ht="15.75" x14ac:dyDescent="0.25">
      <c r="A2252" s="58" t="s">
        <v>107</v>
      </c>
      <c r="B2252" s="47" t="s">
        <v>2399</v>
      </c>
      <c r="C2252" s="58" t="s">
        <v>5900</v>
      </c>
      <c r="D2252" s="47" t="s">
        <v>2458</v>
      </c>
    </row>
    <row r="2253" spans="1:4" ht="15.75" x14ac:dyDescent="0.25">
      <c r="A2253" s="58" t="s">
        <v>106</v>
      </c>
      <c r="B2253" s="47" t="s">
        <v>2402</v>
      </c>
      <c r="C2253" s="58" t="s">
        <v>5901</v>
      </c>
      <c r="D2253" s="47" t="s">
        <v>3156</v>
      </c>
    </row>
    <row r="2254" spans="1:4" ht="15.75" x14ac:dyDescent="0.25">
      <c r="A2254" s="58" t="s">
        <v>105</v>
      </c>
      <c r="B2254" s="47" t="s">
        <v>2399</v>
      </c>
      <c r="C2254" s="58" t="s">
        <v>5902</v>
      </c>
      <c r="D2254" s="47" t="s">
        <v>5903</v>
      </c>
    </row>
    <row r="2255" spans="1:4" ht="15.75" x14ac:dyDescent="0.25">
      <c r="A2255" s="58" t="s">
        <v>104</v>
      </c>
      <c r="B2255" s="47" t="s">
        <v>2399</v>
      </c>
      <c r="C2255" s="58" t="s">
        <v>5904</v>
      </c>
      <c r="D2255" s="47" t="s">
        <v>4177</v>
      </c>
    </row>
    <row r="2256" spans="1:4" ht="15.75" x14ac:dyDescent="0.25">
      <c r="A2256" s="58" t="s">
        <v>103</v>
      </c>
      <c r="B2256" s="47" t="s">
        <v>2399</v>
      </c>
      <c r="C2256" s="58" t="s">
        <v>5905</v>
      </c>
      <c r="D2256" s="47" t="s">
        <v>5906</v>
      </c>
    </row>
    <row r="2257" spans="1:4" ht="15.75" x14ac:dyDescent="0.25">
      <c r="A2257" s="58" t="s">
        <v>102</v>
      </c>
      <c r="B2257" s="47" t="s">
        <v>2402</v>
      </c>
      <c r="C2257" s="58" t="s">
        <v>2529</v>
      </c>
      <c r="D2257" s="47" t="s">
        <v>2646</v>
      </c>
    </row>
    <row r="2258" spans="1:4" ht="15.75" x14ac:dyDescent="0.25">
      <c r="A2258" s="58" t="s">
        <v>101</v>
      </c>
      <c r="B2258" s="47" t="s">
        <v>2402</v>
      </c>
      <c r="C2258" s="58" t="s">
        <v>5907</v>
      </c>
      <c r="D2258" s="47" t="s">
        <v>5908</v>
      </c>
    </row>
    <row r="2259" spans="1:4" ht="15.75" x14ac:dyDescent="0.25">
      <c r="A2259" s="58" t="s">
        <v>100</v>
      </c>
      <c r="B2259" s="47" t="s">
        <v>2402</v>
      </c>
      <c r="C2259" s="58" t="s">
        <v>5909</v>
      </c>
      <c r="D2259" s="47" t="s">
        <v>5910</v>
      </c>
    </row>
    <row r="2260" spans="1:4" ht="15.75" x14ac:dyDescent="0.25">
      <c r="A2260" s="58" t="s">
        <v>99</v>
      </c>
      <c r="B2260" s="47" t="s">
        <v>2402</v>
      </c>
      <c r="C2260" s="58" t="s">
        <v>5911</v>
      </c>
      <c r="D2260" s="47" t="s">
        <v>5912</v>
      </c>
    </row>
    <row r="2261" spans="1:4" ht="15.75" x14ac:dyDescent="0.25">
      <c r="A2261" s="58" t="s">
        <v>98</v>
      </c>
      <c r="B2261" s="47" t="s">
        <v>2402</v>
      </c>
      <c r="C2261" s="58" t="s">
        <v>5913</v>
      </c>
      <c r="D2261" s="47" t="s">
        <v>2837</v>
      </c>
    </row>
    <row r="2262" spans="1:4" ht="15.75" x14ac:dyDescent="0.25">
      <c r="A2262" s="58" t="s">
        <v>97</v>
      </c>
      <c r="B2262" s="47" t="s">
        <v>2399</v>
      </c>
      <c r="C2262" s="58" t="s">
        <v>5914</v>
      </c>
      <c r="D2262" s="47" t="s">
        <v>2551</v>
      </c>
    </row>
    <row r="2263" spans="1:4" ht="15.75" x14ac:dyDescent="0.25">
      <c r="A2263" s="58" t="s">
        <v>96</v>
      </c>
      <c r="B2263" s="47" t="s">
        <v>2402</v>
      </c>
      <c r="C2263" s="58" t="s">
        <v>5915</v>
      </c>
      <c r="D2263" s="47" t="s">
        <v>2528</v>
      </c>
    </row>
    <row r="2264" spans="1:4" ht="15.75" x14ac:dyDescent="0.25">
      <c r="A2264" s="58" t="s">
        <v>95</v>
      </c>
      <c r="B2264" s="47" t="s">
        <v>2402</v>
      </c>
      <c r="C2264" s="58" t="s">
        <v>5916</v>
      </c>
      <c r="D2264" s="47" t="s">
        <v>2798</v>
      </c>
    </row>
    <row r="2265" spans="1:4" ht="15.75" x14ac:dyDescent="0.25">
      <c r="A2265" s="58" t="s">
        <v>94</v>
      </c>
      <c r="B2265" s="47" t="s">
        <v>2402</v>
      </c>
      <c r="C2265" s="58" t="s">
        <v>5917</v>
      </c>
      <c r="D2265" s="47" t="s">
        <v>5918</v>
      </c>
    </row>
    <row r="2266" spans="1:4" ht="15.75" x14ac:dyDescent="0.25">
      <c r="A2266" s="58" t="s">
        <v>93</v>
      </c>
      <c r="B2266" s="47" t="s">
        <v>2402</v>
      </c>
      <c r="C2266" s="58" t="s">
        <v>5065</v>
      </c>
      <c r="D2266" s="47" t="s">
        <v>2700</v>
      </c>
    </row>
    <row r="2267" spans="1:4" ht="15.75" x14ac:dyDescent="0.25">
      <c r="A2267" s="58" t="s">
        <v>92</v>
      </c>
      <c r="B2267" s="47" t="s">
        <v>2399</v>
      </c>
      <c r="C2267" s="58" t="s">
        <v>5919</v>
      </c>
      <c r="D2267" s="47" t="s">
        <v>4316</v>
      </c>
    </row>
    <row r="2268" spans="1:4" ht="15.75" x14ac:dyDescent="0.25">
      <c r="A2268" s="58" t="s">
        <v>91</v>
      </c>
      <c r="B2268" s="47" t="s">
        <v>2399</v>
      </c>
      <c r="C2268" s="58" t="s">
        <v>5920</v>
      </c>
      <c r="D2268" s="47" t="s">
        <v>3347</v>
      </c>
    </row>
    <row r="2269" spans="1:4" ht="15.75" x14ac:dyDescent="0.25">
      <c r="A2269" s="58" t="s">
        <v>90</v>
      </c>
      <c r="B2269" s="47" t="s">
        <v>2399</v>
      </c>
      <c r="C2269" s="58" t="s">
        <v>5921</v>
      </c>
      <c r="D2269" s="47" t="s">
        <v>5922</v>
      </c>
    </row>
    <row r="2270" spans="1:4" ht="15.75" x14ac:dyDescent="0.25">
      <c r="A2270" s="58" t="s">
        <v>89</v>
      </c>
      <c r="B2270" s="47" t="s">
        <v>2399</v>
      </c>
      <c r="C2270" s="58" t="s">
        <v>2657</v>
      </c>
      <c r="D2270" s="47" t="s">
        <v>5923</v>
      </c>
    </row>
    <row r="2271" spans="1:4" ht="15.75" x14ac:dyDescent="0.25">
      <c r="A2271" s="58" t="s">
        <v>88</v>
      </c>
      <c r="B2271" s="47" t="s">
        <v>2399</v>
      </c>
      <c r="C2271" s="58" t="s">
        <v>3447</v>
      </c>
      <c r="D2271" s="47" t="s">
        <v>4780</v>
      </c>
    </row>
    <row r="2272" spans="1:4" ht="15.75" x14ac:dyDescent="0.25">
      <c r="A2272" s="58" t="s">
        <v>87</v>
      </c>
      <c r="B2272" s="47" t="s">
        <v>2402</v>
      </c>
      <c r="C2272" s="58" t="s">
        <v>5924</v>
      </c>
      <c r="D2272" s="47" t="s">
        <v>5925</v>
      </c>
    </row>
    <row r="2273" spans="1:4" ht="15.75" x14ac:dyDescent="0.25">
      <c r="A2273" s="58" t="s">
        <v>86</v>
      </c>
      <c r="B2273" s="47" t="s">
        <v>2399</v>
      </c>
      <c r="C2273" s="58" t="s">
        <v>5926</v>
      </c>
      <c r="D2273" s="47" t="s">
        <v>5927</v>
      </c>
    </row>
    <row r="2274" spans="1:4" ht="15.75" x14ac:dyDescent="0.25">
      <c r="A2274" s="58" t="s">
        <v>85</v>
      </c>
      <c r="B2274" s="47" t="s">
        <v>2402</v>
      </c>
      <c r="C2274" s="58" t="s">
        <v>2533</v>
      </c>
      <c r="D2274" s="47" t="s">
        <v>5928</v>
      </c>
    </row>
    <row r="2275" spans="1:4" ht="15.75" x14ac:dyDescent="0.25">
      <c r="A2275" s="58" t="s">
        <v>84</v>
      </c>
      <c r="B2275" s="47" t="s">
        <v>2399</v>
      </c>
      <c r="C2275" s="58" t="s">
        <v>5929</v>
      </c>
      <c r="D2275" s="47" t="s">
        <v>5813</v>
      </c>
    </row>
    <row r="2276" spans="1:4" ht="15.75" x14ac:dyDescent="0.25">
      <c r="A2276" s="58" t="s">
        <v>83</v>
      </c>
      <c r="B2276" s="47" t="s">
        <v>2402</v>
      </c>
      <c r="C2276" s="58" t="s">
        <v>5930</v>
      </c>
      <c r="D2276" s="47" t="s">
        <v>3243</v>
      </c>
    </row>
    <row r="2277" spans="1:4" ht="15.75" x14ac:dyDescent="0.25">
      <c r="A2277" s="58" t="s">
        <v>82</v>
      </c>
      <c r="B2277" s="47" t="s">
        <v>2402</v>
      </c>
      <c r="C2277" s="58" t="s">
        <v>5931</v>
      </c>
      <c r="D2277" s="47" t="s">
        <v>4141</v>
      </c>
    </row>
    <row r="2278" spans="1:4" ht="15.75" x14ac:dyDescent="0.25">
      <c r="A2278" s="58" t="s">
        <v>81</v>
      </c>
      <c r="B2278" s="47" t="s">
        <v>2399</v>
      </c>
      <c r="C2278" s="58" t="s">
        <v>5932</v>
      </c>
      <c r="D2278" s="47" t="s">
        <v>5933</v>
      </c>
    </row>
    <row r="2279" spans="1:4" ht="15.75" x14ac:dyDescent="0.25">
      <c r="A2279" s="58" t="s">
        <v>80</v>
      </c>
      <c r="B2279" s="47" t="s">
        <v>2402</v>
      </c>
      <c r="C2279" s="58" t="s">
        <v>5934</v>
      </c>
      <c r="D2279" s="47" t="s">
        <v>2604</v>
      </c>
    </row>
    <row r="2280" spans="1:4" ht="15.75" x14ac:dyDescent="0.25">
      <c r="A2280" s="58" t="s">
        <v>79</v>
      </c>
      <c r="B2280" s="47" t="s">
        <v>2402</v>
      </c>
      <c r="C2280" s="58" t="s">
        <v>2743</v>
      </c>
      <c r="D2280" s="47" t="s">
        <v>5935</v>
      </c>
    </row>
    <row r="2281" spans="1:4" ht="15.75" x14ac:dyDescent="0.25">
      <c r="A2281" s="58" t="s">
        <v>78</v>
      </c>
      <c r="B2281" s="47" t="s">
        <v>2402</v>
      </c>
      <c r="C2281" s="58" t="s">
        <v>5936</v>
      </c>
      <c r="D2281" s="47" t="s">
        <v>2553</v>
      </c>
    </row>
    <row r="2282" spans="1:4" ht="15.75" x14ac:dyDescent="0.25">
      <c r="A2282" s="58" t="s">
        <v>77</v>
      </c>
      <c r="B2282" s="47" t="s">
        <v>2402</v>
      </c>
      <c r="C2282" s="58" t="s">
        <v>5937</v>
      </c>
      <c r="D2282" s="47" t="s">
        <v>5938</v>
      </c>
    </row>
    <row r="2283" spans="1:4" ht="15.75" x14ac:dyDescent="0.25">
      <c r="A2283" s="58" t="s">
        <v>76</v>
      </c>
      <c r="B2283" s="47" t="s">
        <v>2399</v>
      </c>
      <c r="C2283" s="58" t="s">
        <v>2481</v>
      </c>
      <c r="D2283" s="47" t="s">
        <v>2561</v>
      </c>
    </row>
    <row r="2284" spans="1:4" ht="15.75" x14ac:dyDescent="0.25">
      <c r="A2284" s="58" t="s">
        <v>75</v>
      </c>
      <c r="B2284" s="47" t="s">
        <v>2402</v>
      </c>
      <c r="C2284" s="58" t="s">
        <v>5939</v>
      </c>
      <c r="D2284" s="47" t="s">
        <v>2423</v>
      </c>
    </row>
    <row r="2285" spans="1:4" ht="15.75" x14ac:dyDescent="0.25">
      <c r="A2285" s="58" t="s">
        <v>74</v>
      </c>
      <c r="B2285" s="47" t="s">
        <v>2399</v>
      </c>
      <c r="C2285" s="58" t="s">
        <v>5940</v>
      </c>
      <c r="D2285" s="47" t="s">
        <v>3992</v>
      </c>
    </row>
    <row r="2286" spans="1:4" ht="15.75" x14ac:dyDescent="0.25">
      <c r="A2286" s="58" t="s">
        <v>73</v>
      </c>
      <c r="B2286" s="47" t="s">
        <v>2402</v>
      </c>
      <c r="C2286" s="58" t="s">
        <v>5941</v>
      </c>
      <c r="D2286" s="47" t="s">
        <v>5942</v>
      </c>
    </row>
    <row r="2287" spans="1:4" ht="15.75" x14ac:dyDescent="0.25">
      <c r="A2287" s="58" t="s">
        <v>72</v>
      </c>
      <c r="B2287" s="47" t="s">
        <v>2399</v>
      </c>
      <c r="C2287" s="58" t="s">
        <v>5901</v>
      </c>
      <c r="D2287" s="47" t="s">
        <v>2577</v>
      </c>
    </row>
    <row r="2288" spans="1:4" ht="15.75" x14ac:dyDescent="0.25">
      <c r="A2288" s="58" t="s">
        <v>71</v>
      </c>
      <c r="B2288" s="47" t="s">
        <v>2402</v>
      </c>
      <c r="C2288" s="58" t="s">
        <v>5943</v>
      </c>
      <c r="D2288" s="47" t="s">
        <v>5944</v>
      </c>
    </row>
    <row r="2289" spans="1:4" ht="15.75" x14ac:dyDescent="0.25">
      <c r="A2289" s="58" t="s">
        <v>70</v>
      </c>
      <c r="B2289" s="47" t="s">
        <v>2399</v>
      </c>
      <c r="C2289" s="58" t="s">
        <v>5945</v>
      </c>
      <c r="D2289" s="47" t="s">
        <v>4784</v>
      </c>
    </row>
    <row r="2290" spans="1:4" ht="15.75" x14ac:dyDescent="0.25">
      <c r="A2290" s="58" t="s">
        <v>69</v>
      </c>
      <c r="B2290" s="47" t="s">
        <v>2402</v>
      </c>
      <c r="C2290" s="58" t="s">
        <v>5946</v>
      </c>
      <c r="D2290" s="47" t="s">
        <v>5947</v>
      </c>
    </row>
    <row r="2291" spans="1:4" ht="15.75" x14ac:dyDescent="0.25">
      <c r="A2291" s="58" t="s">
        <v>68</v>
      </c>
      <c r="B2291" s="47" t="s">
        <v>2402</v>
      </c>
      <c r="C2291" s="58" t="s">
        <v>5948</v>
      </c>
      <c r="D2291" s="47" t="s">
        <v>5949</v>
      </c>
    </row>
    <row r="2292" spans="1:4" ht="15.75" x14ac:dyDescent="0.25">
      <c r="A2292" s="58" t="s">
        <v>67</v>
      </c>
      <c r="B2292" s="47" t="s">
        <v>2399</v>
      </c>
      <c r="C2292" s="58" t="s">
        <v>2743</v>
      </c>
      <c r="D2292" s="47" t="s">
        <v>2904</v>
      </c>
    </row>
    <row r="2293" spans="1:4" ht="15.75" x14ac:dyDescent="0.25">
      <c r="A2293" s="58" t="s">
        <v>66</v>
      </c>
      <c r="B2293" s="47" t="s">
        <v>2402</v>
      </c>
      <c r="C2293" s="58" t="s">
        <v>5950</v>
      </c>
      <c r="D2293" s="47" t="s">
        <v>5951</v>
      </c>
    </row>
    <row r="2294" spans="1:4" ht="15.75" x14ac:dyDescent="0.25">
      <c r="A2294" s="58" t="s">
        <v>65</v>
      </c>
      <c r="B2294" s="47" t="s">
        <v>2402</v>
      </c>
      <c r="C2294" s="58" t="s">
        <v>2566</v>
      </c>
      <c r="D2294" s="47" t="s">
        <v>2496</v>
      </c>
    </row>
    <row r="2295" spans="1:4" ht="15.75" x14ac:dyDescent="0.25">
      <c r="A2295" s="58" t="s">
        <v>64</v>
      </c>
      <c r="B2295" s="47" t="s">
        <v>2399</v>
      </c>
      <c r="C2295" s="58" t="s">
        <v>5952</v>
      </c>
      <c r="D2295" s="47" t="s">
        <v>2577</v>
      </c>
    </row>
    <row r="2296" spans="1:4" ht="15.75" x14ac:dyDescent="0.25">
      <c r="A2296" s="58" t="s">
        <v>63</v>
      </c>
      <c r="B2296" s="47" t="s">
        <v>2402</v>
      </c>
      <c r="C2296" s="58" t="s">
        <v>5953</v>
      </c>
      <c r="D2296" s="47" t="s">
        <v>3667</v>
      </c>
    </row>
    <row r="2297" spans="1:4" ht="15.75" x14ac:dyDescent="0.25">
      <c r="A2297" s="58" t="s">
        <v>62</v>
      </c>
      <c r="B2297" s="47" t="s">
        <v>2402</v>
      </c>
      <c r="C2297" s="58" t="s">
        <v>5954</v>
      </c>
      <c r="D2297" s="47" t="s">
        <v>5955</v>
      </c>
    </row>
    <row r="2298" spans="1:4" ht="15.75" x14ac:dyDescent="0.25">
      <c r="A2298" s="58" t="s">
        <v>61</v>
      </c>
      <c r="B2298" s="47" t="s">
        <v>2402</v>
      </c>
      <c r="C2298" s="58" t="s">
        <v>5956</v>
      </c>
      <c r="D2298" s="47" t="s">
        <v>5957</v>
      </c>
    </row>
    <row r="2299" spans="1:4" ht="15.75" x14ac:dyDescent="0.25">
      <c r="A2299" s="58" t="s">
        <v>60</v>
      </c>
      <c r="B2299" s="47" t="s">
        <v>2399</v>
      </c>
      <c r="C2299" s="58" t="s">
        <v>5958</v>
      </c>
      <c r="D2299" s="47" t="s">
        <v>5959</v>
      </c>
    </row>
    <row r="2300" spans="1:4" ht="15.75" x14ac:dyDescent="0.25">
      <c r="A2300" s="58" t="s">
        <v>59</v>
      </c>
      <c r="B2300" s="47" t="s">
        <v>2402</v>
      </c>
      <c r="C2300" s="58" t="s">
        <v>5960</v>
      </c>
      <c r="D2300" s="47" t="s">
        <v>5961</v>
      </c>
    </row>
    <row r="2301" spans="1:4" ht="15.75" x14ac:dyDescent="0.25">
      <c r="A2301" s="58" t="s">
        <v>58</v>
      </c>
      <c r="B2301" s="47" t="s">
        <v>2402</v>
      </c>
      <c r="C2301" s="58" t="s">
        <v>5962</v>
      </c>
      <c r="D2301" s="47" t="s">
        <v>2559</v>
      </c>
    </row>
    <row r="2302" spans="1:4" ht="15.75" x14ac:dyDescent="0.25">
      <c r="A2302" s="58" t="s">
        <v>57</v>
      </c>
      <c r="B2302" s="47" t="s">
        <v>2402</v>
      </c>
      <c r="C2302" s="58" t="s">
        <v>5963</v>
      </c>
      <c r="D2302" s="47" t="s">
        <v>5964</v>
      </c>
    </row>
    <row r="2303" spans="1:4" ht="15.75" x14ac:dyDescent="0.25">
      <c r="A2303" s="58" t="s">
        <v>56</v>
      </c>
      <c r="B2303" s="47" t="s">
        <v>2402</v>
      </c>
      <c r="C2303" s="58" t="s">
        <v>2917</v>
      </c>
      <c r="D2303" s="47" t="s">
        <v>2423</v>
      </c>
    </row>
    <row r="2304" spans="1:4" ht="15.75" x14ac:dyDescent="0.25">
      <c r="A2304" s="58" t="s">
        <v>55</v>
      </c>
      <c r="B2304" s="47" t="s">
        <v>2399</v>
      </c>
      <c r="C2304" s="58" t="s">
        <v>5965</v>
      </c>
      <c r="D2304" s="47" t="s">
        <v>5966</v>
      </c>
    </row>
    <row r="2305" spans="1:4" ht="15.75" x14ac:dyDescent="0.25">
      <c r="A2305" s="58" t="s">
        <v>54</v>
      </c>
      <c r="B2305" s="47" t="s">
        <v>2402</v>
      </c>
      <c r="C2305" s="58" t="s">
        <v>5967</v>
      </c>
      <c r="D2305" s="47" t="s">
        <v>3243</v>
      </c>
    </row>
    <row r="2306" spans="1:4" ht="15.75" x14ac:dyDescent="0.25">
      <c r="A2306" s="58" t="s">
        <v>53</v>
      </c>
      <c r="B2306" s="47" t="s">
        <v>2402</v>
      </c>
      <c r="C2306" s="58" t="s">
        <v>5968</v>
      </c>
      <c r="D2306" s="47" t="s">
        <v>2678</v>
      </c>
    </row>
    <row r="2307" spans="1:4" ht="15.75" x14ac:dyDescent="0.25">
      <c r="A2307" s="58" t="s">
        <v>52</v>
      </c>
      <c r="B2307" s="47" t="s">
        <v>2402</v>
      </c>
      <c r="C2307" s="58" t="s">
        <v>5969</v>
      </c>
      <c r="D2307" s="47" t="s">
        <v>4285</v>
      </c>
    </row>
    <row r="2308" spans="1:4" ht="15.75" x14ac:dyDescent="0.25">
      <c r="A2308" s="58" t="s">
        <v>51</v>
      </c>
      <c r="B2308" s="47" t="s">
        <v>2399</v>
      </c>
      <c r="C2308" s="58" t="s">
        <v>5970</v>
      </c>
      <c r="D2308" s="47" t="s">
        <v>2935</v>
      </c>
    </row>
    <row r="2309" spans="1:4" ht="15.75" x14ac:dyDescent="0.25">
      <c r="A2309" s="58" t="s">
        <v>50</v>
      </c>
      <c r="B2309" s="47" t="s">
        <v>2399</v>
      </c>
      <c r="C2309" s="58" t="s">
        <v>5971</v>
      </c>
      <c r="D2309" s="47" t="s">
        <v>5186</v>
      </c>
    </row>
    <row r="2310" spans="1:4" ht="15.75" x14ac:dyDescent="0.25">
      <c r="A2310" s="58" t="s">
        <v>49</v>
      </c>
      <c r="B2310" s="47" t="s">
        <v>2399</v>
      </c>
      <c r="C2310" s="58" t="s">
        <v>5323</v>
      </c>
      <c r="D2310" s="47" t="s">
        <v>5153</v>
      </c>
    </row>
    <row r="2311" spans="1:4" ht="15.75" x14ac:dyDescent="0.25">
      <c r="A2311" s="58" t="s">
        <v>48</v>
      </c>
      <c r="B2311" s="47" t="s">
        <v>2402</v>
      </c>
      <c r="C2311" s="58" t="s">
        <v>2657</v>
      </c>
      <c r="D2311" s="47" t="s">
        <v>2700</v>
      </c>
    </row>
    <row r="2312" spans="1:4" ht="15.75" x14ac:dyDescent="0.25">
      <c r="A2312" s="58" t="s">
        <v>47</v>
      </c>
      <c r="B2312" s="47" t="s">
        <v>3277</v>
      </c>
      <c r="C2312" s="58" t="s">
        <v>5972</v>
      </c>
      <c r="D2312" s="47" t="s">
        <v>3562</v>
      </c>
    </row>
    <row r="2313" spans="1:4" ht="15.75" x14ac:dyDescent="0.25">
      <c r="A2313" s="58" t="s">
        <v>46</v>
      </c>
      <c r="B2313" s="47" t="s">
        <v>2399</v>
      </c>
      <c r="C2313" s="58" t="s">
        <v>5973</v>
      </c>
      <c r="D2313" s="47" t="s">
        <v>2511</v>
      </c>
    </row>
    <row r="2314" spans="1:4" ht="15.75" x14ac:dyDescent="0.25">
      <c r="A2314" s="58" t="s">
        <v>45</v>
      </c>
      <c r="B2314" s="47" t="s">
        <v>2402</v>
      </c>
      <c r="C2314" s="58" t="s">
        <v>5974</v>
      </c>
      <c r="D2314" s="47" t="s">
        <v>2478</v>
      </c>
    </row>
    <row r="2315" spans="1:4" ht="15.75" x14ac:dyDescent="0.25">
      <c r="A2315" s="58" t="s">
        <v>44</v>
      </c>
      <c r="B2315" s="47" t="s">
        <v>2399</v>
      </c>
      <c r="C2315" s="58" t="s">
        <v>5975</v>
      </c>
      <c r="D2315" s="47" t="s">
        <v>3136</v>
      </c>
    </row>
    <row r="2316" spans="1:4" ht="15.75" x14ac:dyDescent="0.25">
      <c r="A2316" s="58" t="s">
        <v>43</v>
      </c>
      <c r="B2316" s="47" t="s">
        <v>2399</v>
      </c>
      <c r="C2316" s="58" t="s">
        <v>3901</v>
      </c>
      <c r="D2316" s="47" t="s">
        <v>5976</v>
      </c>
    </row>
    <row r="2317" spans="1:4" ht="15.75" x14ac:dyDescent="0.25">
      <c r="A2317" s="58" t="s">
        <v>41</v>
      </c>
      <c r="B2317" s="47" t="s">
        <v>2402</v>
      </c>
      <c r="C2317" s="58" t="s">
        <v>2950</v>
      </c>
      <c r="D2317" s="47" t="s">
        <v>5977</v>
      </c>
    </row>
    <row r="2318" spans="1:4" ht="15.75" x14ac:dyDescent="0.25">
      <c r="A2318" s="58" t="s">
        <v>40</v>
      </c>
      <c r="B2318" s="47" t="s">
        <v>2402</v>
      </c>
      <c r="C2318" s="58" t="s">
        <v>5978</v>
      </c>
      <c r="D2318" s="47" t="s">
        <v>3786</v>
      </c>
    </row>
    <row r="2319" spans="1:4" ht="15.75" x14ac:dyDescent="0.25">
      <c r="A2319" s="58" t="s">
        <v>39</v>
      </c>
      <c r="B2319" s="47" t="s">
        <v>2399</v>
      </c>
      <c r="C2319" s="58" t="s">
        <v>5207</v>
      </c>
      <c r="D2319" s="47" t="s">
        <v>5979</v>
      </c>
    </row>
    <row r="2320" spans="1:4" ht="15.75" x14ac:dyDescent="0.25">
      <c r="A2320" s="58" t="s">
        <v>38</v>
      </c>
      <c r="B2320" s="47" t="s">
        <v>2402</v>
      </c>
      <c r="C2320" s="58" t="s">
        <v>5980</v>
      </c>
      <c r="D2320" s="47" t="s">
        <v>5981</v>
      </c>
    </row>
    <row r="2321" spans="1:5" ht="15.75" x14ac:dyDescent="0.25">
      <c r="A2321" s="58" t="s">
        <v>36</v>
      </c>
      <c r="B2321" s="47" t="s">
        <v>2399</v>
      </c>
      <c r="C2321" s="58" t="s">
        <v>5982</v>
      </c>
      <c r="D2321" s="47" t="s">
        <v>5983</v>
      </c>
    </row>
    <row r="2322" spans="1:5" ht="15.75" x14ac:dyDescent="0.25">
      <c r="A2322" s="58" t="s">
        <v>34</v>
      </c>
      <c r="B2322" s="47" t="s">
        <v>2402</v>
      </c>
      <c r="C2322" s="58" t="s">
        <v>5984</v>
      </c>
      <c r="D2322" s="47" t="s">
        <v>2585</v>
      </c>
    </row>
    <row r="2323" spans="1:5" ht="15.75" x14ac:dyDescent="0.25">
      <c r="A2323" s="58" t="s">
        <v>33</v>
      </c>
      <c r="B2323" s="47" t="s">
        <v>2399</v>
      </c>
      <c r="C2323" s="58" t="s">
        <v>5985</v>
      </c>
      <c r="D2323" s="47" t="s">
        <v>5986</v>
      </c>
    </row>
    <row r="2324" spans="1:5" ht="15.75" x14ac:dyDescent="0.25">
      <c r="A2324" s="58" t="s">
        <v>32</v>
      </c>
      <c r="B2324" s="47" t="s">
        <v>2402</v>
      </c>
      <c r="C2324" s="58" t="s">
        <v>5987</v>
      </c>
      <c r="D2324" s="47" t="s">
        <v>2700</v>
      </c>
    </row>
    <row r="2325" spans="1:5" ht="15.75" x14ac:dyDescent="0.25">
      <c r="A2325" s="58" t="s">
        <v>29</v>
      </c>
      <c r="B2325" s="47" t="s">
        <v>2399</v>
      </c>
      <c r="C2325" s="58" t="s">
        <v>5988</v>
      </c>
      <c r="D2325" s="47" t="s">
        <v>5989</v>
      </c>
    </row>
    <row r="2326" spans="1:5" ht="15.75" x14ac:dyDescent="0.25">
      <c r="A2326" s="58" t="s">
        <v>28</v>
      </c>
      <c r="B2326" s="47" t="s">
        <v>2402</v>
      </c>
      <c r="C2326" s="58" t="s">
        <v>3722</v>
      </c>
      <c r="D2326" s="47" t="s">
        <v>5990</v>
      </c>
    </row>
    <row r="2327" spans="1:5" ht="15.75" x14ac:dyDescent="0.25">
      <c r="A2327" s="58" t="s">
        <v>27</v>
      </c>
      <c r="B2327" s="47" t="s">
        <v>2402</v>
      </c>
      <c r="C2327" s="58" t="s">
        <v>5991</v>
      </c>
      <c r="D2327" s="47" t="s">
        <v>5992</v>
      </c>
    </row>
    <row r="2328" spans="1:5" ht="15.75" x14ac:dyDescent="0.25">
      <c r="A2328" s="58" t="s">
        <v>26</v>
      </c>
      <c r="B2328" s="47" t="s">
        <v>2399</v>
      </c>
      <c r="C2328" s="58" t="s">
        <v>3042</v>
      </c>
      <c r="D2328" s="47" t="s">
        <v>4242</v>
      </c>
    </row>
    <row r="2329" spans="1:5" ht="15.75" x14ac:dyDescent="0.25">
      <c r="A2329" s="58" t="s">
        <v>25</v>
      </c>
      <c r="B2329" s="47" t="s">
        <v>2399</v>
      </c>
      <c r="C2329" s="58" t="s">
        <v>5993</v>
      </c>
      <c r="D2329" s="47" t="s">
        <v>2445</v>
      </c>
    </row>
    <row r="2330" spans="1:5" ht="15.75" x14ac:dyDescent="0.25">
      <c r="A2330" s="58" t="s">
        <v>24</v>
      </c>
      <c r="B2330" s="47" t="s">
        <v>2399</v>
      </c>
      <c r="C2330" s="58" t="s">
        <v>5994</v>
      </c>
      <c r="D2330" s="47" t="s">
        <v>5995</v>
      </c>
    </row>
    <row r="2331" spans="1:5" ht="15.75" x14ac:dyDescent="0.25">
      <c r="A2331" s="58" t="s">
        <v>22</v>
      </c>
      <c r="B2331" s="47" t="s">
        <v>2399</v>
      </c>
      <c r="C2331" s="58" t="s">
        <v>5996</v>
      </c>
      <c r="D2331" s="47" t="s">
        <v>5997</v>
      </c>
    </row>
    <row r="2332" spans="1:5" ht="15.75" x14ac:dyDescent="0.25">
      <c r="A2332" s="58" t="s">
        <v>21</v>
      </c>
      <c r="B2332" s="47" t="s">
        <v>2402</v>
      </c>
      <c r="C2332" s="58" t="s">
        <v>5998</v>
      </c>
      <c r="D2332" s="47" t="s">
        <v>3160</v>
      </c>
    </row>
    <row r="2333" spans="1:5" ht="15.75" x14ac:dyDescent="0.25">
      <c r="A2333" s="58" t="s">
        <v>19</v>
      </c>
      <c r="B2333" s="47" t="s">
        <v>2402</v>
      </c>
      <c r="C2333" s="58" t="s">
        <v>5999</v>
      </c>
      <c r="D2333" s="47" t="s">
        <v>6000</v>
      </c>
      <c r="E2333" t="s">
        <v>2539</v>
      </c>
    </row>
    <row r="2334" spans="1:5" ht="15.75" x14ac:dyDescent="0.25">
      <c r="A2334" s="58" t="s">
        <v>17</v>
      </c>
      <c r="B2334" s="47" t="s">
        <v>2399</v>
      </c>
      <c r="C2334" s="58" t="s">
        <v>6001</v>
      </c>
      <c r="D2334" s="47" t="s">
        <v>5172</v>
      </c>
    </row>
    <row r="2335" spans="1:5" ht="15.75" x14ac:dyDescent="0.25">
      <c r="A2335" s="58" t="s">
        <v>14</v>
      </c>
      <c r="B2335" s="47" t="s">
        <v>2402</v>
      </c>
      <c r="C2335" s="58" t="s">
        <v>6002</v>
      </c>
      <c r="D2335" s="47" t="s">
        <v>6003</v>
      </c>
    </row>
    <row r="2336" spans="1:5" ht="15.75" x14ac:dyDescent="0.25">
      <c r="A2336" s="58" t="s">
        <v>9</v>
      </c>
      <c r="B2336" s="47" t="s">
        <v>2402</v>
      </c>
      <c r="C2336" s="58" t="s">
        <v>6004</v>
      </c>
      <c r="D2336" s="47" t="s">
        <v>6005</v>
      </c>
    </row>
  </sheetData>
  <conditionalFormatting sqref="A1:A1048576">
    <cfRule type="duplicateValues" dxfId="5" priority="1"/>
    <cfRule type="duplicateValues" dxfId="4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36"/>
  <sheetViews>
    <sheetView topLeftCell="A2324" workbookViewId="0">
      <selection activeCell="A2" sqref="A2:A2336"/>
    </sheetView>
  </sheetViews>
  <sheetFormatPr defaultRowHeight="15" x14ac:dyDescent="0.25"/>
  <cols>
    <col min="1" max="1" width="11.85546875" bestFit="1" customWidth="1"/>
    <col min="4" max="4" width="11.7109375" bestFit="1" customWidth="1"/>
    <col min="5" max="5" width="15.140625" bestFit="1" customWidth="1"/>
    <col min="6" max="6" width="13.7109375" bestFit="1" customWidth="1"/>
    <col min="7" max="7" width="24.28515625" bestFit="1" customWidth="1"/>
  </cols>
  <sheetData>
    <row r="1" spans="1:8" ht="18.95" customHeight="1" x14ac:dyDescent="0.25">
      <c r="A1" s="3" t="s">
        <v>0</v>
      </c>
      <c r="B1" s="3" t="s">
        <v>2373</v>
      </c>
      <c r="C1" s="3" t="s">
        <v>2374</v>
      </c>
      <c r="D1" s="3" t="s">
        <v>2375</v>
      </c>
      <c r="E1" s="3" t="s">
        <v>2376</v>
      </c>
      <c r="F1" s="3" t="s">
        <v>2377</v>
      </c>
      <c r="G1" s="3" t="s">
        <v>2378</v>
      </c>
      <c r="H1" s="3" t="s">
        <v>2379</v>
      </c>
    </row>
    <row r="2" spans="1:8" x14ac:dyDescent="0.25">
      <c r="A2" t="s">
        <v>2372</v>
      </c>
      <c r="B2">
        <v>47.41</v>
      </c>
      <c r="C2">
        <v>7.47</v>
      </c>
      <c r="D2" t="s">
        <v>2380</v>
      </c>
      <c r="E2" t="s">
        <v>2380</v>
      </c>
      <c r="F2" t="s">
        <v>2380</v>
      </c>
      <c r="G2" t="s">
        <v>2381</v>
      </c>
      <c r="H2" t="s">
        <v>2382</v>
      </c>
    </row>
    <row r="3" spans="1:8" x14ac:dyDescent="0.25">
      <c r="A3" t="s">
        <v>2371</v>
      </c>
      <c r="B3">
        <v>30.36</v>
      </c>
      <c r="C3">
        <v>5.77</v>
      </c>
      <c r="D3" t="s">
        <v>2380</v>
      </c>
      <c r="E3" t="s">
        <v>2380</v>
      </c>
      <c r="F3" t="s">
        <v>2380</v>
      </c>
      <c r="G3" t="s">
        <v>2381</v>
      </c>
      <c r="H3" t="s">
        <v>2382</v>
      </c>
    </row>
    <row r="4" spans="1:8" x14ac:dyDescent="0.25">
      <c r="A4" t="s">
        <v>2370</v>
      </c>
      <c r="B4">
        <v>34.484999999999999</v>
      </c>
      <c r="C4">
        <v>11.87</v>
      </c>
      <c r="D4" t="s">
        <v>2382</v>
      </c>
      <c r="E4" t="s">
        <v>2380</v>
      </c>
      <c r="F4" t="s">
        <v>2380</v>
      </c>
      <c r="G4">
        <v>2</v>
      </c>
      <c r="H4" t="s">
        <v>2382</v>
      </c>
    </row>
    <row r="5" spans="1:8" x14ac:dyDescent="0.25">
      <c r="A5" t="s">
        <v>2369</v>
      </c>
      <c r="B5">
        <v>38.094999999999999</v>
      </c>
      <c r="C5">
        <v>6.05</v>
      </c>
      <c r="D5" t="s">
        <v>2380</v>
      </c>
      <c r="E5" t="s">
        <v>2380</v>
      </c>
      <c r="F5" t="s">
        <v>2380</v>
      </c>
      <c r="G5" t="s">
        <v>2381</v>
      </c>
      <c r="H5" t="s">
        <v>2382</v>
      </c>
    </row>
    <row r="6" spans="1:8" x14ac:dyDescent="0.25">
      <c r="A6" t="s">
        <v>2368</v>
      </c>
      <c r="B6">
        <v>35.53</v>
      </c>
      <c r="C6">
        <v>5.45</v>
      </c>
      <c r="D6" t="s">
        <v>2380</v>
      </c>
      <c r="E6" t="s">
        <v>2380</v>
      </c>
      <c r="F6" t="s">
        <v>2380</v>
      </c>
      <c r="G6" t="s">
        <v>2381</v>
      </c>
      <c r="H6" t="s">
        <v>2382</v>
      </c>
    </row>
    <row r="7" spans="1:8" x14ac:dyDescent="0.25">
      <c r="A7" t="s">
        <v>2367</v>
      </c>
      <c r="B7">
        <v>32.799999999999997</v>
      </c>
      <c r="C7">
        <v>6.59</v>
      </c>
      <c r="D7" t="s">
        <v>2380</v>
      </c>
      <c r="E7" t="s">
        <v>2380</v>
      </c>
      <c r="F7" t="s">
        <v>2380</v>
      </c>
      <c r="G7" t="s">
        <v>2381</v>
      </c>
      <c r="H7" t="s">
        <v>2382</v>
      </c>
    </row>
    <row r="8" spans="1:8" x14ac:dyDescent="0.25">
      <c r="A8" t="s">
        <v>2366</v>
      </c>
      <c r="B8">
        <v>36.4</v>
      </c>
      <c r="C8">
        <v>6.07</v>
      </c>
      <c r="D8" t="s">
        <v>2380</v>
      </c>
      <c r="E8" t="s">
        <v>2380</v>
      </c>
      <c r="F8" t="s">
        <v>2380</v>
      </c>
      <c r="G8" t="s">
        <v>2381</v>
      </c>
      <c r="H8" t="s">
        <v>2382</v>
      </c>
    </row>
    <row r="9" spans="1:8" x14ac:dyDescent="0.25">
      <c r="A9" t="s">
        <v>2365</v>
      </c>
      <c r="B9">
        <v>36.96</v>
      </c>
      <c r="C9">
        <v>7.93</v>
      </c>
      <c r="D9" t="s">
        <v>2380</v>
      </c>
      <c r="E9" t="s">
        <v>2380</v>
      </c>
      <c r="F9" t="s">
        <v>2380</v>
      </c>
      <c r="G9">
        <v>3</v>
      </c>
      <c r="H9" t="s">
        <v>2382</v>
      </c>
    </row>
    <row r="10" spans="1:8" x14ac:dyDescent="0.25">
      <c r="A10" t="s">
        <v>2364</v>
      </c>
      <c r="B10">
        <v>41.14</v>
      </c>
      <c r="C10">
        <v>9.58</v>
      </c>
      <c r="D10" t="s">
        <v>2382</v>
      </c>
      <c r="E10" t="s">
        <v>2380</v>
      </c>
      <c r="F10" t="s">
        <v>2383</v>
      </c>
      <c r="G10">
        <v>1</v>
      </c>
      <c r="H10" t="s">
        <v>2382</v>
      </c>
    </row>
    <row r="11" spans="1:8" x14ac:dyDescent="0.25">
      <c r="A11" t="s">
        <v>2363</v>
      </c>
      <c r="B11">
        <v>38.06</v>
      </c>
      <c r="C11">
        <v>10.79</v>
      </c>
      <c r="D11" t="s">
        <v>2380</v>
      </c>
      <c r="E11" t="s">
        <v>2380</v>
      </c>
      <c r="F11" t="s">
        <v>2380</v>
      </c>
      <c r="G11" t="s">
        <v>2381</v>
      </c>
      <c r="H11" t="s">
        <v>2382</v>
      </c>
    </row>
    <row r="12" spans="1:8" x14ac:dyDescent="0.25">
      <c r="A12" t="s">
        <v>2362</v>
      </c>
      <c r="B12">
        <v>37.700000000000003</v>
      </c>
      <c r="C12">
        <v>5.96</v>
      </c>
      <c r="D12" t="s">
        <v>2382</v>
      </c>
      <c r="E12" t="s">
        <v>2380</v>
      </c>
      <c r="F12" t="s">
        <v>2380</v>
      </c>
      <c r="G12">
        <v>2</v>
      </c>
      <c r="H12" t="s">
        <v>2382</v>
      </c>
    </row>
    <row r="13" spans="1:8" x14ac:dyDescent="0.25">
      <c r="A13" t="s">
        <v>2361</v>
      </c>
      <c r="B13">
        <v>42.13</v>
      </c>
      <c r="C13">
        <v>11.9</v>
      </c>
      <c r="D13" t="s">
        <v>2380</v>
      </c>
      <c r="E13" t="s">
        <v>2380</v>
      </c>
      <c r="F13" t="s">
        <v>2380</v>
      </c>
      <c r="G13" t="s">
        <v>2381</v>
      </c>
      <c r="H13" t="s">
        <v>2382</v>
      </c>
    </row>
    <row r="14" spans="1:8" x14ac:dyDescent="0.25">
      <c r="A14" t="s">
        <v>2360</v>
      </c>
      <c r="B14">
        <v>40.92</v>
      </c>
      <c r="C14">
        <v>8.41</v>
      </c>
      <c r="D14" t="s">
        <v>2380</v>
      </c>
      <c r="E14" t="s">
        <v>2380</v>
      </c>
      <c r="F14" t="s">
        <v>2380</v>
      </c>
      <c r="G14" t="s">
        <v>2381</v>
      </c>
      <c r="H14" t="s">
        <v>2382</v>
      </c>
    </row>
    <row r="15" spans="1:8" x14ac:dyDescent="0.25">
      <c r="A15" t="s">
        <v>2359</v>
      </c>
      <c r="B15">
        <v>40.564999999999998</v>
      </c>
      <c r="C15">
        <v>7.02</v>
      </c>
      <c r="D15" t="s">
        <v>2380</v>
      </c>
      <c r="E15" t="s">
        <v>2380</v>
      </c>
      <c r="F15" t="s">
        <v>2380</v>
      </c>
      <c r="G15" t="s">
        <v>2381</v>
      </c>
      <c r="H15" t="s">
        <v>2382</v>
      </c>
    </row>
    <row r="16" spans="1:8" x14ac:dyDescent="0.25">
      <c r="A16" t="s">
        <v>2358</v>
      </c>
      <c r="B16">
        <v>36.384999999999998</v>
      </c>
      <c r="C16">
        <v>7.59</v>
      </c>
      <c r="D16" t="s">
        <v>2382</v>
      </c>
      <c r="E16" t="s">
        <v>2380</v>
      </c>
      <c r="F16" t="s">
        <v>2380</v>
      </c>
      <c r="G16">
        <v>2</v>
      </c>
      <c r="H16" t="s">
        <v>2382</v>
      </c>
    </row>
    <row r="17" spans="1:8" x14ac:dyDescent="0.25">
      <c r="A17" t="s">
        <v>2357</v>
      </c>
      <c r="B17">
        <v>39.9</v>
      </c>
      <c r="C17">
        <v>11.32</v>
      </c>
      <c r="D17" t="s">
        <v>2380</v>
      </c>
      <c r="E17" t="s">
        <v>2380</v>
      </c>
      <c r="F17" t="s">
        <v>2380</v>
      </c>
      <c r="G17" t="s">
        <v>2381</v>
      </c>
      <c r="H17" t="s">
        <v>2382</v>
      </c>
    </row>
    <row r="18" spans="1:8" x14ac:dyDescent="0.25">
      <c r="A18" t="s">
        <v>2356</v>
      </c>
      <c r="B18">
        <v>33.799999999999997</v>
      </c>
      <c r="C18">
        <v>7.67</v>
      </c>
      <c r="D18" t="s">
        <v>2380</v>
      </c>
      <c r="E18" t="s">
        <v>2380</v>
      </c>
      <c r="F18" t="s">
        <v>2380</v>
      </c>
      <c r="G18">
        <v>3</v>
      </c>
      <c r="H18" t="s">
        <v>2382</v>
      </c>
    </row>
    <row r="19" spans="1:8" x14ac:dyDescent="0.25">
      <c r="A19" t="s">
        <v>2355</v>
      </c>
      <c r="B19">
        <v>36.765000000000001</v>
      </c>
      <c r="C19">
        <v>7.29</v>
      </c>
      <c r="D19" t="s">
        <v>2382</v>
      </c>
      <c r="E19" t="s">
        <v>2380</v>
      </c>
      <c r="F19" t="s">
        <v>2383</v>
      </c>
      <c r="G19">
        <v>1</v>
      </c>
      <c r="H19" t="s">
        <v>2382</v>
      </c>
    </row>
    <row r="20" spans="1:8" x14ac:dyDescent="0.25">
      <c r="A20" t="s">
        <v>2354</v>
      </c>
      <c r="B20">
        <v>36.954999999999998</v>
      </c>
      <c r="C20">
        <v>4.72</v>
      </c>
      <c r="D20" t="s">
        <v>2382</v>
      </c>
      <c r="E20" t="s">
        <v>2380</v>
      </c>
      <c r="F20" t="s">
        <v>2380</v>
      </c>
      <c r="G20">
        <v>1</v>
      </c>
      <c r="H20" t="s">
        <v>2382</v>
      </c>
    </row>
    <row r="21" spans="1:8" x14ac:dyDescent="0.25">
      <c r="A21" t="s">
        <v>2353</v>
      </c>
      <c r="B21">
        <v>42.9</v>
      </c>
      <c r="C21">
        <v>11.41</v>
      </c>
      <c r="D21" t="s">
        <v>2380</v>
      </c>
      <c r="E21" t="s">
        <v>2380</v>
      </c>
      <c r="F21" t="s">
        <v>2380</v>
      </c>
      <c r="G21" t="s">
        <v>2381</v>
      </c>
      <c r="H21" t="s">
        <v>2382</v>
      </c>
    </row>
    <row r="22" spans="1:8" x14ac:dyDescent="0.25">
      <c r="A22" t="s">
        <v>2352</v>
      </c>
      <c r="B22">
        <v>36.299999999999997</v>
      </c>
      <c r="C22">
        <v>11.5</v>
      </c>
      <c r="D22" t="s">
        <v>2382</v>
      </c>
      <c r="E22" t="s">
        <v>2380</v>
      </c>
      <c r="F22" t="s">
        <v>2380</v>
      </c>
      <c r="G22">
        <v>2</v>
      </c>
      <c r="H22" t="s">
        <v>2382</v>
      </c>
    </row>
    <row r="23" spans="1:8" x14ac:dyDescent="0.25">
      <c r="A23" t="s">
        <v>2351</v>
      </c>
      <c r="B23">
        <v>32.200000000000003</v>
      </c>
      <c r="C23">
        <v>6.22</v>
      </c>
      <c r="D23" t="s">
        <v>2382</v>
      </c>
      <c r="E23" t="s">
        <v>2380</v>
      </c>
      <c r="F23" t="s">
        <v>2380</v>
      </c>
      <c r="G23">
        <v>2</v>
      </c>
      <c r="H23" t="s">
        <v>2382</v>
      </c>
    </row>
    <row r="24" spans="1:8" x14ac:dyDescent="0.25">
      <c r="A24" t="s">
        <v>2350</v>
      </c>
      <c r="B24">
        <v>31.3</v>
      </c>
      <c r="C24">
        <v>11.38</v>
      </c>
      <c r="D24" t="s">
        <v>2380</v>
      </c>
      <c r="E24" t="s">
        <v>2380</v>
      </c>
      <c r="F24" t="s">
        <v>2380</v>
      </c>
      <c r="G24">
        <v>3</v>
      </c>
      <c r="H24" t="s">
        <v>2382</v>
      </c>
    </row>
    <row r="25" spans="1:8" x14ac:dyDescent="0.25">
      <c r="A25" t="s">
        <v>2349</v>
      </c>
      <c r="B25">
        <v>41.8</v>
      </c>
      <c r="C25">
        <v>7.89</v>
      </c>
      <c r="D25" t="s">
        <v>2382</v>
      </c>
      <c r="E25" t="s">
        <v>2380</v>
      </c>
      <c r="F25" t="s">
        <v>2380</v>
      </c>
      <c r="G25">
        <v>2</v>
      </c>
      <c r="H25" t="s">
        <v>2382</v>
      </c>
    </row>
    <row r="26" spans="1:8" x14ac:dyDescent="0.25">
      <c r="A26" t="s">
        <v>2348</v>
      </c>
      <c r="B26">
        <v>35.090000000000003</v>
      </c>
      <c r="C26">
        <v>4.38</v>
      </c>
      <c r="D26" t="s">
        <v>2382</v>
      </c>
      <c r="E26" t="s">
        <v>2380</v>
      </c>
      <c r="F26" t="s">
        <v>2380</v>
      </c>
      <c r="G26">
        <v>2</v>
      </c>
      <c r="H26" t="s">
        <v>2382</v>
      </c>
    </row>
    <row r="27" spans="1:8" x14ac:dyDescent="0.25">
      <c r="A27" t="s">
        <v>2347</v>
      </c>
      <c r="B27">
        <v>33.880000000000003</v>
      </c>
      <c r="C27">
        <v>7.01</v>
      </c>
      <c r="D27" t="s">
        <v>2380</v>
      </c>
      <c r="E27" t="s">
        <v>2380</v>
      </c>
      <c r="F27" t="s">
        <v>2380</v>
      </c>
      <c r="G27">
        <v>3</v>
      </c>
      <c r="H27" t="s">
        <v>2382</v>
      </c>
    </row>
    <row r="28" spans="1:8" x14ac:dyDescent="0.25">
      <c r="A28" t="s">
        <v>2346</v>
      </c>
      <c r="B28">
        <v>30.875</v>
      </c>
      <c r="C28">
        <v>11.88</v>
      </c>
      <c r="D28" t="s">
        <v>2380</v>
      </c>
      <c r="E28" t="s">
        <v>2380</v>
      </c>
      <c r="F28" t="s">
        <v>2380</v>
      </c>
      <c r="G28" t="s">
        <v>2381</v>
      </c>
      <c r="H28" t="s">
        <v>2382</v>
      </c>
    </row>
    <row r="29" spans="1:8" x14ac:dyDescent="0.25">
      <c r="A29" t="s">
        <v>2345</v>
      </c>
      <c r="B29">
        <v>36.86</v>
      </c>
      <c r="C29">
        <v>5.19</v>
      </c>
      <c r="D29" t="s">
        <v>2382</v>
      </c>
      <c r="E29" t="s">
        <v>2380</v>
      </c>
      <c r="F29" t="s">
        <v>2383</v>
      </c>
      <c r="G29">
        <v>1</v>
      </c>
      <c r="H29" t="s">
        <v>2382</v>
      </c>
    </row>
    <row r="30" spans="1:8" x14ac:dyDescent="0.25">
      <c r="A30" t="s">
        <v>2344</v>
      </c>
      <c r="B30">
        <v>35.86</v>
      </c>
      <c r="C30">
        <v>6.74</v>
      </c>
      <c r="D30" t="s">
        <v>2382</v>
      </c>
      <c r="E30" t="s">
        <v>2380</v>
      </c>
      <c r="F30" t="s">
        <v>2380</v>
      </c>
      <c r="G30">
        <v>2</v>
      </c>
      <c r="H30" t="s">
        <v>2382</v>
      </c>
    </row>
    <row r="31" spans="1:8" x14ac:dyDescent="0.25">
      <c r="A31" t="s">
        <v>2343</v>
      </c>
      <c r="B31">
        <v>37.049999999999997</v>
      </c>
      <c r="C31">
        <v>8.44</v>
      </c>
      <c r="D31" t="s">
        <v>2380</v>
      </c>
      <c r="E31" t="s">
        <v>2380</v>
      </c>
      <c r="F31" t="s">
        <v>2380</v>
      </c>
      <c r="G31" t="s">
        <v>2381</v>
      </c>
      <c r="H31" t="s">
        <v>2382</v>
      </c>
    </row>
    <row r="32" spans="1:8" x14ac:dyDescent="0.25">
      <c r="A32" t="s">
        <v>2342</v>
      </c>
      <c r="B32">
        <v>43.89</v>
      </c>
      <c r="C32">
        <v>8.7100000000000009</v>
      </c>
      <c r="D32" t="s">
        <v>2380</v>
      </c>
      <c r="E32" t="s">
        <v>2380</v>
      </c>
      <c r="F32" t="s">
        <v>2380</v>
      </c>
      <c r="G32" t="s">
        <v>2381</v>
      </c>
      <c r="H32" t="s">
        <v>2382</v>
      </c>
    </row>
    <row r="33" spans="1:8" x14ac:dyDescent="0.25">
      <c r="A33" t="s">
        <v>2341</v>
      </c>
      <c r="B33">
        <v>42.35</v>
      </c>
      <c r="C33">
        <v>5.08</v>
      </c>
      <c r="D33" t="s">
        <v>2382</v>
      </c>
      <c r="E33" t="s">
        <v>2380</v>
      </c>
      <c r="F33" t="s">
        <v>2380</v>
      </c>
      <c r="G33" t="s">
        <v>2381</v>
      </c>
      <c r="H33" t="s">
        <v>2382</v>
      </c>
    </row>
    <row r="34" spans="1:8" x14ac:dyDescent="0.25">
      <c r="A34" t="s">
        <v>2340</v>
      </c>
      <c r="B34">
        <v>31.35</v>
      </c>
      <c r="C34">
        <v>6.86</v>
      </c>
      <c r="D34" t="s">
        <v>2380</v>
      </c>
      <c r="E34" t="s">
        <v>2380</v>
      </c>
      <c r="F34" t="s">
        <v>2380</v>
      </c>
      <c r="G34" t="s">
        <v>2381</v>
      </c>
      <c r="H34" t="s">
        <v>2382</v>
      </c>
    </row>
    <row r="35" spans="1:8" x14ac:dyDescent="0.25">
      <c r="A35" t="s">
        <v>2339</v>
      </c>
      <c r="B35">
        <v>47.6</v>
      </c>
      <c r="C35">
        <v>5.95</v>
      </c>
      <c r="D35" t="s">
        <v>2382</v>
      </c>
      <c r="E35" t="s">
        <v>2380</v>
      </c>
      <c r="F35" t="s">
        <v>2380</v>
      </c>
      <c r="G35" t="s">
        <v>2381</v>
      </c>
      <c r="H35" t="s">
        <v>2382</v>
      </c>
    </row>
    <row r="36" spans="1:8" x14ac:dyDescent="0.25">
      <c r="A36" t="s">
        <v>2338</v>
      </c>
      <c r="B36">
        <v>46.2</v>
      </c>
      <c r="C36">
        <v>6.09</v>
      </c>
      <c r="D36" t="s">
        <v>2380</v>
      </c>
      <c r="E36" t="s">
        <v>2380</v>
      </c>
      <c r="F36" t="s">
        <v>2383</v>
      </c>
      <c r="G36">
        <v>1</v>
      </c>
      <c r="H36" t="s">
        <v>2382</v>
      </c>
    </row>
    <row r="37" spans="1:8" x14ac:dyDescent="0.25">
      <c r="A37" t="s">
        <v>2337</v>
      </c>
      <c r="B37">
        <v>32.015000000000001</v>
      </c>
      <c r="C37">
        <v>11.75</v>
      </c>
      <c r="D37" t="s">
        <v>2380</v>
      </c>
      <c r="E37" t="s">
        <v>2380</v>
      </c>
      <c r="F37" t="s">
        <v>2380</v>
      </c>
      <c r="G37" t="s">
        <v>2381</v>
      </c>
      <c r="H37" t="s">
        <v>2382</v>
      </c>
    </row>
    <row r="38" spans="1:8" x14ac:dyDescent="0.25">
      <c r="A38" t="s">
        <v>2336</v>
      </c>
      <c r="B38">
        <v>40.564999999999998</v>
      </c>
      <c r="C38">
        <v>7.37</v>
      </c>
      <c r="D38" t="s">
        <v>2380</v>
      </c>
      <c r="E38" t="s">
        <v>2380</v>
      </c>
      <c r="F38" t="s">
        <v>2380</v>
      </c>
      <c r="G38" t="s">
        <v>2381</v>
      </c>
      <c r="H38" t="s">
        <v>2382</v>
      </c>
    </row>
    <row r="39" spans="1:8" x14ac:dyDescent="0.25">
      <c r="A39" t="s">
        <v>2335</v>
      </c>
      <c r="B39">
        <v>32.450000000000003</v>
      </c>
      <c r="C39">
        <v>11.91</v>
      </c>
      <c r="D39" t="s">
        <v>2380</v>
      </c>
      <c r="E39" t="s">
        <v>2380</v>
      </c>
      <c r="F39" t="s">
        <v>2380</v>
      </c>
      <c r="G39" t="s">
        <v>2381</v>
      </c>
      <c r="H39" t="s">
        <v>2382</v>
      </c>
    </row>
    <row r="40" spans="1:8" x14ac:dyDescent="0.25">
      <c r="A40" t="s">
        <v>2334</v>
      </c>
      <c r="B40">
        <v>34.96</v>
      </c>
      <c r="C40">
        <v>6.52</v>
      </c>
      <c r="D40" t="s">
        <v>2380</v>
      </c>
      <c r="E40" t="s">
        <v>2380</v>
      </c>
      <c r="F40" t="s">
        <v>2380</v>
      </c>
      <c r="G40" t="s">
        <v>2381</v>
      </c>
      <c r="H40" t="s">
        <v>2382</v>
      </c>
    </row>
    <row r="41" spans="1:8" x14ac:dyDescent="0.25">
      <c r="A41" t="s">
        <v>2333</v>
      </c>
      <c r="B41">
        <v>35.5</v>
      </c>
      <c r="C41">
        <v>5.14</v>
      </c>
      <c r="D41" t="s">
        <v>2380</v>
      </c>
      <c r="E41" t="s">
        <v>2380</v>
      </c>
      <c r="F41" t="s">
        <v>2383</v>
      </c>
      <c r="G41">
        <v>1</v>
      </c>
      <c r="H41" t="s">
        <v>2382</v>
      </c>
    </row>
    <row r="42" spans="1:8" x14ac:dyDescent="0.25">
      <c r="A42" t="s">
        <v>2332</v>
      </c>
      <c r="B42">
        <v>52.58</v>
      </c>
      <c r="C42">
        <v>4.1900000000000004</v>
      </c>
      <c r="D42" t="s">
        <v>2380</v>
      </c>
      <c r="E42" t="s">
        <v>2382</v>
      </c>
      <c r="F42" t="s">
        <v>2380</v>
      </c>
      <c r="G42">
        <v>1</v>
      </c>
      <c r="H42" t="s">
        <v>2382</v>
      </c>
    </row>
    <row r="43" spans="1:8" x14ac:dyDescent="0.25">
      <c r="A43" t="s">
        <v>2331</v>
      </c>
      <c r="B43">
        <v>35.200000000000003</v>
      </c>
      <c r="C43">
        <v>11.68</v>
      </c>
      <c r="D43" t="s">
        <v>2382</v>
      </c>
      <c r="E43" t="s">
        <v>2380</v>
      </c>
      <c r="F43" t="s">
        <v>2380</v>
      </c>
      <c r="G43" t="s">
        <v>2381</v>
      </c>
      <c r="H43" t="s">
        <v>2382</v>
      </c>
    </row>
    <row r="44" spans="1:8" x14ac:dyDescent="0.25">
      <c r="A44" t="s">
        <v>2330</v>
      </c>
      <c r="B44">
        <v>38.06</v>
      </c>
      <c r="C44">
        <v>6.98</v>
      </c>
      <c r="D44" t="s">
        <v>2380</v>
      </c>
      <c r="E44" t="s">
        <v>2380</v>
      </c>
      <c r="F44" t="s">
        <v>2380</v>
      </c>
      <c r="G44" t="s">
        <v>2381</v>
      </c>
      <c r="H44" t="s">
        <v>2382</v>
      </c>
    </row>
    <row r="45" spans="1:8" x14ac:dyDescent="0.25">
      <c r="A45" t="s">
        <v>2329</v>
      </c>
      <c r="B45">
        <v>34.21</v>
      </c>
      <c r="C45">
        <v>8.34</v>
      </c>
      <c r="D45" t="s">
        <v>2380</v>
      </c>
      <c r="E45" t="s">
        <v>2380</v>
      </c>
      <c r="F45" t="s">
        <v>2380</v>
      </c>
      <c r="G45" t="s">
        <v>2381</v>
      </c>
      <c r="H45" t="s">
        <v>2382</v>
      </c>
    </row>
    <row r="46" spans="1:8" x14ac:dyDescent="0.25">
      <c r="A46" t="s">
        <v>2328</v>
      </c>
      <c r="B46">
        <v>38.94</v>
      </c>
      <c r="C46">
        <v>8.49</v>
      </c>
      <c r="D46" t="s">
        <v>2382</v>
      </c>
      <c r="E46" t="s">
        <v>2380</v>
      </c>
      <c r="F46" t="s">
        <v>2380</v>
      </c>
      <c r="G46">
        <v>1</v>
      </c>
      <c r="H46" t="s">
        <v>2382</v>
      </c>
    </row>
    <row r="47" spans="1:8" x14ac:dyDescent="0.25">
      <c r="A47" t="s">
        <v>2327</v>
      </c>
      <c r="B47">
        <v>30.21</v>
      </c>
      <c r="C47">
        <v>5.34</v>
      </c>
      <c r="D47" t="s">
        <v>2382</v>
      </c>
      <c r="E47" t="s">
        <v>2380</v>
      </c>
      <c r="F47" t="s">
        <v>2380</v>
      </c>
      <c r="G47">
        <v>1</v>
      </c>
      <c r="H47" t="s">
        <v>2382</v>
      </c>
    </row>
    <row r="48" spans="1:8" x14ac:dyDescent="0.25">
      <c r="A48" t="s">
        <v>2326</v>
      </c>
      <c r="B48">
        <v>33.630000000000003</v>
      </c>
      <c r="C48">
        <v>4.43</v>
      </c>
      <c r="D48" t="s">
        <v>2382</v>
      </c>
      <c r="E48" t="s">
        <v>2380</v>
      </c>
      <c r="F48" t="s">
        <v>2380</v>
      </c>
      <c r="G48">
        <v>2</v>
      </c>
      <c r="H48" t="s">
        <v>2382</v>
      </c>
    </row>
    <row r="49" spans="1:8" x14ac:dyDescent="0.25">
      <c r="A49" t="s">
        <v>2325</v>
      </c>
      <c r="B49">
        <v>40.369999999999997</v>
      </c>
      <c r="C49">
        <v>4.47</v>
      </c>
      <c r="D49" t="s">
        <v>2380</v>
      </c>
      <c r="E49" t="s">
        <v>2380</v>
      </c>
      <c r="F49" t="s">
        <v>2380</v>
      </c>
      <c r="G49" t="s">
        <v>2381</v>
      </c>
      <c r="H49" t="s">
        <v>2382</v>
      </c>
    </row>
    <row r="50" spans="1:8" x14ac:dyDescent="0.25">
      <c r="A50" t="s">
        <v>2324</v>
      </c>
      <c r="B50">
        <v>53.09</v>
      </c>
      <c r="C50">
        <v>4.82</v>
      </c>
      <c r="D50" t="s">
        <v>2382</v>
      </c>
      <c r="E50" t="s">
        <v>2380</v>
      </c>
      <c r="F50" t="s">
        <v>2380</v>
      </c>
      <c r="G50">
        <v>2</v>
      </c>
      <c r="H50" t="s">
        <v>2382</v>
      </c>
    </row>
    <row r="51" spans="1:8" x14ac:dyDescent="0.25">
      <c r="A51" t="s">
        <v>2323</v>
      </c>
      <c r="B51">
        <v>31.79</v>
      </c>
      <c r="C51">
        <v>5.51</v>
      </c>
      <c r="D51" t="s">
        <v>2382</v>
      </c>
      <c r="E51" t="s">
        <v>2380</v>
      </c>
      <c r="F51" t="s">
        <v>2380</v>
      </c>
      <c r="G51">
        <v>2</v>
      </c>
      <c r="H51" t="s">
        <v>2382</v>
      </c>
    </row>
    <row r="52" spans="1:8" x14ac:dyDescent="0.25">
      <c r="A52" t="s">
        <v>2322</v>
      </c>
      <c r="B52">
        <v>41.895000000000003</v>
      </c>
      <c r="C52">
        <v>10.87</v>
      </c>
      <c r="D52" t="s">
        <v>2382</v>
      </c>
      <c r="E52" t="s">
        <v>2380</v>
      </c>
      <c r="F52" t="s">
        <v>2380</v>
      </c>
      <c r="G52">
        <v>1</v>
      </c>
      <c r="H52" t="s">
        <v>2382</v>
      </c>
    </row>
    <row r="53" spans="1:8" x14ac:dyDescent="0.25">
      <c r="A53" t="s">
        <v>2321</v>
      </c>
      <c r="B53">
        <v>31.16</v>
      </c>
      <c r="C53">
        <v>9.34</v>
      </c>
      <c r="D53" t="s">
        <v>2380</v>
      </c>
      <c r="E53" t="s">
        <v>2380</v>
      </c>
      <c r="F53" t="s">
        <v>2380</v>
      </c>
      <c r="G53" t="s">
        <v>2381</v>
      </c>
      <c r="H53" t="s">
        <v>2382</v>
      </c>
    </row>
    <row r="54" spans="1:8" x14ac:dyDescent="0.25">
      <c r="A54" t="s">
        <v>2320</v>
      </c>
      <c r="B54">
        <v>34.104999999999997</v>
      </c>
      <c r="C54">
        <v>5.03</v>
      </c>
      <c r="D54" t="s">
        <v>2382</v>
      </c>
      <c r="E54" t="s">
        <v>2380</v>
      </c>
      <c r="F54" t="s">
        <v>2383</v>
      </c>
      <c r="G54">
        <v>1</v>
      </c>
      <c r="H54" t="s">
        <v>2382</v>
      </c>
    </row>
    <row r="55" spans="1:8" x14ac:dyDescent="0.25">
      <c r="A55" t="s">
        <v>2319</v>
      </c>
      <c r="B55">
        <v>51.93</v>
      </c>
      <c r="C55">
        <v>11.05</v>
      </c>
      <c r="D55" t="s">
        <v>2380</v>
      </c>
      <c r="E55" t="s">
        <v>2380</v>
      </c>
      <c r="F55" t="s">
        <v>2380</v>
      </c>
      <c r="G55" t="s">
        <v>2381</v>
      </c>
      <c r="H55" t="s">
        <v>2382</v>
      </c>
    </row>
    <row r="56" spans="1:8" x14ac:dyDescent="0.25">
      <c r="A56" t="s">
        <v>2318</v>
      </c>
      <c r="B56">
        <v>38.950000000000003</v>
      </c>
      <c r="C56">
        <v>11.95</v>
      </c>
      <c r="D56" t="s">
        <v>2380</v>
      </c>
      <c r="E56" t="s">
        <v>2380</v>
      </c>
      <c r="F56" t="s">
        <v>2380</v>
      </c>
      <c r="G56" t="s">
        <v>2381</v>
      </c>
      <c r="H56" t="s">
        <v>2382</v>
      </c>
    </row>
    <row r="57" spans="1:8" x14ac:dyDescent="0.25">
      <c r="A57" t="s">
        <v>2317</v>
      </c>
      <c r="B57">
        <v>36.630000000000003</v>
      </c>
      <c r="C57">
        <v>7.72</v>
      </c>
      <c r="D57" t="s">
        <v>2382</v>
      </c>
      <c r="E57" t="s">
        <v>2380</v>
      </c>
      <c r="F57" t="s">
        <v>2380</v>
      </c>
      <c r="G57">
        <v>1</v>
      </c>
      <c r="H57" t="s">
        <v>2382</v>
      </c>
    </row>
    <row r="58" spans="1:8" x14ac:dyDescent="0.25">
      <c r="A58" t="s">
        <v>2316</v>
      </c>
      <c r="B58">
        <v>34.200000000000003</v>
      </c>
      <c r="C58">
        <v>5.75</v>
      </c>
      <c r="D58" t="s">
        <v>2380</v>
      </c>
      <c r="E58" t="s">
        <v>2380</v>
      </c>
      <c r="F58" t="s">
        <v>2380</v>
      </c>
      <c r="G58">
        <v>2</v>
      </c>
      <c r="H58" t="s">
        <v>2382</v>
      </c>
    </row>
    <row r="59" spans="1:8" x14ac:dyDescent="0.25">
      <c r="A59" t="s">
        <v>2315</v>
      </c>
      <c r="B59">
        <v>50.63</v>
      </c>
      <c r="C59">
        <v>11.89</v>
      </c>
      <c r="D59" t="s">
        <v>2380</v>
      </c>
      <c r="E59" t="s">
        <v>2380</v>
      </c>
      <c r="F59" t="s">
        <v>2380</v>
      </c>
      <c r="G59" t="s">
        <v>2381</v>
      </c>
      <c r="H59" t="s">
        <v>2382</v>
      </c>
    </row>
    <row r="60" spans="1:8" x14ac:dyDescent="0.25">
      <c r="A60" t="s">
        <v>2314</v>
      </c>
      <c r="B60">
        <v>36.479999999999997</v>
      </c>
      <c r="C60">
        <v>6.2</v>
      </c>
      <c r="D60" t="s">
        <v>2380</v>
      </c>
      <c r="E60" t="s">
        <v>2380</v>
      </c>
      <c r="F60" t="s">
        <v>2380</v>
      </c>
      <c r="G60" t="s">
        <v>2381</v>
      </c>
      <c r="H60" t="s">
        <v>2382</v>
      </c>
    </row>
    <row r="61" spans="1:8" x14ac:dyDescent="0.25">
      <c r="A61" t="s">
        <v>2313</v>
      </c>
      <c r="B61">
        <v>54.82</v>
      </c>
      <c r="C61">
        <v>10.61</v>
      </c>
      <c r="D61" t="s">
        <v>2380</v>
      </c>
      <c r="E61" t="s">
        <v>2380</v>
      </c>
      <c r="F61" t="s">
        <v>2380</v>
      </c>
      <c r="G61" t="s">
        <v>2381</v>
      </c>
      <c r="H61" t="s">
        <v>2382</v>
      </c>
    </row>
    <row r="62" spans="1:8" x14ac:dyDescent="0.25">
      <c r="A62" t="s">
        <v>2312</v>
      </c>
      <c r="B62">
        <v>38.06</v>
      </c>
      <c r="C62">
        <v>6.04</v>
      </c>
      <c r="D62" t="s">
        <v>2380</v>
      </c>
      <c r="E62" t="s">
        <v>2380</v>
      </c>
      <c r="F62" t="s">
        <v>2383</v>
      </c>
      <c r="G62">
        <v>1</v>
      </c>
      <c r="H62" t="s">
        <v>2382</v>
      </c>
    </row>
    <row r="63" spans="1:8" x14ac:dyDescent="0.25">
      <c r="A63" t="s">
        <v>2311</v>
      </c>
      <c r="B63">
        <v>51.48</v>
      </c>
      <c r="C63">
        <v>9.33</v>
      </c>
      <c r="D63" t="s">
        <v>2382</v>
      </c>
      <c r="E63" t="s">
        <v>2380</v>
      </c>
      <c r="F63" t="s">
        <v>2380</v>
      </c>
      <c r="G63" t="s">
        <v>2381</v>
      </c>
      <c r="H63" t="s">
        <v>2382</v>
      </c>
    </row>
    <row r="64" spans="1:8" x14ac:dyDescent="0.25">
      <c r="A64" t="s">
        <v>2310</v>
      </c>
      <c r="B64">
        <v>52.06</v>
      </c>
      <c r="C64">
        <v>11.47</v>
      </c>
      <c r="D64" t="s">
        <v>2380</v>
      </c>
      <c r="E64" t="s">
        <v>2380</v>
      </c>
      <c r="F64" t="s">
        <v>2380</v>
      </c>
      <c r="G64" t="s">
        <v>2381</v>
      </c>
      <c r="H64" t="s">
        <v>2382</v>
      </c>
    </row>
    <row r="65" spans="1:8" x14ac:dyDescent="0.25">
      <c r="A65" t="s">
        <v>2309</v>
      </c>
      <c r="B65">
        <v>30.684999999999999</v>
      </c>
      <c r="C65">
        <v>7.02</v>
      </c>
      <c r="D65" t="s">
        <v>2382</v>
      </c>
      <c r="E65" t="s">
        <v>2380</v>
      </c>
      <c r="F65" t="s">
        <v>2380</v>
      </c>
      <c r="G65" t="s">
        <v>2381</v>
      </c>
      <c r="H65" t="s">
        <v>2382</v>
      </c>
    </row>
    <row r="66" spans="1:8" x14ac:dyDescent="0.25">
      <c r="A66" t="s">
        <v>2308</v>
      </c>
      <c r="B66">
        <v>36.08</v>
      </c>
      <c r="C66">
        <v>8.8000000000000007</v>
      </c>
      <c r="D66" t="s">
        <v>2382</v>
      </c>
      <c r="E66" t="s">
        <v>2380</v>
      </c>
      <c r="F66" t="s">
        <v>2380</v>
      </c>
      <c r="G66">
        <v>1</v>
      </c>
      <c r="H66" t="s">
        <v>2382</v>
      </c>
    </row>
    <row r="67" spans="1:8" x14ac:dyDescent="0.25">
      <c r="A67" t="s">
        <v>2307</v>
      </c>
      <c r="B67">
        <v>54.99</v>
      </c>
      <c r="C67">
        <v>8.68</v>
      </c>
      <c r="D67" t="s">
        <v>2380</v>
      </c>
      <c r="E67" t="s">
        <v>2380</v>
      </c>
      <c r="F67" t="s">
        <v>2380</v>
      </c>
      <c r="G67">
        <v>2</v>
      </c>
      <c r="H67" t="s">
        <v>2382</v>
      </c>
    </row>
    <row r="68" spans="1:8" x14ac:dyDescent="0.25">
      <c r="A68" t="s">
        <v>2306</v>
      </c>
      <c r="B68">
        <v>35.97</v>
      </c>
      <c r="C68">
        <v>6.12</v>
      </c>
      <c r="D68" t="s">
        <v>2380</v>
      </c>
      <c r="E68" t="s">
        <v>2380</v>
      </c>
      <c r="F68" t="s">
        <v>2383</v>
      </c>
      <c r="G68">
        <v>1</v>
      </c>
      <c r="H68" t="s">
        <v>2382</v>
      </c>
    </row>
    <row r="69" spans="1:8" x14ac:dyDescent="0.25">
      <c r="A69" t="s">
        <v>2305</v>
      </c>
      <c r="B69">
        <v>45.54</v>
      </c>
      <c r="C69">
        <v>5.4</v>
      </c>
      <c r="D69" t="s">
        <v>2382</v>
      </c>
      <c r="E69" t="s">
        <v>2380</v>
      </c>
      <c r="F69" t="s">
        <v>2383</v>
      </c>
      <c r="G69">
        <v>1</v>
      </c>
      <c r="H69" t="s">
        <v>2382</v>
      </c>
    </row>
    <row r="70" spans="1:8" x14ac:dyDescent="0.25">
      <c r="A70" t="s">
        <v>2304</v>
      </c>
      <c r="B70">
        <v>35.53</v>
      </c>
      <c r="C70">
        <v>4.3600000000000003</v>
      </c>
      <c r="D70" t="s">
        <v>2382</v>
      </c>
      <c r="E70" t="s">
        <v>2380</v>
      </c>
      <c r="F70" t="s">
        <v>2380</v>
      </c>
      <c r="G70" t="s">
        <v>2381</v>
      </c>
      <c r="H70" t="s">
        <v>2382</v>
      </c>
    </row>
    <row r="71" spans="1:8" x14ac:dyDescent="0.25">
      <c r="A71" t="s">
        <v>2303</v>
      </c>
      <c r="B71">
        <v>30.8</v>
      </c>
      <c r="C71">
        <v>9.77</v>
      </c>
      <c r="D71" t="s">
        <v>2380</v>
      </c>
      <c r="E71" t="s">
        <v>2380</v>
      </c>
      <c r="F71" t="s">
        <v>2380</v>
      </c>
      <c r="G71" t="s">
        <v>2381</v>
      </c>
      <c r="H71" t="s">
        <v>2382</v>
      </c>
    </row>
    <row r="72" spans="1:8" x14ac:dyDescent="0.25">
      <c r="A72" t="s">
        <v>2302</v>
      </c>
      <c r="B72">
        <v>38.39</v>
      </c>
      <c r="C72">
        <v>4.25</v>
      </c>
      <c r="D72" t="s">
        <v>2380</v>
      </c>
      <c r="E72" t="s">
        <v>2380</v>
      </c>
      <c r="F72" t="s">
        <v>2380</v>
      </c>
      <c r="G72">
        <v>1</v>
      </c>
      <c r="H72" t="s">
        <v>2382</v>
      </c>
    </row>
    <row r="73" spans="1:8" x14ac:dyDescent="0.25">
      <c r="A73" t="s">
        <v>2301</v>
      </c>
      <c r="B73">
        <v>32.299999999999997</v>
      </c>
      <c r="C73">
        <v>4.76</v>
      </c>
      <c r="D73" t="s">
        <v>2380</v>
      </c>
      <c r="E73" t="s">
        <v>2380</v>
      </c>
      <c r="F73" t="s">
        <v>2380</v>
      </c>
      <c r="G73">
        <v>2</v>
      </c>
      <c r="H73" t="s">
        <v>2382</v>
      </c>
    </row>
    <row r="74" spans="1:8" x14ac:dyDescent="0.25">
      <c r="A74" t="s">
        <v>2300</v>
      </c>
      <c r="B74">
        <v>48.8</v>
      </c>
      <c r="C74">
        <v>6.22</v>
      </c>
      <c r="D74" t="s">
        <v>2382</v>
      </c>
      <c r="E74" t="s">
        <v>2380</v>
      </c>
      <c r="F74" t="s">
        <v>2380</v>
      </c>
      <c r="G74">
        <v>2</v>
      </c>
      <c r="H74" t="s">
        <v>2382</v>
      </c>
    </row>
    <row r="75" spans="1:8" x14ac:dyDescent="0.25">
      <c r="A75" t="s">
        <v>2299</v>
      </c>
      <c r="B75">
        <v>45.5</v>
      </c>
      <c r="C75">
        <v>7.96</v>
      </c>
      <c r="D75" t="s">
        <v>2380</v>
      </c>
      <c r="E75" t="s">
        <v>2380</v>
      </c>
      <c r="F75" t="s">
        <v>2380</v>
      </c>
      <c r="G75" t="s">
        <v>2381</v>
      </c>
      <c r="H75" t="s">
        <v>2382</v>
      </c>
    </row>
    <row r="76" spans="1:8" x14ac:dyDescent="0.25">
      <c r="A76" t="s">
        <v>2298</v>
      </c>
      <c r="B76">
        <v>53.61</v>
      </c>
      <c r="C76">
        <v>10.92</v>
      </c>
      <c r="D76" t="s">
        <v>2382</v>
      </c>
      <c r="E76" t="s">
        <v>2380</v>
      </c>
      <c r="F76" t="s">
        <v>2380</v>
      </c>
      <c r="G76">
        <v>1</v>
      </c>
      <c r="H76" t="s">
        <v>2382</v>
      </c>
    </row>
    <row r="77" spans="1:8" x14ac:dyDescent="0.25">
      <c r="A77" t="s">
        <v>2297</v>
      </c>
      <c r="B77">
        <v>36.19</v>
      </c>
      <c r="C77">
        <v>11.51</v>
      </c>
      <c r="D77" t="s">
        <v>2382</v>
      </c>
      <c r="E77" t="s">
        <v>2380</v>
      </c>
      <c r="F77" t="s">
        <v>2380</v>
      </c>
      <c r="G77">
        <v>1</v>
      </c>
      <c r="H77" t="s">
        <v>2382</v>
      </c>
    </row>
    <row r="78" spans="1:8" x14ac:dyDescent="0.25">
      <c r="A78" t="s">
        <v>2296</v>
      </c>
      <c r="B78">
        <v>34.6</v>
      </c>
      <c r="C78">
        <v>5.99</v>
      </c>
      <c r="D78" t="s">
        <v>2382</v>
      </c>
      <c r="E78" t="s">
        <v>2380</v>
      </c>
      <c r="F78" t="s">
        <v>2380</v>
      </c>
      <c r="G78" t="s">
        <v>2381</v>
      </c>
      <c r="H78" t="s">
        <v>2382</v>
      </c>
    </row>
    <row r="79" spans="1:8" x14ac:dyDescent="0.25">
      <c r="A79" t="s">
        <v>2295</v>
      </c>
      <c r="B79">
        <v>54.12</v>
      </c>
      <c r="C79">
        <v>11.57</v>
      </c>
      <c r="D79" t="s">
        <v>2380</v>
      </c>
      <c r="E79" t="s">
        <v>2380</v>
      </c>
      <c r="F79" t="s">
        <v>2380</v>
      </c>
      <c r="G79" t="s">
        <v>2381</v>
      </c>
      <c r="H79" t="s">
        <v>2382</v>
      </c>
    </row>
    <row r="80" spans="1:8" x14ac:dyDescent="0.25">
      <c r="A80" t="s">
        <v>2294</v>
      </c>
      <c r="B80">
        <v>48.82</v>
      </c>
      <c r="C80">
        <v>6.67</v>
      </c>
      <c r="D80" t="s">
        <v>2382</v>
      </c>
      <c r="E80" t="s">
        <v>2380</v>
      </c>
      <c r="F80" t="s">
        <v>2380</v>
      </c>
      <c r="G80" t="s">
        <v>2381</v>
      </c>
      <c r="H80" t="s">
        <v>2382</v>
      </c>
    </row>
    <row r="81" spans="1:8" x14ac:dyDescent="0.25">
      <c r="A81" t="s">
        <v>2293</v>
      </c>
      <c r="B81">
        <v>51.01</v>
      </c>
      <c r="C81">
        <v>9.1999999999999993</v>
      </c>
      <c r="D81" t="s">
        <v>2380</v>
      </c>
      <c r="E81" t="s">
        <v>2380</v>
      </c>
      <c r="F81" t="s">
        <v>2380</v>
      </c>
      <c r="G81" t="s">
        <v>2381</v>
      </c>
      <c r="H81" t="s">
        <v>2382</v>
      </c>
    </row>
    <row r="82" spans="1:8" x14ac:dyDescent="0.25">
      <c r="A82" t="s">
        <v>2292</v>
      </c>
      <c r="B82">
        <v>45.65</v>
      </c>
      <c r="C82">
        <v>5.1100000000000003</v>
      </c>
      <c r="D82" t="s">
        <v>2382</v>
      </c>
      <c r="E82" t="s">
        <v>2380</v>
      </c>
      <c r="F82" t="s">
        <v>2380</v>
      </c>
      <c r="G82">
        <v>1</v>
      </c>
      <c r="H82" t="s">
        <v>2382</v>
      </c>
    </row>
    <row r="83" spans="1:8" x14ac:dyDescent="0.25">
      <c r="A83" t="s">
        <v>2291</v>
      </c>
      <c r="B83">
        <v>52.9</v>
      </c>
      <c r="C83">
        <v>5.34</v>
      </c>
      <c r="D83" t="s">
        <v>2380</v>
      </c>
      <c r="E83" t="s">
        <v>2380</v>
      </c>
      <c r="F83" t="s">
        <v>2380</v>
      </c>
      <c r="G83" t="s">
        <v>2381</v>
      </c>
      <c r="H83" t="s">
        <v>2382</v>
      </c>
    </row>
    <row r="84" spans="1:8" x14ac:dyDescent="0.25">
      <c r="A84" t="s">
        <v>2290</v>
      </c>
      <c r="B84">
        <v>45.41</v>
      </c>
      <c r="C84">
        <v>4.03</v>
      </c>
      <c r="D84" t="s">
        <v>2382</v>
      </c>
      <c r="E84" t="s">
        <v>2380</v>
      </c>
      <c r="F84" t="s">
        <v>2380</v>
      </c>
      <c r="G84">
        <v>1</v>
      </c>
      <c r="H84" t="s">
        <v>2382</v>
      </c>
    </row>
    <row r="85" spans="1:8" x14ac:dyDescent="0.25">
      <c r="A85" t="s">
        <v>2289</v>
      </c>
      <c r="B85">
        <v>49.41</v>
      </c>
      <c r="C85">
        <v>4.2300000000000004</v>
      </c>
      <c r="D85" t="s">
        <v>2382</v>
      </c>
      <c r="E85" t="s">
        <v>2380</v>
      </c>
      <c r="F85" t="s">
        <v>2383</v>
      </c>
      <c r="G85">
        <v>1</v>
      </c>
      <c r="H85" t="s">
        <v>2382</v>
      </c>
    </row>
    <row r="86" spans="1:8" x14ac:dyDescent="0.25">
      <c r="A86" t="s">
        <v>2288</v>
      </c>
      <c r="B86">
        <v>31.824999999999999</v>
      </c>
      <c r="C86">
        <v>4.0599999999999996</v>
      </c>
      <c r="D86" t="s">
        <v>2380</v>
      </c>
      <c r="E86" t="s">
        <v>2380</v>
      </c>
      <c r="F86" t="s">
        <v>2380</v>
      </c>
      <c r="G86">
        <v>2</v>
      </c>
      <c r="H86" t="s">
        <v>2382</v>
      </c>
    </row>
    <row r="87" spans="1:8" x14ac:dyDescent="0.25">
      <c r="A87" t="s">
        <v>2287</v>
      </c>
      <c r="B87">
        <v>51.28</v>
      </c>
      <c r="C87">
        <v>4.68</v>
      </c>
      <c r="D87" t="s">
        <v>2380</v>
      </c>
      <c r="E87" t="s">
        <v>2380</v>
      </c>
      <c r="F87" t="s">
        <v>2380</v>
      </c>
      <c r="G87">
        <v>2</v>
      </c>
      <c r="H87" t="s">
        <v>2382</v>
      </c>
    </row>
    <row r="88" spans="1:8" x14ac:dyDescent="0.25">
      <c r="A88" t="s">
        <v>2286</v>
      </c>
      <c r="B88">
        <v>34.96</v>
      </c>
      <c r="C88">
        <v>4.34</v>
      </c>
      <c r="D88" t="s">
        <v>2380</v>
      </c>
      <c r="E88" t="s">
        <v>2380</v>
      </c>
      <c r="F88" t="s">
        <v>2383</v>
      </c>
      <c r="G88">
        <v>1</v>
      </c>
      <c r="H88" t="s">
        <v>2382</v>
      </c>
    </row>
    <row r="89" spans="1:8" x14ac:dyDescent="0.25">
      <c r="A89" t="s">
        <v>2285</v>
      </c>
      <c r="B89">
        <v>33.11</v>
      </c>
      <c r="C89">
        <v>10.51</v>
      </c>
      <c r="D89" t="s">
        <v>2380</v>
      </c>
      <c r="E89" t="s">
        <v>2380</v>
      </c>
      <c r="F89" t="s">
        <v>2380</v>
      </c>
      <c r="G89" t="s">
        <v>2381</v>
      </c>
      <c r="H89" t="s">
        <v>2382</v>
      </c>
    </row>
    <row r="90" spans="1:8" x14ac:dyDescent="0.25">
      <c r="A90" t="s">
        <v>2284</v>
      </c>
      <c r="B90">
        <v>54.74</v>
      </c>
      <c r="C90">
        <v>5.84</v>
      </c>
      <c r="D90" t="s">
        <v>2382</v>
      </c>
      <c r="E90" t="s">
        <v>2380</v>
      </c>
      <c r="F90" t="s">
        <v>2383</v>
      </c>
      <c r="G90">
        <v>1</v>
      </c>
      <c r="H90" t="s">
        <v>2382</v>
      </c>
    </row>
    <row r="91" spans="1:8" x14ac:dyDescent="0.25">
      <c r="A91" t="s">
        <v>2283</v>
      </c>
      <c r="B91">
        <v>32.56</v>
      </c>
      <c r="C91">
        <v>5.41</v>
      </c>
      <c r="D91" t="s">
        <v>2380</v>
      </c>
      <c r="E91" t="s">
        <v>2380</v>
      </c>
      <c r="F91" t="s">
        <v>2383</v>
      </c>
      <c r="G91">
        <v>1</v>
      </c>
      <c r="H91" t="s">
        <v>2382</v>
      </c>
    </row>
    <row r="92" spans="1:8" x14ac:dyDescent="0.25">
      <c r="A92" t="s">
        <v>2282</v>
      </c>
      <c r="B92">
        <v>39.049999999999997</v>
      </c>
      <c r="C92">
        <v>6.06</v>
      </c>
      <c r="D92" t="s">
        <v>2380</v>
      </c>
      <c r="E92" t="s">
        <v>2380</v>
      </c>
      <c r="F92" t="s">
        <v>2380</v>
      </c>
      <c r="G92">
        <v>1</v>
      </c>
      <c r="H92" t="s">
        <v>2382</v>
      </c>
    </row>
    <row r="93" spans="1:8" x14ac:dyDescent="0.25">
      <c r="A93" t="s">
        <v>2281</v>
      </c>
      <c r="B93">
        <v>42.75</v>
      </c>
      <c r="C93">
        <v>4.22</v>
      </c>
      <c r="D93" t="s">
        <v>2380</v>
      </c>
      <c r="E93" t="s">
        <v>2380</v>
      </c>
      <c r="F93" t="s">
        <v>2380</v>
      </c>
      <c r="G93" t="s">
        <v>2381</v>
      </c>
      <c r="H93" t="s">
        <v>2382</v>
      </c>
    </row>
    <row r="94" spans="1:8" x14ac:dyDescent="0.25">
      <c r="A94" t="s">
        <v>2280</v>
      </c>
      <c r="B94">
        <v>50.58</v>
      </c>
      <c r="C94">
        <v>5.12</v>
      </c>
      <c r="D94" t="s">
        <v>2380</v>
      </c>
      <c r="E94" t="s">
        <v>2380</v>
      </c>
      <c r="F94" t="s">
        <v>2380</v>
      </c>
      <c r="G94">
        <v>2</v>
      </c>
      <c r="H94" t="s">
        <v>2382</v>
      </c>
    </row>
    <row r="95" spans="1:8" x14ac:dyDescent="0.25">
      <c r="A95" t="s">
        <v>2279</v>
      </c>
      <c r="B95">
        <v>30.495000000000001</v>
      </c>
      <c r="C95">
        <v>4.57</v>
      </c>
      <c r="D95" t="s">
        <v>2382</v>
      </c>
      <c r="E95" t="s">
        <v>2380</v>
      </c>
      <c r="F95" t="s">
        <v>2380</v>
      </c>
      <c r="G95" t="s">
        <v>2381</v>
      </c>
      <c r="H95" t="s">
        <v>2382</v>
      </c>
    </row>
    <row r="96" spans="1:8" x14ac:dyDescent="0.25">
      <c r="A96" t="s">
        <v>2278</v>
      </c>
      <c r="B96">
        <v>48.31</v>
      </c>
      <c r="C96">
        <v>9.58</v>
      </c>
      <c r="D96" t="s">
        <v>2382</v>
      </c>
      <c r="E96" t="s">
        <v>2380</v>
      </c>
      <c r="F96" t="s">
        <v>2380</v>
      </c>
      <c r="G96">
        <v>2</v>
      </c>
      <c r="H96" t="s">
        <v>2382</v>
      </c>
    </row>
    <row r="97" spans="1:8" x14ac:dyDescent="0.25">
      <c r="A97" t="s">
        <v>2277</v>
      </c>
      <c r="B97">
        <v>48.99</v>
      </c>
      <c r="C97">
        <v>9.7799999999999994</v>
      </c>
      <c r="D97" t="s">
        <v>2382</v>
      </c>
      <c r="E97" t="s">
        <v>2380</v>
      </c>
      <c r="F97" t="s">
        <v>2380</v>
      </c>
      <c r="G97">
        <v>1</v>
      </c>
      <c r="H97" t="s">
        <v>2382</v>
      </c>
    </row>
    <row r="98" spans="1:8" x14ac:dyDescent="0.25">
      <c r="A98" t="s">
        <v>2276</v>
      </c>
      <c r="B98">
        <v>38.39</v>
      </c>
      <c r="C98">
        <v>4.1100000000000003</v>
      </c>
      <c r="D98" t="s">
        <v>2382</v>
      </c>
      <c r="E98" t="s">
        <v>2380</v>
      </c>
      <c r="F98" t="s">
        <v>2380</v>
      </c>
      <c r="G98" t="s">
        <v>2381</v>
      </c>
      <c r="H98" t="s">
        <v>2382</v>
      </c>
    </row>
    <row r="99" spans="1:8" x14ac:dyDescent="0.25">
      <c r="A99" t="s">
        <v>2275</v>
      </c>
      <c r="B99">
        <v>44.34</v>
      </c>
      <c r="C99">
        <v>4.0199999999999996</v>
      </c>
      <c r="D99" t="s">
        <v>2382</v>
      </c>
      <c r="E99" t="s">
        <v>2380</v>
      </c>
      <c r="F99" t="s">
        <v>2380</v>
      </c>
      <c r="G99">
        <v>2</v>
      </c>
      <c r="H99" t="s">
        <v>2382</v>
      </c>
    </row>
    <row r="100" spans="1:8" x14ac:dyDescent="0.25">
      <c r="A100" t="s">
        <v>2274</v>
      </c>
      <c r="B100">
        <v>41.51</v>
      </c>
      <c r="C100">
        <v>6.92</v>
      </c>
      <c r="D100" t="s">
        <v>2380</v>
      </c>
      <c r="E100" t="s">
        <v>2380</v>
      </c>
      <c r="F100" t="s">
        <v>2380</v>
      </c>
      <c r="G100" t="s">
        <v>2381</v>
      </c>
      <c r="H100" t="s">
        <v>2382</v>
      </c>
    </row>
    <row r="101" spans="1:8" x14ac:dyDescent="0.25">
      <c r="A101" t="s">
        <v>2273</v>
      </c>
      <c r="B101">
        <v>48.2</v>
      </c>
      <c r="C101">
        <v>4.84</v>
      </c>
      <c r="D101" t="s">
        <v>2380</v>
      </c>
      <c r="E101" t="s">
        <v>2380</v>
      </c>
      <c r="F101" t="s">
        <v>2380</v>
      </c>
      <c r="G101" t="s">
        <v>2381</v>
      </c>
      <c r="H101" t="s">
        <v>2382</v>
      </c>
    </row>
    <row r="102" spans="1:8" x14ac:dyDescent="0.25">
      <c r="A102" t="s">
        <v>2272</v>
      </c>
      <c r="B102">
        <v>35.75</v>
      </c>
      <c r="C102">
        <v>8</v>
      </c>
      <c r="D102" t="s">
        <v>2382</v>
      </c>
      <c r="E102" t="s">
        <v>2380</v>
      </c>
      <c r="F102" t="s">
        <v>2380</v>
      </c>
      <c r="G102" t="s">
        <v>2381</v>
      </c>
      <c r="H102" t="s">
        <v>2382</v>
      </c>
    </row>
    <row r="103" spans="1:8" x14ac:dyDescent="0.25">
      <c r="A103" t="s">
        <v>2271</v>
      </c>
      <c r="B103">
        <v>53.81</v>
      </c>
      <c r="C103">
        <v>8.77</v>
      </c>
      <c r="D103" t="s">
        <v>2382</v>
      </c>
      <c r="E103" t="s">
        <v>2380</v>
      </c>
      <c r="F103" t="s">
        <v>2380</v>
      </c>
      <c r="G103" t="s">
        <v>2381</v>
      </c>
      <c r="H103" t="s">
        <v>2382</v>
      </c>
    </row>
    <row r="104" spans="1:8" x14ac:dyDescent="0.25">
      <c r="A104" t="s">
        <v>2270</v>
      </c>
      <c r="B104">
        <v>49.48</v>
      </c>
      <c r="C104">
        <v>4.96</v>
      </c>
      <c r="D104" t="s">
        <v>2380</v>
      </c>
      <c r="E104" t="s">
        <v>2380</v>
      </c>
      <c r="F104" t="s">
        <v>2383</v>
      </c>
      <c r="G104">
        <v>1</v>
      </c>
      <c r="H104" t="s">
        <v>2382</v>
      </c>
    </row>
    <row r="105" spans="1:8" x14ac:dyDescent="0.25">
      <c r="A105" t="s">
        <v>2269</v>
      </c>
      <c r="B105">
        <v>34.1</v>
      </c>
      <c r="C105">
        <v>4.43</v>
      </c>
      <c r="D105" t="s">
        <v>2382</v>
      </c>
      <c r="E105" t="s">
        <v>2380</v>
      </c>
      <c r="F105" t="s">
        <v>2380</v>
      </c>
      <c r="G105" t="s">
        <v>2381</v>
      </c>
      <c r="H105" t="s">
        <v>2382</v>
      </c>
    </row>
    <row r="106" spans="1:8" x14ac:dyDescent="0.25">
      <c r="A106" t="s">
        <v>2268</v>
      </c>
      <c r="B106">
        <v>35.299999999999997</v>
      </c>
      <c r="C106">
        <v>5.82</v>
      </c>
      <c r="D106" t="s">
        <v>2382</v>
      </c>
      <c r="E106" t="s">
        <v>2380</v>
      </c>
      <c r="F106" t="s">
        <v>2383</v>
      </c>
      <c r="G106">
        <v>1</v>
      </c>
      <c r="H106" t="s">
        <v>2382</v>
      </c>
    </row>
    <row r="107" spans="1:8" x14ac:dyDescent="0.25">
      <c r="A107" t="s">
        <v>2267</v>
      </c>
      <c r="B107">
        <v>43.83</v>
      </c>
      <c r="C107">
        <v>6.03</v>
      </c>
      <c r="D107" t="s">
        <v>2382</v>
      </c>
      <c r="E107" t="s">
        <v>2380</v>
      </c>
      <c r="F107" t="s">
        <v>2380</v>
      </c>
      <c r="G107">
        <v>2</v>
      </c>
      <c r="H107" t="s">
        <v>2382</v>
      </c>
    </row>
    <row r="108" spans="1:8" x14ac:dyDescent="0.25">
      <c r="A108" t="s">
        <v>2266</v>
      </c>
      <c r="B108">
        <v>50.07</v>
      </c>
      <c r="C108">
        <v>9.27</v>
      </c>
      <c r="D108" t="s">
        <v>2380</v>
      </c>
      <c r="E108" t="s">
        <v>2380</v>
      </c>
      <c r="F108" t="s">
        <v>2380</v>
      </c>
      <c r="G108" t="s">
        <v>2381</v>
      </c>
      <c r="H108" t="s">
        <v>2382</v>
      </c>
    </row>
    <row r="109" spans="1:8" x14ac:dyDescent="0.25">
      <c r="A109" t="s">
        <v>2265</v>
      </c>
      <c r="B109">
        <v>32.774999999999999</v>
      </c>
      <c r="C109">
        <v>5.53</v>
      </c>
      <c r="D109" t="s">
        <v>2380</v>
      </c>
      <c r="E109" t="s">
        <v>2380</v>
      </c>
      <c r="F109" t="s">
        <v>2380</v>
      </c>
      <c r="G109" t="s">
        <v>2381</v>
      </c>
      <c r="H109" t="s">
        <v>2382</v>
      </c>
    </row>
    <row r="110" spans="1:8" x14ac:dyDescent="0.25">
      <c r="A110" t="s">
        <v>2264</v>
      </c>
      <c r="B110">
        <v>34.104999999999997</v>
      </c>
      <c r="C110">
        <v>5.07</v>
      </c>
      <c r="D110" t="s">
        <v>2380</v>
      </c>
      <c r="E110" t="s">
        <v>2380</v>
      </c>
      <c r="F110" t="s">
        <v>2380</v>
      </c>
      <c r="G110">
        <v>1</v>
      </c>
      <c r="H110" t="s">
        <v>2382</v>
      </c>
    </row>
    <row r="111" spans="1:8" x14ac:dyDescent="0.25">
      <c r="A111" t="s">
        <v>2263</v>
      </c>
      <c r="B111">
        <v>48.93</v>
      </c>
      <c r="C111">
        <v>11.17</v>
      </c>
      <c r="D111" t="s">
        <v>2382</v>
      </c>
      <c r="E111" t="s">
        <v>2380</v>
      </c>
      <c r="F111" t="s">
        <v>2380</v>
      </c>
      <c r="G111">
        <v>1</v>
      </c>
      <c r="H111" t="s">
        <v>2382</v>
      </c>
    </row>
    <row r="112" spans="1:8" x14ac:dyDescent="0.25">
      <c r="A112" t="s">
        <v>2262</v>
      </c>
      <c r="B112">
        <v>37.07</v>
      </c>
      <c r="C112">
        <v>6.14</v>
      </c>
      <c r="D112" t="s">
        <v>2382</v>
      </c>
      <c r="E112" t="s">
        <v>2380</v>
      </c>
      <c r="F112" t="s">
        <v>2380</v>
      </c>
      <c r="G112" t="s">
        <v>2381</v>
      </c>
      <c r="H112" t="s">
        <v>2382</v>
      </c>
    </row>
    <row r="113" spans="1:8" x14ac:dyDescent="0.25">
      <c r="A113" t="s">
        <v>2261</v>
      </c>
      <c r="B113">
        <v>51.51</v>
      </c>
      <c r="C113">
        <v>6.26</v>
      </c>
      <c r="D113" t="s">
        <v>2382</v>
      </c>
      <c r="E113" t="s">
        <v>2380</v>
      </c>
      <c r="F113" t="s">
        <v>2383</v>
      </c>
      <c r="G113">
        <v>1</v>
      </c>
      <c r="H113" t="s">
        <v>2382</v>
      </c>
    </row>
    <row r="114" spans="1:8" x14ac:dyDescent="0.25">
      <c r="A114" t="s">
        <v>2260</v>
      </c>
      <c r="B114">
        <v>34.799999999999997</v>
      </c>
      <c r="C114">
        <v>4.72</v>
      </c>
      <c r="D114" t="s">
        <v>2382</v>
      </c>
      <c r="E114" t="s">
        <v>2380</v>
      </c>
      <c r="F114" t="s">
        <v>2380</v>
      </c>
      <c r="G114" t="s">
        <v>2381</v>
      </c>
      <c r="H114" t="s">
        <v>2382</v>
      </c>
    </row>
    <row r="115" spans="1:8" x14ac:dyDescent="0.25">
      <c r="A115" t="s">
        <v>2259</v>
      </c>
      <c r="B115">
        <v>36.67</v>
      </c>
      <c r="C115">
        <v>5.18</v>
      </c>
      <c r="D115" t="s">
        <v>2380</v>
      </c>
      <c r="E115" t="s">
        <v>2380</v>
      </c>
      <c r="F115" t="s">
        <v>2380</v>
      </c>
      <c r="G115">
        <v>1</v>
      </c>
      <c r="H115" t="s">
        <v>2382</v>
      </c>
    </row>
    <row r="116" spans="1:8" x14ac:dyDescent="0.25">
      <c r="A116" t="s">
        <v>2258</v>
      </c>
      <c r="B116">
        <v>30.9</v>
      </c>
      <c r="C116">
        <v>9.4</v>
      </c>
      <c r="D116" t="s">
        <v>2380</v>
      </c>
      <c r="E116" t="s">
        <v>2380</v>
      </c>
      <c r="F116" t="s">
        <v>2380</v>
      </c>
      <c r="G116">
        <v>2</v>
      </c>
      <c r="H116" t="s">
        <v>2382</v>
      </c>
    </row>
    <row r="117" spans="1:8" x14ac:dyDescent="0.25">
      <c r="A117" t="s">
        <v>2257</v>
      </c>
      <c r="B117">
        <v>30.495000000000001</v>
      </c>
      <c r="C117">
        <v>6.29</v>
      </c>
      <c r="D117" t="s">
        <v>2380</v>
      </c>
      <c r="E117" t="s">
        <v>2380</v>
      </c>
      <c r="F117" t="s">
        <v>2380</v>
      </c>
      <c r="G117" t="s">
        <v>2381</v>
      </c>
      <c r="H117" t="s">
        <v>2382</v>
      </c>
    </row>
    <row r="118" spans="1:8" x14ac:dyDescent="0.25">
      <c r="A118" t="s">
        <v>2256</v>
      </c>
      <c r="B118">
        <v>44.88</v>
      </c>
      <c r="C118">
        <v>6.04</v>
      </c>
      <c r="D118" t="s">
        <v>2380</v>
      </c>
      <c r="E118" t="s">
        <v>2380</v>
      </c>
      <c r="F118" t="s">
        <v>2383</v>
      </c>
      <c r="G118">
        <v>1</v>
      </c>
      <c r="H118" t="s">
        <v>2382</v>
      </c>
    </row>
    <row r="119" spans="1:8" x14ac:dyDescent="0.25">
      <c r="A119" t="s">
        <v>2255</v>
      </c>
      <c r="B119">
        <v>44.32</v>
      </c>
      <c r="C119">
        <v>10.55</v>
      </c>
      <c r="D119" t="s">
        <v>2380</v>
      </c>
      <c r="E119" t="s">
        <v>2380</v>
      </c>
      <c r="F119" t="s">
        <v>2380</v>
      </c>
      <c r="G119" t="s">
        <v>2381</v>
      </c>
      <c r="H119" t="s">
        <v>2382</v>
      </c>
    </row>
    <row r="120" spans="1:8" x14ac:dyDescent="0.25">
      <c r="A120" t="s">
        <v>2254</v>
      </c>
      <c r="B120">
        <v>46.39</v>
      </c>
      <c r="C120">
        <v>5.09</v>
      </c>
      <c r="D120" t="s">
        <v>2380</v>
      </c>
      <c r="E120" t="s">
        <v>2380</v>
      </c>
      <c r="F120" t="s">
        <v>2380</v>
      </c>
      <c r="G120" t="s">
        <v>2381</v>
      </c>
      <c r="H120" t="s">
        <v>2382</v>
      </c>
    </row>
    <row r="121" spans="1:8" x14ac:dyDescent="0.25">
      <c r="A121" t="s">
        <v>2253</v>
      </c>
      <c r="B121">
        <v>42.13</v>
      </c>
      <c r="C121">
        <v>5.2</v>
      </c>
      <c r="D121" t="s">
        <v>2382</v>
      </c>
      <c r="E121" t="s">
        <v>2380</v>
      </c>
      <c r="F121" t="s">
        <v>2380</v>
      </c>
      <c r="G121">
        <v>1</v>
      </c>
      <c r="H121" t="s">
        <v>2382</v>
      </c>
    </row>
    <row r="122" spans="1:8" x14ac:dyDescent="0.25">
      <c r="A122" t="s">
        <v>2252</v>
      </c>
      <c r="B122">
        <v>30.78</v>
      </c>
      <c r="C122">
        <v>8.4499999999999993</v>
      </c>
      <c r="D122" t="s">
        <v>2382</v>
      </c>
      <c r="E122" t="s">
        <v>2380</v>
      </c>
      <c r="F122" t="s">
        <v>2380</v>
      </c>
      <c r="G122" t="s">
        <v>2381</v>
      </c>
      <c r="H122" t="s">
        <v>2382</v>
      </c>
    </row>
    <row r="123" spans="1:8" x14ac:dyDescent="0.25">
      <c r="A123" t="s">
        <v>2251</v>
      </c>
      <c r="B123">
        <v>31.35</v>
      </c>
      <c r="C123">
        <v>9.5399999999999991</v>
      </c>
      <c r="D123" t="s">
        <v>2380</v>
      </c>
      <c r="E123" t="s">
        <v>2380</v>
      </c>
      <c r="F123" t="s">
        <v>2380</v>
      </c>
      <c r="G123" t="s">
        <v>2381</v>
      </c>
      <c r="H123" t="s">
        <v>2382</v>
      </c>
    </row>
    <row r="124" spans="1:8" x14ac:dyDescent="0.25">
      <c r="A124" t="s">
        <v>2250</v>
      </c>
      <c r="B124">
        <v>41.46</v>
      </c>
      <c r="C124">
        <v>4.99</v>
      </c>
      <c r="D124" t="s">
        <v>2382</v>
      </c>
      <c r="E124" t="s">
        <v>2380</v>
      </c>
      <c r="F124" t="s">
        <v>2380</v>
      </c>
      <c r="G124">
        <v>2</v>
      </c>
      <c r="H124" t="s">
        <v>2382</v>
      </c>
    </row>
    <row r="125" spans="1:8" x14ac:dyDescent="0.25">
      <c r="A125" t="s">
        <v>2249</v>
      </c>
      <c r="B125">
        <v>48</v>
      </c>
      <c r="C125">
        <v>10.54</v>
      </c>
      <c r="D125" t="s">
        <v>2380</v>
      </c>
      <c r="E125" t="s">
        <v>2380</v>
      </c>
      <c r="F125" t="s">
        <v>2380</v>
      </c>
      <c r="G125" t="s">
        <v>2381</v>
      </c>
      <c r="H125" t="s">
        <v>2382</v>
      </c>
    </row>
    <row r="126" spans="1:8" x14ac:dyDescent="0.25">
      <c r="A126" t="s">
        <v>2248</v>
      </c>
      <c r="B126">
        <v>49.13</v>
      </c>
      <c r="C126">
        <v>4.54</v>
      </c>
      <c r="D126" t="s">
        <v>2380</v>
      </c>
      <c r="E126" t="s">
        <v>2380</v>
      </c>
      <c r="F126" t="s">
        <v>2380</v>
      </c>
      <c r="G126" t="s">
        <v>2381</v>
      </c>
      <c r="H126" t="s">
        <v>2382</v>
      </c>
    </row>
    <row r="127" spans="1:8" x14ac:dyDescent="0.25">
      <c r="A127" t="s">
        <v>2247</v>
      </c>
      <c r="B127">
        <v>37.799999999999997</v>
      </c>
      <c r="C127">
        <v>6.29</v>
      </c>
      <c r="D127" t="s">
        <v>2380</v>
      </c>
      <c r="E127" t="s">
        <v>2380</v>
      </c>
      <c r="F127" t="s">
        <v>2380</v>
      </c>
      <c r="G127">
        <v>1</v>
      </c>
      <c r="H127" t="s">
        <v>2382</v>
      </c>
    </row>
    <row r="128" spans="1:8" x14ac:dyDescent="0.25">
      <c r="A128" t="s">
        <v>2246</v>
      </c>
      <c r="B128">
        <v>38.299999999999997</v>
      </c>
      <c r="C128">
        <v>9.51</v>
      </c>
      <c r="D128" t="s">
        <v>2380</v>
      </c>
      <c r="E128" t="s">
        <v>2380</v>
      </c>
      <c r="F128" t="s">
        <v>2380</v>
      </c>
      <c r="G128" t="s">
        <v>2381</v>
      </c>
      <c r="H128" t="s">
        <v>2382</v>
      </c>
    </row>
    <row r="129" spans="1:8" x14ac:dyDescent="0.25">
      <c r="A129" t="s">
        <v>2245</v>
      </c>
      <c r="B129">
        <v>32.774999999999999</v>
      </c>
      <c r="C129">
        <v>4.72</v>
      </c>
      <c r="D129" t="s">
        <v>2380</v>
      </c>
      <c r="E129" t="s">
        <v>2380</v>
      </c>
      <c r="F129" t="s">
        <v>2380</v>
      </c>
      <c r="G129" t="s">
        <v>2381</v>
      </c>
      <c r="H129" t="s">
        <v>2382</v>
      </c>
    </row>
    <row r="130" spans="1:8" x14ac:dyDescent="0.25">
      <c r="A130" t="s">
        <v>2244</v>
      </c>
      <c r="B130">
        <v>34.200000000000003</v>
      </c>
      <c r="C130">
        <v>5.91</v>
      </c>
      <c r="D130" t="s">
        <v>2382</v>
      </c>
      <c r="E130" t="s">
        <v>2380</v>
      </c>
      <c r="F130" t="s">
        <v>2380</v>
      </c>
      <c r="G130" t="s">
        <v>2381</v>
      </c>
      <c r="H130" t="s">
        <v>2382</v>
      </c>
    </row>
    <row r="131" spans="1:8" x14ac:dyDescent="0.25">
      <c r="A131" t="s">
        <v>2243</v>
      </c>
      <c r="B131">
        <v>30.2</v>
      </c>
      <c r="C131">
        <v>9.58</v>
      </c>
      <c r="D131" t="s">
        <v>2380</v>
      </c>
      <c r="E131" t="s">
        <v>2380</v>
      </c>
      <c r="F131" t="s">
        <v>2380</v>
      </c>
      <c r="G131" t="s">
        <v>2381</v>
      </c>
      <c r="H131" t="s">
        <v>2382</v>
      </c>
    </row>
    <row r="132" spans="1:8" x14ac:dyDescent="0.25">
      <c r="A132" t="s">
        <v>2242</v>
      </c>
      <c r="B132">
        <v>48.32</v>
      </c>
      <c r="C132">
        <v>5.77</v>
      </c>
      <c r="D132" t="s">
        <v>2380</v>
      </c>
      <c r="E132" t="s">
        <v>2380</v>
      </c>
      <c r="F132" t="s">
        <v>2380</v>
      </c>
      <c r="G132" t="s">
        <v>2381</v>
      </c>
      <c r="H132" t="s">
        <v>2382</v>
      </c>
    </row>
    <row r="133" spans="1:8" x14ac:dyDescent="0.25">
      <c r="A133" t="s">
        <v>2241</v>
      </c>
      <c r="B133">
        <v>44.86</v>
      </c>
      <c r="C133">
        <v>4.38</v>
      </c>
      <c r="D133" t="s">
        <v>2382</v>
      </c>
      <c r="E133" t="s">
        <v>2380</v>
      </c>
      <c r="F133" t="s">
        <v>2380</v>
      </c>
      <c r="G133" t="s">
        <v>2381</v>
      </c>
      <c r="H133" t="s">
        <v>2382</v>
      </c>
    </row>
    <row r="134" spans="1:8" x14ac:dyDescent="0.25">
      <c r="A134" t="s">
        <v>2240</v>
      </c>
      <c r="B134">
        <v>52.15</v>
      </c>
      <c r="C134">
        <v>5.65</v>
      </c>
      <c r="D134" t="s">
        <v>2380</v>
      </c>
      <c r="E134" t="s">
        <v>2380</v>
      </c>
      <c r="F134" t="s">
        <v>2380</v>
      </c>
      <c r="G134">
        <v>1</v>
      </c>
      <c r="H134" t="s">
        <v>2382</v>
      </c>
    </row>
    <row r="135" spans="1:8" x14ac:dyDescent="0.25">
      <c r="A135" t="s">
        <v>2239</v>
      </c>
      <c r="B135">
        <v>41.12</v>
      </c>
      <c r="C135">
        <v>7.54</v>
      </c>
      <c r="D135" t="s">
        <v>2382</v>
      </c>
      <c r="E135" t="s">
        <v>2380</v>
      </c>
      <c r="F135" t="s">
        <v>2380</v>
      </c>
      <c r="G135" t="s">
        <v>2381</v>
      </c>
      <c r="H135" t="s">
        <v>2382</v>
      </c>
    </row>
    <row r="136" spans="1:8" x14ac:dyDescent="0.25">
      <c r="A136" t="s">
        <v>2238</v>
      </c>
      <c r="B136">
        <v>38.39</v>
      </c>
      <c r="C136">
        <v>5.1100000000000003</v>
      </c>
      <c r="D136" t="s">
        <v>2382</v>
      </c>
      <c r="E136" t="s">
        <v>2380</v>
      </c>
      <c r="F136" t="s">
        <v>2380</v>
      </c>
      <c r="G136">
        <v>1</v>
      </c>
      <c r="H136" t="s">
        <v>2382</v>
      </c>
    </row>
    <row r="137" spans="1:8" x14ac:dyDescent="0.25">
      <c r="A137" t="s">
        <v>2237</v>
      </c>
      <c r="B137">
        <v>46.85</v>
      </c>
      <c r="C137">
        <v>4.25</v>
      </c>
      <c r="D137" t="s">
        <v>2380</v>
      </c>
      <c r="E137" t="s">
        <v>2380</v>
      </c>
      <c r="F137" t="s">
        <v>2383</v>
      </c>
      <c r="G137">
        <v>1</v>
      </c>
      <c r="H137" t="s">
        <v>2382</v>
      </c>
    </row>
    <row r="138" spans="1:8" x14ac:dyDescent="0.25">
      <c r="A138" t="s">
        <v>2236</v>
      </c>
      <c r="B138">
        <v>42.24</v>
      </c>
      <c r="C138">
        <v>5.55</v>
      </c>
      <c r="D138" t="s">
        <v>2380</v>
      </c>
      <c r="E138" t="s">
        <v>2382</v>
      </c>
      <c r="F138" t="s">
        <v>2380</v>
      </c>
      <c r="G138">
        <v>1</v>
      </c>
      <c r="H138" t="s">
        <v>2382</v>
      </c>
    </row>
    <row r="139" spans="1:8" x14ac:dyDescent="0.25">
      <c r="A139" t="s">
        <v>2235</v>
      </c>
      <c r="B139">
        <v>34.39</v>
      </c>
      <c r="C139">
        <v>5.78</v>
      </c>
      <c r="D139" t="s">
        <v>2380</v>
      </c>
      <c r="E139" t="s">
        <v>2380</v>
      </c>
      <c r="F139" t="s">
        <v>2380</v>
      </c>
      <c r="G139" t="s">
        <v>2381</v>
      </c>
      <c r="H139" t="s">
        <v>2382</v>
      </c>
    </row>
    <row r="140" spans="1:8" x14ac:dyDescent="0.25">
      <c r="A140" t="s">
        <v>2234</v>
      </c>
      <c r="B140">
        <v>42.89</v>
      </c>
      <c r="C140">
        <v>5.28</v>
      </c>
      <c r="D140" t="s">
        <v>2382</v>
      </c>
      <c r="E140" t="s">
        <v>2380</v>
      </c>
      <c r="F140" t="s">
        <v>2380</v>
      </c>
      <c r="G140" t="s">
        <v>2381</v>
      </c>
      <c r="H140" t="s">
        <v>2382</v>
      </c>
    </row>
    <row r="141" spans="1:8" x14ac:dyDescent="0.25">
      <c r="A141" t="s">
        <v>2233</v>
      </c>
      <c r="B141">
        <v>36.299999999999997</v>
      </c>
      <c r="C141">
        <v>5.39</v>
      </c>
      <c r="D141" t="s">
        <v>2380</v>
      </c>
      <c r="E141" t="s">
        <v>2380</v>
      </c>
      <c r="F141" t="s">
        <v>2380</v>
      </c>
      <c r="G141" t="s">
        <v>2381</v>
      </c>
      <c r="H141" t="s">
        <v>2382</v>
      </c>
    </row>
    <row r="142" spans="1:8" x14ac:dyDescent="0.25">
      <c r="A142" t="s">
        <v>2232</v>
      </c>
      <c r="B142">
        <v>35.200000000000003</v>
      </c>
      <c r="C142">
        <v>8.01</v>
      </c>
      <c r="D142" t="s">
        <v>2382</v>
      </c>
      <c r="E142" t="s">
        <v>2380</v>
      </c>
      <c r="F142" t="s">
        <v>2380</v>
      </c>
      <c r="G142">
        <v>1</v>
      </c>
      <c r="H142" t="s">
        <v>2382</v>
      </c>
    </row>
    <row r="143" spans="1:8" x14ac:dyDescent="0.25">
      <c r="A143" t="s">
        <v>2231</v>
      </c>
      <c r="B143">
        <v>53.62</v>
      </c>
      <c r="C143">
        <v>5.21</v>
      </c>
      <c r="D143" t="s">
        <v>2380</v>
      </c>
      <c r="E143" t="s">
        <v>2380</v>
      </c>
      <c r="F143" t="s">
        <v>2380</v>
      </c>
      <c r="G143" t="s">
        <v>2381</v>
      </c>
      <c r="H143" t="s">
        <v>2382</v>
      </c>
    </row>
    <row r="144" spans="1:8" x14ac:dyDescent="0.25">
      <c r="A144" t="s">
        <v>2230</v>
      </c>
      <c r="B144">
        <v>36.67</v>
      </c>
      <c r="C144">
        <v>6.27</v>
      </c>
      <c r="D144" t="s">
        <v>2380</v>
      </c>
      <c r="E144" t="s">
        <v>2380</v>
      </c>
      <c r="F144" t="s">
        <v>2380</v>
      </c>
      <c r="G144" t="s">
        <v>2381</v>
      </c>
      <c r="H144" t="s">
        <v>2382</v>
      </c>
    </row>
    <row r="145" spans="1:8" x14ac:dyDescent="0.25">
      <c r="A145" t="s">
        <v>2229</v>
      </c>
      <c r="B145">
        <v>33.4</v>
      </c>
      <c r="C145">
        <v>10.73</v>
      </c>
      <c r="D145" t="s">
        <v>2382</v>
      </c>
      <c r="E145" t="s">
        <v>2380</v>
      </c>
      <c r="F145" t="s">
        <v>2380</v>
      </c>
      <c r="G145">
        <v>1</v>
      </c>
      <c r="H145" t="s">
        <v>2382</v>
      </c>
    </row>
    <row r="146" spans="1:8" x14ac:dyDescent="0.25">
      <c r="A146" t="s">
        <v>2228</v>
      </c>
      <c r="B146">
        <v>42.71</v>
      </c>
      <c r="C146">
        <v>10.52</v>
      </c>
      <c r="D146" t="s">
        <v>2380</v>
      </c>
      <c r="E146" t="s">
        <v>2380</v>
      </c>
      <c r="F146" t="s">
        <v>2380</v>
      </c>
      <c r="G146" t="s">
        <v>2381</v>
      </c>
      <c r="H146" t="s">
        <v>2382</v>
      </c>
    </row>
    <row r="147" spans="1:8" x14ac:dyDescent="0.25">
      <c r="A147" t="s">
        <v>2227</v>
      </c>
      <c r="B147">
        <v>41.52</v>
      </c>
      <c r="C147">
        <v>11.82</v>
      </c>
      <c r="D147" t="s">
        <v>2382</v>
      </c>
      <c r="E147" t="s">
        <v>2380</v>
      </c>
      <c r="F147" t="s">
        <v>2380</v>
      </c>
      <c r="G147">
        <v>2</v>
      </c>
      <c r="H147" t="s">
        <v>2382</v>
      </c>
    </row>
    <row r="148" spans="1:8" x14ac:dyDescent="0.25">
      <c r="A148" t="s">
        <v>2226</v>
      </c>
      <c r="B148">
        <v>39.4</v>
      </c>
      <c r="C148">
        <v>6.76</v>
      </c>
      <c r="D148" t="s">
        <v>2380</v>
      </c>
      <c r="E148" t="s">
        <v>2380</v>
      </c>
      <c r="F148" t="s">
        <v>2380</v>
      </c>
      <c r="G148" t="s">
        <v>2381</v>
      </c>
      <c r="H148" t="s">
        <v>2382</v>
      </c>
    </row>
    <row r="149" spans="1:8" x14ac:dyDescent="0.25">
      <c r="A149" t="s">
        <v>2225</v>
      </c>
      <c r="B149">
        <v>46.45</v>
      </c>
      <c r="C149">
        <v>5.62</v>
      </c>
      <c r="D149" t="s">
        <v>2380</v>
      </c>
      <c r="E149" t="s">
        <v>2380</v>
      </c>
      <c r="F149" t="s">
        <v>2380</v>
      </c>
      <c r="G149" t="s">
        <v>2381</v>
      </c>
      <c r="H149" t="s">
        <v>2382</v>
      </c>
    </row>
    <row r="150" spans="1:8" x14ac:dyDescent="0.25">
      <c r="A150" t="s">
        <v>2224</v>
      </c>
      <c r="B150">
        <v>35.75</v>
      </c>
      <c r="C150">
        <v>4.1900000000000004</v>
      </c>
      <c r="D150" t="s">
        <v>2380</v>
      </c>
      <c r="E150" t="s">
        <v>2380</v>
      </c>
      <c r="F150" t="s">
        <v>2380</v>
      </c>
      <c r="G150" t="s">
        <v>2381</v>
      </c>
      <c r="H150" t="s">
        <v>2382</v>
      </c>
    </row>
    <row r="151" spans="1:8" x14ac:dyDescent="0.25">
      <c r="A151" t="s">
        <v>2223</v>
      </c>
      <c r="B151">
        <v>26.07</v>
      </c>
      <c r="C151">
        <v>5.32</v>
      </c>
      <c r="D151" t="s">
        <v>2380</v>
      </c>
      <c r="E151" t="s">
        <v>2380</v>
      </c>
      <c r="F151" t="s">
        <v>2380</v>
      </c>
      <c r="G151" t="s">
        <v>2381</v>
      </c>
      <c r="H151" t="s">
        <v>2382</v>
      </c>
    </row>
    <row r="152" spans="1:8" x14ac:dyDescent="0.25">
      <c r="A152" t="s">
        <v>2222</v>
      </c>
      <c r="B152">
        <v>36.54</v>
      </c>
      <c r="C152">
        <v>4.46</v>
      </c>
      <c r="D152" t="s">
        <v>2382</v>
      </c>
      <c r="E152" t="s">
        <v>2380</v>
      </c>
      <c r="F152" t="s">
        <v>2380</v>
      </c>
      <c r="G152">
        <v>1</v>
      </c>
      <c r="H152" t="s">
        <v>2382</v>
      </c>
    </row>
    <row r="153" spans="1:8" x14ac:dyDescent="0.25">
      <c r="A153" t="s">
        <v>2221</v>
      </c>
      <c r="B153">
        <v>51.64</v>
      </c>
      <c r="C153">
        <v>5.65</v>
      </c>
      <c r="D153" t="s">
        <v>2380</v>
      </c>
      <c r="E153" t="s">
        <v>2380</v>
      </c>
      <c r="F153" t="s">
        <v>2380</v>
      </c>
      <c r="G153" t="s">
        <v>2381</v>
      </c>
      <c r="H153" t="s">
        <v>2382</v>
      </c>
    </row>
    <row r="154" spans="1:8" x14ac:dyDescent="0.25">
      <c r="A154" t="s">
        <v>2220</v>
      </c>
      <c r="B154">
        <v>42.83</v>
      </c>
      <c r="C154">
        <v>6.04</v>
      </c>
      <c r="D154" t="s">
        <v>2380</v>
      </c>
      <c r="E154" t="s">
        <v>2380</v>
      </c>
      <c r="F154" t="s">
        <v>2380</v>
      </c>
      <c r="G154">
        <v>2</v>
      </c>
      <c r="H154" t="s">
        <v>2382</v>
      </c>
    </row>
    <row r="155" spans="1:8" x14ac:dyDescent="0.25">
      <c r="A155" t="s">
        <v>2219</v>
      </c>
      <c r="B155">
        <v>40.15</v>
      </c>
      <c r="C155">
        <v>5.76</v>
      </c>
      <c r="D155" t="s">
        <v>2380</v>
      </c>
      <c r="E155" t="s">
        <v>2380</v>
      </c>
      <c r="F155" t="s">
        <v>2380</v>
      </c>
      <c r="G155">
        <v>1</v>
      </c>
      <c r="H155" t="s">
        <v>2382</v>
      </c>
    </row>
    <row r="156" spans="1:8" x14ac:dyDescent="0.25">
      <c r="A156" t="s">
        <v>2218</v>
      </c>
      <c r="B156">
        <v>27.8</v>
      </c>
      <c r="C156">
        <v>4.3600000000000003</v>
      </c>
      <c r="D156" t="s">
        <v>2380</v>
      </c>
      <c r="E156" t="s">
        <v>2380</v>
      </c>
      <c r="F156" t="s">
        <v>2383</v>
      </c>
      <c r="G156">
        <v>1</v>
      </c>
      <c r="H156" t="s">
        <v>2382</v>
      </c>
    </row>
    <row r="157" spans="1:8" x14ac:dyDescent="0.25">
      <c r="A157" t="s">
        <v>2217</v>
      </c>
      <c r="B157">
        <v>45.81</v>
      </c>
      <c r="C157">
        <v>4.76</v>
      </c>
      <c r="D157" t="s">
        <v>2382</v>
      </c>
      <c r="E157" t="s">
        <v>2380</v>
      </c>
      <c r="F157" t="s">
        <v>2383</v>
      </c>
      <c r="G157">
        <v>1</v>
      </c>
      <c r="H157" t="s">
        <v>2382</v>
      </c>
    </row>
    <row r="158" spans="1:8" x14ac:dyDescent="0.25">
      <c r="A158" t="s">
        <v>2216</v>
      </c>
      <c r="B158">
        <v>34.43</v>
      </c>
      <c r="C158">
        <v>10.82</v>
      </c>
      <c r="D158" t="s">
        <v>2382</v>
      </c>
      <c r="E158" t="s">
        <v>2380</v>
      </c>
      <c r="F158" t="s">
        <v>2380</v>
      </c>
      <c r="G158">
        <v>1</v>
      </c>
      <c r="H158" t="s">
        <v>2382</v>
      </c>
    </row>
    <row r="159" spans="1:8" x14ac:dyDescent="0.25">
      <c r="A159" t="s">
        <v>2215</v>
      </c>
      <c r="B159">
        <v>41.33</v>
      </c>
      <c r="C159">
        <v>4.01</v>
      </c>
      <c r="D159" t="s">
        <v>2382</v>
      </c>
      <c r="E159" t="s">
        <v>2380</v>
      </c>
      <c r="F159" t="s">
        <v>2380</v>
      </c>
      <c r="G159" t="s">
        <v>2381</v>
      </c>
      <c r="H159" t="s">
        <v>2382</v>
      </c>
    </row>
    <row r="160" spans="1:8" x14ac:dyDescent="0.25">
      <c r="A160" t="s">
        <v>2214</v>
      </c>
      <c r="B160">
        <v>31.92</v>
      </c>
      <c r="C160">
        <v>5.12</v>
      </c>
      <c r="D160" t="s">
        <v>2382</v>
      </c>
      <c r="E160" t="s">
        <v>2380</v>
      </c>
      <c r="F160" t="s">
        <v>2380</v>
      </c>
      <c r="G160">
        <v>1</v>
      </c>
      <c r="H160" t="s">
        <v>2382</v>
      </c>
    </row>
    <row r="161" spans="1:8" x14ac:dyDescent="0.25">
      <c r="A161" t="s">
        <v>2213</v>
      </c>
      <c r="B161">
        <v>39.799999999999997</v>
      </c>
      <c r="C161">
        <v>10.54</v>
      </c>
      <c r="D161" t="s">
        <v>2382</v>
      </c>
      <c r="E161" t="s">
        <v>2380</v>
      </c>
      <c r="F161" t="s">
        <v>2380</v>
      </c>
      <c r="G161">
        <v>2</v>
      </c>
      <c r="H161" t="s">
        <v>2382</v>
      </c>
    </row>
    <row r="162" spans="1:8" x14ac:dyDescent="0.25">
      <c r="A162" t="s">
        <v>2212</v>
      </c>
      <c r="B162">
        <v>42.82</v>
      </c>
      <c r="C162">
        <v>4.21</v>
      </c>
      <c r="D162" t="s">
        <v>2380</v>
      </c>
      <c r="E162" t="s">
        <v>2380</v>
      </c>
      <c r="F162" t="s">
        <v>2380</v>
      </c>
      <c r="G162" t="s">
        <v>2381</v>
      </c>
      <c r="H162" t="s">
        <v>2382</v>
      </c>
    </row>
    <row r="163" spans="1:8" x14ac:dyDescent="0.25">
      <c r="A163" t="s">
        <v>2211</v>
      </c>
      <c r="B163">
        <v>33.630000000000003</v>
      </c>
      <c r="C163">
        <v>5.42</v>
      </c>
      <c r="D163" t="s">
        <v>2380</v>
      </c>
      <c r="E163" t="s">
        <v>2380</v>
      </c>
      <c r="F163" t="s">
        <v>2380</v>
      </c>
      <c r="G163" t="s">
        <v>2381</v>
      </c>
      <c r="H163" t="s">
        <v>2382</v>
      </c>
    </row>
    <row r="164" spans="1:8" x14ac:dyDescent="0.25">
      <c r="A164" t="s">
        <v>2210</v>
      </c>
      <c r="B164">
        <v>37.07</v>
      </c>
      <c r="C164">
        <v>4.28</v>
      </c>
      <c r="D164" t="s">
        <v>2380</v>
      </c>
      <c r="E164" t="s">
        <v>2382</v>
      </c>
      <c r="F164" t="s">
        <v>2380</v>
      </c>
      <c r="G164">
        <v>1</v>
      </c>
      <c r="H164" t="s">
        <v>2382</v>
      </c>
    </row>
    <row r="165" spans="1:8" x14ac:dyDescent="0.25">
      <c r="A165" t="s">
        <v>2209</v>
      </c>
      <c r="B165">
        <v>35.625</v>
      </c>
      <c r="C165">
        <v>8.9</v>
      </c>
      <c r="D165" t="s">
        <v>2380</v>
      </c>
      <c r="E165" t="s">
        <v>2380</v>
      </c>
      <c r="F165" t="s">
        <v>2380</v>
      </c>
      <c r="G165" t="s">
        <v>2381</v>
      </c>
      <c r="H165" t="s">
        <v>2382</v>
      </c>
    </row>
    <row r="166" spans="1:8" x14ac:dyDescent="0.25">
      <c r="A166" t="s">
        <v>2208</v>
      </c>
      <c r="B166">
        <v>42.69</v>
      </c>
      <c r="C166">
        <v>4.8899999999999997</v>
      </c>
      <c r="D166" t="s">
        <v>2380</v>
      </c>
      <c r="E166" t="s">
        <v>2380</v>
      </c>
      <c r="F166" t="s">
        <v>2383</v>
      </c>
      <c r="G166">
        <v>1</v>
      </c>
      <c r="H166" t="s">
        <v>2382</v>
      </c>
    </row>
    <row r="167" spans="1:8" x14ac:dyDescent="0.25">
      <c r="A167" t="s">
        <v>2207</v>
      </c>
      <c r="B167">
        <v>37.869999999999997</v>
      </c>
      <c r="C167">
        <v>4.29</v>
      </c>
      <c r="D167" t="s">
        <v>2382</v>
      </c>
      <c r="E167" t="s">
        <v>2380</v>
      </c>
      <c r="F167" t="s">
        <v>2383</v>
      </c>
      <c r="G167">
        <v>1</v>
      </c>
      <c r="H167" t="s">
        <v>2382</v>
      </c>
    </row>
    <row r="168" spans="1:8" x14ac:dyDescent="0.25">
      <c r="A168" t="s">
        <v>2206</v>
      </c>
      <c r="B168">
        <v>40.61</v>
      </c>
      <c r="C168">
        <v>8</v>
      </c>
      <c r="D168" t="s">
        <v>2382</v>
      </c>
      <c r="E168" t="s">
        <v>2380</v>
      </c>
      <c r="F168" t="s">
        <v>2380</v>
      </c>
      <c r="G168">
        <v>1</v>
      </c>
      <c r="H168" t="s">
        <v>2382</v>
      </c>
    </row>
    <row r="169" spans="1:8" x14ac:dyDescent="0.25">
      <c r="A169" t="s">
        <v>2205</v>
      </c>
      <c r="B169">
        <v>30.78</v>
      </c>
      <c r="C169">
        <v>4.67</v>
      </c>
      <c r="D169" t="s">
        <v>2382</v>
      </c>
      <c r="E169" t="s">
        <v>2380</v>
      </c>
      <c r="F169" t="s">
        <v>2380</v>
      </c>
      <c r="G169" t="s">
        <v>2381</v>
      </c>
      <c r="H169" t="s">
        <v>2382</v>
      </c>
    </row>
    <row r="170" spans="1:8" x14ac:dyDescent="0.25">
      <c r="A170" t="s">
        <v>2204</v>
      </c>
      <c r="B170">
        <v>49.49</v>
      </c>
      <c r="C170">
        <v>4.5</v>
      </c>
      <c r="D170" t="s">
        <v>2380</v>
      </c>
      <c r="E170" t="s">
        <v>2380</v>
      </c>
      <c r="F170" t="s">
        <v>2380</v>
      </c>
      <c r="G170" t="s">
        <v>2381</v>
      </c>
      <c r="H170" t="s">
        <v>2382</v>
      </c>
    </row>
    <row r="171" spans="1:8" x14ac:dyDescent="0.25">
      <c r="A171" t="s">
        <v>2203</v>
      </c>
      <c r="B171">
        <v>37.619999999999997</v>
      </c>
      <c r="C171">
        <v>6.32</v>
      </c>
      <c r="D171" t="s">
        <v>2382</v>
      </c>
      <c r="E171" t="s">
        <v>2382</v>
      </c>
      <c r="F171" t="s">
        <v>2380</v>
      </c>
      <c r="G171">
        <v>2</v>
      </c>
      <c r="H171" t="s">
        <v>2382</v>
      </c>
    </row>
    <row r="172" spans="1:8" x14ac:dyDescent="0.25">
      <c r="A172" t="s">
        <v>2202</v>
      </c>
      <c r="B172">
        <v>36.08</v>
      </c>
      <c r="C172">
        <v>6.1</v>
      </c>
      <c r="D172" t="s">
        <v>2382</v>
      </c>
      <c r="E172" t="s">
        <v>2380</v>
      </c>
      <c r="F172" t="s">
        <v>2380</v>
      </c>
      <c r="G172">
        <v>1</v>
      </c>
      <c r="H172" t="s">
        <v>2382</v>
      </c>
    </row>
    <row r="173" spans="1:8" x14ac:dyDescent="0.25">
      <c r="A173" t="s">
        <v>2201</v>
      </c>
      <c r="B173">
        <v>33.5</v>
      </c>
      <c r="C173">
        <v>5.4</v>
      </c>
      <c r="D173" t="s">
        <v>2380</v>
      </c>
      <c r="E173" t="s">
        <v>2380</v>
      </c>
      <c r="F173" t="s">
        <v>2380</v>
      </c>
      <c r="G173" t="s">
        <v>2381</v>
      </c>
      <c r="H173" t="s">
        <v>2382</v>
      </c>
    </row>
    <row r="174" spans="1:8" x14ac:dyDescent="0.25">
      <c r="A174" t="s">
        <v>2200</v>
      </c>
      <c r="B174">
        <v>47.46</v>
      </c>
      <c r="C174">
        <v>6.24</v>
      </c>
      <c r="D174" t="s">
        <v>2382</v>
      </c>
      <c r="E174" t="s">
        <v>2380</v>
      </c>
      <c r="F174" t="s">
        <v>2380</v>
      </c>
      <c r="G174">
        <v>1</v>
      </c>
      <c r="H174" t="s">
        <v>2382</v>
      </c>
    </row>
    <row r="175" spans="1:8" x14ac:dyDescent="0.25">
      <c r="A175" t="s">
        <v>2199</v>
      </c>
      <c r="B175">
        <v>49.24</v>
      </c>
      <c r="C175">
        <v>4.45</v>
      </c>
      <c r="D175" t="s">
        <v>2380</v>
      </c>
      <c r="E175" t="s">
        <v>2380</v>
      </c>
      <c r="F175" t="s">
        <v>2380</v>
      </c>
      <c r="G175" t="s">
        <v>2381</v>
      </c>
      <c r="H175" t="s">
        <v>2382</v>
      </c>
    </row>
    <row r="176" spans="1:8" x14ac:dyDescent="0.25">
      <c r="A176" t="s">
        <v>2198</v>
      </c>
      <c r="B176">
        <v>54.4</v>
      </c>
      <c r="C176">
        <v>5.22</v>
      </c>
      <c r="D176" t="s">
        <v>2380</v>
      </c>
      <c r="E176" t="s">
        <v>2380</v>
      </c>
      <c r="F176" t="s">
        <v>2380</v>
      </c>
      <c r="G176">
        <v>1</v>
      </c>
      <c r="H176" t="s">
        <v>2382</v>
      </c>
    </row>
    <row r="177" spans="1:8" x14ac:dyDescent="0.25">
      <c r="A177" t="s">
        <v>2197</v>
      </c>
      <c r="B177">
        <v>35.53</v>
      </c>
      <c r="C177">
        <v>4.6100000000000003</v>
      </c>
      <c r="D177" t="s">
        <v>2380</v>
      </c>
      <c r="E177" t="s">
        <v>2380</v>
      </c>
      <c r="F177" t="s">
        <v>2380</v>
      </c>
      <c r="G177">
        <v>1</v>
      </c>
      <c r="H177" t="s">
        <v>2382</v>
      </c>
    </row>
    <row r="178" spans="1:8" x14ac:dyDescent="0.25">
      <c r="A178" t="s">
        <v>2196</v>
      </c>
      <c r="B178">
        <v>39.729999999999997</v>
      </c>
      <c r="C178">
        <v>6.24</v>
      </c>
      <c r="D178" t="s">
        <v>2380</v>
      </c>
      <c r="E178" t="s">
        <v>2380</v>
      </c>
      <c r="F178" t="s">
        <v>2380</v>
      </c>
      <c r="G178" t="s">
        <v>2381</v>
      </c>
      <c r="H178" t="s">
        <v>2382</v>
      </c>
    </row>
    <row r="179" spans="1:8" x14ac:dyDescent="0.25">
      <c r="A179" t="s">
        <v>2195</v>
      </c>
      <c r="B179">
        <v>35.68</v>
      </c>
      <c r="C179">
        <v>10.039999999999999</v>
      </c>
      <c r="D179" t="s">
        <v>2380</v>
      </c>
      <c r="E179" t="s">
        <v>2380</v>
      </c>
      <c r="F179" t="s">
        <v>2380</v>
      </c>
      <c r="G179" t="s">
        <v>2381</v>
      </c>
      <c r="H179" t="s">
        <v>2382</v>
      </c>
    </row>
    <row r="180" spans="1:8" x14ac:dyDescent="0.25">
      <c r="A180" t="s">
        <v>2194</v>
      </c>
      <c r="B180">
        <v>48.86</v>
      </c>
      <c r="C180">
        <v>6.09</v>
      </c>
      <c r="D180" t="s">
        <v>2380</v>
      </c>
      <c r="E180" t="s">
        <v>2380</v>
      </c>
      <c r="F180" t="s">
        <v>2380</v>
      </c>
      <c r="G180" t="s">
        <v>2381</v>
      </c>
      <c r="H180" t="s">
        <v>2382</v>
      </c>
    </row>
    <row r="181" spans="1:8" x14ac:dyDescent="0.25">
      <c r="A181" t="s">
        <v>2193</v>
      </c>
      <c r="B181">
        <v>34.799999999999997</v>
      </c>
      <c r="C181">
        <v>11.4</v>
      </c>
      <c r="D181" t="s">
        <v>2382</v>
      </c>
      <c r="E181" t="s">
        <v>2380</v>
      </c>
      <c r="F181" t="s">
        <v>2383</v>
      </c>
      <c r="G181">
        <v>1</v>
      </c>
      <c r="H181" t="s">
        <v>2380</v>
      </c>
    </row>
    <row r="182" spans="1:8" x14ac:dyDescent="0.25">
      <c r="A182" t="s">
        <v>2192</v>
      </c>
      <c r="B182">
        <v>32.49</v>
      </c>
      <c r="C182">
        <v>4.29</v>
      </c>
      <c r="D182" t="s">
        <v>2380</v>
      </c>
      <c r="E182" t="s">
        <v>2380</v>
      </c>
      <c r="F182" t="s">
        <v>2383</v>
      </c>
      <c r="G182">
        <v>1</v>
      </c>
      <c r="H182" t="s">
        <v>2382</v>
      </c>
    </row>
    <row r="183" spans="1:8" x14ac:dyDescent="0.25">
      <c r="A183" t="s">
        <v>2191</v>
      </c>
      <c r="B183">
        <v>39</v>
      </c>
      <c r="C183">
        <v>5.7</v>
      </c>
      <c r="D183" t="s">
        <v>2380</v>
      </c>
      <c r="E183" t="s">
        <v>2380</v>
      </c>
      <c r="F183" t="s">
        <v>2380</v>
      </c>
      <c r="G183">
        <v>2</v>
      </c>
      <c r="H183" t="s">
        <v>2382</v>
      </c>
    </row>
    <row r="184" spans="1:8" x14ac:dyDescent="0.25">
      <c r="A184" t="s">
        <v>2190</v>
      </c>
      <c r="B184">
        <v>35.299999999999997</v>
      </c>
      <c r="C184">
        <v>6.09</v>
      </c>
      <c r="D184" t="s">
        <v>2380</v>
      </c>
      <c r="E184" t="s">
        <v>2380</v>
      </c>
      <c r="F184" t="s">
        <v>2380</v>
      </c>
      <c r="G184">
        <v>1</v>
      </c>
      <c r="H184" t="s">
        <v>2382</v>
      </c>
    </row>
    <row r="185" spans="1:8" x14ac:dyDescent="0.25">
      <c r="A185" t="s">
        <v>2189</v>
      </c>
      <c r="B185">
        <v>33.42</v>
      </c>
      <c r="C185">
        <v>10.67</v>
      </c>
      <c r="D185" t="s">
        <v>2380</v>
      </c>
      <c r="E185" t="s">
        <v>2380</v>
      </c>
      <c r="F185" t="s">
        <v>2380</v>
      </c>
      <c r="G185" t="s">
        <v>2381</v>
      </c>
      <c r="H185" t="s">
        <v>2382</v>
      </c>
    </row>
    <row r="186" spans="1:8" x14ac:dyDescent="0.25">
      <c r="A186" t="s">
        <v>2188</v>
      </c>
      <c r="B186">
        <v>37.18</v>
      </c>
      <c r="C186">
        <v>6.75</v>
      </c>
      <c r="D186" t="s">
        <v>2382</v>
      </c>
      <c r="E186" t="s">
        <v>2380</v>
      </c>
      <c r="F186" t="s">
        <v>2380</v>
      </c>
      <c r="G186">
        <v>2</v>
      </c>
      <c r="H186" t="s">
        <v>2382</v>
      </c>
    </row>
    <row r="187" spans="1:8" x14ac:dyDescent="0.25">
      <c r="A187" t="s">
        <v>2187</v>
      </c>
      <c r="B187">
        <v>33.33</v>
      </c>
      <c r="C187">
        <v>9.26</v>
      </c>
      <c r="D187" t="s">
        <v>2382</v>
      </c>
      <c r="E187" t="s">
        <v>2380</v>
      </c>
      <c r="F187" t="s">
        <v>2380</v>
      </c>
      <c r="G187">
        <v>2</v>
      </c>
      <c r="H187" t="s">
        <v>2380</v>
      </c>
    </row>
    <row r="188" spans="1:8" x14ac:dyDescent="0.25">
      <c r="A188" t="s">
        <v>2186</v>
      </c>
      <c r="B188">
        <v>53.21</v>
      </c>
      <c r="C188">
        <v>4.2699999999999996</v>
      </c>
      <c r="D188" t="s">
        <v>2380</v>
      </c>
      <c r="E188" t="s">
        <v>2380</v>
      </c>
      <c r="F188" t="s">
        <v>2380</v>
      </c>
      <c r="G188">
        <v>1</v>
      </c>
      <c r="H188" t="s">
        <v>2382</v>
      </c>
    </row>
    <row r="189" spans="1:8" x14ac:dyDescent="0.25">
      <c r="A189" t="s">
        <v>2185</v>
      </c>
      <c r="B189">
        <v>38.729999999999997</v>
      </c>
      <c r="C189">
        <v>11.51</v>
      </c>
      <c r="D189" t="s">
        <v>2380</v>
      </c>
      <c r="E189" t="s">
        <v>2380</v>
      </c>
      <c r="F189" t="s">
        <v>2380</v>
      </c>
      <c r="G189">
        <v>2</v>
      </c>
      <c r="H189" t="s">
        <v>2382</v>
      </c>
    </row>
    <row r="190" spans="1:8" x14ac:dyDescent="0.25">
      <c r="A190" t="s">
        <v>2184</v>
      </c>
      <c r="B190">
        <v>29.73</v>
      </c>
      <c r="C190">
        <v>7.22</v>
      </c>
      <c r="D190" t="s">
        <v>2380</v>
      </c>
      <c r="E190" t="s">
        <v>2380</v>
      </c>
      <c r="F190" t="s">
        <v>2380</v>
      </c>
      <c r="G190" t="s">
        <v>2381</v>
      </c>
      <c r="H190" t="s">
        <v>2382</v>
      </c>
    </row>
    <row r="191" spans="1:8" x14ac:dyDescent="0.25">
      <c r="A191" t="s">
        <v>2183</v>
      </c>
      <c r="B191">
        <v>34.700000000000003</v>
      </c>
      <c r="C191">
        <v>4.37</v>
      </c>
      <c r="D191" t="s">
        <v>2380</v>
      </c>
      <c r="E191" t="s">
        <v>2380</v>
      </c>
      <c r="F191" t="s">
        <v>2383</v>
      </c>
      <c r="G191">
        <v>1</v>
      </c>
      <c r="H191" t="s">
        <v>2382</v>
      </c>
    </row>
    <row r="192" spans="1:8" x14ac:dyDescent="0.25">
      <c r="A192" t="s">
        <v>2182</v>
      </c>
      <c r="B192">
        <v>38.28</v>
      </c>
      <c r="C192">
        <v>11.56</v>
      </c>
      <c r="D192" t="s">
        <v>2382</v>
      </c>
      <c r="E192" t="s">
        <v>2380</v>
      </c>
      <c r="F192" t="s">
        <v>2380</v>
      </c>
      <c r="G192">
        <v>1</v>
      </c>
      <c r="H192" t="s">
        <v>2382</v>
      </c>
    </row>
    <row r="193" spans="1:8" x14ac:dyDescent="0.25">
      <c r="A193" t="s">
        <v>2181</v>
      </c>
      <c r="B193">
        <v>33.57</v>
      </c>
      <c r="C193">
        <v>8.82</v>
      </c>
      <c r="D193" t="s">
        <v>2382</v>
      </c>
      <c r="E193" t="s">
        <v>2380</v>
      </c>
      <c r="F193" t="s">
        <v>2380</v>
      </c>
      <c r="G193" t="s">
        <v>2381</v>
      </c>
      <c r="H193" t="s">
        <v>2382</v>
      </c>
    </row>
    <row r="194" spans="1:8" x14ac:dyDescent="0.25">
      <c r="A194" t="s">
        <v>2180</v>
      </c>
      <c r="B194">
        <v>52.06</v>
      </c>
      <c r="C194">
        <v>4.6900000000000004</v>
      </c>
      <c r="D194" t="s">
        <v>2380</v>
      </c>
      <c r="E194" t="s">
        <v>2380</v>
      </c>
      <c r="F194" t="s">
        <v>2380</v>
      </c>
      <c r="G194">
        <v>1</v>
      </c>
      <c r="H194" t="s">
        <v>2382</v>
      </c>
    </row>
    <row r="195" spans="1:8" x14ac:dyDescent="0.25">
      <c r="A195" t="s">
        <v>2179</v>
      </c>
      <c r="B195">
        <v>38.17</v>
      </c>
      <c r="C195">
        <v>4.53</v>
      </c>
      <c r="D195" t="s">
        <v>2380</v>
      </c>
      <c r="E195" t="s">
        <v>2382</v>
      </c>
      <c r="F195" t="s">
        <v>2380</v>
      </c>
      <c r="G195">
        <v>1</v>
      </c>
      <c r="H195" t="s">
        <v>2382</v>
      </c>
    </row>
    <row r="196" spans="1:8" x14ac:dyDescent="0.25">
      <c r="A196" t="s">
        <v>2178</v>
      </c>
      <c r="B196">
        <v>36.954999999999998</v>
      </c>
      <c r="C196">
        <v>5.84</v>
      </c>
      <c r="D196" t="s">
        <v>2380</v>
      </c>
      <c r="E196" t="s">
        <v>2380</v>
      </c>
      <c r="F196" t="s">
        <v>2383</v>
      </c>
      <c r="G196">
        <v>1</v>
      </c>
      <c r="H196" t="s">
        <v>2382</v>
      </c>
    </row>
    <row r="197" spans="1:8" x14ac:dyDescent="0.25">
      <c r="A197" t="s">
        <v>2177</v>
      </c>
      <c r="B197">
        <v>34.4</v>
      </c>
      <c r="C197">
        <v>4.9000000000000004</v>
      </c>
      <c r="D197" t="s">
        <v>2380</v>
      </c>
      <c r="E197" t="s">
        <v>2380</v>
      </c>
      <c r="F197" t="s">
        <v>2383</v>
      </c>
      <c r="G197">
        <v>1</v>
      </c>
      <c r="H197" t="s">
        <v>2382</v>
      </c>
    </row>
    <row r="198" spans="1:8" x14ac:dyDescent="0.25">
      <c r="A198" t="s">
        <v>2176</v>
      </c>
      <c r="B198">
        <v>31.73</v>
      </c>
      <c r="C198">
        <v>4.3</v>
      </c>
      <c r="D198" t="s">
        <v>2380</v>
      </c>
      <c r="E198" t="s">
        <v>2380</v>
      </c>
      <c r="F198" t="s">
        <v>2380</v>
      </c>
      <c r="G198" t="s">
        <v>2381</v>
      </c>
      <c r="H198" t="s">
        <v>2382</v>
      </c>
    </row>
    <row r="199" spans="1:8" x14ac:dyDescent="0.25">
      <c r="A199" t="s">
        <v>2175</v>
      </c>
      <c r="B199">
        <v>36.64</v>
      </c>
      <c r="C199">
        <v>11.34</v>
      </c>
      <c r="D199" t="s">
        <v>2380</v>
      </c>
      <c r="E199" t="s">
        <v>2380</v>
      </c>
      <c r="F199" t="s">
        <v>2380</v>
      </c>
      <c r="G199" t="s">
        <v>2381</v>
      </c>
      <c r="H199" t="s">
        <v>2382</v>
      </c>
    </row>
    <row r="200" spans="1:8" x14ac:dyDescent="0.25">
      <c r="A200" t="s">
        <v>2174</v>
      </c>
      <c r="B200">
        <v>36.85</v>
      </c>
      <c r="C200">
        <v>5.88</v>
      </c>
      <c r="D200" t="s">
        <v>2380</v>
      </c>
      <c r="E200" t="s">
        <v>2382</v>
      </c>
      <c r="F200" t="s">
        <v>2380</v>
      </c>
      <c r="G200">
        <v>1</v>
      </c>
      <c r="H200" t="s">
        <v>2382</v>
      </c>
    </row>
    <row r="201" spans="1:8" x14ac:dyDescent="0.25">
      <c r="A201" t="s">
        <v>2173</v>
      </c>
      <c r="B201">
        <v>33.33</v>
      </c>
      <c r="C201">
        <v>5.01</v>
      </c>
      <c r="D201" t="s">
        <v>2382</v>
      </c>
      <c r="E201" t="s">
        <v>2380</v>
      </c>
      <c r="F201" t="s">
        <v>2383</v>
      </c>
      <c r="G201">
        <v>1</v>
      </c>
      <c r="H201" t="s">
        <v>2382</v>
      </c>
    </row>
    <row r="202" spans="1:8" x14ac:dyDescent="0.25">
      <c r="A202" t="s">
        <v>2172</v>
      </c>
      <c r="B202">
        <v>39.14</v>
      </c>
      <c r="C202">
        <v>4.4000000000000004</v>
      </c>
      <c r="D202" t="s">
        <v>2380</v>
      </c>
      <c r="E202" t="s">
        <v>2380</v>
      </c>
      <c r="F202" t="s">
        <v>2383</v>
      </c>
      <c r="G202">
        <v>1</v>
      </c>
      <c r="H202" t="s">
        <v>2382</v>
      </c>
    </row>
    <row r="203" spans="1:8" x14ac:dyDescent="0.25">
      <c r="A203" t="s">
        <v>2171</v>
      </c>
      <c r="B203">
        <v>32.9</v>
      </c>
      <c r="C203">
        <v>6.26</v>
      </c>
      <c r="D203" t="s">
        <v>2382</v>
      </c>
      <c r="E203" t="s">
        <v>2380</v>
      </c>
      <c r="F203" t="s">
        <v>2380</v>
      </c>
      <c r="G203" t="s">
        <v>2381</v>
      </c>
      <c r="H203" t="s">
        <v>2382</v>
      </c>
    </row>
    <row r="204" spans="1:8" x14ac:dyDescent="0.25">
      <c r="A204" t="s">
        <v>2170</v>
      </c>
      <c r="B204">
        <v>29.78</v>
      </c>
      <c r="C204">
        <v>10.27</v>
      </c>
      <c r="D204" t="s">
        <v>2382</v>
      </c>
      <c r="E204" t="s">
        <v>2380</v>
      </c>
      <c r="F204" t="s">
        <v>2383</v>
      </c>
      <c r="G204">
        <v>1</v>
      </c>
      <c r="H204" t="s">
        <v>2382</v>
      </c>
    </row>
    <row r="205" spans="1:8" x14ac:dyDescent="0.25">
      <c r="A205" t="s">
        <v>2169</v>
      </c>
      <c r="B205">
        <v>32.78</v>
      </c>
      <c r="C205">
        <v>5.27</v>
      </c>
      <c r="D205" t="s">
        <v>2380</v>
      </c>
      <c r="E205" t="s">
        <v>2380</v>
      </c>
      <c r="F205" t="s">
        <v>2380</v>
      </c>
      <c r="G205" t="s">
        <v>2381</v>
      </c>
      <c r="H205" t="s">
        <v>2382</v>
      </c>
    </row>
    <row r="206" spans="1:8" x14ac:dyDescent="0.25">
      <c r="A206" t="s">
        <v>2168</v>
      </c>
      <c r="B206">
        <v>41.65</v>
      </c>
      <c r="C206">
        <v>10.73</v>
      </c>
      <c r="D206" t="s">
        <v>2382</v>
      </c>
      <c r="E206" t="s">
        <v>2380</v>
      </c>
      <c r="F206" t="s">
        <v>2380</v>
      </c>
      <c r="G206" t="s">
        <v>2381</v>
      </c>
      <c r="H206" t="s">
        <v>2382</v>
      </c>
    </row>
    <row r="207" spans="1:8" x14ac:dyDescent="0.25">
      <c r="A207" t="s">
        <v>2167</v>
      </c>
      <c r="B207">
        <v>50.79</v>
      </c>
      <c r="C207">
        <v>4.45</v>
      </c>
      <c r="D207" t="s">
        <v>2380</v>
      </c>
      <c r="E207" t="s">
        <v>2380</v>
      </c>
      <c r="F207" t="s">
        <v>2380</v>
      </c>
      <c r="G207">
        <v>1</v>
      </c>
      <c r="H207" t="s">
        <v>2382</v>
      </c>
    </row>
    <row r="208" spans="1:8" x14ac:dyDescent="0.25">
      <c r="A208" t="s">
        <v>2166</v>
      </c>
      <c r="B208">
        <v>35.43</v>
      </c>
      <c r="C208">
        <v>5.25</v>
      </c>
      <c r="D208" t="s">
        <v>2382</v>
      </c>
      <c r="E208" t="s">
        <v>2380</v>
      </c>
      <c r="F208" t="s">
        <v>2380</v>
      </c>
      <c r="G208" t="s">
        <v>2381</v>
      </c>
      <c r="H208" t="s">
        <v>2382</v>
      </c>
    </row>
    <row r="209" spans="1:8" x14ac:dyDescent="0.25">
      <c r="A209" t="s">
        <v>2165</v>
      </c>
      <c r="B209">
        <v>35.25</v>
      </c>
      <c r="C209">
        <v>9.51</v>
      </c>
      <c r="D209" t="s">
        <v>2380</v>
      </c>
      <c r="E209" t="s">
        <v>2380</v>
      </c>
      <c r="F209" t="s">
        <v>2380</v>
      </c>
      <c r="G209" t="s">
        <v>2381</v>
      </c>
      <c r="H209" t="s">
        <v>2382</v>
      </c>
    </row>
    <row r="210" spans="1:8" x14ac:dyDescent="0.25">
      <c r="A210" t="s">
        <v>2164</v>
      </c>
      <c r="B210">
        <v>36.85</v>
      </c>
      <c r="C210">
        <v>11.12</v>
      </c>
      <c r="D210" t="s">
        <v>2380</v>
      </c>
      <c r="E210" t="s">
        <v>2380</v>
      </c>
      <c r="F210" t="s">
        <v>2380</v>
      </c>
      <c r="G210" t="s">
        <v>2381</v>
      </c>
      <c r="H210" t="s">
        <v>2382</v>
      </c>
    </row>
    <row r="211" spans="1:8" x14ac:dyDescent="0.25">
      <c r="A211" t="s">
        <v>2163</v>
      </c>
      <c r="B211">
        <v>31.02</v>
      </c>
      <c r="C211">
        <v>4.5599999999999996</v>
      </c>
      <c r="D211" t="s">
        <v>2380</v>
      </c>
      <c r="E211" t="s">
        <v>2382</v>
      </c>
      <c r="F211" t="s">
        <v>2380</v>
      </c>
      <c r="G211">
        <v>1</v>
      </c>
      <c r="H211" t="s">
        <v>2382</v>
      </c>
    </row>
    <row r="212" spans="1:8" x14ac:dyDescent="0.25">
      <c r="A212" t="s">
        <v>2162</v>
      </c>
      <c r="B212">
        <v>35.6</v>
      </c>
      <c r="C212">
        <v>4.0199999999999996</v>
      </c>
      <c r="D212" t="s">
        <v>2382</v>
      </c>
      <c r="E212" t="s">
        <v>2382</v>
      </c>
      <c r="F212" t="s">
        <v>2380</v>
      </c>
      <c r="G212">
        <v>2</v>
      </c>
      <c r="H212" t="s">
        <v>2382</v>
      </c>
    </row>
    <row r="213" spans="1:8" x14ac:dyDescent="0.25">
      <c r="A213" t="s">
        <v>2161</v>
      </c>
      <c r="B213">
        <v>34.39</v>
      </c>
      <c r="C213">
        <v>8.7200000000000006</v>
      </c>
      <c r="D213" t="s">
        <v>2380</v>
      </c>
      <c r="E213" t="s">
        <v>2380</v>
      </c>
      <c r="F213" t="s">
        <v>2380</v>
      </c>
      <c r="G213" t="s">
        <v>2381</v>
      </c>
      <c r="H213" t="s">
        <v>2382</v>
      </c>
    </row>
    <row r="214" spans="1:8" x14ac:dyDescent="0.25">
      <c r="A214" t="s">
        <v>2160</v>
      </c>
      <c r="B214">
        <v>29.06</v>
      </c>
      <c r="C214">
        <v>6.25</v>
      </c>
      <c r="D214" t="s">
        <v>2382</v>
      </c>
      <c r="E214" t="s">
        <v>2380</v>
      </c>
      <c r="F214" t="s">
        <v>2380</v>
      </c>
      <c r="G214">
        <v>1</v>
      </c>
      <c r="H214" t="s">
        <v>2382</v>
      </c>
    </row>
    <row r="215" spans="1:8" x14ac:dyDescent="0.25">
      <c r="A215" t="s">
        <v>2159</v>
      </c>
      <c r="B215">
        <v>35.799999999999997</v>
      </c>
      <c r="C215">
        <v>7.32</v>
      </c>
      <c r="D215" t="s">
        <v>2380</v>
      </c>
      <c r="E215" t="s">
        <v>2380</v>
      </c>
      <c r="F215" t="s">
        <v>2380</v>
      </c>
      <c r="G215">
        <v>2</v>
      </c>
      <c r="H215" t="s">
        <v>2382</v>
      </c>
    </row>
    <row r="216" spans="1:8" x14ac:dyDescent="0.25">
      <c r="A216" t="s">
        <v>2158</v>
      </c>
      <c r="B216">
        <v>49.8</v>
      </c>
      <c r="C216">
        <v>4.24</v>
      </c>
      <c r="D216" t="s">
        <v>2380</v>
      </c>
      <c r="E216" t="s">
        <v>2380</v>
      </c>
      <c r="F216" t="s">
        <v>2380</v>
      </c>
      <c r="G216">
        <v>1</v>
      </c>
      <c r="H216" t="s">
        <v>2382</v>
      </c>
    </row>
    <row r="217" spans="1:8" x14ac:dyDescent="0.25">
      <c r="A217" t="s">
        <v>2157</v>
      </c>
      <c r="B217">
        <v>35.71</v>
      </c>
      <c r="C217">
        <v>6.84</v>
      </c>
      <c r="D217" t="s">
        <v>2380</v>
      </c>
      <c r="E217" t="s">
        <v>2380</v>
      </c>
      <c r="F217" t="s">
        <v>2380</v>
      </c>
      <c r="G217">
        <v>2</v>
      </c>
      <c r="H217" t="s">
        <v>2382</v>
      </c>
    </row>
    <row r="218" spans="1:8" x14ac:dyDescent="0.25">
      <c r="A218" t="s">
        <v>2156</v>
      </c>
      <c r="B218">
        <v>30.8</v>
      </c>
      <c r="C218">
        <v>5.23</v>
      </c>
      <c r="D218" t="s">
        <v>2382</v>
      </c>
      <c r="E218" t="s">
        <v>2380</v>
      </c>
      <c r="F218" t="s">
        <v>2380</v>
      </c>
      <c r="G218">
        <v>1</v>
      </c>
      <c r="H218" t="s">
        <v>2382</v>
      </c>
    </row>
    <row r="219" spans="1:8" x14ac:dyDescent="0.25">
      <c r="A219" t="s">
        <v>2155</v>
      </c>
      <c r="B219">
        <v>33.69</v>
      </c>
      <c r="C219">
        <v>9.68</v>
      </c>
      <c r="D219" t="s">
        <v>2380</v>
      </c>
      <c r="E219" t="s">
        <v>2380</v>
      </c>
      <c r="F219" t="s">
        <v>2380</v>
      </c>
      <c r="G219" t="s">
        <v>2381</v>
      </c>
      <c r="H219" t="s">
        <v>2382</v>
      </c>
    </row>
    <row r="220" spans="1:8" x14ac:dyDescent="0.25">
      <c r="A220" t="s">
        <v>2154</v>
      </c>
      <c r="B220">
        <v>42.27</v>
      </c>
      <c r="C220">
        <v>6.05</v>
      </c>
      <c r="D220" t="s">
        <v>2382</v>
      </c>
      <c r="E220" t="s">
        <v>2380</v>
      </c>
      <c r="F220" t="s">
        <v>2380</v>
      </c>
      <c r="G220">
        <v>1</v>
      </c>
      <c r="H220" t="s">
        <v>2382</v>
      </c>
    </row>
    <row r="221" spans="1:8" x14ac:dyDescent="0.25">
      <c r="A221" t="s">
        <v>2153</v>
      </c>
      <c r="B221">
        <v>53.25</v>
      </c>
      <c r="C221">
        <v>6.11</v>
      </c>
      <c r="D221" t="s">
        <v>2382</v>
      </c>
      <c r="E221" t="s">
        <v>2380</v>
      </c>
      <c r="F221" t="s">
        <v>2383</v>
      </c>
      <c r="G221">
        <v>1</v>
      </c>
      <c r="H221" t="s">
        <v>2382</v>
      </c>
    </row>
    <row r="222" spans="1:8" x14ac:dyDescent="0.25">
      <c r="A222" t="s">
        <v>2152</v>
      </c>
      <c r="B222">
        <v>26.8</v>
      </c>
      <c r="C222">
        <v>10.93</v>
      </c>
      <c r="D222" t="s">
        <v>2382</v>
      </c>
      <c r="E222" t="s">
        <v>2380</v>
      </c>
      <c r="F222" t="s">
        <v>2380</v>
      </c>
      <c r="G222" t="s">
        <v>2381</v>
      </c>
      <c r="H222" t="s">
        <v>2380</v>
      </c>
    </row>
    <row r="223" spans="1:8" x14ac:dyDescent="0.25">
      <c r="A223" t="s">
        <v>2151</v>
      </c>
      <c r="B223">
        <v>28.5</v>
      </c>
      <c r="C223">
        <v>5.12</v>
      </c>
      <c r="D223" t="s">
        <v>2380</v>
      </c>
      <c r="E223" t="s">
        <v>2380</v>
      </c>
      <c r="F223" t="s">
        <v>2380</v>
      </c>
      <c r="G223">
        <v>1</v>
      </c>
      <c r="H223" t="s">
        <v>2382</v>
      </c>
    </row>
    <row r="224" spans="1:8" x14ac:dyDescent="0.25">
      <c r="A224" t="s">
        <v>2150</v>
      </c>
      <c r="B224">
        <v>22.895</v>
      </c>
      <c r="C224">
        <v>5.72</v>
      </c>
      <c r="D224" t="s">
        <v>2380</v>
      </c>
      <c r="E224" t="s">
        <v>2380</v>
      </c>
      <c r="F224" t="s">
        <v>2380</v>
      </c>
      <c r="G224" t="s">
        <v>2381</v>
      </c>
      <c r="H224" t="s">
        <v>2382</v>
      </c>
    </row>
    <row r="225" spans="1:8" x14ac:dyDescent="0.25">
      <c r="A225" t="s">
        <v>2149</v>
      </c>
      <c r="B225">
        <v>34.06</v>
      </c>
      <c r="C225">
        <v>11.83</v>
      </c>
      <c r="D225" t="s">
        <v>2382</v>
      </c>
      <c r="E225" t="s">
        <v>2380</v>
      </c>
      <c r="F225" t="s">
        <v>2380</v>
      </c>
      <c r="G225">
        <v>1</v>
      </c>
      <c r="H225" t="s">
        <v>2382</v>
      </c>
    </row>
    <row r="226" spans="1:8" x14ac:dyDescent="0.25">
      <c r="A226" t="s">
        <v>2148</v>
      </c>
      <c r="B226">
        <v>36.409999999999997</v>
      </c>
      <c r="C226">
        <v>4.55</v>
      </c>
      <c r="D226" t="s">
        <v>2380</v>
      </c>
      <c r="E226" t="s">
        <v>2380</v>
      </c>
      <c r="F226" t="s">
        <v>2380</v>
      </c>
      <c r="G226" t="s">
        <v>2381</v>
      </c>
      <c r="H226" t="s">
        <v>2382</v>
      </c>
    </row>
    <row r="227" spans="1:8" x14ac:dyDescent="0.25">
      <c r="A227" t="s">
        <v>2147</v>
      </c>
      <c r="B227">
        <v>52.3</v>
      </c>
      <c r="C227">
        <v>4.87</v>
      </c>
      <c r="D227" t="s">
        <v>2382</v>
      </c>
      <c r="E227" t="s">
        <v>2380</v>
      </c>
      <c r="F227" t="s">
        <v>2383</v>
      </c>
      <c r="G227">
        <v>1</v>
      </c>
      <c r="H227" t="s">
        <v>2382</v>
      </c>
    </row>
    <row r="228" spans="1:8" x14ac:dyDescent="0.25">
      <c r="A228" t="s">
        <v>2146</v>
      </c>
      <c r="B228">
        <v>52.66</v>
      </c>
      <c r="C228">
        <v>4.45</v>
      </c>
      <c r="D228" t="s">
        <v>2380</v>
      </c>
      <c r="E228" t="s">
        <v>2380</v>
      </c>
      <c r="F228" t="s">
        <v>2380</v>
      </c>
      <c r="G228">
        <v>1</v>
      </c>
      <c r="H228" t="s">
        <v>2382</v>
      </c>
    </row>
    <row r="229" spans="1:8" x14ac:dyDescent="0.25">
      <c r="A229" t="s">
        <v>2145</v>
      </c>
      <c r="B229">
        <v>29.57</v>
      </c>
      <c r="C229">
        <v>9.42</v>
      </c>
      <c r="D229" t="s">
        <v>2382</v>
      </c>
      <c r="E229" t="s">
        <v>2380</v>
      </c>
      <c r="F229" t="s">
        <v>2380</v>
      </c>
      <c r="G229" t="s">
        <v>2381</v>
      </c>
      <c r="H229" t="s">
        <v>2382</v>
      </c>
    </row>
    <row r="230" spans="1:8" x14ac:dyDescent="0.25">
      <c r="A230" t="s">
        <v>2144</v>
      </c>
      <c r="B230">
        <v>36.99</v>
      </c>
      <c r="C230">
        <v>5.37</v>
      </c>
      <c r="D230" t="s">
        <v>2382</v>
      </c>
      <c r="E230" t="s">
        <v>2380</v>
      </c>
      <c r="F230" t="s">
        <v>2383</v>
      </c>
      <c r="G230">
        <v>1</v>
      </c>
      <c r="H230" t="s">
        <v>2382</v>
      </c>
    </row>
    <row r="231" spans="1:8" x14ac:dyDescent="0.25">
      <c r="A231" t="s">
        <v>2143</v>
      </c>
      <c r="B231">
        <v>31.4</v>
      </c>
      <c r="C231">
        <v>4.5999999999999996</v>
      </c>
      <c r="D231" t="s">
        <v>2382</v>
      </c>
      <c r="E231" t="s">
        <v>2380</v>
      </c>
      <c r="F231" t="s">
        <v>2380</v>
      </c>
      <c r="G231">
        <v>1</v>
      </c>
      <c r="H231" t="s">
        <v>2382</v>
      </c>
    </row>
    <row r="232" spans="1:8" x14ac:dyDescent="0.25">
      <c r="A232" t="s">
        <v>2142</v>
      </c>
      <c r="B232">
        <v>34.9</v>
      </c>
      <c r="C232">
        <v>6.22</v>
      </c>
      <c r="D232" t="s">
        <v>2380</v>
      </c>
      <c r="E232" t="s">
        <v>2380</v>
      </c>
      <c r="F232" t="s">
        <v>2383</v>
      </c>
      <c r="G232">
        <v>1</v>
      </c>
      <c r="H232" t="s">
        <v>2382</v>
      </c>
    </row>
    <row r="233" spans="1:8" x14ac:dyDescent="0.25">
      <c r="A233" t="s">
        <v>2141</v>
      </c>
      <c r="B233">
        <v>31.13</v>
      </c>
      <c r="C233">
        <v>4.5199999999999996</v>
      </c>
      <c r="D233" t="s">
        <v>2382</v>
      </c>
      <c r="E233" t="s">
        <v>2380</v>
      </c>
      <c r="F233" t="s">
        <v>2380</v>
      </c>
      <c r="G233">
        <v>1</v>
      </c>
      <c r="H233" t="s">
        <v>2382</v>
      </c>
    </row>
    <row r="234" spans="1:8" x14ac:dyDescent="0.25">
      <c r="A234" t="s">
        <v>2140</v>
      </c>
      <c r="B234">
        <v>34.799999999999997</v>
      </c>
      <c r="C234">
        <v>6.18</v>
      </c>
      <c r="D234" t="s">
        <v>2380</v>
      </c>
      <c r="E234" t="s">
        <v>2380</v>
      </c>
      <c r="F234" t="s">
        <v>2383</v>
      </c>
      <c r="G234">
        <v>1</v>
      </c>
      <c r="H234" t="s">
        <v>2382</v>
      </c>
    </row>
    <row r="235" spans="1:8" x14ac:dyDescent="0.25">
      <c r="A235" t="s">
        <v>2139</v>
      </c>
      <c r="B235">
        <v>31.68</v>
      </c>
      <c r="C235">
        <v>4.4000000000000004</v>
      </c>
      <c r="D235" t="s">
        <v>2380</v>
      </c>
      <c r="E235" t="s">
        <v>2380</v>
      </c>
      <c r="F235" t="s">
        <v>2380</v>
      </c>
      <c r="G235" t="s">
        <v>2381</v>
      </c>
      <c r="H235" t="s">
        <v>2382</v>
      </c>
    </row>
    <row r="236" spans="1:8" x14ac:dyDescent="0.25">
      <c r="A236" t="s">
        <v>2138</v>
      </c>
      <c r="B236">
        <v>33.534999999999997</v>
      </c>
      <c r="C236">
        <v>6.23</v>
      </c>
      <c r="D236" t="s">
        <v>2380</v>
      </c>
      <c r="E236" t="s">
        <v>2382</v>
      </c>
      <c r="F236" t="s">
        <v>2380</v>
      </c>
      <c r="G236">
        <v>1</v>
      </c>
      <c r="H236" t="s">
        <v>2382</v>
      </c>
    </row>
    <row r="237" spans="1:8" x14ac:dyDescent="0.25">
      <c r="A237" t="s">
        <v>2137</v>
      </c>
      <c r="B237">
        <v>31.92</v>
      </c>
      <c r="C237">
        <v>5.33</v>
      </c>
      <c r="D237" t="s">
        <v>2382</v>
      </c>
      <c r="E237" t="s">
        <v>2380</v>
      </c>
      <c r="F237" t="s">
        <v>2380</v>
      </c>
      <c r="G237" t="s">
        <v>2381</v>
      </c>
      <c r="H237" t="s">
        <v>2382</v>
      </c>
    </row>
    <row r="238" spans="1:8" x14ac:dyDescent="0.25">
      <c r="A238" t="s">
        <v>2136</v>
      </c>
      <c r="B238">
        <v>32.700000000000003</v>
      </c>
      <c r="C238">
        <v>4.09</v>
      </c>
      <c r="D238" t="s">
        <v>2380</v>
      </c>
      <c r="E238" t="s">
        <v>2380</v>
      </c>
      <c r="F238" t="s">
        <v>2380</v>
      </c>
      <c r="G238">
        <v>1</v>
      </c>
      <c r="H238" t="s">
        <v>2382</v>
      </c>
    </row>
    <row r="239" spans="1:8" x14ac:dyDescent="0.25">
      <c r="A239" t="s">
        <v>2135</v>
      </c>
      <c r="B239">
        <v>41.25</v>
      </c>
      <c r="C239">
        <v>5.19</v>
      </c>
      <c r="D239" t="s">
        <v>2380</v>
      </c>
      <c r="E239" t="s">
        <v>2380</v>
      </c>
      <c r="F239" t="s">
        <v>2380</v>
      </c>
      <c r="G239" t="s">
        <v>2381</v>
      </c>
      <c r="H239" t="s">
        <v>2382</v>
      </c>
    </row>
    <row r="240" spans="1:8" x14ac:dyDescent="0.25">
      <c r="A240" t="s">
        <v>2134</v>
      </c>
      <c r="B240">
        <v>33.11</v>
      </c>
      <c r="C240">
        <v>4.12</v>
      </c>
      <c r="D240" t="s">
        <v>2380</v>
      </c>
      <c r="E240" t="s">
        <v>2380</v>
      </c>
      <c r="F240" t="s">
        <v>2383</v>
      </c>
      <c r="G240">
        <v>1</v>
      </c>
      <c r="H240" t="s">
        <v>2382</v>
      </c>
    </row>
    <row r="241" spans="1:8" x14ac:dyDescent="0.25">
      <c r="A241" t="s">
        <v>2133</v>
      </c>
      <c r="B241">
        <v>36.159999999999997</v>
      </c>
      <c r="C241">
        <v>5.0999999999999996</v>
      </c>
      <c r="D241" t="s">
        <v>2380</v>
      </c>
      <c r="E241" t="s">
        <v>2380</v>
      </c>
      <c r="F241" t="s">
        <v>2380</v>
      </c>
      <c r="G241">
        <v>1</v>
      </c>
      <c r="H241" t="s">
        <v>2382</v>
      </c>
    </row>
    <row r="242" spans="1:8" x14ac:dyDescent="0.25">
      <c r="A242" t="s">
        <v>2132</v>
      </c>
      <c r="B242">
        <v>33.72</v>
      </c>
      <c r="C242">
        <v>6.21</v>
      </c>
      <c r="D242" t="s">
        <v>2382</v>
      </c>
      <c r="E242" t="s">
        <v>2380</v>
      </c>
      <c r="F242" t="s">
        <v>2383</v>
      </c>
      <c r="G242">
        <v>1</v>
      </c>
      <c r="H242" t="s">
        <v>2382</v>
      </c>
    </row>
    <row r="243" spans="1:8" x14ac:dyDescent="0.25">
      <c r="A243" t="s">
        <v>2130</v>
      </c>
      <c r="B243">
        <v>37.74</v>
      </c>
      <c r="C243">
        <v>9.5299999999999994</v>
      </c>
      <c r="D243" t="s">
        <v>2382</v>
      </c>
      <c r="E243" t="s">
        <v>2380</v>
      </c>
      <c r="F243" t="s">
        <v>2380</v>
      </c>
      <c r="G243">
        <v>1</v>
      </c>
      <c r="H243" t="s">
        <v>2382</v>
      </c>
    </row>
    <row r="244" spans="1:8" x14ac:dyDescent="0.25">
      <c r="A244" t="s">
        <v>2129</v>
      </c>
      <c r="B244">
        <v>48.75</v>
      </c>
      <c r="C244">
        <v>4.6399999999999997</v>
      </c>
      <c r="D244" t="s">
        <v>2382</v>
      </c>
      <c r="E244" t="s">
        <v>2380</v>
      </c>
      <c r="F244" t="s">
        <v>2380</v>
      </c>
      <c r="G244">
        <v>1</v>
      </c>
      <c r="H244" t="s">
        <v>2382</v>
      </c>
    </row>
    <row r="245" spans="1:8" x14ac:dyDescent="0.25">
      <c r="A245" t="s">
        <v>2128</v>
      </c>
      <c r="B245">
        <v>31.065000000000001</v>
      </c>
      <c r="C245">
        <v>5.05</v>
      </c>
      <c r="D245" t="s">
        <v>2380</v>
      </c>
      <c r="E245" t="s">
        <v>2380</v>
      </c>
      <c r="F245" t="s">
        <v>2380</v>
      </c>
      <c r="G245">
        <v>1</v>
      </c>
      <c r="H245" t="s">
        <v>2382</v>
      </c>
    </row>
    <row r="246" spans="1:8" x14ac:dyDescent="0.25">
      <c r="A246" t="s">
        <v>2127</v>
      </c>
      <c r="B246">
        <v>23.55</v>
      </c>
      <c r="C246">
        <v>10.38</v>
      </c>
      <c r="D246" t="s">
        <v>2380</v>
      </c>
      <c r="E246" t="s">
        <v>2380</v>
      </c>
      <c r="F246" t="s">
        <v>2380</v>
      </c>
      <c r="G246" t="s">
        <v>2381</v>
      </c>
      <c r="H246" t="s">
        <v>2382</v>
      </c>
    </row>
    <row r="247" spans="1:8" x14ac:dyDescent="0.25">
      <c r="A247" t="s">
        <v>2126</v>
      </c>
      <c r="B247">
        <v>30.18</v>
      </c>
      <c r="C247">
        <v>8.31</v>
      </c>
      <c r="D247" t="s">
        <v>2382</v>
      </c>
      <c r="E247" t="s">
        <v>2380</v>
      </c>
      <c r="F247" t="s">
        <v>2380</v>
      </c>
      <c r="G247">
        <v>1</v>
      </c>
      <c r="H247" t="s">
        <v>2382</v>
      </c>
    </row>
    <row r="248" spans="1:8" x14ac:dyDescent="0.25">
      <c r="A248" t="s">
        <v>2125</v>
      </c>
      <c r="B248">
        <v>29.94</v>
      </c>
      <c r="C248">
        <v>7.59</v>
      </c>
      <c r="D248" t="s">
        <v>2380</v>
      </c>
      <c r="E248" t="s">
        <v>2380</v>
      </c>
      <c r="F248" t="s">
        <v>2380</v>
      </c>
      <c r="G248" t="s">
        <v>2381</v>
      </c>
      <c r="H248" t="s">
        <v>2382</v>
      </c>
    </row>
    <row r="249" spans="1:8" x14ac:dyDescent="0.25">
      <c r="A249" t="s">
        <v>2124</v>
      </c>
      <c r="B249">
        <v>31.4</v>
      </c>
      <c r="C249">
        <v>5.49</v>
      </c>
      <c r="D249" t="s">
        <v>2380</v>
      </c>
      <c r="E249" t="s">
        <v>2380</v>
      </c>
      <c r="F249" t="s">
        <v>2380</v>
      </c>
      <c r="G249" t="s">
        <v>2381</v>
      </c>
      <c r="H249" t="s">
        <v>2382</v>
      </c>
    </row>
    <row r="250" spans="1:8" x14ac:dyDescent="0.25">
      <c r="A250" t="s">
        <v>2123</v>
      </c>
      <c r="B250">
        <v>53.06</v>
      </c>
      <c r="C250">
        <v>11.68</v>
      </c>
      <c r="D250" t="s">
        <v>2380</v>
      </c>
      <c r="E250" t="s">
        <v>2380</v>
      </c>
      <c r="F250" t="s">
        <v>2380</v>
      </c>
      <c r="G250" t="s">
        <v>2381</v>
      </c>
      <c r="H250" t="s">
        <v>2382</v>
      </c>
    </row>
    <row r="251" spans="1:8" x14ac:dyDescent="0.25">
      <c r="A251" t="s">
        <v>2122</v>
      </c>
      <c r="B251">
        <v>30.25</v>
      </c>
      <c r="C251">
        <v>4.1900000000000004</v>
      </c>
      <c r="D251" t="s">
        <v>2380</v>
      </c>
      <c r="E251" t="s">
        <v>2380</v>
      </c>
      <c r="F251" t="s">
        <v>2380</v>
      </c>
      <c r="G251">
        <v>2</v>
      </c>
      <c r="H251" t="s">
        <v>2382</v>
      </c>
    </row>
    <row r="252" spans="1:8" x14ac:dyDescent="0.25">
      <c r="A252" t="s">
        <v>2121</v>
      </c>
      <c r="B252">
        <v>46.68</v>
      </c>
      <c r="C252">
        <v>4.01</v>
      </c>
      <c r="D252" t="s">
        <v>2380</v>
      </c>
      <c r="E252" t="s">
        <v>2380</v>
      </c>
      <c r="F252" t="s">
        <v>2380</v>
      </c>
      <c r="G252" t="s">
        <v>2381</v>
      </c>
      <c r="H252" t="s">
        <v>2382</v>
      </c>
    </row>
    <row r="253" spans="1:8" x14ac:dyDescent="0.25">
      <c r="A253" t="s">
        <v>2120</v>
      </c>
      <c r="B253">
        <v>30.4</v>
      </c>
      <c r="C253">
        <v>5.91</v>
      </c>
      <c r="D253" t="s">
        <v>2380</v>
      </c>
      <c r="E253" t="s">
        <v>2382</v>
      </c>
      <c r="F253" t="s">
        <v>2380</v>
      </c>
      <c r="G253">
        <v>2</v>
      </c>
      <c r="H253" t="s">
        <v>2382</v>
      </c>
    </row>
    <row r="254" spans="1:8" x14ac:dyDescent="0.25">
      <c r="A254" t="s">
        <v>2119</v>
      </c>
      <c r="B254">
        <v>30.2</v>
      </c>
      <c r="C254">
        <v>4.47</v>
      </c>
      <c r="D254" t="s">
        <v>2382</v>
      </c>
      <c r="E254" t="s">
        <v>2380</v>
      </c>
      <c r="F254" t="s">
        <v>2383</v>
      </c>
      <c r="G254">
        <v>1</v>
      </c>
      <c r="H254" t="s">
        <v>2382</v>
      </c>
    </row>
    <row r="255" spans="1:8" x14ac:dyDescent="0.25">
      <c r="A255" t="s">
        <v>2118</v>
      </c>
      <c r="B255">
        <v>51.18</v>
      </c>
      <c r="C255">
        <v>4.5599999999999996</v>
      </c>
      <c r="D255" t="s">
        <v>2382</v>
      </c>
      <c r="E255" t="s">
        <v>2382</v>
      </c>
      <c r="F255" t="s">
        <v>2380</v>
      </c>
      <c r="G255">
        <v>2</v>
      </c>
      <c r="H255" t="s">
        <v>2382</v>
      </c>
    </row>
    <row r="256" spans="1:8" x14ac:dyDescent="0.25">
      <c r="A256" t="s">
        <v>2117</v>
      </c>
      <c r="B256">
        <v>22.18</v>
      </c>
      <c r="C256">
        <v>9.9</v>
      </c>
      <c r="D256" t="s">
        <v>2380</v>
      </c>
      <c r="E256" t="s">
        <v>2380</v>
      </c>
      <c r="F256" t="s">
        <v>2380</v>
      </c>
      <c r="G256" t="s">
        <v>2381</v>
      </c>
      <c r="H256" t="s">
        <v>2382</v>
      </c>
    </row>
    <row r="257" spans="1:8" x14ac:dyDescent="0.25">
      <c r="A257" t="s">
        <v>2116</v>
      </c>
      <c r="B257">
        <v>31.92</v>
      </c>
      <c r="C257">
        <v>5.1100000000000003</v>
      </c>
      <c r="D257" t="s">
        <v>2380</v>
      </c>
      <c r="E257" t="s">
        <v>2380</v>
      </c>
      <c r="F257" t="s">
        <v>2383</v>
      </c>
      <c r="G257">
        <v>1</v>
      </c>
      <c r="H257" t="s">
        <v>2382</v>
      </c>
    </row>
    <row r="258" spans="1:8" x14ac:dyDescent="0.25">
      <c r="A258" t="s">
        <v>2115</v>
      </c>
      <c r="B258">
        <v>31.73</v>
      </c>
      <c r="C258">
        <v>5.73</v>
      </c>
      <c r="D258" t="s">
        <v>2380</v>
      </c>
      <c r="E258" t="s">
        <v>2382</v>
      </c>
      <c r="F258" t="s">
        <v>2380</v>
      </c>
      <c r="G258">
        <v>1</v>
      </c>
      <c r="H258" t="s">
        <v>2382</v>
      </c>
    </row>
    <row r="259" spans="1:8" x14ac:dyDescent="0.25">
      <c r="A259" t="s">
        <v>2114</v>
      </c>
      <c r="B259">
        <v>45.52</v>
      </c>
      <c r="C259">
        <v>6.04</v>
      </c>
      <c r="D259" t="s">
        <v>2380</v>
      </c>
      <c r="E259" t="s">
        <v>2380</v>
      </c>
      <c r="F259" t="s">
        <v>2383</v>
      </c>
      <c r="G259">
        <v>1</v>
      </c>
      <c r="H259" t="s">
        <v>2382</v>
      </c>
    </row>
    <row r="260" spans="1:8" x14ac:dyDescent="0.25">
      <c r="A260" t="s">
        <v>2113</v>
      </c>
      <c r="B260">
        <v>52.81</v>
      </c>
      <c r="C260">
        <v>5.19</v>
      </c>
      <c r="D260" t="s">
        <v>2380</v>
      </c>
      <c r="E260" t="s">
        <v>2380</v>
      </c>
      <c r="F260" t="s">
        <v>2383</v>
      </c>
      <c r="G260">
        <v>1</v>
      </c>
      <c r="H260" t="s">
        <v>2382</v>
      </c>
    </row>
    <row r="261" spans="1:8" x14ac:dyDescent="0.25">
      <c r="A261" t="s">
        <v>2112</v>
      </c>
      <c r="B261">
        <v>33.58</v>
      </c>
      <c r="C261">
        <v>5.56</v>
      </c>
      <c r="D261" t="s">
        <v>2380</v>
      </c>
      <c r="E261" t="s">
        <v>2380</v>
      </c>
      <c r="F261" t="s">
        <v>2380</v>
      </c>
      <c r="G261">
        <v>1</v>
      </c>
      <c r="H261" t="s">
        <v>2382</v>
      </c>
    </row>
    <row r="262" spans="1:8" x14ac:dyDescent="0.25">
      <c r="A262" t="s">
        <v>2111</v>
      </c>
      <c r="B262">
        <v>30.684999999999999</v>
      </c>
      <c r="C262">
        <v>8.23</v>
      </c>
      <c r="D262" t="s">
        <v>2380</v>
      </c>
      <c r="E262" t="s">
        <v>2380</v>
      </c>
      <c r="F262" t="s">
        <v>2380</v>
      </c>
      <c r="G262" t="s">
        <v>2381</v>
      </c>
      <c r="H262" t="s">
        <v>2382</v>
      </c>
    </row>
    <row r="263" spans="1:8" x14ac:dyDescent="0.25">
      <c r="A263" t="s">
        <v>2110</v>
      </c>
      <c r="B263">
        <v>37.524999999999999</v>
      </c>
      <c r="C263">
        <v>9.0299999999999994</v>
      </c>
      <c r="D263" t="s">
        <v>2382</v>
      </c>
      <c r="E263" t="s">
        <v>2380</v>
      </c>
      <c r="F263" t="s">
        <v>2380</v>
      </c>
      <c r="G263">
        <v>2</v>
      </c>
      <c r="H263" t="s">
        <v>2380</v>
      </c>
    </row>
    <row r="264" spans="1:8" x14ac:dyDescent="0.25">
      <c r="A264" t="s">
        <v>2109</v>
      </c>
      <c r="B264">
        <v>34.5</v>
      </c>
      <c r="C264">
        <v>4.07</v>
      </c>
      <c r="D264" t="s">
        <v>2382</v>
      </c>
      <c r="E264" t="s">
        <v>2380</v>
      </c>
      <c r="F264" t="s">
        <v>2380</v>
      </c>
      <c r="G264" t="s">
        <v>2381</v>
      </c>
      <c r="H264" t="s">
        <v>2382</v>
      </c>
    </row>
    <row r="265" spans="1:8" x14ac:dyDescent="0.25">
      <c r="A265" t="s">
        <v>2108</v>
      </c>
      <c r="B265">
        <v>28.16</v>
      </c>
      <c r="C265">
        <v>5.77</v>
      </c>
      <c r="D265" t="s">
        <v>2380</v>
      </c>
      <c r="E265" t="s">
        <v>2380</v>
      </c>
      <c r="F265" t="s">
        <v>2380</v>
      </c>
      <c r="G265">
        <v>2</v>
      </c>
      <c r="H265" t="s">
        <v>2382</v>
      </c>
    </row>
    <row r="266" spans="1:8" x14ac:dyDescent="0.25">
      <c r="A266" t="s">
        <v>2107</v>
      </c>
      <c r="B266">
        <v>30.02</v>
      </c>
      <c r="C266">
        <v>5.98</v>
      </c>
      <c r="D266" t="s">
        <v>2380</v>
      </c>
      <c r="E266" t="s">
        <v>2380</v>
      </c>
      <c r="F266" t="s">
        <v>2383</v>
      </c>
      <c r="G266">
        <v>1</v>
      </c>
      <c r="H266" t="s">
        <v>2382</v>
      </c>
    </row>
    <row r="267" spans="1:8" x14ac:dyDescent="0.25">
      <c r="A267" t="s">
        <v>2106</v>
      </c>
      <c r="B267">
        <v>37.82</v>
      </c>
      <c r="C267">
        <v>6.01</v>
      </c>
      <c r="D267" t="s">
        <v>2380</v>
      </c>
      <c r="E267" t="s">
        <v>2380</v>
      </c>
      <c r="F267" t="s">
        <v>2380</v>
      </c>
      <c r="G267" t="s">
        <v>2381</v>
      </c>
      <c r="H267" t="s">
        <v>2382</v>
      </c>
    </row>
    <row r="268" spans="1:8" x14ac:dyDescent="0.25">
      <c r="A268" t="s">
        <v>2105</v>
      </c>
      <c r="B268">
        <v>33.14</v>
      </c>
      <c r="C268">
        <v>5.67</v>
      </c>
      <c r="D268" t="s">
        <v>2382</v>
      </c>
      <c r="E268" t="s">
        <v>2380</v>
      </c>
      <c r="F268" t="s">
        <v>2380</v>
      </c>
      <c r="G268" t="s">
        <v>2381</v>
      </c>
      <c r="H268" t="s">
        <v>2382</v>
      </c>
    </row>
    <row r="269" spans="1:8" x14ac:dyDescent="0.25">
      <c r="A269" t="s">
        <v>2104</v>
      </c>
      <c r="B269">
        <v>25.14</v>
      </c>
      <c r="C269">
        <v>6.02</v>
      </c>
      <c r="D269" t="s">
        <v>2382</v>
      </c>
      <c r="E269" t="s">
        <v>2380</v>
      </c>
      <c r="F269" t="s">
        <v>2383</v>
      </c>
      <c r="G269">
        <v>1</v>
      </c>
      <c r="H269" t="s">
        <v>2382</v>
      </c>
    </row>
    <row r="270" spans="1:8" x14ac:dyDescent="0.25">
      <c r="A270" t="s">
        <v>2103</v>
      </c>
      <c r="B270">
        <v>20.18</v>
      </c>
      <c r="C270">
        <v>11.19</v>
      </c>
      <c r="D270" t="s">
        <v>2380</v>
      </c>
      <c r="E270" t="s">
        <v>2380</v>
      </c>
      <c r="F270" t="s">
        <v>2380</v>
      </c>
      <c r="G270" t="s">
        <v>2381</v>
      </c>
      <c r="H270" t="s">
        <v>2382</v>
      </c>
    </row>
    <row r="271" spans="1:8" x14ac:dyDescent="0.25">
      <c r="A271" t="s">
        <v>2102</v>
      </c>
      <c r="B271">
        <v>44.36</v>
      </c>
      <c r="C271">
        <v>5.1100000000000003</v>
      </c>
      <c r="D271" t="s">
        <v>2380</v>
      </c>
      <c r="E271" t="s">
        <v>2380</v>
      </c>
      <c r="F271" t="s">
        <v>2380</v>
      </c>
      <c r="G271" t="s">
        <v>2381</v>
      </c>
      <c r="H271" t="s">
        <v>2382</v>
      </c>
    </row>
    <row r="272" spans="1:8" x14ac:dyDescent="0.25">
      <c r="A272" t="s">
        <v>2101</v>
      </c>
      <c r="B272">
        <v>23.82</v>
      </c>
      <c r="C272">
        <v>10.85</v>
      </c>
      <c r="D272" t="s">
        <v>2382</v>
      </c>
      <c r="E272" t="s">
        <v>2380</v>
      </c>
      <c r="F272" t="s">
        <v>2380</v>
      </c>
      <c r="G272" t="s">
        <v>2381</v>
      </c>
      <c r="H272" t="s">
        <v>2382</v>
      </c>
    </row>
    <row r="273" spans="1:8" x14ac:dyDescent="0.25">
      <c r="A273" t="s">
        <v>2100</v>
      </c>
      <c r="B273">
        <v>45</v>
      </c>
      <c r="C273">
        <v>5.24</v>
      </c>
      <c r="D273" t="s">
        <v>2382</v>
      </c>
      <c r="E273" t="s">
        <v>2380</v>
      </c>
      <c r="F273" t="s">
        <v>2380</v>
      </c>
      <c r="G273">
        <v>1</v>
      </c>
      <c r="H273" t="s">
        <v>2382</v>
      </c>
    </row>
    <row r="274" spans="1:8" x14ac:dyDescent="0.25">
      <c r="A274" t="s">
        <v>2099</v>
      </c>
      <c r="B274">
        <v>26.62</v>
      </c>
      <c r="C274">
        <v>10.08</v>
      </c>
      <c r="D274" t="s">
        <v>2380</v>
      </c>
      <c r="E274" t="s">
        <v>2380</v>
      </c>
      <c r="F274" t="s">
        <v>2380</v>
      </c>
      <c r="G274" t="s">
        <v>2381</v>
      </c>
      <c r="H274" t="s">
        <v>2382</v>
      </c>
    </row>
    <row r="275" spans="1:8" x14ac:dyDescent="0.25">
      <c r="A275" t="s">
        <v>2098</v>
      </c>
      <c r="B275">
        <v>32.67</v>
      </c>
      <c r="C275">
        <v>10.97</v>
      </c>
      <c r="D275" t="s">
        <v>2382</v>
      </c>
      <c r="E275" t="s">
        <v>2380</v>
      </c>
      <c r="F275" t="s">
        <v>2380</v>
      </c>
      <c r="G275" t="s">
        <v>2381</v>
      </c>
      <c r="H275" t="s">
        <v>2382</v>
      </c>
    </row>
    <row r="276" spans="1:8" x14ac:dyDescent="0.25">
      <c r="A276" t="s">
        <v>2097</v>
      </c>
      <c r="B276">
        <v>44.44</v>
      </c>
      <c r="C276">
        <v>4.9000000000000004</v>
      </c>
      <c r="D276" t="s">
        <v>2382</v>
      </c>
      <c r="E276" t="s">
        <v>2380</v>
      </c>
      <c r="F276" t="s">
        <v>2380</v>
      </c>
      <c r="G276">
        <v>1</v>
      </c>
      <c r="H276" t="s">
        <v>2382</v>
      </c>
    </row>
    <row r="277" spans="1:8" x14ac:dyDescent="0.25">
      <c r="A277" t="s">
        <v>2096</v>
      </c>
      <c r="B277">
        <v>28.31</v>
      </c>
      <c r="C277">
        <v>5.33</v>
      </c>
      <c r="D277" t="s">
        <v>2380</v>
      </c>
      <c r="E277" t="s">
        <v>2380</v>
      </c>
      <c r="F277" t="s">
        <v>2380</v>
      </c>
      <c r="G277" t="s">
        <v>2381</v>
      </c>
      <c r="H277" t="s">
        <v>2382</v>
      </c>
    </row>
    <row r="278" spans="1:8" x14ac:dyDescent="0.25">
      <c r="A278" t="s">
        <v>2095</v>
      </c>
      <c r="B278">
        <v>25.05</v>
      </c>
      <c r="C278">
        <v>4.6100000000000003</v>
      </c>
      <c r="D278" t="s">
        <v>2380</v>
      </c>
      <c r="E278" t="s">
        <v>2380</v>
      </c>
      <c r="F278" t="s">
        <v>2380</v>
      </c>
      <c r="G278">
        <v>2</v>
      </c>
      <c r="H278" t="s">
        <v>2382</v>
      </c>
    </row>
    <row r="279" spans="1:8" x14ac:dyDescent="0.25">
      <c r="A279" t="s">
        <v>2094</v>
      </c>
      <c r="B279">
        <v>28.34</v>
      </c>
      <c r="C279">
        <v>8.18</v>
      </c>
      <c r="D279" t="s">
        <v>2380</v>
      </c>
      <c r="E279" t="s">
        <v>2380</v>
      </c>
      <c r="F279" t="s">
        <v>2380</v>
      </c>
      <c r="G279" t="s">
        <v>2381</v>
      </c>
      <c r="H279" t="s">
        <v>2382</v>
      </c>
    </row>
    <row r="280" spans="1:8" x14ac:dyDescent="0.25">
      <c r="A280" t="s">
        <v>2093</v>
      </c>
      <c r="B280">
        <v>17.765000000000001</v>
      </c>
      <c r="C280">
        <v>5.62</v>
      </c>
      <c r="D280" t="s">
        <v>2380</v>
      </c>
      <c r="E280" t="s">
        <v>2380</v>
      </c>
      <c r="F280" t="s">
        <v>2380</v>
      </c>
      <c r="G280" t="s">
        <v>2381</v>
      </c>
      <c r="H280" t="s">
        <v>2382</v>
      </c>
    </row>
    <row r="281" spans="1:8" x14ac:dyDescent="0.25">
      <c r="A281" t="s">
        <v>2092</v>
      </c>
      <c r="B281">
        <v>36.119999999999997</v>
      </c>
      <c r="C281">
        <v>5.82</v>
      </c>
      <c r="D281" t="s">
        <v>2380</v>
      </c>
      <c r="E281" t="s">
        <v>2380</v>
      </c>
      <c r="F281" t="s">
        <v>2380</v>
      </c>
      <c r="G281" t="s">
        <v>2381</v>
      </c>
      <c r="H281" t="s">
        <v>2382</v>
      </c>
    </row>
    <row r="282" spans="1:8" x14ac:dyDescent="0.25">
      <c r="A282" t="s">
        <v>2091</v>
      </c>
      <c r="B282">
        <v>23.19</v>
      </c>
      <c r="C282">
        <v>7.66</v>
      </c>
      <c r="D282" t="s">
        <v>2380</v>
      </c>
      <c r="E282" t="s">
        <v>2380</v>
      </c>
      <c r="F282" t="s">
        <v>2380</v>
      </c>
      <c r="G282" t="s">
        <v>2381</v>
      </c>
      <c r="H282" t="s">
        <v>2382</v>
      </c>
    </row>
    <row r="283" spans="1:8" x14ac:dyDescent="0.25">
      <c r="A283" t="s">
        <v>2090</v>
      </c>
      <c r="B283">
        <v>35.99</v>
      </c>
      <c r="C283">
        <v>4.2300000000000004</v>
      </c>
      <c r="D283" t="s">
        <v>2380</v>
      </c>
      <c r="E283" t="s">
        <v>2380</v>
      </c>
      <c r="F283" t="s">
        <v>2380</v>
      </c>
      <c r="G283" t="s">
        <v>2381</v>
      </c>
      <c r="H283" t="s">
        <v>2382</v>
      </c>
    </row>
    <row r="284" spans="1:8" x14ac:dyDescent="0.25">
      <c r="A284" t="s">
        <v>2089</v>
      </c>
      <c r="B284">
        <v>30.25</v>
      </c>
      <c r="C284">
        <v>5.58</v>
      </c>
      <c r="D284" t="s">
        <v>2380</v>
      </c>
      <c r="E284" t="s">
        <v>2380</v>
      </c>
      <c r="F284" t="s">
        <v>2383</v>
      </c>
      <c r="G284">
        <v>1</v>
      </c>
      <c r="H284" t="s">
        <v>2382</v>
      </c>
    </row>
    <row r="285" spans="1:8" x14ac:dyDescent="0.25">
      <c r="A285" t="s">
        <v>2088</v>
      </c>
      <c r="B285">
        <v>26.24</v>
      </c>
      <c r="C285">
        <v>6.26</v>
      </c>
      <c r="D285" t="s">
        <v>2382</v>
      </c>
      <c r="E285" t="s">
        <v>2380</v>
      </c>
      <c r="F285" t="s">
        <v>2380</v>
      </c>
      <c r="G285" t="s">
        <v>2381</v>
      </c>
      <c r="H285" t="s">
        <v>2382</v>
      </c>
    </row>
    <row r="286" spans="1:8" x14ac:dyDescent="0.25">
      <c r="A286" t="s">
        <v>2087</v>
      </c>
      <c r="B286">
        <v>31.36</v>
      </c>
      <c r="C286">
        <v>10.6</v>
      </c>
      <c r="D286" t="s">
        <v>2382</v>
      </c>
      <c r="E286" t="s">
        <v>2380</v>
      </c>
      <c r="F286" t="s">
        <v>2380</v>
      </c>
      <c r="G286" t="s">
        <v>2381</v>
      </c>
      <c r="H286" t="s">
        <v>2382</v>
      </c>
    </row>
    <row r="287" spans="1:8" x14ac:dyDescent="0.25">
      <c r="A287" t="s">
        <v>2086</v>
      </c>
      <c r="B287">
        <v>25.69</v>
      </c>
      <c r="C287">
        <v>4.78</v>
      </c>
      <c r="D287" t="s">
        <v>2382</v>
      </c>
      <c r="E287" t="s">
        <v>2380</v>
      </c>
      <c r="F287" t="s">
        <v>2380</v>
      </c>
      <c r="G287" t="s">
        <v>2381</v>
      </c>
      <c r="H287" t="s">
        <v>2382</v>
      </c>
    </row>
    <row r="288" spans="1:8" x14ac:dyDescent="0.25">
      <c r="A288" t="s">
        <v>2085</v>
      </c>
      <c r="B288">
        <v>25.46</v>
      </c>
      <c r="C288">
        <v>6.03</v>
      </c>
      <c r="D288" t="s">
        <v>2380</v>
      </c>
      <c r="E288" t="s">
        <v>2380</v>
      </c>
      <c r="F288" t="s">
        <v>2380</v>
      </c>
      <c r="G288">
        <v>2</v>
      </c>
      <c r="H288" t="s">
        <v>2382</v>
      </c>
    </row>
    <row r="289" spans="1:8" x14ac:dyDescent="0.25">
      <c r="A289" t="s">
        <v>2084</v>
      </c>
      <c r="B289">
        <v>31.83</v>
      </c>
      <c r="C289">
        <v>11.55</v>
      </c>
      <c r="D289" t="s">
        <v>2382</v>
      </c>
      <c r="E289" t="s">
        <v>2380</v>
      </c>
      <c r="F289" t="s">
        <v>2380</v>
      </c>
      <c r="G289">
        <v>1</v>
      </c>
      <c r="H289" t="s">
        <v>2382</v>
      </c>
    </row>
    <row r="290" spans="1:8" x14ac:dyDescent="0.25">
      <c r="A290" t="s">
        <v>2083</v>
      </c>
      <c r="B290">
        <v>24.43</v>
      </c>
      <c r="C290">
        <v>7.59</v>
      </c>
      <c r="D290" t="s">
        <v>2382</v>
      </c>
      <c r="E290" t="s">
        <v>2380</v>
      </c>
      <c r="F290" t="s">
        <v>2380</v>
      </c>
      <c r="G290">
        <v>1</v>
      </c>
      <c r="H290" t="s">
        <v>2382</v>
      </c>
    </row>
    <row r="291" spans="1:8" x14ac:dyDescent="0.25">
      <c r="A291" t="s">
        <v>2082</v>
      </c>
      <c r="B291">
        <v>41.9</v>
      </c>
      <c r="C291">
        <v>4.26</v>
      </c>
      <c r="D291" t="s">
        <v>2380</v>
      </c>
      <c r="E291" t="s">
        <v>2380</v>
      </c>
      <c r="F291" t="s">
        <v>2380</v>
      </c>
      <c r="G291" t="s">
        <v>2381</v>
      </c>
      <c r="H291" t="s">
        <v>2382</v>
      </c>
    </row>
    <row r="292" spans="1:8" x14ac:dyDescent="0.25">
      <c r="A292" t="s">
        <v>2081</v>
      </c>
      <c r="B292">
        <v>22.88</v>
      </c>
      <c r="C292">
        <v>5.9</v>
      </c>
      <c r="D292" t="s">
        <v>2382</v>
      </c>
      <c r="E292" t="s">
        <v>2380</v>
      </c>
      <c r="F292" t="s">
        <v>2383</v>
      </c>
      <c r="G292">
        <v>1</v>
      </c>
      <c r="H292" t="s">
        <v>2382</v>
      </c>
    </row>
    <row r="293" spans="1:8" x14ac:dyDescent="0.25">
      <c r="A293" t="s">
        <v>2080</v>
      </c>
      <c r="B293">
        <v>29.734999999999999</v>
      </c>
      <c r="C293">
        <v>7.79</v>
      </c>
      <c r="D293" t="s">
        <v>2380</v>
      </c>
      <c r="E293" t="s">
        <v>2380</v>
      </c>
      <c r="F293" t="s">
        <v>2380</v>
      </c>
      <c r="G293" t="s">
        <v>2381</v>
      </c>
      <c r="H293" t="s">
        <v>2380</v>
      </c>
    </row>
    <row r="294" spans="1:8" x14ac:dyDescent="0.25">
      <c r="A294" t="s">
        <v>2079</v>
      </c>
      <c r="B294">
        <v>40.74</v>
      </c>
      <c r="C294">
        <v>5.28</v>
      </c>
      <c r="D294" t="s">
        <v>2380</v>
      </c>
      <c r="E294" t="s">
        <v>2380</v>
      </c>
      <c r="F294" t="s">
        <v>2383</v>
      </c>
      <c r="G294">
        <v>1</v>
      </c>
      <c r="H294" t="s">
        <v>2382</v>
      </c>
    </row>
    <row r="295" spans="1:8" x14ac:dyDescent="0.25">
      <c r="A295" t="s">
        <v>2078</v>
      </c>
      <c r="B295">
        <v>24.14</v>
      </c>
      <c r="C295">
        <v>5.87</v>
      </c>
      <c r="D295" t="s">
        <v>2380</v>
      </c>
      <c r="E295" t="s">
        <v>2380</v>
      </c>
      <c r="F295" t="s">
        <v>2380</v>
      </c>
      <c r="G295">
        <v>2</v>
      </c>
      <c r="H295" t="s">
        <v>2382</v>
      </c>
    </row>
    <row r="296" spans="1:8" x14ac:dyDescent="0.25">
      <c r="A296" t="s">
        <v>2077</v>
      </c>
      <c r="B296">
        <v>25.15</v>
      </c>
      <c r="C296">
        <v>9.08</v>
      </c>
      <c r="D296" t="s">
        <v>2382</v>
      </c>
      <c r="E296" t="s">
        <v>2380</v>
      </c>
      <c r="F296" t="s">
        <v>2380</v>
      </c>
      <c r="G296">
        <v>1</v>
      </c>
      <c r="H296" t="s">
        <v>2382</v>
      </c>
    </row>
    <row r="297" spans="1:8" x14ac:dyDescent="0.25">
      <c r="A297" t="s">
        <v>2076</v>
      </c>
      <c r="B297">
        <v>28.71</v>
      </c>
      <c r="C297">
        <v>5.2</v>
      </c>
      <c r="D297" t="s">
        <v>2380</v>
      </c>
      <c r="E297" t="s">
        <v>2380</v>
      </c>
      <c r="F297" t="s">
        <v>2380</v>
      </c>
      <c r="G297">
        <v>1</v>
      </c>
      <c r="H297" t="s">
        <v>2382</v>
      </c>
    </row>
    <row r="298" spans="1:8" x14ac:dyDescent="0.25">
      <c r="A298" t="s">
        <v>2075</v>
      </c>
      <c r="B298">
        <v>23</v>
      </c>
      <c r="C298">
        <v>5.48</v>
      </c>
      <c r="D298" t="s">
        <v>2380</v>
      </c>
      <c r="E298" t="s">
        <v>2380</v>
      </c>
      <c r="F298" t="s">
        <v>2380</v>
      </c>
      <c r="G298" t="s">
        <v>2381</v>
      </c>
      <c r="H298" t="s">
        <v>2382</v>
      </c>
    </row>
    <row r="299" spans="1:8" x14ac:dyDescent="0.25">
      <c r="A299" t="s">
        <v>2074</v>
      </c>
      <c r="B299">
        <v>36.86</v>
      </c>
      <c r="C299">
        <v>11.95</v>
      </c>
      <c r="D299" t="s">
        <v>2380</v>
      </c>
      <c r="E299" t="s">
        <v>2380</v>
      </c>
      <c r="F299" t="s">
        <v>2380</v>
      </c>
      <c r="G299" t="s">
        <v>2381</v>
      </c>
      <c r="H299" t="s">
        <v>2380</v>
      </c>
    </row>
    <row r="300" spans="1:8" x14ac:dyDescent="0.25">
      <c r="A300" t="s">
        <v>2073</v>
      </c>
      <c r="B300">
        <v>24.25</v>
      </c>
      <c r="C300">
        <v>8.6999999999999993</v>
      </c>
      <c r="D300" t="s">
        <v>2382</v>
      </c>
      <c r="E300" t="s">
        <v>2380</v>
      </c>
      <c r="F300" t="s">
        <v>2380</v>
      </c>
      <c r="G300">
        <v>1</v>
      </c>
      <c r="H300" t="s">
        <v>2382</v>
      </c>
    </row>
    <row r="301" spans="1:8" x14ac:dyDescent="0.25">
      <c r="A301" t="s">
        <v>2072</v>
      </c>
      <c r="B301">
        <v>23.85</v>
      </c>
      <c r="C301">
        <v>7.84</v>
      </c>
      <c r="D301" t="s">
        <v>2380</v>
      </c>
      <c r="E301" t="s">
        <v>2380</v>
      </c>
      <c r="F301" t="s">
        <v>2380</v>
      </c>
      <c r="G301" t="s">
        <v>2381</v>
      </c>
      <c r="H301" t="s">
        <v>2382</v>
      </c>
    </row>
    <row r="302" spans="1:8" x14ac:dyDescent="0.25">
      <c r="A302" t="s">
        <v>2071</v>
      </c>
      <c r="B302">
        <v>40.020000000000003</v>
      </c>
      <c r="C302">
        <v>5.19</v>
      </c>
      <c r="D302" t="s">
        <v>2382</v>
      </c>
      <c r="E302" t="s">
        <v>2380</v>
      </c>
      <c r="F302" t="s">
        <v>2380</v>
      </c>
      <c r="G302">
        <v>1</v>
      </c>
      <c r="H302" t="s">
        <v>2382</v>
      </c>
    </row>
    <row r="303" spans="1:8" x14ac:dyDescent="0.25">
      <c r="A303" t="s">
        <v>2070</v>
      </c>
      <c r="B303">
        <v>19.170000000000002</v>
      </c>
      <c r="C303">
        <v>8.41</v>
      </c>
      <c r="D303" t="s">
        <v>2380</v>
      </c>
      <c r="E303" t="s">
        <v>2380</v>
      </c>
      <c r="F303" t="s">
        <v>2380</v>
      </c>
      <c r="G303" t="s">
        <v>2381</v>
      </c>
      <c r="H303" t="s">
        <v>2382</v>
      </c>
    </row>
    <row r="304" spans="1:8" x14ac:dyDescent="0.25">
      <c r="A304" t="s">
        <v>2069</v>
      </c>
      <c r="B304">
        <v>43.53</v>
      </c>
      <c r="C304">
        <v>5.86</v>
      </c>
      <c r="D304" t="s">
        <v>2382</v>
      </c>
      <c r="E304" t="s">
        <v>2382</v>
      </c>
      <c r="F304" t="s">
        <v>2380</v>
      </c>
      <c r="G304">
        <v>2</v>
      </c>
      <c r="H304" t="s">
        <v>2382</v>
      </c>
    </row>
    <row r="305" spans="1:8" x14ac:dyDescent="0.25">
      <c r="A305" t="s">
        <v>2068</v>
      </c>
      <c r="B305">
        <v>46.06</v>
      </c>
      <c r="C305">
        <v>4.18</v>
      </c>
      <c r="D305" t="s">
        <v>2380</v>
      </c>
      <c r="E305" t="s">
        <v>2382</v>
      </c>
      <c r="F305" t="s">
        <v>2380</v>
      </c>
      <c r="G305">
        <v>1</v>
      </c>
      <c r="H305" t="s">
        <v>2382</v>
      </c>
    </row>
    <row r="306" spans="1:8" x14ac:dyDescent="0.25">
      <c r="A306" t="s">
        <v>2067</v>
      </c>
      <c r="B306">
        <v>29.92</v>
      </c>
      <c r="C306">
        <v>11.99</v>
      </c>
      <c r="D306" t="s">
        <v>2382</v>
      </c>
      <c r="E306" t="s">
        <v>2380</v>
      </c>
      <c r="F306" t="s">
        <v>2380</v>
      </c>
      <c r="G306">
        <v>2</v>
      </c>
      <c r="H306" t="s">
        <v>2382</v>
      </c>
    </row>
    <row r="307" spans="1:8" x14ac:dyDescent="0.25">
      <c r="A307" t="s">
        <v>2066</v>
      </c>
      <c r="B307">
        <v>28.46</v>
      </c>
      <c r="C307">
        <v>4.8499999999999996</v>
      </c>
      <c r="D307" t="s">
        <v>2382</v>
      </c>
      <c r="E307" t="s">
        <v>2380</v>
      </c>
      <c r="F307" t="s">
        <v>2380</v>
      </c>
      <c r="G307">
        <v>1</v>
      </c>
      <c r="H307" t="s">
        <v>2382</v>
      </c>
    </row>
    <row r="308" spans="1:8" x14ac:dyDescent="0.25">
      <c r="A308" t="s">
        <v>2065</v>
      </c>
      <c r="B308">
        <v>24.56</v>
      </c>
      <c r="C308">
        <v>6.18</v>
      </c>
      <c r="D308" t="s">
        <v>2382</v>
      </c>
      <c r="E308" t="s">
        <v>2380</v>
      </c>
      <c r="F308" t="s">
        <v>2383</v>
      </c>
      <c r="G308">
        <v>1</v>
      </c>
      <c r="H308" t="s">
        <v>2382</v>
      </c>
    </row>
    <row r="309" spans="1:8" x14ac:dyDescent="0.25">
      <c r="A309" t="s">
        <v>2064</v>
      </c>
      <c r="B309">
        <v>41.19</v>
      </c>
      <c r="C309">
        <v>6.37</v>
      </c>
      <c r="D309" t="s">
        <v>2380</v>
      </c>
      <c r="E309" t="s">
        <v>2380</v>
      </c>
      <c r="F309" t="s">
        <v>2380</v>
      </c>
      <c r="G309" t="s">
        <v>2381</v>
      </c>
      <c r="H309" t="s">
        <v>2382</v>
      </c>
    </row>
    <row r="310" spans="1:8" x14ac:dyDescent="0.25">
      <c r="A310" t="s">
        <v>2063</v>
      </c>
      <c r="B310">
        <v>18.63</v>
      </c>
      <c r="C310">
        <v>9.81</v>
      </c>
      <c r="D310" t="s">
        <v>2382</v>
      </c>
      <c r="E310" t="s">
        <v>2380</v>
      </c>
      <c r="F310" t="s">
        <v>2380</v>
      </c>
      <c r="G310">
        <v>2</v>
      </c>
      <c r="H310" t="s">
        <v>2382</v>
      </c>
    </row>
    <row r="311" spans="1:8" x14ac:dyDescent="0.25">
      <c r="A311" t="s">
        <v>2062</v>
      </c>
      <c r="B311">
        <v>26.26</v>
      </c>
      <c r="C311">
        <v>11.8</v>
      </c>
      <c r="D311" t="s">
        <v>2382</v>
      </c>
      <c r="E311" t="s">
        <v>2380</v>
      </c>
      <c r="F311" t="s">
        <v>2380</v>
      </c>
      <c r="G311">
        <v>1</v>
      </c>
      <c r="H311" t="s">
        <v>2382</v>
      </c>
    </row>
    <row r="312" spans="1:8" x14ac:dyDescent="0.25">
      <c r="A312" t="s">
        <v>2061</v>
      </c>
      <c r="B312">
        <v>22.37</v>
      </c>
      <c r="C312">
        <v>5.86</v>
      </c>
      <c r="D312" t="s">
        <v>2382</v>
      </c>
      <c r="E312" t="s">
        <v>2380</v>
      </c>
      <c r="F312" t="s">
        <v>2383</v>
      </c>
      <c r="G312">
        <v>1</v>
      </c>
      <c r="H312" t="s">
        <v>2382</v>
      </c>
    </row>
    <row r="313" spans="1:8" x14ac:dyDescent="0.25">
      <c r="A313" t="s">
        <v>2060</v>
      </c>
      <c r="B313">
        <v>39.619999999999997</v>
      </c>
      <c r="C313">
        <v>4.28</v>
      </c>
      <c r="D313" t="s">
        <v>2380</v>
      </c>
      <c r="E313" t="s">
        <v>2380</v>
      </c>
      <c r="F313" t="s">
        <v>2380</v>
      </c>
      <c r="G313">
        <v>1</v>
      </c>
      <c r="H313" t="s">
        <v>2382</v>
      </c>
    </row>
    <row r="314" spans="1:8" x14ac:dyDescent="0.25">
      <c r="A314" t="s">
        <v>2059</v>
      </c>
      <c r="B314">
        <v>18.329999999999998</v>
      </c>
      <c r="C314">
        <v>4.16</v>
      </c>
      <c r="D314" t="s">
        <v>2382</v>
      </c>
      <c r="E314" t="s">
        <v>2380</v>
      </c>
      <c r="F314" t="s">
        <v>2380</v>
      </c>
      <c r="G314" t="s">
        <v>2381</v>
      </c>
      <c r="H314" t="s">
        <v>2382</v>
      </c>
    </row>
    <row r="315" spans="1:8" x14ac:dyDescent="0.25">
      <c r="A315" t="s">
        <v>2058</v>
      </c>
      <c r="B315">
        <v>17.11</v>
      </c>
      <c r="C315">
        <v>4.9800000000000004</v>
      </c>
      <c r="D315" t="s">
        <v>2382</v>
      </c>
      <c r="E315" t="s">
        <v>2380</v>
      </c>
      <c r="F315" t="s">
        <v>2383</v>
      </c>
      <c r="G315">
        <v>1</v>
      </c>
      <c r="H315" t="s">
        <v>2382</v>
      </c>
    </row>
    <row r="316" spans="1:8" x14ac:dyDescent="0.25">
      <c r="A316" t="s">
        <v>2057</v>
      </c>
      <c r="B316">
        <v>43.5</v>
      </c>
      <c r="C316">
        <v>6.38</v>
      </c>
      <c r="D316" t="s">
        <v>2380</v>
      </c>
      <c r="E316" t="s">
        <v>2382</v>
      </c>
      <c r="F316" t="s">
        <v>2380</v>
      </c>
      <c r="G316">
        <v>1</v>
      </c>
      <c r="H316" t="s">
        <v>2382</v>
      </c>
    </row>
    <row r="317" spans="1:8" x14ac:dyDescent="0.25">
      <c r="A317" t="s">
        <v>2056</v>
      </c>
      <c r="B317">
        <v>25.364999999999998</v>
      </c>
      <c r="C317">
        <v>5.19</v>
      </c>
      <c r="D317" t="s">
        <v>2380</v>
      </c>
      <c r="E317" t="s">
        <v>2380</v>
      </c>
      <c r="F317" t="s">
        <v>2380</v>
      </c>
      <c r="G317">
        <v>2</v>
      </c>
      <c r="H317" t="s">
        <v>2380</v>
      </c>
    </row>
    <row r="318" spans="1:8" x14ac:dyDescent="0.25">
      <c r="A318" t="s">
        <v>2055</v>
      </c>
      <c r="B318">
        <v>28.594999999999999</v>
      </c>
      <c r="C318">
        <v>10.210000000000001</v>
      </c>
      <c r="D318" t="s">
        <v>2380</v>
      </c>
      <c r="E318" t="s">
        <v>2380</v>
      </c>
      <c r="F318" t="s">
        <v>2380</v>
      </c>
      <c r="G318" t="s">
        <v>2381</v>
      </c>
      <c r="H318" t="s">
        <v>2380</v>
      </c>
    </row>
    <row r="319" spans="1:8" x14ac:dyDescent="0.25">
      <c r="A319" t="s">
        <v>2054</v>
      </c>
      <c r="B319">
        <v>29.83</v>
      </c>
      <c r="C319">
        <v>9.6999999999999993</v>
      </c>
      <c r="D319" t="s">
        <v>2382</v>
      </c>
      <c r="E319" t="s">
        <v>2380</v>
      </c>
      <c r="F319" t="s">
        <v>2383</v>
      </c>
      <c r="G319">
        <v>1</v>
      </c>
      <c r="H319" t="s">
        <v>2382</v>
      </c>
    </row>
    <row r="320" spans="1:8" x14ac:dyDescent="0.25">
      <c r="A320" t="s">
        <v>2053</v>
      </c>
      <c r="B320">
        <v>24.7</v>
      </c>
      <c r="C320">
        <v>10.25</v>
      </c>
      <c r="D320" t="s">
        <v>2380</v>
      </c>
      <c r="E320" t="s">
        <v>2380</v>
      </c>
      <c r="F320" t="s">
        <v>2380</v>
      </c>
      <c r="G320">
        <v>3</v>
      </c>
      <c r="H320" t="s">
        <v>2380</v>
      </c>
    </row>
    <row r="321" spans="1:8" x14ac:dyDescent="0.25">
      <c r="A321" t="s">
        <v>2052</v>
      </c>
      <c r="B321">
        <v>17.940000000000001</v>
      </c>
      <c r="C321">
        <v>9.77</v>
      </c>
      <c r="D321" t="s">
        <v>2380</v>
      </c>
      <c r="E321" t="s">
        <v>2380</v>
      </c>
      <c r="F321" t="s">
        <v>2380</v>
      </c>
      <c r="G321" t="s">
        <v>2381</v>
      </c>
      <c r="H321" t="s">
        <v>2382</v>
      </c>
    </row>
    <row r="322" spans="1:8" x14ac:dyDescent="0.25">
      <c r="A322" t="s">
        <v>2051</v>
      </c>
      <c r="B322">
        <v>21.08</v>
      </c>
      <c r="C322">
        <v>4.83</v>
      </c>
      <c r="D322" t="s">
        <v>2380</v>
      </c>
      <c r="E322" t="s">
        <v>2380</v>
      </c>
      <c r="F322" t="s">
        <v>2383</v>
      </c>
      <c r="G322">
        <v>1</v>
      </c>
      <c r="H322" t="s">
        <v>2382</v>
      </c>
    </row>
    <row r="323" spans="1:8" x14ac:dyDescent="0.25">
      <c r="A323" t="s">
        <v>2050</v>
      </c>
      <c r="B323">
        <v>37.715000000000003</v>
      </c>
      <c r="C323">
        <v>10.86</v>
      </c>
      <c r="D323" t="s">
        <v>2382</v>
      </c>
      <c r="E323" t="s">
        <v>2380</v>
      </c>
      <c r="F323" t="s">
        <v>2380</v>
      </c>
      <c r="G323" t="s">
        <v>2381</v>
      </c>
      <c r="H323" t="s">
        <v>2380</v>
      </c>
    </row>
    <row r="324" spans="1:8" x14ac:dyDescent="0.25">
      <c r="A324" t="s">
        <v>2049</v>
      </c>
      <c r="B324">
        <v>22.39</v>
      </c>
      <c r="C324">
        <v>9.5299999999999994</v>
      </c>
      <c r="D324" t="s">
        <v>2382</v>
      </c>
      <c r="E324" t="s">
        <v>2380</v>
      </c>
      <c r="F324" t="s">
        <v>2380</v>
      </c>
      <c r="G324" t="s">
        <v>2381</v>
      </c>
      <c r="H324" t="s">
        <v>2382</v>
      </c>
    </row>
    <row r="325" spans="1:8" x14ac:dyDescent="0.25">
      <c r="A325" t="s">
        <v>2048</v>
      </c>
      <c r="B325">
        <v>28.78</v>
      </c>
      <c r="C325">
        <v>5.68</v>
      </c>
      <c r="D325" t="s">
        <v>2380</v>
      </c>
      <c r="E325" t="s">
        <v>2380</v>
      </c>
      <c r="F325" t="s">
        <v>2380</v>
      </c>
      <c r="G325" t="s">
        <v>2381</v>
      </c>
      <c r="H325" t="s">
        <v>2382</v>
      </c>
    </row>
    <row r="326" spans="1:8" x14ac:dyDescent="0.25">
      <c r="A326" t="s">
        <v>2047</v>
      </c>
      <c r="B326">
        <v>18.329999999999998</v>
      </c>
      <c r="C326">
        <v>5.57</v>
      </c>
      <c r="D326" t="s">
        <v>2382</v>
      </c>
      <c r="E326" t="s">
        <v>2380</v>
      </c>
      <c r="F326" t="s">
        <v>2380</v>
      </c>
      <c r="G326" t="s">
        <v>2381</v>
      </c>
      <c r="H326" t="s">
        <v>2382</v>
      </c>
    </row>
    <row r="327" spans="1:8" x14ac:dyDescent="0.25">
      <c r="A327" t="s">
        <v>2046</v>
      </c>
      <c r="B327">
        <v>26.39</v>
      </c>
      <c r="C327">
        <v>4.58</v>
      </c>
      <c r="D327" t="s">
        <v>2382</v>
      </c>
      <c r="E327" t="s">
        <v>2380</v>
      </c>
      <c r="F327" t="s">
        <v>2380</v>
      </c>
      <c r="G327">
        <v>1</v>
      </c>
      <c r="H327" t="s">
        <v>2382</v>
      </c>
    </row>
    <row r="328" spans="1:8" x14ac:dyDescent="0.25">
      <c r="A328" t="s">
        <v>2045</v>
      </c>
      <c r="B328">
        <v>19.260000000000002</v>
      </c>
      <c r="C328">
        <v>8.9600000000000009</v>
      </c>
      <c r="D328" t="s">
        <v>2382</v>
      </c>
      <c r="E328" t="s">
        <v>2380</v>
      </c>
      <c r="F328" t="s">
        <v>2380</v>
      </c>
      <c r="G328">
        <v>1</v>
      </c>
      <c r="H328" t="s">
        <v>2382</v>
      </c>
    </row>
    <row r="329" spans="1:8" x14ac:dyDescent="0.25">
      <c r="A329" t="s">
        <v>2044</v>
      </c>
      <c r="B329">
        <v>26.92</v>
      </c>
      <c r="C329">
        <v>6.09</v>
      </c>
      <c r="D329" t="s">
        <v>2380</v>
      </c>
      <c r="E329" t="s">
        <v>2380</v>
      </c>
      <c r="F329" t="s">
        <v>2380</v>
      </c>
      <c r="G329" t="s">
        <v>2381</v>
      </c>
      <c r="H329" t="s">
        <v>2382</v>
      </c>
    </row>
    <row r="330" spans="1:8" x14ac:dyDescent="0.25">
      <c r="A330" t="s">
        <v>2043</v>
      </c>
      <c r="B330">
        <v>19.73</v>
      </c>
      <c r="C330">
        <v>4.3600000000000003</v>
      </c>
      <c r="D330" t="s">
        <v>2380</v>
      </c>
      <c r="E330" t="s">
        <v>2380</v>
      </c>
      <c r="F330" t="s">
        <v>2380</v>
      </c>
      <c r="G330" t="s">
        <v>2381</v>
      </c>
      <c r="H330" t="s">
        <v>2382</v>
      </c>
    </row>
    <row r="331" spans="1:8" x14ac:dyDescent="0.25">
      <c r="A331" t="s">
        <v>2042</v>
      </c>
      <c r="B331">
        <v>23.56</v>
      </c>
      <c r="C331">
        <v>11.74</v>
      </c>
      <c r="D331" t="s">
        <v>2382</v>
      </c>
      <c r="E331" t="s">
        <v>2380</v>
      </c>
      <c r="F331" t="s">
        <v>2380</v>
      </c>
      <c r="G331" t="s">
        <v>2381</v>
      </c>
      <c r="H331" t="s">
        <v>2382</v>
      </c>
    </row>
    <row r="332" spans="1:8" x14ac:dyDescent="0.25">
      <c r="A332" t="s">
        <v>2041</v>
      </c>
      <c r="B332">
        <v>37.67</v>
      </c>
      <c r="C332">
        <v>5.89</v>
      </c>
      <c r="D332" t="s">
        <v>2380</v>
      </c>
      <c r="E332" t="s">
        <v>2380</v>
      </c>
      <c r="F332" t="s">
        <v>2380</v>
      </c>
      <c r="G332">
        <v>1</v>
      </c>
      <c r="H332" t="s">
        <v>2382</v>
      </c>
    </row>
    <row r="333" spans="1:8" x14ac:dyDescent="0.25">
      <c r="A333" t="s">
        <v>2040</v>
      </c>
      <c r="B333">
        <v>18.73</v>
      </c>
      <c r="C333">
        <v>10.64</v>
      </c>
      <c r="D333" t="s">
        <v>2380</v>
      </c>
      <c r="E333" t="s">
        <v>2380</v>
      </c>
      <c r="F333" t="s">
        <v>2380</v>
      </c>
      <c r="G333">
        <v>2</v>
      </c>
      <c r="H333" t="s">
        <v>2382</v>
      </c>
    </row>
    <row r="334" spans="1:8" x14ac:dyDescent="0.25">
      <c r="A334" t="s">
        <v>2039</v>
      </c>
      <c r="B334">
        <v>33.090000000000003</v>
      </c>
      <c r="C334">
        <v>6.06</v>
      </c>
      <c r="D334" t="s">
        <v>2380</v>
      </c>
      <c r="E334" t="s">
        <v>2380</v>
      </c>
      <c r="F334" t="s">
        <v>2383</v>
      </c>
      <c r="G334">
        <v>1</v>
      </c>
      <c r="H334" t="s">
        <v>2382</v>
      </c>
    </row>
    <row r="335" spans="1:8" x14ac:dyDescent="0.25">
      <c r="A335" t="s">
        <v>2038</v>
      </c>
      <c r="B335">
        <v>18.329999999999998</v>
      </c>
      <c r="C335">
        <v>7.46</v>
      </c>
      <c r="D335" t="s">
        <v>2382</v>
      </c>
      <c r="E335" t="s">
        <v>2380</v>
      </c>
      <c r="F335" t="s">
        <v>2380</v>
      </c>
      <c r="G335">
        <v>1</v>
      </c>
      <c r="H335" t="s">
        <v>2382</v>
      </c>
    </row>
    <row r="336" spans="1:8" x14ac:dyDescent="0.25">
      <c r="A336" t="s">
        <v>2037</v>
      </c>
      <c r="B336">
        <v>27.74</v>
      </c>
      <c r="C336">
        <v>4.68</v>
      </c>
      <c r="D336" t="s">
        <v>2382</v>
      </c>
      <c r="E336" t="s">
        <v>2380</v>
      </c>
      <c r="F336" t="s">
        <v>2380</v>
      </c>
      <c r="G336">
        <v>2</v>
      </c>
      <c r="H336" t="s">
        <v>2382</v>
      </c>
    </row>
    <row r="337" spans="1:8" x14ac:dyDescent="0.25">
      <c r="A337" t="s">
        <v>2036</v>
      </c>
      <c r="B337">
        <v>24.2</v>
      </c>
      <c r="C337">
        <v>6.15</v>
      </c>
      <c r="D337" t="s">
        <v>2380</v>
      </c>
      <c r="E337" t="s">
        <v>2380</v>
      </c>
      <c r="F337" t="s">
        <v>2380</v>
      </c>
      <c r="G337">
        <v>1</v>
      </c>
      <c r="H337" t="s">
        <v>2382</v>
      </c>
    </row>
    <row r="338" spans="1:8" x14ac:dyDescent="0.25">
      <c r="A338" t="s">
        <v>2035</v>
      </c>
      <c r="B338">
        <v>22.03</v>
      </c>
      <c r="C338">
        <v>4.28</v>
      </c>
      <c r="D338" t="s">
        <v>2382</v>
      </c>
      <c r="E338" t="s">
        <v>2380</v>
      </c>
      <c r="F338" t="s">
        <v>2380</v>
      </c>
      <c r="G338" t="s">
        <v>2381</v>
      </c>
      <c r="H338" t="s">
        <v>2382</v>
      </c>
    </row>
    <row r="339" spans="1:8" x14ac:dyDescent="0.25">
      <c r="A339" t="s">
        <v>2034</v>
      </c>
      <c r="B339">
        <v>26.885000000000002</v>
      </c>
      <c r="C339">
        <v>9.86</v>
      </c>
      <c r="D339" t="s">
        <v>2380</v>
      </c>
      <c r="E339" t="s">
        <v>2380</v>
      </c>
      <c r="F339" t="s">
        <v>2380</v>
      </c>
      <c r="G339">
        <v>3</v>
      </c>
      <c r="H339" t="s">
        <v>2382</v>
      </c>
    </row>
    <row r="340" spans="1:8" x14ac:dyDescent="0.25">
      <c r="A340" t="s">
        <v>2033</v>
      </c>
      <c r="B340">
        <v>16.36</v>
      </c>
      <c r="C340">
        <v>11.19</v>
      </c>
      <c r="D340" t="s">
        <v>2380</v>
      </c>
      <c r="E340" t="s">
        <v>2380</v>
      </c>
      <c r="F340" t="s">
        <v>2380</v>
      </c>
      <c r="G340" t="s">
        <v>2381</v>
      </c>
      <c r="H340" t="s">
        <v>2382</v>
      </c>
    </row>
    <row r="341" spans="1:8" x14ac:dyDescent="0.25">
      <c r="A341" t="s">
        <v>2032</v>
      </c>
      <c r="B341">
        <v>32.299999999999997</v>
      </c>
      <c r="C341">
        <v>4.8899999999999997</v>
      </c>
      <c r="D341" t="s">
        <v>2382</v>
      </c>
      <c r="E341" t="s">
        <v>2380</v>
      </c>
      <c r="F341" t="s">
        <v>2383</v>
      </c>
      <c r="G341">
        <v>1</v>
      </c>
      <c r="H341" t="s">
        <v>2380</v>
      </c>
    </row>
    <row r="342" spans="1:8" x14ac:dyDescent="0.25">
      <c r="A342" t="s">
        <v>2031</v>
      </c>
      <c r="B342">
        <v>16.05</v>
      </c>
      <c r="C342">
        <v>4.3499999999999996</v>
      </c>
      <c r="D342" t="s">
        <v>2382</v>
      </c>
      <c r="E342" t="s">
        <v>2380</v>
      </c>
      <c r="F342" t="s">
        <v>2380</v>
      </c>
      <c r="G342" t="s">
        <v>2381</v>
      </c>
      <c r="H342" t="s">
        <v>2382</v>
      </c>
    </row>
    <row r="343" spans="1:8" x14ac:dyDescent="0.25">
      <c r="A343" t="s">
        <v>2030</v>
      </c>
      <c r="B343">
        <v>29.07</v>
      </c>
      <c r="C343">
        <v>8.66</v>
      </c>
      <c r="D343" t="s">
        <v>2382</v>
      </c>
      <c r="E343" t="s">
        <v>2380</v>
      </c>
      <c r="F343" t="s">
        <v>2380</v>
      </c>
      <c r="G343">
        <v>2</v>
      </c>
      <c r="H343" t="s">
        <v>2382</v>
      </c>
    </row>
    <row r="344" spans="1:8" x14ac:dyDescent="0.25">
      <c r="A344" t="s">
        <v>2029</v>
      </c>
      <c r="B344">
        <v>17.43</v>
      </c>
      <c r="C344">
        <v>8.64</v>
      </c>
      <c r="D344" t="s">
        <v>2380</v>
      </c>
      <c r="E344" t="s">
        <v>2380</v>
      </c>
      <c r="F344" t="s">
        <v>2380</v>
      </c>
      <c r="G344" t="s">
        <v>2381</v>
      </c>
      <c r="H344" t="s">
        <v>2382</v>
      </c>
    </row>
    <row r="345" spans="1:8" x14ac:dyDescent="0.25">
      <c r="A345" t="s">
        <v>2028</v>
      </c>
      <c r="B345">
        <v>19.329999999999998</v>
      </c>
      <c r="C345">
        <v>4.2699999999999996</v>
      </c>
      <c r="D345" t="s">
        <v>2380</v>
      </c>
      <c r="E345" t="s">
        <v>2380</v>
      </c>
      <c r="F345" t="s">
        <v>2380</v>
      </c>
      <c r="G345" t="s">
        <v>2381</v>
      </c>
      <c r="H345" t="s">
        <v>2382</v>
      </c>
    </row>
    <row r="346" spans="1:8" x14ac:dyDescent="0.25">
      <c r="A346" t="s">
        <v>2027</v>
      </c>
      <c r="B346">
        <v>30.52</v>
      </c>
      <c r="C346">
        <v>4.21</v>
      </c>
      <c r="D346" t="s">
        <v>2380</v>
      </c>
      <c r="E346" t="s">
        <v>2380</v>
      </c>
      <c r="F346" t="s">
        <v>2380</v>
      </c>
      <c r="G346">
        <v>1</v>
      </c>
      <c r="H346" t="s">
        <v>2382</v>
      </c>
    </row>
    <row r="347" spans="1:8" x14ac:dyDescent="0.25">
      <c r="A347" t="s">
        <v>2026</v>
      </c>
      <c r="B347">
        <v>39.21</v>
      </c>
      <c r="C347">
        <v>5.04</v>
      </c>
      <c r="D347" t="s">
        <v>2380</v>
      </c>
      <c r="E347" t="s">
        <v>2380</v>
      </c>
      <c r="F347" t="s">
        <v>2383</v>
      </c>
      <c r="G347">
        <v>1</v>
      </c>
      <c r="H347" t="s">
        <v>2382</v>
      </c>
    </row>
    <row r="348" spans="1:8" x14ac:dyDescent="0.25">
      <c r="A348" t="s">
        <v>2025</v>
      </c>
      <c r="B348">
        <v>26.98</v>
      </c>
      <c r="C348">
        <v>5.21</v>
      </c>
      <c r="D348" t="s">
        <v>2382</v>
      </c>
      <c r="E348" t="s">
        <v>2380</v>
      </c>
      <c r="F348" t="s">
        <v>2380</v>
      </c>
      <c r="G348">
        <v>2</v>
      </c>
      <c r="H348" t="s">
        <v>2382</v>
      </c>
    </row>
    <row r="349" spans="1:8" x14ac:dyDescent="0.25">
      <c r="A349" t="s">
        <v>2024</v>
      </c>
      <c r="B349">
        <v>25.84</v>
      </c>
      <c r="C349">
        <v>8.83</v>
      </c>
      <c r="D349" t="s">
        <v>2380</v>
      </c>
      <c r="E349" t="s">
        <v>2380</v>
      </c>
      <c r="F349" t="s">
        <v>2380</v>
      </c>
      <c r="G349" t="s">
        <v>2381</v>
      </c>
      <c r="H349" t="s">
        <v>2380</v>
      </c>
    </row>
    <row r="350" spans="1:8" x14ac:dyDescent="0.25">
      <c r="A350" t="s">
        <v>2023</v>
      </c>
      <c r="B350">
        <v>28.31</v>
      </c>
      <c r="C350">
        <v>8.4700000000000006</v>
      </c>
      <c r="D350" t="s">
        <v>2382</v>
      </c>
      <c r="E350" t="s">
        <v>2380</v>
      </c>
      <c r="F350" t="s">
        <v>2380</v>
      </c>
      <c r="G350">
        <v>2</v>
      </c>
      <c r="H350" t="s">
        <v>2382</v>
      </c>
    </row>
    <row r="351" spans="1:8" x14ac:dyDescent="0.25">
      <c r="A351" t="s">
        <v>2022</v>
      </c>
      <c r="B351">
        <v>23.94</v>
      </c>
      <c r="C351">
        <v>4.2</v>
      </c>
      <c r="D351" t="s">
        <v>2380</v>
      </c>
      <c r="E351" t="s">
        <v>2380</v>
      </c>
      <c r="F351" t="s">
        <v>2380</v>
      </c>
      <c r="G351" t="s">
        <v>2381</v>
      </c>
      <c r="H351" t="s">
        <v>2382</v>
      </c>
    </row>
    <row r="352" spans="1:8" x14ac:dyDescent="0.25">
      <c r="A352" t="s">
        <v>2021</v>
      </c>
      <c r="B352">
        <v>20.03</v>
      </c>
      <c r="C352">
        <v>6.14</v>
      </c>
      <c r="D352" t="s">
        <v>2382</v>
      </c>
      <c r="E352" t="s">
        <v>2380</v>
      </c>
      <c r="F352" t="s">
        <v>2380</v>
      </c>
      <c r="G352" t="s">
        <v>2381</v>
      </c>
      <c r="H352" t="s">
        <v>2382</v>
      </c>
    </row>
    <row r="353" spans="1:8" x14ac:dyDescent="0.25">
      <c r="A353" t="s">
        <v>2020</v>
      </c>
      <c r="B353">
        <v>41.42</v>
      </c>
      <c r="C353">
        <v>6.07</v>
      </c>
      <c r="D353" t="s">
        <v>2380</v>
      </c>
      <c r="E353" t="s">
        <v>2380</v>
      </c>
      <c r="F353" t="s">
        <v>2380</v>
      </c>
      <c r="G353" t="s">
        <v>2381</v>
      </c>
      <c r="H353" t="s">
        <v>2380</v>
      </c>
    </row>
    <row r="354" spans="1:8" x14ac:dyDescent="0.25">
      <c r="A354" t="s">
        <v>2019</v>
      </c>
      <c r="B354">
        <v>36.67</v>
      </c>
      <c r="C354">
        <v>10.210000000000001</v>
      </c>
      <c r="D354" t="s">
        <v>2380</v>
      </c>
      <c r="E354" t="s">
        <v>2380</v>
      </c>
      <c r="F354" t="s">
        <v>2380</v>
      </c>
      <c r="G354" t="s">
        <v>2381</v>
      </c>
      <c r="H354" t="s">
        <v>2380</v>
      </c>
    </row>
    <row r="355" spans="1:8" x14ac:dyDescent="0.25">
      <c r="A355" t="s">
        <v>2018</v>
      </c>
      <c r="B355">
        <v>27.645</v>
      </c>
      <c r="C355">
        <v>4.6900000000000004</v>
      </c>
      <c r="D355" t="s">
        <v>2380</v>
      </c>
      <c r="E355" t="s">
        <v>2380</v>
      </c>
      <c r="F355" t="s">
        <v>2380</v>
      </c>
      <c r="G355" t="s">
        <v>2381</v>
      </c>
      <c r="H355" t="s">
        <v>2380</v>
      </c>
    </row>
    <row r="356" spans="1:8" x14ac:dyDescent="0.25">
      <c r="A356" t="s">
        <v>2017</v>
      </c>
      <c r="B356">
        <v>22.72</v>
      </c>
      <c r="C356">
        <v>5.71</v>
      </c>
      <c r="D356" t="s">
        <v>2380</v>
      </c>
      <c r="E356" t="s">
        <v>2380</v>
      </c>
      <c r="F356" t="s">
        <v>2380</v>
      </c>
      <c r="G356" t="s">
        <v>2381</v>
      </c>
      <c r="H356" t="s">
        <v>2382</v>
      </c>
    </row>
    <row r="357" spans="1:8" x14ac:dyDescent="0.25">
      <c r="A357" t="s">
        <v>2016</v>
      </c>
      <c r="B357">
        <v>36.520000000000003</v>
      </c>
      <c r="C357">
        <v>9.07</v>
      </c>
      <c r="D357" t="s">
        <v>2382</v>
      </c>
      <c r="E357" t="s">
        <v>2380</v>
      </c>
      <c r="F357" t="s">
        <v>2383</v>
      </c>
      <c r="G357">
        <v>1</v>
      </c>
      <c r="H357" t="s">
        <v>2380</v>
      </c>
    </row>
    <row r="358" spans="1:8" x14ac:dyDescent="0.25">
      <c r="A358" t="s">
        <v>2015</v>
      </c>
      <c r="B358">
        <v>33.96</v>
      </c>
      <c r="C358">
        <v>4.99</v>
      </c>
      <c r="D358" t="s">
        <v>2380</v>
      </c>
      <c r="E358" t="s">
        <v>2380</v>
      </c>
      <c r="F358" t="s">
        <v>2380</v>
      </c>
      <c r="G358" t="s">
        <v>2381</v>
      </c>
      <c r="H358" t="s">
        <v>2382</v>
      </c>
    </row>
    <row r="359" spans="1:8" x14ac:dyDescent="0.25">
      <c r="A359" t="s">
        <v>2014</v>
      </c>
      <c r="B359">
        <v>26.695</v>
      </c>
      <c r="C359">
        <v>8.31</v>
      </c>
      <c r="D359" t="s">
        <v>2380</v>
      </c>
      <c r="E359" t="s">
        <v>2380</v>
      </c>
      <c r="F359" t="s">
        <v>2380</v>
      </c>
      <c r="G359" t="s">
        <v>2381</v>
      </c>
      <c r="H359" t="s">
        <v>2382</v>
      </c>
    </row>
    <row r="360" spans="1:8" x14ac:dyDescent="0.25">
      <c r="A360" t="s">
        <v>2013</v>
      </c>
      <c r="B360">
        <v>18.45</v>
      </c>
      <c r="C360">
        <v>5.07</v>
      </c>
      <c r="D360" t="s">
        <v>2382</v>
      </c>
      <c r="E360" t="s">
        <v>2380</v>
      </c>
      <c r="F360" t="s">
        <v>2380</v>
      </c>
      <c r="G360" t="s">
        <v>2381</v>
      </c>
      <c r="H360" t="s">
        <v>2382</v>
      </c>
    </row>
    <row r="361" spans="1:8" x14ac:dyDescent="0.25">
      <c r="A361" t="s">
        <v>2012</v>
      </c>
      <c r="B361">
        <v>33.18</v>
      </c>
      <c r="C361">
        <v>4.79</v>
      </c>
      <c r="D361" t="s">
        <v>2380</v>
      </c>
      <c r="E361" t="s">
        <v>2380</v>
      </c>
      <c r="F361" t="s">
        <v>2380</v>
      </c>
      <c r="G361" t="s">
        <v>2381</v>
      </c>
      <c r="H361" t="s">
        <v>2382</v>
      </c>
    </row>
    <row r="362" spans="1:8" x14ac:dyDescent="0.25">
      <c r="A362" t="s">
        <v>2011</v>
      </c>
      <c r="B362">
        <v>36.1</v>
      </c>
      <c r="C362">
        <v>11.39</v>
      </c>
      <c r="D362" t="s">
        <v>2382</v>
      </c>
      <c r="E362" t="s">
        <v>2380</v>
      </c>
      <c r="F362" t="s">
        <v>2380</v>
      </c>
      <c r="G362">
        <v>2</v>
      </c>
      <c r="H362" t="s">
        <v>2380</v>
      </c>
    </row>
    <row r="363" spans="1:8" x14ac:dyDescent="0.25">
      <c r="A363" t="s">
        <v>2010</v>
      </c>
      <c r="B363">
        <v>22.77</v>
      </c>
      <c r="C363">
        <v>6</v>
      </c>
      <c r="D363" t="s">
        <v>2380</v>
      </c>
      <c r="E363" t="s">
        <v>2380</v>
      </c>
      <c r="F363" t="s">
        <v>2380</v>
      </c>
      <c r="G363" t="s">
        <v>2381</v>
      </c>
      <c r="H363" t="s">
        <v>2382</v>
      </c>
    </row>
    <row r="364" spans="1:8" x14ac:dyDescent="0.25">
      <c r="A364" t="s">
        <v>2009</v>
      </c>
      <c r="B364">
        <v>21.24</v>
      </c>
      <c r="C364">
        <v>5.13</v>
      </c>
      <c r="D364" t="s">
        <v>2380</v>
      </c>
      <c r="E364" t="s">
        <v>2380</v>
      </c>
      <c r="F364" t="s">
        <v>2380</v>
      </c>
      <c r="G364" t="s">
        <v>2381</v>
      </c>
      <c r="H364" t="s">
        <v>2382</v>
      </c>
    </row>
    <row r="365" spans="1:8" x14ac:dyDescent="0.25">
      <c r="A365" t="s">
        <v>2008</v>
      </c>
      <c r="B365">
        <v>17.600000000000001</v>
      </c>
      <c r="C365">
        <v>5.26</v>
      </c>
      <c r="D365" t="s">
        <v>2382</v>
      </c>
      <c r="E365" t="s">
        <v>2380</v>
      </c>
      <c r="F365" t="s">
        <v>2380</v>
      </c>
      <c r="G365" t="s">
        <v>2381</v>
      </c>
      <c r="H365" t="s">
        <v>2382</v>
      </c>
    </row>
    <row r="366" spans="1:8" x14ac:dyDescent="0.25">
      <c r="A366" t="s">
        <v>2007</v>
      </c>
      <c r="B366">
        <v>26.29</v>
      </c>
      <c r="C366">
        <v>6.84</v>
      </c>
      <c r="D366" t="s">
        <v>2380</v>
      </c>
      <c r="E366" t="s">
        <v>2380</v>
      </c>
      <c r="F366" t="s">
        <v>2380</v>
      </c>
      <c r="G366" t="s">
        <v>2381</v>
      </c>
      <c r="H366" t="s">
        <v>2382</v>
      </c>
    </row>
    <row r="367" spans="1:8" x14ac:dyDescent="0.25">
      <c r="A367" t="s">
        <v>2006</v>
      </c>
      <c r="B367">
        <v>35.31</v>
      </c>
      <c r="C367">
        <v>9.0399999999999991</v>
      </c>
      <c r="D367" t="s">
        <v>2380</v>
      </c>
      <c r="E367" t="s">
        <v>2380</v>
      </c>
      <c r="F367" t="s">
        <v>2380</v>
      </c>
      <c r="G367" t="s">
        <v>2381</v>
      </c>
      <c r="H367" t="s">
        <v>2380</v>
      </c>
    </row>
    <row r="368" spans="1:8" x14ac:dyDescent="0.25">
      <c r="A368" t="s">
        <v>2005</v>
      </c>
      <c r="B368">
        <v>27.04</v>
      </c>
      <c r="C368">
        <v>4.0999999999999996</v>
      </c>
      <c r="D368" t="s">
        <v>2380</v>
      </c>
      <c r="E368" t="s">
        <v>2380</v>
      </c>
      <c r="F368" t="s">
        <v>2380</v>
      </c>
      <c r="G368">
        <v>1</v>
      </c>
      <c r="H368" t="s">
        <v>2382</v>
      </c>
    </row>
    <row r="369" spans="1:8" x14ac:dyDescent="0.25">
      <c r="A369" t="s">
        <v>2004</v>
      </c>
      <c r="B369">
        <v>30.23</v>
      </c>
      <c r="C369">
        <v>4.2300000000000004</v>
      </c>
      <c r="D369" t="s">
        <v>2382</v>
      </c>
      <c r="E369" t="s">
        <v>2380</v>
      </c>
      <c r="F369" t="s">
        <v>2383</v>
      </c>
      <c r="G369">
        <v>1</v>
      </c>
      <c r="H369" t="s">
        <v>2382</v>
      </c>
    </row>
    <row r="370" spans="1:8" x14ac:dyDescent="0.25">
      <c r="A370" t="s">
        <v>2003</v>
      </c>
      <c r="B370">
        <v>30.6</v>
      </c>
      <c r="C370">
        <v>6.48</v>
      </c>
      <c r="D370" t="s">
        <v>2382</v>
      </c>
      <c r="E370" t="s">
        <v>2380</v>
      </c>
      <c r="F370" t="s">
        <v>2383</v>
      </c>
      <c r="G370">
        <v>1</v>
      </c>
      <c r="H370" t="s">
        <v>2382</v>
      </c>
    </row>
    <row r="371" spans="1:8" x14ac:dyDescent="0.25">
      <c r="A371" t="s">
        <v>2002</v>
      </c>
      <c r="B371">
        <v>26.8</v>
      </c>
      <c r="C371">
        <v>5.53</v>
      </c>
      <c r="D371" t="s">
        <v>2380</v>
      </c>
      <c r="E371" t="s">
        <v>2380</v>
      </c>
      <c r="F371" t="s">
        <v>2380</v>
      </c>
      <c r="G371">
        <v>1</v>
      </c>
      <c r="H371" t="s">
        <v>2382</v>
      </c>
    </row>
    <row r="372" spans="1:8" x14ac:dyDescent="0.25">
      <c r="A372" t="s">
        <v>2001</v>
      </c>
      <c r="B372">
        <v>16.86</v>
      </c>
      <c r="C372">
        <v>4.07</v>
      </c>
      <c r="D372" t="s">
        <v>2382</v>
      </c>
      <c r="E372" t="s">
        <v>2380</v>
      </c>
      <c r="F372" t="s">
        <v>2380</v>
      </c>
      <c r="G372" t="s">
        <v>2381</v>
      </c>
      <c r="H372" t="s">
        <v>2382</v>
      </c>
    </row>
    <row r="373" spans="1:8" x14ac:dyDescent="0.25">
      <c r="A373" t="s">
        <v>2000</v>
      </c>
      <c r="B373">
        <v>16.3</v>
      </c>
      <c r="C373">
        <v>5.51</v>
      </c>
      <c r="D373" t="s">
        <v>2380</v>
      </c>
      <c r="E373" t="s">
        <v>2380</v>
      </c>
      <c r="F373" t="s">
        <v>2380</v>
      </c>
      <c r="G373">
        <v>1</v>
      </c>
      <c r="H373" t="s">
        <v>2382</v>
      </c>
    </row>
    <row r="374" spans="1:8" x14ac:dyDescent="0.25">
      <c r="A374" t="s">
        <v>1999</v>
      </c>
      <c r="B374">
        <v>29.81</v>
      </c>
      <c r="C374">
        <v>11.66</v>
      </c>
      <c r="D374" t="s">
        <v>2380</v>
      </c>
      <c r="E374" t="s">
        <v>2380</v>
      </c>
      <c r="F374" t="s">
        <v>2380</v>
      </c>
      <c r="G374" t="s">
        <v>2381</v>
      </c>
      <c r="H374" t="s">
        <v>2382</v>
      </c>
    </row>
    <row r="375" spans="1:8" x14ac:dyDescent="0.25">
      <c r="A375" t="s">
        <v>1998</v>
      </c>
      <c r="B375">
        <v>16.329999999999998</v>
      </c>
      <c r="C375">
        <v>7.26</v>
      </c>
      <c r="D375" t="s">
        <v>2382</v>
      </c>
      <c r="E375" t="s">
        <v>2380</v>
      </c>
      <c r="F375" t="s">
        <v>2380</v>
      </c>
      <c r="G375" t="s">
        <v>2381</v>
      </c>
      <c r="H375" t="s">
        <v>2382</v>
      </c>
    </row>
    <row r="376" spans="1:8" x14ac:dyDescent="0.25">
      <c r="A376" t="s">
        <v>1997</v>
      </c>
      <c r="B376">
        <v>16.37</v>
      </c>
      <c r="C376">
        <v>4.79</v>
      </c>
      <c r="D376" t="s">
        <v>2382</v>
      </c>
      <c r="E376" t="s">
        <v>2380</v>
      </c>
      <c r="F376" t="s">
        <v>2380</v>
      </c>
      <c r="G376" t="s">
        <v>2381</v>
      </c>
      <c r="H376" t="s">
        <v>2382</v>
      </c>
    </row>
    <row r="377" spans="1:8" x14ac:dyDescent="0.25">
      <c r="A377" t="s">
        <v>1996</v>
      </c>
      <c r="B377">
        <v>22.42</v>
      </c>
      <c r="C377">
        <v>4.68</v>
      </c>
      <c r="D377" t="s">
        <v>2382</v>
      </c>
      <c r="E377" t="s">
        <v>2380</v>
      </c>
      <c r="F377" t="s">
        <v>2380</v>
      </c>
      <c r="G377">
        <v>1</v>
      </c>
      <c r="H377" t="s">
        <v>2380</v>
      </c>
    </row>
    <row r="378" spans="1:8" x14ac:dyDescent="0.25">
      <c r="A378" t="s">
        <v>1995</v>
      </c>
      <c r="B378">
        <v>31.35</v>
      </c>
      <c r="C378">
        <v>4.33</v>
      </c>
      <c r="D378" t="s">
        <v>2382</v>
      </c>
      <c r="E378" t="s">
        <v>2380</v>
      </c>
      <c r="F378" t="s">
        <v>2383</v>
      </c>
      <c r="G378">
        <v>1</v>
      </c>
      <c r="H378" t="s">
        <v>2380</v>
      </c>
    </row>
    <row r="379" spans="1:8" x14ac:dyDescent="0.25">
      <c r="A379" t="s">
        <v>1994</v>
      </c>
      <c r="B379">
        <v>31.9</v>
      </c>
      <c r="C379">
        <v>11.89</v>
      </c>
      <c r="D379" t="s">
        <v>2380</v>
      </c>
      <c r="E379" t="s">
        <v>2380</v>
      </c>
      <c r="F379" t="s">
        <v>2380</v>
      </c>
      <c r="G379" t="s">
        <v>2381</v>
      </c>
      <c r="H379" t="s">
        <v>2380</v>
      </c>
    </row>
    <row r="380" spans="1:8" x14ac:dyDescent="0.25">
      <c r="A380" t="s">
        <v>1993</v>
      </c>
      <c r="B380">
        <v>30.6</v>
      </c>
      <c r="C380">
        <v>5.24</v>
      </c>
      <c r="D380" t="s">
        <v>2380</v>
      </c>
      <c r="E380" t="s">
        <v>2380</v>
      </c>
      <c r="F380" t="s">
        <v>2380</v>
      </c>
      <c r="G380" t="s">
        <v>2381</v>
      </c>
      <c r="H380" t="s">
        <v>2382</v>
      </c>
    </row>
    <row r="381" spans="1:8" x14ac:dyDescent="0.25">
      <c r="A381" t="s">
        <v>1992</v>
      </c>
      <c r="B381">
        <v>28.975000000000001</v>
      </c>
      <c r="C381">
        <v>7.63</v>
      </c>
      <c r="D381" t="s">
        <v>2380</v>
      </c>
      <c r="E381" t="s">
        <v>2380</v>
      </c>
      <c r="F381" t="s">
        <v>2380</v>
      </c>
      <c r="G381" t="s">
        <v>2381</v>
      </c>
      <c r="H381" t="s">
        <v>2382</v>
      </c>
    </row>
    <row r="382" spans="1:8" x14ac:dyDescent="0.25">
      <c r="A382" t="s">
        <v>1991</v>
      </c>
      <c r="B382">
        <v>24.86</v>
      </c>
      <c r="C382">
        <v>8.92</v>
      </c>
      <c r="D382" t="s">
        <v>2382</v>
      </c>
      <c r="E382" t="s">
        <v>2380</v>
      </c>
      <c r="F382" t="s">
        <v>2380</v>
      </c>
      <c r="G382">
        <v>2</v>
      </c>
      <c r="H382" t="s">
        <v>2380</v>
      </c>
    </row>
    <row r="383" spans="1:8" x14ac:dyDescent="0.25">
      <c r="A383" t="s">
        <v>1990</v>
      </c>
      <c r="B383">
        <v>19.54</v>
      </c>
      <c r="C383">
        <v>5.37</v>
      </c>
      <c r="D383" t="s">
        <v>2380</v>
      </c>
      <c r="E383" t="s">
        <v>2380</v>
      </c>
      <c r="F383" t="s">
        <v>2380</v>
      </c>
      <c r="G383" t="s">
        <v>2381</v>
      </c>
      <c r="H383" t="s">
        <v>2382</v>
      </c>
    </row>
    <row r="384" spans="1:8" x14ac:dyDescent="0.25">
      <c r="A384" t="s">
        <v>1989</v>
      </c>
      <c r="B384">
        <v>26.74</v>
      </c>
      <c r="C384">
        <v>4.3099999999999996</v>
      </c>
      <c r="D384" t="s">
        <v>2380</v>
      </c>
      <c r="E384" t="s">
        <v>2380</v>
      </c>
      <c r="F384" t="s">
        <v>2380</v>
      </c>
      <c r="G384" t="s">
        <v>2381</v>
      </c>
      <c r="H384" t="s">
        <v>2382</v>
      </c>
    </row>
    <row r="385" spans="1:8" x14ac:dyDescent="0.25">
      <c r="A385" t="s">
        <v>1988</v>
      </c>
      <c r="B385">
        <v>22.99</v>
      </c>
      <c r="C385">
        <v>10.46</v>
      </c>
      <c r="D385" t="s">
        <v>2380</v>
      </c>
      <c r="E385" t="s">
        <v>2380</v>
      </c>
      <c r="F385" t="s">
        <v>2380</v>
      </c>
      <c r="G385">
        <v>3</v>
      </c>
      <c r="H385" t="s">
        <v>2382</v>
      </c>
    </row>
    <row r="386" spans="1:8" x14ac:dyDescent="0.25">
      <c r="A386" t="s">
        <v>1987</v>
      </c>
      <c r="B386">
        <v>31.46</v>
      </c>
      <c r="C386">
        <v>7.39</v>
      </c>
      <c r="D386" t="s">
        <v>2380</v>
      </c>
      <c r="E386" t="s">
        <v>2380</v>
      </c>
      <c r="F386" t="s">
        <v>2380</v>
      </c>
      <c r="G386" t="s">
        <v>2381</v>
      </c>
      <c r="H386" t="s">
        <v>2380</v>
      </c>
    </row>
    <row r="387" spans="1:8" x14ac:dyDescent="0.25">
      <c r="A387" t="s">
        <v>1986</v>
      </c>
      <c r="B387">
        <v>30.86</v>
      </c>
      <c r="C387">
        <v>6.18</v>
      </c>
      <c r="D387" t="s">
        <v>2380</v>
      </c>
      <c r="E387" t="s">
        <v>2382</v>
      </c>
      <c r="F387" t="s">
        <v>2380</v>
      </c>
      <c r="G387">
        <v>2</v>
      </c>
      <c r="H387" t="s">
        <v>2382</v>
      </c>
    </row>
    <row r="388" spans="1:8" x14ac:dyDescent="0.25">
      <c r="A388" t="s">
        <v>1985</v>
      </c>
      <c r="B388">
        <v>31.96</v>
      </c>
      <c r="C388">
        <v>8.86</v>
      </c>
      <c r="D388" t="s">
        <v>2380</v>
      </c>
      <c r="E388" t="s">
        <v>2380</v>
      </c>
      <c r="F388" t="s">
        <v>2380</v>
      </c>
      <c r="G388" t="s">
        <v>2381</v>
      </c>
      <c r="H388" t="s">
        <v>2382</v>
      </c>
    </row>
    <row r="389" spans="1:8" x14ac:dyDescent="0.25">
      <c r="A389" t="s">
        <v>1984</v>
      </c>
      <c r="B389">
        <v>23.76</v>
      </c>
      <c r="C389">
        <v>10.96</v>
      </c>
      <c r="D389" t="s">
        <v>2380</v>
      </c>
      <c r="E389" t="s">
        <v>2380</v>
      </c>
      <c r="F389" t="s">
        <v>2380</v>
      </c>
      <c r="G389">
        <v>3</v>
      </c>
      <c r="H389" t="s">
        <v>2382</v>
      </c>
    </row>
    <row r="390" spans="1:8" x14ac:dyDescent="0.25">
      <c r="A390" t="s">
        <v>1983</v>
      </c>
      <c r="B390">
        <v>19.38</v>
      </c>
      <c r="C390">
        <v>6.28</v>
      </c>
      <c r="D390" t="s">
        <v>2380</v>
      </c>
      <c r="E390" t="s">
        <v>2380</v>
      </c>
      <c r="F390" t="s">
        <v>2380</v>
      </c>
      <c r="G390" t="s">
        <v>2381</v>
      </c>
      <c r="H390" t="s">
        <v>2382</v>
      </c>
    </row>
    <row r="391" spans="1:8" x14ac:dyDescent="0.25">
      <c r="A391" t="s">
        <v>1982</v>
      </c>
      <c r="B391">
        <v>16.21</v>
      </c>
      <c r="C391">
        <v>6.29</v>
      </c>
      <c r="D391" t="s">
        <v>2382</v>
      </c>
      <c r="E391" t="s">
        <v>2380</v>
      </c>
      <c r="F391" t="s">
        <v>2380</v>
      </c>
      <c r="G391">
        <v>1</v>
      </c>
      <c r="H391" t="s">
        <v>2382</v>
      </c>
    </row>
    <row r="392" spans="1:8" x14ac:dyDescent="0.25">
      <c r="A392" t="s">
        <v>1981</v>
      </c>
      <c r="B392">
        <v>32.54</v>
      </c>
      <c r="C392">
        <v>4.0199999999999996</v>
      </c>
      <c r="D392" t="s">
        <v>2380</v>
      </c>
      <c r="E392" t="s">
        <v>2382</v>
      </c>
      <c r="F392" t="s">
        <v>2380</v>
      </c>
      <c r="G392">
        <v>1</v>
      </c>
      <c r="H392" t="s">
        <v>2382</v>
      </c>
    </row>
    <row r="393" spans="1:8" x14ac:dyDescent="0.25">
      <c r="A393" t="s">
        <v>1980</v>
      </c>
      <c r="B393">
        <v>36.765000000000001</v>
      </c>
      <c r="C393">
        <v>11.95</v>
      </c>
      <c r="D393" t="s">
        <v>2382</v>
      </c>
      <c r="E393" t="s">
        <v>2380</v>
      </c>
      <c r="F393" t="s">
        <v>2380</v>
      </c>
      <c r="G393">
        <v>2</v>
      </c>
      <c r="H393" t="s">
        <v>2380</v>
      </c>
    </row>
    <row r="394" spans="1:8" x14ac:dyDescent="0.25">
      <c r="A394" t="s">
        <v>1979</v>
      </c>
      <c r="B394">
        <v>35.909999999999997</v>
      </c>
      <c r="C394">
        <v>8.7100000000000009</v>
      </c>
      <c r="D394" t="s">
        <v>2380</v>
      </c>
      <c r="E394" t="s">
        <v>2380</v>
      </c>
      <c r="F394" t="s">
        <v>2380</v>
      </c>
      <c r="G394" t="s">
        <v>2381</v>
      </c>
      <c r="H394" t="s">
        <v>2380</v>
      </c>
    </row>
    <row r="395" spans="1:8" x14ac:dyDescent="0.25">
      <c r="A395" t="s">
        <v>1978</v>
      </c>
      <c r="B395">
        <v>32.06</v>
      </c>
      <c r="C395">
        <v>4.67</v>
      </c>
      <c r="D395" t="s">
        <v>2380</v>
      </c>
      <c r="E395" t="s">
        <v>2382</v>
      </c>
      <c r="F395" t="s">
        <v>2380</v>
      </c>
      <c r="G395">
        <v>1</v>
      </c>
      <c r="H395" t="s">
        <v>2382</v>
      </c>
    </row>
    <row r="396" spans="1:8" x14ac:dyDescent="0.25">
      <c r="A396" t="s">
        <v>1977</v>
      </c>
      <c r="B396">
        <v>24.1</v>
      </c>
      <c r="C396">
        <v>11.14</v>
      </c>
      <c r="D396" t="s">
        <v>2382</v>
      </c>
      <c r="E396" t="s">
        <v>2380</v>
      </c>
      <c r="F396" t="s">
        <v>2380</v>
      </c>
      <c r="G396">
        <v>1</v>
      </c>
      <c r="H396" t="s">
        <v>2380</v>
      </c>
    </row>
    <row r="397" spans="1:8" x14ac:dyDescent="0.25">
      <c r="A397" t="s">
        <v>1976</v>
      </c>
      <c r="B397">
        <v>27.1</v>
      </c>
      <c r="C397">
        <v>9.0500000000000007</v>
      </c>
      <c r="D397" t="s">
        <v>2380</v>
      </c>
      <c r="E397" t="s">
        <v>2380</v>
      </c>
      <c r="F397" t="s">
        <v>2380</v>
      </c>
      <c r="G397">
        <v>2</v>
      </c>
      <c r="H397" t="s">
        <v>2380</v>
      </c>
    </row>
    <row r="398" spans="1:8" x14ac:dyDescent="0.25">
      <c r="A398" t="s">
        <v>1975</v>
      </c>
      <c r="B398">
        <v>24.42</v>
      </c>
      <c r="C398">
        <v>11.31</v>
      </c>
      <c r="D398" t="s">
        <v>2380</v>
      </c>
      <c r="E398" t="s">
        <v>2380</v>
      </c>
      <c r="F398" t="s">
        <v>2380</v>
      </c>
      <c r="G398" t="s">
        <v>2381</v>
      </c>
      <c r="H398" t="s">
        <v>2382</v>
      </c>
    </row>
    <row r="399" spans="1:8" x14ac:dyDescent="0.25">
      <c r="A399" t="s">
        <v>1974</v>
      </c>
      <c r="B399">
        <v>26.695</v>
      </c>
      <c r="C399">
        <v>4.68</v>
      </c>
      <c r="D399" t="s">
        <v>2382</v>
      </c>
      <c r="E399" t="s">
        <v>2380</v>
      </c>
      <c r="F399" t="s">
        <v>2380</v>
      </c>
      <c r="G399">
        <v>2</v>
      </c>
      <c r="H399" t="s">
        <v>2382</v>
      </c>
    </row>
    <row r="400" spans="1:8" x14ac:dyDescent="0.25">
      <c r="A400" t="s">
        <v>1973</v>
      </c>
      <c r="B400">
        <v>27.79</v>
      </c>
      <c r="C400">
        <v>6.05</v>
      </c>
      <c r="D400" t="s">
        <v>2382</v>
      </c>
      <c r="E400" t="s">
        <v>2382</v>
      </c>
      <c r="F400" t="s">
        <v>2380</v>
      </c>
      <c r="G400">
        <v>1</v>
      </c>
      <c r="H400" t="s">
        <v>2382</v>
      </c>
    </row>
    <row r="401" spans="1:8" x14ac:dyDescent="0.25">
      <c r="A401" t="s">
        <v>1972</v>
      </c>
      <c r="B401">
        <v>32.68</v>
      </c>
      <c r="C401">
        <v>4.68</v>
      </c>
      <c r="D401" t="s">
        <v>2382</v>
      </c>
      <c r="E401" t="s">
        <v>2380</v>
      </c>
      <c r="F401" t="s">
        <v>2380</v>
      </c>
      <c r="G401" t="s">
        <v>2381</v>
      </c>
      <c r="H401" t="s">
        <v>2380</v>
      </c>
    </row>
    <row r="402" spans="1:8" x14ac:dyDescent="0.25">
      <c r="A402" t="s">
        <v>1971</v>
      </c>
      <c r="B402">
        <v>26.4</v>
      </c>
      <c r="C402">
        <v>9.5</v>
      </c>
      <c r="D402" t="s">
        <v>2382</v>
      </c>
      <c r="E402" t="s">
        <v>2380</v>
      </c>
      <c r="F402" t="s">
        <v>2380</v>
      </c>
      <c r="G402">
        <v>2</v>
      </c>
      <c r="H402" t="s">
        <v>2380</v>
      </c>
    </row>
    <row r="403" spans="1:8" x14ac:dyDescent="0.25">
      <c r="A403" t="s">
        <v>1970</v>
      </c>
      <c r="B403">
        <v>23.655000000000001</v>
      </c>
      <c r="C403">
        <v>10.84</v>
      </c>
      <c r="D403" t="s">
        <v>2382</v>
      </c>
      <c r="E403" t="s">
        <v>2380</v>
      </c>
      <c r="F403" t="s">
        <v>2383</v>
      </c>
      <c r="G403">
        <v>1</v>
      </c>
      <c r="H403" t="s">
        <v>2382</v>
      </c>
    </row>
    <row r="404" spans="1:8" x14ac:dyDescent="0.25">
      <c r="A404" t="s">
        <v>1969</v>
      </c>
      <c r="B404">
        <v>27.36</v>
      </c>
      <c r="C404">
        <v>5.88</v>
      </c>
      <c r="D404" t="s">
        <v>2380</v>
      </c>
      <c r="E404" t="s">
        <v>2380</v>
      </c>
      <c r="F404" t="s">
        <v>2380</v>
      </c>
      <c r="G404">
        <v>2</v>
      </c>
      <c r="H404" t="s">
        <v>2380</v>
      </c>
    </row>
    <row r="405" spans="1:8" x14ac:dyDescent="0.25">
      <c r="A405" t="s">
        <v>1968</v>
      </c>
      <c r="B405">
        <v>27.82</v>
      </c>
      <c r="C405">
        <v>5.24</v>
      </c>
      <c r="D405" t="s">
        <v>2382</v>
      </c>
      <c r="E405" t="s">
        <v>2380</v>
      </c>
      <c r="F405" t="s">
        <v>2380</v>
      </c>
      <c r="G405" t="s">
        <v>2381</v>
      </c>
      <c r="H405" t="s">
        <v>2382</v>
      </c>
    </row>
    <row r="406" spans="1:8" x14ac:dyDescent="0.25">
      <c r="A406" t="s">
        <v>1967</v>
      </c>
      <c r="B406">
        <v>25.46</v>
      </c>
      <c r="C406">
        <v>11.75</v>
      </c>
      <c r="D406" t="s">
        <v>2380</v>
      </c>
      <c r="E406" t="s">
        <v>2380</v>
      </c>
      <c r="F406" t="s">
        <v>2380</v>
      </c>
      <c r="G406" t="s">
        <v>2381</v>
      </c>
      <c r="H406" t="s">
        <v>2380</v>
      </c>
    </row>
    <row r="407" spans="1:8" x14ac:dyDescent="0.25">
      <c r="A407" t="s">
        <v>1966</v>
      </c>
      <c r="B407">
        <v>25.1</v>
      </c>
      <c r="C407">
        <v>6.97</v>
      </c>
      <c r="D407" t="s">
        <v>2380</v>
      </c>
      <c r="E407" t="s">
        <v>2380</v>
      </c>
      <c r="F407" t="s">
        <v>2380</v>
      </c>
      <c r="G407" t="s">
        <v>2381</v>
      </c>
      <c r="H407" t="s">
        <v>2382</v>
      </c>
    </row>
    <row r="408" spans="1:8" x14ac:dyDescent="0.25">
      <c r="A408" t="s">
        <v>1965</v>
      </c>
      <c r="B408">
        <v>32.11</v>
      </c>
      <c r="C408">
        <v>4.76</v>
      </c>
      <c r="D408" t="s">
        <v>2380</v>
      </c>
      <c r="E408" t="s">
        <v>2380</v>
      </c>
      <c r="F408" t="s">
        <v>2380</v>
      </c>
      <c r="G408">
        <v>2</v>
      </c>
      <c r="H408" t="s">
        <v>2380</v>
      </c>
    </row>
    <row r="409" spans="1:8" x14ac:dyDescent="0.25">
      <c r="A409" t="s">
        <v>1964</v>
      </c>
      <c r="B409">
        <v>29.8</v>
      </c>
      <c r="C409">
        <v>8.24</v>
      </c>
      <c r="D409" t="s">
        <v>2382</v>
      </c>
      <c r="E409" t="s">
        <v>2380</v>
      </c>
      <c r="F409" t="s">
        <v>2380</v>
      </c>
      <c r="G409">
        <v>1</v>
      </c>
      <c r="H409" t="s">
        <v>2382</v>
      </c>
    </row>
    <row r="410" spans="1:8" x14ac:dyDescent="0.25">
      <c r="A410" t="s">
        <v>1963</v>
      </c>
      <c r="B410">
        <v>24.01</v>
      </c>
      <c r="C410">
        <v>4.76</v>
      </c>
      <c r="D410" t="s">
        <v>2380</v>
      </c>
      <c r="E410" t="s">
        <v>2380</v>
      </c>
      <c r="F410" t="s">
        <v>2380</v>
      </c>
      <c r="G410">
        <v>1</v>
      </c>
      <c r="H410" t="s">
        <v>2382</v>
      </c>
    </row>
    <row r="411" spans="1:8" x14ac:dyDescent="0.25">
      <c r="A411" t="s">
        <v>1962</v>
      </c>
      <c r="B411">
        <v>23.21</v>
      </c>
      <c r="C411">
        <v>6.03</v>
      </c>
      <c r="D411" t="s">
        <v>2380</v>
      </c>
      <c r="E411" t="s">
        <v>2380</v>
      </c>
      <c r="F411" t="s">
        <v>2380</v>
      </c>
      <c r="G411">
        <v>1</v>
      </c>
      <c r="H411" t="s">
        <v>2380</v>
      </c>
    </row>
    <row r="412" spans="1:8" x14ac:dyDescent="0.25">
      <c r="A412" t="s">
        <v>1961</v>
      </c>
      <c r="B412">
        <v>21.2</v>
      </c>
      <c r="C412">
        <v>4.07</v>
      </c>
      <c r="D412" t="s">
        <v>2382</v>
      </c>
      <c r="E412" t="s">
        <v>2380</v>
      </c>
      <c r="F412" t="s">
        <v>2380</v>
      </c>
      <c r="G412">
        <v>1</v>
      </c>
      <c r="H412" t="s">
        <v>2382</v>
      </c>
    </row>
    <row r="413" spans="1:8" x14ac:dyDescent="0.25">
      <c r="A413" t="s">
        <v>1960</v>
      </c>
      <c r="B413">
        <v>28.215</v>
      </c>
      <c r="C413">
        <v>8.26</v>
      </c>
      <c r="D413" t="s">
        <v>2382</v>
      </c>
      <c r="E413" t="s">
        <v>2380</v>
      </c>
      <c r="F413" t="s">
        <v>2380</v>
      </c>
      <c r="G413">
        <v>1</v>
      </c>
      <c r="H413" t="s">
        <v>2382</v>
      </c>
    </row>
    <row r="414" spans="1:8" x14ac:dyDescent="0.25">
      <c r="A414" t="s">
        <v>1959</v>
      </c>
      <c r="B414">
        <v>38.094999999999999</v>
      </c>
      <c r="C414">
        <v>4.76</v>
      </c>
      <c r="D414" t="s">
        <v>2380</v>
      </c>
      <c r="E414" t="s">
        <v>2380</v>
      </c>
      <c r="F414" t="s">
        <v>2380</v>
      </c>
      <c r="G414">
        <v>1</v>
      </c>
      <c r="H414" t="s">
        <v>2380</v>
      </c>
    </row>
    <row r="415" spans="1:8" x14ac:dyDescent="0.25">
      <c r="A415" t="s">
        <v>1958</v>
      </c>
      <c r="B415">
        <v>22.61</v>
      </c>
      <c r="C415">
        <v>6.13</v>
      </c>
      <c r="D415" t="s">
        <v>2382</v>
      </c>
      <c r="E415" t="s">
        <v>2380</v>
      </c>
      <c r="F415" t="s">
        <v>2383</v>
      </c>
      <c r="G415">
        <v>1</v>
      </c>
      <c r="H415" t="s">
        <v>2382</v>
      </c>
    </row>
    <row r="416" spans="1:8" x14ac:dyDescent="0.25">
      <c r="A416" t="s">
        <v>1957</v>
      </c>
      <c r="B416">
        <v>24.32</v>
      </c>
      <c r="C416">
        <v>10.47</v>
      </c>
      <c r="D416" t="s">
        <v>2382</v>
      </c>
      <c r="E416" t="s">
        <v>2380</v>
      </c>
      <c r="F416" t="s">
        <v>2380</v>
      </c>
      <c r="G416">
        <v>2</v>
      </c>
      <c r="H416" t="s">
        <v>2382</v>
      </c>
    </row>
    <row r="417" spans="1:8" x14ac:dyDescent="0.25">
      <c r="A417" t="s">
        <v>1956</v>
      </c>
      <c r="B417">
        <v>20.96</v>
      </c>
      <c r="C417">
        <v>4.04</v>
      </c>
      <c r="D417" t="s">
        <v>2382</v>
      </c>
      <c r="E417" t="s">
        <v>2380</v>
      </c>
      <c r="F417" t="s">
        <v>2380</v>
      </c>
      <c r="G417">
        <v>1</v>
      </c>
      <c r="H417" t="s">
        <v>2382</v>
      </c>
    </row>
    <row r="418" spans="1:8" x14ac:dyDescent="0.25">
      <c r="A418" t="s">
        <v>1955</v>
      </c>
      <c r="B418">
        <v>19.68</v>
      </c>
      <c r="C418">
        <v>5.74</v>
      </c>
      <c r="D418" t="s">
        <v>2380</v>
      </c>
      <c r="E418" t="s">
        <v>2380</v>
      </c>
      <c r="F418" t="s">
        <v>2380</v>
      </c>
      <c r="G418" t="s">
        <v>2381</v>
      </c>
      <c r="H418" t="s">
        <v>2382</v>
      </c>
    </row>
    <row r="419" spans="1:8" x14ac:dyDescent="0.25">
      <c r="A419" t="s">
        <v>1954</v>
      </c>
      <c r="B419">
        <v>18.100000000000001</v>
      </c>
      <c r="C419">
        <v>6.33</v>
      </c>
      <c r="D419" t="s">
        <v>2380</v>
      </c>
      <c r="E419" t="s">
        <v>2380</v>
      </c>
      <c r="F419" t="s">
        <v>2380</v>
      </c>
      <c r="G419">
        <v>1</v>
      </c>
      <c r="H419" t="s">
        <v>2382</v>
      </c>
    </row>
    <row r="420" spans="1:8" x14ac:dyDescent="0.25">
      <c r="A420" t="s">
        <v>1953</v>
      </c>
      <c r="B420">
        <v>29.64</v>
      </c>
      <c r="C420">
        <v>4.28</v>
      </c>
      <c r="D420" t="s">
        <v>2382</v>
      </c>
      <c r="E420" t="s">
        <v>2380</v>
      </c>
      <c r="F420" t="s">
        <v>2380</v>
      </c>
      <c r="G420" t="s">
        <v>2381</v>
      </c>
      <c r="H420" t="s">
        <v>2380</v>
      </c>
    </row>
    <row r="421" spans="1:8" x14ac:dyDescent="0.25">
      <c r="A421" t="s">
        <v>1952</v>
      </c>
      <c r="B421">
        <v>25.3</v>
      </c>
      <c r="C421">
        <v>9.4700000000000006</v>
      </c>
      <c r="D421" t="s">
        <v>2382</v>
      </c>
      <c r="E421" t="s">
        <v>2380</v>
      </c>
      <c r="F421" t="s">
        <v>2380</v>
      </c>
      <c r="G421">
        <v>2</v>
      </c>
      <c r="H421" t="s">
        <v>2382</v>
      </c>
    </row>
    <row r="422" spans="1:8" x14ac:dyDescent="0.25">
      <c r="A422" t="s">
        <v>1951</v>
      </c>
      <c r="B422">
        <v>27.6</v>
      </c>
      <c r="C422">
        <v>4.8499999999999996</v>
      </c>
      <c r="D422" t="s">
        <v>2382</v>
      </c>
      <c r="E422" t="s">
        <v>2380</v>
      </c>
      <c r="F422" t="s">
        <v>2380</v>
      </c>
      <c r="G422" t="s">
        <v>2381</v>
      </c>
      <c r="H422" t="s">
        <v>2380</v>
      </c>
    </row>
    <row r="423" spans="1:8" x14ac:dyDescent="0.25">
      <c r="A423" t="s">
        <v>1950</v>
      </c>
      <c r="B423">
        <v>27.645</v>
      </c>
      <c r="C423">
        <v>11.03</v>
      </c>
      <c r="D423" t="s">
        <v>2382</v>
      </c>
      <c r="E423" t="s">
        <v>2380</v>
      </c>
      <c r="F423" t="s">
        <v>2380</v>
      </c>
      <c r="G423">
        <v>1</v>
      </c>
      <c r="H423" t="s">
        <v>2382</v>
      </c>
    </row>
    <row r="424" spans="1:8" x14ac:dyDescent="0.25">
      <c r="A424" t="s">
        <v>1949</v>
      </c>
      <c r="B424">
        <v>27.6</v>
      </c>
      <c r="C424">
        <v>5.22</v>
      </c>
      <c r="D424" t="s">
        <v>2380</v>
      </c>
      <c r="E424" t="s">
        <v>2380</v>
      </c>
      <c r="F424" t="s">
        <v>2380</v>
      </c>
      <c r="G424">
        <v>2</v>
      </c>
      <c r="H424" t="s">
        <v>2382</v>
      </c>
    </row>
    <row r="425" spans="1:8" x14ac:dyDescent="0.25">
      <c r="A425" t="s">
        <v>1948</v>
      </c>
      <c r="B425">
        <v>25.08</v>
      </c>
      <c r="C425">
        <v>9.52</v>
      </c>
      <c r="D425" t="s">
        <v>2382</v>
      </c>
      <c r="E425" t="s">
        <v>2380</v>
      </c>
      <c r="F425" t="s">
        <v>2380</v>
      </c>
      <c r="G425">
        <v>2</v>
      </c>
      <c r="H425" t="s">
        <v>2380</v>
      </c>
    </row>
    <row r="426" spans="1:8" x14ac:dyDescent="0.25">
      <c r="A426" t="s">
        <v>1947</v>
      </c>
      <c r="B426">
        <v>30.02</v>
      </c>
      <c r="C426">
        <v>11.09</v>
      </c>
      <c r="D426" t="s">
        <v>2380</v>
      </c>
      <c r="E426" t="s">
        <v>2380</v>
      </c>
      <c r="F426" t="s">
        <v>2380</v>
      </c>
      <c r="G426" t="s">
        <v>2381</v>
      </c>
      <c r="H426" t="s">
        <v>2380</v>
      </c>
    </row>
    <row r="427" spans="1:8" x14ac:dyDescent="0.25">
      <c r="A427" t="s">
        <v>1946</v>
      </c>
      <c r="B427">
        <v>27.36</v>
      </c>
      <c r="C427">
        <v>9.4499999999999993</v>
      </c>
      <c r="D427" t="s">
        <v>2382</v>
      </c>
      <c r="E427" t="s">
        <v>2380</v>
      </c>
      <c r="F427" t="s">
        <v>2380</v>
      </c>
      <c r="G427">
        <v>2</v>
      </c>
      <c r="H427" t="s">
        <v>2382</v>
      </c>
    </row>
    <row r="428" spans="1:8" x14ac:dyDescent="0.25">
      <c r="A428" t="s">
        <v>1945</v>
      </c>
      <c r="B428">
        <v>22.2</v>
      </c>
      <c r="C428">
        <v>5.51</v>
      </c>
      <c r="D428" t="s">
        <v>2380</v>
      </c>
      <c r="E428" t="s">
        <v>2380</v>
      </c>
      <c r="F428" t="s">
        <v>2380</v>
      </c>
      <c r="G428" t="s">
        <v>2381</v>
      </c>
      <c r="H428" t="s">
        <v>2382</v>
      </c>
    </row>
    <row r="429" spans="1:8" x14ac:dyDescent="0.25">
      <c r="A429" t="s">
        <v>1944</v>
      </c>
      <c r="B429">
        <v>25.71</v>
      </c>
      <c r="C429">
        <v>4.18</v>
      </c>
      <c r="D429" t="s">
        <v>2380</v>
      </c>
      <c r="E429" t="s">
        <v>2382</v>
      </c>
      <c r="F429" t="s">
        <v>2380</v>
      </c>
      <c r="G429">
        <v>1</v>
      </c>
      <c r="H429" t="s">
        <v>2382</v>
      </c>
    </row>
    <row r="430" spans="1:8" x14ac:dyDescent="0.25">
      <c r="A430" t="s">
        <v>1943</v>
      </c>
      <c r="B430">
        <v>41.91</v>
      </c>
      <c r="C430">
        <v>5.98</v>
      </c>
      <c r="D430" t="s">
        <v>2382</v>
      </c>
      <c r="E430" t="s">
        <v>2380</v>
      </c>
      <c r="F430" t="s">
        <v>2380</v>
      </c>
      <c r="G430">
        <v>1</v>
      </c>
      <c r="H430" t="s">
        <v>2380</v>
      </c>
    </row>
    <row r="431" spans="1:8" x14ac:dyDescent="0.25">
      <c r="A431" t="s">
        <v>1942</v>
      </c>
      <c r="B431">
        <v>25.85</v>
      </c>
      <c r="C431">
        <v>10.16</v>
      </c>
      <c r="D431" t="s">
        <v>2380</v>
      </c>
      <c r="E431" t="s">
        <v>2380</v>
      </c>
      <c r="F431" t="s">
        <v>2380</v>
      </c>
      <c r="G431" t="s">
        <v>2381</v>
      </c>
      <c r="H431" t="s">
        <v>2382</v>
      </c>
    </row>
    <row r="432" spans="1:8" x14ac:dyDescent="0.25">
      <c r="A432" t="s">
        <v>1941</v>
      </c>
      <c r="B432">
        <v>23.844999999999999</v>
      </c>
      <c r="C432">
        <v>11.71</v>
      </c>
      <c r="D432" t="s">
        <v>2380</v>
      </c>
      <c r="E432" t="s">
        <v>2380</v>
      </c>
      <c r="F432" t="s">
        <v>2380</v>
      </c>
      <c r="G432">
        <v>2</v>
      </c>
      <c r="H432" t="s">
        <v>2382</v>
      </c>
    </row>
    <row r="433" spans="1:8" x14ac:dyDescent="0.25">
      <c r="A433" t="s">
        <v>1940</v>
      </c>
      <c r="B433">
        <v>30.59</v>
      </c>
      <c r="C433">
        <v>5.23</v>
      </c>
      <c r="D433" t="s">
        <v>2380</v>
      </c>
      <c r="E433" t="s">
        <v>2380</v>
      </c>
      <c r="F433" t="s">
        <v>2383</v>
      </c>
      <c r="G433">
        <v>1</v>
      </c>
      <c r="H433" t="s">
        <v>2380</v>
      </c>
    </row>
    <row r="434" spans="1:8" x14ac:dyDescent="0.25">
      <c r="A434" t="s">
        <v>1939</v>
      </c>
      <c r="B434">
        <v>24.795000000000002</v>
      </c>
      <c r="C434">
        <v>6.85</v>
      </c>
      <c r="D434" t="s">
        <v>2380</v>
      </c>
      <c r="E434" t="s">
        <v>2380</v>
      </c>
      <c r="F434" t="s">
        <v>2380</v>
      </c>
      <c r="G434" t="s">
        <v>2381</v>
      </c>
      <c r="H434" t="s">
        <v>2382</v>
      </c>
    </row>
    <row r="435" spans="1:8" x14ac:dyDescent="0.25">
      <c r="A435" t="s">
        <v>1938</v>
      </c>
      <c r="B435">
        <v>24.13</v>
      </c>
      <c r="C435">
        <v>7.05</v>
      </c>
      <c r="D435" t="s">
        <v>2382</v>
      </c>
      <c r="E435" t="s">
        <v>2380</v>
      </c>
      <c r="F435" t="s">
        <v>2380</v>
      </c>
      <c r="G435">
        <v>2</v>
      </c>
      <c r="H435" t="s">
        <v>2382</v>
      </c>
    </row>
    <row r="436" spans="1:8" x14ac:dyDescent="0.25">
      <c r="A436" t="s">
        <v>1937</v>
      </c>
      <c r="B436">
        <v>25.84</v>
      </c>
      <c r="C436">
        <v>11.64</v>
      </c>
      <c r="D436" t="s">
        <v>2380</v>
      </c>
      <c r="E436" t="s">
        <v>2380</v>
      </c>
      <c r="F436" t="s">
        <v>2380</v>
      </c>
      <c r="G436">
        <v>2</v>
      </c>
      <c r="H436" t="s">
        <v>2382</v>
      </c>
    </row>
    <row r="437" spans="1:8" x14ac:dyDescent="0.25">
      <c r="A437" t="s">
        <v>1936</v>
      </c>
      <c r="B437">
        <v>28</v>
      </c>
      <c r="C437">
        <v>10.52</v>
      </c>
      <c r="D437" t="s">
        <v>2380</v>
      </c>
      <c r="E437" t="s">
        <v>2380</v>
      </c>
      <c r="F437" t="s">
        <v>2380</v>
      </c>
      <c r="G437" t="s">
        <v>2381</v>
      </c>
      <c r="H437" t="s">
        <v>2382</v>
      </c>
    </row>
    <row r="438" spans="1:8" x14ac:dyDescent="0.25">
      <c r="A438" t="s">
        <v>1935</v>
      </c>
      <c r="B438">
        <v>34.1</v>
      </c>
      <c r="C438">
        <v>4.01</v>
      </c>
      <c r="D438" t="s">
        <v>2382</v>
      </c>
      <c r="E438" t="s">
        <v>2380</v>
      </c>
      <c r="F438" t="s">
        <v>2383</v>
      </c>
      <c r="G438">
        <v>1</v>
      </c>
      <c r="H438" t="s">
        <v>2380</v>
      </c>
    </row>
    <row r="439" spans="1:8" x14ac:dyDescent="0.25">
      <c r="A439" t="s">
        <v>1934</v>
      </c>
      <c r="B439">
        <v>26.125</v>
      </c>
      <c r="C439">
        <v>8.56</v>
      </c>
      <c r="D439" t="s">
        <v>2382</v>
      </c>
      <c r="E439" t="s">
        <v>2380</v>
      </c>
      <c r="F439" t="s">
        <v>2380</v>
      </c>
      <c r="G439">
        <v>1</v>
      </c>
      <c r="H439" t="s">
        <v>2382</v>
      </c>
    </row>
    <row r="440" spans="1:8" x14ac:dyDescent="0.25">
      <c r="A440" t="s">
        <v>1933</v>
      </c>
      <c r="B440">
        <v>25.6</v>
      </c>
      <c r="C440">
        <v>10.5</v>
      </c>
      <c r="D440" t="s">
        <v>2380</v>
      </c>
      <c r="E440" t="s">
        <v>2380</v>
      </c>
      <c r="F440" t="s">
        <v>2380</v>
      </c>
      <c r="G440">
        <v>2</v>
      </c>
      <c r="H440" t="s">
        <v>2382</v>
      </c>
    </row>
    <row r="441" spans="1:8" x14ac:dyDescent="0.25">
      <c r="A441" t="s">
        <v>1932</v>
      </c>
      <c r="B441">
        <v>24.32</v>
      </c>
      <c r="C441">
        <v>6.39</v>
      </c>
      <c r="D441" t="s">
        <v>2380</v>
      </c>
      <c r="E441" t="s">
        <v>2380</v>
      </c>
      <c r="F441" t="s">
        <v>2380</v>
      </c>
      <c r="G441" t="s">
        <v>2381</v>
      </c>
      <c r="H441" t="s">
        <v>2380</v>
      </c>
    </row>
    <row r="442" spans="1:8" x14ac:dyDescent="0.25">
      <c r="A442" t="s">
        <v>1931</v>
      </c>
      <c r="B442">
        <v>22.88</v>
      </c>
      <c r="C442">
        <v>5.71</v>
      </c>
      <c r="D442" t="s">
        <v>2382</v>
      </c>
      <c r="E442" t="s">
        <v>2380</v>
      </c>
      <c r="F442" t="s">
        <v>2383</v>
      </c>
      <c r="G442">
        <v>1</v>
      </c>
      <c r="H442" t="s">
        <v>2382</v>
      </c>
    </row>
    <row r="443" spans="1:8" x14ac:dyDescent="0.25">
      <c r="A443" t="s">
        <v>1930</v>
      </c>
      <c r="B443">
        <v>24.984999999999999</v>
      </c>
      <c r="C443">
        <v>4.43</v>
      </c>
      <c r="D443" t="s">
        <v>2382</v>
      </c>
      <c r="E443" t="s">
        <v>2380</v>
      </c>
      <c r="F443" t="s">
        <v>2383</v>
      </c>
      <c r="G443">
        <v>1</v>
      </c>
      <c r="H443" t="s">
        <v>2380</v>
      </c>
    </row>
    <row r="444" spans="1:8" x14ac:dyDescent="0.25">
      <c r="A444" t="s">
        <v>1929</v>
      </c>
      <c r="B444">
        <v>33.1</v>
      </c>
      <c r="C444">
        <v>5.52</v>
      </c>
      <c r="D444" t="s">
        <v>2380</v>
      </c>
      <c r="E444" t="s">
        <v>2380</v>
      </c>
      <c r="F444" t="s">
        <v>2383</v>
      </c>
      <c r="G444">
        <v>1</v>
      </c>
      <c r="H444" t="s">
        <v>2380</v>
      </c>
    </row>
    <row r="445" spans="1:8" x14ac:dyDescent="0.25">
      <c r="A445" t="s">
        <v>1928</v>
      </c>
      <c r="B445">
        <v>27.83</v>
      </c>
      <c r="C445">
        <v>9.1999999999999993</v>
      </c>
      <c r="D445" t="s">
        <v>2382</v>
      </c>
      <c r="E445" t="s">
        <v>2380</v>
      </c>
      <c r="F445" t="s">
        <v>2380</v>
      </c>
      <c r="G445">
        <v>1</v>
      </c>
      <c r="H445" t="s">
        <v>2382</v>
      </c>
    </row>
    <row r="446" spans="1:8" x14ac:dyDescent="0.25">
      <c r="A446" t="s">
        <v>1927</v>
      </c>
      <c r="B446">
        <v>30.875</v>
      </c>
      <c r="C446">
        <v>10.97</v>
      </c>
      <c r="D446" t="s">
        <v>2382</v>
      </c>
      <c r="E446" t="s">
        <v>2380</v>
      </c>
      <c r="F446" t="s">
        <v>2380</v>
      </c>
      <c r="G446">
        <v>2</v>
      </c>
      <c r="H446" t="s">
        <v>2380</v>
      </c>
    </row>
    <row r="447" spans="1:8" x14ac:dyDescent="0.25">
      <c r="A447" t="s">
        <v>1926</v>
      </c>
      <c r="B447">
        <v>27.265000000000001</v>
      </c>
      <c r="C447">
        <v>4.25</v>
      </c>
      <c r="D447" t="s">
        <v>2380</v>
      </c>
      <c r="E447" t="s">
        <v>2380</v>
      </c>
      <c r="F447" t="s">
        <v>2383</v>
      </c>
      <c r="G447">
        <v>1</v>
      </c>
      <c r="H447" t="s">
        <v>2380</v>
      </c>
    </row>
    <row r="448" spans="1:8" x14ac:dyDescent="0.25">
      <c r="A448" t="s">
        <v>1925</v>
      </c>
      <c r="B448">
        <v>26.7</v>
      </c>
      <c r="C448">
        <v>5.23</v>
      </c>
      <c r="D448" t="s">
        <v>2380</v>
      </c>
      <c r="E448" t="s">
        <v>2380</v>
      </c>
      <c r="F448" t="s">
        <v>2383</v>
      </c>
      <c r="G448">
        <v>1</v>
      </c>
      <c r="H448" t="s">
        <v>2382</v>
      </c>
    </row>
    <row r="449" spans="1:8" x14ac:dyDescent="0.25">
      <c r="A449" t="s">
        <v>1924</v>
      </c>
      <c r="B449">
        <v>29.925000000000001</v>
      </c>
      <c r="C449">
        <v>5.96</v>
      </c>
      <c r="D449" t="s">
        <v>2382</v>
      </c>
      <c r="E449" t="s">
        <v>2380</v>
      </c>
      <c r="F449" t="s">
        <v>2383</v>
      </c>
      <c r="G449">
        <v>1</v>
      </c>
      <c r="H449" t="s">
        <v>2382</v>
      </c>
    </row>
    <row r="450" spans="1:8" x14ac:dyDescent="0.25">
      <c r="A450" t="s">
        <v>1923</v>
      </c>
      <c r="B450">
        <v>19.95</v>
      </c>
      <c r="C450">
        <v>4.29</v>
      </c>
      <c r="D450" t="s">
        <v>2382</v>
      </c>
      <c r="E450" t="s">
        <v>2380</v>
      </c>
      <c r="F450" t="s">
        <v>2380</v>
      </c>
      <c r="G450">
        <v>2</v>
      </c>
      <c r="H450" t="s">
        <v>2382</v>
      </c>
    </row>
    <row r="451" spans="1:8" x14ac:dyDescent="0.25">
      <c r="A451" t="s">
        <v>1922</v>
      </c>
      <c r="B451">
        <v>24.225000000000001</v>
      </c>
      <c r="C451">
        <v>4.09</v>
      </c>
      <c r="D451" t="s">
        <v>2380</v>
      </c>
      <c r="E451" t="s">
        <v>2380</v>
      </c>
      <c r="F451" t="s">
        <v>2380</v>
      </c>
      <c r="G451" t="s">
        <v>2381</v>
      </c>
      <c r="H451" t="s">
        <v>2380</v>
      </c>
    </row>
    <row r="452" spans="1:8" x14ac:dyDescent="0.25">
      <c r="A452" t="s">
        <v>1921</v>
      </c>
      <c r="B452">
        <v>28.12</v>
      </c>
      <c r="C452">
        <v>4.88</v>
      </c>
      <c r="D452" t="s">
        <v>2380</v>
      </c>
      <c r="E452" t="s">
        <v>2380</v>
      </c>
      <c r="F452" t="s">
        <v>2380</v>
      </c>
      <c r="G452" t="s">
        <v>2381</v>
      </c>
      <c r="H452" t="s">
        <v>2382</v>
      </c>
    </row>
    <row r="453" spans="1:8" x14ac:dyDescent="0.25">
      <c r="A453" t="s">
        <v>1920</v>
      </c>
      <c r="B453">
        <v>23.21</v>
      </c>
      <c r="C453">
        <v>6.76</v>
      </c>
      <c r="D453" t="s">
        <v>2380</v>
      </c>
      <c r="E453" t="s">
        <v>2380</v>
      </c>
      <c r="F453" t="s">
        <v>2380</v>
      </c>
      <c r="G453" t="s">
        <v>2381</v>
      </c>
      <c r="H453" t="s">
        <v>2382</v>
      </c>
    </row>
    <row r="454" spans="1:8" x14ac:dyDescent="0.25">
      <c r="A454" t="s">
        <v>1919</v>
      </c>
      <c r="B454">
        <v>23.98</v>
      </c>
      <c r="C454">
        <v>10.67</v>
      </c>
      <c r="D454" t="s">
        <v>2380</v>
      </c>
      <c r="E454" t="s">
        <v>2380</v>
      </c>
      <c r="F454" t="s">
        <v>2380</v>
      </c>
      <c r="G454" t="s">
        <v>2381</v>
      </c>
      <c r="H454" t="s">
        <v>2380</v>
      </c>
    </row>
    <row r="455" spans="1:8" x14ac:dyDescent="0.25">
      <c r="A455" t="s">
        <v>1918</v>
      </c>
      <c r="B455">
        <v>30</v>
      </c>
      <c r="C455">
        <v>6.21</v>
      </c>
      <c r="D455" t="s">
        <v>2380</v>
      </c>
      <c r="E455" t="s">
        <v>2380</v>
      </c>
      <c r="F455" t="s">
        <v>2380</v>
      </c>
      <c r="G455" t="s">
        <v>2381</v>
      </c>
      <c r="H455" t="s">
        <v>2382</v>
      </c>
    </row>
    <row r="456" spans="1:8" x14ac:dyDescent="0.25">
      <c r="A456" t="s">
        <v>1917</v>
      </c>
      <c r="B456">
        <v>17.350000000000001</v>
      </c>
      <c r="C456">
        <v>5.03</v>
      </c>
      <c r="D456" t="s">
        <v>2382</v>
      </c>
      <c r="E456" t="s">
        <v>2380</v>
      </c>
      <c r="F456" t="s">
        <v>2380</v>
      </c>
      <c r="G456" t="s">
        <v>2381</v>
      </c>
      <c r="H456" t="s">
        <v>2382</v>
      </c>
    </row>
    <row r="457" spans="1:8" x14ac:dyDescent="0.25">
      <c r="A457" t="s">
        <v>1916</v>
      </c>
      <c r="B457">
        <v>22.704999999999998</v>
      </c>
      <c r="C457">
        <v>5.27</v>
      </c>
      <c r="D457" t="s">
        <v>2380</v>
      </c>
      <c r="E457" t="s">
        <v>2380</v>
      </c>
      <c r="F457" t="s">
        <v>2380</v>
      </c>
      <c r="G457" t="s">
        <v>2381</v>
      </c>
      <c r="H457" t="s">
        <v>2380</v>
      </c>
    </row>
    <row r="458" spans="1:8" x14ac:dyDescent="0.25">
      <c r="A458" t="s">
        <v>1915</v>
      </c>
      <c r="B458">
        <v>25.41</v>
      </c>
      <c r="C458">
        <v>10.53</v>
      </c>
      <c r="D458" t="s">
        <v>2382</v>
      </c>
      <c r="E458" t="s">
        <v>2380</v>
      </c>
      <c r="F458" t="s">
        <v>2380</v>
      </c>
      <c r="G458">
        <v>1</v>
      </c>
      <c r="H458" t="s">
        <v>2382</v>
      </c>
    </row>
    <row r="459" spans="1:8" x14ac:dyDescent="0.25">
      <c r="A459" t="s">
        <v>1914</v>
      </c>
      <c r="B459">
        <v>18.23</v>
      </c>
      <c r="C459">
        <v>5.78</v>
      </c>
      <c r="D459" t="s">
        <v>2380</v>
      </c>
      <c r="E459" t="s">
        <v>2380</v>
      </c>
      <c r="F459" t="s">
        <v>2383</v>
      </c>
      <c r="G459">
        <v>1</v>
      </c>
      <c r="H459" t="s">
        <v>2382</v>
      </c>
    </row>
    <row r="460" spans="1:8" x14ac:dyDescent="0.25">
      <c r="A460" t="s">
        <v>1913</v>
      </c>
      <c r="B460">
        <v>24.7</v>
      </c>
      <c r="C460">
        <v>4.3600000000000003</v>
      </c>
      <c r="D460" t="s">
        <v>2380</v>
      </c>
      <c r="E460" t="s">
        <v>2380</v>
      </c>
      <c r="F460" t="s">
        <v>2383</v>
      </c>
      <c r="G460">
        <v>1</v>
      </c>
      <c r="H460" t="s">
        <v>2382</v>
      </c>
    </row>
    <row r="461" spans="1:8" x14ac:dyDescent="0.25">
      <c r="A461" t="s">
        <v>1912</v>
      </c>
      <c r="B461">
        <v>37.4</v>
      </c>
      <c r="C461">
        <v>9.7200000000000006</v>
      </c>
      <c r="D461" t="s">
        <v>2382</v>
      </c>
      <c r="E461" t="s">
        <v>2380</v>
      </c>
      <c r="F461" t="s">
        <v>2383</v>
      </c>
      <c r="G461">
        <v>1</v>
      </c>
      <c r="H461" t="s">
        <v>2380</v>
      </c>
    </row>
    <row r="462" spans="1:8" x14ac:dyDescent="0.25">
      <c r="A462" t="s">
        <v>1911</v>
      </c>
      <c r="B462">
        <v>26.885000000000002</v>
      </c>
      <c r="C462">
        <v>5.18</v>
      </c>
      <c r="D462" t="s">
        <v>2380</v>
      </c>
      <c r="E462" t="s">
        <v>2380</v>
      </c>
      <c r="F462" t="s">
        <v>2383</v>
      </c>
      <c r="G462">
        <v>1</v>
      </c>
      <c r="H462" t="s">
        <v>2382</v>
      </c>
    </row>
    <row r="463" spans="1:8" x14ac:dyDescent="0.25">
      <c r="A463" t="s">
        <v>1910</v>
      </c>
      <c r="B463">
        <v>25.27</v>
      </c>
      <c r="C463">
        <v>5.29</v>
      </c>
      <c r="D463" t="s">
        <v>2380</v>
      </c>
      <c r="E463" t="s">
        <v>2380</v>
      </c>
      <c r="F463" t="s">
        <v>2383</v>
      </c>
      <c r="G463">
        <v>1</v>
      </c>
      <c r="H463" t="s">
        <v>2382</v>
      </c>
    </row>
    <row r="464" spans="1:8" x14ac:dyDescent="0.25">
      <c r="A464" t="s">
        <v>1909</v>
      </c>
      <c r="B464">
        <v>23.655000000000001</v>
      </c>
      <c r="C464">
        <v>4.8600000000000003</v>
      </c>
      <c r="D464" t="s">
        <v>2382</v>
      </c>
      <c r="E464" t="s">
        <v>2380</v>
      </c>
      <c r="F464" t="s">
        <v>2380</v>
      </c>
      <c r="G464" t="s">
        <v>2381</v>
      </c>
      <c r="H464" t="s">
        <v>2382</v>
      </c>
    </row>
    <row r="465" spans="1:8" x14ac:dyDescent="0.25">
      <c r="A465" t="s">
        <v>1908</v>
      </c>
      <c r="B465">
        <v>55.05</v>
      </c>
      <c r="C465">
        <v>7.66</v>
      </c>
      <c r="D465" t="s">
        <v>2380</v>
      </c>
      <c r="E465" t="s">
        <v>2380</v>
      </c>
      <c r="F465" t="s">
        <v>2380</v>
      </c>
      <c r="G465" t="s">
        <v>2381</v>
      </c>
      <c r="H465" t="s">
        <v>2380</v>
      </c>
    </row>
    <row r="466" spans="1:8" x14ac:dyDescent="0.25">
      <c r="A466" t="s">
        <v>1907</v>
      </c>
      <c r="B466">
        <v>24.89</v>
      </c>
      <c r="C466">
        <v>6.1</v>
      </c>
      <c r="D466" t="s">
        <v>2382</v>
      </c>
      <c r="E466" t="s">
        <v>2380</v>
      </c>
      <c r="F466" t="s">
        <v>2383</v>
      </c>
      <c r="G466">
        <v>1</v>
      </c>
      <c r="H466" t="s">
        <v>2382</v>
      </c>
    </row>
    <row r="467" spans="1:8" x14ac:dyDescent="0.25">
      <c r="A467" t="s">
        <v>1906</v>
      </c>
      <c r="B467">
        <v>18.715</v>
      </c>
      <c r="C467">
        <v>4.4400000000000004</v>
      </c>
      <c r="D467" t="s">
        <v>2380</v>
      </c>
      <c r="E467" t="s">
        <v>2380</v>
      </c>
      <c r="F467" t="s">
        <v>2380</v>
      </c>
      <c r="G467" t="s">
        <v>2381</v>
      </c>
      <c r="H467" t="s">
        <v>2380</v>
      </c>
    </row>
    <row r="468" spans="1:8" x14ac:dyDescent="0.25">
      <c r="A468" t="s">
        <v>1905</v>
      </c>
      <c r="B468">
        <v>28.12</v>
      </c>
      <c r="C468">
        <v>6.15</v>
      </c>
      <c r="D468" t="s">
        <v>2380</v>
      </c>
      <c r="E468" t="s">
        <v>2380</v>
      </c>
      <c r="F468" t="s">
        <v>2380</v>
      </c>
      <c r="G468" t="s">
        <v>2381</v>
      </c>
      <c r="H468" t="s">
        <v>2382</v>
      </c>
    </row>
    <row r="469" spans="1:8" x14ac:dyDescent="0.25">
      <c r="A469" t="s">
        <v>1904</v>
      </c>
      <c r="B469">
        <v>26.6</v>
      </c>
      <c r="C469">
        <v>4.53</v>
      </c>
      <c r="D469" t="s">
        <v>2380</v>
      </c>
      <c r="E469" t="s">
        <v>2380</v>
      </c>
      <c r="F469" t="s">
        <v>2380</v>
      </c>
      <c r="G469" t="s">
        <v>2381</v>
      </c>
      <c r="H469" t="s">
        <v>2382</v>
      </c>
    </row>
    <row r="470" spans="1:8" x14ac:dyDescent="0.25">
      <c r="A470" t="s">
        <v>1903</v>
      </c>
      <c r="B470">
        <v>30.114999999999998</v>
      </c>
      <c r="C470">
        <v>5.48</v>
      </c>
      <c r="D470" t="s">
        <v>2380</v>
      </c>
      <c r="E470" t="s">
        <v>2382</v>
      </c>
      <c r="F470" t="s">
        <v>2380</v>
      </c>
      <c r="G470">
        <v>1</v>
      </c>
      <c r="H470" t="s">
        <v>2380</v>
      </c>
    </row>
    <row r="471" spans="1:8" x14ac:dyDescent="0.25">
      <c r="A471" t="s">
        <v>1902</v>
      </c>
      <c r="B471">
        <v>24.605</v>
      </c>
      <c r="C471">
        <v>5.48</v>
      </c>
      <c r="D471" t="s">
        <v>2380</v>
      </c>
      <c r="E471" t="s">
        <v>2380</v>
      </c>
      <c r="F471" t="s">
        <v>2380</v>
      </c>
      <c r="G471" t="s">
        <v>2381</v>
      </c>
      <c r="H471" t="s">
        <v>2382</v>
      </c>
    </row>
    <row r="472" spans="1:8" x14ac:dyDescent="0.25">
      <c r="A472" t="s">
        <v>1901</v>
      </c>
      <c r="B472">
        <v>29.6</v>
      </c>
      <c r="C472">
        <v>8.1</v>
      </c>
      <c r="D472" t="s">
        <v>2380</v>
      </c>
      <c r="E472" t="s">
        <v>2380</v>
      </c>
      <c r="F472" t="s">
        <v>2380</v>
      </c>
      <c r="G472" t="s">
        <v>2381</v>
      </c>
      <c r="H472" t="s">
        <v>2380</v>
      </c>
    </row>
    <row r="473" spans="1:8" x14ac:dyDescent="0.25">
      <c r="A473" t="s">
        <v>1900</v>
      </c>
      <c r="B473">
        <v>24.42</v>
      </c>
      <c r="C473">
        <v>7.16</v>
      </c>
      <c r="D473" t="s">
        <v>2380</v>
      </c>
      <c r="E473" t="s">
        <v>2380</v>
      </c>
      <c r="F473" t="s">
        <v>2380</v>
      </c>
      <c r="G473" t="s">
        <v>2381</v>
      </c>
      <c r="H473" t="s">
        <v>2382</v>
      </c>
    </row>
    <row r="474" spans="1:8" x14ac:dyDescent="0.25">
      <c r="A474" t="s">
        <v>1899</v>
      </c>
      <c r="B474">
        <v>20.9</v>
      </c>
      <c r="C474">
        <v>4.55</v>
      </c>
      <c r="D474" t="s">
        <v>2382</v>
      </c>
      <c r="E474" t="s">
        <v>2380</v>
      </c>
      <c r="F474" t="s">
        <v>2383</v>
      </c>
      <c r="G474">
        <v>1</v>
      </c>
      <c r="H474" t="s">
        <v>2382</v>
      </c>
    </row>
    <row r="475" spans="1:8" x14ac:dyDescent="0.25">
      <c r="A475" t="s">
        <v>1898</v>
      </c>
      <c r="B475">
        <v>22.895</v>
      </c>
      <c r="C475">
        <v>6.03</v>
      </c>
      <c r="D475" t="s">
        <v>2380</v>
      </c>
      <c r="E475" t="s">
        <v>2380</v>
      </c>
      <c r="F475" t="s">
        <v>2380</v>
      </c>
      <c r="G475" t="s">
        <v>2381</v>
      </c>
      <c r="H475" t="s">
        <v>2382</v>
      </c>
    </row>
    <row r="476" spans="1:8" x14ac:dyDescent="0.25">
      <c r="A476" t="s">
        <v>1897</v>
      </c>
      <c r="B476">
        <v>28.3</v>
      </c>
      <c r="C476">
        <v>5.47</v>
      </c>
      <c r="D476" t="s">
        <v>2382</v>
      </c>
      <c r="E476" t="s">
        <v>2380</v>
      </c>
      <c r="F476" t="s">
        <v>2383</v>
      </c>
      <c r="G476">
        <v>1</v>
      </c>
      <c r="H476" t="s">
        <v>2382</v>
      </c>
    </row>
    <row r="477" spans="1:8" x14ac:dyDescent="0.25">
      <c r="A477" t="s">
        <v>1895</v>
      </c>
      <c r="B477">
        <v>54.3</v>
      </c>
      <c r="C477">
        <v>4.1500000000000004</v>
      </c>
      <c r="D477" t="s">
        <v>2382</v>
      </c>
      <c r="E477" t="s">
        <v>2380</v>
      </c>
      <c r="F477" t="s">
        <v>2380</v>
      </c>
      <c r="G477">
        <v>1</v>
      </c>
      <c r="H477" t="s">
        <v>2380</v>
      </c>
    </row>
    <row r="478" spans="1:8" x14ac:dyDescent="0.25">
      <c r="A478" t="s">
        <v>1894</v>
      </c>
      <c r="B478">
        <v>33.344999999999999</v>
      </c>
      <c r="C478">
        <v>11.32</v>
      </c>
      <c r="D478" t="s">
        <v>2382</v>
      </c>
      <c r="E478" t="s">
        <v>2380</v>
      </c>
      <c r="F478" t="s">
        <v>2380</v>
      </c>
      <c r="G478">
        <v>1</v>
      </c>
      <c r="H478" t="s">
        <v>2380</v>
      </c>
    </row>
    <row r="479" spans="1:8" x14ac:dyDescent="0.25">
      <c r="A479" t="s">
        <v>1893</v>
      </c>
      <c r="B479">
        <v>33</v>
      </c>
      <c r="C479">
        <v>9.51</v>
      </c>
      <c r="D479" t="s">
        <v>2382</v>
      </c>
      <c r="E479" t="s">
        <v>2380</v>
      </c>
      <c r="F479" t="s">
        <v>2380</v>
      </c>
      <c r="G479" t="s">
        <v>2381</v>
      </c>
      <c r="H479" t="s">
        <v>2380</v>
      </c>
    </row>
    <row r="480" spans="1:8" x14ac:dyDescent="0.25">
      <c r="A480" t="s">
        <v>1892</v>
      </c>
      <c r="B480">
        <v>28.024999999999999</v>
      </c>
      <c r="C480">
        <v>7.67</v>
      </c>
      <c r="D480" t="s">
        <v>2382</v>
      </c>
      <c r="E480" t="s">
        <v>2380</v>
      </c>
      <c r="F480" t="s">
        <v>2380</v>
      </c>
      <c r="G480">
        <v>1</v>
      </c>
      <c r="H480" t="s">
        <v>2382</v>
      </c>
    </row>
    <row r="481" spans="1:8" x14ac:dyDescent="0.25">
      <c r="A481" t="s">
        <v>1891</v>
      </c>
      <c r="B481">
        <v>28.69</v>
      </c>
      <c r="C481">
        <v>6.23</v>
      </c>
      <c r="D481" t="s">
        <v>2380</v>
      </c>
      <c r="E481" t="s">
        <v>2380</v>
      </c>
      <c r="F481" t="s">
        <v>2380</v>
      </c>
      <c r="G481">
        <v>1</v>
      </c>
      <c r="H481" t="s">
        <v>2382</v>
      </c>
    </row>
    <row r="482" spans="1:8" x14ac:dyDescent="0.25">
      <c r="A482" t="s">
        <v>1890</v>
      </c>
      <c r="B482">
        <v>40.28</v>
      </c>
      <c r="C482">
        <v>8.9</v>
      </c>
      <c r="D482" t="s">
        <v>2380</v>
      </c>
      <c r="E482" t="s">
        <v>2380</v>
      </c>
      <c r="F482" t="s">
        <v>2380</v>
      </c>
      <c r="G482" t="s">
        <v>2381</v>
      </c>
      <c r="H482" t="s">
        <v>2380</v>
      </c>
    </row>
    <row r="483" spans="1:8" x14ac:dyDescent="0.25">
      <c r="A483" t="s">
        <v>1889</v>
      </c>
      <c r="B483">
        <v>37.299999999999997</v>
      </c>
      <c r="C483">
        <v>7.79</v>
      </c>
      <c r="D483" t="s">
        <v>2382</v>
      </c>
      <c r="E483" t="s">
        <v>2380</v>
      </c>
      <c r="F483" t="s">
        <v>2380</v>
      </c>
      <c r="G483" t="s">
        <v>2381</v>
      </c>
      <c r="H483" t="s">
        <v>2380</v>
      </c>
    </row>
    <row r="484" spans="1:8" x14ac:dyDescent="0.25">
      <c r="A484" t="s">
        <v>1888</v>
      </c>
      <c r="B484">
        <v>54.47</v>
      </c>
      <c r="C484">
        <v>4.49</v>
      </c>
      <c r="D484" t="s">
        <v>2382</v>
      </c>
      <c r="E484" t="s">
        <v>2380</v>
      </c>
      <c r="F484" t="s">
        <v>2380</v>
      </c>
      <c r="G484">
        <v>2</v>
      </c>
      <c r="H484" t="s">
        <v>2380</v>
      </c>
    </row>
    <row r="485" spans="1:8" x14ac:dyDescent="0.25">
      <c r="A485" t="s">
        <v>1887</v>
      </c>
      <c r="B485">
        <v>38.06</v>
      </c>
      <c r="C485">
        <v>5.24</v>
      </c>
      <c r="D485" t="s">
        <v>2382</v>
      </c>
      <c r="E485" t="s">
        <v>2380</v>
      </c>
      <c r="F485" t="s">
        <v>2383</v>
      </c>
      <c r="G485">
        <v>1</v>
      </c>
      <c r="H485" t="s">
        <v>2380</v>
      </c>
    </row>
    <row r="486" spans="1:8" x14ac:dyDescent="0.25">
      <c r="A486" t="s">
        <v>1886</v>
      </c>
      <c r="B486">
        <v>51.47</v>
      </c>
      <c r="C486">
        <v>9.6</v>
      </c>
      <c r="D486" t="s">
        <v>2380</v>
      </c>
      <c r="E486" t="s">
        <v>2380</v>
      </c>
      <c r="F486" t="s">
        <v>2380</v>
      </c>
      <c r="G486" t="s">
        <v>2381</v>
      </c>
      <c r="H486" t="s">
        <v>2380</v>
      </c>
    </row>
    <row r="487" spans="1:8" x14ac:dyDescent="0.25">
      <c r="A487" t="s">
        <v>1885</v>
      </c>
      <c r="B487">
        <v>29.8</v>
      </c>
      <c r="C487">
        <v>5.78</v>
      </c>
      <c r="D487" t="s">
        <v>2382</v>
      </c>
      <c r="E487" t="s">
        <v>2380</v>
      </c>
      <c r="F487" t="s">
        <v>2380</v>
      </c>
      <c r="G487" t="s">
        <v>2381</v>
      </c>
      <c r="H487" t="s">
        <v>2380</v>
      </c>
    </row>
    <row r="488" spans="1:8" x14ac:dyDescent="0.25">
      <c r="A488" t="s">
        <v>1884</v>
      </c>
      <c r="B488">
        <v>49.77</v>
      </c>
      <c r="C488">
        <v>7.02</v>
      </c>
      <c r="D488" t="s">
        <v>2380</v>
      </c>
      <c r="E488" t="s">
        <v>2380</v>
      </c>
      <c r="F488" t="s">
        <v>2380</v>
      </c>
      <c r="G488" t="s">
        <v>2381</v>
      </c>
      <c r="H488" t="s">
        <v>2380</v>
      </c>
    </row>
    <row r="489" spans="1:8" x14ac:dyDescent="0.25">
      <c r="A489" t="s">
        <v>1883</v>
      </c>
      <c r="B489">
        <v>25.555</v>
      </c>
      <c r="C489">
        <v>4.09</v>
      </c>
      <c r="D489" t="s">
        <v>2382</v>
      </c>
      <c r="E489" t="s">
        <v>2380</v>
      </c>
      <c r="F489" t="s">
        <v>2380</v>
      </c>
      <c r="G489" t="s">
        <v>2381</v>
      </c>
      <c r="H489" t="s">
        <v>2382</v>
      </c>
    </row>
    <row r="490" spans="1:8" x14ac:dyDescent="0.25">
      <c r="A490" t="s">
        <v>1882</v>
      </c>
      <c r="B490">
        <v>29.64</v>
      </c>
      <c r="C490">
        <v>4.93</v>
      </c>
      <c r="D490" t="s">
        <v>2380</v>
      </c>
      <c r="E490" t="s">
        <v>2380</v>
      </c>
      <c r="F490" t="s">
        <v>2383</v>
      </c>
      <c r="G490">
        <v>1</v>
      </c>
      <c r="H490" t="s">
        <v>2380</v>
      </c>
    </row>
    <row r="491" spans="1:8" x14ac:dyDescent="0.25">
      <c r="A491" t="s">
        <v>1881</v>
      </c>
      <c r="B491">
        <v>53.93</v>
      </c>
      <c r="C491">
        <v>5.34</v>
      </c>
      <c r="D491" t="s">
        <v>2382</v>
      </c>
      <c r="E491" t="s">
        <v>2380</v>
      </c>
      <c r="F491" t="s">
        <v>2380</v>
      </c>
      <c r="G491">
        <v>2</v>
      </c>
      <c r="H491" t="s">
        <v>2380</v>
      </c>
    </row>
    <row r="492" spans="1:8" x14ac:dyDescent="0.25">
      <c r="A492" t="s">
        <v>1880</v>
      </c>
      <c r="B492">
        <v>28.024999999999999</v>
      </c>
      <c r="C492">
        <v>5.65</v>
      </c>
      <c r="D492" t="s">
        <v>2380</v>
      </c>
      <c r="E492" t="s">
        <v>2380</v>
      </c>
      <c r="F492" t="s">
        <v>2380</v>
      </c>
      <c r="G492">
        <v>1</v>
      </c>
      <c r="H492" t="s">
        <v>2382</v>
      </c>
    </row>
    <row r="493" spans="1:8" x14ac:dyDescent="0.25">
      <c r="A493" t="s">
        <v>1879</v>
      </c>
      <c r="B493">
        <v>27.5</v>
      </c>
      <c r="C493">
        <v>4.49</v>
      </c>
      <c r="D493" t="s">
        <v>2380</v>
      </c>
      <c r="E493" t="s">
        <v>2380</v>
      </c>
      <c r="F493" t="s">
        <v>2380</v>
      </c>
      <c r="G493" t="s">
        <v>2381</v>
      </c>
      <c r="H493" t="s">
        <v>2380</v>
      </c>
    </row>
    <row r="494" spans="1:8" x14ac:dyDescent="0.25">
      <c r="A494" t="s">
        <v>1878</v>
      </c>
      <c r="B494">
        <v>21.8</v>
      </c>
      <c r="C494">
        <v>10.55</v>
      </c>
      <c r="D494" t="s">
        <v>2380</v>
      </c>
      <c r="E494" t="s">
        <v>2380</v>
      </c>
      <c r="F494" t="s">
        <v>2380</v>
      </c>
      <c r="G494" t="s">
        <v>2381</v>
      </c>
      <c r="H494" t="s">
        <v>2382</v>
      </c>
    </row>
    <row r="495" spans="1:8" x14ac:dyDescent="0.25">
      <c r="A495" t="s">
        <v>1877</v>
      </c>
      <c r="B495">
        <v>26.41</v>
      </c>
      <c r="C495">
        <v>4.92</v>
      </c>
      <c r="D495" t="s">
        <v>2382</v>
      </c>
      <c r="E495" t="s">
        <v>2380</v>
      </c>
      <c r="F495" t="s">
        <v>2383</v>
      </c>
      <c r="G495">
        <v>1</v>
      </c>
      <c r="H495" t="s">
        <v>2382</v>
      </c>
    </row>
    <row r="496" spans="1:8" x14ac:dyDescent="0.25">
      <c r="A496" t="s">
        <v>1876</v>
      </c>
      <c r="B496">
        <v>27.835000000000001</v>
      </c>
      <c r="C496">
        <v>5.9</v>
      </c>
      <c r="D496" t="s">
        <v>2382</v>
      </c>
      <c r="E496" t="s">
        <v>2380</v>
      </c>
      <c r="F496" t="s">
        <v>2380</v>
      </c>
      <c r="G496">
        <v>1</v>
      </c>
      <c r="H496" t="s">
        <v>2382</v>
      </c>
    </row>
    <row r="497" spans="1:8" x14ac:dyDescent="0.25">
      <c r="A497" t="s">
        <v>1875</v>
      </c>
      <c r="B497">
        <v>51.74</v>
      </c>
      <c r="C497">
        <v>4.9800000000000004</v>
      </c>
      <c r="D497" t="s">
        <v>2382</v>
      </c>
      <c r="E497" t="s">
        <v>2380</v>
      </c>
      <c r="F497" t="s">
        <v>2380</v>
      </c>
      <c r="G497">
        <v>2</v>
      </c>
      <c r="H497" t="s">
        <v>2380</v>
      </c>
    </row>
    <row r="498" spans="1:8" x14ac:dyDescent="0.25">
      <c r="A498" t="s">
        <v>1874</v>
      </c>
      <c r="B498">
        <v>23.37</v>
      </c>
      <c r="C498">
        <v>5.8</v>
      </c>
      <c r="D498" t="s">
        <v>2380</v>
      </c>
      <c r="E498" t="s">
        <v>2380</v>
      </c>
      <c r="F498" t="s">
        <v>2380</v>
      </c>
      <c r="G498" t="s">
        <v>2381</v>
      </c>
      <c r="H498" t="s">
        <v>2382</v>
      </c>
    </row>
    <row r="499" spans="1:8" x14ac:dyDescent="0.25">
      <c r="A499" t="s">
        <v>1873</v>
      </c>
      <c r="B499">
        <v>29.7</v>
      </c>
      <c r="C499">
        <v>6.21</v>
      </c>
      <c r="D499" t="s">
        <v>2382</v>
      </c>
      <c r="E499" t="s">
        <v>2380</v>
      </c>
      <c r="F499" t="s">
        <v>2383</v>
      </c>
      <c r="G499">
        <v>1</v>
      </c>
      <c r="H499" t="s">
        <v>2382</v>
      </c>
    </row>
    <row r="500" spans="1:8" x14ac:dyDescent="0.25">
      <c r="A500" t="s">
        <v>1872</v>
      </c>
      <c r="B500">
        <v>20.045000000000002</v>
      </c>
      <c r="C500">
        <v>6.17</v>
      </c>
      <c r="D500" t="s">
        <v>2380</v>
      </c>
      <c r="E500" t="s">
        <v>2380</v>
      </c>
      <c r="F500" t="s">
        <v>2383</v>
      </c>
      <c r="G500">
        <v>1</v>
      </c>
      <c r="H500" t="s">
        <v>2382</v>
      </c>
    </row>
    <row r="501" spans="1:8" x14ac:dyDescent="0.25">
      <c r="A501" t="s">
        <v>1871</v>
      </c>
      <c r="B501">
        <v>27.83</v>
      </c>
      <c r="C501">
        <v>5.36</v>
      </c>
      <c r="D501" t="s">
        <v>2380</v>
      </c>
      <c r="E501" t="s">
        <v>2380</v>
      </c>
      <c r="F501" t="s">
        <v>2380</v>
      </c>
      <c r="G501">
        <v>2</v>
      </c>
      <c r="H501" t="s">
        <v>2380</v>
      </c>
    </row>
    <row r="502" spans="1:8" x14ac:dyDescent="0.25">
      <c r="A502" t="s">
        <v>1870</v>
      </c>
      <c r="B502">
        <v>28.93</v>
      </c>
      <c r="C502">
        <v>5.2</v>
      </c>
      <c r="D502" t="s">
        <v>2380</v>
      </c>
      <c r="E502" t="s">
        <v>2380</v>
      </c>
      <c r="F502" t="s">
        <v>2380</v>
      </c>
      <c r="G502" t="s">
        <v>2381</v>
      </c>
      <c r="H502" t="s">
        <v>2382</v>
      </c>
    </row>
    <row r="503" spans="1:8" x14ac:dyDescent="0.25">
      <c r="A503" t="s">
        <v>1869</v>
      </c>
      <c r="B503">
        <v>33.82</v>
      </c>
      <c r="C503">
        <v>5.42</v>
      </c>
      <c r="D503" t="s">
        <v>2380</v>
      </c>
      <c r="E503" t="s">
        <v>2380</v>
      </c>
      <c r="F503" t="s">
        <v>2380</v>
      </c>
      <c r="G503" t="s">
        <v>2381</v>
      </c>
      <c r="H503" t="s">
        <v>2380</v>
      </c>
    </row>
    <row r="504" spans="1:8" x14ac:dyDescent="0.25">
      <c r="A504" t="s">
        <v>1868</v>
      </c>
      <c r="B504">
        <v>20.234999999999999</v>
      </c>
      <c r="C504">
        <v>6.84</v>
      </c>
      <c r="D504" t="s">
        <v>2380</v>
      </c>
      <c r="E504" t="s">
        <v>2380</v>
      </c>
      <c r="F504" t="s">
        <v>2380</v>
      </c>
      <c r="G504" t="s">
        <v>2381</v>
      </c>
      <c r="H504" t="s">
        <v>2382</v>
      </c>
    </row>
    <row r="505" spans="1:8" x14ac:dyDescent="0.25">
      <c r="A505" t="s">
        <v>1867</v>
      </c>
      <c r="B505">
        <v>49.2</v>
      </c>
      <c r="C505">
        <v>10.9</v>
      </c>
      <c r="D505" t="s">
        <v>2382</v>
      </c>
      <c r="E505" t="s">
        <v>2380</v>
      </c>
      <c r="F505" t="s">
        <v>2383</v>
      </c>
      <c r="G505">
        <v>1</v>
      </c>
      <c r="H505" t="s">
        <v>2380</v>
      </c>
    </row>
    <row r="506" spans="1:8" x14ac:dyDescent="0.25">
      <c r="A506" t="s">
        <v>1866</v>
      </c>
      <c r="B506">
        <v>26.4</v>
      </c>
      <c r="C506">
        <v>4.87</v>
      </c>
      <c r="D506" t="s">
        <v>2382</v>
      </c>
      <c r="E506" t="s">
        <v>2380</v>
      </c>
      <c r="F506" t="s">
        <v>2380</v>
      </c>
      <c r="G506" t="s">
        <v>2381</v>
      </c>
      <c r="H506" t="s">
        <v>2382</v>
      </c>
    </row>
    <row r="507" spans="1:8" x14ac:dyDescent="0.25">
      <c r="A507" t="s">
        <v>1865</v>
      </c>
      <c r="B507">
        <v>28.38</v>
      </c>
      <c r="C507">
        <v>6.07</v>
      </c>
      <c r="D507" t="s">
        <v>2380</v>
      </c>
      <c r="E507" t="s">
        <v>2380</v>
      </c>
      <c r="F507" t="s">
        <v>2380</v>
      </c>
      <c r="G507">
        <v>1</v>
      </c>
      <c r="H507" t="s">
        <v>2382</v>
      </c>
    </row>
    <row r="508" spans="1:8" x14ac:dyDescent="0.25">
      <c r="A508" t="s">
        <v>1864</v>
      </c>
      <c r="B508">
        <v>24.64</v>
      </c>
      <c r="C508">
        <v>4.33</v>
      </c>
      <c r="D508" t="s">
        <v>2380</v>
      </c>
      <c r="E508" t="s">
        <v>2380</v>
      </c>
      <c r="F508" t="s">
        <v>2380</v>
      </c>
      <c r="G508" t="s">
        <v>2381</v>
      </c>
      <c r="H508" t="s">
        <v>2382</v>
      </c>
    </row>
    <row r="509" spans="1:8" x14ac:dyDescent="0.25">
      <c r="A509" t="s">
        <v>1863</v>
      </c>
      <c r="B509">
        <v>39.71</v>
      </c>
      <c r="C509">
        <v>5.83</v>
      </c>
      <c r="D509" t="s">
        <v>2380</v>
      </c>
      <c r="E509" t="s">
        <v>2380</v>
      </c>
      <c r="F509" t="s">
        <v>2380</v>
      </c>
      <c r="G509">
        <v>1</v>
      </c>
      <c r="H509" t="s">
        <v>2380</v>
      </c>
    </row>
    <row r="510" spans="1:8" x14ac:dyDescent="0.25">
      <c r="A510" t="s">
        <v>1862</v>
      </c>
      <c r="B510">
        <v>22.22</v>
      </c>
      <c r="C510">
        <v>5.5</v>
      </c>
      <c r="D510" t="s">
        <v>2380</v>
      </c>
      <c r="E510" t="s">
        <v>2380</v>
      </c>
      <c r="F510" t="s">
        <v>2380</v>
      </c>
      <c r="G510" t="s">
        <v>2381</v>
      </c>
      <c r="H510" t="s">
        <v>2382</v>
      </c>
    </row>
    <row r="511" spans="1:8" x14ac:dyDescent="0.25">
      <c r="A511" t="s">
        <v>1861</v>
      </c>
      <c r="B511">
        <v>33.344999999999999</v>
      </c>
      <c r="C511">
        <v>4.79</v>
      </c>
      <c r="D511" t="s">
        <v>2380</v>
      </c>
      <c r="E511" t="s">
        <v>2380</v>
      </c>
      <c r="F511" t="s">
        <v>2383</v>
      </c>
      <c r="G511">
        <v>1</v>
      </c>
      <c r="H511" t="s">
        <v>2380</v>
      </c>
    </row>
    <row r="512" spans="1:8" x14ac:dyDescent="0.25">
      <c r="A512" t="s">
        <v>1860</v>
      </c>
      <c r="B512">
        <v>24.42</v>
      </c>
      <c r="C512">
        <v>5.81</v>
      </c>
      <c r="D512" t="s">
        <v>2380</v>
      </c>
      <c r="E512" t="s">
        <v>2380</v>
      </c>
      <c r="F512" t="s">
        <v>2380</v>
      </c>
      <c r="G512">
        <v>1</v>
      </c>
      <c r="H512" t="s">
        <v>2382</v>
      </c>
    </row>
    <row r="513" spans="1:8" x14ac:dyDescent="0.25">
      <c r="A513" t="s">
        <v>1859</v>
      </c>
      <c r="B513">
        <v>29.81</v>
      </c>
      <c r="C513">
        <v>5.58</v>
      </c>
      <c r="D513" t="s">
        <v>2380</v>
      </c>
      <c r="E513" t="s">
        <v>2380</v>
      </c>
      <c r="F513" t="s">
        <v>2380</v>
      </c>
      <c r="G513" t="s">
        <v>2381</v>
      </c>
      <c r="H513" t="s">
        <v>2382</v>
      </c>
    </row>
    <row r="514" spans="1:8" x14ac:dyDescent="0.25">
      <c r="A514" t="s">
        <v>1858</v>
      </c>
      <c r="B514">
        <v>51.18</v>
      </c>
      <c r="C514">
        <v>4.4000000000000004</v>
      </c>
      <c r="D514" t="s">
        <v>2382</v>
      </c>
      <c r="E514" t="s">
        <v>2380</v>
      </c>
      <c r="F514" t="s">
        <v>2380</v>
      </c>
      <c r="G514">
        <v>2</v>
      </c>
      <c r="H514" t="s">
        <v>2380</v>
      </c>
    </row>
    <row r="515" spans="1:8" x14ac:dyDescent="0.25">
      <c r="A515" t="s">
        <v>1857</v>
      </c>
      <c r="B515">
        <v>51.37</v>
      </c>
      <c r="C515">
        <v>8.18</v>
      </c>
      <c r="D515" t="s">
        <v>2382</v>
      </c>
      <c r="E515" t="s">
        <v>2380</v>
      </c>
      <c r="F515" t="s">
        <v>2380</v>
      </c>
      <c r="G515" t="s">
        <v>2381</v>
      </c>
      <c r="H515" t="s">
        <v>2380</v>
      </c>
    </row>
    <row r="516" spans="1:8" x14ac:dyDescent="0.25">
      <c r="A516" t="s">
        <v>1856</v>
      </c>
      <c r="B516">
        <v>36.19</v>
      </c>
      <c r="C516">
        <v>5.52</v>
      </c>
      <c r="D516" t="s">
        <v>2382</v>
      </c>
      <c r="E516" t="s">
        <v>2380</v>
      </c>
      <c r="F516" t="s">
        <v>2380</v>
      </c>
      <c r="G516" t="s">
        <v>2381</v>
      </c>
      <c r="H516" t="s">
        <v>2380</v>
      </c>
    </row>
    <row r="517" spans="1:8" x14ac:dyDescent="0.25">
      <c r="A517" t="s">
        <v>1855</v>
      </c>
      <c r="B517">
        <v>25.9</v>
      </c>
      <c r="C517">
        <v>4.84</v>
      </c>
      <c r="D517" t="s">
        <v>2380</v>
      </c>
      <c r="E517" t="s">
        <v>2380</v>
      </c>
      <c r="F517" t="s">
        <v>2380</v>
      </c>
      <c r="G517" t="s">
        <v>2381</v>
      </c>
      <c r="H517" t="s">
        <v>2382</v>
      </c>
    </row>
    <row r="518" spans="1:8" x14ac:dyDescent="0.25">
      <c r="A518" t="s">
        <v>1854</v>
      </c>
      <c r="B518">
        <v>35.72</v>
      </c>
      <c r="C518">
        <v>4.08</v>
      </c>
      <c r="D518" t="s">
        <v>2380</v>
      </c>
      <c r="E518" t="s">
        <v>2380</v>
      </c>
      <c r="F518" t="s">
        <v>2383</v>
      </c>
      <c r="G518">
        <v>1</v>
      </c>
      <c r="H518" t="s">
        <v>2380</v>
      </c>
    </row>
    <row r="519" spans="1:8" x14ac:dyDescent="0.25">
      <c r="A519" t="s">
        <v>1853</v>
      </c>
      <c r="B519">
        <v>27.94</v>
      </c>
      <c r="C519">
        <v>4.4800000000000004</v>
      </c>
      <c r="D519" t="s">
        <v>2380</v>
      </c>
      <c r="E519" t="s">
        <v>2380</v>
      </c>
      <c r="F519" t="s">
        <v>2383</v>
      </c>
      <c r="G519">
        <v>1</v>
      </c>
      <c r="H519" t="s">
        <v>2382</v>
      </c>
    </row>
    <row r="520" spans="1:8" x14ac:dyDescent="0.25">
      <c r="A520" t="s">
        <v>1852</v>
      </c>
      <c r="B520">
        <v>27.1</v>
      </c>
      <c r="C520">
        <v>5.73</v>
      </c>
      <c r="D520" t="s">
        <v>2380</v>
      </c>
      <c r="E520" t="s">
        <v>2380</v>
      </c>
      <c r="F520" t="s">
        <v>2380</v>
      </c>
      <c r="G520" t="s">
        <v>2381</v>
      </c>
      <c r="H520" t="s">
        <v>2382</v>
      </c>
    </row>
    <row r="521" spans="1:8" x14ac:dyDescent="0.25">
      <c r="A521" t="s">
        <v>1851</v>
      </c>
      <c r="B521">
        <v>18.3</v>
      </c>
      <c r="C521">
        <v>5.46</v>
      </c>
      <c r="D521" t="s">
        <v>2382</v>
      </c>
      <c r="E521" t="s">
        <v>2380</v>
      </c>
      <c r="F521" t="s">
        <v>2383</v>
      </c>
      <c r="G521">
        <v>1</v>
      </c>
      <c r="H521" t="s">
        <v>2382</v>
      </c>
    </row>
    <row r="522" spans="1:8" x14ac:dyDescent="0.25">
      <c r="A522" t="s">
        <v>1850</v>
      </c>
      <c r="B522">
        <v>25.3</v>
      </c>
      <c r="C522">
        <v>5.0199999999999996</v>
      </c>
      <c r="D522" t="s">
        <v>2382</v>
      </c>
      <c r="E522" t="s">
        <v>2380</v>
      </c>
      <c r="F522" t="s">
        <v>2380</v>
      </c>
      <c r="G522">
        <v>1</v>
      </c>
      <c r="H522" t="s">
        <v>2382</v>
      </c>
    </row>
    <row r="523" spans="1:8" x14ac:dyDescent="0.25">
      <c r="A523" t="s">
        <v>1849</v>
      </c>
      <c r="B523">
        <v>38.83</v>
      </c>
      <c r="C523">
        <v>6.36</v>
      </c>
      <c r="D523" t="s">
        <v>2380</v>
      </c>
      <c r="E523" t="s">
        <v>2380</v>
      </c>
      <c r="F523" t="s">
        <v>2380</v>
      </c>
      <c r="G523">
        <v>1</v>
      </c>
      <c r="H523" t="s">
        <v>2380</v>
      </c>
    </row>
    <row r="524" spans="1:8" x14ac:dyDescent="0.25">
      <c r="A524" t="s">
        <v>1848</v>
      </c>
      <c r="B524">
        <v>27.6</v>
      </c>
      <c r="C524">
        <v>5.36</v>
      </c>
      <c r="D524" t="s">
        <v>2380</v>
      </c>
      <c r="E524" t="s">
        <v>2380</v>
      </c>
      <c r="F524" t="s">
        <v>2380</v>
      </c>
      <c r="G524">
        <v>1</v>
      </c>
      <c r="H524" t="s">
        <v>2380</v>
      </c>
    </row>
    <row r="525" spans="1:8" x14ac:dyDescent="0.25">
      <c r="A525" t="s">
        <v>1847</v>
      </c>
      <c r="B525">
        <v>46.4</v>
      </c>
      <c r="C525">
        <v>8.3699999999999992</v>
      </c>
      <c r="D525" t="s">
        <v>2382</v>
      </c>
      <c r="E525" t="s">
        <v>2380</v>
      </c>
      <c r="F525" t="s">
        <v>2383</v>
      </c>
      <c r="G525">
        <v>1</v>
      </c>
      <c r="H525" t="s">
        <v>2380</v>
      </c>
    </row>
    <row r="526" spans="1:8" x14ac:dyDescent="0.25">
      <c r="A526" t="s">
        <v>1846</v>
      </c>
      <c r="B526">
        <v>51.92</v>
      </c>
      <c r="C526">
        <v>5.18</v>
      </c>
      <c r="D526" t="s">
        <v>2382</v>
      </c>
      <c r="E526" t="s">
        <v>2380</v>
      </c>
      <c r="F526" t="s">
        <v>2383</v>
      </c>
      <c r="G526">
        <v>1</v>
      </c>
      <c r="H526" t="s">
        <v>2380</v>
      </c>
    </row>
    <row r="527" spans="1:8" x14ac:dyDescent="0.25">
      <c r="A527" t="s">
        <v>1845</v>
      </c>
      <c r="B527">
        <v>32.395000000000003</v>
      </c>
      <c r="C527">
        <v>5.68</v>
      </c>
      <c r="D527" t="s">
        <v>2382</v>
      </c>
      <c r="E527" t="s">
        <v>2380</v>
      </c>
      <c r="F527" t="s">
        <v>2380</v>
      </c>
      <c r="G527">
        <v>1</v>
      </c>
      <c r="H527" t="s">
        <v>2380</v>
      </c>
    </row>
    <row r="528" spans="1:8" x14ac:dyDescent="0.25">
      <c r="A528" t="s">
        <v>1844</v>
      </c>
      <c r="B528">
        <v>46.19</v>
      </c>
      <c r="C528">
        <v>7.31</v>
      </c>
      <c r="D528" t="s">
        <v>2382</v>
      </c>
      <c r="E528" t="s">
        <v>2380</v>
      </c>
      <c r="F528" t="s">
        <v>2383</v>
      </c>
      <c r="G528">
        <v>1</v>
      </c>
      <c r="H528" t="s">
        <v>2380</v>
      </c>
    </row>
    <row r="529" spans="1:8" x14ac:dyDescent="0.25">
      <c r="A529" t="s">
        <v>1843</v>
      </c>
      <c r="B529">
        <v>27.93</v>
      </c>
      <c r="C529">
        <v>4.67</v>
      </c>
      <c r="D529" t="s">
        <v>2380</v>
      </c>
      <c r="E529" t="s">
        <v>2380</v>
      </c>
      <c r="F529" t="s">
        <v>2383</v>
      </c>
      <c r="G529">
        <v>1</v>
      </c>
      <c r="H529" t="s">
        <v>2380</v>
      </c>
    </row>
    <row r="530" spans="1:8" x14ac:dyDescent="0.25">
      <c r="A530" t="s">
        <v>1842</v>
      </c>
      <c r="B530">
        <v>45.62</v>
      </c>
      <c r="C530">
        <v>6.87</v>
      </c>
      <c r="D530" t="s">
        <v>2380</v>
      </c>
      <c r="E530" t="s">
        <v>2380</v>
      </c>
      <c r="F530" t="s">
        <v>2380</v>
      </c>
      <c r="G530" t="s">
        <v>2381</v>
      </c>
      <c r="H530" t="s">
        <v>2380</v>
      </c>
    </row>
    <row r="531" spans="1:8" x14ac:dyDescent="0.25">
      <c r="A531" t="s">
        <v>1841</v>
      </c>
      <c r="B531">
        <v>35.31</v>
      </c>
      <c r="C531">
        <v>5.87</v>
      </c>
      <c r="D531" t="s">
        <v>2380</v>
      </c>
      <c r="E531" t="s">
        <v>2380</v>
      </c>
      <c r="F531" t="s">
        <v>2383</v>
      </c>
      <c r="G531">
        <v>1</v>
      </c>
      <c r="H531" t="s">
        <v>2380</v>
      </c>
    </row>
    <row r="532" spans="1:8" x14ac:dyDescent="0.25">
      <c r="A532" t="s">
        <v>1840</v>
      </c>
      <c r="B532">
        <v>30.4</v>
      </c>
      <c r="C532">
        <v>4.07</v>
      </c>
      <c r="D532" t="s">
        <v>2382</v>
      </c>
      <c r="E532" t="s">
        <v>2380</v>
      </c>
      <c r="F532" t="s">
        <v>2380</v>
      </c>
      <c r="G532">
        <v>1</v>
      </c>
      <c r="H532" t="s">
        <v>2380</v>
      </c>
    </row>
    <row r="533" spans="1:8" x14ac:dyDescent="0.25">
      <c r="A533" t="s">
        <v>1839</v>
      </c>
      <c r="B533">
        <v>20.13</v>
      </c>
      <c r="C533">
        <v>6.47</v>
      </c>
      <c r="D533" t="s">
        <v>2380</v>
      </c>
      <c r="E533" t="s">
        <v>2380</v>
      </c>
      <c r="F533" t="s">
        <v>2383</v>
      </c>
      <c r="G533">
        <v>1</v>
      </c>
      <c r="H533" t="s">
        <v>2382</v>
      </c>
    </row>
    <row r="534" spans="1:8" x14ac:dyDescent="0.25">
      <c r="A534" t="s">
        <v>1838</v>
      </c>
      <c r="B534">
        <v>23.655000000000001</v>
      </c>
      <c r="C534">
        <v>5.14</v>
      </c>
      <c r="D534" t="s">
        <v>2380</v>
      </c>
      <c r="E534" t="s">
        <v>2380</v>
      </c>
      <c r="F534" t="s">
        <v>2380</v>
      </c>
      <c r="G534">
        <v>1</v>
      </c>
      <c r="H534" t="s">
        <v>2382</v>
      </c>
    </row>
    <row r="535" spans="1:8" x14ac:dyDescent="0.25">
      <c r="A535" t="s">
        <v>1837</v>
      </c>
      <c r="B535">
        <v>49.05</v>
      </c>
      <c r="C535">
        <v>9.77</v>
      </c>
      <c r="D535" t="s">
        <v>2382</v>
      </c>
      <c r="E535" t="s">
        <v>2380</v>
      </c>
      <c r="F535" t="s">
        <v>2380</v>
      </c>
      <c r="G535" t="s">
        <v>2381</v>
      </c>
      <c r="H535" t="s">
        <v>2380</v>
      </c>
    </row>
    <row r="536" spans="1:8" x14ac:dyDescent="0.25">
      <c r="A536" t="s">
        <v>1836</v>
      </c>
      <c r="B536">
        <v>51.94</v>
      </c>
      <c r="C536">
        <v>8.8000000000000007</v>
      </c>
      <c r="D536" t="s">
        <v>2382</v>
      </c>
      <c r="E536" t="s">
        <v>2380</v>
      </c>
      <c r="F536" t="s">
        <v>2380</v>
      </c>
      <c r="G536">
        <v>2</v>
      </c>
      <c r="H536" t="s">
        <v>2380</v>
      </c>
    </row>
    <row r="537" spans="1:8" x14ac:dyDescent="0.25">
      <c r="A537" t="s">
        <v>1835</v>
      </c>
      <c r="B537">
        <v>29.83</v>
      </c>
      <c r="C537">
        <v>5.84</v>
      </c>
      <c r="D537" t="s">
        <v>2380</v>
      </c>
      <c r="E537" t="s">
        <v>2380</v>
      </c>
      <c r="F537" t="s">
        <v>2380</v>
      </c>
      <c r="G537">
        <v>1</v>
      </c>
      <c r="H537" t="s">
        <v>2382</v>
      </c>
    </row>
    <row r="538" spans="1:8" x14ac:dyDescent="0.25">
      <c r="A538" t="s">
        <v>1834</v>
      </c>
      <c r="B538">
        <v>22.6</v>
      </c>
      <c r="C538">
        <v>10.43</v>
      </c>
      <c r="D538" t="s">
        <v>2382</v>
      </c>
      <c r="E538" t="s">
        <v>2380</v>
      </c>
      <c r="F538" t="s">
        <v>2380</v>
      </c>
      <c r="G538">
        <v>1</v>
      </c>
      <c r="H538" t="s">
        <v>2382</v>
      </c>
    </row>
    <row r="539" spans="1:8" x14ac:dyDescent="0.25">
      <c r="A539" t="s">
        <v>1833</v>
      </c>
      <c r="B539">
        <v>46.69</v>
      </c>
      <c r="C539">
        <v>4.25</v>
      </c>
      <c r="D539" t="s">
        <v>2382</v>
      </c>
      <c r="E539" t="s">
        <v>2380</v>
      </c>
      <c r="F539" t="s">
        <v>2380</v>
      </c>
      <c r="G539">
        <v>1</v>
      </c>
      <c r="H539" t="s">
        <v>2380</v>
      </c>
    </row>
    <row r="540" spans="1:8" x14ac:dyDescent="0.25">
      <c r="A540" t="s">
        <v>1832</v>
      </c>
      <c r="B540">
        <v>28.49</v>
      </c>
      <c r="C540">
        <v>4.8899999999999997</v>
      </c>
      <c r="D540" t="s">
        <v>2380</v>
      </c>
      <c r="E540" t="s">
        <v>2380</v>
      </c>
      <c r="F540" t="s">
        <v>2380</v>
      </c>
      <c r="G540" t="s">
        <v>2381</v>
      </c>
      <c r="H540" t="s">
        <v>2382</v>
      </c>
    </row>
    <row r="541" spans="1:8" x14ac:dyDescent="0.25">
      <c r="A541" t="s">
        <v>1831</v>
      </c>
      <c r="B541">
        <v>28.5</v>
      </c>
      <c r="C541">
        <v>5.55</v>
      </c>
      <c r="D541" t="s">
        <v>2382</v>
      </c>
      <c r="E541" t="s">
        <v>2380</v>
      </c>
      <c r="F541" t="s">
        <v>2380</v>
      </c>
      <c r="G541">
        <v>1</v>
      </c>
      <c r="H541" t="s">
        <v>2382</v>
      </c>
    </row>
    <row r="542" spans="1:8" x14ac:dyDescent="0.25">
      <c r="A542" t="s">
        <v>1830</v>
      </c>
      <c r="B542">
        <v>24.4</v>
      </c>
      <c r="C542">
        <v>4.5199999999999996</v>
      </c>
      <c r="D542" t="s">
        <v>2380</v>
      </c>
      <c r="E542" t="s">
        <v>2380</v>
      </c>
      <c r="F542" t="s">
        <v>2380</v>
      </c>
      <c r="G542">
        <v>1</v>
      </c>
      <c r="H542" t="s">
        <v>2382</v>
      </c>
    </row>
    <row r="543" spans="1:8" x14ac:dyDescent="0.25">
      <c r="A543" t="s">
        <v>1829</v>
      </c>
      <c r="B543">
        <v>29.15</v>
      </c>
      <c r="C543">
        <v>4.45</v>
      </c>
      <c r="D543" t="s">
        <v>2382</v>
      </c>
      <c r="E543" t="s">
        <v>2380</v>
      </c>
      <c r="F543" t="s">
        <v>2380</v>
      </c>
      <c r="G543">
        <v>1</v>
      </c>
      <c r="H543" t="s">
        <v>2382</v>
      </c>
    </row>
    <row r="544" spans="1:8" x14ac:dyDescent="0.25">
      <c r="A544" t="s">
        <v>1828</v>
      </c>
      <c r="B544">
        <v>27.28</v>
      </c>
      <c r="C544">
        <v>4.72</v>
      </c>
      <c r="D544" t="s">
        <v>2380</v>
      </c>
      <c r="E544" t="s">
        <v>2382</v>
      </c>
      <c r="F544" t="s">
        <v>2380</v>
      </c>
      <c r="G544">
        <v>1</v>
      </c>
      <c r="H544" t="s">
        <v>2382</v>
      </c>
    </row>
    <row r="545" spans="1:8" x14ac:dyDescent="0.25">
      <c r="A545" t="s">
        <v>1827</v>
      </c>
      <c r="B545">
        <v>32.229999999999997</v>
      </c>
      <c r="C545">
        <v>4.6500000000000004</v>
      </c>
      <c r="D545" t="s">
        <v>2382</v>
      </c>
      <c r="E545" t="s">
        <v>2380</v>
      </c>
      <c r="F545" t="s">
        <v>2383</v>
      </c>
      <c r="G545">
        <v>1</v>
      </c>
      <c r="H545" t="s">
        <v>2380</v>
      </c>
    </row>
    <row r="546" spans="1:8" x14ac:dyDescent="0.25">
      <c r="A546" t="s">
        <v>1826</v>
      </c>
      <c r="B546">
        <v>44.2</v>
      </c>
      <c r="C546">
        <v>11.34</v>
      </c>
      <c r="D546" t="s">
        <v>2382</v>
      </c>
      <c r="E546" t="s">
        <v>2380</v>
      </c>
      <c r="F546" t="s">
        <v>2383</v>
      </c>
      <c r="G546">
        <v>1</v>
      </c>
      <c r="H546" t="s">
        <v>2380</v>
      </c>
    </row>
    <row r="547" spans="1:8" x14ac:dyDescent="0.25">
      <c r="A547" t="s">
        <v>1825</v>
      </c>
      <c r="B547">
        <v>29.734999999999999</v>
      </c>
      <c r="C547">
        <v>4.53</v>
      </c>
      <c r="D547" t="s">
        <v>2380</v>
      </c>
      <c r="E547" t="s">
        <v>2380</v>
      </c>
      <c r="F547" t="s">
        <v>2383</v>
      </c>
      <c r="G547">
        <v>1</v>
      </c>
      <c r="H547" t="s">
        <v>2380</v>
      </c>
    </row>
    <row r="548" spans="1:8" x14ac:dyDescent="0.25">
      <c r="A548" t="s">
        <v>1824</v>
      </c>
      <c r="B548">
        <v>28.31</v>
      </c>
      <c r="C548">
        <v>6.35</v>
      </c>
      <c r="D548" t="s">
        <v>2380</v>
      </c>
      <c r="E548" t="s">
        <v>2380</v>
      </c>
      <c r="F548" t="s">
        <v>2380</v>
      </c>
      <c r="G548" t="s">
        <v>2381</v>
      </c>
      <c r="H548" t="s">
        <v>2382</v>
      </c>
    </row>
    <row r="549" spans="1:8" x14ac:dyDescent="0.25">
      <c r="A549" t="s">
        <v>1823</v>
      </c>
      <c r="B549">
        <v>46.62</v>
      </c>
      <c r="C549">
        <v>8.51</v>
      </c>
      <c r="D549" t="s">
        <v>2380</v>
      </c>
      <c r="E549" t="s">
        <v>2380</v>
      </c>
      <c r="F549" t="s">
        <v>2380</v>
      </c>
      <c r="G549" t="s">
        <v>2381</v>
      </c>
      <c r="H549" t="s">
        <v>2380</v>
      </c>
    </row>
    <row r="550" spans="1:8" x14ac:dyDescent="0.25">
      <c r="A550" t="s">
        <v>1822</v>
      </c>
      <c r="B550">
        <v>51.75</v>
      </c>
      <c r="C550">
        <v>8.59</v>
      </c>
      <c r="D550" t="s">
        <v>2382</v>
      </c>
      <c r="E550" t="s">
        <v>2380</v>
      </c>
      <c r="F550" t="s">
        <v>2380</v>
      </c>
      <c r="G550">
        <v>1</v>
      </c>
      <c r="H550" t="s">
        <v>2380</v>
      </c>
    </row>
    <row r="551" spans="1:8" x14ac:dyDescent="0.25">
      <c r="A551" t="s">
        <v>1821</v>
      </c>
      <c r="B551">
        <v>25.7</v>
      </c>
      <c r="C551">
        <v>4.13</v>
      </c>
      <c r="D551" t="s">
        <v>2382</v>
      </c>
      <c r="E551" t="s">
        <v>2380</v>
      </c>
      <c r="F551" t="s">
        <v>2380</v>
      </c>
      <c r="G551" t="s">
        <v>2381</v>
      </c>
      <c r="H551" t="s">
        <v>2382</v>
      </c>
    </row>
    <row r="552" spans="1:8" x14ac:dyDescent="0.25">
      <c r="A552" t="s">
        <v>1820</v>
      </c>
      <c r="B552">
        <v>31.79</v>
      </c>
      <c r="C552">
        <v>4.55</v>
      </c>
      <c r="D552" t="s">
        <v>2380</v>
      </c>
      <c r="E552" t="s">
        <v>2380</v>
      </c>
      <c r="F552" t="s">
        <v>2380</v>
      </c>
      <c r="G552" t="s">
        <v>2381</v>
      </c>
      <c r="H552" t="s">
        <v>2380</v>
      </c>
    </row>
    <row r="553" spans="1:8" x14ac:dyDescent="0.25">
      <c r="A553" t="s">
        <v>1819</v>
      </c>
      <c r="B553">
        <v>24.795000000000002</v>
      </c>
      <c r="C553">
        <v>4.5199999999999996</v>
      </c>
      <c r="D553" t="s">
        <v>2380</v>
      </c>
      <c r="E553" t="s">
        <v>2380</v>
      </c>
      <c r="F553" t="s">
        <v>2380</v>
      </c>
      <c r="G553" t="s">
        <v>2381</v>
      </c>
      <c r="H553" t="s">
        <v>2382</v>
      </c>
    </row>
    <row r="554" spans="1:8" x14ac:dyDescent="0.25">
      <c r="A554" t="s">
        <v>1818</v>
      </c>
      <c r="B554">
        <v>53.98</v>
      </c>
      <c r="C554">
        <v>5.07</v>
      </c>
      <c r="D554" t="s">
        <v>2380</v>
      </c>
      <c r="E554" t="s">
        <v>2380</v>
      </c>
      <c r="F554" t="s">
        <v>2383</v>
      </c>
      <c r="G554">
        <v>1</v>
      </c>
      <c r="H554" t="s">
        <v>2380</v>
      </c>
    </row>
    <row r="555" spans="1:8" x14ac:dyDescent="0.25">
      <c r="A555" t="s">
        <v>1817</v>
      </c>
      <c r="B555">
        <v>41.325000000000003</v>
      </c>
      <c r="C555">
        <v>4.04</v>
      </c>
      <c r="D555" t="s">
        <v>2382</v>
      </c>
      <c r="E555" t="s">
        <v>2380</v>
      </c>
      <c r="F555" t="s">
        <v>2383</v>
      </c>
      <c r="G555">
        <v>1</v>
      </c>
      <c r="H555" t="s">
        <v>2380</v>
      </c>
    </row>
    <row r="556" spans="1:8" x14ac:dyDescent="0.25">
      <c r="A556" t="s">
        <v>1816</v>
      </c>
      <c r="B556">
        <v>51.65</v>
      </c>
      <c r="C556">
        <v>5.3</v>
      </c>
      <c r="D556" t="s">
        <v>2382</v>
      </c>
      <c r="E556" t="s">
        <v>2380</v>
      </c>
      <c r="F556" t="s">
        <v>2380</v>
      </c>
      <c r="G556" t="s">
        <v>2381</v>
      </c>
      <c r="H556" t="s">
        <v>2380</v>
      </c>
    </row>
    <row r="557" spans="1:8" x14ac:dyDescent="0.25">
      <c r="A557" t="s">
        <v>1815</v>
      </c>
      <c r="B557">
        <v>44.52</v>
      </c>
      <c r="C557">
        <v>8.64</v>
      </c>
      <c r="D557" t="s">
        <v>2382</v>
      </c>
      <c r="E557" t="s">
        <v>2380</v>
      </c>
      <c r="F557" t="s">
        <v>2383</v>
      </c>
      <c r="G557">
        <v>1</v>
      </c>
      <c r="H557" t="s">
        <v>2380</v>
      </c>
    </row>
    <row r="558" spans="1:8" x14ac:dyDescent="0.25">
      <c r="A558" t="s">
        <v>1814</v>
      </c>
      <c r="B558">
        <v>53.29</v>
      </c>
      <c r="C558">
        <v>4.03</v>
      </c>
      <c r="D558" t="s">
        <v>2380</v>
      </c>
      <c r="E558" t="s">
        <v>2380</v>
      </c>
      <c r="F558" t="s">
        <v>2383</v>
      </c>
      <c r="G558">
        <v>1</v>
      </c>
      <c r="H558" t="s">
        <v>2380</v>
      </c>
    </row>
    <row r="559" spans="1:8" x14ac:dyDescent="0.25">
      <c r="A559" t="s">
        <v>1813</v>
      </c>
      <c r="B559">
        <v>46.63</v>
      </c>
      <c r="C559">
        <v>4.26</v>
      </c>
      <c r="D559" t="s">
        <v>2382</v>
      </c>
      <c r="E559" t="s">
        <v>2380</v>
      </c>
      <c r="F559" t="s">
        <v>2380</v>
      </c>
      <c r="G559">
        <v>2</v>
      </c>
      <c r="H559" t="s">
        <v>2380</v>
      </c>
    </row>
    <row r="560" spans="1:8" x14ac:dyDescent="0.25">
      <c r="A560" t="s">
        <v>1812</v>
      </c>
      <c r="B560">
        <v>28.88</v>
      </c>
      <c r="C560">
        <v>5.35</v>
      </c>
      <c r="D560" t="s">
        <v>2380</v>
      </c>
      <c r="E560" t="s">
        <v>2380</v>
      </c>
      <c r="F560" t="s">
        <v>2383</v>
      </c>
      <c r="G560">
        <v>1</v>
      </c>
      <c r="H560" t="s">
        <v>2382</v>
      </c>
    </row>
    <row r="561" spans="1:8" x14ac:dyDescent="0.25">
      <c r="A561" t="s">
        <v>1811</v>
      </c>
      <c r="B561">
        <v>23.98</v>
      </c>
      <c r="C561">
        <v>4.9000000000000004</v>
      </c>
      <c r="D561" t="s">
        <v>2380</v>
      </c>
      <c r="E561" t="s">
        <v>2380</v>
      </c>
      <c r="F561" t="s">
        <v>2380</v>
      </c>
      <c r="G561" t="s">
        <v>2381</v>
      </c>
      <c r="H561" t="s">
        <v>31</v>
      </c>
    </row>
    <row r="562" spans="1:8" x14ac:dyDescent="0.25">
      <c r="A562" t="s">
        <v>1810</v>
      </c>
      <c r="B562">
        <v>23.65</v>
      </c>
      <c r="C562">
        <v>4.5</v>
      </c>
      <c r="D562" t="s">
        <v>2380</v>
      </c>
      <c r="E562" t="s">
        <v>2380</v>
      </c>
      <c r="F562" t="s">
        <v>2380</v>
      </c>
      <c r="G562" t="s">
        <v>2381</v>
      </c>
      <c r="H562" t="s">
        <v>2380</v>
      </c>
    </row>
    <row r="563" spans="1:8" x14ac:dyDescent="0.25">
      <c r="A563" t="s">
        <v>1809</v>
      </c>
      <c r="B563">
        <v>49.09</v>
      </c>
      <c r="C563">
        <v>8.3800000000000008</v>
      </c>
      <c r="D563" t="s">
        <v>2382</v>
      </c>
      <c r="E563" t="s">
        <v>2380</v>
      </c>
      <c r="F563" t="s">
        <v>2380</v>
      </c>
      <c r="G563">
        <v>2</v>
      </c>
      <c r="H563" t="s">
        <v>2380</v>
      </c>
    </row>
    <row r="564" spans="1:8" x14ac:dyDescent="0.25">
      <c r="A564" t="s">
        <v>1808</v>
      </c>
      <c r="B564">
        <v>28.024999999999999</v>
      </c>
      <c r="C564">
        <v>7.03</v>
      </c>
      <c r="D564" t="s">
        <v>2380</v>
      </c>
      <c r="E564" t="s">
        <v>2380</v>
      </c>
      <c r="F564" t="s">
        <v>2380</v>
      </c>
      <c r="G564" t="s">
        <v>2381</v>
      </c>
      <c r="H564" t="s">
        <v>2382</v>
      </c>
    </row>
    <row r="565" spans="1:8" x14ac:dyDescent="0.25">
      <c r="A565" t="s">
        <v>1807</v>
      </c>
      <c r="B565">
        <v>43.32</v>
      </c>
      <c r="C565">
        <v>8.75</v>
      </c>
      <c r="D565" t="s">
        <v>2382</v>
      </c>
      <c r="E565" t="s">
        <v>2380</v>
      </c>
      <c r="F565" t="s">
        <v>2383</v>
      </c>
      <c r="G565">
        <v>1</v>
      </c>
      <c r="H565" t="s">
        <v>2380</v>
      </c>
    </row>
    <row r="566" spans="1:8" x14ac:dyDescent="0.25">
      <c r="A566" t="s">
        <v>1806</v>
      </c>
      <c r="B566">
        <v>45.92</v>
      </c>
      <c r="C566">
        <v>9.51</v>
      </c>
      <c r="D566" t="s">
        <v>2380</v>
      </c>
      <c r="E566" t="s">
        <v>2380</v>
      </c>
      <c r="F566" t="s">
        <v>2380</v>
      </c>
      <c r="G566" t="s">
        <v>2381</v>
      </c>
      <c r="H566" t="s">
        <v>2380</v>
      </c>
    </row>
    <row r="567" spans="1:8" x14ac:dyDescent="0.25">
      <c r="A567" t="s">
        <v>1805</v>
      </c>
      <c r="B567">
        <v>44.03</v>
      </c>
      <c r="C567">
        <v>9.36</v>
      </c>
      <c r="D567" t="s">
        <v>2380</v>
      </c>
      <c r="E567" t="s">
        <v>2380</v>
      </c>
      <c r="F567" t="s">
        <v>2380</v>
      </c>
      <c r="G567" t="s">
        <v>2381</v>
      </c>
      <c r="H567" t="s">
        <v>2380</v>
      </c>
    </row>
    <row r="568" spans="1:8" x14ac:dyDescent="0.25">
      <c r="A568" t="s">
        <v>1804</v>
      </c>
      <c r="B568">
        <v>24.6</v>
      </c>
      <c r="C568">
        <v>4.8099999999999996</v>
      </c>
      <c r="D568" t="s">
        <v>2380</v>
      </c>
      <c r="E568" t="s">
        <v>2380</v>
      </c>
      <c r="F568" t="s">
        <v>2380</v>
      </c>
      <c r="G568" t="s">
        <v>2381</v>
      </c>
      <c r="H568" t="s">
        <v>2382</v>
      </c>
    </row>
    <row r="569" spans="1:8" x14ac:dyDescent="0.25">
      <c r="A569" t="s">
        <v>1803</v>
      </c>
      <c r="B569">
        <v>49.15</v>
      </c>
      <c r="C569">
        <v>8.08</v>
      </c>
      <c r="D569" t="s">
        <v>2380</v>
      </c>
      <c r="E569" t="s">
        <v>2380</v>
      </c>
      <c r="F569" t="s">
        <v>2380</v>
      </c>
      <c r="G569" t="s">
        <v>2381</v>
      </c>
      <c r="H569" t="s">
        <v>2380</v>
      </c>
    </row>
    <row r="570" spans="1:8" x14ac:dyDescent="0.25">
      <c r="A570" t="s">
        <v>1802</v>
      </c>
      <c r="B570">
        <v>28.31</v>
      </c>
      <c r="C570">
        <v>6.29</v>
      </c>
      <c r="D570" t="s">
        <v>2380</v>
      </c>
      <c r="E570" t="s">
        <v>2380</v>
      </c>
      <c r="F570" t="s">
        <v>2383</v>
      </c>
      <c r="G570">
        <v>1</v>
      </c>
      <c r="H570" t="s">
        <v>2382</v>
      </c>
    </row>
    <row r="571" spans="1:8" x14ac:dyDescent="0.25">
      <c r="A571" t="s">
        <v>1801</v>
      </c>
      <c r="B571">
        <v>22.99</v>
      </c>
      <c r="C571">
        <v>6.29</v>
      </c>
      <c r="D571" t="s">
        <v>2380</v>
      </c>
      <c r="E571" t="s">
        <v>2380</v>
      </c>
      <c r="F571" t="s">
        <v>2380</v>
      </c>
      <c r="G571">
        <v>1</v>
      </c>
      <c r="H571" t="s">
        <v>2382</v>
      </c>
    </row>
    <row r="572" spans="1:8" x14ac:dyDescent="0.25">
      <c r="A572" t="s">
        <v>1800</v>
      </c>
      <c r="B572">
        <v>29.07</v>
      </c>
      <c r="C572">
        <v>5.12</v>
      </c>
      <c r="D572" t="s">
        <v>2380</v>
      </c>
      <c r="E572" t="s">
        <v>2380</v>
      </c>
      <c r="F572" t="s">
        <v>2383</v>
      </c>
      <c r="G572">
        <v>1</v>
      </c>
      <c r="H572" t="s">
        <v>2382</v>
      </c>
    </row>
    <row r="573" spans="1:8" x14ac:dyDescent="0.25">
      <c r="A573" t="s">
        <v>1799</v>
      </c>
      <c r="B573">
        <v>42.02</v>
      </c>
      <c r="C573">
        <v>9.9499999999999993</v>
      </c>
      <c r="D573" t="s">
        <v>2382</v>
      </c>
      <c r="E573" t="s">
        <v>2380</v>
      </c>
      <c r="F573" t="s">
        <v>2383</v>
      </c>
      <c r="G573">
        <v>1</v>
      </c>
      <c r="H573" t="s">
        <v>2380</v>
      </c>
    </row>
    <row r="574" spans="1:8" x14ac:dyDescent="0.25">
      <c r="A574" t="s">
        <v>1798</v>
      </c>
      <c r="B574">
        <v>49.07</v>
      </c>
      <c r="C574">
        <v>9.08</v>
      </c>
      <c r="D574" t="s">
        <v>2382</v>
      </c>
      <c r="E574" t="s">
        <v>2380</v>
      </c>
      <c r="F574" t="s">
        <v>2380</v>
      </c>
      <c r="G574">
        <v>1</v>
      </c>
      <c r="H574" t="s">
        <v>2380</v>
      </c>
    </row>
    <row r="575" spans="1:8" x14ac:dyDescent="0.25">
      <c r="A575" t="s">
        <v>1797</v>
      </c>
      <c r="B575">
        <v>19.8</v>
      </c>
      <c r="C575">
        <v>4.82</v>
      </c>
      <c r="D575" t="s">
        <v>2380</v>
      </c>
      <c r="E575" t="s">
        <v>2380</v>
      </c>
      <c r="F575" t="s">
        <v>2380</v>
      </c>
      <c r="G575" t="s">
        <v>2381</v>
      </c>
      <c r="H575" t="s">
        <v>2382</v>
      </c>
    </row>
    <row r="576" spans="1:8" x14ac:dyDescent="0.25">
      <c r="A576" t="s">
        <v>1796</v>
      </c>
      <c r="B576">
        <v>27.36</v>
      </c>
      <c r="C576">
        <v>4.6500000000000004</v>
      </c>
      <c r="D576" t="s">
        <v>2380</v>
      </c>
      <c r="E576" t="s">
        <v>2382</v>
      </c>
      <c r="F576" t="s">
        <v>2380</v>
      </c>
      <c r="G576">
        <v>1</v>
      </c>
      <c r="H576" t="s">
        <v>2382</v>
      </c>
    </row>
    <row r="577" spans="1:8" x14ac:dyDescent="0.25">
      <c r="A577" t="s">
        <v>1795</v>
      </c>
      <c r="B577">
        <v>42.95</v>
      </c>
      <c r="C577">
        <v>5.16</v>
      </c>
      <c r="D577" t="s">
        <v>2382</v>
      </c>
      <c r="E577" t="s">
        <v>2380</v>
      </c>
      <c r="F577" t="s">
        <v>2380</v>
      </c>
      <c r="G577">
        <v>1</v>
      </c>
      <c r="H577" t="s">
        <v>2380</v>
      </c>
    </row>
    <row r="578" spans="1:8" x14ac:dyDescent="0.25">
      <c r="A578" t="s">
        <v>1794</v>
      </c>
      <c r="B578">
        <v>42.66</v>
      </c>
      <c r="C578">
        <v>10.44</v>
      </c>
      <c r="D578" t="s">
        <v>2380</v>
      </c>
      <c r="E578" t="s">
        <v>2380</v>
      </c>
      <c r="F578" t="s">
        <v>2380</v>
      </c>
      <c r="G578" t="s">
        <v>2381</v>
      </c>
      <c r="H578" t="s">
        <v>2380</v>
      </c>
    </row>
    <row r="579" spans="1:8" x14ac:dyDescent="0.25">
      <c r="A579" t="s">
        <v>1793</v>
      </c>
      <c r="B579">
        <v>33.630000000000003</v>
      </c>
      <c r="C579">
        <v>5.69</v>
      </c>
      <c r="D579" t="s">
        <v>2380</v>
      </c>
      <c r="E579" t="s">
        <v>2380</v>
      </c>
      <c r="F579" t="s">
        <v>2380</v>
      </c>
      <c r="G579">
        <v>1</v>
      </c>
      <c r="H579" t="s">
        <v>2380</v>
      </c>
    </row>
    <row r="580" spans="1:8" x14ac:dyDescent="0.25">
      <c r="A580" t="s">
        <v>1792</v>
      </c>
      <c r="B580">
        <v>26.84</v>
      </c>
      <c r="C580">
        <v>6.5</v>
      </c>
      <c r="D580" t="s">
        <v>2380</v>
      </c>
      <c r="E580" t="s">
        <v>2380</v>
      </c>
      <c r="F580" t="s">
        <v>2380</v>
      </c>
      <c r="G580" t="s">
        <v>2381</v>
      </c>
      <c r="H580" t="s">
        <v>2382</v>
      </c>
    </row>
    <row r="581" spans="1:8" x14ac:dyDescent="0.25">
      <c r="A581" t="s">
        <v>1791</v>
      </c>
      <c r="B581">
        <v>28.3</v>
      </c>
      <c r="C581">
        <v>5.73</v>
      </c>
      <c r="D581" t="s">
        <v>2380</v>
      </c>
      <c r="E581" t="s">
        <v>2380</v>
      </c>
      <c r="F581" t="s">
        <v>2383</v>
      </c>
      <c r="G581">
        <v>1</v>
      </c>
      <c r="H581" t="s">
        <v>2382</v>
      </c>
    </row>
    <row r="582" spans="1:8" x14ac:dyDescent="0.25">
      <c r="A582" t="s">
        <v>1790</v>
      </c>
      <c r="B582">
        <v>27.06</v>
      </c>
      <c r="C582">
        <v>5.74</v>
      </c>
      <c r="D582" t="s">
        <v>2382</v>
      </c>
      <c r="E582" t="s">
        <v>2380</v>
      </c>
      <c r="F582" t="s">
        <v>2380</v>
      </c>
      <c r="G582" t="s">
        <v>2381</v>
      </c>
      <c r="H582" t="s">
        <v>2382</v>
      </c>
    </row>
    <row r="583" spans="1:8" x14ac:dyDescent="0.25">
      <c r="A583" t="s">
        <v>1789</v>
      </c>
      <c r="B583">
        <v>47.13</v>
      </c>
      <c r="C583">
        <v>8.6999999999999993</v>
      </c>
      <c r="D583" t="s">
        <v>2380</v>
      </c>
      <c r="E583" t="s">
        <v>2380</v>
      </c>
      <c r="F583" t="s">
        <v>2380</v>
      </c>
      <c r="G583" t="s">
        <v>2381</v>
      </c>
      <c r="H583" t="s">
        <v>2380</v>
      </c>
    </row>
    <row r="584" spans="1:8" x14ac:dyDescent="0.25">
      <c r="A584" t="s">
        <v>1788</v>
      </c>
      <c r="B584">
        <v>51.72</v>
      </c>
      <c r="C584">
        <v>5.09</v>
      </c>
      <c r="D584" t="s">
        <v>2380</v>
      </c>
      <c r="E584" t="s">
        <v>2380</v>
      </c>
      <c r="F584" t="s">
        <v>2380</v>
      </c>
      <c r="G584" t="s">
        <v>2381</v>
      </c>
      <c r="H584" t="s">
        <v>2380</v>
      </c>
    </row>
    <row r="585" spans="1:8" x14ac:dyDescent="0.25">
      <c r="A585" t="s">
        <v>1787</v>
      </c>
      <c r="B585">
        <v>48.59</v>
      </c>
      <c r="C585">
        <v>5.57</v>
      </c>
      <c r="D585" t="s">
        <v>2380</v>
      </c>
      <c r="E585" t="s">
        <v>2380</v>
      </c>
      <c r="F585" t="s">
        <v>2380</v>
      </c>
      <c r="G585" t="s">
        <v>2381</v>
      </c>
      <c r="H585" t="s">
        <v>2380</v>
      </c>
    </row>
    <row r="586" spans="1:8" x14ac:dyDescent="0.25">
      <c r="A586" t="s">
        <v>1786</v>
      </c>
      <c r="B586">
        <v>45.18</v>
      </c>
      <c r="C586">
        <v>10.87</v>
      </c>
      <c r="D586" t="s">
        <v>2380</v>
      </c>
      <c r="E586" t="s">
        <v>2380</v>
      </c>
      <c r="F586" t="s">
        <v>2380</v>
      </c>
      <c r="G586" t="s">
        <v>2381</v>
      </c>
      <c r="H586" t="s">
        <v>2380</v>
      </c>
    </row>
    <row r="587" spans="1:8" x14ac:dyDescent="0.25">
      <c r="A587" t="s">
        <v>1785</v>
      </c>
      <c r="B587">
        <v>27.9</v>
      </c>
      <c r="C587">
        <v>6.02</v>
      </c>
      <c r="D587" t="s">
        <v>2380</v>
      </c>
      <c r="E587" t="s">
        <v>2380</v>
      </c>
      <c r="F587" t="s">
        <v>2383</v>
      </c>
      <c r="G587">
        <v>1</v>
      </c>
      <c r="H587" t="s">
        <v>2382</v>
      </c>
    </row>
    <row r="588" spans="1:8" x14ac:dyDescent="0.25">
      <c r="A588" t="s">
        <v>1784</v>
      </c>
      <c r="B588">
        <v>51.33</v>
      </c>
      <c r="C588">
        <v>7</v>
      </c>
      <c r="D588" t="s">
        <v>2380</v>
      </c>
      <c r="E588" t="s">
        <v>2380</v>
      </c>
      <c r="F588" t="s">
        <v>2380</v>
      </c>
      <c r="G588" t="s">
        <v>2381</v>
      </c>
      <c r="H588" t="s">
        <v>2380</v>
      </c>
    </row>
    <row r="589" spans="1:8" x14ac:dyDescent="0.25">
      <c r="A589" t="s">
        <v>1783</v>
      </c>
      <c r="B589">
        <v>30.59</v>
      </c>
      <c r="C589">
        <v>5.56</v>
      </c>
      <c r="D589" t="s">
        <v>2382</v>
      </c>
      <c r="E589" t="s">
        <v>2380</v>
      </c>
      <c r="F589" t="s">
        <v>2380</v>
      </c>
      <c r="G589">
        <v>1</v>
      </c>
      <c r="H589" t="s">
        <v>2380</v>
      </c>
    </row>
    <row r="590" spans="1:8" x14ac:dyDescent="0.25">
      <c r="A590" t="s">
        <v>1782</v>
      </c>
      <c r="B590">
        <v>39.229999999999997</v>
      </c>
      <c r="C590">
        <v>8.4499999999999993</v>
      </c>
      <c r="D590" t="s">
        <v>2380</v>
      </c>
      <c r="E590" t="s">
        <v>2380</v>
      </c>
      <c r="F590" t="s">
        <v>2380</v>
      </c>
      <c r="G590" t="s">
        <v>2381</v>
      </c>
      <c r="H590" t="s">
        <v>2380</v>
      </c>
    </row>
    <row r="591" spans="1:8" x14ac:dyDescent="0.25">
      <c r="A591" t="s">
        <v>1781</v>
      </c>
      <c r="B591">
        <v>19.094999999999999</v>
      </c>
      <c r="C591">
        <v>6.19</v>
      </c>
      <c r="D591" t="s">
        <v>2380</v>
      </c>
      <c r="E591" t="s">
        <v>2380</v>
      </c>
      <c r="F591" t="s">
        <v>2380</v>
      </c>
      <c r="G591" t="s">
        <v>2381</v>
      </c>
      <c r="H591" t="s">
        <v>2382</v>
      </c>
    </row>
    <row r="592" spans="1:8" x14ac:dyDescent="0.25">
      <c r="A592" t="s">
        <v>1780</v>
      </c>
      <c r="B592">
        <v>49.72</v>
      </c>
      <c r="C592">
        <v>7.71</v>
      </c>
      <c r="D592" t="s">
        <v>2380</v>
      </c>
      <c r="E592" t="s">
        <v>2380</v>
      </c>
      <c r="F592" t="s">
        <v>2380</v>
      </c>
      <c r="G592" t="s">
        <v>2381</v>
      </c>
      <c r="H592" t="s">
        <v>2380</v>
      </c>
    </row>
    <row r="593" spans="1:8" x14ac:dyDescent="0.25">
      <c r="A593" t="s">
        <v>1779</v>
      </c>
      <c r="B593">
        <v>21.754999999999999</v>
      </c>
      <c r="C593">
        <v>4.63</v>
      </c>
      <c r="D593" t="s">
        <v>2380</v>
      </c>
      <c r="E593" t="s">
        <v>2380</v>
      </c>
      <c r="F593" t="s">
        <v>2383</v>
      </c>
      <c r="G593">
        <v>1</v>
      </c>
      <c r="H593" t="s">
        <v>2382</v>
      </c>
    </row>
    <row r="594" spans="1:8" x14ac:dyDescent="0.25">
      <c r="A594" t="s">
        <v>1778</v>
      </c>
      <c r="B594">
        <v>48.39</v>
      </c>
      <c r="C594">
        <v>4.6100000000000003</v>
      </c>
      <c r="D594" t="s">
        <v>2380</v>
      </c>
      <c r="E594" t="s">
        <v>2380</v>
      </c>
      <c r="F594" t="s">
        <v>2380</v>
      </c>
      <c r="G594" t="s">
        <v>2381</v>
      </c>
      <c r="H594" t="s">
        <v>2380</v>
      </c>
    </row>
    <row r="595" spans="1:8" x14ac:dyDescent="0.25">
      <c r="A595" t="s">
        <v>1777</v>
      </c>
      <c r="B595">
        <v>47.15</v>
      </c>
      <c r="C595">
        <v>9.5299999999999994</v>
      </c>
      <c r="D595" t="s">
        <v>2382</v>
      </c>
      <c r="E595" t="s">
        <v>2380</v>
      </c>
      <c r="F595" t="s">
        <v>2380</v>
      </c>
      <c r="G595">
        <v>1</v>
      </c>
      <c r="H595" t="s">
        <v>2380</v>
      </c>
    </row>
    <row r="596" spans="1:8" x14ac:dyDescent="0.25">
      <c r="A596" t="s">
        <v>1776</v>
      </c>
      <c r="B596">
        <v>47.59</v>
      </c>
      <c r="C596">
        <v>11.43</v>
      </c>
      <c r="D596" t="s">
        <v>2382</v>
      </c>
      <c r="E596" t="s">
        <v>2380</v>
      </c>
      <c r="F596" t="s">
        <v>2380</v>
      </c>
      <c r="G596">
        <v>2</v>
      </c>
      <c r="H596" t="s">
        <v>2380</v>
      </c>
    </row>
    <row r="597" spans="1:8" x14ac:dyDescent="0.25">
      <c r="A597" t="s">
        <v>1775</v>
      </c>
      <c r="B597">
        <v>39.81</v>
      </c>
      <c r="C597">
        <v>7.65</v>
      </c>
      <c r="D597" t="s">
        <v>2382</v>
      </c>
      <c r="E597" t="s">
        <v>2380</v>
      </c>
      <c r="F597" t="s">
        <v>2383</v>
      </c>
      <c r="G597">
        <v>1</v>
      </c>
      <c r="H597" t="s">
        <v>2380</v>
      </c>
    </row>
    <row r="598" spans="1:8" x14ac:dyDescent="0.25">
      <c r="A598" t="s">
        <v>1774</v>
      </c>
      <c r="B598">
        <v>31.02</v>
      </c>
      <c r="C598">
        <v>5.87</v>
      </c>
      <c r="D598" t="s">
        <v>2382</v>
      </c>
      <c r="E598" t="s">
        <v>2380</v>
      </c>
      <c r="F598" t="s">
        <v>2380</v>
      </c>
      <c r="G598" t="s">
        <v>2381</v>
      </c>
      <c r="H598" t="s">
        <v>2380</v>
      </c>
    </row>
    <row r="599" spans="1:8" x14ac:dyDescent="0.25">
      <c r="A599" t="s">
        <v>1773</v>
      </c>
      <c r="B599">
        <v>24.75</v>
      </c>
      <c r="C599">
        <v>4.3600000000000003</v>
      </c>
      <c r="D599" t="s">
        <v>2382</v>
      </c>
      <c r="E599" t="s">
        <v>2380</v>
      </c>
      <c r="F599" t="s">
        <v>2380</v>
      </c>
      <c r="G599">
        <v>1</v>
      </c>
      <c r="H599" t="s">
        <v>2382</v>
      </c>
    </row>
    <row r="600" spans="1:8" x14ac:dyDescent="0.25">
      <c r="A600" t="s">
        <v>1772</v>
      </c>
      <c r="B600">
        <v>30.114999999999998</v>
      </c>
      <c r="C600">
        <v>10.119999999999999</v>
      </c>
      <c r="D600" t="s">
        <v>2380</v>
      </c>
      <c r="E600" t="s">
        <v>2380</v>
      </c>
      <c r="F600" t="s">
        <v>2380</v>
      </c>
      <c r="G600">
        <v>3</v>
      </c>
      <c r="H600" t="s">
        <v>2380</v>
      </c>
    </row>
    <row r="601" spans="1:8" x14ac:dyDescent="0.25">
      <c r="A601" t="s">
        <v>1771</v>
      </c>
      <c r="B601">
        <v>26.03</v>
      </c>
      <c r="C601">
        <v>4.01</v>
      </c>
      <c r="D601" t="s">
        <v>2380</v>
      </c>
      <c r="E601" t="s">
        <v>2380</v>
      </c>
      <c r="F601" t="s">
        <v>2383</v>
      </c>
      <c r="G601">
        <v>1</v>
      </c>
      <c r="H601" t="s">
        <v>2382</v>
      </c>
    </row>
    <row r="602" spans="1:8" x14ac:dyDescent="0.25">
      <c r="A602" t="s">
        <v>1770</v>
      </c>
      <c r="B602">
        <v>20.045000000000002</v>
      </c>
      <c r="C602">
        <v>4.7699999999999996</v>
      </c>
      <c r="D602" t="s">
        <v>2382</v>
      </c>
      <c r="E602" t="s">
        <v>2380</v>
      </c>
      <c r="F602" t="s">
        <v>2380</v>
      </c>
      <c r="G602">
        <v>1</v>
      </c>
      <c r="H602" t="s">
        <v>2382</v>
      </c>
    </row>
    <row r="603" spans="1:8" x14ac:dyDescent="0.25">
      <c r="A603" t="s">
        <v>1769</v>
      </c>
      <c r="B603">
        <v>40.24</v>
      </c>
      <c r="C603">
        <v>6.83</v>
      </c>
      <c r="D603" t="s">
        <v>2380</v>
      </c>
      <c r="E603" t="s">
        <v>2380</v>
      </c>
      <c r="F603" t="s">
        <v>2380</v>
      </c>
      <c r="G603" t="s">
        <v>2381</v>
      </c>
      <c r="H603" t="s">
        <v>2380</v>
      </c>
    </row>
    <row r="604" spans="1:8" x14ac:dyDescent="0.25">
      <c r="A604" t="s">
        <v>1768</v>
      </c>
      <c r="B604">
        <v>43.15</v>
      </c>
      <c r="C604">
        <v>6.14</v>
      </c>
      <c r="D604" t="s">
        <v>2382</v>
      </c>
      <c r="E604" t="s">
        <v>2380</v>
      </c>
      <c r="F604" t="s">
        <v>2383</v>
      </c>
      <c r="G604">
        <v>1</v>
      </c>
      <c r="H604" t="s">
        <v>2380</v>
      </c>
    </row>
    <row r="605" spans="1:8" x14ac:dyDescent="0.25">
      <c r="A605" t="s">
        <v>1767</v>
      </c>
      <c r="B605">
        <v>27.7</v>
      </c>
      <c r="C605">
        <v>5.6</v>
      </c>
      <c r="D605" t="s">
        <v>2380</v>
      </c>
      <c r="E605" t="s">
        <v>2380</v>
      </c>
      <c r="F605" t="s">
        <v>2383</v>
      </c>
      <c r="G605">
        <v>1</v>
      </c>
      <c r="H605" t="s">
        <v>2382</v>
      </c>
    </row>
    <row r="606" spans="1:8" x14ac:dyDescent="0.25">
      <c r="A606" t="s">
        <v>1766</v>
      </c>
      <c r="B606">
        <v>45.68</v>
      </c>
      <c r="C606">
        <v>4.8</v>
      </c>
      <c r="D606" t="s">
        <v>2380</v>
      </c>
      <c r="E606" t="s">
        <v>2380</v>
      </c>
      <c r="F606" t="s">
        <v>2380</v>
      </c>
      <c r="G606">
        <v>2</v>
      </c>
      <c r="H606" t="s">
        <v>2380</v>
      </c>
    </row>
    <row r="607" spans="1:8" x14ac:dyDescent="0.25">
      <c r="A607" t="s">
        <v>1765</v>
      </c>
      <c r="B607">
        <v>27.3</v>
      </c>
      <c r="C607">
        <v>11.89</v>
      </c>
      <c r="D607" t="s">
        <v>2380</v>
      </c>
      <c r="E607" t="s">
        <v>2380</v>
      </c>
      <c r="F607" t="s">
        <v>2380</v>
      </c>
      <c r="G607" t="s">
        <v>2381</v>
      </c>
      <c r="H607" t="s">
        <v>2382</v>
      </c>
    </row>
    <row r="608" spans="1:8" x14ac:dyDescent="0.25">
      <c r="A608" t="s">
        <v>1764</v>
      </c>
      <c r="B608">
        <v>54.45</v>
      </c>
      <c r="C608">
        <v>4.7300000000000004</v>
      </c>
      <c r="D608" t="s">
        <v>2382</v>
      </c>
      <c r="E608" t="s">
        <v>2380</v>
      </c>
      <c r="F608" t="s">
        <v>2380</v>
      </c>
      <c r="G608">
        <v>1</v>
      </c>
      <c r="H608" t="s">
        <v>2380</v>
      </c>
    </row>
    <row r="609" spans="1:8" x14ac:dyDescent="0.25">
      <c r="A609" t="s">
        <v>1763</v>
      </c>
      <c r="B609">
        <v>54.43</v>
      </c>
      <c r="C609">
        <v>4.6100000000000003</v>
      </c>
      <c r="D609" t="s">
        <v>2382</v>
      </c>
      <c r="E609" t="s">
        <v>2380</v>
      </c>
      <c r="F609" t="s">
        <v>2380</v>
      </c>
      <c r="G609">
        <v>1</v>
      </c>
      <c r="H609" t="s">
        <v>2380</v>
      </c>
    </row>
    <row r="610" spans="1:8" x14ac:dyDescent="0.25">
      <c r="A610" t="s">
        <v>1762</v>
      </c>
      <c r="B610">
        <v>48.01</v>
      </c>
      <c r="C610">
        <v>7.3</v>
      </c>
      <c r="D610" t="s">
        <v>2380</v>
      </c>
      <c r="E610" t="s">
        <v>2380</v>
      </c>
      <c r="F610" t="s">
        <v>2380</v>
      </c>
      <c r="G610" t="s">
        <v>2381</v>
      </c>
      <c r="H610" t="s">
        <v>2380</v>
      </c>
    </row>
    <row r="611" spans="1:8" x14ac:dyDescent="0.25">
      <c r="A611" t="s">
        <v>1761</v>
      </c>
      <c r="B611">
        <v>48.32</v>
      </c>
      <c r="C611">
        <v>5.88</v>
      </c>
      <c r="D611" t="s">
        <v>2380</v>
      </c>
      <c r="E611" t="s">
        <v>2380</v>
      </c>
      <c r="F611" t="s">
        <v>2380</v>
      </c>
      <c r="G611" t="s">
        <v>2381</v>
      </c>
      <c r="H611" t="s">
        <v>2380</v>
      </c>
    </row>
    <row r="612" spans="1:8" x14ac:dyDescent="0.25">
      <c r="A612" t="s">
        <v>1760</v>
      </c>
      <c r="B612">
        <v>22.895</v>
      </c>
      <c r="C612">
        <v>4.0599999999999996</v>
      </c>
      <c r="D612" t="s">
        <v>2380</v>
      </c>
      <c r="E612" t="s">
        <v>2380</v>
      </c>
      <c r="F612" t="s">
        <v>2383</v>
      </c>
      <c r="G612">
        <v>1</v>
      </c>
      <c r="H612" t="s">
        <v>2382</v>
      </c>
    </row>
    <row r="613" spans="1:8" x14ac:dyDescent="0.25">
      <c r="A613" t="s">
        <v>1759</v>
      </c>
      <c r="B613">
        <v>54.85</v>
      </c>
      <c r="C613">
        <v>4.9000000000000004</v>
      </c>
      <c r="D613" t="s">
        <v>2380</v>
      </c>
      <c r="E613" t="s">
        <v>2380</v>
      </c>
      <c r="F613" t="s">
        <v>2380</v>
      </c>
      <c r="G613">
        <v>1</v>
      </c>
      <c r="H613" t="s">
        <v>2380</v>
      </c>
    </row>
    <row r="614" spans="1:8" x14ac:dyDescent="0.25">
      <c r="A614" t="s">
        <v>1758</v>
      </c>
      <c r="B614">
        <v>21.85</v>
      </c>
      <c r="C614">
        <v>5.52</v>
      </c>
      <c r="D614" t="s">
        <v>2380</v>
      </c>
      <c r="E614" t="s">
        <v>2380</v>
      </c>
      <c r="F614" t="s">
        <v>2383</v>
      </c>
      <c r="G614">
        <v>1</v>
      </c>
      <c r="H614" t="s">
        <v>2382</v>
      </c>
    </row>
    <row r="615" spans="1:8" x14ac:dyDescent="0.25">
      <c r="A615" t="s">
        <v>1757</v>
      </c>
      <c r="B615">
        <v>51.86</v>
      </c>
      <c r="C615">
        <v>5.2</v>
      </c>
      <c r="D615" t="s">
        <v>2382</v>
      </c>
      <c r="E615" t="s">
        <v>2380</v>
      </c>
      <c r="F615" t="s">
        <v>2380</v>
      </c>
      <c r="G615" t="s">
        <v>2381</v>
      </c>
      <c r="H615" t="s">
        <v>2380</v>
      </c>
    </row>
    <row r="616" spans="1:8" x14ac:dyDescent="0.25">
      <c r="A616" t="s">
        <v>1756</v>
      </c>
      <c r="B616">
        <v>39.049999999999997</v>
      </c>
      <c r="C616">
        <v>7.59</v>
      </c>
      <c r="D616" t="s">
        <v>2380</v>
      </c>
      <c r="E616" t="s">
        <v>2380</v>
      </c>
      <c r="F616" t="s">
        <v>2380</v>
      </c>
      <c r="G616">
        <v>3</v>
      </c>
      <c r="H616" t="s">
        <v>2380</v>
      </c>
    </row>
    <row r="617" spans="1:8" x14ac:dyDescent="0.25">
      <c r="A617" t="s">
        <v>1755</v>
      </c>
      <c r="B617">
        <v>31.824999999999999</v>
      </c>
      <c r="C617">
        <v>8.2799999999999994</v>
      </c>
      <c r="D617" t="s">
        <v>2380</v>
      </c>
      <c r="E617" t="s">
        <v>2380</v>
      </c>
      <c r="F617" t="s">
        <v>2380</v>
      </c>
      <c r="G617">
        <v>3</v>
      </c>
      <c r="H617" t="s">
        <v>2380</v>
      </c>
    </row>
    <row r="618" spans="1:8" x14ac:dyDescent="0.25">
      <c r="A618" t="s">
        <v>1754</v>
      </c>
      <c r="B618">
        <v>46.43</v>
      </c>
      <c r="C618">
        <v>6.72</v>
      </c>
      <c r="D618" t="s">
        <v>2380</v>
      </c>
      <c r="E618" t="s">
        <v>2380</v>
      </c>
      <c r="F618" t="s">
        <v>2380</v>
      </c>
      <c r="G618" t="s">
        <v>2381</v>
      </c>
      <c r="H618" t="s">
        <v>2380</v>
      </c>
    </row>
    <row r="619" spans="1:8" x14ac:dyDescent="0.25">
      <c r="A619" t="s">
        <v>1753</v>
      </c>
      <c r="B619">
        <v>53.63</v>
      </c>
      <c r="C619">
        <v>5.47</v>
      </c>
      <c r="D619" t="s">
        <v>2382</v>
      </c>
      <c r="E619" t="s">
        <v>2380</v>
      </c>
      <c r="F619" t="s">
        <v>2380</v>
      </c>
      <c r="G619">
        <v>1</v>
      </c>
      <c r="H619" t="s">
        <v>2380</v>
      </c>
    </row>
    <row r="620" spans="1:8" x14ac:dyDescent="0.25">
      <c r="A620" t="s">
        <v>1752</v>
      </c>
      <c r="B620">
        <v>48.7</v>
      </c>
      <c r="C620">
        <v>4.71</v>
      </c>
      <c r="D620" t="s">
        <v>2380</v>
      </c>
      <c r="E620" t="s">
        <v>2380</v>
      </c>
      <c r="F620" t="s">
        <v>2380</v>
      </c>
      <c r="G620" t="s">
        <v>2381</v>
      </c>
      <c r="H620" t="s">
        <v>2380</v>
      </c>
    </row>
    <row r="621" spans="1:8" x14ac:dyDescent="0.25">
      <c r="A621" t="s">
        <v>1751</v>
      </c>
      <c r="B621">
        <v>48.81</v>
      </c>
      <c r="C621">
        <v>5.49</v>
      </c>
      <c r="D621" t="s">
        <v>2380</v>
      </c>
      <c r="E621" t="s">
        <v>2380</v>
      </c>
      <c r="F621" t="s">
        <v>2380</v>
      </c>
      <c r="G621" t="s">
        <v>2381</v>
      </c>
      <c r="H621" t="s">
        <v>2380</v>
      </c>
    </row>
    <row r="622" spans="1:8" x14ac:dyDescent="0.25">
      <c r="A622" t="s">
        <v>1750</v>
      </c>
      <c r="B622">
        <v>47.53</v>
      </c>
      <c r="C622">
        <v>4.72</v>
      </c>
      <c r="D622" t="s">
        <v>2380</v>
      </c>
      <c r="E622" t="s">
        <v>2380</v>
      </c>
      <c r="F622" t="s">
        <v>2380</v>
      </c>
      <c r="G622" t="s">
        <v>2381</v>
      </c>
      <c r="H622" t="s">
        <v>2380</v>
      </c>
    </row>
    <row r="623" spans="1:8" x14ac:dyDescent="0.25">
      <c r="A623" t="s">
        <v>1749</v>
      </c>
      <c r="B623">
        <v>36.85</v>
      </c>
      <c r="C623">
        <v>6.7</v>
      </c>
      <c r="D623" t="s">
        <v>2380</v>
      </c>
      <c r="E623" t="s">
        <v>2380</v>
      </c>
      <c r="F623" t="s">
        <v>2380</v>
      </c>
      <c r="G623" t="s">
        <v>2381</v>
      </c>
      <c r="H623" t="s">
        <v>2380</v>
      </c>
    </row>
    <row r="624" spans="1:8" x14ac:dyDescent="0.25">
      <c r="A624" t="s">
        <v>1748</v>
      </c>
      <c r="B624">
        <v>29.3</v>
      </c>
      <c r="C624">
        <v>5.5</v>
      </c>
      <c r="D624" t="s">
        <v>2380</v>
      </c>
      <c r="E624" t="s">
        <v>2380</v>
      </c>
      <c r="F624" t="s">
        <v>2380</v>
      </c>
      <c r="G624" t="s">
        <v>2381</v>
      </c>
      <c r="H624" t="s">
        <v>2380</v>
      </c>
    </row>
    <row r="625" spans="1:8" x14ac:dyDescent="0.25">
      <c r="A625" t="s">
        <v>1747</v>
      </c>
      <c r="B625">
        <v>19.3</v>
      </c>
      <c r="C625">
        <v>4.46</v>
      </c>
      <c r="D625" t="s">
        <v>2380</v>
      </c>
      <c r="E625" t="s">
        <v>2380</v>
      </c>
      <c r="F625" t="s">
        <v>2380</v>
      </c>
      <c r="G625">
        <v>1</v>
      </c>
      <c r="H625" t="s">
        <v>2382</v>
      </c>
    </row>
    <row r="626" spans="1:8" x14ac:dyDescent="0.25">
      <c r="A626" t="s">
        <v>1746</v>
      </c>
      <c r="B626">
        <v>24.13</v>
      </c>
      <c r="C626">
        <v>5.29</v>
      </c>
      <c r="D626" t="s">
        <v>2382</v>
      </c>
      <c r="E626" t="s">
        <v>2380</v>
      </c>
      <c r="F626" t="s">
        <v>2383</v>
      </c>
      <c r="G626">
        <v>1</v>
      </c>
      <c r="H626" t="s">
        <v>2382</v>
      </c>
    </row>
    <row r="627" spans="1:8" x14ac:dyDescent="0.25">
      <c r="A627" t="s">
        <v>1745</v>
      </c>
      <c r="B627">
        <v>46.7</v>
      </c>
      <c r="C627">
        <v>10.99</v>
      </c>
      <c r="D627" t="s">
        <v>2380</v>
      </c>
      <c r="E627" t="s">
        <v>2380</v>
      </c>
      <c r="F627" t="s">
        <v>2380</v>
      </c>
      <c r="G627" t="s">
        <v>2381</v>
      </c>
      <c r="H627" t="s">
        <v>2380</v>
      </c>
    </row>
    <row r="628" spans="1:8" x14ac:dyDescent="0.25">
      <c r="A628" t="s">
        <v>1744</v>
      </c>
      <c r="B628">
        <v>45.27</v>
      </c>
      <c r="C628">
        <v>5.2</v>
      </c>
      <c r="D628" t="s">
        <v>2382</v>
      </c>
      <c r="E628" t="s">
        <v>2380</v>
      </c>
      <c r="F628" t="s">
        <v>2380</v>
      </c>
      <c r="G628" t="s">
        <v>2381</v>
      </c>
      <c r="H628" t="s">
        <v>2380</v>
      </c>
    </row>
    <row r="629" spans="1:8" x14ac:dyDescent="0.25">
      <c r="A629" t="s">
        <v>1743</v>
      </c>
      <c r="B629">
        <v>44.29</v>
      </c>
      <c r="C629">
        <v>9.66</v>
      </c>
      <c r="D629" t="s">
        <v>2380</v>
      </c>
      <c r="E629" t="s">
        <v>2380</v>
      </c>
      <c r="F629" t="s">
        <v>2380</v>
      </c>
      <c r="G629">
        <v>2</v>
      </c>
      <c r="H629" t="s">
        <v>2380</v>
      </c>
    </row>
    <row r="630" spans="1:8" x14ac:dyDescent="0.25">
      <c r="A630" t="s">
        <v>1742</v>
      </c>
      <c r="B630">
        <v>54.59</v>
      </c>
      <c r="C630">
        <v>4.22</v>
      </c>
      <c r="D630" t="s">
        <v>2382</v>
      </c>
      <c r="E630" t="s">
        <v>2380</v>
      </c>
      <c r="F630" t="s">
        <v>2380</v>
      </c>
      <c r="G630">
        <v>1</v>
      </c>
      <c r="H630" t="s">
        <v>2380</v>
      </c>
    </row>
    <row r="631" spans="1:8" x14ac:dyDescent="0.25">
      <c r="A631" t="s">
        <v>1741</v>
      </c>
      <c r="B631">
        <v>32.965000000000003</v>
      </c>
      <c r="C631">
        <v>11.78</v>
      </c>
      <c r="D631" t="s">
        <v>2380</v>
      </c>
      <c r="E631" t="s">
        <v>2380</v>
      </c>
      <c r="F631" t="s">
        <v>2380</v>
      </c>
      <c r="G631" t="s">
        <v>2381</v>
      </c>
      <c r="H631" t="s">
        <v>2380</v>
      </c>
    </row>
    <row r="632" spans="1:8" x14ac:dyDescent="0.25">
      <c r="A632" t="s">
        <v>1740</v>
      </c>
      <c r="B632">
        <v>38.049999999999997</v>
      </c>
      <c r="C632">
        <v>9.6199999999999992</v>
      </c>
      <c r="D632" t="s">
        <v>2380</v>
      </c>
      <c r="E632" t="s">
        <v>2380</v>
      </c>
      <c r="F632" t="s">
        <v>2380</v>
      </c>
      <c r="G632" t="s">
        <v>2381</v>
      </c>
      <c r="H632" t="s">
        <v>2380</v>
      </c>
    </row>
    <row r="633" spans="1:8" x14ac:dyDescent="0.25">
      <c r="A633" t="s">
        <v>1739</v>
      </c>
      <c r="B633">
        <v>46.14</v>
      </c>
      <c r="C633">
        <v>10.78</v>
      </c>
      <c r="D633" t="s">
        <v>2380</v>
      </c>
      <c r="E633" t="s">
        <v>2380</v>
      </c>
      <c r="F633" t="s">
        <v>2380</v>
      </c>
      <c r="G633" t="s">
        <v>2381</v>
      </c>
      <c r="H633" t="s">
        <v>2380</v>
      </c>
    </row>
    <row r="634" spans="1:8" x14ac:dyDescent="0.25">
      <c r="A634" t="s">
        <v>1738</v>
      </c>
      <c r="B634">
        <v>41.325000000000003</v>
      </c>
      <c r="C634">
        <v>5.1100000000000003</v>
      </c>
      <c r="D634" t="s">
        <v>2382</v>
      </c>
      <c r="E634" t="s">
        <v>2380</v>
      </c>
      <c r="F634" t="s">
        <v>2380</v>
      </c>
      <c r="G634">
        <v>2</v>
      </c>
      <c r="H634" t="s">
        <v>2380</v>
      </c>
    </row>
    <row r="635" spans="1:8" x14ac:dyDescent="0.25">
      <c r="A635" t="s">
        <v>1737</v>
      </c>
      <c r="B635">
        <v>44.64</v>
      </c>
      <c r="C635">
        <v>7.18</v>
      </c>
      <c r="D635" t="s">
        <v>2380</v>
      </c>
      <c r="E635" t="s">
        <v>2380</v>
      </c>
      <c r="F635" t="s">
        <v>2380</v>
      </c>
      <c r="G635" t="s">
        <v>2381</v>
      </c>
      <c r="H635" t="s">
        <v>2380</v>
      </c>
    </row>
    <row r="636" spans="1:8" x14ac:dyDescent="0.25">
      <c r="A636" t="s">
        <v>1736</v>
      </c>
      <c r="B636">
        <v>25.175000000000001</v>
      </c>
      <c r="C636">
        <v>4.96</v>
      </c>
      <c r="D636" t="s">
        <v>2380</v>
      </c>
      <c r="E636" t="s">
        <v>2382</v>
      </c>
      <c r="F636" t="s">
        <v>2380</v>
      </c>
      <c r="G636">
        <v>1</v>
      </c>
      <c r="H636" t="s">
        <v>31</v>
      </c>
    </row>
    <row r="637" spans="1:8" x14ac:dyDescent="0.25">
      <c r="A637" t="s">
        <v>1735</v>
      </c>
      <c r="B637">
        <v>43.11</v>
      </c>
      <c r="C637">
        <v>4.67</v>
      </c>
      <c r="D637" t="s">
        <v>2382</v>
      </c>
      <c r="E637" t="s">
        <v>2380</v>
      </c>
      <c r="F637" t="s">
        <v>2380</v>
      </c>
      <c r="G637" t="s">
        <v>2381</v>
      </c>
      <c r="H637" t="s">
        <v>2380</v>
      </c>
    </row>
    <row r="638" spans="1:8" x14ac:dyDescent="0.25">
      <c r="A638" t="s">
        <v>1734</v>
      </c>
      <c r="B638">
        <v>53.32</v>
      </c>
      <c r="C638">
        <v>5.0599999999999996</v>
      </c>
      <c r="D638" t="s">
        <v>2380</v>
      </c>
      <c r="E638" t="s">
        <v>2380</v>
      </c>
      <c r="F638" t="s">
        <v>2380</v>
      </c>
      <c r="G638" t="s">
        <v>2381</v>
      </c>
      <c r="H638" t="s">
        <v>2380</v>
      </c>
    </row>
    <row r="639" spans="1:8" x14ac:dyDescent="0.25">
      <c r="A639" t="s">
        <v>1733</v>
      </c>
      <c r="B639">
        <v>38.04</v>
      </c>
      <c r="C639">
        <v>5.0199999999999996</v>
      </c>
      <c r="D639" t="s">
        <v>2382</v>
      </c>
      <c r="E639" t="s">
        <v>2380</v>
      </c>
      <c r="F639" t="s">
        <v>2380</v>
      </c>
      <c r="G639">
        <v>1</v>
      </c>
      <c r="H639" t="s">
        <v>2380</v>
      </c>
    </row>
    <row r="640" spans="1:8" x14ac:dyDescent="0.25">
      <c r="A640" t="s">
        <v>1732</v>
      </c>
      <c r="B640">
        <v>37.9</v>
      </c>
      <c r="C640">
        <v>7.76</v>
      </c>
      <c r="D640" t="s">
        <v>2380</v>
      </c>
      <c r="E640" t="s">
        <v>2380</v>
      </c>
      <c r="F640" t="s">
        <v>2380</v>
      </c>
      <c r="G640" t="s">
        <v>2381</v>
      </c>
      <c r="H640" t="s">
        <v>2380</v>
      </c>
    </row>
    <row r="641" spans="1:8" x14ac:dyDescent="0.25">
      <c r="A641" t="s">
        <v>1731</v>
      </c>
      <c r="B641">
        <v>39.6</v>
      </c>
      <c r="C641">
        <v>9.32</v>
      </c>
      <c r="D641" t="s">
        <v>2380</v>
      </c>
      <c r="E641" t="s">
        <v>2380</v>
      </c>
      <c r="F641" t="s">
        <v>2380</v>
      </c>
      <c r="G641" t="s">
        <v>2381</v>
      </c>
      <c r="H641" t="s">
        <v>2380</v>
      </c>
    </row>
    <row r="642" spans="1:8" x14ac:dyDescent="0.25">
      <c r="A642" t="s">
        <v>1730</v>
      </c>
      <c r="B642">
        <v>50.92</v>
      </c>
      <c r="C642">
        <v>5.31</v>
      </c>
      <c r="D642" t="s">
        <v>2382</v>
      </c>
      <c r="E642" t="s">
        <v>2380</v>
      </c>
      <c r="F642" t="s">
        <v>2380</v>
      </c>
      <c r="G642">
        <v>1</v>
      </c>
      <c r="H642" t="s">
        <v>2380</v>
      </c>
    </row>
    <row r="643" spans="1:8" x14ac:dyDescent="0.25">
      <c r="A643" t="s">
        <v>1729</v>
      </c>
      <c r="B643">
        <v>21.85</v>
      </c>
      <c r="C643">
        <v>5.56</v>
      </c>
      <c r="D643" t="s">
        <v>2382</v>
      </c>
      <c r="E643" t="s">
        <v>2380</v>
      </c>
      <c r="F643" t="s">
        <v>2380</v>
      </c>
      <c r="G643" t="s">
        <v>2381</v>
      </c>
      <c r="H643" t="s">
        <v>2382</v>
      </c>
    </row>
    <row r="644" spans="1:8" x14ac:dyDescent="0.25">
      <c r="A644" t="s">
        <v>1728</v>
      </c>
      <c r="B644">
        <v>36.08</v>
      </c>
      <c r="C644">
        <v>7.11</v>
      </c>
      <c r="D644" t="s">
        <v>2382</v>
      </c>
      <c r="E644" t="s">
        <v>2380</v>
      </c>
      <c r="F644" t="s">
        <v>2383</v>
      </c>
      <c r="G644">
        <v>1</v>
      </c>
      <c r="H644" t="s">
        <v>2380</v>
      </c>
    </row>
    <row r="645" spans="1:8" x14ac:dyDescent="0.25">
      <c r="A645" t="s">
        <v>1727</v>
      </c>
      <c r="B645">
        <v>40.44</v>
      </c>
      <c r="C645">
        <v>5.13</v>
      </c>
      <c r="D645" t="s">
        <v>2382</v>
      </c>
      <c r="E645" t="s">
        <v>2380</v>
      </c>
      <c r="F645" t="s">
        <v>2383</v>
      </c>
      <c r="G645">
        <v>1</v>
      </c>
      <c r="H645" t="s">
        <v>2380</v>
      </c>
    </row>
    <row r="646" spans="1:8" x14ac:dyDescent="0.25">
      <c r="A646" t="s">
        <v>1726</v>
      </c>
      <c r="B646">
        <v>38.094999999999999</v>
      </c>
      <c r="C646">
        <v>10.199999999999999</v>
      </c>
      <c r="D646" t="s">
        <v>2380</v>
      </c>
      <c r="E646" t="s">
        <v>2380</v>
      </c>
      <c r="F646" t="s">
        <v>2380</v>
      </c>
      <c r="G646" t="s">
        <v>2381</v>
      </c>
      <c r="H646" t="s">
        <v>2380</v>
      </c>
    </row>
    <row r="647" spans="1:8" x14ac:dyDescent="0.25">
      <c r="A647" t="s">
        <v>1725</v>
      </c>
      <c r="B647">
        <v>44.95</v>
      </c>
      <c r="C647">
        <v>10.4</v>
      </c>
      <c r="D647" t="s">
        <v>2380</v>
      </c>
      <c r="E647" t="s">
        <v>2380</v>
      </c>
      <c r="F647" t="s">
        <v>2380</v>
      </c>
      <c r="G647" t="s">
        <v>2381</v>
      </c>
      <c r="H647" t="s">
        <v>2380</v>
      </c>
    </row>
    <row r="648" spans="1:8" x14ac:dyDescent="0.25">
      <c r="A648" t="s">
        <v>1724</v>
      </c>
      <c r="B648">
        <v>35.54</v>
      </c>
      <c r="C648">
        <v>10.67</v>
      </c>
      <c r="D648" t="s">
        <v>2380</v>
      </c>
      <c r="E648" t="s">
        <v>2380</v>
      </c>
      <c r="F648" t="s">
        <v>2380</v>
      </c>
      <c r="G648" t="s">
        <v>2381</v>
      </c>
      <c r="H648" t="s">
        <v>2380</v>
      </c>
    </row>
    <row r="649" spans="1:8" x14ac:dyDescent="0.25">
      <c r="A649" t="s">
        <v>1723</v>
      </c>
      <c r="B649">
        <v>39.799999999999997</v>
      </c>
      <c r="C649">
        <v>4.6500000000000004</v>
      </c>
      <c r="D649" t="s">
        <v>2382</v>
      </c>
      <c r="E649" t="s">
        <v>2380</v>
      </c>
      <c r="F649" t="s">
        <v>2380</v>
      </c>
      <c r="G649">
        <v>2</v>
      </c>
      <c r="H649" t="s">
        <v>2380</v>
      </c>
    </row>
    <row r="650" spans="1:8" x14ac:dyDescent="0.25">
      <c r="A650" t="s">
        <v>1722</v>
      </c>
      <c r="B650">
        <v>33.659999999999997</v>
      </c>
      <c r="C650">
        <v>5.65</v>
      </c>
      <c r="D650" t="s">
        <v>2382</v>
      </c>
      <c r="E650" t="s">
        <v>2380</v>
      </c>
      <c r="F650" t="s">
        <v>2380</v>
      </c>
      <c r="G650">
        <v>2</v>
      </c>
      <c r="H650" t="s">
        <v>2380</v>
      </c>
    </row>
    <row r="651" spans="1:8" x14ac:dyDescent="0.25">
      <c r="A651" t="s">
        <v>1721</v>
      </c>
      <c r="B651">
        <v>35.5</v>
      </c>
      <c r="C651">
        <v>11.97</v>
      </c>
      <c r="D651" t="s">
        <v>2380</v>
      </c>
      <c r="E651" t="s">
        <v>2380</v>
      </c>
      <c r="F651" t="s">
        <v>2380</v>
      </c>
      <c r="G651" t="s">
        <v>2381</v>
      </c>
      <c r="H651" t="s">
        <v>2380</v>
      </c>
    </row>
    <row r="652" spans="1:8" x14ac:dyDescent="0.25">
      <c r="A652" t="s">
        <v>1720</v>
      </c>
      <c r="B652">
        <v>41.63</v>
      </c>
      <c r="C652">
        <v>6.71</v>
      </c>
      <c r="D652" t="s">
        <v>2380</v>
      </c>
      <c r="E652" t="s">
        <v>2380</v>
      </c>
      <c r="F652" t="s">
        <v>2380</v>
      </c>
      <c r="G652" t="s">
        <v>2381</v>
      </c>
      <c r="H652" t="s">
        <v>2380</v>
      </c>
    </row>
    <row r="653" spans="1:8" x14ac:dyDescent="0.25">
      <c r="A653" t="s">
        <v>1719</v>
      </c>
      <c r="B653">
        <v>46.49</v>
      </c>
      <c r="C653">
        <v>11.92</v>
      </c>
      <c r="D653" t="s">
        <v>2380</v>
      </c>
      <c r="E653" t="s">
        <v>2380</v>
      </c>
      <c r="F653" t="s">
        <v>2380</v>
      </c>
      <c r="G653" t="s">
        <v>2381</v>
      </c>
      <c r="H653" t="s">
        <v>2380</v>
      </c>
    </row>
    <row r="654" spans="1:8" x14ac:dyDescent="0.25">
      <c r="A654" t="s">
        <v>1718</v>
      </c>
      <c r="B654">
        <v>43.29</v>
      </c>
      <c r="C654">
        <v>5.35</v>
      </c>
      <c r="D654" t="s">
        <v>2380</v>
      </c>
      <c r="E654" t="s">
        <v>2380</v>
      </c>
      <c r="F654" t="s">
        <v>2380</v>
      </c>
      <c r="G654">
        <v>2</v>
      </c>
      <c r="H654" t="s">
        <v>2380</v>
      </c>
    </row>
    <row r="655" spans="1:8" x14ac:dyDescent="0.25">
      <c r="A655" t="s">
        <v>1717</v>
      </c>
      <c r="B655">
        <v>43.08</v>
      </c>
      <c r="C655">
        <v>8.9600000000000009</v>
      </c>
      <c r="D655" t="s">
        <v>2382</v>
      </c>
      <c r="E655" t="s">
        <v>2380</v>
      </c>
      <c r="F655" t="s">
        <v>2380</v>
      </c>
      <c r="G655">
        <v>1</v>
      </c>
      <c r="H655" t="s">
        <v>2380</v>
      </c>
    </row>
    <row r="656" spans="1:8" x14ac:dyDescent="0.25">
      <c r="A656" t="s">
        <v>1716</v>
      </c>
      <c r="B656">
        <v>39.07</v>
      </c>
      <c r="C656">
        <v>11.93</v>
      </c>
      <c r="D656" t="s">
        <v>2380</v>
      </c>
      <c r="E656" t="s">
        <v>2380</v>
      </c>
      <c r="F656" t="s">
        <v>2380</v>
      </c>
      <c r="G656" t="s">
        <v>2381</v>
      </c>
      <c r="H656" t="s">
        <v>2380</v>
      </c>
    </row>
    <row r="657" spans="1:8" x14ac:dyDescent="0.25">
      <c r="A657" t="s">
        <v>1715</v>
      </c>
      <c r="B657">
        <v>41.3</v>
      </c>
      <c r="C657">
        <v>9.59</v>
      </c>
      <c r="D657" t="s">
        <v>2380</v>
      </c>
      <c r="E657" t="s">
        <v>2380</v>
      </c>
      <c r="F657" t="s">
        <v>2380</v>
      </c>
      <c r="G657" t="s">
        <v>2381</v>
      </c>
      <c r="H657" t="s">
        <v>2380</v>
      </c>
    </row>
    <row r="658" spans="1:8" x14ac:dyDescent="0.25">
      <c r="A658" t="s">
        <v>1714</v>
      </c>
      <c r="B658">
        <v>42.95</v>
      </c>
      <c r="C658">
        <v>11.88</v>
      </c>
      <c r="D658" t="s">
        <v>2382</v>
      </c>
      <c r="E658" t="s">
        <v>2380</v>
      </c>
      <c r="F658" t="s">
        <v>2380</v>
      </c>
      <c r="G658">
        <v>2</v>
      </c>
      <c r="H658" t="s">
        <v>2380</v>
      </c>
    </row>
    <row r="659" spans="1:8" x14ac:dyDescent="0.25">
      <c r="A659" t="s">
        <v>1713</v>
      </c>
      <c r="B659">
        <v>46.96</v>
      </c>
      <c r="C659">
        <v>4.6399999999999997</v>
      </c>
      <c r="D659" t="s">
        <v>2380</v>
      </c>
      <c r="E659" t="s">
        <v>2380</v>
      </c>
      <c r="F659" t="s">
        <v>2383</v>
      </c>
      <c r="G659">
        <v>1</v>
      </c>
      <c r="H659" t="s">
        <v>2380</v>
      </c>
    </row>
    <row r="660" spans="1:8" x14ac:dyDescent="0.25">
      <c r="A660" t="s">
        <v>1712</v>
      </c>
      <c r="B660">
        <v>30.495000000000001</v>
      </c>
      <c r="C660">
        <v>9.5299999999999994</v>
      </c>
      <c r="D660" t="s">
        <v>2380</v>
      </c>
      <c r="E660" t="s">
        <v>2380</v>
      </c>
      <c r="F660" t="s">
        <v>2380</v>
      </c>
      <c r="G660" t="s">
        <v>2381</v>
      </c>
      <c r="H660" t="s">
        <v>2380</v>
      </c>
    </row>
    <row r="661" spans="1:8" x14ac:dyDescent="0.25">
      <c r="A661" t="s">
        <v>1711</v>
      </c>
      <c r="B661">
        <v>17.954999999999998</v>
      </c>
      <c r="C661">
        <v>5.29</v>
      </c>
      <c r="D661" t="s">
        <v>2382</v>
      </c>
      <c r="E661" t="s">
        <v>2380</v>
      </c>
      <c r="F661" t="s">
        <v>2380</v>
      </c>
      <c r="G661">
        <v>1</v>
      </c>
      <c r="H661" t="s">
        <v>2382</v>
      </c>
    </row>
    <row r="662" spans="1:8" x14ac:dyDescent="0.25">
      <c r="A662" t="s">
        <v>1710</v>
      </c>
      <c r="B662">
        <v>25.6</v>
      </c>
      <c r="C662">
        <v>10.95</v>
      </c>
      <c r="D662" t="s">
        <v>2380</v>
      </c>
      <c r="E662" t="s">
        <v>2380</v>
      </c>
      <c r="F662" t="s">
        <v>2380</v>
      </c>
      <c r="G662">
        <v>3</v>
      </c>
      <c r="H662" t="s">
        <v>2380</v>
      </c>
    </row>
    <row r="663" spans="1:8" x14ac:dyDescent="0.25">
      <c r="A663" t="s">
        <v>1709</v>
      </c>
      <c r="B663">
        <v>34.21</v>
      </c>
      <c r="C663">
        <v>9.17</v>
      </c>
      <c r="D663" t="s">
        <v>2380</v>
      </c>
      <c r="E663" t="s">
        <v>2380</v>
      </c>
      <c r="F663" t="s">
        <v>2380</v>
      </c>
      <c r="G663" t="s">
        <v>2381</v>
      </c>
      <c r="H663" t="s">
        <v>2380</v>
      </c>
    </row>
    <row r="664" spans="1:8" x14ac:dyDescent="0.25">
      <c r="A664" t="s">
        <v>1708</v>
      </c>
      <c r="B664">
        <v>39.74</v>
      </c>
      <c r="C664">
        <v>7.39</v>
      </c>
      <c r="D664" t="s">
        <v>2380</v>
      </c>
      <c r="E664" t="s">
        <v>2380</v>
      </c>
      <c r="F664" t="s">
        <v>2380</v>
      </c>
      <c r="G664" t="s">
        <v>2381</v>
      </c>
      <c r="H664" t="s">
        <v>2380</v>
      </c>
    </row>
    <row r="665" spans="1:8" x14ac:dyDescent="0.25">
      <c r="A665" t="s">
        <v>1707</v>
      </c>
      <c r="B665">
        <v>49.53</v>
      </c>
      <c r="C665">
        <v>9.1300000000000008</v>
      </c>
      <c r="D665" t="s">
        <v>2382</v>
      </c>
      <c r="E665" t="s">
        <v>2380</v>
      </c>
      <c r="F665" t="s">
        <v>2380</v>
      </c>
      <c r="G665" t="s">
        <v>2381</v>
      </c>
      <c r="H665" t="s">
        <v>2380</v>
      </c>
    </row>
    <row r="666" spans="1:8" x14ac:dyDescent="0.25">
      <c r="A666" t="s">
        <v>1706</v>
      </c>
      <c r="B666">
        <v>39.33</v>
      </c>
      <c r="C666">
        <v>10.4</v>
      </c>
      <c r="D666" t="s">
        <v>2380</v>
      </c>
      <c r="E666" t="s">
        <v>2380</v>
      </c>
      <c r="F666" t="s">
        <v>2380</v>
      </c>
      <c r="G666">
        <v>3</v>
      </c>
      <c r="H666" t="s">
        <v>2380</v>
      </c>
    </row>
    <row r="667" spans="1:8" x14ac:dyDescent="0.25">
      <c r="A667" t="s">
        <v>1705</v>
      </c>
      <c r="B667">
        <v>39.979999999999997</v>
      </c>
      <c r="C667">
        <v>9.4600000000000009</v>
      </c>
      <c r="D667" t="s">
        <v>2382</v>
      </c>
      <c r="E667" t="s">
        <v>2380</v>
      </c>
      <c r="F667" t="s">
        <v>2380</v>
      </c>
      <c r="G667">
        <v>2</v>
      </c>
      <c r="H667" t="s">
        <v>2380</v>
      </c>
    </row>
    <row r="668" spans="1:8" x14ac:dyDescent="0.25">
      <c r="A668" t="s">
        <v>1704</v>
      </c>
      <c r="B668">
        <v>46.51</v>
      </c>
      <c r="C668">
        <v>8.69</v>
      </c>
      <c r="D668" t="s">
        <v>2382</v>
      </c>
      <c r="E668" t="s">
        <v>2380</v>
      </c>
      <c r="F668" t="s">
        <v>2380</v>
      </c>
      <c r="G668" t="s">
        <v>2381</v>
      </c>
      <c r="H668" t="s">
        <v>2380</v>
      </c>
    </row>
    <row r="669" spans="1:8" x14ac:dyDescent="0.25">
      <c r="A669" t="s">
        <v>1703</v>
      </c>
      <c r="B669">
        <v>43.58</v>
      </c>
      <c r="C669">
        <v>4.2300000000000004</v>
      </c>
      <c r="D669" t="s">
        <v>2380</v>
      </c>
      <c r="E669" t="s">
        <v>2380</v>
      </c>
      <c r="F669" t="s">
        <v>2383</v>
      </c>
      <c r="G669">
        <v>1</v>
      </c>
      <c r="H669" t="s">
        <v>2380</v>
      </c>
    </row>
    <row r="670" spans="1:8" x14ac:dyDescent="0.25">
      <c r="A670" t="s">
        <v>1702</v>
      </c>
      <c r="B670">
        <v>42.28</v>
      </c>
      <c r="C670">
        <v>9.16</v>
      </c>
      <c r="D670" t="s">
        <v>2382</v>
      </c>
      <c r="E670" t="s">
        <v>2380</v>
      </c>
      <c r="F670" t="s">
        <v>2380</v>
      </c>
      <c r="G670">
        <v>1</v>
      </c>
      <c r="H670" t="s">
        <v>2380</v>
      </c>
    </row>
    <row r="671" spans="1:8" x14ac:dyDescent="0.25">
      <c r="A671" t="s">
        <v>1701</v>
      </c>
      <c r="B671">
        <v>35.520000000000003</v>
      </c>
      <c r="C671">
        <v>8.26</v>
      </c>
      <c r="D671" t="s">
        <v>2380</v>
      </c>
      <c r="E671" t="s">
        <v>2380</v>
      </c>
      <c r="F671" t="s">
        <v>2380</v>
      </c>
      <c r="G671" t="s">
        <v>2381</v>
      </c>
      <c r="H671" t="s">
        <v>2380</v>
      </c>
    </row>
    <row r="672" spans="1:8" x14ac:dyDescent="0.25">
      <c r="A672" t="s">
        <v>1700</v>
      </c>
      <c r="B672">
        <v>33.6</v>
      </c>
      <c r="C672">
        <v>11.25</v>
      </c>
      <c r="D672" t="s">
        <v>2380</v>
      </c>
      <c r="E672" t="s">
        <v>2380</v>
      </c>
      <c r="F672" t="s">
        <v>2380</v>
      </c>
      <c r="G672" t="s">
        <v>2381</v>
      </c>
      <c r="H672" t="s">
        <v>2380</v>
      </c>
    </row>
    <row r="673" spans="1:8" x14ac:dyDescent="0.25">
      <c r="A673" t="s">
        <v>1699</v>
      </c>
      <c r="B673">
        <v>22.42</v>
      </c>
      <c r="C673">
        <v>6.74</v>
      </c>
      <c r="D673" t="s">
        <v>2380</v>
      </c>
      <c r="E673" t="s">
        <v>2380</v>
      </c>
      <c r="F673" t="s">
        <v>2380</v>
      </c>
      <c r="G673" t="s">
        <v>2381</v>
      </c>
      <c r="H673" t="s">
        <v>2382</v>
      </c>
    </row>
    <row r="674" spans="1:8" x14ac:dyDescent="0.25">
      <c r="A674" t="s">
        <v>1698</v>
      </c>
      <c r="B674">
        <v>46.86</v>
      </c>
      <c r="C674">
        <v>4.87</v>
      </c>
      <c r="D674" t="s">
        <v>2380</v>
      </c>
      <c r="E674" t="s">
        <v>2380</v>
      </c>
      <c r="F674" t="s">
        <v>2380</v>
      </c>
      <c r="G674" t="s">
        <v>2381</v>
      </c>
      <c r="H674" t="s">
        <v>2380</v>
      </c>
    </row>
    <row r="675" spans="1:8" x14ac:dyDescent="0.25">
      <c r="A675" t="s">
        <v>1697</v>
      </c>
      <c r="B675">
        <v>32.965000000000003</v>
      </c>
      <c r="C675">
        <v>6.68</v>
      </c>
      <c r="D675" t="s">
        <v>2380</v>
      </c>
      <c r="E675" t="s">
        <v>2380</v>
      </c>
      <c r="F675" t="s">
        <v>2380</v>
      </c>
      <c r="G675">
        <v>3</v>
      </c>
      <c r="H675" t="s">
        <v>2380</v>
      </c>
    </row>
    <row r="676" spans="1:8" x14ac:dyDescent="0.25">
      <c r="A676" t="s">
        <v>1696</v>
      </c>
      <c r="B676">
        <v>39.340000000000003</v>
      </c>
      <c r="C676">
        <v>5.0199999999999996</v>
      </c>
      <c r="D676" t="s">
        <v>2382</v>
      </c>
      <c r="E676" t="s">
        <v>2380</v>
      </c>
      <c r="F676" t="s">
        <v>2383</v>
      </c>
      <c r="G676">
        <v>1</v>
      </c>
      <c r="H676" t="s">
        <v>2380</v>
      </c>
    </row>
    <row r="677" spans="1:8" x14ac:dyDescent="0.25">
      <c r="A677" t="s">
        <v>1695</v>
      </c>
      <c r="B677">
        <v>47</v>
      </c>
      <c r="C677">
        <v>10.64</v>
      </c>
      <c r="D677" t="s">
        <v>2382</v>
      </c>
      <c r="E677" t="s">
        <v>2380</v>
      </c>
      <c r="F677" t="s">
        <v>2380</v>
      </c>
      <c r="G677" t="s">
        <v>2381</v>
      </c>
      <c r="H677" t="s">
        <v>2380</v>
      </c>
    </row>
    <row r="678" spans="1:8" x14ac:dyDescent="0.25">
      <c r="A678" t="s">
        <v>1694</v>
      </c>
      <c r="B678">
        <v>36.71</v>
      </c>
      <c r="C678">
        <v>8.74</v>
      </c>
      <c r="D678" t="s">
        <v>2382</v>
      </c>
      <c r="E678" t="s">
        <v>2380</v>
      </c>
      <c r="F678" t="s">
        <v>2380</v>
      </c>
      <c r="G678" t="s">
        <v>2381</v>
      </c>
      <c r="H678" t="s">
        <v>2380</v>
      </c>
    </row>
    <row r="679" spans="1:8" x14ac:dyDescent="0.25">
      <c r="A679" t="s">
        <v>1693</v>
      </c>
      <c r="B679">
        <v>53.48</v>
      </c>
      <c r="C679">
        <v>5.64</v>
      </c>
      <c r="D679" t="s">
        <v>2380</v>
      </c>
      <c r="E679" t="s">
        <v>2380</v>
      </c>
      <c r="F679" t="s">
        <v>2380</v>
      </c>
      <c r="G679" t="s">
        <v>2381</v>
      </c>
      <c r="H679" t="s">
        <v>2380</v>
      </c>
    </row>
    <row r="680" spans="1:8" x14ac:dyDescent="0.25">
      <c r="A680" t="s">
        <v>1692</v>
      </c>
      <c r="B680">
        <v>35.5</v>
      </c>
      <c r="C680">
        <v>10.37</v>
      </c>
      <c r="D680" t="s">
        <v>2380</v>
      </c>
      <c r="E680" t="s">
        <v>2380</v>
      </c>
      <c r="F680" t="s">
        <v>2380</v>
      </c>
      <c r="G680" t="s">
        <v>2381</v>
      </c>
      <c r="H680" t="s">
        <v>2380</v>
      </c>
    </row>
    <row r="681" spans="1:8" x14ac:dyDescent="0.25">
      <c r="A681" t="s">
        <v>1691</v>
      </c>
      <c r="B681">
        <v>36.979999999999997</v>
      </c>
      <c r="C681">
        <v>9.56</v>
      </c>
      <c r="D681" t="s">
        <v>2382</v>
      </c>
      <c r="E681" t="s">
        <v>2380</v>
      </c>
      <c r="F681" t="s">
        <v>2380</v>
      </c>
      <c r="G681" t="s">
        <v>2381</v>
      </c>
      <c r="H681" t="s">
        <v>2380</v>
      </c>
    </row>
    <row r="682" spans="1:8" x14ac:dyDescent="0.25">
      <c r="A682" t="s">
        <v>1690</v>
      </c>
      <c r="B682">
        <v>32.395000000000003</v>
      </c>
      <c r="C682">
        <v>8.23</v>
      </c>
      <c r="D682" t="s">
        <v>2382</v>
      </c>
      <c r="E682" t="s">
        <v>2380</v>
      </c>
      <c r="F682" t="s">
        <v>2383</v>
      </c>
      <c r="G682">
        <v>1</v>
      </c>
      <c r="H682" t="s">
        <v>2380</v>
      </c>
    </row>
    <row r="683" spans="1:8" x14ac:dyDescent="0.25">
      <c r="A683" t="s">
        <v>1689</v>
      </c>
      <c r="B683">
        <v>32.729999999999997</v>
      </c>
      <c r="C683">
        <v>7.03</v>
      </c>
      <c r="D683" t="s">
        <v>2380</v>
      </c>
      <c r="E683" t="s">
        <v>2380</v>
      </c>
      <c r="F683" t="s">
        <v>2380</v>
      </c>
      <c r="G683" t="s">
        <v>2381</v>
      </c>
      <c r="H683" t="s">
        <v>2380</v>
      </c>
    </row>
    <row r="684" spans="1:8" x14ac:dyDescent="0.25">
      <c r="A684" t="s">
        <v>1688</v>
      </c>
      <c r="B684">
        <v>20.52</v>
      </c>
      <c r="C684">
        <v>5.45</v>
      </c>
      <c r="D684" t="s">
        <v>2380</v>
      </c>
      <c r="E684" t="s">
        <v>2380</v>
      </c>
      <c r="F684" t="s">
        <v>2380</v>
      </c>
      <c r="G684">
        <v>1</v>
      </c>
      <c r="H684" t="s">
        <v>2382</v>
      </c>
    </row>
    <row r="685" spans="1:8" x14ac:dyDescent="0.25">
      <c r="A685" t="s">
        <v>1687</v>
      </c>
      <c r="B685">
        <v>51.72</v>
      </c>
      <c r="C685">
        <v>5.76</v>
      </c>
      <c r="D685" t="s">
        <v>2380</v>
      </c>
      <c r="E685" t="s">
        <v>2380</v>
      </c>
      <c r="F685" t="s">
        <v>2380</v>
      </c>
      <c r="G685" t="s">
        <v>2381</v>
      </c>
      <c r="H685" t="s">
        <v>2380</v>
      </c>
    </row>
    <row r="686" spans="1:8" x14ac:dyDescent="0.25">
      <c r="A686" t="s">
        <v>1686</v>
      </c>
      <c r="B686">
        <v>50.2</v>
      </c>
      <c r="C686">
        <v>5.4</v>
      </c>
      <c r="D686" t="s">
        <v>2380</v>
      </c>
      <c r="E686" t="s">
        <v>2380</v>
      </c>
      <c r="F686" t="s">
        <v>2380</v>
      </c>
      <c r="G686" t="s">
        <v>2381</v>
      </c>
      <c r="H686" t="s">
        <v>2380</v>
      </c>
    </row>
    <row r="687" spans="1:8" x14ac:dyDescent="0.25">
      <c r="A687" t="s">
        <v>1685</v>
      </c>
      <c r="B687">
        <v>25.52</v>
      </c>
      <c r="C687">
        <v>6.35</v>
      </c>
      <c r="D687" t="s">
        <v>2380</v>
      </c>
      <c r="E687" t="s">
        <v>2380</v>
      </c>
      <c r="F687" t="s">
        <v>2383</v>
      </c>
      <c r="G687">
        <v>1</v>
      </c>
      <c r="H687" t="s">
        <v>2380</v>
      </c>
    </row>
    <row r="688" spans="1:8" x14ac:dyDescent="0.25">
      <c r="A688" t="s">
        <v>1684</v>
      </c>
      <c r="B688">
        <v>35.200000000000003</v>
      </c>
      <c r="C688">
        <v>6.26</v>
      </c>
      <c r="D688" t="s">
        <v>2382</v>
      </c>
      <c r="E688" t="s">
        <v>2380</v>
      </c>
      <c r="F688" t="s">
        <v>2380</v>
      </c>
      <c r="G688">
        <v>2</v>
      </c>
      <c r="H688" t="s">
        <v>2380</v>
      </c>
    </row>
    <row r="689" spans="1:8" x14ac:dyDescent="0.25">
      <c r="A689" t="s">
        <v>1683</v>
      </c>
      <c r="B689">
        <v>41.26</v>
      </c>
      <c r="C689">
        <v>5.97</v>
      </c>
      <c r="D689" t="s">
        <v>2382</v>
      </c>
      <c r="E689" t="s">
        <v>2380</v>
      </c>
      <c r="F689" t="s">
        <v>2380</v>
      </c>
      <c r="G689" t="s">
        <v>2381</v>
      </c>
      <c r="H689" t="s">
        <v>2380</v>
      </c>
    </row>
    <row r="690" spans="1:8" x14ac:dyDescent="0.25">
      <c r="A690" t="s">
        <v>1682</v>
      </c>
      <c r="B690">
        <v>17.195</v>
      </c>
      <c r="C690">
        <v>5.29</v>
      </c>
      <c r="D690" t="s">
        <v>2382</v>
      </c>
      <c r="E690" t="s">
        <v>2380</v>
      </c>
      <c r="F690" t="s">
        <v>2380</v>
      </c>
      <c r="G690" t="s">
        <v>2381</v>
      </c>
      <c r="H690" t="s">
        <v>2382</v>
      </c>
    </row>
    <row r="691" spans="1:8" x14ac:dyDescent="0.25">
      <c r="A691" t="s">
        <v>1681</v>
      </c>
      <c r="B691">
        <v>23.085000000000001</v>
      </c>
      <c r="C691">
        <v>4.2699999999999996</v>
      </c>
      <c r="D691" t="s">
        <v>2382</v>
      </c>
      <c r="E691" t="s">
        <v>2380</v>
      </c>
      <c r="F691" t="s">
        <v>2380</v>
      </c>
      <c r="G691">
        <v>2</v>
      </c>
      <c r="H691" t="s">
        <v>2380</v>
      </c>
    </row>
    <row r="692" spans="1:8" x14ac:dyDescent="0.25">
      <c r="A692" t="s">
        <v>1680</v>
      </c>
      <c r="B692">
        <v>21.66</v>
      </c>
      <c r="C692">
        <v>5.2</v>
      </c>
      <c r="D692" t="s">
        <v>2382</v>
      </c>
      <c r="E692" t="s">
        <v>2380</v>
      </c>
      <c r="F692" t="s">
        <v>2380</v>
      </c>
      <c r="G692">
        <v>2</v>
      </c>
      <c r="H692" t="s">
        <v>2380</v>
      </c>
    </row>
    <row r="693" spans="1:8" x14ac:dyDescent="0.25">
      <c r="A693" t="s">
        <v>1679</v>
      </c>
      <c r="B693">
        <v>36.47</v>
      </c>
      <c r="C693">
        <v>8.23</v>
      </c>
      <c r="D693" t="s">
        <v>2382</v>
      </c>
      <c r="E693" t="s">
        <v>2380</v>
      </c>
      <c r="F693" t="s">
        <v>2380</v>
      </c>
      <c r="G693" t="s">
        <v>2381</v>
      </c>
      <c r="H693" t="s">
        <v>2380</v>
      </c>
    </row>
    <row r="694" spans="1:8" x14ac:dyDescent="0.25">
      <c r="A694" t="s">
        <v>1678</v>
      </c>
      <c r="B694">
        <v>36.08</v>
      </c>
      <c r="C694">
        <v>10.33</v>
      </c>
      <c r="D694" t="s">
        <v>2382</v>
      </c>
      <c r="E694" t="s">
        <v>2380</v>
      </c>
      <c r="F694" t="s">
        <v>2380</v>
      </c>
      <c r="G694" t="s">
        <v>2381</v>
      </c>
      <c r="H694" t="s">
        <v>2380</v>
      </c>
    </row>
    <row r="695" spans="1:8" x14ac:dyDescent="0.25">
      <c r="A695" t="s">
        <v>1677</v>
      </c>
      <c r="B695">
        <v>23.18</v>
      </c>
      <c r="C695">
        <v>6.13</v>
      </c>
      <c r="D695" t="s">
        <v>2380</v>
      </c>
      <c r="E695" t="s">
        <v>2380</v>
      </c>
      <c r="F695" t="s">
        <v>2380</v>
      </c>
      <c r="G695" t="s">
        <v>2381</v>
      </c>
      <c r="H695" t="s">
        <v>2380</v>
      </c>
    </row>
    <row r="696" spans="1:8" x14ac:dyDescent="0.25">
      <c r="A696" t="s">
        <v>1676</v>
      </c>
      <c r="B696">
        <v>39.159999999999997</v>
      </c>
      <c r="C696">
        <v>8.08</v>
      </c>
      <c r="D696" t="s">
        <v>2380</v>
      </c>
      <c r="E696" t="s">
        <v>2380</v>
      </c>
      <c r="F696" t="s">
        <v>2380</v>
      </c>
      <c r="G696">
        <v>3</v>
      </c>
      <c r="H696" t="s">
        <v>2380</v>
      </c>
    </row>
    <row r="697" spans="1:8" x14ac:dyDescent="0.25">
      <c r="A697" t="s">
        <v>1675</v>
      </c>
      <c r="B697">
        <v>38.19</v>
      </c>
      <c r="C697">
        <v>10.49</v>
      </c>
      <c r="D697" t="s">
        <v>2380</v>
      </c>
      <c r="E697" t="s">
        <v>2380</v>
      </c>
      <c r="F697" t="s">
        <v>2380</v>
      </c>
      <c r="G697">
        <v>3</v>
      </c>
      <c r="H697" t="s">
        <v>2380</v>
      </c>
    </row>
    <row r="698" spans="1:8" x14ac:dyDescent="0.25">
      <c r="A698" t="s">
        <v>1674</v>
      </c>
      <c r="B698">
        <v>26.41</v>
      </c>
      <c r="C698">
        <v>8.11</v>
      </c>
      <c r="D698" t="s">
        <v>2380</v>
      </c>
      <c r="E698" t="s">
        <v>2380</v>
      </c>
      <c r="F698" t="s">
        <v>2380</v>
      </c>
      <c r="G698">
        <v>3</v>
      </c>
      <c r="H698" t="s">
        <v>2380</v>
      </c>
    </row>
    <row r="699" spans="1:8" x14ac:dyDescent="0.25">
      <c r="A699" t="s">
        <v>1673</v>
      </c>
      <c r="B699">
        <v>28.785</v>
      </c>
      <c r="C699">
        <v>6.6</v>
      </c>
      <c r="D699" t="s">
        <v>2380</v>
      </c>
      <c r="E699" t="s">
        <v>2380</v>
      </c>
      <c r="F699" t="s">
        <v>2380</v>
      </c>
      <c r="G699" t="s">
        <v>2381</v>
      </c>
      <c r="H699" t="s">
        <v>2380</v>
      </c>
    </row>
    <row r="700" spans="1:8" x14ac:dyDescent="0.25">
      <c r="A700" t="s">
        <v>1672</v>
      </c>
      <c r="B700">
        <v>26.695</v>
      </c>
      <c r="C700">
        <v>10.14</v>
      </c>
      <c r="D700" t="s">
        <v>2382</v>
      </c>
      <c r="E700" t="s">
        <v>2380</v>
      </c>
      <c r="F700" t="s">
        <v>2383</v>
      </c>
      <c r="G700">
        <v>1</v>
      </c>
      <c r="H700" t="s">
        <v>2380</v>
      </c>
    </row>
    <row r="701" spans="1:8" x14ac:dyDescent="0.25">
      <c r="A701" t="s">
        <v>1671</v>
      </c>
      <c r="B701">
        <v>32.799999999999997</v>
      </c>
      <c r="C701">
        <v>6.06</v>
      </c>
      <c r="D701" t="s">
        <v>2382</v>
      </c>
      <c r="E701" t="s">
        <v>2380</v>
      </c>
      <c r="F701" t="s">
        <v>2380</v>
      </c>
      <c r="G701">
        <v>1</v>
      </c>
      <c r="H701" t="s">
        <v>2380</v>
      </c>
    </row>
    <row r="702" spans="1:8" x14ac:dyDescent="0.25">
      <c r="A702" t="s">
        <v>1670</v>
      </c>
      <c r="B702">
        <v>35.869999999999997</v>
      </c>
      <c r="C702">
        <v>9.91</v>
      </c>
      <c r="D702" t="s">
        <v>2382</v>
      </c>
      <c r="E702" t="s">
        <v>2380</v>
      </c>
      <c r="F702" t="s">
        <v>2380</v>
      </c>
      <c r="G702" t="s">
        <v>2381</v>
      </c>
      <c r="H702" t="s">
        <v>2380</v>
      </c>
    </row>
    <row r="703" spans="1:8" x14ac:dyDescent="0.25">
      <c r="A703" t="s">
        <v>1669</v>
      </c>
      <c r="B703">
        <v>21.66</v>
      </c>
      <c r="C703">
        <v>4.1399999999999997</v>
      </c>
      <c r="D703" t="s">
        <v>2382</v>
      </c>
      <c r="E703" t="s">
        <v>2380</v>
      </c>
      <c r="F703" t="s">
        <v>2380</v>
      </c>
      <c r="G703">
        <v>2</v>
      </c>
      <c r="H703" t="s">
        <v>2380</v>
      </c>
    </row>
    <row r="704" spans="1:8" x14ac:dyDescent="0.25">
      <c r="A704" t="s">
        <v>1668</v>
      </c>
      <c r="B704">
        <v>37.72</v>
      </c>
      <c r="C704">
        <v>4.38</v>
      </c>
      <c r="D704" t="s">
        <v>2382</v>
      </c>
      <c r="E704" t="s">
        <v>2380</v>
      </c>
      <c r="F704" t="s">
        <v>2383</v>
      </c>
      <c r="G704">
        <v>1</v>
      </c>
      <c r="H704" t="s">
        <v>2380</v>
      </c>
    </row>
    <row r="705" spans="1:8" x14ac:dyDescent="0.25">
      <c r="A705" t="s">
        <v>1667</v>
      </c>
      <c r="B705">
        <v>39.700000000000003</v>
      </c>
      <c r="C705">
        <v>9.83</v>
      </c>
      <c r="D705" t="s">
        <v>2380</v>
      </c>
      <c r="E705" t="s">
        <v>2380</v>
      </c>
      <c r="F705" t="s">
        <v>2380</v>
      </c>
      <c r="G705">
        <v>3</v>
      </c>
      <c r="H705" t="s">
        <v>2380</v>
      </c>
    </row>
    <row r="706" spans="1:8" x14ac:dyDescent="0.25">
      <c r="A706" t="s">
        <v>1666</v>
      </c>
      <c r="B706">
        <v>35.97</v>
      </c>
      <c r="C706">
        <v>11.08</v>
      </c>
      <c r="D706" t="s">
        <v>2380</v>
      </c>
      <c r="E706" t="s">
        <v>2380</v>
      </c>
      <c r="F706" t="s">
        <v>2380</v>
      </c>
      <c r="G706">
        <v>3</v>
      </c>
      <c r="H706" t="s">
        <v>2380</v>
      </c>
    </row>
    <row r="707" spans="1:8" x14ac:dyDescent="0.25">
      <c r="A707" t="s">
        <v>1665</v>
      </c>
      <c r="B707">
        <v>37.85</v>
      </c>
      <c r="C707">
        <v>11.01</v>
      </c>
      <c r="D707" t="s">
        <v>2380</v>
      </c>
      <c r="E707" t="s">
        <v>2380</v>
      </c>
      <c r="F707" t="s">
        <v>2380</v>
      </c>
      <c r="G707" t="s">
        <v>2381</v>
      </c>
      <c r="H707" t="s">
        <v>2380</v>
      </c>
    </row>
    <row r="708" spans="1:8" x14ac:dyDescent="0.25">
      <c r="A708" t="s">
        <v>1664</v>
      </c>
      <c r="B708">
        <v>21.66</v>
      </c>
      <c r="C708">
        <v>4.37</v>
      </c>
      <c r="D708" t="s">
        <v>2380</v>
      </c>
      <c r="E708" t="s">
        <v>2382</v>
      </c>
      <c r="F708" t="s">
        <v>2380</v>
      </c>
      <c r="G708">
        <v>1</v>
      </c>
      <c r="H708" t="s">
        <v>2382</v>
      </c>
    </row>
    <row r="709" spans="1:8" x14ac:dyDescent="0.25">
      <c r="A709" t="s">
        <v>1663</v>
      </c>
      <c r="B709">
        <v>39.369999999999997</v>
      </c>
      <c r="C709">
        <v>5.91</v>
      </c>
      <c r="D709" t="s">
        <v>2380</v>
      </c>
      <c r="E709" t="s">
        <v>2380</v>
      </c>
      <c r="F709" t="s">
        <v>2380</v>
      </c>
      <c r="G709">
        <v>2</v>
      </c>
      <c r="H709" t="s">
        <v>2380</v>
      </c>
    </row>
    <row r="710" spans="1:8" x14ac:dyDescent="0.25">
      <c r="A710" t="s">
        <v>1662</v>
      </c>
      <c r="B710">
        <v>40.880000000000003</v>
      </c>
      <c r="C710">
        <v>7.65</v>
      </c>
      <c r="D710" t="s">
        <v>2380</v>
      </c>
      <c r="E710" t="s">
        <v>2380</v>
      </c>
      <c r="F710" t="s">
        <v>2380</v>
      </c>
      <c r="G710" t="s">
        <v>2381</v>
      </c>
      <c r="H710" t="s">
        <v>2380</v>
      </c>
    </row>
    <row r="711" spans="1:8" x14ac:dyDescent="0.25">
      <c r="A711" t="s">
        <v>1661</v>
      </c>
      <c r="B711">
        <v>26.22</v>
      </c>
      <c r="C711">
        <v>5.37</v>
      </c>
      <c r="D711" t="s">
        <v>2382</v>
      </c>
      <c r="E711" t="s">
        <v>2380</v>
      </c>
      <c r="F711" t="s">
        <v>2380</v>
      </c>
      <c r="G711">
        <v>2</v>
      </c>
      <c r="H711" t="s">
        <v>2380</v>
      </c>
    </row>
    <row r="712" spans="1:8" x14ac:dyDescent="0.25">
      <c r="A712" t="s">
        <v>1660</v>
      </c>
      <c r="B712">
        <v>25.08</v>
      </c>
      <c r="C712">
        <v>5.75</v>
      </c>
      <c r="D712" t="s">
        <v>2382</v>
      </c>
      <c r="E712" t="s">
        <v>2380</v>
      </c>
      <c r="F712" t="s">
        <v>2380</v>
      </c>
      <c r="G712">
        <v>2</v>
      </c>
      <c r="H712" t="s">
        <v>2380</v>
      </c>
    </row>
    <row r="713" spans="1:8" x14ac:dyDescent="0.25">
      <c r="A713" t="s">
        <v>1659</v>
      </c>
      <c r="B713">
        <v>39.1</v>
      </c>
      <c r="C713">
        <v>6.79</v>
      </c>
      <c r="D713" t="s">
        <v>2382</v>
      </c>
      <c r="E713" t="s">
        <v>2380</v>
      </c>
      <c r="F713" t="s">
        <v>2380</v>
      </c>
      <c r="G713">
        <v>2</v>
      </c>
      <c r="H713" t="s">
        <v>2380</v>
      </c>
    </row>
    <row r="714" spans="1:8" x14ac:dyDescent="0.25">
      <c r="A714" t="s">
        <v>1658</v>
      </c>
      <c r="B714">
        <v>37.905000000000001</v>
      </c>
      <c r="C714">
        <v>7.03</v>
      </c>
      <c r="D714" t="s">
        <v>2380</v>
      </c>
      <c r="E714" t="s">
        <v>2380</v>
      </c>
      <c r="F714" t="s">
        <v>2380</v>
      </c>
      <c r="G714">
        <v>3</v>
      </c>
      <c r="H714" t="s">
        <v>2380</v>
      </c>
    </row>
    <row r="715" spans="1:8" x14ac:dyDescent="0.25">
      <c r="A715" t="s">
        <v>1657</v>
      </c>
      <c r="B715">
        <v>43.35</v>
      </c>
      <c r="C715">
        <v>5.41</v>
      </c>
      <c r="D715" t="s">
        <v>2382</v>
      </c>
      <c r="E715" t="s">
        <v>2380</v>
      </c>
      <c r="F715" t="s">
        <v>2383</v>
      </c>
      <c r="G715">
        <v>1</v>
      </c>
      <c r="H715" t="s">
        <v>2380</v>
      </c>
    </row>
    <row r="716" spans="1:8" x14ac:dyDescent="0.25">
      <c r="A716" t="s">
        <v>1656</v>
      </c>
      <c r="B716">
        <v>36.15</v>
      </c>
      <c r="C716">
        <v>8.0500000000000007</v>
      </c>
      <c r="D716" t="s">
        <v>2380</v>
      </c>
      <c r="E716" t="s">
        <v>2380</v>
      </c>
      <c r="F716" t="s">
        <v>2380</v>
      </c>
      <c r="G716" t="s">
        <v>2381</v>
      </c>
      <c r="H716" t="s">
        <v>2380</v>
      </c>
    </row>
    <row r="717" spans="1:8" x14ac:dyDescent="0.25">
      <c r="A717" t="s">
        <v>1655</v>
      </c>
      <c r="B717">
        <v>44.98</v>
      </c>
      <c r="C717">
        <v>5.94</v>
      </c>
      <c r="D717" t="s">
        <v>2380</v>
      </c>
      <c r="E717" t="s">
        <v>2380</v>
      </c>
      <c r="F717" t="s">
        <v>2380</v>
      </c>
      <c r="G717">
        <v>1</v>
      </c>
      <c r="H717" t="s">
        <v>2380</v>
      </c>
    </row>
    <row r="718" spans="1:8" x14ac:dyDescent="0.25">
      <c r="A718" t="s">
        <v>1654</v>
      </c>
      <c r="B718">
        <v>38.28</v>
      </c>
      <c r="C718">
        <v>5.51</v>
      </c>
      <c r="D718" t="s">
        <v>2380</v>
      </c>
      <c r="E718" t="s">
        <v>2382</v>
      </c>
      <c r="F718" t="s">
        <v>2380</v>
      </c>
      <c r="G718">
        <v>1</v>
      </c>
      <c r="H718" t="s">
        <v>2380</v>
      </c>
    </row>
    <row r="719" spans="1:8" x14ac:dyDescent="0.25">
      <c r="A719" t="s">
        <v>1653</v>
      </c>
      <c r="B719">
        <v>32.299999999999997</v>
      </c>
      <c r="C719">
        <v>6.55</v>
      </c>
      <c r="D719" t="s">
        <v>2382</v>
      </c>
      <c r="E719" t="s">
        <v>2380</v>
      </c>
      <c r="F719" t="s">
        <v>2380</v>
      </c>
      <c r="G719">
        <v>2</v>
      </c>
      <c r="H719" t="s">
        <v>2380</v>
      </c>
    </row>
    <row r="720" spans="1:8" x14ac:dyDescent="0.25">
      <c r="A720" t="s">
        <v>1652</v>
      </c>
      <c r="B720">
        <v>39.51</v>
      </c>
      <c r="C720">
        <v>5.79</v>
      </c>
      <c r="D720" t="s">
        <v>2382</v>
      </c>
      <c r="E720" t="s">
        <v>2380</v>
      </c>
      <c r="F720" t="s">
        <v>2380</v>
      </c>
      <c r="G720" t="s">
        <v>2381</v>
      </c>
      <c r="H720" t="s">
        <v>2380</v>
      </c>
    </row>
    <row r="721" spans="1:8" x14ac:dyDescent="0.25">
      <c r="A721" t="s">
        <v>1651</v>
      </c>
      <c r="B721">
        <v>50.46</v>
      </c>
      <c r="C721">
        <v>4.5599999999999996</v>
      </c>
      <c r="D721" t="s">
        <v>2380</v>
      </c>
      <c r="E721" t="s">
        <v>2380</v>
      </c>
      <c r="F721" t="s">
        <v>2380</v>
      </c>
      <c r="G721" t="s">
        <v>2381</v>
      </c>
      <c r="H721" t="s">
        <v>2380</v>
      </c>
    </row>
    <row r="722" spans="1:8" x14ac:dyDescent="0.25">
      <c r="A722" t="s">
        <v>1650</v>
      </c>
      <c r="B722">
        <v>31.73</v>
      </c>
      <c r="C722">
        <v>7</v>
      </c>
      <c r="D722" t="s">
        <v>2380</v>
      </c>
      <c r="E722" t="s">
        <v>2380</v>
      </c>
      <c r="F722" t="s">
        <v>2380</v>
      </c>
      <c r="G722" t="s">
        <v>2381</v>
      </c>
      <c r="H722" t="s">
        <v>2380</v>
      </c>
    </row>
    <row r="723" spans="1:8" x14ac:dyDescent="0.25">
      <c r="A723" t="s">
        <v>1649</v>
      </c>
      <c r="B723">
        <v>32.1</v>
      </c>
      <c r="C723">
        <v>6.57</v>
      </c>
      <c r="D723" t="s">
        <v>2382</v>
      </c>
      <c r="E723" t="s">
        <v>2380</v>
      </c>
      <c r="F723" t="s">
        <v>2383</v>
      </c>
      <c r="G723">
        <v>1</v>
      </c>
      <c r="H723" t="s">
        <v>2380</v>
      </c>
    </row>
    <row r="724" spans="1:8" x14ac:dyDescent="0.25">
      <c r="A724" t="s">
        <v>1648</v>
      </c>
      <c r="B724">
        <v>27.83</v>
      </c>
      <c r="C724">
        <v>11.61</v>
      </c>
      <c r="D724" t="s">
        <v>2382</v>
      </c>
      <c r="E724" t="s">
        <v>2380</v>
      </c>
      <c r="F724" t="s">
        <v>2383</v>
      </c>
      <c r="G724">
        <v>1</v>
      </c>
      <c r="H724" t="s">
        <v>2380</v>
      </c>
    </row>
    <row r="725" spans="1:8" x14ac:dyDescent="0.25">
      <c r="A725" t="s">
        <v>1647</v>
      </c>
      <c r="B725">
        <v>27.72</v>
      </c>
      <c r="C725">
        <v>8.16</v>
      </c>
      <c r="D725" t="s">
        <v>2382</v>
      </c>
      <c r="E725" t="s">
        <v>2380</v>
      </c>
      <c r="F725" t="s">
        <v>2383</v>
      </c>
      <c r="G725">
        <v>1</v>
      </c>
      <c r="H725" t="s">
        <v>2380</v>
      </c>
    </row>
    <row r="726" spans="1:8" x14ac:dyDescent="0.25">
      <c r="A726" t="s">
        <v>1646</v>
      </c>
      <c r="B726">
        <v>36.765000000000001</v>
      </c>
      <c r="C726">
        <v>4.4800000000000004</v>
      </c>
      <c r="D726" t="s">
        <v>2382</v>
      </c>
      <c r="E726" t="s">
        <v>2380</v>
      </c>
      <c r="F726" t="s">
        <v>2380</v>
      </c>
      <c r="G726">
        <v>2</v>
      </c>
      <c r="H726" t="s">
        <v>2380</v>
      </c>
    </row>
    <row r="727" spans="1:8" x14ac:dyDescent="0.25">
      <c r="A727" t="s">
        <v>1645</v>
      </c>
      <c r="B727">
        <v>48.36</v>
      </c>
      <c r="C727">
        <v>4.08</v>
      </c>
      <c r="D727" t="s">
        <v>2380</v>
      </c>
      <c r="E727" t="s">
        <v>2380</v>
      </c>
      <c r="F727" t="s">
        <v>2380</v>
      </c>
      <c r="G727" t="s">
        <v>2381</v>
      </c>
      <c r="H727" t="s">
        <v>2380</v>
      </c>
    </row>
    <row r="728" spans="1:8" x14ac:dyDescent="0.25">
      <c r="A728" t="s">
        <v>1644</v>
      </c>
      <c r="B728">
        <v>31.445</v>
      </c>
      <c r="C728">
        <v>4.4000000000000004</v>
      </c>
      <c r="D728" t="s">
        <v>2382</v>
      </c>
      <c r="E728" t="s">
        <v>2380</v>
      </c>
      <c r="F728" t="s">
        <v>2380</v>
      </c>
      <c r="G728">
        <v>2</v>
      </c>
      <c r="H728" t="s">
        <v>2380</v>
      </c>
    </row>
    <row r="729" spans="1:8" x14ac:dyDescent="0.25">
      <c r="A729" t="s">
        <v>1643</v>
      </c>
      <c r="B729">
        <v>27.55</v>
      </c>
      <c r="C729">
        <v>9.02</v>
      </c>
      <c r="D729" t="s">
        <v>2380</v>
      </c>
      <c r="E729" t="s">
        <v>2380</v>
      </c>
      <c r="F729" t="s">
        <v>2380</v>
      </c>
      <c r="G729" t="s">
        <v>2381</v>
      </c>
      <c r="H729" t="s">
        <v>2380</v>
      </c>
    </row>
    <row r="730" spans="1:8" x14ac:dyDescent="0.25">
      <c r="A730" t="s">
        <v>1642</v>
      </c>
      <c r="B730">
        <v>33.11</v>
      </c>
      <c r="C730">
        <v>8.06</v>
      </c>
      <c r="D730" t="s">
        <v>2380</v>
      </c>
      <c r="E730" t="s">
        <v>2380</v>
      </c>
      <c r="F730" t="s">
        <v>2380</v>
      </c>
      <c r="G730" t="s">
        <v>2381</v>
      </c>
      <c r="H730" t="s">
        <v>2380</v>
      </c>
    </row>
    <row r="731" spans="1:8" x14ac:dyDescent="0.25">
      <c r="A731" t="s">
        <v>1641</v>
      </c>
      <c r="B731">
        <v>36.85</v>
      </c>
      <c r="C731">
        <v>6.21</v>
      </c>
      <c r="D731" t="s">
        <v>2382</v>
      </c>
      <c r="E731" t="s">
        <v>2380</v>
      </c>
      <c r="F731" t="s">
        <v>2380</v>
      </c>
      <c r="G731">
        <v>2</v>
      </c>
      <c r="H731" t="s">
        <v>2380</v>
      </c>
    </row>
    <row r="732" spans="1:8" x14ac:dyDescent="0.25">
      <c r="A732" t="s">
        <v>1640</v>
      </c>
      <c r="B732">
        <v>36.299999999999997</v>
      </c>
      <c r="C732">
        <v>5.79</v>
      </c>
      <c r="D732" t="s">
        <v>2382</v>
      </c>
      <c r="E732" t="s">
        <v>2380</v>
      </c>
      <c r="F732" t="s">
        <v>2380</v>
      </c>
      <c r="G732">
        <v>2</v>
      </c>
      <c r="H732" t="s">
        <v>2380</v>
      </c>
    </row>
    <row r="733" spans="1:8" x14ac:dyDescent="0.25">
      <c r="A733" t="s">
        <v>1639</v>
      </c>
      <c r="B733">
        <v>45.34</v>
      </c>
      <c r="C733">
        <v>5.69</v>
      </c>
      <c r="D733" t="s">
        <v>2382</v>
      </c>
      <c r="E733" t="s">
        <v>2380</v>
      </c>
      <c r="F733" t="s">
        <v>2380</v>
      </c>
      <c r="G733" t="s">
        <v>2381</v>
      </c>
      <c r="H733" t="s">
        <v>2380</v>
      </c>
    </row>
    <row r="734" spans="1:8" x14ac:dyDescent="0.25">
      <c r="A734" t="s">
        <v>1638</v>
      </c>
      <c r="B734">
        <v>31.8</v>
      </c>
      <c r="C734">
        <v>5.36</v>
      </c>
      <c r="D734" t="s">
        <v>2382</v>
      </c>
      <c r="E734" t="s">
        <v>2380</v>
      </c>
      <c r="F734" t="s">
        <v>2380</v>
      </c>
      <c r="G734">
        <v>2</v>
      </c>
      <c r="H734" t="s">
        <v>2380</v>
      </c>
    </row>
    <row r="735" spans="1:8" x14ac:dyDescent="0.25">
      <c r="A735" t="s">
        <v>1637</v>
      </c>
      <c r="B735">
        <v>41.02</v>
      </c>
      <c r="C735">
        <v>11.37</v>
      </c>
      <c r="D735" t="s">
        <v>2380</v>
      </c>
      <c r="E735" t="s">
        <v>2380</v>
      </c>
      <c r="F735" t="s">
        <v>2380</v>
      </c>
      <c r="G735" t="s">
        <v>2381</v>
      </c>
      <c r="H735" t="s">
        <v>2380</v>
      </c>
    </row>
    <row r="736" spans="1:8" x14ac:dyDescent="0.25">
      <c r="A736" t="s">
        <v>1636</v>
      </c>
      <c r="B736">
        <v>32.68</v>
      </c>
      <c r="C736">
        <v>11.87</v>
      </c>
      <c r="D736" t="s">
        <v>2380</v>
      </c>
      <c r="E736" t="s">
        <v>2380</v>
      </c>
      <c r="F736" t="s">
        <v>2380</v>
      </c>
      <c r="G736" t="s">
        <v>2381</v>
      </c>
      <c r="H736" t="s">
        <v>2380</v>
      </c>
    </row>
    <row r="737" spans="1:8" x14ac:dyDescent="0.25">
      <c r="A737" t="s">
        <v>1635</v>
      </c>
      <c r="B737">
        <v>21.7</v>
      </c>
      <c r="C737">
        <v>4.9000000000000004</v>
      </c>
      <c r="D737" t="s">
        <v>2380</v>
      </c>
      <c r="E737" t="s">
        <v>2380</v>
      </c>
      <c r="F737" t="s">
        <v>2383</v>
      </c>
      <c r="G737">
        <v>1</v>
      </c>
      <c r="H737" t="s">
        <v>2382</v>
      </c>
    </row>
    <row r="738" spans="1:8" x14ac:dyDescent="0.25">
      <c r="A738" t="s">
        <v>1634</v>
      </c>
      <c r="B738">
        <v>40.479999999999997</v>
      </c>
      <c r="C738">
        <v>6.7</v>
      </c>
      <c r="D738" t="s">
        <v>2380</v>
      </c>
      <c r="E738" t="s">
        <v>2380</v>
      </c>
      <c r="F738" t="s">
        <v>2380</v>
      </c>
      <c r="G738">
        <v>3</v>
      </c>
      <c r="H738" t="s">
        <v>2380</v>
      </c>
    </row>
    <row r="739" spans="1:8" x14ac:dyDescent="0.25">
      <c r="A739" t="s">
        <v>1633</v>
      </c>
      <c r="B739">
        <v>34.5</v>
      </c>
      <c r="C739">
        <v>10.3</v>
      </c>
      <c r="D739" t="s">
        <v>2380</v>
      </c>
      <c r="E739" t="s">
        <v>2380</v>
      </c>
      <c r="F739" t="s">
        <v>2380</v>
      </c>
      <c r="G739">
        <v>3</v>
      </c>
      <c r="H739" t="s">
        <v>2380</v>
      </c>
    </row>
    <row r="740" spans="1:8" x14ac:dyDescent="0.25">
      <c r="A740" t="s">
        <v>1632</v>
      </c>
      <c r="B740">
        <v>45.9</v>
      </c>
      <c r="C740">
        <v>11.14</v>
      </c>
      <c r="D740" t="s">
        <v>2382</v>
      </c>
      <c r="E740" t="s">
        <v>2380</v>
      </c>
      <c r="F740" t="s">
        <v>2380</v>
      </c>
      <c r="G740">
        <v>1</v>
      </c>
      <c r="H740" t="s">
        <v>2380</v>
      </c>
    </row>
    <row r="741" spans="1:8" x14ac:dyDescent="0.25">
      <c r="A741" t="s">
        <v>1631</v>
      </c>
      <c r="B741">
        <v>33.479999999999997</v>
      </c>
      <c r="C741">
        <v>4.74</v>
      </c>
      <c r="D741" t="s">
        <v>2382</v>
      </c>
      <c r="E741" t="s">
        <v>2380</v>
      </c>
      <c r="F741" t="s">
        <v>2380</v>
      </c>
      <c r="G741">
        <v>2</v>
      </c>
      <c r="H741" t="s">
        <v>2380</v>
      </c>
    </row>
    <row r="742" spans="1:8" x14ac:dyDescent="0.25">
      <c r="A742" t="s">
        <v>1630</v>
      </c>
      <c r="B742">
        <v>28.31</v>
      </c>
      <c r="C742">
        <v>5.96</v>
      </c>
      <c r="D742" t="s">
        <v>2382</v>
      </c>
      <c r="E742" t="s">
        <v>2380</v>
      </c>
      <c r="F742" t="s">
        <v>2380</v>
      </c>
      <c r="G742">
        <v>2</v>
      </c>
      <c r="H742" t="s">
        <v>2380</v>
      </c>
    </row>
    <row r="743" spans="1:8" x14ac:dyDescent="0.25">
      <c r="A743" t="s">
        <v>1629</v>
      </c>
      <c r="B743">
        <v>21.565000000000001</v>
      </c>
      <c r="C743">
        <v>4.95</v>
      </c>
      <c r="D743" t="s">
        <v>2380</v>
      </c>
      <c r="E743" t="s">
        <v>2382</v>
      </c>
      <c r="F743" t="s">
        <v>2380</v>
      </c>
      <c r="G743">
        <v>1</v>
      </c>
      <c r="H743" t="s">
        <v>2382</v>
      </c>
    </row>
    <row r="744" spans="1:8" x14ac:dyDescent="0.25">
      <c r="A744" t="s">
        <v>1628</v>
      </c>
      <c r="B744">
        <v>35.590000000000003</v>
      </c>
      <c r="C744">
        <v>5.21</v>
      </c>
      <c r="D744" t="s">
        <v>2382</v>
      </c>
      <c r="E744" t="s">
        <v>2380</v>
      </c>
      <c r="F744" t="s">
        <v>2383</v>
      </c>
      <c r="G744">
        <v>1</v>
      </c>
      <c r="H744" t="s">
        <v>2380</v>
      </c>
    </row>
    <row r="745" spans="1:8" x14ac:dyDescent="0.25">
      <c r="A745" t="s">
        <v>1627</v>
      </c>
      <c r="B745">
        <v>43.44</v>
      </c>
      <c r="C745">
        <v>4.8600000000000003</v>
      </c>
      <c r="D745" t="s">
        <v>2382</v>
      </c>
      <c r="E745" t="s">
        <v>2380</v>
      </c>
      <c r="F745" t="s">
        <v>2380</v>
      </c>
      <c r="G745" t="s">
        <v>2381</v>
      </c>
      <c r="H745" t="s">
        <v>2380</v>
      </c>
    </row>
    <row r="746" spans="1:8" x14ac:dyDescent="0.25">
      <c r="A746" t="s">
        <v>1626</v>
      </c>
      <c r="B746">
        <v>21.754999999999999</v>
      </c>
      <c r="C746">
        <v>7.79</v>
      </c>
      <c r="D746" t="s">
        <v>2382</v>
      </c>
      <c r="E746" t="s">
        <v>2380</v>
      </c>
      <c r="F746" t="s">
        <v>2380</v>
      </c>
      <c r="G746" t="s">
        <v>2381</v>
      </c>
      <c r="H746" t="s">
        <v>2380</v>
      </c>
    </row>
    <row r="747" spans="1:8" x14ac:dyDescent="0.25">
      <c r="A747" t="s">
        <v>1625</v>
      </c>
      <c r="B747">
        <v>44.55</v>
      </c>
      <c r="C747">
        <v>7.12</v>
      </c>
      <c r="D747" t="s">
        <v>2382</v>
      </c>
      <c r="E747" t="s">
        <v>2380</v>
      </c>
      <c r="F747" t="s">
        <v>2380</v>
      </c>
      <c r="G747">
        <v>1</v>
      </c>
      <c r="H747" t="s">
        <v>2380</v>
      </c>
    </row>
    <row r="748" spans="1:8" x14ac:dyDescent="0.25">
      <c r="A748" t="s">
        <v>1624</v>
      </c>
      <c r="B748">
        <v>43.32</v>
      </c>
      <c r="C748">
        <v>4.67</v>
      </c>
      <c r="D748" t="s">
        <v>2382</v>
      </c>
      <c r="E748" t="s">
        <v>2380</v>
      </c>
      <c r="F748" t="s">
        <v>2380</v>
      </c>
      <c r="G748" t="s">
        <v>2381</v>
      </c>
      <c r="H748" t="s">
        <v>2380</v>
      </c>
    </row>
    <row r="749" spans="1:8" x14ac:dyDescent="0.25">
      <c r="A749" t="s">
        <v>1623</v>
      </c>
      <c r="B749">
        <v>31.23</v>
      </c>
      <c r="C749">
        <v>9.1199999999999992</v>
      </c>
      <c r="D749" t="s">
        <v>2382</v>
      </c>
      <c r="E749" t="s">
        <v>2380</v>
      </c>
      <c r="F749" t="s">
        <v>2383</v>
      </c>
      <c r="G749">
        <v>1</v>
      </c>
      <c r="H749" t="s">
        <v>2380</v>
      </c>
    </row>
    <row r="750" spans="1:8" x14ac:dyDescent="0.25">
      <c r="A750" t="s">
        <v>1622</v>
      </c>
      <c r="B750">
        <v>42.81</v>
      </c>
      <c r="C750">
        <v>4.1500000000000004</v>
      </c>
      <c r="D750" t="s">
        <v>2380</v>
      </c>
      <c r="E750" t="s">
        <v>2380</v>
      </c>
      <c r="F750" t="s">
        <v>2380</v>
      </c>
      <c r="G750">
        <v>1</v>
      </c>
      <c r="H750" t="s">
        <v>2380</v>
      </c>
    </row>
    <row r="751" spans="1:8" x14ac:dyDescent="0.25">
      <c r="A751" t="s">
        <v>1621</v>
      </c>
      <c r="B751">
        <v>35.909999999999997</v>
      </c>
      <c r="C751">
        <v>6.72</v>
      </c>
      <c r="D751" t="s">
        <v>2382</v>
      </c>
      <c r="E751" t="s">
        <v>2380</v>
      </c>
      <c r="F751" t="s">
        <v>2380</v>
      </c>
      <c r="G751">
        <v>2</v>
      </c>
      <c r="H751" t="s">
        <v>2380</v>
      </c>
    </row>
    <row r="752" spans="1:8" x14ac:dyDescent="0.25">
      <c r="A752" t="s">
        <v>1620</v>
      </c>
      <c r="B752">
        <v>36.65</v>
      </c>
      <c r="C752">
        <v>5.01</v>
      </c>
      <c r="D752" t="s">
        <v>2382</v>
      </c>
      <c r="E752" t="s">
        <v>2380</v>
      </c>
      <c r="F752" t="s">
        <v>2383</v>
      </c>
      <c r="G752">
        <v>1</v>
      </c>
      <c r="H752" t="s">
        <v>2380</v>
      </c>
    </row>
    <row r="753" spans="1:8" x14ac:dyDescent="0.25">
      <c r="A753" t="s">
        <v>1619</v>
      </c>
      <c r="B753">
        <v>22.04</v>
      </c>
      <c r="C753">
        <v>10.9</v>
      </c>
      <c r="D753" t="s">
        <v>2382</v>
      </c>
      <c r="E753" t="s">
        <v>2380</v>
      </c>
      <c r="F753" t="s">
        <v>2380</v>
      </c>
      <c r="G753">
        <v>2</v>
      </c>
      <c r="H753" t="s">
        <v>2380</v>
      </c>
    </row>
    <row r="754" spans="1:8" x14ac:dyDescent="0.25">
      <c r="A754" t="s">
        <v>1618</v>
      </c>
      <c r="B754">
        <v>31.824999999999999</v>
      </c>
      <c r="C754">
        <v>5.52</v>
      </c>
      <c r="D754" t="s">
        <v>2382</v>
      </c>
      <c r="E754" t="s">
        <v>2380</v>
      </c>
      <c r="F754" t="s">
        <v>2380</v>
      </c>
      <c r="G754">
        <v>1</v>
      </c>
      <c r="H754" t="s">
        <v>2380</v>
      </c>
    </row>
    <row r="755" spans="1:8" x14ac:dyDescent="0.25">
      <c r="A755" t="s">
        <v>1617</v>
      </c>
      <c r="B755">
        <v>53.58</v>
      </c>
      <c r="C755">
        <v>4.55</v>
      </c>
      <c r="D755" t="s">
        <v>2380</v>
      </c>
      <c r="E755" t="s">
        <v>2380</v>
      </c>
      <c r="F755" t="s">
        <v>2380</v>
      </c>
      <c r="G755">
        <v>1</v>
      </c>
      <c r="H755" t="s">
        <v>2380</v>
      </c>
    </row>
    <row r="756" spans="1:8" x14ac:dyDescent="0.25">
      <c r="A756" t="s">
        <v>1616</v>
      </c>
      <c r="B756">
        <v>34.299999999999997</v>
      </c>
      <c r="C756">
        <v>11.76</v>
      </c>
      <c r="D756" t="s">
        <v>2380</v>
      </c>
      <c r="E756" t="s">
        <v>2380</v>
      </c>
      <c r="F756" t="s">
        <v>2380</v>
      </c>
      <c r="G756" t="s">
        <v>2381</v>
      </c>
      <c r="H756" t="s">
        <v>2380</v>
      </c>
    </row>
    <row r="757" spans="1:8" x14ac:dyDescent="0.25">
      <c r="A757" t="s">
        <v>1615</v>
      </c>
      <c r="B757">
        <v>32.11</v>
      </c>
      <c r="C757">
        <v>7.06</v>
      </c>
      <c r="D757" t="s">
        <v>2380</v>
      </c>
      <c r="E757" t="s">
        <v>2380</v>
      </c>
      <c r="F757" t="s">
        <v>2380</v>
      </c>
      <c r="G757" t="s">
        <v>2381</v>
      </c>
      <c r="H757" t="s">
        <v>2380</v>
      </c>
    </row>
    <row r="758" spans="1:8" x14ac:dyDescent="0.25">
      <c r="A758" t="s">
        <v>1614</v>
      </c>
      <c r="B758">
        <v>31.78</v>
      </c>
      <c r="C758">
        <v>11.35</v>
      </c>
      <c r="D758" t="s">
        <v>2382</v>
      </c>
      <c r="E758" t="s">
        <v>2380</v>
      </c>
      <c r="F758" t="s">
        <v>2383</v>
      </c>
      <c r="G758">
        <v>1</v>
      </c>
      <c r="H758" t="s">
        <v>2380</v>
      </c>
    </row>
    <row r="759" spans="1:8" x14ac:dyDescent="0.25">
      <c r="A759" t="s">
        <v>1613</v>
      </c>
      <c r="B759">
        <v>46.89</v>
      </c>
      <c r="C759">
        <v>5.52</v>
      </c>
      <c r="D759" t="s">
        <v>2380</v>
      </c>
      <c r="E759" t="s">
        <v>2380</v>
      </c>
      <c r="F759" t="s">
        <v>2380</v>
      </c>
      <c r="G759" t="s">
        <v>2381</v>
      </c>
      <c r="H759" t="s">
        <v>2380</v>
      </c>
    </row>
    <row r="760" spans="1:8" x14ac:dyDescent="0.25">
      <c r="A760" t="s">
        <v>1612</v>
      </c>
      <c r="B760">
        <v>39.35</v>
      </c>
      <c r="C760">
        <v>7.86</v>
      </c>
      <c r="D760" t="s">
        <v>2382</v>
      </c>
      <c r="E760" t="s">
        <v>2380</v>
      </c>
      <c r="F760" t="s">
        <v>2380</v>
      </c>
      <c r="G760">
        <v>1</v>
      </c>
      <c r="H760" t="s">
        <v>2380</v>
      </c>
    </row>
    <row r="761" spans="1:8" x14ac:dyDescent="0.25">
      <c r="A761" t="s">
        <v>1611</v>
      </c>
      <c r="B761">
        <v>39.200000000000003</v>
      </c>
      <c r="C761">
        <v>11.38</v>
      </c>
      <c r="D761" t="s">
        <v>2380</v>
      </c>
      <c r="E761" t="s">
        <v>2380</v>
      </c>
      <c r="F761" t="s">
        <v>2380</v>
      </c>
      <c r="G761" t="s">
        <v>2381</v>
      </c>
      <c r="H761" t="s">
        <v>2380</v>
      </c>
    </row>
    <row r="762" spans="1:8" x14ac:dyDescent="0.25">
      <c r="A762" t="s">
        <v>1610</v>
      </c>
      <c r="B762">
        <v>39.159999999999997</v>
      </c>
      <c r="C762">
        <v>10.48</v>
      </c>
      <c r="D762" t="s">
        <v>2380</v>
      </c>
      <c r="E762" t="s">
        <v>2380</v>
      </c>
      <c r="F762" t="s">
        <v>2380</v>
      </c>
      <c r="G762" t="s">
        <v>2381</v>
      </c>
      <c r="H762" t="s">
        <v>2380</v>
      </c>
    </row>
    <row r="763" spans="1:8" x14ac:dyDescent="0.25">
      <c r="A763" t="s">
        <v>1609</v>
      </c>
      <c r="B763">
        <v>44.1</v>
      </c>
      <c r="C763">
        <v>5.04</v>
      </c>
      <c r="D763" t="s">
        <v>2382</v>
      </c>
      <c r="E763" t="s">
        <v>2380</v>
      </c>
      <c r="F763" t="s">
        <v>2380</v>
      </c>
      <c r="G763" t="s">
        <v>2381</v>
      </c>
      <c r="H763" t="s">
        <v>2380</v>
      </c>
    </row>
    <row r="764" spans="1:8" x14ac:dyDescent="0.25">
      <c r="A764" t="s">
        <v>1608</v>
      </c>
      <c r="B764">
        <v>33.200000000000003</v>
      </c>
      <c r="C764">
        <v>9.06</v>
      </c>
      <c r="D764" t="s">
        <v>2380</v>
      </c>
      <c r="E764" t="s">
        <v>2380</v>
      </c>
      <c r="F764" t="s">
        <v>2380</v>
      </c>
      <c r="G764" t="s">
        <v>2381</v>
      </c>
      <c r="H764" t="s">
        <v>2380</v>
      </c>
    </row>
    <row r="765" spans="1:8" x14ac:dyDescent="0.25">
      <c r="A765" t="s">
        <v>1607</v>
      </c>
      <c r="B765">
        <v>29.92</v>
      </c>
      <c r="C765">
        <v>11.07</v>
      </c>
      <c r="D765" t="s">
        <v>2380</v>
      </c>
      <c r="E765" t="s">
        <v>2380</v>
      </c>
      <c r="F765" t="s">
        <v>2380</v>
      </c>
      <c r="G765" t="s">
        <v>2381</v>
      </c>
      <c r="H765" t="s">
        <v>2380</v>
      </c>
    </row>
    <row r="766" spans="1:8" x14ac:dyDescent="0.25">
      <c r="A766" t="s">
        <v>1606</v>
      </c>
      <c r="B766">
        <v>25</v>
      </c>
      <c r="C766">
        <v>10.45</v>
      </c>
      <c r="D766" t="s">
        <v>2380</v>
      </c>
      <c r="E766" t="s">
        <v>2380</v>
      </c>
      <c r="F766" t="s">
        <v>2380</v>
      </c>
      <c r="G766" t="s">
        <v>2381</v>
      </c>
      <c r="H766" t="s">
        <v>2380</v>
      </c>
    </row>
    <row r="767" spans="1:8" x14ac:dyDescent="0.25">
      <c r="A767" t="s">
        <v>1605</v>
      </c>
      <c r="B767">
        <v>38.869999999999997</v>
      </c>
      <c r="C767">
        <v>8.6300000000000008</v>
      </c>
      <c r="D767" t="s">
        <v>2382</v>
      </c>
      <c r="E767" t="s">
        <v>2380</v>
      </c>
      <c r="F767" t="s">
        <v>2380</v>
      </c>
      <c r="G767">
        <v>1</v>
      </c>
      <c r="H767" t="s">
        <v>2380</v>
      </c>
    </row>
    <row r="768" spans="1:8" x14ac:dyDescent="0.25">
      <c r="A768" t="s">
        <v>1604</v>
      </c>
      <c r="B768">
        <v>32.299999999999997</v>
      </c>
      <c r="C768">
        <v>5.28</v>
      </c>
      <c r="D768" t="s">
        <v>2382</v>
      </c>
      <c r="E768" t="s">
        <v>2380</v>
      </c>
      <c r="F768" t="s">
        <v>2380</v>
      </c>
      <c r="G768">
        <v>2</v>
      </c>
      <c r="H768" t="s">
        <v>2380</v>
      </c>
    </row>
    <row r="769" spans="1:8" x14ac:dyDescent="0.25">
      <c r="A769" t="s">
        <v>1603</v>
      </c>
      <c r="B769">
        <v>31.16</v>
      </c>
      <c r="C769">
        <v>7.49</v>
      </c>
      <c r="D769" t="s">
        <v>2382</v>
      </c>
      <c r="E769" t="s">
        <v>2380</v>
      </c>
      <c r="F769" t="s">
        <v>2380</v>
      </c>
      <c r="G769">
        <v>2</v>
      </c>
      <c r="H769" t="s">
        <v>2380</v>
      </c>
    </row>
    <row r="770" spans="1:8" x14ac:dyDescent="0.25">
      <c r="A770" t="s">
        <v>1602</v>
      </c>
      <c r="B770">
        <v>54.59</v>
      </c>
      <c r="C770">
        <v>4.2699999999999996</v>
      </c>
      <c r="D770" t="s">
        <v>2380</v>
      </c>
      <c r="E770" t="s">
        <v>2380</v>
      </c>
      <c r="F770" t="s">
        <v>2380</v>
      </c>
      <c r="G770" t="s">
        <v>2381</v>
      </c>
      <c r="H770" t="s">
        <v>2380</v>
      </c>
    </row>
    <row r="771" spans="1:8" x14ac:dyDescent="0.25">
      <c r="A771" t="s">
        <v>1601</v>
      </c>
      <c r="B771">
        <v>21.09</v>
      </c>
      <c r="C771">
        <v>9.2200000000000006</v>
      </c>
      <c r="D771" t="s">
        <v>2382</v>
      </c>
      <c r="E771" t="s">
        <v>2380</v>
      </c>
      <c r="F771" t="s">
        <v>2380</v>
      </c>
      <c r="G771">
        <v>2</v>
      </c>
      <c r="H771" t="s">
        <v>2380</v>
      </c>
    </row>
    <row r="772" spans="1:8" x14ac:dyDescent="0.25">
      <c r="A772" t="s">
        <v>1600</v>
      </c>
      <c r="B772">
        <v>52.41</v>
      </c>
      <c r="C772">
        <v>5.99</v>
      </c>
      <c r="D772" t="s">
        <v>2380</v>
      </c>
      <c r="E772" t="s">
        <v>2380</v>
      </c>
      <c r="F772" t="s">
        <v>2380</v>
      </c>
      <c r="G772">
        <v>1</v>
      </c>
      <c r="H772" t="s">
        <v>2380</v>
      </c>
    </row>
    <row r="773" spans="1:8" x14ac:dyDescent="0.25">
      <c r="A773" t="s">
        <v>1599</v>
      </c>
      <c r="B773">
        <v>41.47</v>
      </c>
      <c r="C773">
        <v>5.86</v>
      </c>
      <c r="D773" t="s">
        <v>2382</v>
      </c>
      <c r="E773" t="s">
        <v>2380</v>
      </c>
      <c r="F773" t="s">
        <v>2380</v>
      </c>
      <c r="G773">
        <v>2</v>
      </c>
      <c r="H773" t="s">
        <v>2380</v>
      </c>
    </row>
    <row r="774" spans="1:8" x14ac:dyDescent="0.25">
      <c r="A774" t="s">
        <v>1598</v>
      </c>
      <c r="B774">
        <v>33.1</v>
      </c>
      <c r="C774">
        <v>5.19</v>
      </c>
      <c r="D774" t="s">
        <v>2382</v>
      </c>
      <c r="E774" t="s">
        <v>2380</v>
      </c>
      <c r="F774" t="s">
        <v>2380</v>
      </c>
      <c r="G774">
        <v>2</v>
      </c>
      <c r="H774" t="s">
        <v>2380</v>
      </c>
    </row>
    <row r="775" spans="1:8" x14ac:dyDescent="0.25">
      <c r="A775" t="s">
        <v>1597</v>
      </c>
      <c r="B775">
        <v>30.8</v>
      </c>
      <c r="C775">
        <v>4.37</v>
      </c>
      <c r="D775" t="s">
        <v>2382</v>
      </c>
      <c r="E775" t="s">
        <v>2380</v>
      </c>
      <c r="F775" t="s">
        <v>2380</v>
      </c>
      <c r="G775">
        <v>2</v>
      </c>
      <c r="H775" t="s">
        <v>2380</v>
      </c>
    </row>
    <row r="776" spans="1:8" x14ac:dyDescent="0.25">
      <c r="A776" t="s">
        <v>1596</v>
      </c>
      <c r="B776">
        <v>42.06</v>
      </c>
      <c r="C776">
        <v>5.32</v>
      </c>
      <c r="D776" t="s">
        <v>2380</v>
      </c>
      <c r="E776" t="s">
        <v>2380</v>
      </c>
      <c r="F776" t="s">
        <v>2380</v>
      </c>
      <c r="G776">
        <v>1</v>
      </c>
      <c r="H776" t="s">
        <v>2380</v>
      </c>
    </row>
    <row r="777" spans="1:8" x14ac:dyDescent="0.25">
      <c r="A777" t="s">
        <v>1595</v>
      </c>
      <c r="B777">
        <v>39.270000000000003</v>
      </c>
      <c r="C777">
        <v>5.64</v>
      </c>
      <c r="D777" t="s">
        <v>2380</v>
      </c>
      <c r="E777" t="s">
        <v>2380</v>
      </c>
      <c r="F777" t="s">
        <v>2383</v>
      </c>
      <c r="G777">
        <v>1</v>
      </c>
      <c r="H777" t="s">
        <v>2380</v>
      </c>
    </row>
    <row r="778" spans="1:8" x14ac:dyDescent="0.25">
      <c r="A778" t="s">
        <v>1594</v>
      </c>
      <c r="B778">
        <v>30.71</v>
      </c>
      <c r="C778">
        <v>5.59</v>
      </c>
      <c r="D778" t="s">
        <v>2382</v>
      </c>
      <c r="E778" t="s">
        <v>2380</v>
      </c>
      <c r="F778" t="s">
        <v>2380</v>
      </c>
      <c r="G778">
        <v>1</v>
      </c>
      <c r="H778" t="s">
        <v>2380</v>
      </c>
    </row>
    <row r="779" spans="1:8" x14ac:dyDescent="0.25">
      <c r="A779" t="s">
        <v>1593</v>
      </c>
      <c r="B779">
        <v>47.19</v>
      </c>
      <c r="C779">
        <v>5.29</v>
      </c>
      <c r="D779" t="s">
        <v>2380</v>
      </c>
      <c r="E779" t="s">
        <v>2380</v>
      </c>
      <c r="F779" t="s">
        <v>2380</v>
      </c>
      <c r="G779" t="s">
        <v>2381</v>
      </c>
      <c r="H779" t="s">
        <v>2380</v>
      </c>
    </row>
    <row r="780" spans="1:8" x14ac:dyDescent="0.25">
      <c r="A780" t="s">
        <v>1592</v>
      </c>
      <c r="B780">
        <v>30.02</v>
      </c>
      <c r="C780">
        <v>6.65</v>
      </c>
      <c r="D780" t="s">
        <v>2380</v>
      </c>
      <c r="E780" t="s">
        <v>2380</v>
      </c>
      <c r="F780" t="s">
        <v>2380</v>
      </c>
      <c r="G780" t="s">
        <v>2381</v>
      </c>
      <c r="H780" t="s">
        <v>2380</v>
      </c>
    </row>
    <row r="781" spans="1:8" x14ac:dyDescent="0.25">
      <c r="A781" t="s">
        <v>1591</v>
      </c>
      <c r="B781">
        <v>37.909999999999997</v>
      </c>
      <c r="C781">
        <v>5.68</v>
      </c>
      <c r="D781" t="s">
        <v>2382</v>
      </c>
      <c r="E781" t="s">
        <v>2380</v>
      </c>
      <c r="F781" t="s">
        <v>2380</v>
      </c>
      <c r="G781" t="s">
        <v>2381</v>
      </c>
      <c r="H781" t="s">
        <v>2380</v>
      </c>
    </row>
    <row r="782" spans="1:8" x14ac:dyDescent="0.25">
      <c r="A782" t="s">
        <v>1590</v>
      </c>
      <c r="B782">
        <v>54.61</v>
      </c>
      <c r="C782">
        <v>4.49</v>
      </c>
      <c r="D782" t="s">
        <v>2380</v>
      </c>
      <c r="E782" t="s">
        <v>2380</v>
      </c>
      <c r="F782" t="s">
        <v>2380</v>
      </c>
      <c r="G782" t="s">
        <v>2381</v>
      </c>
      <c r="H782" t="s">
        <v>2380</v>
      </c>
    </row>
    <row r="783" spans="1:8" x14ac:dyDescent="0.25">
      <c r="A783" t="s">
        <v>1589</v>
      </c>
      <c r="B783">
        <v>36.005000000000003</v>
      </c>
      <c r="C783">
        <v>6.9</v>
      </c>
      <c r="D783" t="s">
        <v>2380</v>
      </c>
      <c r="E783" t="s">
        <v>2380</v>
      </c>
      <c r="F783" t="s">
        <v>2380</v>
      </c>
      <c r="G783" t="s">
        <v>2381</v>
      </c>
      <c r="H783" t="s">
        <v>2380</v>
      </c>
    </row>
    <row r="784" spans="1:8" x14ac:dyDescent="0.25">
      <c r="A784" t="s">
        <v>1588</v>
      </c>
      <c r="B784">
        <v>28.7</v>
      </c>
      <c r="C784">
        <v>11.52</v>
      </c>
      <c r="D784" t="s">
        <v>2380</v>
      </c>
      <c r="E784" t="s">
        <v>2380</v>
      </c>
      <c r="F784" t="s">
        <v>2380</v>
      </c>
      <c r="G784" t="s">
        <v>2381</v>
      </c>
      <c r="H784" t="s">
        <v>2380</v>
      </c>
    </row>
    <row r="785" spans="1:8" x14ac:dyDescent="0.25">
      <c r="A785" t="s">
        <v>1587</v>
      </c>
      <c r="B785">
        <v>34.295000000000002</v>
      </c>
      <c r="C785">
        <v>11.24</v>
      </c>
      <c r="D785" t="s">
        <v>2380</v>
      </c>
      <c r="E785" t="s">
        <v>2380</v>
      </c>
      <c r="F785" t="s">
        <v>2380</v>
      </c>
      <c r="G785" t="s">
        <v>2381</v>
      </c>
      <c r="H785" t="s">
        <v>2380</v>
      </c>
    </row>
    <row r="786" spans="1:8" x14ac:dyDescent="0.25">
      <c r="A786" t="s">
        <v>1586</v>
      </c>
      <c r="B786">
        <v>27.55</v>
      </c>
      <c r="C786">
        <v>10.98</v>
      </c>
      <c r="D786" t="s">
        <v>2380</v>
      </c>
      <c r="E786" t="s">
        <v>2380</v>
      </c>
      <c r="F786" t="s">
        <v>2380</v>
      </c>
      <c r="G786" t="s">
        <v>2381</v>
      </c>
      <c r="H786" t="s">
        <v>2380</v>
      </c>
    </row>
    <row r="787" spans="1:8" x14ac:dyDescent="0.25">
      <c r="A787" t="s">
        <v>1585</v>
      </c>
      <c r="B787">
        <v>40.700000000000003</v>
      </c>
      <c r="C787">
        <v>5.42</v>
      </c>
      <c r="D787" t="s">
        <v>2380</v>
      </c>
      <c r="E787" t="s">
        <v>2380</v>
      </c>
      <c r="F787" t="s">
        <v>2380</v>
      </c>
      <c r="G787" t="s">
        <v>2381</v>
      </c>
      <c r="H787" t="s">
        <v>2380</v>
      </c>
    </row>
    <row r="788" spans="1:8" x14ac:dyDescent="0.25">
      <c r="A788" t="s">
        <v>1584</v>
      </c>
      <c r="B788">
        <v>18.335000000000001</v>
      </c>
      <c r="C788">
        <v>10.97</v>
      </c>
      <c r="D788" t="s">
        <v>2380</v>
      </c>
      <c r="E788" t="s">
        <v>2380</v>
      </c>
      <c r="F788" t="s">
        <v>2380</v>
      </c>
      <c r="G788" t="s">
        <v>2381</v>
      </c>
      <c r="H788" t="s">
        <v>2380</v>
      </c>
    </row>
    <row r="789" spans="1:8" x14ac:dyDescent="0.25">
      <c r="A789" t="s">
        <v>1583</v>
      </c>
      <c r="B789">
        <v>33.914999999999999</v>
      </c>
      <c r="C789">
        <v>9.56</v>
      </c>
      <c r="D789" t="s">
        <v>2382</v>
      </c>
      <c r="E789" t="s">
        <v>2380</v>
      </c>
      <c r="F789" t="s">
        <v>2380</v>
      </c>
      <c r="G789">
        <v>2</v>
      </c>
      <c r="H789" t="s">
        <v>2380</v>
      </c>
    </row>
    <row r="790" spans="1:8" x14ac:dyDescent="0.25">
      <c r="A790" t="s">
        <v>1582</v>
      </c>
      <c r="B790">
        <v>33.534999999999997</v>
      </c>
      <c r="C790">
        <v>9.4</v>
      </c>
      <c r="D790" t="s">
        <v>2382</v>
      </c>
      <c r="E790" t="s">
        <v>2380</v>
      </c>
      <c r="F790" t="s">
        <v>2380</v>
      </c>
      <c r="G790">
        <v>2</v>
      </c>
      <c r="H790" t="s">
        <v>2380</v>
      </c>
    </row>
    <row r="791" spans="1:8" x14ac:dyDescent="0.25">
      <c r="A791" t="s">
        <v>1581</v>
      </c>
      <c r="B791">
        <v>23.655000000000001</v>
      </c>
      <c r="C791">
        <v>8.48</v>
      </c>
      <c r="D791" t="s">
        <v>2382</v>
      </c>
      <c r="E791" t="s">
        <v>2380</v>
      </c>
      <c r="F791" t="s">
        <v>2380</v>
      </c>
      <c r="G791">
        <v>2</v>
      </c>
      <c r="H791" t="s">
        <v>2380</v>
      </c>
    </row>
    <row r="792" spans="1:8" x14ac:dyDescent="0.25">
      <c r="A792" t="s">
        <v>1580</v>
      </c>
      <c r="B792">
        <v>28</v>
      </c>
      <c r="C792">
        <v>5.57</v>
      </c>
      <c r="D792" t="s">
        <v>2380</v>
      </c>
      <c r="E792" t="s">
        <v>2380</v>
      </c>
      <c r="F792" t="s">
        <v>2380</v>
      </c>
      <c r="G792" t="s">
        <v>2381</v>
      </c>
      <c r="H792" t="s">
        <v>2380</v>
      </c>
    </row>
    <row r="793" spans="1:8" x14ac:dyDescent="0.25">
      <c r="A793" t="s">
        <v>1579</v>
      </c>
      <c r="B793">
        <v>30.23</v>
      </c>
      <c r="C793">
        <v>6.94</v>
      </c>
      <c r="D793" t="s">
        <v>2382</v>
      </c>
      <c r="E793" t="s">
        <v>2380</v>
      </c>
      <c r="F793" t="s">
        <v>2383</v>
      </c>
      <c r="G793">
        <v>1</v>
      </c>
      <c r="H793" t="s">
        <v>2380</v>
      </c>
    </row>
    <row r="794" spans="1:8" x14ac:dyDescent="0.25">
      <c r="A794" t="s">
        <v>1578</v>
      </c>
      <c r="B794">
        <v>51.14</v>
      </c>
      <c r="C794">
        <v>4.05</v>
      </c>
      <c r="D794" t="s">
        <v>2380</v>
      </c>
      <c r="E794" t="s">
        <v>2380</v>
      </c>
      <c r="F794" t="s">
        <v>2380</v>
      </c>
      <c r="G794">
        <v>1</v>
      </c>
      <c r="H794" t="s">
        <v>2380</v>
      </c>
    </row>
    <row r="795" spans="1:8" x14ac:dyDescent="0.25">
      <c r="A795" t="s">
        <v>1577</v>
      </c>
      <c r="B795">
        <v>24.32</v>
      </c>
      <c r="C795">
        <v>10.220000000000001</v>
      </c>
      <c r="D795" t="s">
        <v>2380</v>
      </c>
      <c r="E795" t="s">
        <v>2380</v>
      </c>
      <c r="F795" t="s">
        <v>2380</v>
      </c>
      <c r="G795" t="s">
        <v>2381</v>
      </c>
      <c r="H795" t="s">
        <v>2380</v>
      </c>
    </row>
    <row r="796" spans="1:8" x14ac:dyDescent="0.25">
      <c r="A796" t="s">
        <v>1576</v>
      </c>
      <c r="B796">
        <v>38.06</v>
      </c>
      <c r="C796">
        <v>9.24</v>
      </c>
      <c r="D796" t="s">
        <v>2380</v>
      </c>
      <c r="E796" t="s">
        <v>2380</v>
      </c>
      <c r="F796" t="s">
        <v>2380</v>
      </c>
      <c r="G796" t="s">
        <v>2381</v>
      </c>
      <c r="H796" t="s">
        <v>2380</v>
      </c>
    </row>
    <row r="797" spans="1:8" x14ac:dyDescent="0.25">
      <c r="A797" t="s">
        <v>1575</v>
      </c>
      <c r="B797">
        <v>37.700000000000003</v>
      </c>
      <c r="C797">
        <v>8.6</v>
      </c>
      <c r="D797" t="s">
        <v>2380</v>
      </c>
      <c r="E797" t="s">
        <v>2380</v>
      </c>
      <c r="F797" t="s">
        <v>2380</v>
      </c>
      <c r="G797" t="s">
        <v>2381</v>
      </c>
      <c r="H797" t="s">
        <v>2380</v>
      </c>
    </row>
    <row r="798" spans="1:8" x14ac:dyDescent="0.25">
      <c r="A798" t="s">
        <v>1574</v>
      </c>
      <c r="B798">
        <v>44</v>
      </c>
      <c r="C798">
        <v>9.32</v>
      </c>
      <c r="D798" t="s">
        <v>2382</v>
      </c>
      <c r="E798" t="s">
        <v>2380</v>
      </c>
      <c r="F798" t="s">
        <v>2380</v>
      </c>
      <c r="G798">
        <v>2</v>
      </c>
      <c r="H798" t="s">
        <v>2380</v>
      </c>
    </row>
    <row r="799" spans="1:8" x14ac:dyDescent="0.25">
      <c r="A799" t="s">
        <v>1573</v>
      </c>
      <c r="B799">
        <v>41.45</v>
      </c>
      <c r="C799">
        <v>6.12</v>
      </c>
      <c r="D799" t="s">
        <v>2382</v>
      </c>
      <c r="E799" t="s">
        <v>2380</v>
      </c>
      <c r="F799" t="s">
        <v>2380</v>
      </c>
      <c r="G799" t="s">
        <v>2381</v>
      </c>
      <c r="H799" t="s">
        <v>2380</v>
      </c>
    </row>
    <row r="800" spans="1:8" x14ac:dyDescent="0.25">
      <c r="A800" t="s">
        <v>1572</v>
      </c>
      <c r="B800">
        <v>25.364999999999998</v>
      </c>
      <c r="C800">
        <v>9.19</v>
      </c>
      <c r="D800" t="s">
        <v>2382</v>
      </c>
      <c r="E800" t="s">
        <v>2380</v>
      </c>
      <c r="F800" t="s">
        <v>2380</v>
      </c>
      <c r="G800" t="s">
        <v>2381</v>
      </c>
      <c r="H800" t="s">
        <v>2380</v>
      </c>
    </row>
    <row r="801" spans="1:8" x14ac:dyDescent="0.25">
      <c r="A801" t="s">
        <v>1571</v>
      </c>
      <c r="B801">
        <v>34.56</v>
      </c>
      <c r="C801">
        <v>5.84</v>
      </c>
      <c r="D801" t="s">
        <v>2382</v>
      </c>
      <c r="E801" t="s">
        <v>2380</v>
      </c>
      <c r="F801" t="s">
        <v>2383</v>
      </c>
      <c r="G801">
        <v>1</v>
      </c>
      <c r="H801" t="s">
        <v>2380</v>
      </c>
    </row>
    <row r="802" spans="1:8" x14ac:dyDescent="0.25">
      <c r="A802" t="s">
        <v>1570</v>
      </c>
      <c r="B802">
        <v>28.2</v>
      </c>
      <c r="C802">
        <v>7.19</v>
      </c>
      <c r="D802" t="s">
        <v>2382</v>
      </c>
      <c r="E802" t="s">
        <v>2380</v>
      </c>
      <c r="F802" t="s">
        <v>2380</v>
      </c>
      <c r="G802">
        <v>2</v>
      </c>
      <c r="H802" t="s">
        <v>2380</v>
      </c>
    </row>
    <row r="803" spans="1:8" x14ac:dyDescent="0.25">
      <c r="A803" t="s">
        <v>1569</v>
      </c>
      <c r="B803">
        <v>30.43</v>
      </c>
      <c r="C803">
        <v>9.39</v>
      </c>
      <c r="D803" t="s">
        <v>2380</v>
      </c>
      <c r="E803" t="s">
        <v>2380</v>
      </c>
      <c r="F803" t="s">
        <v>2380</v>
      </c>
      <c r="G803" t="s">
        <v>2381</v>
      </c>
      <c r="H803" t="s">
        <v>2380</v>
      </c>
    </row>
    <row r="804" spans="1:8" x14ac:dyDescent="0.25">
      <c r="A804" t="s">
        <v>1568</v>
      </c>
      <c r="B804">
        <v>32.395000000000003</v>
      </c>
      <c r="C804">
        <v>4.2699999999999996</v>
      </c>
      <c r="D804" t="s">
        <v>2382</v>
      </c>
      <c r="E804" t="s">
        <v>2380</v>
      </c>
      <c r="F804" t="s">
        <v>2380</v>
      </c>
      <c r="G804">
        <v>1</v>
      </c>
      <c r="H804" t="s">
        <v>2380</v>
      </c>
    </row>
    <row r="805" spans="1:8" x14ac:dyDescent="0.25">
      <c r="A805" t="s">
        <v>1567</v>
      </c>
      <c r="B805">
        <v>24.035</v>
      </c>
      <c r="C805">
        <v>11.71</v>
      </c>
      <c r="D805" t="s">
        <v>2380</v>
      </c>
      <c r="E805" t="s">
        <v>2380</v>
      </c>
      <c r="F805" t="s">
        <v>2380</v>
      </c>
      <c r="G805" t="s">
        <v>2381</v>
      </c>
      <c r="H805" t="s">
        <v>2380</v>
      </c>
    </row>
    <row r="806" spans="1:8" x14ac:dyDescent="0.25">
      <c r="A806" t="s">
        <v>1566</v>
      </c>
      <c r="B806">
        <v>37.119999999999997</v>
      </c>
      <c r="C806">
        <v>5.29</v>
      </c>
      <c r="D806" t="s">
        <v>2380</v>
      </c>
      <c r="E806" t="s">
        <v>2380</v>
      </c>
      <c r="F806" t="s">
        <v>2380</v>
      </c>
      <c r="G806">
        <v>2</v>
      </c>
      <c r="H806" t="s">
        <v>2380</v>
      </c>
    </row>
    <row r="807" spans="1:8" x14ac:dyDescent="0.25">
      <c r="A807" t="s">
        <v>1565</v>
      </c>
      <c r="B807">
        <v>34.840000000000003</v>
      </c>
      <c r="C807">
        <v>6</v>
      </c>
      <c r="D807" t="s">
        <v>2382</v>
      </c>
      <c r="E807" t="s">
        <v>2380</v>
      </c>
      <c r="F807" t="s">
        <v>2383</v>
      </c>
      <c r="G807">
        <v>1</v>
      </c>
      <c r="H807" t="s">
        <v>2380</v>
      </c>
    </row>
    <row r="808" spans="1:8" x14ac:dyDescent="0.25">
      <c r="A808" t="s">
        <v>1564</v>
      </c>
      <c r="B808">
        <v>29.53</v>
      </c>
      <c r="C808">
        <v>10.64</v>
      </c>
      <c r="D808" t="s">
        <v>2380</v>
      </c>
      <c r="E808" t="s">
        <v>2380</v>
      </c>
      <c r="F808" t="s">
        <v>2380</v>
      </c>
      <c r="G808" t="s">
        <v>2381</v>
      </c>
      <c r="H808" t="s">
        <v>2380</v>
      </c>
    </row>
    <row r="809" spans="1:8" x14ac:dyDescent="0.25">
      <c r="A809" t="s">
        <v>1563</v>
      </c>
      <c r="B809">
        <v>42.51</v>
      </c>
      <c r="C809">
        <v>8.2100000000000009</v>
      </c>
      <c r="D809" t="s">
        <v>2382</v>
      </c>
      <c r="E809" t="s">
        <v>2380</v>
      </c>
      <c r="F809" t="s">
        <v>2380</v>
      </c>
      <c r="G809" t="s">
        <v>2381</v>
      </c>
      <c r="H809" t="s">
        <v>2380</v>
      </c>
    </row>
    <row r="810" spans="1:8" x14ac:dyDescent="0.25">
      <c r="A810" t="s">
        <v>1562</v>
      </c>
      <c r="B810">
        <v>38.14</v>
      </c>
      <c r="C810">
        <v>5.58</v>
      </c>
      <c r="D810" t="s">
        <v>2380</v>
      </c>
      <c r="E810" t="s">
        <v>2380</v>
      </c>
      <c r="F810" t="s">
        <v>2383</v>
      </c>
      <c r="G810">
        <v>1</v>
      </c>
      <c r="H810" t="s">
        <v>2380</v>
      </c>
    </row>
    <row r="811" spans="1:8" x14ac:dyDescent="0.25">
      <c r="A811" t="s">
        <v>1561</v>
      </c>
      <c r="B811">
        <v>39.93</v>
      </c>
      <c r="C811">
        <v>8.75</v>
      </c>
      <c r="D811" t="s">
        <v>2380</v>
      </c>
      <c r="E811" t="s">
        <v>2380</v>
      </c>
      <c r="F811" t="s">
        <v>2380</v>
      </c>
      <c r="G811" t="s">
        <v>2381</v>
      </c>
      <c r="H811" t="s">
        <v>2380</v>
      </c>
    </row>
    <row r="812" spans="1:8" x14ac:dyDescent="0.25">
      <c r="A812" t="s">
        <v>1560</v>
      </c>
      <c r="B812">
        <v>38.83</v>
      </c>
      <c r="C812">
        <v>11.86</v>
      </c>
      <c r="D812" t="s">
        <v>2380</v>
      </c>
      <c r="E812" t="s">
        <v>2380</v>
      </c>
      <c r="F812" t="s">
        <v>2380</v>
      </c>
      <c r="G812" t="s">
        <v>2381</v>
      </c>
      <c r="H812" t="s">
        <v>2380</v>
      </c>
    </row>
    <row r="813" spans="1:8" x14ac:dyDescent="0.25">
      <c r="A813" t="s">
        <v>1559</v>
      </c>
      <c r="B813">
        <v>37.4</v>
      </c>
      <c r="C813">
        <v>11.46</v>
      </c>
      <c r="D813" t="s">
        <v>2380</v>
      </c>
      <c r="E813" t="s">
        <v>2380</v>
      </c>
      <c r="F813" t="s">
        <v>2380</v>
      </c>
      <c r="G813" t="s">
        <v>2381</v>
      </c>
      <c r="H813" t="s">
        <v>2380</v>
      </c>
    </row>
    <row r="814" spans="1:8" x14ac:dyDescent="0.25">
      <c r="A814" t="s">
        <v>1558</v>
      </c>
      <c r="B814">
        <v>21.4</v>
      </c>
      <c r="C814">
        <v>9.0299999999999994</v>
      </c>
      <c r="D814" t="s">
        <v>2380</v>
      </c>
      <c r="E814" t="s">
        <v>2380</v>
      </c>
      <c r="F814" t="s">
        <v>2380</v>
      </c>
      <c r="G814" t="s">
        <v>2381</v>
      </c>
      <c r="H814" t="s">
        <v>2380</v>
      </c>
    </row>
    <row r="815" spans="1:8" x14ac:dyDescent="0.25">
      <c r="A815" t="s">
        <v>1557</v>
      </c>
      <c r="B815">
        <v>38.380000000000003</v>
      </c>
      <c r="C815">
        <v>8.26</v>
      </c>
      <c r="D815" t="s">
        <v>2382</v>
      </c>
      <c r="E815" t="s">
        <v>2380</v>
      </c>
      <c r="F815" t="s">
        <v>2380</v>
      </c>
      <c r="G815">
        <v>2</v>
      </c>
      <c r="H815" t="s">
        <v>2380</v>
      </c>
    </row>
    <row r="816" spans="1:8" x14ac:dyDescent="0.25">
      <c r="A816" t="s">
        <v>1556</v>
      </c>
      <c r="B816">
        <v>33.659999999999997</v>
      </c>
      <c r="C816">
        <v>5.42</v>
      </c>
      <c r="D816" t="s">
        <v>2382</v>
      </c>
      <c r="E816" t="s">
        <v>2380</v>
      </c>
      <c r="F816" t="s">
        <v>2380</v>
      </c>
      <c r="G816">
        <v>2</v>
      </c>
      <c r="H816" t="s">
        <v>2380</v>
      </c>
    </row>
    <row r="817" spans="1:8" x14ac:dyDescent="0.25">
      <c r="A817" t="s">
        <v>1555</v>
      </c>
      <c r="B817">
        <v>31.79</v>
      </c>
      <c r="C817">
        <v>11.33</v>
      </c>
      <c r="D817" t="s">
        <v>2382</v>
      </c>
      <c r="E817" t="s">
        <v>2380</v>
      </c>
      <c r="F817" t="s">
        <v>2383</v>
      </c>
      <c r="G817">
        <v>1</v>
      </c>
      <c r="H817" t="s">
        <v>2380</v>
      </c>
    </row>
    <row r="818" spans="1:8" x14ac:dyDescent="0.25">
      <c r="A818" t="s">
        <v>1554</v>
      </c>
      <c r="B818">
        <v>29.7</v>
      </c>
      <c r="C818">
        <v>7.69</v>
      </c>
      <c r="D818" t="s">
        <v>2382</v>
      </c>
      <c r="E818" t="s">
        <v>2380</v>
      </c>
      <c r="F818" t="s">
        <v>2383</v>
      </c>
      <c r="G818">
        <v>1</v>
      </c>
      <c r="H818" t="s">
        <v>2380</v>
      </c>
    </row>
    <row r="819" spans="1:8" x14ac:dyDescent="0.25">
      <c r="A819" t="s">
        <v>1553</v>
      </c>
      <c r="B819">
        <v>25.46</v>
      </c>
      <c r="C819">
        <v>8.77</v>
      </c>
      <c r="D819" t="s">
        <v>2382</v>
      </c>
      <c r="E819" t="s">
        <v>2380</v>
      </c>
      <c r="F819" t="s">
        <v>2383</v>
      </c>
      <c r="G819">
        <v>1</v>
      </c>
      <c r="H819" t="s">
        <v>2380</v>
      </c>
    </row>
    <row r="820" spans="1:8" x14ac:dyDescent="0.25">
      <c r="A820" t="s">
        <v>1552</v>
      </c>
      <c r="B820">
        <v>39.14</v>
      </c>
      <c r="C820">
        <v>4.91</v>
      </c>
      <c r="D820" t="s">
        <v>2380</v>
      </c>
      <c r="E820" t="s">
        <v>2382</v>
      </c>
      <c r="F820" t="s">
        <v>2380</v>
      </c>
      <c r="G820">
        <v>1</v>
      </c>
      <c r="H820" t="s">
        <v>2380</v>
      </c>
    </row>
    <row r="821" spans="1:8" x14ac:dyDescent="0.25">
      <c r="A821" t="s">
        <v>1551</v>
      </c>
      <c r="B821">
        <v>41.2</v>
      </c>
      <c r="C821">
        <v>4.95</v>
      </c>
      <c r="D821" t="s">
        <v>2380</v>
      </c>
      <c r="E821" t="s">
        <v>2380</v>
      </c>
      <c r="F821" t="s">
        <v>2380</v>
      </c>
      <c r="G821">
        <v>1</v>
      </c>
      <c r="H821" t="s">
        <v>2380</v>
      </c>
    </row>
    <row r="822" spans="1:8" x14ac:dyDescent="0.25">
      <c r="A822" t="s">
        <v>1550</v>
      </c>
      <c r="B822">
        <v>28.81</v>
      </c>
      <c r="C822">
        <v>10.8</v>
      </c>
      <c r="D822" t="s">
        <v>2382</v>
      </c>
      <c r="E822" t="s">
        <v>2380</v>
      </c>
      <c r="F822" t="s">
        <v>2383</v>
      </c>
      <c r="G822">
        <v>1</v>
      </c>
      <c r="H822" t="s">
        <v>2380</v>
      </c>
    </row>
    <row r="823" spans="1:8" x14ac:dyDescent="0.25">
      <c r="A823" t="s">
        <v>1549</v>
      </c>
      <c r="B823">
        <v>37.409999999999997</v>
      </c>
      <c r="C823">
        <v>7.21</v>
      </c>
      <c r="D823" t="s">
        <v>2380</v>
      </c>
      <c r="E823" t="s">
        <v>2380</v>
      </c>
      <c r="F823" t="s">
        <v>2380</v>
      </c>
      <c r="G823">
        <v>2</v>
      </c>
      <c r="H823" t="s">
        <v>2380</v>
      </c>
    </row>
    <row r="824" spans="1:8" x14ac:dyDescent="0.25">
      <c r="A824" t="s">
        <v>1548</v>
      </c>
      <c r="B824">
        <v>52.54</v>
      </c>
      <c r="C824">
        <v>5.12</v>
      </c>
      <c r="D824" t="s">
        <v>2380</v>
      </c>
      <c r="E824" t="s">
        <v>2380</v>
      </c>
      <c r="F824" t="s">
        <v>2383</v>
      </c>
      <c r="G824">
        <v>1</v>
      </c>
      <c r="H824" t="s">
        <v>2380</v>
      </c>
    </row>
    <row r="825" spans="1:8" x14ac:dyDescent="0.25">
      <c r="A825" t="s">
        <v>1547</v>
      </c>
      <c r="B825">
        <v>17.29</v>
      </c>
      <c r="C825">
        <v>4.62</v>
      </c>
      <c r="D825" t="s">
        <v>2380</v>
      </c>
      <c r="E825" t="s">
        <v>2382</v>
      </c>
      <c r="F825" t="s">
        <v>2380</v>
      </c>
      <c r="G825">
        <v>1</v>
      </c>
      <c r="H825" t="s">
        <v>2382</v>
      </c>
    </row>
    <row r="826" spans="1:8" x14ac:dyDescent="0.25">
      <c r="A826" t="s">
        <v>1546</v>
      </c>
      <c r="B826">
        <v>31.74</v>
      </c>
      <c r="C826">
        <v>7.68</v>
      </c>
      <c r="D826" t="s">
        <v>2382</v>
      </c>
      <c r="E826" t="s">
        <v>2380</v>
      </c>
      <c r="F826" t="s">
        <v>2380</v>
      </c>
      <c r="G826" t="s">
        <v>2381</v>
      </c>
      <c r="H826" t="s">
        <v>2380</v>
      </c>
    </row>
    <row r="827" spans="1:8" x14ac:dyDescent="0.25">
      <c r="A827" t="s">
        <v>1545</v>
      </c>
      <c r="B827">
        <v>26.504999999999999</v>
      </c>
      <c r="C827">
        <v>6.79</v>
      </c>
      <c r="D827" t="s">
        <v>2382</v>
      </c>
      <c r="E827" t="s">
        <v>2380</v>
      </c>
      <c r="F827" t="s">
        <v>2383</v>
      </c>
      <c r="G827">
        <v>1</v>
      </c>
      <c r="H827" t="s">
        <v>2380</v>
      </c>
    </row>
    <row r="828" spans="1:8" x14ac:dyDescent="0.25">
      <c r="A828" t="s">
        <v>1544</v>
      </c>
      <c r="B828">
        <v>36.479999999999997</v>
      </c>
      <c r="C828">
        <v>11.09</v>
      </c>
      <c r="D828" t="s">
        <v>2380</v>
      </c>
      <c r="E828" t="s">
        <v>2380</v>
      </c>
      <c r="F828" t="s">
        <v>2380</v>
      </c>
      <c r="G828" t="s">
        <v>2381</v>
      </c>
      <c r="H828" t="s">
        <v>2380</v>
      </c>
    </row>
    <row r="829" spans="1:8" x14ac:dyDescent="0.25">
      <c r="A829" t="s">
        <v>1543</v>
      </c>
      <c r="B829">
        <v>39.159999999999997</v>
      </c>
      <c r="C829">
        <v>5.24</v>
      </c>
      <c r="D829" t="s">
        <v>2382</v>
      </c>
      <c r="E829" t="s">
        <v>2380</v>
      </c>
      <c r="F829" t="s">
        <v>2383</v>
      </c>
      <c r="G829">
        <v>1</v>
      </c>
      <c r="H829" t="s">
        <v>2380</v>
      </c>
    </row>
    <row r="830" spans="1:8" x14ac:dyDescent="0.25">
      <c r="A830" t="s">
        <v>1542</v>
      </c>
      <c r="B830">
        <v>28.22</v>
      </c>
      <c r="C830">
        <v>7.51</v>
      </c>
      <c r="D830" t="s">
        <v>2382</v>
      </c>
      <c r="E830" t="s">
        <v>2380</v>
      </c>
      <c r="F830" t="s">
        <v>2383</v>
      </c>
      <c r="G830">
        <v>1</v>
      </c>
      <c r="H830" t="s">
        <v>2380</v>
      </c>
    </row>
    <row r="831" spans="1:8" x14ac:dyDescent="0.25">
      <c r="A831" t="s">
        <v>1541</v>
      </c>
      <c r="B831">
        <v>35</v>
      </c>
      <c r="C831">
        <v>4.13</v>
      </c>
      <c r="D831" t="s">
        <v>2380</v>
      </c>
      <c r="E831" t="s">
        <v>2380</v>
      </c>
      <c r="F831" t="s">
        <v>2380</v>
      </c>
      <c r="G831">
        <v>2</v>
      </c>
      <c r="H831" t="s">
        <v>2380</v>
      </c>
    </row>
    <row r="832" spans="1:8" x14ac:dyDescent="0.25">
      <c r="A832" t="s">
        <v>1540</v>
      </c>
      <c r="B832">
        <v>36.24</v>
      </c>
      <c r="C832">
        <v>8.3800000000000008</v>
      </c>
      <c r="D832" t="s">
        <v>2382</v>
      </c>
      <c r="E832" t="s">
        <v>2380</v>
      </c>
      <c r="F832" t="s">
        <v>2380</v>
      </c>
      <c r="G832">
        <v>1</v>
      </c>
      <c r="H832" t="s">
        <v>2380</v>
      </c>
    </row>
    <row r="833" spans="1:8" x14ac:dyDescent="0.25">
      <c r="A833" t="s">
        <v>1539</v>
      </c>
      <c r="B833">
        <v>36.954999999999998</v>
      </c>
      <c r="C833">
        <v>8.07</v>
      </c>
      <c r="D833" t="s">
        <v>2380</v>
      </c>
      <c r="E833" t="s">
        <v>2380</v>
      </c>
      <c r="F833" t="s">
        <v>2380</v>
      </c>
      <c r="G833" t="s">
        <v>2381</v>
      </c>
      <c r="H833" t="s">
        <v>2380</v>
      </c>
    </row>
    <row r="834" spans="1:8" x14ac:dyDescent="0.25">
      <c r="A834" t="s">
        <v>1538</v>
      </c>
      <c r="B834">
        <v>29.64</v>
      </c>
      <c r="C834">
        <v>8.9499999999999993</v>
      </c>
      <c r="D834" t="s">
        <v>2380</v>
      </c>
      <c r="E834" t="s">
        <v>2380</v>
      </c>
      <c r="F834" t="s">
        <v>2380</v>
      </c>
      <c r="G834" t="s">
        <v>2381</v>
      </c>
      <c r="H834" t="s">
        <v>2380</v>
      </c>
    </row>
    <row r="835" spans="1:8" x14ac:dyDescent="0.25">
      <c r="A835" t="s">
        <v>1537</v>
      </c>
      <c r="B835">
        <v>42.74</v>
      </c>
      <c r="C835">
        <v>6.31</v>
      </c>
      <c r="D835" t="s">
        <v>2382</v>
      </c>
      <c r="E835" t="s">
        <v>2380</v>
      </c>
      <c r="F835" t="s">
        <v>2380</v>
      </c>
      <c r="G835">
        <v>1</v>
      </c>
      <c r="H835" t="s">
        <v>2380</v>
      </c>
    </row>
    <row r="836" spans="1:8" x14ac:dyDescent="0.25">
      <c r="A836" t="s">
        <v>1536</v>
      </c>
      <c r="B836">
        <v>36.130000000000003</v>
      </c>
      <c r="C836">
        <v>7.19</v>
      </c>
      <c r="D836" t="s">
        <v>2382</v>
      </c>
      <c r="E836" t="s">
        <v>2380</v>
      </c>
      <c r="F836" t="s">
        <v>2380</v>
      </c>
      <c r="G836">
        <v>2</v>
      </c>
      <c r="H836" t="s">
        <v>2380</v>
      </c>
    </row>
    <row r="837" spans="1:8" x14ac:dyDescent="0.25">
      <c r="A837" t="s">
        <v>1535</v>
      </c>
      <c r="B837">
        <v>31.55</v>
      </c>
      <c r="C837">
        <v>6.11</v>
      </c>
      <c r="D837" t="s">
        <v>2382</v>
      </c>
      <c r="E837" t="s">
        <v>2380</v>
      </c>
      <c r="F837" t="s">
        <v>2380</v>
      </c>
      <c r="G837">
        <v>1</v>
      </c>
      <c r="H837" t="s">
        <v>2380</v>
      </c>
    </row>
    <row r="838" spans="1:8" x14ac:dyDescent="0.25">
      <c r="A838" t="s">
        <v>1534</v>
      </c>
      <c r="B838">
        <v>52.75</v>
      </c>
      <c r="C838">
        <v>6.02</v>
      </c>
      <c r="D838" t="s">
        <v>2380</v>
      </c>
      <c r="E838" t="s">
        <v>2380</v>
      </c>
      <c r="F838" t="s">
        <v>2380</v>
      </c>
      <c r="G838">
        <v>1</v>
      </c>
      <c r="H838" t="s">
        <v>2380</v>
      </c>
    </row>
    <row r="839" spans="1:8" x14ac:dyDescent="0.25">
      <c r="A839" t="s">
        <v>1533</v>
      </c>
      <c r="B839">
        <v>36.67</v>
      </c>
      <c r="C839">
        <v>11.86</v>
      </c>
      <c r="D839" t="s">
        <v>2380</v>
      </c>
      <c r="E839" t="s">
        <v>2380</v>
      </c>
      <c r="F839" t="s">
        <v>2380</v>
      </c>
      <c r="G839" t="s">
        <v>2381</v>
      </c>
      <c r="H839" t="s">
        <v>2380</v>
      </c>
    </row>
    <row r="840" spans="1:8" x14ac:dyDescent="0.25">
      <c r="A840" t="s">
        <v>1532</v>
      </c>
      <c r="B840">
        <v>38.06</v>
      </c>
      <c r="C840">
        <v>8.25</v>
      </c>
      <c r="D840" t="s">
        <v>2380</v>
      </c>
      <c r="E840" t="s">
        <v>2380</v>
      </c>
      <c r="F840" t="s">
        <v>2380</v>
      </c>
      <c r="G840" t="s">
        <v>2381</v>
      </c>
      <c r="H840" t="s">
        <v>2380</v>
      </c>
    </row>
    <row r="841" spans="1:8" x14ac:dyDescent="0.25">
      <c r="A841" t="s">
        <v>1531</v>
      </c>
      <c r="B841">
        <v>38</v>
      </c>
      <c r="C841">
        <v>8.1300000000000008</v>
      </c>
      <c r="D841" t="s">
        <v>2380</v>
      </c>
      <c r="E841" t="s">
        <v>2380</v>
      </c>
      <c r="F841" t="s">
        <v>2380</v>
      </c>
      <c r="G841" t="s">
        <v>2381</v>
      </c>
      <c r="H841" t="s">
        <v>2380</v>
      </c>
    </row>
    <row r="842" spans="1:8" x14ac:dyDescent="0.25">
      <c r="A842" t="s">
        <v>1530</v>
      </c>
      <c r="B842">
        <v>35.1</v>
      </c>
      <c r="C842">
        <v>10.1</v>
      </c>
      <c r="D842" t="s">
        <v>2380</v>
      </c>
      <c r="E842" t="s">
        <v>2380</v>
      </c>
      <c r="F842" t="s">
        <v>2380</v>
      </c>
      <c r="G842" t="s">
        <v>2381</v>
      </c>
      <c r="H842" t="s">
        <v>2380</v>
      </c>
    </row>
    <row r="843" spans="1:8" x14ac:dyDescent="0.25">
      <c r="A843" t="s">
        <v>1529</v>
      </c>
      <c r="B843">
        <v>33.82</v>
      </c>
      <c r="C843">
        <v>5.89</v>
      </c>
      <c r="D843" t="s">
        <v>2382</v>
      </c>
      <c r="E843" t="s">
        <v>2380</v>
      </c>
      <c r="F843" t="s">
        <v>2380</v>
      </c>
      <c r="G843">
        <v>2</v>
      </c>
      <c r="H843" t="s">
        <v>2380</v>
      </c>
    </row>
    <row r="844" spans="1:8" x14ac:dyDescent="0.25">
      <c r="A844" t="s">
        <v>1528</v>
      </c>
      <c r="B844">
        <v>37.43</v>
      </c>
      <c r="C844">
        <v>4.97</v>
      </c>
      <c r="D844" t="s">
        <v>2380</v>
      </c>
      <c r="E844" t="s">
        <v>2380</v>
      </c>
      <c r="F844" t="s">
        <v>2380</v>
      </c>
      <c r="G844">
        <v>2</v>
      </c>
      <c r="H844" t="s">
        <v>2380</v>
      </c>
    </row>
    <row r="845" spans="1:8" x14ac:dyDescent="0.25">
      <c r="A845" t="s">
        <v>1527</v>
      </c>
      <c r="B845">
        <v>30.5</v>
      </c>
      <c r="C845">
        <v>9.9</v>
      </c>
      <c r="D845" t="s">
        <v>2380</v>
      </c>
      <c r="E845" t="s">
        <v>2380</v>
      </c>
      <c r="F845" t="s">
        <v>2380</v>
      </c>
      <c r="G845" t="s">
        <v>2381</v>
      </c>
      <c r="H845" t="s">
        <v>2380</v>
      </c>
    </row>
    <row r="846" spans="1:8" x14ac:dyDescent="0.25">
      <c r="A846" t="s">
        <v>1526</v>
      </c>
      <c r="B846">
        <v>24.53</v>
      </c>
      <c r="C846">
        <v>9.0500000000000007</v>
      </c>
      <c r="D846" t="s">
        <v>2380</v>
      </c>
      <c r="E846" t="s">
        <v>2380</v>
      </c>
      <c r="F846" t="s">
        <v>2380</v>
      </c>
      <c r="G846" t="s">
        <v>2381</v>
      </c>
      <c r="H846" t="s">
        <v>2380</v>
      </c>
    </row>
    <row r="847" spans="1:8" x14ac:dyDescent="0.25">
      <c r="A847" t="s">
        <v>1525</v>
      </c>
      <c r="B847">
        <v>25.74</v>
      </c>
      <c r="C847">
        <v>10.93</v>
      </c>
      <c r="D847" t="s">
        <v>2380</v>
      </c>
      <c r="E847" t="s">
        <v>2380</v>
      </c>
      <c r="F847" t="s">
        <v>2380</v>
      </c>
      <c r="G847" t="s">
        <v>2381</v>
      </c>
      <c r="H847" t="s">
        <v>2380</v>
      </c>
    </row>
    <row r="848" spans="1:8" x14ac:dyDescent="0.25">
      <c r="A848" t="s">
        <v>1524</v>
      </c>
      <c r="B848">
        <v>34.08</v>
      </c>
      <c r="C848">
        <v>7.58</v>
      </c>
      <c r="D848" t="s">
        <v>2382</v>
      </c>
      <c r="E848" t="s">
        <v>2380</v>
      </c>
      <c r="F848" t="s">
        <v>2380</v>
      </c>
      <c r="G848">
        <v>2</v>
      </c>
      <c r="H848" t="s">
        <v>2380</v>
      </c>
    </row>
    <row r="849" spans="1:8" x14ac:dyDescent="0.25">
      <c r="A849" t="s">
        <v>1523</v>
      </c>
      <c r="B849">
        <v>31.35</v>
      </c>
      <c r="C849">
        <v>11</v>
      </c>
      <c r="D849" t="s">
        <v>2382</v>
      </c>
      <c r="E849" t="s">
        <v>2380</v>
      </c>
      <c r="F849" t="s">
        <v>2383</v>
      </c>
      <c r="G849">
        <v>1</v>
      </c>
      <c r="H849" t="s">
        <v>2380</v>
      </c>
    </row>
    <row r="850" spans="1:8" x14ac:dyDescent="0.25">
      <c r="A850" t="s">
        <v>1522</v>
      </c>
      <c r="B850">
        <v>26.79</v>
      </c>
      <c r="C850">
        <v>5.0599999999999996</v>
      </c>
      <c r="D850" t="s">
        <v>2380</v>
      </c>
      <c r="E850" t="s">
        <v>2380</v>
      </c>
      <c r="F850" t="s">
        <v>2380</v>
      </c>
      <c r="G850">
        <v>1</v>
      </c>
      <c r="H850" t="s">
        <v>2380</v>
      </c>
    </row>
    <row r="851" spans="1:8" x14ac:dyDescent="0.25">
      <c r="A851" t="s">
        <v>1521</v>
      </c>
      <c r="B851">
        <v>42.78</v>
      </c>
      <c r="C851">
        <v>6.11</v>
      </c>
      <c r="D851" t="s">
        <v>2382</v>
      </c>
      <c r="E851" t="s">
        <v>2380</v>
      </c>
      <c r="F851" t="s">
        <v>2380</v>
      </c>
      <c r="G851">
        <v>1</v>
      </c>
      <c r="H851" t="s">
        <v>2380</v>
      </c>
    </row>
    <row r="852" spans="1:8" x14ac:dyDescent="0.25">
      <c r="A852" t="s">
        <v>1520</v>
      </c>
      <c r="B852">
        <v>46.75</v>
      </c>
      <c r="C852">
        <v>6.66</v>
      </c>
      <c r="D852" t="s">
        <v>2382</v>
      </c>
      <c r="E852" t="s">
        <v>2380</v>
      </c>
      <c r="F852" t="s">
        <v>2380</v>
      </c>
      <c r="G852">
        <v>2</v>
      </c>
      <c r="H852" t="s">
        <v>2380</v>
      </c>
    </row>
    <row r="853" spans="1:8" x14ac:dyDescent="0.25">
      <c r="A853" t="s">
        <v>1519</v>
      </c>
      <c r="B853">
        <v>32.15</v>
      </c>
      <c r="C853">
        <v>4.0199999999999996</v>
      </c>
      <c r="D853" t="s">
        <v>2382</v>
      </c>
      <c r="E853" t="s">
        <v>2380</v>
      </c>
      <c r="F853" t="s">
        <v>2383</v>
      </c>
      <c r="G853">
        <v>1</v>
      </c>
      <c r="H853" t="s">
        <v>2380</v>
      </c>
    </row>
    <row r="854" spans="1:8" x14ac:dyDescent="0.25">
      <c r="A854" t="s">
        <v>1518</v>
      </c>
      <c r="B854">
        <v>43.4</v>
      </c>
      <c r="C854">
        <v>8.81</v>
      </c>
      <c r="D854" t="s">
        <v>2382</v>
      </c>
      <c r="E854" t="s">
        <v>2380</v>
      </c>
      <c r="F854" t="s">
        <v>2380</v>
      </c>
      <c r="G854">
        <v>2</v>
      </c>
      <c r="H854" t="s">
        <v>2380</v>
      </c>
    </row>
    <row r="855" spans="1:8" x14ac:dyDescent="0.25">
      <c r="A855" t="s">
        <v>1517</v>
      </c>
      <c r="B855">
        <v>31.57</v>
      </c>
      <c r="C855">
        <v>7.92</v>
      </c>
      <c r="D855" t="s">
        <v>2382</v>
      </c>
      <c r="E855" t="s">
        <v>2380</v>
      </c>
      <c r="F855" t="s">
        <v>2380</v>
      </c>
      <c r="G855">
        <v>2</v>
      </c>
      <c r="H855" t="s">
        <v>2380</v>
      </c>
    </row>
    <row r="856" spans="1:8" x14ac:dyDescent="0.25">
      <c r="A856" t="s">
        <v>1516</v>
      </c>
      <c r="B856">
        <v>24.32</v>
      </c>
      <c r="C856">
        <v>7.48</v>
      </c>
      <c r="D856" t="s">
        <v>2380</v>
      </c>
      <c r="E856" t="s">
        <v>2380</v>
      </c>
      <c r="F856" t="s">
        <v>2380</v>
      </c>
      <c r="G856" t="s">
        <v>2381</v>
      </c>
      <c r="H856" t="s">
        <v>2380</v>
      </c>
    </row>
    <row r="857" spans="1:8" x14ac:dyDescent="0.25">
      <c r="A857" t="s">
        <v>1515</v>
      </c>
      <c r="B857">
        <v>31.07</v>
      </c>
      <c r="C857">
        <v>4.62</v>
      </c>
      <c r="D857" t="s">
        <v>2382</v>
      </c>
      <c r="E857" t="s">
        <v>2380</v>
      </c>
      <c r="F857" t="s">
        <v>2380</v>
      </c>
      <c r="G857">
        <v>2</v>
      </c>
      <c r="H857" t="s">
        <v>2380</v>
      </c>
    </row>
    <row r="858" spans="1:8" x14ac:dyDescent="0.25">
      <c r="A858" t="s">
        <v>1514</v>
      </c>
      <c r="B858">
        <v>35.814999999999998</v>
      </c>
      <c r="C858">
        <v>8.4700000000000006</v>
      </c>
      <c r="D858" t="s">
        <v>2380</v>
      </c>
      <c r="E858" t="s">
        <v>2380</v>
      </c>
      <c r="F858" t="s">
        <v>2380</v>
      </c>
      <c r="G858" t="s">
        <v>2381</v>
      </c>
      <c r="H858" t="s">
        <v>2380</v>
      </c>
    </row>
    <row r="859" spans="1:8" x14ac:dyDescent="0.25">
      <c r="A859" t="s">
        <v>1513</v>
      </c>
      <c r="B859">
        <v>40.81</v>
      </c>
      <c r="C859">
        <v>10.58</v>
      </c>
      <c r="D859" t="s">
        <v>2382</v>
      </c>
      <c r="E859" t="s">
        <v>2380</v>
      </c>
      <c r="F859" t="s">
        <v>2380</v>
      </c>
      <c r="G859" t="s">
        <v>2381</v>
      </c>
      <c r="H859" t="s">
        <v>2380</v>
      </c>
    </row>
    <row r="860" spans="1:8" x14ac:dyDescent="0.25">
      <c r="A860" t="s">
        <v>1512</v>
      </c>
      <c r="B860">
        <v>24.605</v>
      </c>
      <c r="C860">
        <v>7.48</v>
      </c>
      <c r="D860" t="s">
        <v>2380</v>
      </c>
      <c r="E860" t="s">
        <v>2380</v>
      </c>
      <c r="F860" t="s">
        <v>2380</v>
      </c>
      <c r="G860" t="s">
        <v>2381</v>
      </c>
      <c r="H860" t="s">
        <v>2380</v>
      </c>
    </row>
    <row r="861" spans="1:8" x14ac:dyDescent="0.25">
      <c r="A861" t="s">
        <v>1511</v>
      </c>
      <c r="B861">
        <v>21.47</v>
      </c>
      <c r="C861">
        <v>7.82</v>
      </c>
      <c r="D861" t="s">
        <v>2380</v>
      </c>
      <c r="E861" t="s">
        <v>2380</v>
      </c>
      <c r="F861" t="s">
        <v>2380</v>
      </c>
      <c r="G861" t="s">
        <v>2381</v>
      </c>
      <c r="H861" t="s">
        <v>2380</v>
      </c>
    </row>
    <row r="862" spans="1:8" x14ac:dyDescent="0.25">
      <c r="A862" t="s">
        <v>1510</v>
      </c>
      <c r="B862">
        <v>52.89</v>
      </c>
      <c r="C862">
        <v>4.96</v>
      </c>
      <c r="D862" t="s">
        <v>2382</v>
      </c>
      <c r="E862" t="s">
        <v>2380</v>
      </c>
      <c r="F862" t="s">
        <v>2380</v>
      </c>
      <c r="G862">
        <v>1</v>
      </c>
      <c r="H862" t="s">
        <v>2380</v>
      </c>
    </row>
    <row r="863" spans="1:8" x14ac:dyDescent="0.25">
      <c r="A863" t="s">
        <v>1509</v>
      </c>
      <c r="B863">
        <v>32.965000000000003</v>
      </c>
      <c r="C863">
        <v>6.15</v>
      </c>
      <c r="D863" t="s">
        <v>2382</v>
      </c>
      <c r="E863" t="s">
        <v>2380</v>
      </c>
      <c r="F863" t="s">
        <v>2380</v>
      </c>
      <c r="G863">
        <v>1</v>
      </c>
      <c r="H863" t="s">
        <v>2380</v>
      </c>
    </row>
    <row r="864" spans="1:8" x14ac:dyDescent="0.25">
      <c r="A864" t="s">
        <v>1508</v>
      </c>
      <c r="B864">
        <v>36.799999999999997</v>
      </c>
      <c r="C864">
        <v>4.62</v>
      </c>
      <c r="D864" t="s">
        <v>2380</v>
      </c>
      <c r="E864" t="s">
        <v>2380</v>
      </c>
      <c r="F864" t="s">
        <v>2383</v>
      </c>
      <c r="G864">
        <v>1</v>
      </c>
      <c r="H864" t="s">
        <v>2380</v>
      </c>
    </row>
    <row r="865" spans="1:8" x14ac:dyDescent="0.25">
      <c r="A865" t="s">
        <v>1507</v>
      </c>
      <c r="B865">
        <v>34.299999999999997</v>
      </c>
      <c r="C865">
        <v>4.87</v>
      </c>
      <c r="D865" t="s">
        <v>2380</v>
      </c>
      <c r="E865" t="s">
        <v>2380</v>
      </c>
      <c r="F865" t="s">
        <v>2380</v>
      </c>
      <c r="G865">
        <v>2</v>
      </c>
      <c r="H865" t="s">
        <v>2380</v>
      </c>
    </row>
    <row r="866" spans="1:8" x14ac:dyDescent="0.25">
      <c r="A866" t="s">
        <v>1506</v>
      </c>
      <c r="B866">
        <v>35.244999999999997</v>
      </c>
      <c r="C866">
        <v>4.63</v>
      </c>
      <c r="D866" t="s">
        <v>2380</v>
      </c>
      <c r="E866" t="s">
        <v>2380</v>
      </c>
      <c r="F866" t="s">
        <v>2380</v>
      </c>
      <c r="G866" t="s">
        <v>2381</v>
      </c>
      <c r="H866" t="s">
        <v>2380</v>
      </c>
    </row>
    <row r="867" spans="1:8" x14ac:dyDescent="0.25">
      <c r="A867" t="s">
        <v>1505</v>
      </c>
      <c r="B867">
        <v>26.23</v>
      </c>
      <c r="C867">
        <v>11.93</v>
      </c>
      <c r="D867" t="s">
        <v>2380</v>
      </c>
      <c r="E867" t="s">
        <v>2380</v>
      </c>
      <c r="F867" t="s">
        <v>2380</v>
      </c>
      <c r="G867" t="s">
        <v>2381</v>
      </c>
      <c r="H867" t="s">
        <v>2380</v>
      </c>
    </row>
    <row r="868" spans="1:8" x14ac:dyDescent="0.25">
      <c r="A868" t="s">
        <v>1504</v>
      </c>
      <c r="B868">
        <v>36.1</v>
      </c>
      <c r="C868">
        <v>5.65</v>
      </c>
      <c r="D868" t="s">
        <v>2382</v>
      </c>
      <c r="E868" t="s">
        <v>2380</v>
      </c>
      <c r="F868" t="s">
        <v>2380</v>
      </c>
      <c r="G868">
        <v>2</v>
      </c>
      <c r="H868" t="s">
        <v>2380</v>
      </c>
    </row>
    <row r="869" spans="1:8" x14ac:dyDescent="0.25">
      <c r="A869" t="s">
        <v>1503</v>
      </c>
      <c r="B869">
        <v>37.1</v>
      </c>
      <c r="C869">
        <v>11.21</v>
      </c>
      <c r="D869" t="s">
        <v>2382</v>
      </c>
      <c r="E869" t="s">
        <v>2380</v>
      </c>
      <c r="F869" t="s">
        <v>2383</v>
      </c>
      <c r="G869">
        <v>1</v>
      </c>
      <c r="H869" t="s">
        <v>2380</v>
      </c>
    </row>
    <row r="870" spans="1:8" x14ac:dyDescent="0.25">
      <c r="A870" t="s">
        <v>1502</v>
      </c>
      <c r="B870">
        <v>27.5</v>
      </c>
      <c r="C870">
        <v>10.62</v>
      </c>
      <c r="D870" t="s">
        <v>2382</v>
      </c>
      <c r="E870" t="s">
        <v>2380</v>
      </c>
      <c r="F870" t="s">
        <v>2383</v>
      </c>
      <c r="G870">
        <v>1</v>
      </c>
      <c r="H870" t="s">
        <v>2380</v>
      </c>
    </row>
    <row r="871" spans="1:8" x14ac:dyDescent="0.25">
      <c r="A871" t="s">
        <v>1501</v>
      </c>
      <c r="B871">
        <v>24.7</v>
      </c>
      <c r="C871">
        <v>10.7</v>
      </c>
      <c r="D871" t="s">
        <v>2382</v>
      </c>
      <c r="E871" t="s">
        <v>2380</v>
      </c>
      <c r="F871" t="s">
        <v>2383</v>
      </c>
      <c r="G871">
        <v>1</v>
      </c>
      <c r="H871" t="s">
        <v>2380</v>
      </c>
    </row>
    <row r="872" spans="1:8" x14ac:dyDescent="0.25">
      <c r="A872" t="s">
        <v>1500</v>
      </c>
      <c r="B872">
        <v>26.78</v>
      </c>
      <c r="C872">
        <v>10.02</v>
      </c>
      <c r="D872" t="s">
        <v>2382</v>
      </c>
      <c r="E872" t="s">
        <v>2380</v>
      </c>
      <c r="F872" t="s">
        <v>2383</v>
      </c>
      <c r="G872">
        <v>1</v>
      </c>
      <c r="H872" t="s">
        <v>2380</v>
      </c>
    </row>
    <row r="873" spans="1:8" x14ac:dyDescent="0.25">
      <c r="A873" t="s">
        <v>1499</v>
      </c>
      <c r="B873">
        <v>45.8</v>
      </c>
      <c r="C873">
        <v>4.8499999999999996</v>
      </c>
      <c r="D873" t="s">
        <v>2380</v>
      </c>
      <c r="E873" t="s">
        <v>2380</v>
      </c>
      <c r="F873" t="s">
        <v>2380</v>
      </c>
      <c r="G873" t="s">
        <v>2381</v>
      </c>
      <c r="H873" t="s">
        <v>2380</v>
      </c>
    </row>
    <row r="874" spans="1:8" x14ac:dyDescent="0.25">
      <c r="A874" t="s">
        <v>1498</v>
      </c>
      <c r="B874">
        <v>29</v>
      </c>
      <c r="C874">
        <v>4.3899999999999997</v>
      </c>
      <c r="D874" t="s">
        <v>2382</v>
      </c>
      <c r="E874" t="s">
        <v>2380</v>
      </c>
      <c r="F874" t="s">
        <v>2380</v>
      </c>
      <c r="G874">
        <v>2</v>
      </c>
      <c r="H874" t="s">
        <v>2380</v>
      </c>
    </row>
    <row r="875" spans="1:8" x14ac:dyDescent="0.25">
      <c r="A875" t="s">
        <v>1497</v>
      </c>
      <c r="B875">
        <v>33.534999999999997</v>
      </c>
      <c r="C875">
        <v>8.24</v>
      </c>
      <c r="D875" t="s">
        <v>2382</v>
      </c>
      <c r="E875" t="s">
        <v>2380</v>
      </c>
      <c r="F875" t="s">
        <v>2380</v>
      </c>
      <c r="G875" t="s">
        <v>2381</v>
      </c>
      <c r="H875" t="s">
        <v>2380</v>
      </c>
    </row>
    <row r="876" spans="1:8" x14ac:dyDescent="0.25">
      <c r="A876" t="s">
        <v>1496</v>
      </c>
      <c r="B876">
        <v>32.774999999999999</v>
      </c>
      <c r="C876">
        <v>9.77</v>
      </c>
      <c r="D876" t="s">
        <v>2382</v>
      </c>
      <c r="E876" t="s">
        <v>2380</v>
      </c>
      <c r="F876" t="s">
        <v>2380</v>
      </c>
      <c r="G876" t="s">
        <v>2381</v>
      </c>
      <c r="H876" t="s">
        <v>2380</v>
      </c>
    </row>
    <row r="877" spans="1:8" x14ac:dyDescent="0.25">
      <c r="A877" t="s">
        <v>1495</v>
      </c>
      <c r="B877">
        <v>37.51</v>
      </c>
      <c r="C877">
        <v>5.5</v>
      </c>
      <c r="D877" t="s">
        <v>2382</v>
      </c>
      <c r="E877" t="s">
        <v>2380</v>
      </c>
      <c r="F877" t="s">
        <v>2380</v>
      </c>
      <c r="G877">
        <v>2</v>
      </c>
      <c r="H877" t="s">
        <v>2380</v>
      </c>
    </row>
    <row r="878" spans="1:8" x14ac:dyDescent="0.25">
      <c r="A878" t="s">
        <v>1494</v>
      </c>
      <c r="B878">
        <v>39.86</v>
      </c>
      <c r="C878">
        <v>11.84</v>
      </c>
      <c r="D878" t="s">
        <v>2382</v>
      </c>
      <c r="E878" t="s">
        <v>2380</v>
      </c>
      <c r="F878" t="s">
        <v>2380</v>
      </c>
      <c r="G878">
        <v>1</v>
      </c>
      <c r="H878" t="s">
        <v>2380</v>
      </c>
    </row>
    <row r="879" spans="1:8" x14ac:dyDescent="0.25">
      <c r="A879" t="s">
        <v>1493</v>
      </c>
      <c r="B879">
        <v>42.13</v>
      </c>
      <c r="C879">
        <v>4.66</v>
      </c>
      <c r="D879" t="s">
        <v>2380</v>
      </c>
      <c r="E879" t="s">
        <v>2380</v>
      </c>
      <c r="F879" t="s">
        <v>2380</v>
      </c>
      <c r="G879" t="s">
        <v>2381</v>
      </c>
      <c r="H879" t="s">
        <v>2380</v>
      </c>
    </row>
    <row r="880" spans="1:8" x14ac:dyDescent="0.25">
      <c r="A880" t="s">
        <v>1492</v>
      </c>
      <c r="B880">
        <v>35.99</v>
      </c>
      <c r="C880">
        <v>11.11</v>
      </c>
      <c r="D880" t="s">
        <v>2380</v>
      </c>
      <c r="E880" t="s">
        <v>2380</v>
      </c>
      <c r="F880" t="s">
        <v>2380</v>
      </c>
      <c r="G880" t="s">
        <v>2381</v>
      </c>
      <c r="H880" t="s">
        <v>2380</v>
      </c>
    </row>
    <row r="881" spans="1:8" x14ac:dyDescent="0.25">
      <c r="A881" t="s">
        <v>1491</v>
      </c>
      <c r="B881">
        <v>35.200000000000003</v>
      </c>
      <c r="C881">
        <v>7.72</v>
      </c>
      <c r="D881" t="s">
        <v>2382</v>
      </c>
      <c r="E881" t="s">
        <v>2380</v>
      </c>
      <c r="F881" t="s">
        <v>2383</v>
      </c>
      <c r="G881">
        <v>1</v>
      </c>
      <c r="H881" t="s">
        <v>2380</v>
      </c>
    </row>
    <row r="882" spans="1:8" x14ac:dyDescent="0.25">
      <c r="A882" t="s">
        <v>1490</v>
      </c>
      <c r="B882">
        <v>29.91</v>
      </c>
      <c r="C882">
        <v>5.55</v>
      </c>
      <c r="D882" t="s">
        <v>2382</v>
      </c>
      <c r="E882" t="s">
        <v>2380</v>
      </c>
      <c r="F882" t="s">
        <v>2380</v>
      </c>
      <c r="G882">
        <v>2</v>
      </c>
      <c r="H882" t="s">
        <v>2380</v>
      </c>
    </row>
    <row r="883" spans="1:8" x14ac:dyDescent="0.25">
      <c r="A883" t="s">
        <v>1489</v>
      </c>
      <c r="B883">
        <v>36.479999999999997</v>
      </c>
      <c r="C883">
        <v>5.05</v>
      </c>
      <c r="D883" t="s">
        <v>2382</v>
      </c>
      <c r="E883" t="s">
        <v>2380</v>
      </c>
      <c r="F883" t="s">
        <v>2380</v>
      </c>
      <c r="G883">
        <v>1</v>
      </c>
      <c r="H883" t="s">
        <v>2380</v>
      </c>
    </row>
    <row r="884" spans="1:8" x14ac:dyDescent="0.25">
      <c r="A884" t="s">
        <v>1488</v>
      </c>
      <c r="B884">
        <v>27.5</v>
      </c>
      <c r="C884">
        <v>8.69</v>
      </c>
      <c r="D884" t="s">
        <v>2382</v>
      </c>
      <c r="E884" t="s">
        <v>2380</v>
      </c>
      <c r="F884" t="s">
        <v>2383</v>
      </c>
      <c r="G884">
        <v>1</v>
      </c>
      <c r="H884" t="s">
        <v>2380</v>
      </c>
    </row>
    <row r="885" spans="1:8" x14ac:dyDescent="0.25">
      <c r="A885" t="s">
        <v>1487</v>
      </c>
      <c r="B885">
        <v>33.44</v>
      </c>
      <c r="C885">
        <v>5.9</v>
      </c>
      <c r="D885" t="s">
        <v>2382</v>
      </c>
      <c r="E885" t="s">
        <v>2380</v>
      </c>
      <c r="F885" t="s">
        <v>2380</v>
      </c>
      <c r="G885">
        <v>1</v>
      </c>
      <c r="H885" t="s">
        <v>2380</v>
      </c>
    </row>
    <row r="886" spans="1:8" x14ac:dyDescent="0.25">
      <c r="A886" t="s">
        <v>1486</v>
      </c>
      <c r="B886">
        <v>28.215</v>
      </c>
      <c r="C886">
        <v>6.29</v>
      </c>
      <c r="D886" t="s">
        <v>2382</v>
      </c>
      <c r="E886" t="s">
        <v>2380</v>
      </c>
      <c r="F886" t="s">
        <v>2380</v>
      </c>
      <c r="G886">
        <v>1</v>
      </c>
      <c r="H886" t="s">
        <v>2380</v>
      </c>
    </row>
    <row r="887" spans="1:8" x14ac:dyDescent="0.25">
      <c r="A887" t="s">
        <v>1485</v>
      </c>
      <c r="B887">
        <v>27.17</v>
      </c>
      <c r="C887">
        <v>5.84</v>
      </c>
      <c r="D887" t="s">
        <v>2382</v>
      </c>
      <c r="E887" t="s">
        <v>2380</v>
      </c>
      <c r="F887" t="s">
        <v>2380</v>
      </c>
      <c r="G887">
        <v>1</v>
      </c>
      <c r="H887" t="s">
        <v>2380</v>
      </c>
    </row>
    <row r="888" spans="1:8" x14ac:dyDescent="0.25">
      <c r="A888" t="s">
        <v>1484</v>
      </c>
      <c r="B888">
        <v>35.380000000000003</v>
      </c>
      <c r="C888">
        <v>6.12</v>
      </c>
      <c r="D888" t="s">
        <v>2380</v>
      </c>
      <c r="E888" t="s">
        <v>2380</v>
      </c>
      <c r="F888" t="s">
        <v>2380</v>
      </c>
      <c r="G888" t="s">
        <v>2381</v>
      </c>
      <c r="H888" t="s">
        <v>2380</v>
      </c>
    </row>
    <row r="889" spans="1:8" x14ac:dyDescent="0.25">
      <c r="A889" t="s">
        <v>1483</v>
      </c>
      <c r="B889">
        <v>43.48</v>
      </c>
      <c r="C889">
        <v>6.24</v>
      </c>
      <c r="D889" t="s">
        <v>2380</v>
      </c>
      <c r="E889" t="s">
        <v>2380</v>
      </c>
      <c r="F889" t="s">
        <v>2380</v>
      </c>
      <c r="G889" t="s">
        <v>2381</v>
      </c>
      <c r="H889" t="s">
        <v>2380</v>
      </c>
    </row>
    <row r="890" spans="1:8" x14ac:dyDescent="0.25">
      <c r="A890" t="s">
        <v>1482</v>
      </c>
      <c r="B890">
        <v>41.73</v>
      </c>
      <c r="C890">
        <v>6.25</v>
      </c>
      <c r="D890" t="s">
        <v>2380</v>
      </c>
      <c r="E890" t="s">
        <v>2380</v>
      </c>
      <c r="F890" t="s">
        <v>2380</v>
      </c>
      <c r="G890">
        <v>1</v>
      </c>
      <c r="H890" t="s">
        <v>2380</v>
      </c>
    </row>
    <row r="891" spans="1:8" x14ac:dyDescent="0.25">
      <c r="A891" t="s">
        <v>1481</v>
      </c>
      <c r="B891">
        <v>28.9</v>
      </c>
      <c r="C891">
        <v>11.96</v>
      </c>
      <c r="D891" t="s">
        <v>2380</v>
      </c>
      <c r="E891" t="s">
        <v>2380</v>
      </c>
      <c r="F891" t="s">
        <v>2380</v>
      </c>
      <c r="G891" t="s">
        <v>2381</v>
      </c>
      <c r="H891" t="s">
        <v>2380</v>
      </c>
    </row>
    <row r="892" spans="1:8" x14ac:dyDescent="0.25">
      <c r="A892" t="s">
        <v>1480</v>
      </c>
      <c r="B892">
        <v>25.74</v>
      </c>
      <c r="C892">
        <v>7.69</v>
      </c>
      <c r="D892" t="s">
        <v>2380</v>
      </c>
      <c r="E892" t="s">
        <v>2380</v>
      </c>
      <c r="F892" t="s">
        <v>2380</v>
      </c>
      <c r="G892" t="s">
        <v>2381</v>
      </c>
      <c r="H892" t="s">
        <v>2380</v>
      </c>
    </row>
    <row r="893" spans="1:8" x14ac:dyDescent="0.25">
      <c r="A893" t="s">
        <v>1479</v>
      </c>
      <c r="B893">
        <v>36.06</v>
      </c>
      <c r="C893">
        <v>8.83</v>
      </c>
      <c r="D893" t="s">
        <v>2380</v>
      </c>
      <c r="E893" t="s">
        <v>2380</v>
      </c>
      <c r="F893" t="s">
        <v>2380</v>
      </c>
      <c r="G893" t="s">
        <v>2381</v>
      </c>
      <c r="H893" t="s">
        <v>2380</v>
      </c>
    </row>
    <row r="894" spans="1:8" x14ac:dyDescent="0.25">
      <c r="A894" t="s">
        <v>1478</v>
      </c>
      <c r="B894">
        <v>43.28</v>
      </c>
      <c r="C894">
        <v>4.41</v>
      </c>
      <c r="D894" t="s">
        <v>2380</v>
      </c>
      <c r="E894" t="s">
        <v>2380</v>
      </c>
      <c r="F894" t="s">
        <v>2380</v>
      </c>
      <c r="G894" t="s">
        <v>2381</v>
      </c>
      <c r="H894" t="s">
        <v>2380</v>
      </c>
    </row>
    <row r="895" spans="1:8" x14ac:dyDescent="0.25">
      <c r="A895" t="s">
        <v>1477</v>
      </c>
      <c r="B895">
        <v>28.785</v>
      </c>
      <c r="C895">
        <v>9.1</v>
      </c>
      <c r="D895" t="s">
        <v>2382</v>
      </c>
      <c r="E895" t="s">
        <v>2380</v>
      </c>
      <c r="F895" t="s">
        <v>2383</v>
      </c>
      <c r="G895">
        <v>1</v>
      </c>
      <c r="H895" t="s">
        <v>2380</v>
      </c>
    </row>
    <row r="896" spans="1:8" x14ac:dyDescent="0.25">
      <c r="A896" t="s">
        <v>1476</v>
      </c>
      <c r="B896">
        <v>25.46</v>
      </c>
      <c r="C896">
        <v>11.52</v>
      </c>
      <c r="D896" t="s">
        <v>2382</v>
      </c>
      <c r="E896" t="s">
        <v>2380</v>
      </c>
      <c r="F896" t="s">
        <v>2383</v>
      </c>
      <c r="G896">
        <v>1</v>
      </c>
      <c r="H896" t="s">
        <v>2380</v>
      </c>
    </row>
    <row r="897" spans="1:8" x14ac:dyDescent="0.25">
      <c r="A897" t="s">
        <v>1475</v>
      </c>
      <c r="B897">
        <v>30.8</v>
      </c>
      <c r="C897">
        <v>10.95</v>
      </c>
      <c r="D897" t="s">
        <v>2380</v>
      </c>
      <c r="E897" t="s">
        <v>2380</v>
      </c>
      <c r="F897" t="s">
        <v>2380</v>
      </c>
      <c r="G897" t="s">
        <v>2381</v>
      </c>
      <c r="H897" t="s">
        <v>2380</v>
      </c>
    </row>
    <row r="898" spans="1:8" x14ac:dyDescent="0.25">
      <c r="A898" t="s">
        <v>1474</v>
      </c>
      <c r="B898">
        <v>28.88</v>
      </c>
      <c r="C898">
        <v>11.5</v>
      </c>
      <c r="D898" t="s">
        <v>2380</v>
      </c>
      <c r="E898" t="s">
        <v>2380</v>
      </c>
      <c r="F898" t="s">
        <v>2380</v>
      </c>
      <c r="G898" t="s">
        <v>2381</v>
      </c>
      <c r="H898" t="s">
        <v>2380</v>
      </c>
    </row>
    <row r="899" spans="1:8" x14ac:dyDescent="0.25">
      <c r="A899" t="s">
        <v>1473</v>
      </c>
      <c r="B899">
        <v>23</v>
      </c>
      <c r="C899">
        <v>9.8800000000000008</v>
      </c>
      <c r="D899" t="s">
        <v>2380</v>
      </c>
      <c r="E899" t="s">
        <v>2380</v>
      </c>
      <c r="F899" t="s">
        <v>2380</v>
      </c>
      <c r="G899" t="s">
        <v>2381</v>
      </c>
      <c r="H899" t="s">
        <v>2380</v>
      </c>
    </row>
    <row r="900" spans="1:8" x14ac:dyDescent="0.25">
      <c r="A900" t="s">
        <v>1472</v>
      </c>
      <c r="B900">
        <v>38.25</v>
      </c>
      <c r="C900">
        <v>6.2</v>
      </c>
      <c r="D900" t="s">
        <v>2380</v>
      </c>
      <c r="E900" t="s">
        <v>2380</v>
      </c>
      <c r="F900" t="s">
        <v>2380</v>
      </c>
      <c r="G900">
        <v>1</v>
      </c>
      <c r="H900" t="s">
        <v>2380</v>
      </c>
    </row>
    <row r="901" spans="1:8" x14ac:dyDescent="0.25">
      <c r="A901" t="s">
        <v>1471</v>
      </c>
      <c r="B901">
        <v>39.25</v>
      </c>
      <c r="C901">
        <v>8.41</v>
      </c>
      <c r="D901" t="s">
        <v>2382</v>
      </c>
      <c r="E901" t="s">
        <v>2380</v>
      </c>
      <c r="F901" t="s">
        <v>2380</v>
      </c>
      <c r="G901">
        <v>1</v>
      </c>
      <c r="H901" t="s">
        <v>2380</v>
      </c>
    </row>
    <row r="902" spans="1:8" x14ac:dyDescent="0.25">
      <c r="A902" t="s">
        <v>1470</v>
      </c>
      <c r="B902">
        <v>26.6</v>
      </c>
      <c r="C902">
        <v>5.07</v>
      </c>
      <c r="D902" t="s">
        <v>2382</v>
      </c>
      <c r="E902" t="s">
        <v>2380</v>
      </c>
      <c r="F902" t="s">
        <v>2380</v>
      </c>
      <c r="G902">
        <v>2</v>
      </c>
      <c r="H902" t="s">
        <v>2380</v>
      </c>
    </row>
    <row r="903" spans="1:8" x14ac:dyDescent="0.25">
      <c r="A903" t="s">
        <v>1469</v>
      </c>
      <c r="B903">
        <v>35.700000000000003</v>
      </c>
      <c r="C903">
        <v>4.0599999999999996</v>
      </c>
      <c r="D903" t="s">
        <v>2380</v>
      </c>
      <c r="E903" t="s">
        <v>2380</v>
      </c>
      <c r="F903" t="s">
        <v>2383</v>
      </c>
      <c r="G903">
        <v>1</v>
      </c>
      <c r="H903" t="s">
        <v>2380</v>
      </c>
    </row>
    <row r="904" spans="1:8" x14ac:dyDescent="0.25">
      <c r="A904" t="s">
        <v>1468</v>
      </c>
      <c r="B904">
        <v>20.100000000000001</v>
      </c>
      <c r="C904">
        <v>10.52</v>
      </c>
      <c r="D904" t="s">
        <v>2380</v>
      </c>
      <c r="E904" t="s">
        <v>2380</v>
      </c>
      <c r="F904" t="s">
        <v>2380</v>
      </c>
      <c r="G904" t="s">
        <v>2381</v>
      </c>
      <c r="H904" t="s">
        <v>2380</v>
      </c>
    </row>
    <row r="905" spans="1:8" x14ac:dyDescent="0.25">
      <c r="A905" t="s">
        <v>1467</v>
      </c>
      <c r="B905">
        <v>22.23</v>
      </c>
      <c r="C905">
        <v>9.65</v>
      </c>
      <c r="D905" t="s">
        <v>2380</v>
      </c>
      <c r="E905" t="s">
        <v>2380</v>
      </c>
      <c r="F905" t="s">
        <v>2380</v>
      </c>
      <c r="G905" t="s">
        <v>2381</v>
      </c>
      <c r="H905" t="s">
        <v>2380</v>
      </c>
    </row>
    <row r="906" spans="1:8" x14ac:dyDescent="0.25">
      <c r="A906" t="s">
        <v>1466</v>
      </c>
      <c r="B906">
        <v>36.47</v>
      </c>
      <c r="C906">
        <v>6.21</v>
      </c>
      <c r="D906" t="s">
        <v>2380</v>
      </c>
      <c r="E906" t="s">
        <v>2380</v>
      </c>
      <c r="F906" t="s">
        <v>2380</v>
      </c>
      <c r="G906" t="s">
        <v>2381</v>
      </c>
      <c r="H906" t="s">
        <v>2380</v>
      </c>
    </row>
    <row r="907" spans="1:8" x14ac:dyDescent="0.25">
      <c r="A907" t="s">
        <v>1465</v>
      </c>
      <c r="B907">
        <v>49.64</v>
      </c>
      <c r="C907">
        <v>4.76</v>
      </c>
      <c r="D907" t="s">
        <v>2380</v>
      </c>
      <c r="E907" t="s">
        <v>2380</v>
      </c>
      <c r="F907" t="s">
        <v>2383</v>
      </c>
      <c r="G907">
        <v>1</v>
      </c>
      <c r="H907" t="s">
        <v>2380</v>
      </c>
    </row>
    <row r="908" spans="1:8" x14ac:dyDescent="0.25">
      <c r="A908" t="s">
        <v>1464</v>
      </c>
      <c r="B908">
        <v>36.799999999999997</v>
      </c>
      <c r="C908">
        <v>5.73</v>
      </c>
      <c r="D908" t="s">
        <v>2382</v>
      </c>
      <c r="E908" t="s">
        <v>2380</v>
      </c>
      <c r="F908" t="s">
        <v>2383</v>
      </c>
      <c r="G908">
        <v>1</v>
      </c>
      <c r="H908" t="s">
        <v>2380</v>
      </c>
    </row>
    <row r="909" spans="1:8" x14ac:dyDescent="0.25">
      <c r="A909" t="s">
        <v>1463</v>
      </c>
      <c r="B909">
        <v>33.880000000000003</v>
      </c>
      <c r="C909">
        <v>10.78</v>
      </c>
      <c r="D909" t="s">
        <v>2382</v>
      </c>
      <c r="E909" t="s">
        <v>2380</v>
      </c>
      <c r="F909" t="s">
        <v>2380</v>
      </c>
      <c r="G909" t="s">
        <v>2381</v>
      </c>
      <c r="H909" t="s">
        <v>2380</v>
      </c>
    </row>
    <row r="910" spans="1:8" x14ac:dyDescent="0.25">
      <c r="A910" t="s">
        <v>1462</v>
      </c>
      <c r="B910">
        <v>32.01</v>
      </c>
      <c r="C910">
        <v>5.08</v>
      </c>
      <c r="D910" t="s">
        <v>2382</v>
      </c>
      <c r="E910" t="s">
        <v>2380</v>
      </c>
      <c r="F910" t="s">
        <v>2380</v>
      </c>
      <c r="G910">
        <v>1</v>
      </c>
      <c r="H910" t="s">
        <v>2380</v>
      </c>
    </row>
    <row r="911" spans="1:8" x14ac:dyDescent="0.25">
      <c r="A911" t="s">
        <v>1461</v>
      </c>
      <c r="B911">
        <v>33.630000000000003</v>
      </c>
      <c r="C911">
        <v>11.39</v>
      </c>
      <c r="D911" t="s">
        <v>2380</v>
      </c>
      <c r="E911" t="s">
        <v>2380</v>
      </c>
      <c r="F911" t="s">
        <v>2380</v>
      </c>
      <c r="G911" t="s">
        <v>2381</v>
      </c>
      <c r="H911" t="s">
        <v>2380</v>
      </c>
    </row>
    <row r="912" spans="1:8" x14ac:dyDescent="0.25">
      <c r="A912" t="s">
        <v>1460</v>
      </c>
      <c r="B912">
        <v>34.865000000000002</v>
      </c>
      <c r="C912">
        <v>5.35</v>
      </c>
      <c r="D912" t="s">
        <v>2382</v>
      </c>
      <c r="E912" t="s">
        <v>2380</v>
      </c>
      <c r="F912" t="s">
        <v>2380</v>
      </c>
      <c r="G912">
        <v>1</v>
      </c>
      <c r="H912" t="s">
        <v>2380</v>
      </c>
    </row>
    <row r="913" spans="1:8" x14ac:dyDescent="0.25">
      <c r="A913" t="s">
        <v>1459</v>
      </c>
      <c r="B913">
        <v>43.11</v>
      </c>
      <c r="C913">
        <v>5.6</v>
      </c>
      <c r="D913" t="s">
        <v>2380</v>
      </c>
      <c r="E913" t="s">
        <v>2380</v>
      </c>
      <c r="F913" t="s">
        <v>2380</v>
      </c>
      <c r="G913" t="s">
        <v>2381</v>
      </c>
      <c r="H913" t="s">
        <v>2380</v>
      </c>
    </row>
    <row r="914" spans="1:8" x14ac:dyDescent="0.25">
      <c r="A914" t="s">
        <v>1458</v>
      </c>
      <c r="B914">
        <v>30.305</v>
      </c>
      <c r="C914">
        <v>4.2699999999999996</v>
      </c>
      <c r="D914" t="s">
        <v>2382</v>
      </c>
      <c r="E914" t="s">
        <v>2380</v>
      </c>
      <c r="F914" t="s">
        <v>2380</v>
      </c>
      <c r="G914">
        <v>1</v>
      </c>
      <c r="H914" t="s">
        <v>2380</v>
      </c>
    </row>
    <row r="915" spans="1:8" x14ac:dyDescent="0.25">
      <c r="A915" t="s">
        <v>1457</v>
      </c>
      <c r="B915">
        <v>25.175000000000001</v>
      </c>
      <c r="C915">
        <v>5.57</v>
      </c>
      <c r="D915" t="s">
        <v>2382</v>
      </c>
      <c r="E915" t="s">
        <v>2380</v>
      </c>
      <c r="F915" t="s">
        <v>2380</v>
      </c>
      <c r="G915">
        <v>1</v>
      </c>
      <c r="H915" t="s">
        <v>2380</v>
      </c>
    </row>
    <row r="916" spans="1:8" x14ac:dyDescent="0.25">
      <c r="A916" t="s">
        <v>1456</v>
      </c>
      <c r="B916">
        <v>26.8</v>
      </c>
      <c r="C916">
        <v>5.68</v>
      </c>
      <c r="D916" t="s">
        <v>2382</v>
      </c>
      <c r="E916" t="s">
        <v>2380</v>
      </c>
      <c r="F916" t="s">
        <v>2380</v>
      </c>
      <c r="G916">
        <v>1</v>
      </c>
      <c r="H916" t="s">
        <v>2380</v>
      </c>
    </row>
    <row r="917" spans="1:8" x14ac:dyDescent="0.25">
      <c r="A917" t="s">
        <v>1455</v>
      </c>
      <c r="B917">
        <v>21.78</v>
      </c>
      <c r="C917">
        <v>5.3</v>
      </c>
      <c r="D917" t="s">
        <v>2380</v>
      </c>
      <c r="E917" t="s">
        <v>2382</v>
      </c>
      <c r="F917" t="s">
        <v>2380</v>
      </c>
      <c r="G917">
        <v>1</v>
      </c>
      <c r="H917" t="s">
        <v>2380</v>
      </c>
    </row>
    <row r="918" spans="1:8" x14ac:dyDescent="0.25">
      <c r="A918" t="s">
        <v>1454</v>
      </c>
      <c r="B918">
        <v>30.14</v>
      </c>
      <c r="C918">
        <v>9.4499999999999993</v>
      </c>
      <c r="D918" t="s">
        <v>2382</v>
      </c>
      <c r="E918" t="s">
        <v>2380</v>
      </c>
      <c r="F918" t="s">
        <v>2380</v>
      </c>
      <c r="G918" t="s">
        <v>2381</v>
      </c>
      <c r="H918" t="s">
        <v>2380</v>
      </c>
    </row>
    <row r="919" spans="1:8" x14ac:dyDescent="0.25">
      <c r="A919" t="s">
        <v>1453</v>
      </c>
      <c r="B919">
        <v>29.7</v>
      </c>
      <c r="C919">
        <v>6.79</v>
      </c>
      <c r="D919" t="s">
        <v>2382</v>
      </c>
      <c r="E919" t="s">
        <v>2380</v>
      </c>
      <c r="F919" t="s">
        <v>2380</v>
      </c>
      <c r="G919" t="s">
        <v>2381</v>
      </c>
      <c r="H919" t="s">
        <v>2380</v>
      </c>
    </row>
    <row r="920" spans="1:8" x14ac:dyDescent="0.25">
      <c r="A920" t="s">
        <v>1452</v>
      </c>
      <c r="B920">
        <v>32.395000000000003</v>
      </c>
      <c r="C920">
        <v>11.1</v>
      </c>
      <c r="D920" t="s">
        <v>2382</v>
      </c>
      <c r="E920" t="s">
        <v>2380</v>
      </c>
      <c r="F920" t="s">
        <v>2380</v>
      </c>
      <c r="G920" t="s">
        <v>2381</v>
      </c>
      <c r="H920" t="s">
        <v>2380</v>
      </c>
    </row>
    <row r="921" spans="1:8" x14ac:dyDescent="0.25">
      <c r="A921" t="s">
        <v>1451</v>
      </c>
      <c r="B921">
        <v>36.64</v>
      </c>
      <c r="C921">
        <v>7.26</v>
      </c>
      <c r="D921" t="s">
        <v>2380</v>
      </c>
      <c r="E921" t="s">
        <v>2380</v>
      </c>
      <c r="F921" t="s">
        <v>2380</v>
      </c>
      <c r="G921" t="s">
        <v>2381</v>
      </c>
      <c r="H921" t="s">
        <v>2380</v>
      </c>
    </row>
    <row r="922" spans="1:8" x14ac:dyDescent="0.25">
      <c r="A922" t="s">
        <v>1450</v>
      </c>
      <c r="B922">
        <v>39.049999999999997</v>
      </c>
      <c r="C922">
        <v>5.27</v>
      </c>
      <c r="D922" t="s">
        <v>2382</v>
      </c>
      <c r="E922" t="s">
        <v>2380</v>
      </c>
      <c r="F922" t="s">
        <v>2380</v>
      </c>
      <c r="G922">
        <v>1</v>
      </c>
      <c r="H922" t="s">
        <v>2380</v>
      </c>
    </row>
    <row r="923" spans="1:8" x14ac:dyDescent="0.25">
      <c r="A923" t="s">
        <v>1449</v>
      </c>
      <c r="B923">
        <v>33.1</v>
      </c>
      <c r="C923">
        <v>5.46</v>
      </c>
      <c r="D923" t="s">
        <v>2382</v>
      </c>
      <c r="E923" t="s">
        <v>2380</v>
      </c>
      <c r="F923" t="s">
        <v>2380</v>
      </c>
      <c r="G923">
        <v>1</v>
      </c>
      <c r="H923" t="s">
        <v>2380</v>
      </c>
    </row>
    <row r="924" spans="1:8" x14ac:dyDescent="0.25">
      <c r="A924" t="s">
        <v>1448</v>
      </c>
      <c r="B924">
        <v>31.824999999999999</v>
      </c>
      <c r="C924">
        <v>8.1300000000000008</v>
      </c>
      <c r="D924" t="s">
        <v>2380</v>
      </c>
      <c r="E924" t="s">
        <v>2380</v>
      </c>
      <c r="F924" t="s">
        <v>2380</v>
      </c>
      <c r="G924" t="s">
        <v>2381</v>
      </c>
      <c r="H924" t="s">
        <v>2380</v>
      </c>
    </row>
    <row r="925" spans="1:8" x14ac:dyDescent="0.25">
      <c r="A925" t="s">
        <v>1447</v>
      </c>
      <c r="B925">
        <v>29</v>
      </c>
      <c r="C925">
        <v>4.25</v>
      </c>
      <c r="D925" t="s">
        <v>2382</v>
      </c>
      <c r="E925" t="s">
        <v>2380</v>
      </c>
      <c r="F925" t="s">
        <v>2380</v>
      </c>
      <c r="G925">
        <v>1</v>
      </c>
      <c r="H925" t="s">
        <v>2380</v>
      </c>
    </row>
    <row r="926" spans="1:8" x14ac:dyDescent="0.25">
      <c r="A926" t="s">
        <v>1446</v>
      </c>
      <c r="B926">
        <v>30.495000000000001</v>
      </c>
      <c r="C926">
        <v>8.68</v>
      </c>
      <c r="D926" t="s">
        <v>2380</v>
      </c>
      <c r="E926" t="s">
        <v>2380</v>
      </c>
      <c r="F926" t="s">
        <v>2380</v>
      </c>
      <c r="G926" t="s">
        <v>2381</v>
      </c>
      <c r="H926" t="s">
        <v>2380</v>
      </c>
    </row>
    <row r="927" spans="1:8" x14ac:dyDescent="0.25">
      <c r="A927" t="s">
        <v>1445</v>
      </c>
      <c r="B927">
        <v>25.2</v>
      </c>
      <c r="C927">
        <v>6.25</v>
      </c>
      <c r="D927" t="s">
        <v>2382</v>
      </c>
      <c r="E927" t="s">
        <v>2380</v>
      </c>
      <c r="F927" t="s">
        <v>2380</v>
      </c>
      <c r="G927">
        <v>1</v>
      </c>
      <c r="H927" t="s">
        <v>2380</v>
      </c>
    </row>
    <row r="928" spans="1:8" x14ac:dyDescent="0.25">
      <c r="A928" t="s">
        <v>1444</v>
      </c>
      <c r="B928">
        <v>22.77</v>
      </c>
      <c r="C928">
        <v>4.47</v>
      </c>
      <c r="D928" t="s">
        <v>2382</v>
      </c>
      <c r="E928" t="s">
        <v>2380</v>
      </c>
      <c r="F928" t="s">
        <v>2380</v>
      </c>
      <c r="G928">
        <v>1</v>
      </c>
      <c r="H928" t="s">
        <v>2380</v>
      </c>
    </row>
    <row r="929" spans="1:8" x14ac:dyDescent="0.25">
      <c r="A929" t="s">
        <v>1443</v>
      </c>
      <c r="B929">
        <v>23.18</v>
      </c>
      <c r="C929">
        <v>8.31</v>
      </c>
      <c r="D929" t="s">
        <v>2380</v>
      </c>
      <c r="E929" t="s">
        <v>2380</v>
      </c>
      <c r="F929" t="s">
        <v>2380</v>
      </c>
      <c r="G929" t="s">
        <v>2381</v>
      </c>
      <c r="H929" t="s">
        <v>2380</v>
      </c>
    </row>
    <row r="930" spans="1:8" x14ac:dyDescent="0.25">
      <c r="A930" t="s">
        <v>1442</v>
      </c>
      <c r="B930">
        <v>35.409999999999997</v>
      </c>
      <c r="C930">
        <v>5.68</v>
      </c>
      <c r="D930" t="s">
        <v>2380</v>
      </c>
      <c r="E930" t="s">
        <v>2380</v>
      </c>
      <c r="F930" t="s">
        <v>2380</v>
      </c>
      <c r="G930" t="s">
        <v>2381</v>
      </c>
      <c r="H930" t="s">
        <v>2380</v>
      </c>
    </row>
    <row r="931" spans="1:8" x14ac:dyDescent="0.25">
      <c r="A931" t="s">
        <v>1441</v>
      </c>
      <c r="B931">
        <v>32.11</v>
      </c>
      <c r="C931">
        <v>4.75</v>
      </c>
      <c r="D931" t="s">
        <v>2382</v>
      </c>
      <c r="E931" t="s">
        <v>2380</v>
      </c>
      <c r="F931" t="s">
        <v>2380</v>
      </c>
      <c r="G931">
        <v>2</v>
      </c>
      <c r="H931" t="s">
        <v>2380</v>
      </c>
    </row>
    <row r="932" spans="1:8" x14ac:dyDescent="0.25">
      <c r="A932" t="s">
        <v>1440</v>
      </c>
      <c r="B932">
        <v>34.479999999999997</v>
      </c>
      <c r="C932">
        <v>6.31</v>
      </c>
      <c r="D932" t="s">
        <v>2380</v>
      </c>
      <c r="E932" t="s">
        <v>2380</v>
      </c>
      <c r="F932" t="s">
        <v>2383</v>
      </c>
      <c r="G932">
        <v>1</v>
      </c>
      <c r="H932" t="s">
        <v>2380</v>
      </c>
    </row>
    <row r="933" spans="1:8" x14ac:dyDescent="0.25">
      <c r="A933" t="s">
        <v>1439</v>
      </c>
      <c r="B933">
        <v>34.39</v>
      </c>
      <c r="C933">
        <v>6.28</v>
      </c>
      <c r="D933" t="s">
        <v>2382</v>
      </c>
      <c r="E933" t="s">
        <v>2380</v>
      </c>
      <c r="F933" t="s">
        <v>2380</v>
      </c>
      <c r="G933">
        <v>1</v>
      </c>
      <c r="H933" t="s">
        <v>2380</v>
      </c>
    </row>
    <row r="934" spans="1:8" x14ac:dyDescent="0.25">
      <c r="A934" t="s">
        <v>1438</v>
      </c>
      <c r="B934">
        <v>26.4</v>
      </c>
      <c r="C934">
        <v>9.2899999999999991</v>
      </c>
      <c r="D934" t="s">
        <v>2382</v>
      </c>
      <c r="E934" t="s">
        <v>2380</v>
      </c>
      <c r="F934" t="s">
        <v>2383</v>
      </c>
      <c r="G934">
        <v>1</v>
      </c>
      <c r="H934" t="s">
        <v>2380</v>
      </c>
    </row>
    <row r="935" spans="1:8" x14ac:dyDescent="0.25">
      <c r="A935" t="s">
        <v>1437</v>
      </c>
      <c r="B935">
        <v>28.1</v>
      </c>
      <c r="C935">
        <v>5.79</v>
      </c>
      <c r="D935" t="s">
        <v>2382</v>
      </c>
      <c r="E935" t="s">
        <v>2380</v>
      </c>
      <c r="F935" t="s">
        <v>2383</v>
      </c>
      <c r="G935">
        <v>1</v>
      </c>
      <c r="H935" t="s">
        <v>2380</v>
      </c>
    </row>
    <row r="936" spans="1:8" x14ac:dyDescent="0.25">
      <c r="A936" t="s">
        <v>1436</v>
      </c>
      <c r="B936">
        <v>27</v>
      </c>
      <c r="C936">
        <v>4.54</v>
      </c>
      <c r="D936" t="s">
        <v>2382</v>
      </c>
      <c r="E936" t="s">
        <v>2380</v>
      </c>
      <c r="F936" t="s">
        <v>2380</v>
      </c>
      <c r="G936">
        <v>1</v>
      </c>
      <c r="H936" t="s">
        <v>2380</v>
      </c>
    </row>
    <row r="937" spans="1:8" x14ac:dyDescent="0.25">
      <c r="A937" t="s">
        <v>1435</v>
      </c>
      <c r="B937">
        <v>28.594999999999999</v>
      </c>
      <c r="C937">
        <v>4.68</v>
      </c>
      <c r="D937" t="s">
        <v>2382</v>
      </c>
      <c r="E937" t="s">
        <v>2380</v>
      </c>
      <c r="F937" t="s">
        <v>2380</v>
      </c>
      <c r="G937">
        <v>1</v>
      </c>
      <c r="H937" t="s">
        <v>2380</v>
      </c>
    </row>
    <row r="938" spans="1:8" x14ac:dyDescent="0.25">
      <c r="A938" t="s">
        <v>1434</v>
      </c>
      <c r="B938">
        <v>36.799999999999997</v>
      </c>
      <c r="C938">
        <v>5.88</v>
      </c>
      <c r="D938" t="s">
        <v>2380</v>
      </c>
      <c r="E938" t="s">
        <v>2380</v>
      </c>
      <c r="F938" t="s">
        <v>2380</v>
      </c>
      <c r="G938">
        <v>1</v>
      </c>
      <c r="H938" t="s">
        <v>2380</v>
      </c>
    </row>
    <row r="939" spans="1:8" x14ac:dyDescent="0.25">
      <c r="A939" t="s">
        <v>1433</v>
      </c>
      <c r="B939">
        <v>23.75</v>
      </c>
      <c r="C939">
        <v>5.42</v>
      </c>
      <c r="D939" t="s">
        <v>2382</v>
      </c>
      <c r="E939" t="s">
        <v>2380</v>
      </c>
      <c r="F939" t="s">
        <v>2383</v>
      </c>
      <c r="G939">
        <v>1</v>
      </c>
      <c r="H939" t="s">
        <v>2380</v>
      </c>
    </row>
    <row r="940" spans="1:8" x14ac:dyDescent="0.25">
      <c r="A940" t="s">
        <v>1432</v>
      </c>
      <c r="B940">
        <v>35.619999999999997</v>
      </c>
      <c r="C940">
        <v>4.16</v>
      </c>
      <c r="D940" t="s">
        <v>2380</v>
      </c>
      <c r="E940" t="s">
        <v>2380</v>
      </c>
      <c r="F940" t="s">
        <v>2380</v>
      </c>
      <c r="G940" t="s">
        <v>2381</v>
      </c>
      <c r="H940" t="s">
        <v>2380</v>
      </c>
    </row>
    <row r="941" spans="1:8" x14ac:dyDescent="0.25">
      <c r="A941" t="s">
        <v>1431</v>
      </c>
      <c r="B941">
        <v>30.69</v>
      </c>
      <c r="C941">
        <v>7.05</v>
      </c>
      <c r="D941" t="s">
        <v>2382</v>
      </c>
      <c r="E941" t="s">
        <v>2380</v>
      </c>
      <c r="F941" t="s">
        <v>2380</v>
      </c>
      <c r="G941">
        <v>2</v>
      </c>
      <c r="H941" t="s">
        <v>2380</v>
      </c>
    </row>
    <row r="942" spans="1:8" x14ac:dyDescent="0.25">
      <c r="A942" t="s">
        <v>1430</v>
      </c>
      <c r="B942">
        <v>35.799999999999997</v>
      </c>
      <c r="C942">
        <v>5.63</v>
      </c>
      <c r="D942" t="s">
        <v>2382</v>
      </c>
      <c r="E942" t="s">
        <v>2380</v>
      </c>
      <c r="F942" t="s">
        <v>2380</v>
      </c>
      <c r="G942">
        <v>2</v>
      </c>
      <c r="H942" t="s">
        <v>2380</v>
      </c>
    </row>
    <row r="943" spans="1:8" x14ac:dyDescent="0.25">
      <c r="A943" t="s">
        <v>1429</v>
      </c>
      <c r="B943">
        <v>28.785</v>
      </c>
      <c r="C943">
        <v>4.24</v>
      </c>
      <c r="D943" t="s">
        <v>2382</v>
      </c>
      <c r="E943" t="s">
        <v>2380</v>
      </c>
      <c r="F943" t="s">
        <v>2380</v>
      </c>
      <c r="G943">
        <v>2</v>
      </c>
      <c r="H943" t="s">
        <v>2380</v>
      </c>
    </row>
    <row r="944" spans="1:8" x14ac:dyDescent="0.25">
      <c r="A944" t="s">
        <v>1428</v>
      </c>
      <c r="B944">
        <v>28.594999999999999</v>
      </c>
      <c r="C944">
        <v>4.96</v>
      </c>
      <c r="D944" t="s">
        <v>2382</v>
      </c>
      <c r="E944" t="s">
        <v>2380</v>
      </c>
      <c r="F944" t="s">
        <v>2380</v>
      </c>
      <c r="G944">
        <v>2</v>
      </c>
      <c r="H944" t="s">
        <v>2380</v>
      </c>
    </row>
    <row r="945" spans="1:8" x14ac:dyDescent="0.25">
      <c r="A945" t="s">
        <v>1427</v>
      </c>
      <c r="B945">
        <v>48.75</v>
      </c>
      <c r="C945">
        <v>4.34</v>
      </c>
      <c r="D945" t="s">
        <v>2380</v>
      </c>
      <c r="E945" t="s">
        <v>2380</v>
      </c>
      <c r="F945" t="s">
        <v>2380</v>
      </c>
      <c r="G945" t="s">
        <v>2381</v>
      </c>
      <c r="H945" t="s">
        <v>2380</v>
      </c>
    </row>
    <row r="946" spans="1:8" x14ac:dyDescent="0.25">
      <c r="A946" t="s">
        <v>1426</v>
      </c>
      <c r="B946">
        <v>28.31</v>
      </c>
      <c r="C946">
        <v>5.43</v>
      </c>
      <c r="D946" t="s">
        <v>2382</v>
      </c>
      <c r="E946" t="s">
        <v>2380</v>
      </c>
      <c r="F946" t="s">
        <v>2380</v>
      </c>
      <c r="G946">
        <v>2</v>
      </c>
      <c r="H946" t="s">
        <v>2380</v>
      </c>
    </row>
    <row r="947" spans="1:8" x14ac:dyDescent="0.25">
      <c r="A947" t="s">
        <v>1425</v>
      </c>
      <c r="B947">
        <v>38.39</v>
      </c>
      <c r="C947">
        <v>8.33</v>
      </c>
      <c r="D947" t="s">
        <v>2382</v>
      </c>
      <c r="E947" t="s">
        <v>2380</v>
      </c>
      <c r="F947" t="s">
        <v>2380</v>
      </c>
      <c r="G947">
        <v>1</v>
      </c>
      <c r="H947" t="s">
        <v>2380</v>
      </c>
    </row>
    <row r="948" spans="1:8" x14ac:dyDescent="0.25">
      <c r="A948" t="s">
        <v>1424</v>
      </c>
      <c r="B948">
        <v>25.87</v>
      </c>
      <c r="C948">
        <v>5.63</v>
      </c>
      <c r="D948" t="s">
        <v>2382</v>
      </c>
      <c r="E948" t="s">
        <v>2380</v>
      </c>
      <c r="F948" t="s">
        <v>2380</v>
      </c>
      <c r="G948">
        <v>1</v>
      </c>
      <c r="H948" t="s">
        <v>2380</v>
      </c>
    </row>
    <row r="949" spans="1:8" x14ac:dyDescent="0.25">
      <c r="A949" t="s">
        <v>1423</v>
      </c>
      <c r="B949">
        <v>43.7</v>
      </c>
      <c r="C949">
        <v>7.23</v>
      </c>
      <c r="D949" t="s">
        <v>2380</v>
      </c>
      <c r="E949" t="s">
        <v>2380</v>
      </c>
      <c r="F949" t="s">
        <v>2380</v>
      </c>
      <c r="G949" t="s">
        <v>2381</v>
      </c>
      <c r="H949" t="s">
        <v>2380</v>
      </c>
    </row>
    <row r="950" spans="1:8" x14ac:dyDescent="0.25">
      <c r="A950" t="s">
        <v>1422</v>
      </c>
      <c r="B950">
        <v>40.945</v>
      </c>
      <c r="C950">
        <v>10.57</v>
      </c>
      <c r="D950" t="s">
        <v>2380</v>
      </c>
      <c r="E950" t="s">
        <v>2380</v>
      </c>
      <c r="F950" t="s">
        <v>2380</v>
      </c>
      <c r="G950" t="s">
        <v>2381</v>
      </c>
      <c r="H950" t="s">
        <v>2380</v>
      </c>
    </row>
    <row r="951" spans="1:8" x14ac:dyDescent="0.25">
      <c r="A951" t="s">
        <v>1421</v>
      </c>
      <c r="B951">
        <v>27.94</v>
      </c>
      <c r="C951">
        <v>7.92</v>
      </c>
      <c r="D951" t="s">
        <v>2380</v>
      </c>
      <c r="E951" t="s">
        <v>2380</v>
      </c>
      <c r="F951" t="s">
        <v>2380</v>
      </c>
      <c r="G951" t="s">
        <v>2381</v>
      </c>
      <c r="H951" t="s">
        <v>2380</v>
      </c>
    </row>
    <row r="952" spans="1:8" x14ac:dyDescent="0.25">
      <c r="A952" t="s">
        <v>1420</v>
      </c>
      <c r="B952">
        <v>31.9</v>
      </c>
      <c r="C952">
        <v>10.119999999999999</v>
      </c>
      <c r="D952" t="s">
        <v>2380</v>
      </c>
      <c r="E952" t="s">
        <v>2380</v>
      </c>
      <c r="F952" t="s">
        <v>2380</v>
      </c>
      <c r="G952">
        <v>2</v>
      </c>
      <c r="H952" t="s">
        <v>2380</v>
      </c>
    </row>
    <row r="953" spans="1:8" x14ac:dyDescent="0.25">
      <c r="A953" t="s">
        <v>1419</v>
      </c>
      <c r="B953">
        <v>31.64</v>
      </c>
      <c r="C953">
        <v>7.91</v>
      </c>
      <c r="D953" t="s">
        <v>2380</v>
      </c>
      <c r="E953" t="s">
        <v>2380</v>
      </c>
      <c r="F953" t="s">
        <v>2380</v>
      </c>
      <c r="G953" t="s">
        <v>2381</v>
      </c>
      <c r="H953" t="s">
        <v>2380</v>
      </c>
    </row>
    <row r="954" spans="1:8" x14ac:dyDescent="0.25">
      <c r="A954" t="s">
        <v>1418</v>
      </c>
      <c r="B954">
        <v>46.7</v>
      </c>
      <c r="C954">
        <v>10.9</v>
      </c>
      <c r="D954" t="s">
        <v>2380</v>
      </c>
      <c r="E954" t="s">
        <v>2380</v>
      </c>
      <c r="F954" t="s">
        <v>2380</v>
      </c>
      <c r="G954" t="s">
        <v>2381</v>
      </c>
      <c r="H954" t="s">
        <v>2380</v>
      </c>
    </row>
    <row r="955" spans="1:8" x14ac:dyDescent="0.25">
      <c r="A955" t="s">
        <v>1417</v>
      </c>
      <c r="B955">
        <v>18.335000000000001</v>
      </c>
      <c r="C955">
        <v>11.83</v>
      </c>
      <c r="D955" t="s">
        <v>2380</v>
      </c>
      <c r="E955" t="s">
        <v>2380</v>
      </c>
      <c r="F955" t="s">
        <v>2380</v>
      </c>
      <c r="G955" t="s">
        <v>2381</v>
      </c>
      <c r="H955" t="s">
        <v>2380</v>
      </c>
    </row>
    <row r="956" spans="1:8" x14ac:dyDescent="0.25">
      <c r="A956" t="s">
        <v>1416</v>
      </c>
      <c r="B956">
        <v>31.24</v>
      </c>
      <c r="C956">
        <v>7.42</v>
      </c>
      <c r="D956" t="s">
        <v>2382</v>
      </c>
      <c r="E956" t="s">
        <v>2380</v>
      </c>
      <c r="F956" t="s">
        <v>2380</v>
      </c>
      <c r="G956">
        <v>2</v>
      </c>
      <c r="H956" t="s">
        <v>2380</v>
      </c>
    </row>
    <row r="957" spans="1:8" x14ac:dyDescent="0.25">
      <c r="A957" t="s">
        <v>1415</v>
      </c>
      <c r="B957">
        <v>39.22</v>
      </c>
      <c r="C957">
        <v>5.62</v>
      </c>
      <c r="D957" t="s">
        <v>2382</v>
      </c>
      <c r="E957" t="s">
        <v>2380</v>
      </c>
      <c r="F957" t="s">
        <v>2380</v>
      </c>
      <c r="G957">
        <v>1</v>
      </c>
      <c r="H957" t="s">
        <v>2380</v>
      </c>
    </row>
    <row r="958" spans="1:8" x14ac:dyDescent="0.25">
      <c r="A958" t="s">
        <v>1414</v>
      </c>
      <c r="B958">
        <v>24.414999999999999</v>
      </c>
      <c r="C958">
        <v>7.16</v>
      </c>
      <c r="D958" t="s">
        <v>2380</v>
      </c>
      <c r="E958" t="s">
        <v>2380</v>
      </c>
      <c r="F958" t="s">
        <v>2380</v>
      </c>
      <c r="G958" t="s">
        <v>2381</v>
      </c>
      <c r="H958" t="s">
        <v>2380</v>
      </c>
    </row>
    <row r="959" spans="1:8" x14ac:dyDescent="0.25">
      <c r="A959" t="s">
        <v>1413</v>
      </c>
      <c r="B959">
        <v>32.299999999999997</v>
      </c>
      <c r="C959">
        <v>9.89</v>
      </c>
      <c r="D959" t="s">
        <v>2380</v>
      </c>
      <c r="E959" t="s">
        <v>2380</v>
      </c>
      <c r="F959" t="s">
        <v>2380</v>
      </c>
      <c r="G959" t="s">
        <v>2381</v>
      </c>
      <c r="H959" t="s">
        <v>2380</v>
      </c>
    </row>
    <row r="960" spans="1:8" x14ac:dyDescent="0.25">
      <c r="A960" t="s">
        <v>1412</v>
      </c>
      <c r="B960">
        <v>39.94</v>
      </c>
      <c r="C960">
        <v>5.14</v>
      </c>
      <c r="D960" t="s">
        <v>2380</v>
      </c>
      <c r="E960" t="s">
        <v>2380</v>
      </c>
      <c r="F960" t="s">
        <v>2380</v>
      </c>
      <c r="G960" t="s">
        <v>2381</v>
      </c>
      <c r="H960" t="s">
        <v>2380</v>
      </c>
    </row>
    <row r="961" spans="1:8" x14ac:dyDescent="0.25">
      <c r="A961" t="s">
        <v>1411</v>
      </c>
      <c r="B961">
        <v>30</v>
      </c>
      <c r="C961">
        <v>5.61</v>
      </c>
      <c r="D961" t="s">
        <v>2382</v>
      </c>
      <c r="E961" t="s">
        <v>2380</v>
      </c>
      <c r="F961" t="s">
        <v>2383</v>
      </c>
      <c r="G961">
        <v>1</v>
      </c>
      <c r="H961" t="s">
        <v>2380</v>
      </c>
    </row>
    <row r="962" spans="1:8" x14ac:dyDescent="0.25">
      <c r="A962" t="s">
        <v>1410</v>
      </c>
      <c r="B962">
        <v>35.340000000000003</v>
      </c>
      <c r="C962">
        <v>5.51</v>
      </c>
      <c r="D962" t="s">
        <v>2382</v>
      </c>
      <c r="E962" t="s">
        <v>2380</v>
      </c>
      <c r="F962" t="s">
        <v>2383</v>
      </c>
      <c r="G962">
        <v>1</v>
      </c>
      <c r="H962" t="s">
        <v>2380</v>
      </c>
    </row>
    <row r="963" spans="1:8" x14ac:dyDescent="0.25">
      <c r="A963" t="s">
        <v>1409</v>
      </c>
      <c r="B963">
        <v>32.204999999999998</v>
      </c>
      <c r="C963">
        <v>8.3800000000000008</v>
      </c>
      <c r="D963" t="s">
        <v>2382</v>
      </c>
      <c r="E963" t="s">
        <v>2380</v>
      </c>
      <c r="F963" t="s">
        <v>2380</v>
      </c>
      <c r="G963">
        <v>2</v>
      </c>
      <c r="H963" t="s">
        <v>2380</v>
      </c>
    </row>
    <row r="964" spans="1:8" x14ac:dyDescent="0.25">
      <c r="A964" t="s">
        <v>1408</v>
      </c>
      <c r="B964">
        <v>33.880000000000003</v>
      </c>
      <c r="C964">
        <v>4.68</v>
      </c>
      <c r="D964" t="s">
        <v>2380</v>
      </c>
      <c r="E964" t="s">
        <v>2382</v>
      </c>
      <c r="F964" t="s">
        <v>2380</v>
      </c>
      <c r="G964">
        <v>1</v>
      </c>
      <c r="H964" t="s">
        <v>2380</v>
      </c>
    </row>
    <row r="965" spans="1:8" x14ac:dyDescent="0.25">
      <c r="A965" t="s">
        <v>1407</v>
      </c>
      <c r="B965">
        <v>26.63</v>
      </c>
      <c r="C965">
        <v>4.3600000000000003</v>
      </c>
      <c r="D965" t="s">
        <v>2382</v>
      </c>
      <c r="E965" t="s">
        <v>2380</v>
      </c>
      <c r="F965" t="s">
        <v>2380</v>
      </c>
      <c r="G965">
        <v>2</v>
      </c>
      <c r="H965" t="s">
        <v>2380</v>
      </c>
    </row>
    <row r="966" spans="1:8" x14ac:dyDescent="0.25">
      <c r="A966" t="s">
        <v>1406</v>
      </c>
      <c r="B966">
        <v>28.7</v>
      </c>
      <c r="C966">
        <v>7.74</v>
      </c>
      <c r="D966" t="s">
        <v>2380</v>
      </c>
      <c r="E966" t="s">
        <v>2380</v>
      </c>
      <c r="F966" t="s">
        <v>2380</v>
      </c>
      <c r="G966" t="s">
        <v>2381</v>
      </c>
      <c r="H966" t="s">
        <v>2380</v>
      </c>
    </row>
    <row r="967" spans="1:8" x14ac:dyDescent="0.25">
      <c r="A967" t="s">
        <v>1405</v>
      </c>
      <c r="B967">
        <v>25.65</v>
      </c>
      <c r="C967">
        <v>4.05</v>
      </c>
      <c r="D967" t="s">
        <v>2382</v>
      </c>
      <c r="E967" t="s">
        <v>2380</v>
      </c>
      <c r="F967" t="s">
        <v>2380</v>
      </c>
      <c r="G967">
        <v>2</v>
      </c>
      <c r="H967" t="s">
        <v>2380</v>
      </c>
    </row>
    <row r="968" spans="1:8" x14ac:dyDescent="0.25">
      <c r="A968" t="s">
        <v>1404</v>
      </c>
      <c r="B968">
        <v>36.384999999999998</v>
      </c>
      <c r="C968">
        <v>11.49</v>
      </c>
      <c r="D968" t="s">
        <v>2380</v>
      </c>
      <c r="E968" t="s">
        <v>2380</v>
      </c>
      <c r="F968" t="s">
        <v>2380</v>
      </c>
      <c r="G968" t="s">
        <v>2381</v>
      </c>
      <c r="H968" t="s">
        <v>2380</v>
      </c>
    </row>
    <row r="969" spans="1:8" x14ac:dyDescent="0.25">
      <c r="A969" t="s">
        <v>1403</v>
      </c>
      <c r="B969">
        <v>34.69</v>
      </c>
      <c r="C969">
        <v>5.65</v>
      </c>
      <c r="D969" t="s">
        <v>2380</v>
      </c>
      <c r="E969" t="s">
        <v>2380</v>
      </c>
      <c r="F969" t="s">
        <v>2380</v>
      </c>
      <c r="G969" t="s">
        <v>2381</v>
      </c>
      <c r="H969" t="s">
        <v>2380</v>
      </c>
    </row>
    <row r="970" spans="1:8" x14ac:dyDescent="0.25">
      <c r="A970" t="s">
        <v>1402</v>
      </c>
      <c r="B970">
        <v>37.68</v>
      </c>
      <c r="C970">
        <v>4.29</v>
      </c>
      <c r="D970" t="s">
        <v>2382</v>
      </c>
      <c r="E970" t="s">
        <v>2380</v>
      </c>
      <c r="F970" t="s">
        <v>2380</v>
      </c>
      <c r="G970" t="s">
        <v>2381</v>
      </c>
      <c r="H970" t="s">
        <v>2380</v>
      </c>
    </row>
    <row r="971" spans="1:8" x14ac:dyDescent="0.25">
      <c r="A971" t="s">
        <v>1401</v>
      </c>
      <c r="B971">
        <v>35.49</v>
      </c>
      <c r="C971">
        <v>4.74</v>
      </c>
      <c r="D971" t="s">
        <v>2382</v>
      </c>
      <c r="E971" t="s">
        <v>2380</v>
      </c>
      <c r="F971" t="s">
        <v>2383</v>
      </c>
      <c r="G971">
        <v>1</v>
      </c>
      <c r="H971" t="s">
        <v>2380</v>
      </c>
    </row>
    <row r="972" spans="1:8" x14ac:dyDescent="0.25">
      <c r="A972" t="s">
        <v>1400</v>
      </c>
      <c r="B972">
        <v>44.7</v>
      </c>
      <c r="C972">
        <v>7.6</v>
      </c>
      <c r="D972" t="s">
        <v>2382</v>
      </c>
      <c r="E972" t="s">
        <v>2380</v>
      </c>
      <c r="F972" t="s">
        <v>2380</v>
      </c>
      <c r="G972">
        <v>2</v>
      </c>
      <c r="H972" t="s">
        <v>2380</v>
      </c>
    </row>
    <row r="973" spans="1:8" x14ac:dyDescent="0.25">
      <c r="A973" t="s">
        <v>1399</v>
      </c>
      <c r="B973">
        <v>38.380000000000003</v>
      </c>
      <c r="C973">
        <v>8.5</v>
      </c>
      <c r="D973" t="s">
        <v>2382</v>
      </c>
      <c r="E973" t="s">
        <v>2380</v>
      </c>
      <c r="F973" t="s">
        <v>2380</v>
      </c>
      <c r="G973">
        <v>2</v>
      </c>
      <c r="H973" t="s">
        <v>2380</v>
      </c>
    </row>
    <row r="974" spans="1:8" x14ac:dyDescent="0.25">
      <c r="A974" t="s">
        <v>1398</v>
      </c>
      <c r="B974">
        <v>35.244999999999997</v>
      </c>
      <c r="C974">
        <v>11.22</v>
      </c>
      <c r="D974" t="s">
        <v>2382</v>
      </c>
      <c r="E974" t="s">
        <v>2380</v>
      </c>
      <c r="F974" t="s">
        <v>2380</v>
      </c>
      <c r="G974" t="s">
        <v>2381</v>
      </c>
      <c r="H974" t="s">
        <v>2380</v>
      </c>
    </row>
    <row r="975" spans="1:8" x14ac:dyDescent="0.25">
      <c r="A975" t="s">
        <v>1397</v>
      </c>
      <c r="B975">
        <v>49.84</v>
      </c>
      <c r="C975">
        <v>5.0999999999999996</v>
      </c>
      <c r="D975" t="s">
        <v>2382</v>
      </c>
      <c r="E975" t="s">
        <v>2380</v>
      </c>
      <c r="F975" t="s">
        <v>2383</v>
      </c>
      <c r="G975">
        <v>1</v>
      </c>
      <c r="H975" t="s">
        <v>2380</v>
      </c>
    </row>
    <row r="976" spans="1:8" x14ac:dyDescent="0.25">
      <c r="A976" t="s">
        <v>1396</v>
      </c>
      <c r="B976">
        <v>49.06</v>
      </c>
      <c r="C976">
        <v>5.43</v>
      </c>
      <c r="D976" t="s">
        <v>2382</v>
      </c>
      <c r="E976" t="s">
        <v>2380</v>
      </c>
      <c r="F976" t="s">
        <v>2380</v>
      </c>
      <c r="G976">
        <v>1</v>
      </c>
      <c r="H976" t="s">
        <v>2380</v>
      </c>
    </row>
    <row r="977" spans="1:8" x14ac:dyDescent="0.25">
      <c r="A977" t="s">
        <v>1395</v>
      </c>
      <c r="B977">
        <v>30.88</v>
      </c>
      <c r="C977">
        <v>5.82</v>
      </c>
      <c r="D977" t="s">
        <v>2380</v>
      </c>
      <c r="E977" t="s">
        <v>2380</v>
      </c>
      <c r="F977" t="s">
        <v>2380</v>
      </c>
      <c r="G977">
        <v>2</v>
      </c>
      <c r="H977" t="s">
        <v>2380</v>
      </c>
    </row>
    <row r="978" spans="1:8" x14ac:dyDescent="0.25">
      <c r="A978" t="s">
        <v>1394</v>
      </c>
      <c r="B978">
        <v>33.35</v>
      </c>
      <c r="C978">
        <v>6.05</v>
      </c>
      <c r="D978" t="s">
        <v>2380</v>
      </c>
      <c r="E978" t="s">
        <v>2380</v>
      </c>
      <c r="F978" t="s">
        <v>2383</v>
      </c>
      <c r="G978">
        <v>1</v>
      </c>
      <c r="H978" t="s">
        <v>2380</v>
      </c>
    </row>
    <row r="979" spans="1:8" x14ac:dyDescent="0.25">
      <c r="A979" t="s">
        <v>1393</v>
      </c>
      <c r="B979">
        <v>38</v>
      </c>
      <c r="C979">
        <v>6.38</v>
      </c>
      <c r="D979" t="s">
        <v>2382</v>
      </c>
      <c r="E979" t="s">
        <v>2380</v>
      </c>
      <c r="F979" t="s">
        <v>2380</v>
      </c>
      <c r="G979">
        <v>1</v>
      </c>
      <c r="H979" t="s">
        <v>2380</v>
      </c>
    </row>
    <row r="980" spans="1:8" x14ac:dyDescent="0.25">
      <c r="A980" t="s">
        <v>1392</v>
      </c>
      <c r="B980">
        <v>36.08</v>
      </c>
      <c r="C980">
        <v>5.73</v>
      </c>
      <c r="D980" t="s">
        <v>2382</v>
      </c>
      <c r="E980" t="s">
        <v>2380</v>
      </c>
      <c r="F980" t="s">
        <v>2380</v>
      </c>
      <c r="G980">
        <v>1</v>
      </c>
      <c r="H980" t="s">
        <v>2380</v>
      </c>
    </row>
    <row r="981" spans="1:8" x14ac:dyDescent="0.25">
      <c r="A981" t="s">
        <v>1391</v>
      </c>
      <c r="B981">
        <v>35.700000000000003</v>
      </c>
      <c r="C981">
        <v>5.47</v>
      </c>
      <c r="D981" t="s">
        <v>2382</v>
      </c>
      <c r="E981" t="s">
        <v>2380</v>
      </c>
      <c r="F981" t="s">
        <v>2380</v>
      </c>
      <c r="G981">
        <v>1</v>
      </c>
      <c r="H981" t="s">
        <v>2380</v>
      </c>
    </row>
    <row r="982" spans="1:8" x14ac:dyDescent="0.25">
      <c r="A982" t="s">
        <v>1390</v>
      </c>
      <c r="B982">
        <v>34.01</v>
      </c>
      <c r="C982">
        <v>11.3</v>
      </c>
      <c r="D982" t="s">
        <v>2380</v>
      </c>
      <c r="E982" t="s">
        <v>2380</v>
      </c>
      <c r="F982" t="s">
        <v>2380</v>
      </c>
      <c r="G982" t="s">
        <v>2381</v>
      </c>
      <c r="H982" t="s">
        <v>2380</v>
      </c>
    </row>
    <row r="983" spans="1:8" x14ac:dyDescent="0.25">
      <c r="A983" t="s">
        <v>1389</v>
      </c>
      <c r="B983">
        <v>31.54</v>
      </c>
      <c r="C983">
        <v>6.72</v>
      </c>
      <c r="D983" t="s">
        <v>2380</v>
      </c>
      <c r="E983" t="s">
        <v>2380</v>
      </c>
      <c r="F983" t="s">
        <v>2380</v>
      </c>
      <c r="G983" t="s">
        <v>2381</v>
      </c>
      <c r="H983" t="s">
        <v>2380</v>
      </c>
    </row>
    <row r="984" spans="1:8" x14ac:dyDescent="0.25">
      <c r="A984" t="s">
        <v>1388</v>
      </c>
      <c r="B984">
        <v>23.3</v>
      </c>
      <c r="C984">
        <v>5.36</v>
      </c>
      <c r="D984" t="s">
        <v>2382</v>
      </c>
      <c r="E984" t="s">
        <v>2380</v>
      </c>
      <c r="F984" t="s">
        <v>2380</v>
      </c>
      <c r="G984">
        <v>1</v>
      </c>
      <c r="H984" t="s">
        <v>2380</v>
      </c>
    </row>
    <row r="985" spans="1:8" x14ac:dyDescent="0.25">
      <c r="A985" t="s">
        <v>1387</v>
      </c>
      <c r="B985">
        <v>27.75</v>
      </c>
      <c r="C985">
        <v>9.8800000000000008</v>
      </c>
      <c r="D985" t="s">
        <v>2380</v>
      </c>
      <c r="E985" t="s">
        <v>2380</v>
      </c>
      <c r="F985" t="s">
        <v>2380</v>
      </c>
      <c r="G985" t="s">
        <v>2381</v>
      </c>
      <c r="H985" t="s">
        <v>2380</v>
      </c>
    </row>
    <row r="986" spans="1:8" x14ac:dyDescent="0.25">
      <c r="A986" t="s">
        <v>1386</v>
      </c>
      <c r="B986">
        <v>42.46</v>
      </c>
      <c r="C986">
        <v>4.1100000000000003</v>
      </c>
      <c r="D986" t="s">
        <v>2380</v>
      </c>
      <c r="E986" t="s">
        <v>2380</v>
      </c>
      <c r="F986" t="s">
        <v>2380</v>
      </c>
      <c r="G986" t="s">
        <v>2381</v>
      </c>
      <c r="H986" t="s">
        <v>2380</v>
      </c>
    </row>
    <row r="987" spans="1:8" x14ac:dyDescent="0.25">
      <c r="A987" t="s">
        <v>1385</v>
      </c>
      <c r="B987">
        <v>54.47</v>
      </c>
      <c r="C987">
        <v>7.48</v>
      </c>
      <c r="D987" t="s">
        <v>2380</v>
      </c>
      <c r="E987" t="s">
        <v>2380</v>
      </c>
      <c r="F987" t="s">
        <v>2380</v>
      </c>
      <c r="G987" t="s">
        <v>2381</v>
      </c>
      <c r="H987" t="s">
        <v>2380</v>
      </c>
    </row>
    <row r="988" spans="1:8" x14ac:dyDescent="0.25">
      <c r="A988" t="s">
        <v>1384</v>
      </c>
      <c r="B988">
        <v>24.93</v>
      </c>
      <c r="C988">
        <v>9.18</v>
      </c>
      <c r="D988" t="s">
        <v>2382</v>
      </c>
      <c r="E988" t="s">
        <v>2380</v>
      </c>
      <c r="F988" t="s">
        <v>2383</v>
      </c>
      <c r="G988">
        <v>1</v>
      </c>
      <c r="H988" t="s">
        <v>2380</v>
      </c>
    </row>
    <row r="989" spans="1:8" x14ac:dyDescent="0.25">
      <c r="A989" t="s">
        <v>1383</v>
      </c>
      <c r="B989">
        <v>48.12</v>
      </c>
      <c r="C989">
        <v>4.51</v>
      </c>
      <c r="D989" t="s">
        <v>2382</v>
      </c>
      <c r="E989" t="s">
        <v>2380</v>
      </c>
      <c r="F989" t="s">
        <v>2380</v>
      </c>
      <c r="G989">
        <v>1</v>
      </c>
      <c r="H989" t="s">
        <v>2380</v>
      </c>
    </row>
    <row r="990" spans="1:8" x14ac:dyDescent="0.25">
      <c r="A990" t="s">
        <v>1382</v>
      </c>
      <c r="B990">
        <v>24.91</v>
      </c>
      <c r="C990">
        <v>7.33</v>
      </c>
      <c r="D990" t="s">
        <v>2382</v>
      </c>
      <c r="E990" t="s">
        <v>2380</v>
      </c>
      <c r="F990" t="s">
        <v>2383</v>
      </c>
      <c r="G990">
        <v>1</v>
      </c>
      <c r="H990" t="s">
        <v>2380</v>
      </c>
    </row>
    <row r="991" spans="1:8" x14ac:dyDescent="0.25">
      <c r="A991" t="s">
        <v>1381</v>
      </c>
      <c r="B991">
        <v>27.645</v>
      </c>
      <c r="C991">
        <v>10.56</v>
      </c>
      <c r="D991" t="s">
        <v>2380</v>
      </c>
      <c r="E991" t="s">
        <v>2380</v>
      </c>
      <c r="F991" t="s">
        <v>2380</v>
      </c>
      <c r="G991" t="s">
        <v>2381</v>
      </c>
      <c r="H991" t="s">
        <v>2380</v>
      </c>
    </row>
    <row r="992" spans="1:8" x14ac:dyDescent="0.25">
      <c r="A992" t="s">
        <v>1380</v>
      </c>
      <c r="B992">
        <v>33.700000000000003</v>
      </c>
      <c r="C992">
        <v>4.01</v>
      </c>
      <c r="D992" t="s">
        <v>2380</v>
      </c>
      <c r="E992" t="s">
        <v>2380</v>
      </c>
      <c r="F992" t="s">
        <v>2380</v>
      </c>
      <c r="G992">
        <v>2</v>
      </c>
      <c r="H992" t="s">
        <v>2380</v>
      </c>
    </row>
    <row r="993" spans="1:8" x14ac:dyDescent="0.25">
      <c r="A993" t="s">
        <v>1379</v>
      </c>
      <c r="B993">
        <v>38.93</v>
      </c>
      <c r="C993">
        <v>5.64</v>
      </c>
      <c r="D993" t="s">
        <v>2382</v>
      </c>
      <c r="E993" t="s">
        <v>2380</v>
      </c>
      <c r="F993" t="s">
        <v>2380</v>
      </c>
      <c r="G993">
        <v>1</v>
      </c>
      <c r="H993" t="s">
        <v>2380</v>
      </c>
    </row>
    <row r="994" spans="1:8" x14ac:dyDescent="0.25">
      <c r="A994" t="s">
        <v>1378</v>
      </c>
      <c r="B994">
        <v>32.774999999999999</v>
      </c>
      <c r="C994">
        <v>8.02</v>
      </c>
      <c r="D994" t="s">
        <v>2382</v>
      </c>
      <c r="E994" t="s">
        <v>2380</v>
      </c>
      <c r="F994" t="s">
        <v>2380</v>
      </c>
      <c r="G994">
        <v>2</v>
      </c>
      <c r="H994" t="s">
        <v>2380</v>
      </c>
    </row>
    <row r="995" spans="1:8" x14ac:dyDescent="0.25">
      <c r="A995" t="s">
        <v>1377</v>
      </c>
      <c r="B995">
        <v>29.83</v>
      </c>
      <c r="C995">
        <v>7.2</v>
      </c>
      <c r="D995" t="s">
        <v>2382</v>
      </c>
      <c r="E995" t="s">
        <v>2380</v>
      </c>
      <c r="F995" t="s">
        <v>2380</v>
      </c>
      <c r="G995" t="s">
        <v>2381</v>
      </c>
      <c r="H995" t="s">
        <v>2380</v>
      </c>
    </row>
    <row r="996" spans="1:8" x14ac:dyDescent="0.25">
      <c r="A996" t="s">
        <v>1376</v>
      </c>
      <c r="B996">
        <v>28.31</v>
      </c>
      <c r="C996">
        <v>4.55</v>
      </c>
      <c r="D996" t="s">
        <v>2380</v>
      </c>
      <c r="E996" t="s">
        <v>2382</v>
      </c>
      <c r="F996" t="s">
        <v>2380</v>
      </c>
      <c r="G996">
        <v>1</v>
      </c>
      <c r="H996" t="s">
        <v>2380</v>
      </c>
    </row>
    <row r="997" spans="1:8" x14ac:dyDescent="0.25">
      <c r="A997" t="s">
        <v>1375</v>
      </c>
      <c r="B997">
        <v>29.79</v>
      </c>
      <c r="C997">
        <v>9.0299999999999994</v>
      </c>
      <c r="D997" t="s">
        <v>2380</v>
      </c>
      <c r="E997" t="s">
        <v>2380</v>
      </c>
      <c r="F997" t="s">
        <v>2380</v>
      </c>
      <c r="G997" t="s">
        <v>2381</v>
      </c>
      <c r="H997" t="s">
        <v>2380</v>
      </c>
    </row>
    <row r="998" spans="1:8" x14ac:dyDescent="0.25">
      <c r="A998" t="s">
        <v>1374</v>
      </c>
      <c r="B998">
        <v>36.6</v>
      </c>
      <c r="C998">
        <v>5.2</v>
      </c>
      <c r="D998" t="s">
        <v>2382</v>
      </c>
      <c r="E998" t="s">
        <v>2380</v>
      </c>
      <c r="F998" t="s">
        <v>2383</v>
      </c>
      <c r="G998">
        <v>1</v>
      </c>
      <c r="H998" t="s">
        <v>2380</v>
      </c>
    </row>
    <row r="999" spans="1:8" x14ac:dyDescent="0.25">
      <c r="A999" t="s">
        <v>1373</v>
      </c>
      <c r="B999">
        <v>35.93</v>
      </c>
      <c r="C999">
        <v>8.3000000000000007</v>
      </c>
      <c r="D999" t="s">
        <v>2382</v>
      </c>
      <c r="E999" t="s">
        <v>2380</v>
      </c>
      <c r="F999" t="s">
        <v>2380</v>
      </c>
      <c r="G999" t="s">
        <v>2381</v>
      </c>
      <c r="H999" t="s">
        <v>2380</v>
      </c>
    </row>
    <row r="1000" spans="1:8" x14ac:dyDescent="0.25">
      <c r="A1000" t="s">
        <v>1372</v>
      </c>
      <c r="B1000">
        <v>28.6</v>
      </c>
      <c r="C1000">
        <v>5.56</v>
      </c>
      <c r="D1000" t="s">
        <v>2382</v>
      </c>
      <c r="E1000" t="s">
        <v>2380</v>
      </c>
      <c r="F1000" t="s">
        <v>2383</v>
      </c>
      <c r="G1000">
        <v>1</v>
      </c>
      <c r="H1000" t="s">
        <v>2380</v>
      </c>
    </row>
    <row r="1001" spans="1:8" x14ac:dyDescent="0.25">
      <c r="A1001" t="s">
        <v>1371</v>
      </c>
      <c r="B1001">
        <v>39.17</v>
      </c>
      <c r="C1001">
        <v>4.1500000000000004</v>
      </c>
      <c r="D1001" t="s">
        <v>2380</v>
      </c>
      <c r="E1001" t="s">
        <v>2380</v>
      </c>
      <c r="F1001" t="s">
        <v>2380</v>
      </c>
      <c r="G1001" t="s">
        <v>2381</v>
      </c>
      <c r="H1001" t="s">
        <v>2380</v>
      </c>
    </row>
    <row r="1002" spans="1:8" x14ac:dyDescent="0.25">
      <c r="A1002" t="s">
        <v>1370</v>
      </c>
      <c r="B1002">
        <v>26.41</v>
      </c>
      <c r="C1002">
        <v>5.99</v>
      </c>
      <c r="D1002" t="s">
        <v>2382</v>
      </c>
      <c r="E1002" t="s">
        <v>2380</v>
      </c>
      <c r="F1002" t="s">
        <v>2383</v>
      </c>
      <c r="G1002">
        <v>1</v>
      </c>
      <c r="H1002" t="s">
        <v>2380</v>
      </c>
    </row>
    <row r="1003" spans="1:8" x14ac:dyDescent="0.25">
      <c r="A1003" t="s">
        <v>1369</v>
      </c>
      <c r="B1003">
        <v>30.63</v>
      </c>
      <c r="C1003">
        <v>5.8</v>
      </c>
      <c r="D1003" t="s">
        <v>2382</v>
      </c>
      <c r="E1003" t="s">
        <v>2380</v>
      </c>
      <c r="F1003" t="s">
        <v>2380</v>
      </c>
      <c r="G1003" t="s">
        <v>2381</v>
      </c>
      <c r="H1003" t="s">
        <v>2380</v>
      </c>
    </row>
    <row r="1004" spans="1:8" x14ac:dyDescent="0.25">
      <c r="A1004" t="s">
        <v>1368</v>
      </c>
      <c r="B1004">
        <v>31.73</v>
      </c>
      <c r="C1004">
        <v>7.32</v>
      </c>
      <c r="D1004" t="s">
        <v>2382</v>
      </c>
      <c r="E1004" t="s">
        <v>2380</v>
      </c>
      <c r="F1004" t="s">
        <v>2380</v>
      </c>
      <c r="G1004">
        <v>2</v>
      </c>
      <c r="H1004" t="s">
        <v>2380</v>
      </c>
    </row>
    <row r="1005" spans="1:8" x14ac:dyDescent="0.25">
      <c r="A1005" t="s">
        <v>1367</v>
      </c>
      <c r="B1005">
        <v>30.7</v>
      </c>
      <c r="C1005">
        <v>5.16</v>
      </c>
      <c r="D1005" t="s">
        <v>2380</v>
      </c>
      <c r="E1005" t="s">
        <v>2380</v>
      </c>
      <c r="F1005" t="s">
        <v>2380</v>
      </c>
      <c r="G1005">
        <v>2</v>
      </c>
      <c r="H1005" t="s">
        <v>2380</v>
      </c>
    </row>
    <row r="1006" spans="1:8" x14ac:dyDescent="0.25">
      <c r="A1006" t="s">
        <v>1366</v>
      </c>
      <c r="B1006">
        <v>25.934999999999999</v>
      </c>
      <c r="C1006">
        <v>5.96</v>
      </c>
      <c r="D1006" t="s">
        <v>2382</v>
      </c>
      <c r="E1006" t="s">
        <v>2380</v>
      </c>
      <c r="F1006" t="s">
        <v>2380</v>
      </c>
      <c r="G1006">
        <v>2</v>
      </c>
      <c r="H1006" t="s">
        <v>2380</v>
      </c>
    </row>
    <row r="1007" spans="1:8" x14ac:dyDescent="0.25">
      <c r="A1007" t="s">
        <v>1365</v>
      </c>
      <c r="B1007">
        <v>35.9</v>
      </c>
      <c r="C1007">
        <v>4.8499999999999996</v>
      </c>
      <c r="D1007" t="s">
        <v>2382</v>
      </c>
      <c r="E1007" t="s">
        <v>2380</v>
      </c>
      <c r="F1007" t="s">
        <v>2383</v>
      </c>
      <c r="G1007">
        <v>1</v>
      </c>
      <c r="H1007" t="s">
        <v>2380</v>
      </c>
    </row>
    <row r="1008" spans="1:8" x14ac:dyDescent="0.25">
      <c r="A1008" t="s">
        <v>1364</v>
      </c>
      <c r="B1008">
        <v>26.7</v>
      </c>
      <c r="C1008">
        <v>5.09</v>
      </c>
      <c r="D1008" t="s">
        <v>2382</v>
      </c>
      <c r="E1008" t="s">
        <v>2380</v>
      </c>
      <c r="F1008" t="s">
        <v>2383</v>
      </c>
      <c r="G1008">
        <v>1</v>
      </c>
      <c r="H1008" t="s">
        <v>2380</v>
      </c>
    </row>
    <row r="1009" spans="1:8" x14ac:dyDescent="0.25">
      <c r="A1009" t="s">
        <v>1363</v>
      </c>
      <c r="B1009">
        <v>33.71</v>
      </c>
      <c r="C1009">
        <v>4.9400000000000004</v>
      </c>
      <c r="D1009" t="s">
        <v>2380</v>
      </c>
      <c r="E1009" t="s">
        <v>2380</v>
      </c>
      <c r="F1009" t="s">
        <v>2380</v>
      </c>
      <c r="G1009" t="s">
        <v>2381</v>
      </c>
      <c r="H1009" t="s">
        <v>2380</v>
      </c>
    </row>
    <row r="1010" spans="1:8" x14ac:dyDescent="0.25">
      <c r="A1010" t="s">
        <v>1362</v>
      </c>
      <c r="B1010">
        <v>41.91</v>
      </c>
      <c r="C1010">
        <v>4.92</v>
      </c>
      <c r="D1010" t="s">
        <v>2382</v>
      </c>
      <c r="E1010" t="s">
        <v>2380</v>
      </c>
      <c r="F1010" t="s">
        <v>2380</v>
      </c>
      <c r="G1010">
        <v>2</v>
      </c>
      <c r="H1010" t="s">
        <v>2380</v>
      </c>
    </row>
    <row r="1011" spans="1:8" x14ac:dyDescent="0.25">
      <c r="A1011" t="s">
        <v>1361</v>
      </c>
      <c r="B1011">
        <v>39.82</v>
      </c>
      <c r="C1011">
        <v>6.05</v>
      </c>
      <c r="D1011" t="s">
        <v>2382</v>
      </c>
      <c r="E1011" t="s">
        <v>2380</v>
      </c>
      <c r="F1011" t="s">
        <v>2380</v>
      </c>
      <c r="G1011">
        <v>2</v>
      </c>
      <c r="H1011" t="s">
        <v>2380</v>
      </c>
    </row>
    <row r="1012" spans="1:8" x14ac:dyDescent="0.25">
      <c r="A1012" t="s">
        <v>1360</v>
      </c>
      <c r="B1012">
        <v>28.12</v>
      </c>
      <c r="C1012">
        <v>4.67</v>
      </c>
      <c r="D1012" t="s">
        <v>2380</v>
      </c>
      <c r="E1012" t="s">
        <v>2380</v>
      </c>
      <c r="F1012" t="s">
        <v>2380</v>
      </c>
      <c r="G1012">
        <v>2</v>
      </c>
      <c r="H1012" t="s">
        <v>2380</v>
      </c>
    </row>
    <row r="1013" spans="1:8" x14ac:dyDescent="0.25">
      <c r="A1013" t="s">
        <v>1359</v>
      </c>
      <c r="B1013">
        <v>26.98</v>
      </c>
      <c r="C1013">
        <v>9.81</v>
      </c>
      <c r="D1013" t="s">
        <v>2382</v>
      </c>
      <c r="E1013" t="s">
        <v>2380</v>
      </c>
      <c r="F1013" t="s">
        <v>2380</v>
      </c>
      <c r="G1013" t="s">
        <v>2381</v>
      </c>
      <c r="H1013" t="s">
        <v>2380</v>
      </c>
    </row>
    <row r="1014" spans="1:8" x14ac:dyDescent="0.25">
      <c r="A1014" t="s">
        <v>1358</v>
      </c>
      <c r="B1014">
        <v>27.2</v>
      </c>
      <c r="C1014">
        <v>6.06</v>
      </c>
      <c r="D1014" t="s">
        <v>2382</v>
      </c>
      <c r="E1014" t="s">
        <v>2380</v>
      </c>
      <c r="F1014" t="s">
        <v>2380</v>
      </c>
      <c r="G1014">
        <v>2</v>
      </c>
      <c r="H1014" t="s">
        <v>2380</v>
      </c>
    </row>
    <row r="1015" spans="1:8" x14ac:dyDescent="0.25">
      <c r="A1015" t="s">
        <v>1357</v>
      </c>
      <c r="B1015">
        <v>25.3</v>
      </c>
      <c r="C1015">
        <v>5.19</v>
      </c>
      <c r="D1015" t="s">
        <v>2382</v>
      </c>
      <c r="E1015" t="s">
        <v>2380</v>
      </c>
      <c r="F1015" t="s">
        <v>2380</v>
      </c>
      <c r="G1015">
        <v>2</v>
      </c>
      <c r="H1015" t="s">
        <v>2380</v>
      </c>
    </row>
    <row r="1016" spans="1:8" x14ac:dyDescent="0.25">
      <c r="A1016" t="s">
        <v>1356</v>
      </c>
      <c r="B1016">
        <v>30.25</v>
      </c>
      <c r="C1016">
        <v>10.16</v>
      </c>
      <c r="D1016" t="s">
        <v>2380</v>
      </c>
      <c r="E1016" t="s">
        <v>2380</v>
      </c>
      <c r="F1016" t="s">
        <v>2380</v>
      </c>
      <c r="G1016" t="s">
        <v>2381</v>
      </c>
      <c r="H1016" t="s">
        <v>2380</v>
      </c>
    </row>
    <row r="1017" spans="1:8" x14ac:dyDescent="0.25">
      <c r="A1017" t="s">
        <v>1355</v>
      </c>
      <c r="B1017">
        <v>54</v>
      </c>
      <c r="C1017">
        <v>4.68</v>
      </c>
      <c r="D1017" t="s">
        <v>2382</v>
      </c>
      <c r="E1017" t="s">
        <v>2382</v>
      </c>
      <c r="F1017" t="s">
        <v>2380</v>
      </c>
      <c r="G1017">
        <v>2</v>
      </c>
      <c r="H1017" t="s">
        <v>2380</v>
      </c>
    </row>
    <row r="1018" spans="1:8" x14ac:dyDescent="0.25">
      <c r="A1018" t="s">
        <v>1354</v>
      </c>
      <c r="B1018">
        <v>51.86</v>
      </c>
      <c r="C1018">
        <v>5.32</v>
      </c>
      <c r="D1018" t="s">
        <v>2382</v>
      </c>
      <c r="E1018" t="s">
        <v>2380</v>
      </c>
      <c r="F1018" t="s">
        <v>2380</v>
      </c>
      <c r="G1018" t="s">
        <v>2381</v>
      </c>
      <c r="H1018" t="s">
        <v>2380</v>
      </c>
    </row>
    <row r="1019" spans="1:8" x14ac:dyDescent="0.25">
      <c r="A1019" t="s">
        <v>1353</v>
      </c>
      <c r="B1019">
        <v>31.39</v>
      </c>
      <c r="C1019">
        <v>6.99</v>
      </c>
      <c r="D1019" t="s">
        <v>2380</v>
      </c>
      <c r="E1019" t="s">
        <v>2380</v>
      </c>
      <c r="F1019" t="s">
        <v>2380</v>
      </c>
      <c r="G1019" t="s">
        <v>2381</v>
      </c>
      <c r="H1019" t="s">
        <v>2380</v>
      </c>
    </row>
    <row r="1020" spans="1:8" x14ac:dyDescent="0.25">
      <c r="A1020" t="s">
        <v>1352</v>
      </c>
      <c r="B1020">
        <v>39.97</v>
      </c>
      <c r="C1020">
        <v>5.55</v>
      </c>
      <c r="D1020" t="s">
        <v>2380</v>
      </c>
      <c r="E1020" t="s">
        <v>2380</v>
      </c>
      <c r="F1020" t="s">
        <v>2380</v>
      </c>
      <c r="G1020" t="s">
        <v>2381</v>
      </c>
      <c r="H1020" t="s">
        <v>2380</v>
      </c>
    </row>
    <row r="1021" spans="1:8" x14ac:dyDescent="0.25">
      <c r="A1021" t="s">
        <v>1351</v>
      </c>
      <c r="B1021">
        <v>41.23</v>
      </c>
      <c r="C1021">
        <v>6.94</v>
      </c>
      <c r="D1021" t="s">
        <v>2380</v>
      </c>
      <c r="E1021" t="s">
        <v>2380</v>
      </c>
      <c r="F1021" t="s">
        <v>2380</v>
      </c>
      <c r="G1021" t="s">
        <v>2381</v>
      </c>
      <c r="H1021" t="s">
        <v>2380</v>
      </c>
    </row>
    <row r="1022" spans="1:8" x14ac:dyDescent="0.25">
      <c r="A1022" t="s">
        <v>1350</v>
      </c>
      <c r="B1022">
        <v>49.45</v>
      </c>
      <c r="C1022">
        <v>4.2</v>
      </c>
      <c r="D1022" t="s">
        <v>2382</v>
      </c>
      <c r="E1022" t="s">
        <v>2380</v>
      </c>
      <c r="F1022" t="s">
        <v>2380</v>
      </c>
      <c r="G1022" t="s">
        <v>2381</v>
      </c>
      <c r="H1022" t="s">
        <v>2380</v>
      </c>
    </row>
    <row r="1023" spans="1:8" x14ac:dyDescent="0.25">
      <c r="A1023" t="s">
        <v>1349</v>
      </c>
      <c r="B1023">
        <v>41.04</v>
      </c>
      <c r="C1023">
        <v>5.59</v>
      </c>
      <c r="D1023" t="s">
        <v>2380</v>
      </c>
      <c r="E1023" t="s">
        <v>2380</v>
      </c>
      <c r="F1023" t="s">
        <v>2380</v>
      </c>
      <c r="G1023" t="s">
        <v>2381</v>
      </c>
      <c r="H1023" t="s">
        <v>2380</v>
      </c>
    </row>
    <row r="1024" spans="1:8" x14ac:dyDescent="0.25">
      <c r="A1024" t="s">
        <v>1348</v>
      </c>
      <c r="B1024">
        <v>27.93</v>
      </c>
      <c r="C1024">
        <v>9.9600000000000009</v>
      </c>
      <c r="D1024" t="s">
        <v>2380</v>
      </c>
      <c r="E1024" t="s">
        <v>2380</v>
      </c>
      <c r="F1024" t="s">
        <v>2380</v>
      </c>
      <c r="G1024" t="s">
        <v>2381</v>
      </c>
      <c r="H1024" t="s">
        <v>2380</v>
      </c>
    </row>
    <row r="1025" spans="1:8" x14ac:dyDescent="0.25">
      <c r="A1025" t="s">
        <v>1347</v>
      </c>
      <c r="B1025">
        <v>21.01</v>
      </c>
      <c r="C1025">
        <v>7.37</v>
      </c>
      <c r="D1025" t="s">
        <v>2380</v>
      </c>
      <c r="E1025" t="s">
        <v>2380</v>
      </c>
      <c r="F1025" t="s">
        <v>2380</v>
      </c>
      <c r="G1025" t="s">
        <v>2381</v>
      </c>
      <c r="H1025" t="s">
        <v>2380</v>
      </c>
    </row>
    <row r="1026" spans="1:8" x14ac:dyDescent="0.25">
      <c r="A1026" t="s">
        <v>1346</v>
      </c>
      <c r="B1026">
        <v>52.37</v>
      </c>
      <c r="C1026">
        <v>5.0599999999999996</v>
      </c>
      <c r="D1026" t="s">
        <v>2382</v>
      </c>
      <c r="E1026" t="s">
        <v>2382</v>
      </c>
      <c r="F1026" t="s">
        <v>2380</v>
      </c>
      <c r="G1026">
        <v>2</v>
      </c>
      <c r="H1026" t="s">
        <v>2380</v>
      </c>
    </row>
    <row r="1027" spans="1:8" x14ac:dyDescent="0.25">
      <c r="A1027" t="s">
        <v>1345</v>
      </c>
      <c r="B1027">
        <v>40.369999999999997</v>
      </c>
      <c r="C1027">
        <v>8.2100000000000009</v>
      </c>
      <c r="D1027" t="s">
        <v>2380</v>
      </c>
      <c r="E1027" t="s">
        <v>2380</v>
      </c>
      <c r="F1027" t="s">
        <v>2380</v>
      </c>
      <c r="G1027" t="s">
        <v>2381</v>
      </c>
      <c r="H1027" t="s">
        <v>2380</v>
      </c>
    </row>
    <row r="1028" spans="1:8" x14ac:dyDescent="0.25">
      <c r="A1028" t="s">
        <v>1344</v>
      </c>
      <c r="B1028">
        <v>41.47</v>
      </c>
      <c r="C1028">
        <v>10.34</v>
      </c>
      <c r="D1028" t="s">
        <v>2380</v>
      </c>
      <c r="E1028" t="s">
        <v>2380</v>
      </c>
      <c r="F1028" t="s">
        <v>2380</v>
      </c>
      <c r="G1028">
        <v>2</v>
      </c>
      <c r="H1028" t="s">
        <v>2380</v>
      </c>
    </row>
    <row r="1029" spans="1:8" x14ac:dyDescent="0.25">
      <c r="A1029" t="s">
        <v>1343</v>
      </c>
      <c r="B1029">
        <v>33.725000000000001</v>
      </c>
      <c r="C1029">
        <v>5.51</v>
      </c>
      <c r="D1029" t="s">
        <v>2382</v>
      </c>
      <c r="E1029" t="s">
        <v>2380</v>
      </c>
      <c r="F1029" t="s">
        <v>2380</v>
      </c>
      <c r="G1029">
        <v>2</v>
      </c>
      <c r="H1029" t="s">
        <v>2380</v>
      </c>
    </row>
    <row r="1030" spans="1:8" x14ac:dyDescent="0.25">
      <c r="A1030" t="s">
        <v>1342</v>
      </c>
      <c r="B1030">
        <v>28.1</v>
      </c>
      <c r="C1030">
        <v>11.2</v>
      </c>
      <c r="D1030" t="s">
        <v>2380</v>
      </c>
      <c r="E1030" t="s">
        <v>2380</v>
      </c>
      <c r="F1030" t="s">
        <v>2380</v>
      </c>
      <c r="G1030" t="s">
        <v>2381</v>
      </c>
      <c r="H1030" t="s">
        <v>2380</v>
      </c>
    </row>
    <row r="1031" spans="1:8" x14ac:dyDescent="0.25">
      <c r="A1031" t="s">
        <v>1341</v>
      </c>
      <c r="B1031">
        <v>37.43</v>
      </c>
      <c r="C1031">
        <v>4.3499999999999996</v>
      </c>
      <c r="D1031" t="s">
        <v>2382</v>
      </c>
      <c r="E1031" t="s">
        <v>2380</v>
      </c>
      <c r="F1031" t="s">
        <v>2383</v>
      </c>
      <c r="G1031">
        <v>1</v>
      </c>
      <c r="H1031" t="s">
        <v>2380</v>
      </c>
    </row>
    <row r="1032" spans="1:8" x14ac:dyDescent="0.25">
      <c r="A1032" t="s">
        <v>1340</v>
      </c>
      <c r="B1032">
        <v>23.7</v>
      </c>
      <c r="C1032">
        <v>10.45</v>
      </c>
      <c r="D1032" t="s">
        <v>2380</v>
      </c>
      <c r="E1032" t="s">
        <v>2380</v>
      </c>
      <c r="F1032" t="s">
        <v>2380</v>
      </c>
      <c r="G1032" t="s">
        <v>2381</v>
      </c>
      <c r="H1032" t="s">
        <v>2380</v>
      </c>
    </row>
    <row r="1033" spans="1:8" x14ac:dyDescent="0.25">
      <c r="A1033" t="s">
        <v>1339</v>
      </c>
      <c r="B1033">
        <v>24.795000000000002</v>
      </c>
      <c r="C1033">
        <v>4.07</v>
      </c>
      <c r="D1033" t="s">
        <v>2382</v>
      </c>
      <c r="E1033" t="s">
        <v>2380</v>
      </c>
      <c r="F1033" t="s">
        <v>2383</v>
      </c>
      <c r="G1033">
        <v>1</v>
      </c>
      <c r="H1033" t="s">
        <v>2380</v>
      </c>
    </row>
    <row r="1034" spans="1:8" x14ac:dyDescent="0.25">
      <c r="A1034" t="s">
        <v>1338</v>
      </c>
      <c r="B1034">
        <v>31.9</v>
      </c>
      <c r="C1034">
        <v>8.34</v>
      </c>
      <c r="D1034" t="s">
        <v>2380</v>
      </c>
      <c r="E1034" t="s">
        <v>2380</v>
      </c>
      <c r="F1034" t="s">
        <v>2380</v>
      </c>
      <c r="G1034" t="s">
        <v>2381</v>
      </c>
      <c r="H1034" t="s">
        <v>2380</v>
      </c>
    </row>
    <row r="1035" spans="1:8" x14ac:dyDescent="0.25">
      <c r="A1035" t="s">
        <v>1337</v>
      </c>
      <c r="B1035">
        <v>32.68</v>
      </c>
      <c r="C1035">
        <v>7.41</v>
      </c>
      <c r="D1035" t="s">
        <v>2380</v>
      </c>
      <c r="E1035" t="s">
        <v>2380</v>
      </c>
      <c r="F1035" t="s">
        <v>2380</v>
      </c>
      <c r="G1035" t="s">
        <v>2381</v>
      </c>
      <c r="H1035" t="s">
        <v>2380</v>
      </c>
    </row>
    <row r="1036" spans="1:8" x14ac:dyDescent="0.25">
      <c r="A1036" t="s">
        <v>1336</v>
      </c>
      <c r="B1036">
        <v>47.13</v>
      </c>
      <c r="C1036">
        <v>4.3099999999999996</v>
      </c>
      <c r="D1036" t="s">
        <v>2380</v>
      </c>
      <c r="E1036" t="s">
        <v>2380</v>
      </c>
      <c r="F1036" t="s">
        <v>2380</v>
      </c>
      <c r="G1036" t="s">
        <v>2381</v>
      </c>
      <c r="H1036" t="s">
        <v>2380</v>
      </c>
    </row>
    <row r="1037" spans="1:8" x14ac:dyDescent="0.25">
      <c r="A1037" t="s">
        <v>1335</v>
      </c>
      <c r="B1037">
        <v>36.67</v>
      </c>
      <c r="C1037">
        <v>10.83</v>
      </c>
      <c r="D1037" t="s">
        <v>2380</v>
      </c>
      <c r="E1037" t="s">
        <v>2380</v>
      </c>
      <c r="F1037" t="s">
        <v>2380</v>
      </c>
      <c r="G1037" t="s">
        <v>2381</v>
      </c>
      <c r="H1037" t="s">
        <v>2380</v>
      </c>
    </row>
    <row r="1038" spans="1:8" x14ac:dyDescent="0.25">
      <c r="A1038" t="s">
        <v>1334</v>
      </c>
      <c r="B1038">
        <v>33.630000000000003</v>
      </c>
      <c r="C1038">
        <v>11.31</v>
      </c>
      <c r="D1038" t="s">
        <v>2380</v>
      </c>
      <c r="E1038" t="s">
        <v>2380</v>
      </c>
      <c r="F1038" t="s">
        <v>2380</v>
      </c>
      <c r="G1038" t="s">
        <v>2381</v>
      </c>
      <c r="H1038" t="s">
        <v>2380</v>
      </c>
    </row>
    <row r="1039" spans="1:8" x14ac:dyDescent="0.25">
      <c r="A1039" t="s">
        <v>1333</v>
      </c>
      <c r="B1039">
        <v>32.67</v>
      </c>
      <c r="C1039">
        <v>11.81</v>
      </c>
      <c r="D1039" t="s">
        <v>2382</v>
      </c>
      <c r="E1039" t="s">
        <v>2380</v>
      </c>
      <c r="F1039" t="s">
        <v>2380</v>
      </c>
      <c r="G1039" t="s">
        <v>2381</v>
      </c>
      <c r="H1039" t="s">
        <v>2380</v>
      </c>
    </row>
    <row r="1040" spans="1:8" x14ac:dyDescent="0.25">
      <c r="A1040" t="s">
        <v>1332</v>
      </c>
      <c r="B1040">
        <v>33.299999999999997</v>
      </c>
      <c r="C1040">
        <v>8.26</v>
      </c>
      <c r="D1040" t="s">
        <v>2382</v>
      </c>
      <c r="E1040" t="s">
        <v>2380</v>
      </c>
      <c r="F1040" t="s">
        <v>2380</v>
      </c>
      <c r="G1040">
        <v>2</v>
      </c>
      <c r="H1040" t="s">
        <v>2380</v>
      </c>
    </row>
    <row r="1041" spans="1:8" x14ac:dyDescent="0.25">
      <c r="A1041" t="s">
        <v>1331</v>
      </c>
      <c r="B1041">
        <v>30.78</v>
      </c>
      <c r="C1041">
        <v>10.74</v>
      </c>
      <c r="D1041" t="s">
        <v>2382</v>
      </c>
      <c r="E1041" t="s">
        <v>2380</v>
      </c>
      <c r="F1041" t="s">
        <v>2380</v>
      </c>
      <c r="G1041">
        <v>2</v>
      </c>
      <c r="H1041" t="s">
        <v>2380</v>
      </c>
    </row>
    <row r="1042" spans="1:8" x14ac:dyDescent="0.25">
      <c r="A1042" t="s">
        <v>1330</v>
      </c>
      <c r="B1042">
        <v>28.975000000000001</v>
      </c>
      <c r="C1042">
        <v>7.69</v>
      </c>
      <c r="D1042" t="s">
        <v>2382</v>
      </c>
      <c r="E1042" t="s">
        <v>2380</v>
      </c>
      <c r="F1042" t="s">
        <v>2380</v>
      </c>
      <c r="G1042" t="s">
        <v>2381</v>
      </c>
      <c r="H1042" t="s">
        <v>2380</v>
      </c>
    </row>
    <row r="1043" spans="1:8" x14ac:dyDescent="0.25">
      <c r="A1043" t="s">
        <v>1329</v>
      </c>
      <c r="B1043">
        <v>33.4</v>
      </c>
      <c r="C1043">
        <v>4.84</v>
      </c>
      <c r="D1043" t="s">
        <v>2380</v>
      </c>
      <c r="E1043" t="s">
        <v>2380</v>
      </c>
      <c r="F1043" t="s">
        <v>2380</v>
      </c>
      <c r="G1043" t="s">
        <v>2381</v>
      </c>
      <c r="H1043" t="s">
        <v>2380</v>
      </c>
    </row>
    <row r="1044" spans="1:8" x14ac:dyDescent="0.25">
      <c r="A1044" t="s">
        <v>1328</v>
      </c>
      <c r="B1044">
        <v>21.5</v>
      </c>
      <c r="C1044">
        <v>9.77</v>
      </c>
      <c r="D1044" t="s">
        <v>2382</v>
      </c>
      <c r="E1044" t="s">
        <v>2380</v>
      </c>
      <c r="F1044" t="s">
        <v>2380</v>
      </c>
      <c r="G1044" t="s">
        <v>2381</v>
      </c>
      <c r="H1044" t="s">
        <v>2380</v>
      </c>
    </row>
    <row r="1045" spans="1:8" x14ac:dyDescent="0.25">
      <c r="A1045" t="s">
        <v>1327</v>
      </c>
      <c r="B1045">
        <v>38.14</v>
      </c>
      <c r="C1045">
        <v>5.84</v>
      </c>
      <c r="D1045" t="s">
        <v>2380</v>
      </c>
      <c r="E1045" t="s">
        <v>2380</v>
      </c>
      <c r="F1045" t="s">
        <v>2380</v>
      </c>
      <c r="G1045" t="s">
        <v>2381</v>
      </c>
      <c r="H1045" t="s">
        <v>2380</v>
      </c>
    </row>
    <row r="1046" spans="1:8" x14ac:dyDescent="0.25">
      <c r="A1046" t="s">
        <v>1326</v>
      </c>
      <c r="B1046">
        <v>35.42</v>
      </c>
      <c r="C1046">
        <v>8.6999999999999993</v>
      </c>
      <c r="D1046" t="s">
        <v>2382</v>
      </c>
      <c r="E1046" t="s">
        <v>2380</v>
      </c>
      <c r="F1046" t="s">
        <v>2380</v>
      </c>
      <c r="G1046">
        <v>1</v>
      </c>
      <c r="H1046" t="s">
        <v>2380</v>
      </c>
    </row>
    <row r="1047" spans="1:8" x14ac:dyDescent="0.25">
      <c r="A1047" t="s">
        <v>1325</v>
      </c>
      <c r="B1047">
        <v>35.625</v>
      </c>
      <c r="C1047">
        <v>10.79</v>
      </c>
      <c r="D1047" t="s">
        <v>2380</v>
      </c>
      <c r="E1047" t="s">
        <v>2380</v>
      </c>
      <c r="F1047" t="s">
        <v>2380</v>
      </c>
      <c r="G1047" t="s">
        <v>2381</v>
      </c>
      <c r="H1047" t="s">
        <v>2380</v>
      </c>
    </row>
    <row r="1048" spans="1:8" x14ac:dyDescent="0.25">
      <c r="A1048" t="s">
        <v>1324</v>
      </c>
      <c r="B1048">
        <v>45.51</v>
      </c>
      <c r="C1048">
        <v>4.32</v>
      </c>
      <c r="D1048" t="s">
        <v>2380</v>
      </c>
      <c r="E1048" t="s">
        <v>2380</v>
      </c>
      <c r="F1048" t="s">
        <v>2380</v>
      </c>
      <c r="G1048">
        <v>1</v>
      </c>
      <c r="H1048" t="s">
        <v>2380</v>
      </c>
    </row>
    <row r="1049" spans="1:8" x14ac:dyDescent="0.25">
      <c r="A1049" t="s">
        <v>1323</v>
      </c>
      <c r="B1049">
        <v>37.1</v>
      </c>
      <c r="C1049">
        <v>7.19</v>
      </c>
      <c r="D1049" t="s">
        <v>2382</v>
      </c>
      <c r="E1049" t="s">
        <v>2380</v>
      </c>
      <c r="F1049" t="s">
        <v>2380</v>
      </c>
      <c r="G1049" t="s">
        <v>2381</v>
      </c>
      <c r="H1049" t="s">
        <v>2380</v>
      </c>
    </row>
    <row r="1050" spans="1:8" x14ac:dyDescent="0.25">
      <c r="A1050" t="s">
        <v>1322</v>
      </c>
      <c r="B1050">
        <v>30.5</v>
      </c>
      <c r="C1050">
        <v>11.94</v>
      </c>
      <c r="D1050" t="s">
        <v>2382</v>
      </c>
      <c r="E1050" t="s">
        <v>2380</v>
      </c>
      <c r="F1050" t="s">
        <v>2380</v>
      </c>
      <c r="G1050" t="s">
        <v>2381</v>
      </c>
      <c r="H1050" t="s">
        <v>2380</v>
      </c>
    </row>
    <row r="1051" spans="1:8" x14ac:dyDescent="0.25">
      <c r="A1051" t="s">
        <v>1321</v>
      </c>
      <c r="B1051">
        <v>28.16</v>
      </c>
      <c r="C1051">
        <v>5.56</v>
      </c>
      <c r="D1051" t="s">
        <v>2380</v>
      </c>
      <c r="E1051" t="s">
        <v>2380</v>
      </c>
      <c r="F1051" t="s">
        <v>2380</v>
      </c>
      <c r="G1051">
        <v>2</v>
      </c>
      <c r="H1051" t="s">
        <v>2380</v>
      </c>
    </row>
    <row r="1052" spans="1:8" x14ac:dyDescent="0.25">
      <c r="A1052" t="s">
        <v>1320</v>
      </c>
      <c r="B1052">
        <v>29.1</v>
      </c>
      <c r="C1052">
        <v>5.64</v>
      </c>
      <c r="D1052" t="s">
        <v>2382</v>
      </c>
      <c r="E1052" t="s">
        <v>2380</v>
      </c>
      <c r="F1052" t="s">
        <v>2380</v>
      </c>
      <c r="G1052" t="s">
        <v>2381</v>
      </c>
      <c r="H1052" t="s">
        <v>2380</v>
      </c>
    </row>
    <row r="1053" spans="1:8" x14ac:dyDescent="0.25">
      <c r="A1053" t="s">
        <v>1319</v>
      </c>
      <c r="B1053">
        <v>30.22</v>
      </c>
      <c r="C1053">
        <v>4.6500000000000004</v>
      </c>
      <c r="D1053" t="s">
        <v>2380</v>
      </c>
      <c r="E1053" t="s">
        <v>2380</v>
      </c>
      <c r="F1053" t="s">
        <v>2380</v>
      </c>
      <c r="G1053" t="s">
        <v>2381</v>
      </c>
      <c r="H1053" t="s">
        <v>2380</v>
      </c>
    </row>
    <row r="1054" spans="1:8" x14ac:dyDescent="0.25">
      <c r="A1054" t="s">
        <v>1318</v>
      </c>
      <c r="B1054">
        <v>24.29</v>
      </c>
      <c r="C1054">
        <v>9.0500000000000007</v>
      </c>
      <c r="D1054" t="s">
        <v>2380</v>
      </c>
      <c r="E1054" t="s">
        <v>2380</v>
      </c>
      <c r="F1054" t="s">
        <v>2380</v>
      </c>
      <c r="G1054" t="s">
        <v>2381</v>
      </c>
      <c r="H1054" t="s">
        <v>2380</v>
      </c>
    </row>
    <row r="1055" spans="1:8" x14ac:dyDescent="0.25">
      <c r="A1055" t="s">
        <v>1317</v>
      </c>
      <c r="B1055">
        <v>29.39</v>
      </c>
      <c r="C1055">
        <v>4.5199999999999996</v>
      </c>
      <c r="D1055" t="s">
        <v>2382</v>
      </c>
      <c r="E1055" t="s">
        <v>2380</v>
      </c>
      <c r="F1055" t="s">
        <v>2380</v>
      </c>
      <c r="G1055" t="s">
        <v>2381</v>
      </c>
      <c r="H1055" t="s">
        <v>2380</v>
      </c>
    </row>
    <row r="1056" spans="1:8" x14ac:dyDescent="0.25">
      <c r="A1056" t="s">
        <v>1316</v>
      </c>
      <c r="B1056">
        <v>25.66</v>
      </c>
      <c r="C1056">
        <v>4.62</v>
      </c>
      <c r="D1056" t="s">
        <v>2382</v>
      </c>
      <c r="E1056" t="s">
        <v>2380</v>
      </c>
      <c r="F1056" t="s">
        <v>2380</v>
      </c>
      <c r="G1056">
        <v>1</v>
      </c>
      <c r="H1056" t="s">
        <v>2380</v>
      </c>
    </row>
    <row r="1057" spans="1:8" x14ac:dyDescent="0.25">
      <c r="A1057" t="s">
        <v>1315</v>
      </c>
      <c r="B1057">
        <v>39.11</v>
      </c>
      <c r="C1057">
        <v>5.87</v>
      </c>
      <c r="D1057" t="s">
        <v>2380</v>
      </c>
      <c r="E1057" t="s">
        <v>2380</v>
      </c>
      <c r="F1057" t="s">
        <v>2380</v>
      </c>
      <c r="G1057" t="s">
        <v>2381</v>
      </c>
      <c r="H1057" t="s">
        <v>2380</v>
      </c>
    </row>
    <row r="1058" spans="1:8" x14ac:dyDescent="0.25">
      <c r="A1058" t="s">
        <v>1314</v>
      </c>
      <c r="B1058">
        <v>43.78</v>
      </c>
      <c r="C1058">
        <v>5.71</v>
      </c>
      <c r="D1058" t="s">
        <v>2380</v>
      </c>
      <c r="E1058" t="s">
        <v>2380</v>
      </c>
      <c r="F1058" t="s">
        <v>2380</v>
      </c>
      <c r="G1058">
        <v>1</v>
      </c>
      <c r="H1058" t="s">
        <v>2380</v>
      </c>
    </row>
    <row r="1059" spans="1:8" x14ac:dyDescent="0.25">
      <c r="A1059" t="s">
        <v>1313</v>
      </c>
      <c r="B1059">
        <v>24.35</v>
      </c>
      <c r="C1059">
        <v>9.08</v>
      </c>
      <c r="D1059" t="s">
        <v>2380</v>
      </c>
      <c r="E1059" t="s">
        <v>2380</v>
      </c>
      <c r="F1059" t="s">
        <v>2380</v>
      </c>
      <c r="G1059" t="s">
        <v>2381</v>
      </c>
      <c r="H1059" t="s">
        <v>2380</v>
      </c>
    </row>
    <row r="1060" spans="1:8" x14ac:dyDescent="0.25">
      <c r="A1060" t="s">
        <v>1312</v>
      </c>
      <c r="B1060">
        <v>40.299999999999997</v>
      </c>
      <c r="C1060">
        <v>5.3</v>
      </c>
      <c r="D1060" t="s">
        <v>2382</v>
      </c>
      <c r="E1060" t="s">
        <v>2380</v>
      </c>
      <c r="F1060" t="s">
        <v>2380</v>
      </c>
      <c r="G1060">
        <v>2</v>
      </c>
      <c r="H1060" t="s">
        <v>2380</v>
      </c>
    </row>
    <row r="1061" spans="1:8" x14ac:dyDescent="0.25">
      <c r="A1061" t="s">
        <v>1311</v>
      </c>
      <c r="B1061">
        <v>32.774999999999999</v>
      </c>
      <c r="C1061">
        <v>11.76</v>
      </c>
      <c r="D1061" t="s">
        <v>2382</v>
      </c>
      <c r="E1061" t="s">
        <v>2380</v>
      </c>
      <c r="F1061" t="s">
        <v>2380</v>
      </c>
      <c r="G1061" t="s">
        <v>2381</v>
      </c>
      <c r="H1061" t="s">
        <v>2380</v>
      </c>
    </row>
    <row r="1062" spans="1:8" x14ac:dyDescent="0.25">
      <c r="A1062" t="s">
        <v>1310</v>
      </c>
      <c r="B1062">
        <v>39.6</v>
      </c>
      <c r="C1062">
        <v>5.1100000000000003</v>
      </c>
      <c r="D1062" t="s">
        <v>2382</v>
      </c>
      <c r="E1062" t="s">
        <v>2380</v>
      </c>
      <c r="F1062" t="s">
        <v>2380</v>
      </c>
      <c r="G1062">
        <v>2</v>
      </c>
      <c r="H1062" t="s">
        <v>2380</v>
      </c>
    </row>
    <row r="1063" spans="1:8" x14ac:dyDescent="0.25">
      <c r="A1063" t="s">
        <v>1309</v>
      </c>
      <c r="B1063">
        <v>30.97</v>
      </c>
      <c r="C1063">
        <v>5.54</v>
      </c>
      <c r="D1063" t="s">
        <v>2380</v>
      </c>
      <c r="E1063" t="s">
        <v>2380</v>
      </c>
      <c r="F1063" t="s">
        <v>2380</v>
      </c>
      <c r="G1063">
        <v>2</v>
      </c>
      <c r="H1063" t="s">
        <v>2380</v>
      </c>
    </row>
    <row r="1064" spans="1:8" x14ac:dyDescent="0.25">
      <c r="A1064" t="s">
        <v>1308</v>
      </c>
      <c r="B1064">
        <v>27.645</v>
      </c>
      <c r="C1064">
        <v>8.8699999999999992</v>
      </c>
      <c r="D1064" t="s">
        <v>2382</v>
      </c>
      <c r="E1064" t="s">
        <v>2380</v>
      </c>
      <c r="F1064" t="s">
        <v>2380</v>
      </c>
      <c r="G1064" t="s">
        <v>2381</v>
      </c>
      <c r="H1064" t="s">
        <v>2380</v>
      </c>
    </row>
    <row r="1065" spans="1:8" x14ac:dyDescent="0.25">
      <c r="A1065" t="s">
        <v>1307</v>
      </c>
      <c r="B1065">
        <v>34.43</v>
      </c>
      <c r="C1065">
        <v>5.96</v>
      </c>
      <c r="D1065" t="s">
        <v>2382</v>
      </c>
      <c r="E1065" t="s">
        <v>2380</v>
      </c>
      <c r="F1065" t="s">
        <v>2380</v>
      </c>
      <c r="G1065">
        <v>2</v>
      </c>
      <c r="H1065" t="s">
        <v>2380</v>
      </c>
    </row>
    <row r="1066" spans="1:8" x14ac:dyDescent="0.25">
      <c r="A1066" t="s">
        <v>1306</v>
      </c>
      <c r="B1066">
        <v>39.6</v>
      </c>
      <c r="C1066">
        <v>4.4400000000000004</v>
      </c>
      <c r="D1066" t="s">
        <v>2382</v>
      </c>
      <c r="E1066" t="s">
        <v>2380</v>
      </c>
      <c r="F1066" t="s">
        <v>2383</v>
      </c>
      <c r="G1066">
        <v>1</v>
      </c>
      <c r="H1066" t="s">
        <v>2380</v>
      </c>
    </row>
    <row r="1067" spans="1:8" x14ac:dyDescent="0.25">
      <c r="A1067" t="s">
        <v>1305</v>
      </c>
      <c r="B1067">
        <v>22.1</v>
      </c>
      <c r="C1067">
        <v>4.6500000000000004</v>
      </c>
      <c r="D1067" t="s">
        <v>2382</v>
      </c>
      <c r="E1067" t="s">
        <v>2380</v>
      </c>
      <c r="F1067" t="s">
        <v>2380</v>
      </c>
      <c r="G1067">
        <v>2</v>
      </c>
      <c r="H1067" t="s">
        <v>2380</v>
      </c>
    </row>
    <row r="1068" spans="1:8" x14ac:dyDescent="0.25">
      <c r="A1068" t="s">
        <v>1304</v>
      </c>
      <c r="B1068">
        <v>33.25</v>
      </c>
      <c r="C1068">
        <v>5.64</v>
      </c>
      <c r="D1068" t="s">
        <v>2382</v>
      </c>
      <c r="E1068" t="s">
        <v>2380</v>
      </c>
      <c r="F1068" t="s">
        <v>2383</v>
      </c>
      <c r="G1068">
        <v>1</v>
      </c>
      <c r="H1068" t="s">
        <v>2380</v>
      </c>
    </row>
    <row r="1069" spans="1:8" x14ac:dyDescent="0.25">
      <c r="A1069" t="s">
        <v>1303</v>
      </c>
      <c r="B1069">
        <v>33.33</v>
      </c>
      <c r="C1069">
        <v>10.19</v>
      </c>
      <c r="D1069" t="s">
        <v>2380</v>
      </c>
      <c r="E1069" t="s">
        <v>2380</v>
      </c>
      <c r="F1069" t="s">
        <v>2380</v>
      </c>
      <c r="G1069" t="s">
        <v>2381</v>
      </c>
      <c r="H1069" t="s">
        <v>2380</v>
      </c>
    </row>
    <row r="1070" spans="1:8" x14ac:dyDescent="0.25">
      <c r="A1070" t="s">
        <v>1302</v>
      </c>
      <c r="B1070">
        <v>30.5</v>
      </c>
      <c r="C1070">
        <v>10.79</v>
      </c>
      <c r="D1070" t="s">
        <v>2380</v>
      </c>
      <c r="E1070" t="s">
        <v>2380</v>
      </c>
      <c r="F1070" t="s">
        <v>2380</v>
      </c>
      <c r="G1070" t="s">
        <v>2381</v>
      </c>
      <c r="H1070" t="s">
        <v>2380</v>
      </c>
    </row>
    <row r="1071" spans="1:8" x14ac:dyDescent="0.25">
      <c r="A1071" t="s">
        <v>1301</v>
      </c>
      <c r="B1071">
        <v>30.3</v>
      </c>
      <c r="C1071">
        <v>4.24</v>
      </c>
      <c r="D1071" t="s">
        <v>2380</v>
      </c>
      <c r="E1071" t="s">
        <v>2380</v>
      </c>
      <c r="F1071" t="s">
        <v>2380</v>
      </c>
      <c r="G1071" t="s">
        <v>2381</v>
      </c>
      <c r="H1071" t="s">
        <v>2380</v>
      </c>
    </row>
    <row r="1072" spans="1:8" x14ac:dyDescent="0.25">
      <c r="A1072" t="s">
        <v>1300</v>
      </c>
      <c r="B1072">
        <v>26.22</v>
      </c>
      <c r="C1072">
        <v>5.83</v>
      </c>
      <c r="D1072" t="s">
        <v>2380</v>
      </c>
      <c r="E1072" t="s">
        <v>2380</v>
      </c>
      <c r="F1072" t="s">
        <v>2380</v>
      </c>
      <c r="G1072">
        <v>2</v>
      </c>
      <c r="H1072" t="s">
        <v>2380</v>
      </c>
    </row>
    <row r="1073" spans="1:8" x14ac:dyDescent="0.25">
      <c r="A1073" t="s">
        <v>1299</v>
      </c>
      <c r="B1073">
        <v>29.99</v>
      </c>
      <c r="C1073">
        <v>11.85</v>
      </c>
      <c r="D1073" t="s">
        <v>2380</v>
      </c>
      <c r="E1073" t="s">
        <v>2380</v>
      </c>
      <c r="F1073" t="s">
        <v>2380</v>
      </c>
      <c r="G1073" t="s">
        <v>2381</v>
      </c>
      <c r="H1073" t="s">
        <v>2380</v>
      </c>
    </row>
    <row r="1074" spans="1:8" x14ac:dyDescent="0.25">
      <c r="A1074" t="s">
        <v>1298</v>
      </c>
      <c r="B1074">
        <v>36.380000000000003</v>
      </c>
      <c r="C1074">
        <v>5.98</v>
      </c>
      <c r="D1074" t="s">
        <v>2380</v>
      </c>
      <c r="E1074" t="s">
        <v>2380</v>
      </c>
      <c r="F1074" t="s">
        <v>2380</v>
      </c>
      <c r="G1074">
        <v>1</v>
      </c>
      <c r="H1074" t="s">
        <v>2380</v>
      </c>
    </row>
    <row r="1075" spans="1:8" x14ac:dyDescent="0.25">
      <c r="A1075" t="s">
        <v>1297</v>
      </c>
      <c r="B1075">
        <v>31.16</v>
      </c>
      <c r="C1075">
        <v>4.26</v>
      </c>
      <c r="D1075" t="s">
        <v>2382</v>
      </c>
      <c r="E1075" t="s">
        <v>2380</v>
      </c>
      <c r="F1075" t="s">
        <v>2383</v>
      </c>
      <c r="G1075">
        <v>1</v>
      </c>
      <c r="H1075" t="s">
        <v>2380</v>
      </c>
    </row>
    <row r="1076" spans="1:8" x14ac:dyDescent="0.25">
      <c r="A1076" t="s">
        <v>1296</v>
      </c>
      <c r="B1076">
        <v>25.55</v>
      </c>
      <c r="C1076">
        <v>4.96</v>
      </c>
      <c r="D1076" t="s">
        <v>2382</v>
      </c>
      <c r="E1076" t="s">
        <v>2380</v>
      </c>
      <c r="F1076" t="s">
        <v>2380</v>
      </c>
      <c r="G1076">
        <v>1</v>
      </c>
      <c r="H1076" t="s">
        <v>2380</v>
      </c>
    </row>
    <row r="1077" spans="1:8" x14ac:dyDescent="0.25">
      <c r="A1077" t="s">
        <v>1295</v>
      </c>
      <c r="B1077">
        <v>28.77</v>
      </c>
      <c r="C1077">
        <v>4</v>
      </c>
      <c r="D1077" t="s">
        <v>2382</v>
      </c>
      <c r="E1077" t="s">
        <v>2380</v>
      </c>
      <c r="F1077" t="s">
        <v>2380</v>
      </c>
      <c r="G1077" t="s">
        <v>2381</v>
      </c>
      <c r="H1077" t="s">
        <v>2380</v>
      </c>
    </row>
    <row r="1078" spans="1:8" x14ac:dyDescent="0.25">
      <c r="A1078" t="s">
        <v>1294</v>
      </c>
      <c r="B1078">
        <v>23.14</v>
      </c>
      <c r="C1078">
        <v>4.1500000000000004</v>
      </c>
      <c r="D1078" t="s">
        <v>2382</v>
      </c>
      <c r="E1078" t="s">
        <v>2380</v>
      </c>
      <c r="F1078" t="s">
        <v>2380</v>
      </c>
      <c r="G1078">
        <v>1</v>
      </c>
      <c r="H1078" t="s">
        <v>2380</v>
      </c>
    </row>
    <row r="1079" spans="1:8" x14ac:dyDescent="0.25">
      <c r="A1079" t="s">
        <v>1293</v>
      </c>
      <c r="B1079">
        <v>39.6</v>
      </c>
      <c r="C1079">
        <v>11.36</v>
      </c>
      <c r="D1079" t="s">
        <v>2380</v>
      </c>
      <c r="E1079" t="s">
        <v>2380</v>
      </c>
      <c r="F1079" t="s">
        <v>2380</v>
      </c>
      <c r="G1079" t="s">
        <v>2381</v>
      </c>
      <c r="H1079" t="s">
        <v>2380</v>
      </c>
    </row>
    <row r="1080" spans="1:8" x14ac:dyDescent="0.25">
      <c r="A1080" t="s">
        <v>1292</v>
      </c>
      <c r="B1080">
        <v>29.2</v>
      </c>
      <c r="C1080">
        <v>7.53</v>
      </c>
      <c r="D1080" t="s">
        <v>2380</v>
      </c>
      <c r="E1080" t="s">
        <v>2380</v>
      </c>
      <c r="F1080" t="s">
        <v>2380</v>
      </c>
      <c r="G1080" t="s">
        <v>2381</v>
      </c>
      <c r="H1080" t="s">
        <v>2380</v>
      </c>
    </row>
    <row r="1081" spans="1:8" x14ac:dyDescent="0.25">
      <c r="A1081" t="s">
        <v>1291</v>
      </c>
      <c r="B1081">
        <v>32.774999999999999</v>
      </c>
      <c r="C1081">
        <v>7.95</v>
      </c>
      <c r="D1081" t="s">
        <v>2380</v>
      </c>
      <c r="E1081" t="s">
        <v>2380</v>
      </c>
      <c r="F1081" t="s">
        <v>2380</v>
      </c>
      <c r="G1081" t="s">
        <v>2381</v>
      </c>
      <c r="H1081" t="s">
        <v>2380</v>
      </c>
    </row>
    <row r="1082" spans="1:8" x14ac:dyDescent="0.25">
      <c r="A1082" t="s">
        <v>1290</v>
      </c>
      <c r="B1082">
        <v>24.035</v>
      </c>
      <c r="C1082">
        <v>8.5</v>
      </c>
      <c r="D1082" t="s">
        <v>2380</v>
      </c>
      <c r="E1082" t="s">
        <v>2380</v>
      </c>
      <c r="F1082" t="s">
        <v>2380</v>
      </c>
      <c r="G1082" t="s">
        <v>2381</v>
      </c>
      <c r="H1082" t="s">
        <v>2380</v>
      </c>
    </row>
    <row r="1083" spans="1:8" x14ac:dyDescent="0.25">
      <c r="A1083" t="s">
        <v>1289</v>
      </c>
      <c r="B1083">
        <v>30.55</v>
      </c>
      <c r="C1083">
        <v>5.89</v>
      </c>
      <c r="D1083" t="s">
        <v>2380</v>
      </c>
      <c r="E1083" t="s">
        <v>2380</v>
      </c>
      <c r="F1083" t="s">
        <v>2383</v>
      </c>
      <c r="G1083">
        <v>1</v>
      </c>
      <c r="H1083" t="s">
        <v>2380</v>
      </c>
    </row>
    <row r="1084" spans="1:8" x14ac:dyDescent="0.25">
      <c r="A1084" t="s">
        <v>1288</v>
      </c>
      <c r="B1084">
        <v>28.81</v>
      </c>
      <c r="C1084">
        <v>8.76</v>
      </c>
      <c r="D1084" t="s">
        <v>2380</v>
      </c>
      <c r="E1084" t="s">
        <v>2380</v>
      </c>
      <c r="F1084" t="s">
        <v>2380</v>
      </c>
      <c r="G1084">
        <v>2</v>
      </c>
      <c r="H1084" t="s">
        <v>2380</v>
      </c>
    </row>
    <row r="1085" spans="1:8" x14ac:dyDescent="0.25">
      <c r="A1085" t="s">
        <v>1287</v>
      </c>
      <c r="B1085">
        <v>31.66</v>
      </c>
      <c r="C1085">
        <v>4.1100000000000003</v>
      </c>
      <c r="D1085" t="s">
        <v>2380</v>
      </c>
      <c r="E1085" t="s">
        <v>2380</v>
      </c>
      <c r="F1085" t="s">
        <v>2380</v>
      </c>
      <c r="G1085" t="s">
        <v>2381</v>
      </c>
      <c r="H1085" t="s">
        <v>2380</v>
      </c>
    </row>
    <row r="1086" spans="1:8" x14ac:dyDescent="0.25">
      <c r="A1086" t="s">
        <v>1286</v>
      </c>
      <c r="B1086">
        <v>28.215</v>
      </c>
      <c r="C1086">
        <v>7.56</v>
      </c>
      <c r="D1086" t="s">
        <v>2382</v>
      </c>
      <c r="E1086" t="s">
        <v>2380</v>
      </c>
      <c r="F1086" t="s">
        <v>2380</v>
      </c>
      <c r="G1086">
        <v>1</v>
      </c>
      <c r="H1086" t="s">
        <v>2380</v>
      </c>
    </row>
    <row r="1087" spans="1:8" x14ac:dyDescent="0.25">
      <c r="A1087" t="s">
        <v>1285</v>
      </c>
      <c r="B1087">
        <v>26.12</v>
      </c>
      <c r="C1087">
        <v>4.17</v>
      </c>
      <c r="D1087" t="s">
        <v>2382</v>
      </c>
      <c r="E1087" t="s">
        <v>2380</v>
      </c>
      <c r="F1087" t="s">
        <v>2383</v>
      </c>
      <c r="G1087">
        <v>1</v>
      </c>
      <c r="H1087" t="s">
        <v>2380</v>
      </c>
    </row>
    <row r="1088" spans="1:8" x14ac:dyDescent="0.25">
      <c r="A1088" t="s">
        <v>1284</v>
      </c>
      <c r="B1088">
        <v>36.630000000000003</v>
      </c>
      <c r="C1088">
        <v>11.42</v>
      </c>
      <c r="D1088" t="s">
        <v>2380</v>
      </c>
      <c r="E1088" t="s">
        <v>2380</v>
      </c>
      <c r="F1088" t="s">
        <v>2380</v>
      </c>
      <c r="G1088">
        <v>2</v>
      </c>
      <c r="H1088" t="s">
        <v>2380</v>
      </c>
    </row>
    <row r="1089" spans="1:8" x14ac:dyDescent="0.25">
      <c r="A1089" t="s">
        <v>1283</v>
      </c>
      <c r="B1089">
        <v>33.344999999999999</v>
      </c>
      <c r="C1089">
        <v>7.33</v>
      </c>
      <c r="D1089" t="s">
        <v>2380</v>
      </c>
      <c r="E1089" t="s">
        <v>2380</v>
      </c>
      <c r="F1089" t="s">
        <v>2380</v>
      </c>
      <c r="G1089">
        <v>2</v>
      </c>
      <c r="H1089" t="s">
        <v>2380</v>
      </c>
    </row>
    <row r="1090" spans="1:8" x14ac:dyDescent="0.25">
      <c r="A1090" t="s">
        <v>1282</v>
      </c>
      <c r="B1090">
        <v>27.11</v>
      </c>
      <c r="C1090">
        <v>6.7</v>
      </c>
      <c r="D1090" t="s">
        <v>2380</v>
      </c>
      <c r="E1090" t="s">
        <v>2380</v>
      </c>
      <c r="F1090" t="s">
        <v>2380</v>
      </c>
      <c r="G1090" t="s">
        <v>2381</v>
      </c>
      <c r="H1090" t="s">
        <v>2380</v>
      </c>
    </row>
    <row r="1091" spans="1:8" x14ac:dyDescent="0.25">
      <c r="A1091" t="s">
        <v>1281</v>
      </c>
      <c r="B1091">
        <v>26.6</v>
      </c>
      <c r="C1091">
        <v>5.27</v>
      </c>
      <c r="D1091" t="s">
        <v>2382</v>
      </c>
      <c r="E1091" t="s">
        <v>2380</v>
      </c>
      <c r="F1091" t="s">
        <v>2383</v>
      </c>
      <c r="G1091">
        <v>1</v>
      </c>
      <c r="H1091" t="s">
        <v>2380</v>
      </c>
    </row>
    <row r="1092" spans="1:8" x14ac:dyDescent="0.25">
      <c r="A1092" t="s">
        <v>1280</v>
      </c>
      <c r="B1092">
        <v>30.41</v>
      </c>
      <c r="C1092">
        <v>7.72</v>
      </c>
      <c r="D1092" t="s">
        <v>2380</v>
      </c>
      <c r="E1092" t="s">
        <v>2380</v>
      </c>
      <c r="F1092" t="s">
        <v>2380</v>
      </c>
      <c r="G1092" t="s">
        <v>2381</v>
      </c>
      <c r="H1092" t="s">
        <v>2380</v>
      </c>
    </row>
    <row r="1093" spans="1:8" x14ac:dyDescent="0.25">
      <c r="A1093" t="s">
        <v>1279</v>
      </c>
      <c r="B1093">
        <v>28.98</v>
      </c>
      <c r="C1093">
        <v>8.68</v>
      </c>
      <c r="D1093" t="s">
        <v>2380</v>
      </c>
      <c r="E1093" t="s">
        <v>2380</v>
      </c>
      <c r="F1093" t="s">
        <v>2380</v>
      </c>
      <c r="G1093">
        <v>2</v>
      </c>
      <c r="H1093" t="s">
        <v>2380</v>
      </c>
    </row>
    <row r="1094" spans="1:8" x14ac:dyDescent="0.25">
      <c r="A1094" t="s">
        <v>1278</v>
      </c>
      <c r="B1094">
        <v>31.24</v>
      </c>
      <c r="C1094">
        <v>9.8000000000000007</v>
      </c>
      <c r="D1094" t="s">
        <v>2380</v>
      </c>
      <c r="E1094" t="s">
        <v>2380</v>
      </c>
      <c r="F1094" t="s">
        <v>2380</v>
      </c>
      <c r="G1094" t="s">
        <v>2381</v>
      </c>
      <c r="H1094" t="s">
        <v>2380</v>
      </c>
    </row>
    <row r="1095" spans="1:8" x14ac:dyDescent="0.25">
      <c r="A1095" t="s">
        <v>1277</v>
      </c>
      <c r="B1095">
        <v>31.54</v>
      </c>
      <c r="C1095">
        <v>4.4400000000000004</v>
      </c>
      <c r="D1095" t="s">
        <v>2380</v>
      </c>
      <c r="E1095" t="s">
        <v>2380</v>
      </c>
      <c r="F1095" t="s">
        <v>2380</v>
      </c>
      <c r="G1095" t="s">
        <v>2381</v>
      </c>
      <c r="H1095" t="s">
        <v>2380</v>
      </c>
    </row>
    <row r="1096" spans="1:8" x14ac:dyDescent="0.25">
      <c r="A1096" t="s">
        <v>1276</v>
      </c>
      <c r="B1096">
        <v>38.6</v>
      </c>
      <c r="C1096">
        <v>7.19</v>
      </c>
      <c r="D1096" t="s">
        <v>2382</v>
      </c>
      <c r="E1096" t="s">
        <v>2380</v>
      </c>
      <c r="F1096" t="s">
        <v>2380</v>
      </c>
      <c r="G1096">
        <v>2</v>
      </c>
      <c r="H1096" t="s">
        <v>2380</v>
      </c>
    </row>
    <row r="1097" spans="1:8" x14ac:dyDescent="0.25">
      <c r="A1097" t="s">
        <v>1275</v>
      </c>
      <c r="B1097">
        <v>37.950000000000003</v>
      </c>
      <c r="C1097">
        <v>6.06</v>
      </c>
      <c r="D1097" t="s">
        <v>2380</v>
      </c>
      <c r="E1097" t="s">
        <v>2380</v>
      </c>
      <c r="F1097" t="s">
        <v>2380</v>
      </c>
      <c r="G1097" t="s">
        <v>2381</v>
      </c>
      <c r="H1097" t="s">
        <v>2380</v>
      </c>
    </row>
    <row r="1098" spans="1:8" x14ac:dyDescent="0.25">
      <c r="A1098" t="s">
        <v>1274</v>
      </c>
      <c r="B1098">
        <v>38.97</v>
      </c>
      <c r="C1098">
        <v>5.12</v>
      </c>
      <c r="D1098" t="s">
        <v>2380</v>
      </c>
      <c r="E1098" t="s">
        <v>2380</v>
      </c>
      <c r="F1098" t="s">
        <v>2380</v>
      </c>
      <c r="G1098" t="s">
        <v>2381</v>
      </c>
      <c r="H1098" t="s">
        <v>2380</v>
      </c>
    </row>
    <row r="1099" spans="1:8" x14ac:dyDescent="0.25">
      <c r="A1099" t="s">
        <v>1273</v>
      </c>
      <c r="B1099">
        <v>21.2</v>
      </c>
      <c r="C1099">
        <v>10.72</v>
      </c>
      <c r="D1099" t="s">
        <v>2380</v>
      </c>
      <c r="E1099" t="s">
        <v>2380</v>
      </c>
      <c r="F1099" t="s">
        <v>2380</v>
      </c>
      <c r="G1099" t="s">
        <v>2381</v>
      </c>
      <c r="H1099" t="s">
        <v>2380</v>
      </c>
    </row>
    <row r="1100" spans="1:8" x14ac:dyDescent="0.25">
      <c r="A1100" t="s">
        <v>1272</v>
      </c>
      <c r="B1100">
        <v>23.96</v>
      </c>
      <c r="C1100">
        <v>9.58</v>
      </c>
      <c r="D1100" t="s">
        <v>2382</v>
      </c>
      <c r="E1100" t="s">
        <v>2380</v>
      </c>
      <c r="F1100" t="s">
        <v>2383</v>
      </c>
      <c r="G1100">
        <v>1</v>
      </c>
      <c r="H1100" t="s">
        <v>2380</v>
      </c>
    </row>
    <row r="1101" spans="1:8" x14ac:dyDescent="0.25">
      <c r="A1101" t="s">
        <v>1271</v>
      </c>
      <c r="B1101">
        <v>35.93</v>
      </c>
      <c r="C1101">
        <v>6.4</v>
      </c>
      <c r="D1101" t="s">
        <v>2382</v>
      </c>
      <c r="E1101" t="s">
        <v>2380</v>
      </c>
      <c r="F1101" t="s">
        <v>2380</v>
      </c>
      <c r="G1101">
        <v>1</v>
      </c>
      <c r="H1101" t="s">
        <v>2380</v>
      </c>
    </row>
    <row r="1102" spans="1:8" x14ac:dyDescent="0.25">
      <c r="A1102" t="s">
        <v>1270</v>
      </c>
      <c r="B1102">
        <v>26.11</v>
      </c>
      <c r="C1102">
        <v>6.8</v>
      </c>
      <c r="D1102" t="s">
        <v>2382</v>
      </c>
      <c r="E1102" t="s">
        <v>2380</v>
      </c>
      <c r="F1102" t="s">
        <v>2380</v>
      </c>
      <c r="G1102">
        <v>2</v>
      </c>
      <c r="H1102" t="s">
        <v>2380</v>
      </c>
    </row>
    <row r="1103" spans="1:8" x14ac:dyDescent="0.25">
      <c r="A1103" t="s">
        <v>1269</v>
      </c>
      <c r="B1103">
        <v>32.299999999999997</v>
      </c>
      <c r="C1103">
        <v>9.48</v>
      </c>
      <c r="D1103" t="s">
        <v>2380</v>
      </c>
      <c r="E1103" t="s">
        <v>2380</v>
      </c>
      <c r="F1103" t="s">
        <v>2380</v>
      </c>
      <c r="G1103">
        <v>2</v>
      </c>
      <c r="H1103" t="s">
        <v>2380</v>
      </c>
    </row>
    <row r="1104" spans="1:8" x14ac:dyDescent="0.25">
      <c r="A1104" t="s">
        <v>1268</v>
      </c>
      <c r="B1104">
        <v>28.69</v>
      </c>
      <c r="C1104">
        <v>7.45</v>
      </c>
      <c r="D1104" t="s">
        <v>2380</v>
      </c>
      <c r="E1104" t="s">
        <v>2380</v>
      </c>
      <c r="F1104" t="s">
        <v>2380</v>
      </c>
      <c r="G1104">
        <v>2</v>
      </c>
      <c r="H1104" t="s">
        <v>2380</v>
      </c>
    </row>
    <row r="1105" spans="1:8" x14ac:dyDescent="0.25">
      <c r="A1105" t="s">
        <v>1267</v>
      </c>
      <c r="B1105">
        <v>31.28</v>
      </c>
      <c r="C1105">
        <v>6.94</v>
      </c>
      <c r="D1105" t="s">
        <v>2382</v>
      </c>
      <c r="E1105" t="s">
        <v>2380</v>
      </c>
      <c r="F1105" t="s">
        <v>2380</v>
      </c>
      <c r="G1105">
        <v>1</v>
      </c>
      <c r="H1105" t="s">
        <v>2380</v>
      </c>
    </row>
    <row r="1106" spans="1:8" x14ac:dyDescent="0.25">
      <c r="A1106" t="s">
        <v>1266</v>
      </c>
      <c r="B1106">
        <v>30.21</v>
      </c>
      <c r="C1106">
        <v>7.83</v>
      </c>
      <c r="D1106" t="s">
        <v>2380</v>
      </c>
      <c r="E1106" t="s">
        <v>2380</v>
      </c>
      <c r="F1106" t="s">
        <v>2380</v>
      </c>
      <c r="G1106" t="s">
        <v>2381</v>
      </c>
      <c r="H1106" t="s">
        <v>2380</v>
      </c>
    </row>
    <row r="1107" spans="1:8" x14ac:dyDescent="0.25">
      <c r="A1107" t="s">
        <v>1265</v>
      </c>
      <c r="B1107">
        <v>38.28</v>
      </c>
      <c r="C1107">
        <v>10.17</v>
      </c>
      <c r="D1107" t="s">
        <v>2382</v>
      </c>
      <c r="E1107" t="s">
        <v>2380</v>
      </c>
      <c r="F1107" t="s">
        <v>2380</v>
      </c>
      <c r="G1107" t="s">
        <v>2381</v>
      </c>
      <c r="H1107" t="s">
        <v>2380</v>
      </c>
    </row>
    <row r="1108" spans="1:8" x14ac:dyDescent="0.25">
      <c r="A1108" t="s">
        <v>1264</v>
      </c>
      <c r="B1108">
        <v>29.9</v>
      </c>
      <c r="C1108">
        <v>8.9600000000000009</v>
      </c>
      <c r="D1108" t="s">
        <v>2382</v>
      </c>
      <c r="E1108" t="s">
        <v>2380</v>
      </c>
      <c r="F1108" t="s">
        <v>2380</v>
      </c>
      <c r="G1108" t="s">
        <v>2381</v>
      </c>
      <c r="H1108" t="s">
        <v>2380</v>
      </c>
    </row>
    <row r="1109" spans="1:8" x14ac:dyDescent="0.25">
      <c r="A1109" t="s">
        <v>1263</v>
      </c>
      <c r="B1109">
        <v>23.18</v>
      </c>
      <c r="C1109">
        <v>6.96</v>
      </c>
      <c r="D1109" t="s">
        <v>2382</v>
      </c>
      <c r="E1109" t="s">
        <v>2380</v>
      </c>
      <c r="F1109" t="s">
        <v>2380</v>
      </c>
      <c r="G1109">
        <v>2</v>
      </c>
      <c r="H1109" t="s">
        <v>2380</v>
      </c>
    </row>
    <row r="1110" spans="1:8" x14ac:dyDescent="0.25">
      <c r="A1110" t="s">
        <v>1262</v>
      </c>
      <c r="B1110">
        <v>33.020000000000003</v>
      </c>
      <c r="C1110">
        <v>5.07</v>
      </c>
      <c r="D1110" t="s">
        <v>2382</v>
      </c>
      <c r="E1110" t="s">
        <v>2380</v>
      </c>
      <c r="F1110" t="s">
        <v>2380</v>
      </c>
      <c r="G1110" t="s">
        <v>2381</v>
      </c>
      <c r="H1110" t="s">
        <v>2380</v>
      </c>
    </row>
    <row r="1111" spans="1:8" x14ac:dyDescent="0.25">
      <c r="A1111" t="s">
        <v>1261</v>
      </c>
      <c r="B1111">
        <v>27.29</v>
      </c>
      <c r="C1111">
        <v>5.85</v>
      </c>
      <c r="D1111" t="s">
        <v>2380</v>
      </c>
      <c r="E1111" t="s">
        <v>2380</v>
      </c>
      <c r="F1111" t="s">
        <v>2380</v>
      </c>
      <c r="G1111">
        <v>2</v>
      </c>
      <c r="H1111" t="s">
        <v>2380</v>
      </c>
    </row>
    <row r="1112" spans="1:8" x14ac:dyDescent="0.25">
      <c r="A1112" t="s">
        <v>1260</v>
      </c>
      <c r="B1112">
        <v>23.18</v>
      </c>
      <c r="C1112">
        <v>10.56</v>
      </c>
      <c r="D1112" t="s">
        <v>2380</v>
      </c>
      <c r="E1112" t="s">
        <v>2380</v>
      </c>
      <c r="F1112" t="s">
        <v>2380</v>
      </c>
      <c r="G1112">
        <v>2</v>
      </c>
      <c r="H1112" t="s">
        <v>2380</v>
      </c>
    </row>
    <row r="1113" spans="1:8" x14ac:dyDescent="0.25">
      <c r="A1113" t="s">
        <v>1259</v>
      </c>
      <c r="B1113">
        <v>32.659999999999997</v>
      </c>
      <c r="C1113">
        <v>8.92</v>
      </c>
      <c r="D1113" t="s">
        <v>2382</v>
      </c>
      <c r="E1113" t="s">
        <v>2380</v>
      </c>
      <c r="F1113" t="s">
        <v>2380</v>
      </c>
      <c r="G1113" t="s">
        <v>2381</v>
      </c>
      <c r="H1113" t="s">
        <v>2380</v>
      </c>
    </row>
    <row r="1114" spans="1:8" x14ac:dyDescent="0.25">
      <c r="A1114" t="s">
        <v>1258</v>
      </c>
      <c r="B1114">
        <v>30.78</v>
      </c>
      <c r="C1114">
        <v>8.6300000000000008</v>
      </c>
      <c r="D1114" t="s">
        <v>2380</v>
      </c>
      <c r="E1114" t="s">
        <v>2380</v>
      </c>
      <c r="F1114" t="s">
        <v>2380</v>
      </c>
      <c r="G1114" t="s">
        <v>2381</v>
      </c>
      <c r="H1114" t="s">
        <v>2380</v>
      </c>
    </row>
    <row r="1115" spans="1:8" x14ac:dyDescent="0.25">
      <c r="A1115" t="s">
        <v>1257</v>
      </c>
      <c r="B1115">
        <v>47.2</v>
      </c>
      <c r="C1115">
        <v>6.29</v>
      </c>
      <c r="D1115" t="s">
        <v>2382</v>
      </c>
      <c r="E1115" t="s">
        <v>2380</v>
      </c>
      <c r="F1115" t="s">
        <v>2383</v>
      </c>
      <c r="G1115">
        <v>1</v>
      </c>
      <c r="H1115" t="s">
        <v>2380</v>
      </c>
    </row>
    <row r="1116" spans="1:8" x14ac:dyDescent="0.25">
      <c r="A1116" t="s">
        <v>1256</v>
      </c>
      <c r="B1116">
        <v>31.6</v>
      </c>
      <c r="C1116">
        <v>5.75</v>
      </c>
      <c r="D1116" t="s">
        <v>2380</v>
      </c>
      <c r="E1116" t="s">
        <v>2380</v>
      </c>
      <c r="F1116" t="s">
        <v>2380</v>
      </c>
      <c r="G1116">
        <v>2</v>
      </c>
      <c r="H1116" t="s">
        <v>2380</v>
      </c>
    </row>
    <row r="1117" spans="1:8" x14ac:dyDescent="0.25">
      <c r="A1117" t="s">
        <v>1255</v>
      </c>
      <c r="B1117">
        <v>33.914999999999999</v>
      </c>
      <c r="C1117">
        <v>6.66</v>
      </c>
      <c r="D1117" t="s">
        <v>2382</v>
      </c>
      <c r="E1117" t="s">
        <v>2380</v>
      </c>
      <c r="F1117" t="s">
        <v>2380</v>
      </c>
      <c r="G1117">
        <v>1</v>
      </c>
      <c r="H1117" t="s">
        <v>2380</v>
      </c>
    </row>
    <row r="1118" spans="1:8" x14ac:dyDescent="0.25">
      <c r="A1118" t="s">
        <v>1254</v>
      </c>
      <c r="B1118">
        <v>23.54</v>
      </c>
      <c r="C1118">
        <v>5.0999999999999996</v>
      </c>
      <c r="D1118" t="s">
        <v>2380</v>
      </c>
      <c r="E1118" t="s">
        <v>2380</v>
      </c>
      <c r="F1118" t="s">
        <v>2380</v>
      </c>
      <c r="G1118">
        <v>2</v>
      </c>
      <c r="H1118" t="s">
        <v>2380</v>
      </c>
    </row>
    <row r="1119" spans="1:8" x14ac:dyDescent="0.25">
      <c r="A1119" t="s">
        <v>1253</v>
      </c>
      <c r="B1119">
        <v>27.074999999999999</v>
      </c>
      <c r="C1119">
        <v>4.41</v>
      </c>
      <c r="D1119" t="s">
        <v>2380</v>
      </c>
      <c r="E1119" t="s">
        <v>2380</v>
      </c>
      <c r="F1119" t="s">
        <v>2380</v>
      </c>
      <c r="G1119">
        <v>2</v>
      </c>
      <c r="H1119" t="s">
        <v>2380</v>
      </c>
    </row>
    <row r="1120" spans="1:8" x14ac:dyDescent="0.25">
      <c r="A1120" t="s">
        <v>1252</v>
      </c>
      <c r="B1120">
        <v>25.8</v>
      </c>
      <c r="C1120">
        <v>5.52</v>
      </c>
      <c r="D1120" t="s">
        <v>2382</v>
      </c>
      <c r="E1120" t="s">
        <v>2380</v>
      </c>
      <c r="F1120" t="s">
        <v>2380</v>
      </c>
      <c r="G1120" t="s">
        <v>2381</v>
      </c>
      <c r="H1120" t="s">
        <v>2380</v>
      </c>
    </row>
    <row r="1121" spans="1:8" x14ac:dyDescent="0.25">
      <c r="A1121" t="s">
        <v>1251</v>
      </c>
      <c r="B1121">
        <v>36.1</v>
      </c>
      <c r="C1121">
        <v>4.62</v>
      </c>
      <c r="D1121" t="s">
        <v>2382</v>
      </c>
      <c r="E1121" t="s">
        <v>2380</v>
      </c>
      <c r="F1121" t="s">
        <v>2383</v>
      </c>
      <c r="G1121">
        <v>1</v>
      </c>
      <c r="H1121" t="s">
        <v>2380</v>
      </c>
    </row>
    <row r="1122" spans="1:8" x14ac:dyDescent="0.25">
      <c r="A1122" t="s">
        <v>1250</v>
      </c>
      <c r="B1122">
        <v>30.495000000000001</v>
      </c>
      <c r="C1122">
        <v>5.74</v>
      </c>
      <c r="D1122" t="s">
        <v>2382</v>
      </c>
      <c r="E1122" t="s">
        <v>2380</v>
      </c>
      <c r="F1122" t="s">
        <v>2383</v>
      </c>
      <c r="G1122">
        <v>1</v>
      </c>
      <c r="H1122" t="s">
        <v>2380</v>
      </c>
    </row>
    <row r="1123" spans="1:8" x14ac:dyDescent="0.25">
      <c r="A1123" t="s">
        <v>1249</v>
      </c>
      <c r="B1123">
        <v>21.4</v>
      </c>
      <c r="C1123">
        <v>6.3</v>
      </c>
      <c r="D1123" t="s">
        <v>2382</v>
      </c>
      <c r="E1123" t="s">
        <v>2380</v>
      </c>
      <c r="F1123" t="s">
        <v>2383</v>
      </c>
      <c r="G1123">
        <v>1</v>
      </c>
      <c r="H1123" t="s">
        <v>2380</v>
      </c>
    </row>
    <row r="1124" spans="1:8" x14ac:dyDescent="0.25">
      <c r="A1124" t="s">
        <v>1248</v>
      </c>
      <c r="B1124">
        <v>32.299999999999997</v>
      </c>
      <c r="C1124">
        <v>10.27</v>
      </c>
      <c r="D1124" t="s">
        <v>2380</v>
      </c>
      <c r="E1124" t="s">
        <v>2380</v>
      </c>
      <c r="F1124" t="s">
        <v>2380</v>
      </c>
      <c r="G1124" t="s">
        <v>2381</v>
      </c>
      <c r="H1124" t="s">
        <v>2380</v>
      </c>
    </row>
    <row r="1125" spans="1:8" x14ac:dyDescent="0.25">
      <c r="A1125" t="s">
        <v>1247</v>
      </c>
      <c r="B1125">
        <v>29.78</v>
      </c>
      <c r="C1125">
        <v>5.85</v>
      </c>
      <c r="D1125" t="s">
        <v>2380</v>
      </c>
      <c r="E1125" t="s">
        <v>2380</v>
      </c>
      <c r="F1125" t="s">
        <v>2383</v>
      </c>
      <c r="G1125">
        <v>1</v>
      </c>
      <c r="H1125" t="s">
        <v>2380</v>
      </c>
    </row>
    <row r="1126" spans="1:8" x14ac:dyDescent="0.25">
      <c r="A1126" t="s">
        <v>1246</v>
      </c>
      <c r="B1126">
        <v>34.76</v>
      </c>
      <c r="C1126">
        <v>5.92</v>
      </c>
      <c r="D1126" t="s">
        <v>2382</v>
      </c>
      <c r="E1126" t="s">
        <v>2380</v>
      </c>
      <c r="F1126" t="s">
        <v>2380</v>
      </c>
      <c r="G1126">
        <v>1</v>
      </c>
      <c r="H1126" t="s">
        <v>2380</v>
      </c>
    </row>
    <row r="1127" spans="1:8" x14ac:dyDescent="0.25">
      <c r="A1127" t="s">
        <v>1245</v>
      </c>
      <c r="B1127">
        <v>18.335000000000001</v>
      </c>
      <c r="C1127">
        <v>10.01</v>
      </c>
      <c r="D1127" t="s">
        <v>2382</v>
      </c>
      <c r="E1127" t="s">
        <v>2380</v>
      </c>
      <c r="F1127" t="s">
        <v>2380</v>
      </c>
      <c r="G1127">
        <v>2</v>
      </c>
      <c r="H1127" t="s">
        <v>2380</v>
      </c>
    </row>
    <row r="1128" spans="1:8" x14ac:dyDescent="0.25">
      <c r="A1128" t="s">
        <v>1244</v>
      </c>
      <c r="B1128">
        <v>32.299999999999997</v>
      </c>
      <c r="C1128">
        <v>9.59</v>
      </c>
      <c r="D1128" t="s">
        <v>2380</v>
      </c>
      <c r="E1128" t="s">
        <v>2380</v>
      </c>
      <c r="F1128" t="s">
        <v>2380</v>
      </c>
      <c r="G1128" t="s">
        <v>2381</v>
      </c>
      <c r="H1128" t="s">
        <v>2380</v>
      </c>
    </row>
    <row r="1129" spans="1:8" x14ac:dyDescent="0.25">
      <c r="A1129" t="s">
        <v>1243</v>
      </c>
      <c r="B1129">
        <v>27.74</v>
      </c>
      <c r="C1129">
        <v>10.37</v>
      </c>
      <c r="D1129" t="s">
        <v>2380</v>
      </c>
      <c r="E1129" t="s">
        <v>2380</v>
      </c>
      <c r="F1129" t="s">
        <v>2380</v>
      </c>
      <c r="G1129" t="s">
        <v>2381</v>
      </c>
      <c r="H1129" t="s">
        <v>2380</v>
      </c>
    </row>
    <row r="1130" spans="1:8" x14ac:dyDescent="0.25">
      <c r="A1130" t="s">
        <v>1242</v>
      </c>
      <c r="B1130">
        <v>24</v>
      </c>
      <c r="C1130">
        <v>4.01</v>
      </c>
      <c r="D1130" t="s">
        <v>2382</v>
      </c>
      <c r="E1130" t="s">
        <v>2380</v>
      </c>
      <c r="F1130" t="s">
        <v>2380</v>
      </c>
      <c r="G1130">
        <v>1</v>
      </c>
      <c r="H1130" t="s">
        <v>2380</v>
      </c>
    </row>
    <row r="1131" spans="1:8" x14ac:dyDescent="0.25">
      <c r="A1131" t="s">
        <v>1241</v>
      </c>
      <c r="B1131">
        <v>31.78</v>
      </c>
      <c r="C1131">
        <v>4.24</v>
      </c>
      <c r="D1131" t="s">
        <v>2382</v>
      </c>
      <c r="E1131" t="s">
        <v>2380</v>
      </c>
      <c r="F1131" t="s">
        <v>2383</v>
      </c>
      <c r="G1131">
        <v>1</v>
      </c>
      <c r="H1131" t="s">
        <v>2380</v>
      </c>
    </row>
    <row r="1132" spans="1:8" x14ac:dyDescent="0.25">
      <c r="A1132" t="s">
        <v>1240</v>
      </c>
      <c r="B1132">
        <v>32.25</v>
      </c>
      <c r="C1132">
        <v>5.36</v>
      </c>
      <c r="D1132" t="s">
        <v>2382</v>
      </c>
      <c r="E1132" t="s">
        <v>2380</v>
      </c>
      <c r="F1132" t="s">
        <v>2380</v>
      </c>
      <c r="G1132" t="s">
        <v>2381</v>
      </c>
      <c r="H1132" t="s">
        <v>2380</v>
      </c>
    </row>
    <row r="1133" spans="1:8" x14ac:dyDescent="0.25">
      <c r="A1133" t="s">
        <v>1239</v>
      </c>
      <c r="B1133">
        <v>30.114999999999998</v>
      </c>
      <c r="C1133">
        <v>4.99</v>
      </c>
      <c r="D1133" t="s">
        <v>2380</v>
      </c>
      <c r="E1133" t="s">
        <v>2380</v>
      </c>
      <c r="F1133" t="s">
        <v>2380</v>
      </c>
      <c r="G1133">
        <v>2</v>
      </c>
      <c r="H1133" t="s">
        <v>2380</v>
      </c>
    </row>
    <row r="1134" spans="1:8" x14ac:dyDescent="0.25">
      <c r="A1134" t="s">
        <v>1238</v>
      </c>
      <c r="B1134">
        <v>22.41</v>
      </c>
      <c r="C1134">
        <v>8.68</v>
      </c>
      <c r="D1134" t="s">
        <v>2380</v>
      </c>
      <c r="E1134" t="s">
        <v>2380</v>
      </c>
      <c r="F1134" t="s">
        <v>2380</v>
      </c>
      <c r="G1134" t="s">
        <v>2381</v>
      </c>
      <c r="H1134" t="s">
        <v>2380</v>
      </c>
    </row>
    <row r="1135" spans="1:8" x14ac:dyDescent="0.25">
      <c r="A1135" t="s">
        <v>1237</v>
      </c>
      <c r="B1135">
        <v>45.72</v>
      </c>
      <c r="C1135">
        <v>4.2300000000000004</v>
      </c>
      <c r="D1135" t="s">
        <v>2382</v>
      </c>
      <c r="E1135" t="s">
        <v>2380</v>
      </c>
      <c r="F1135" t="s">
        <v>2380</v>
      </c>
      <c r="G1135" t="s">
        <v>2381</v>
      </c>
      <c r="H1135" t="s">
        <v>2380</v>
      </c>
    </row>
    <row r="1136" spans="1:8" x14ac:dyDescent="0.25">
      <c r="A1136" t="s">
        <v>1236</v>
      </c>
      <c r="B1136">
        <v>25</v>
      </c>
      <c r="C1136">
        <v>5.32</v>
      </c>
      <c r="D1136" t="s">
        <v>2382</v>
      </c>
      <c r="E1136" t="s">
        <v>2380</v>
      </c>
      <c r="F1136" t="s">
        <v>2380</v>
      </c>
      <c r="G1136">
        <v>2</v>
      </c>
      <c r="H1136" t="s">
        <v>2380</v>
      </c>
    </row>
    <row r="1137" spans="1:8" x14ac:dyDescent="0.25">
      <c r="A1137" t="s">
        <v>1235</v>
      </c>
      <c r="B1137">
        <v>39.5</v>
      </c>
      <c r="C1137">
        <v>6.66</v>
      </c>
      <c r="D1137" t="s">
        <v>2380</v>
      </c>
      <c r="E1137" t="s">
        <v>2380</v>
      </c>
      <c r="F1137" t="s">
        <v>2380</v>
      </c>
      <c r="G1137" t="s">
        <v>2381</v>
      </c>
      <c r="H1137" t="s">
        <v>2380</v>
      </c>
    </row>
    <row r="1138" spans="1:8" x14ac:dyDescent="0.25">
      <c r="A1138" t="s">
        <v>1234</v>
      </c>
      <c r="B1138">
        <v>37.729999999999997</v>
      </c>
      <c r="C1138">
        <v>7.4</v>
      </c>
      <c r="D1138" t="s">
        <v>2380</v>
      </c>
      <c r="E1138" t="s">
        <v>2380</v>
      </c>
      <c r="F1138" t="s">
        <v>2380</v>
      </c>
      <c r="G1138" t="s">
        <v>2381</v>
      </c>
      <c r="H1138" t="s">
        <v>2380</v>
      </c>
    </row>
    <row r="1139" spans="1:8" x14ac:dyDescent="0.25">
      <c r="A1139" t="s">
        <v>1233</v>
      </c>
      <c r="B1139">
        <v>40.659999999999997</v>
      </c>
      <c r="C1139">
        <v>10.08</v>
      </c>
      <c r="D1139" t="s">
        <v>2380</v>
      </c>
      <c r="E1139" t="s">
        <v>2380</v>
      </c>
      <c r="F1139" t="s">
        <v>2380</v>
      </c>
      <c r="G1139" t="s">
        <v>2381</v>
      </c>
      <c r="H1139" t="s">
        <v>2380</v>
      </c>
    </row>
    <row r="1140" spans="1:8" x14ac:dyDescent="0.25">
      <c r="A1140" t="s">
        <v>1232</v>
      </c>
      <c r="B1140">
        <v>34.200000000000003</v>
      </c>
      <c r="C1140">
        <v>8.58</v>
      </c>
      <c r="D1140" t="s">
        <v>2380</v>
      </c>
      <c r="E1140" t="s">
        <v>2380</v>
      </c>
      <c r="F1140" t="s">
        <v>2380</v>
      </c>
      <c r="G1140" t="s">
        <v>2381</v>
      </c>
      <c r="H1140" t="s">
        <v>2380</v>
      </c>
    </row>
    <row r="1141" spans="1:8" x14ac:dyDescent="0.25">
      <c r="A1141" t="s">
        <v>1231</v>
      </c>
      <c r="B1141">
        <v>46.51</v>
      </c>
      <c r="C1141">
        <v>5.84</v>
      </c>
      <c r="D1141" t="s">
        <v>2380</v>
      </c>
      <c r="E1141" t="s">
        <v>2380</v>
      </c>
      <c r="F1141" t="s">
        <v>2380</v>
      </c>
      <c r="G1141">
        <v>1</v>
      </c>
      <c r="H1141" t="s">
        <v>2380</v>
      </c>
    </row>
    <row r="1142" spans="1:8" x14ac:dyDescent="0.25">
      <c r="A1142" t="s">
        <v>1230</v>
      </c>
      <c r="B1142">
        <v>28.88</v>
      </c>
      <c r="C1142">
        <v>4.8600000000000003</v>
      </c>
      <c r="D1142" t="s">
        <v>2382</v>
      </c>
      <c r="E1142" t="s">
        <v>2380</v>
      </c>
      <c r="F1142" t="s">
        <v>2383</v>
      </c>
      <c r="G1142">
        <v>1</v>
      </c>
      <c r="H1142" t="s">
        <v>2380</v>
      </c>
    </row>
    <row r="1143" spans="1:8" x14ac:dyDescent="0.25">
      <c r="A1143" t="s">
        <v>1229</v>
      </c>
      <c r="B1143">
        <v>33.914999999999999</v>
      </c>
      <c r="C1143">
        <v>11.52</v>
      </c>
      <c r="D1143" t="s">
        <v>2380</v>
      </c>
      <c r="E1143" t="s">
        <v>2380</v>
      </c>
      <c r="F1143" t="s">
        <v>2380</v>
      </c>
      <c r="G1143" t="s">
        <v>2381</v>
      </c>
      <c r="H1143" t="s">
        <v>2380</v>
      </c>
    </row>
    <row r="1144" spans="1:8" x14ac:dyDescent="0.25">
      <c r="A1144" t="s">
        <v>1228</v>
      </c>
      <c r="B1144">
        <v>24.32</v>
      </c>
      <c r="C1144">
        <v>6.15</v>
      </c>
      <c r="D1144" t="s">
        <v>2382</v>
      </c>
      <c r="E1144" t="s">
        <v>2380</v>
      </c>
      <c r="F1144" t="s">
        <v>2383</v>
      </c>
      <c r="G1144">
        <v>1</v>
      </c>
      <c r="H1144" t="s">
        <v>2380</v>
      </c>
    </row>
    <row r="1145" spans="1:8" x14ac:dyDescent="0.25">
      <c r="A1145" t="s">
        <v>1227</v>
      </c>
      <c r="B1145">
        <v>25.8</v>
      </c>
      <c r="C1145">
        <v>9.94</v>
      </c>
      <c r="D1145" t="s">
        <v>2380</v>
      </c>
      <c r="E1145" t="s">
        <v>2380</v>
      </c>
      <c r="F1145" t="s">
        <v>2380</v>
      </c>
      <c r="G1145" t="s">
        <v>2381</v>
      </c>
      <c r="H1145" t="s">
        <v>2380</v>
      </c>
    </row>
    <row r="1146" spans="1:8" x14ac:dyDescent="0.25">
      <c r="A1146" t="s">
        <v>1226</v>
      </c>
      <c r="B1146">
        <v>21.56</v>
      </c>
      <c r="C1146">
        <v>10.56</v>
      </c>
      <c r="D1146" t="s">
        <v>2380</v>
      </c>
      <c r="E1146" t="s">
        <v>2380</v>
      </c>
      <c r="F1146" t="s">
        <v>2380</v>
      </c>
      <c r="G1146" t="s">
        <v>2381</v>
      </c>
      <c r="H1146" t="s">
        <v>2380</v>
      </c>
    </row>
    <row r="1147" spans="1:8" x14ac:dyDescent="0.25">
      <c r="A1147" t="s">
        <v>1225</v>
      </c>
      <c r="B1147">
        <v>31.6</v>
      </c>
      <c r="C1147">
        <v>6.79</v>
      </c>
      <c r="D1147" t="s">
        <v>2380</v>
      </c>
      <c r="E1147" t="s">
        <v>2380</v>
      </c>
      <c r="F1147" t="s">
        <v>2380</v>
      </c>
      <c r="G1147" t="s">
        <v>2381</v>
      </c>
      <c r="H1147" t="s">
        <v>2380</v>
      </c>
    </row>
    <row r="1148" spans="1:8" x14ac:dyDescent="0.25">
      <c r="A1148" t="s">
        <v>1224</v>
      </c>
      <c r="B1148">
        <v>42.93</v>
      </c>
      <c r="C1148">
        <v>4.8</v>
      </c>
      <c r="D1148" t="s">
        <v>2380</v>
      </c>
      <c r="E1148" t="s">
        <v>2380</v>
      </c>
      <c r="F1148" t="s">
        <v>2380</v>
      </c>
      <c r="G1148">
        <v>1</v>
      </c>
      <c r="H1148" t="s">
        <v>2380</v>
      </c>
    </row>
    <row r="1149" spans="1:8" x14ac:dyDescent="0.25">
      <c r="A1149" t="s">
        <v>1223</v>
      </c>
      <c r="B1149">
        <v>26.72</v>
      </c>
      <c r="C1149">
        <v>5.75</v>
      </c>
      <c r="D1149" t="s">
        <v>2380</v>
      </c>
      <c r="E1149" t="s">
        <v>2380</v>
      </c>
      <c r="F1149" t="s">
        <v>2380</v>
      </c>
      <c r="G1149">
        <v>2</v>
      </c>
      <c r="H1149" t="s">
        <v>2380</v>
      </c>
    </row>
    <row r="1150" spans="1:8" x14ac:dyDescent="0.25">
      <c r="A1150" t="s">
        <v>1222</v>
      </c>
      <c r="B1150">
        <v>26.67</v>
      </c>
      <c r="C1150">
        <v>5.81</v>
      </c>
      <c r="D1150" t="s">
        <v>2380</v>
      </c>
      <c r="E1150" t="s">
        <v>2380</v>
      </c>
      <c r="F1150" t="s">
        <v>2380</v>
      </c>
      <c r="G1150">
        <v>2</v>
      </c>
      <c r="H1150" t="s">
        <v>2380</v>
      </c>
    </row>
    <row r="1151" spans="1:8" x14ac:dyDescent="0.25">
      <c r="A1151" t="s">
        <v>1221</v>
      </c>
      <c r="B1151">
        <v>42.68</v>
      </c>
      <c r="C1151">
        <v>9.2799999999999994</v>
      </c>
      <c r="D1151" t="s">
        <v>2380</v>
      </c>
      <c r="E1151" t="s">
        <v>2380</v>
      </c>
      <c r="F1151" t="s">
        <v>2380</v>
      </c>
      <c r="G1151">
        <v>2</v>
      </c>
      <c r="H1151" t="s">
        <v>2380</v>
      </c>
    </row>
    <row r="1152" spans="1:8" x14ac:dyDescent="0.25">
      <c r="A1152" t="s">
        <v>1220</v>
      </c>
      <c r="B1152">
        <v>24.31</v>
      </c>
      <c r="C1152">
        <v>6.37</v>
      </c>
      <c r="D1152" t="s">
        <v>2380</v>
      </c>
      <c r="E1152" t="s">
        <v>2380</v>
      </c>
      <c r="F1152" t="s">
        <v>2380</v>
      </c>
      <c r="G1152" t="s">
        <v>2381</v>
      </c>
      <c r="H1152" t="s">
        <v>2380</v>
      </c>
    </row>
    <row r="1153" spans="1:8" x14ac:dyDescent="0.25">
      <c r="A1153" t="s">
        <v>1219</v>
      </c>
      <c r="B1153">
        <v>44.75</v>
      </c>
      <c r="C1153">
        <v>5.09</v>
      </c>
      <c r="D1153" t="s">
        <v>2382</v>
      </c>
      <c r="E1153" t="s">
        <v>2380</v>
      </c>
      <c r="F1153" t="s">
        <v>2380</v>
      </c>
      <c r="G1153" t="s">
        <v>2381</v>
      </c>
      <c r="H1153" t="s">
        <v>2380</v>
      </c>
    </row>
    <row r="1154" spans="1:8" x14ac:dyDescent="0.25">
      <c r="A1154" t="s">
        <v>1218</v>
      </c>
      <c r="B1154">
        <v>30.78</v>
      </c>
      <c r="C1154">
        <v>7.94</v>
      </c>
      <c r="D1154" t="s">
        <v>2380</v>
      </c>
      <c r="E1154" t="s">
        <v>2380</v>
      </c>
      <c r="F1154" t="s">
        <v>2380</v>
      </c>
      <c r="G1154">
        <v>2</v>
      </c>
      <c r="H1154" t="s">
        <v>2380</v>
      </c>
    </row>
    <row r="1155" spans="1:8" x14ac:dyDescent="0.25">
      <c r="A1155" t="s">
        <v>1217</v>
      </c>
      <c r="B1155">
        <v>21.86</v>
      </c>
      <c r="C1155">
        <v>10.95</v>
      </c>
      <c r="D1155" t="s">
        <v>2380</v>
      </c>
      <c r="E1155" t="s">
        <v>2380</v>
      </c>
      <c r="F1155" t="s">
        <v>2380</v>
      </c>
      <c r="G1155" t="s">
        <v>2381</v>
      </c>
      <c r="H1155" t="s">
        <v>2380</v>
      </c>
    </row>
    <row r="1156" spans="1:8" x14ac:dyDescent="0.25">
      <c r="A1156" t="s">
        <v>1216</v>
      </c>
      <c r="B1156">
        <v>49.09</v>
      </c>
      <c r="C1156">
        <v>6.3</v>
      </c>
      <c r="D1156" t="s">
        <v>2382</v>
      </c>
      <c r="E1156" t="s">
        <v>2380</v>
      </c>
      <c r="F1156" t="s">
        <v>2380</v>
      </c>
      <c r="G1156" t="s">
        <v>2381</v>
      </c>
      <c r="H1156" t="s">
        <v>2380</v>
      </c>
    </row>
    <row r="1157" spans="1:8" x14ac:dyDescent="0.25">
      <c r="A1157" t="s">
        <v>1215</v>
      </c>
      <c r="B1157">
        <v>47.74</v>
      </c>
      <c r="C1157">
        <v>8.0500000000000007</v>
      </c>
      <c r="D1157" t="s">
        <v>2382</v>
      </c>
      <c r="E1157" t="s">
        <v>2380</v>
      </c>
      <c r="F1157" t="s">
        <v>2380</v>
      </c>
      <c r="G1157">
        <v>2</v>
      </c>
      <c r="H1157" t="s">
        <v>2380</v>
      </c>
    </row>
    <row r="1158" spans="1:8" x14ac:dyDescent="0.25">
      <c r="A1158" t="s">
        <v>1214</v>
      </c>
      <c r="B1158">
        <v>30.2</v>
      </c>
      <c r="C1158">
        <v>9.8800000000000008</v>
      </c>
      <c r="D1158" t="s">
        <v>2382</v>
      </c>
      <c r="E1158" t="s">
        <v>2380</v>
      </c>
      <c r="F1158" t="s">
        <v>2380</v>
      </c>
      <c r="G1158">
        <v>2</v>
      </c>
      <c r="H1158" t="s">
        <v>2380</v>
      </c>
    </row>
    <row r="1159" spans="1:8" x14ac:dyDescent="0.25">
      <c r="A1159" t="s">
        <v>1213</v>
      </c>
      <c r="B1159">
        <v>33.25</v>
      </c>
      <c r="C1159">
        <v>7.42</v>
      </c>
      <c r="D1159" t="s">
        <v>2382</v>
      </c>
      <c r="E1159" t="s">
        <v>2380</v>
      </c>
      <c r="F1159" t="s">
        <v>2380</v>
      </c>
      <c r="G1159">
        <v>2</v>
      </c>
      <c r="H1159" t="s">
        <v>2380</v>
      </c>
    </row>
    <row r="1160" spans="1:8" x14ac:dyDescent="0.25">
      <c r="A1160" t="s">
        <v>1212</v>
      </c>
      <c r="B1160">
        <v>26.6</v>
      </c>
      <c r="C1160">
        <v>8.4499999999999993</v>
      </c>
      <c r="D1160" t="s">
        <v>2382</v>
      </c>
      <c r="E1160" t="s">
        <v>2380</v>
      </c>
      <c r="F1160" t="s">
        <v>2380</v>
      </c>
      <c r="G1160">
        <v>1</v>
      </c>
      <c r="H1160" t="s">
        <v>2380</v>
      </c>
    </row>
    <row r="1161" spans="1:8" x14ac:dyDescent="0.25">
      <c r="A1161" t="s">
        <v>1211</v>
      </c>
      <c r="B1161">
        <v>26.35</v>
      </c>
      <c r="C1161">
        <v>6.21</v>
      </c>
      <c r="D1161" t="s">
        <v>2380</v>
      </c>
      <c r="E1161" t="s">
        <v>2380</v>
      </c>
      <c r="F1161" t="s">
        <v>2380</v>
      </c>
      <c r="G1161">
        <v>2</v>
      </c>
      <c r="H1161" t="s">
        <v>2380</v>
      </c>
    </row>
    <row r="1162" spans="1:8" x14ac:dyDescent="0.25">
      <c r="A1162" t="s">
        <v>1210</v>
      </c>
      <c r="B1162">
        <v>39.994999999999997</v>
      </c>
      <c r="C1162">
        <v>4.6500000000000004</v>
      </c>
      <c r="D1162" t="s">
        <v>2380</v>
      </c>
      <c r="E1162" t="s">
        <v>2380</v>
      </c>
      <c r="F1162" t="s">
        <v>2380</v>
      </c>
      <c r="G1162" t="s">
        <v>2381</v>
      </c>
      <c r="H1162" t="s">
        <v>2380</v>
      </c>
    </row>
    <row r="1163" spans="1:8" x14ac:dyDescent="0.25">
      <c r="A1163" t="s">
        <v>1209</v>
      </c>
      <c r="B1163">
        <v>22.92</v>
      </c>
      <c r="C1163">
        <v>5.87</v>
      </c>
      <c r="D1163" t="s">
        <v>2382</v>
      </c>
      <c r="E1163" t="s">
        <v>2380</v>
      </c>
      <c r="F1163" t="s">
        <v>2380</v>
      </c>
      <c r="G1163">
        <v>1</v>
      </c>
      <c r="H1163" t="s">
        <v>2380</v>
      </c>
    </row>
    <row r="1164" spans="1:8" x14ac:dyDescent="0.25">
      <c r="A1164" t="s">
        <v>1208</v>
      </c>
      <c r="B1164">
        <v>24.78</v>
      </c>
      <c r="C1164">
        <v>4.24</v>
      </c>
      <c r="D1164" t="s">
        <v>2382</v>
      </c>
      <c r="E1164" t="s">
        <v>2380</v>
      </c>
      <c r="F1164" t="s">
        <v>2380</v>
      </c>
      <c r="G1164">
        <v>2</v>
      </c>
      <c r="H1164" t="s">
        <v>2380</v>
      </c>
    </row>
    <row r="1165" spans="1:8" x14ac:dyDescent="0.25">
      <c r="A1165" t="s">
        <v>1207</v>
      </c>
      <c r="B1165">
        <v>34.07</v>
      </c>
      <c r="C1165">
        <v>7.81</v>
      </c>
      <c r="D1165" t="s">
        <v>2382</v>
      </c>
      <c r="E1165" t="s">
        <v>2380</v>
      </c>
      <c r="F1165" t="s">
        <v>2380</v>
      </c>
      <c r="G1165" t="s">
        <v>2381</v>
      </c>
      <c r="H1165" t="s">
        <v>2380</v>
      </c>
    </row>
    <row r="1166" spans="1:8" x14ac:dyDescent="0.25">
      <c r="A1166" t="s">
        <v>1206</v>
      </c>
      <c r="B1166">
        <v>30.14</v>
      </c>
      <c r="C1166">
        <v>9.85</v>
      </c>
      <c r="D1166" t="s">
        <v>2380</v>
      </c>
      <c r="E1166" t="s">
        <v>2380</v>
      </c>
      <c r="F1166" t="s">
        <v>2380</v>
      </c>
      <c r="G1166" t="s">
        <v>2381</v>
      </c>
      <c r="H1166" t="s">
        <v>2380</v>
      </c>
    </row>
    <row r="1167" spans="1:8" x14ac:dyDescent="0.25">
      <c r="A1167" t="s">
        <v>1205</v>
      </c>
      <c r="B1167">
        <v>18.05</v>
      </c>
      <c r="C1167">
        <v>6.94</v>
      </c>
      <c r="D1167" t="s">
        <v>2380</v>
      </c>
      <c r="E1167" t="s">
        <v>2380</v>
      </c>
      <c r="F1167" t="s">
        <v>2380</v>
      </c>
      <c r="G1167" t="s">
        <v>2381</v>
      </c>
      <c r="H1167" t="s">
        <v>2380</v>
      </c>
    </row>
    <row r="1168" spans="1:8" x14ac:dyDescent="0.25">
      <c r="A1168" t="s">
        <v>1204</v>
      </c>
      <c r="B1168">
        <v>37.4</v>
      </c>
      <c r="C1168">
        <v>11.3</v>
      </c>
      <c r="D1168" t="s">
        <v>2382</v>
      </c>
      <c r="E1168" t="s">
        <v>2380</v>
      </c>
      <c r="F1168" t="s">
        <v>2380</v>
      </c>
      <c r="G1168">
        <v>2</v>
      </c>
      <c r="H1168" t="s">
        <v>2380</v>
      </c>
    </row>
    <row r="1169" spans="1:8" x14ac:dyDescent="0.25">
      <c r="A1169" t="s">
        <v>1203</v>
      </c>
      <c r="B1169">
        <v>25.75</v>
      </c>
      <c r="C1169">
        <v>9.23</v>
      </c>
      <c r="D1169" t="s">
        <v>2380</v>
      </c>
      <c r="E1169" t="s">
        <v>2380</v>
      </c>
      <c r="F1169" t="s">
        <v>2380</v>
      </c>
      <c r="G1169" t="s">
        <v>2381</v>
      </c>
      <c r="H1169" t="s">
        <v>2380</v>
      </c>
    </row>
    <row r="1170" spans="1:8" x14ac:dyDescent="0.25">
      <c r="A1170" t="s">
        <v>1202</v>
      </c>
      <c r="B1170">
        <v>32.299999999999997</v>
      </c>
      <c r="C1170">
        <v>4.37</v>
      </c>
      <c r="D1170" t="s">
        <v>2380</v>
      </c>
      <c r="E1170" t="s">
        <v>2380</v>
      </c>
      <c r="F1170" t="s">
        <v>2380</v>
      </c>
      <c r="G1170">
        <v>2</v>
      </c>
      <c r="H1170" t="s">
        <v>2380</v>
      </c>
    </row>
    <row r="1171" spans="1:8" x14ac:dyDescent="0.25">
      <c r="A1171" t="s">
        <v>1201</v>
      </c>
      <c r="B1171">
        <v>28.61</v>
      </c>
      <c r="C1171">
        <v>5.76</v>
      </c>
      <c r="D1171" t="s">
        <v>2380</v>
      </c>
      <c r="E1171" t="s">
        <v>2380</v>
      </c>
      <c r="F1171" t="s">
        <v>2383</v>
      </c>
      <c r="G1171">
        <v>1</v>
      </c>
      <c r="H1171" t="s">
        <v>2380</v>
      </c>
    </row>
    <row r="1172" spans="1:8" x14ac:dyDescent="0.25">
      <c r="A1172" t="s">
        <v>1200</v>
      </c>
      <c r="B1172">
        <v>45.41</v>
      </c>
      <c r="C1172">
        <v>4.96</v>
      </c>
      <c r="D1172" t="s">
        <v>2380</v>
      </c>
      <c r="E1172" t="s">
        <v>2380</v>
      </c>
      <c r="F1172" t="s">
        <v>2380</v>
      </c>
      <c r="G1172">
        <v>1</v>
      </c>
      <c r="H1172" t="s">
        <v>2380</v>
      </c>
    </row>
    <row r="1173" spans="1:8" x14ac:dyDescent="0.25">
      <c r="A1173" t="s">
        <v>1199</v>
      </c>
      <c r="B1173">
        <v>31.2</v>
      </c>
      <c r="C1173">
        <v>11.04</v>
      </c>
      <c r="D1173" t="s">
        <v>2382</v>
      </c>
      <c r="E1173" t="s">
        <v>2380</v>
      </c>
      <c r="F1173" t="s">
        <v>2380</v>
      </c>
      <c r="G1173">
        <v>2</v>
      </c>
      <c r="H1173" t="s">
        <v>2380</v>
      </c>
    </row>
    <row r="1174" spans="1:8" x14ac:dyDescent="0.25">
      <c r="A1174" t="s">
        <v>1198</v>
      </c>
      <c r="B1174">
        <v>29.83</v>
      </c>
      <c r="C1174">
        <v>7.81</v>
      </c>
      <c r="D1174" t="s">
        <v>2382</v>
      </c>
      <c r="E1174" t="s">
        <v>2380</v>
      </c>
      <c r="F1174" t="s">
        <v>2380</v>
      </c>
      <c r="G1174">
        <v>1</v>
      </c>
      <c r="H1174" t="s">
        <v>2380</v>
      </c>
    </row>
    <row r="1175" spans="1:8" x14ac:dyDescent="0.25">
      <c r="A1175" t="s">
        <v>1197</v>
      </c>
      <c r="B1175">
        <v>29.06</v>
      </c>
      <c r="C1175">
        <v>4.55</v>
      </c>
      <c r="D1175" t="s">
        <v>2380</v>
      </c>
      <c r="E1175" t="s">
        <v>2380</v>
      </c>
      <c r="F1175" t="s">
        <v>2380</v>
      </c>
      <c r="G1175" t="s">
        <v>2381</v>
      </c>
      <c r="H1175" t="s">
        <v>2380</v>
      </c>
    </row>
    <row r="1176" spans="1:8" x14ac:dyDescent="0.25">
      <c r="A1176" t="s">
        <v>1196</v>
      </c>
      <c r="B1176">
        <v>27.454999999999998</v>
      </c>
      <c r="C1176">
        <v>6.13</v>
      </c>
      <c r="D1176" t="s">
        <v>2380</v>
      </c>
      <c r="E1176" t="s">
        <v>2380</v>
      </c>
      <c r="F1176" t="s">
        <v>2380</v>
      </c>
      <c r="G1176">
        <v>2</v>
      </c>
      <c r="H1176" t="s">
        <v>2380</v>
      </c>
    </row>
    <row r="1177" spans="1:8" x14ac:dyDescent="0.25">
      <c r="A1177" t="s">
        <v>1195</v>
      </c>
      <c r="B1177">
        <v>23.01</v>
      </c>
      <c r="C1177">
        <v>6.04</v>
      </c>
      <c r="D1177" t="s">
        <v>2382</v>
      </c>
      <c r="E1177" t="s">
        <v>2380</v>
      </c>
      <c r="F1177" t="s">
        <v>2380</v>
      </c>
      <c r="G1177">
        <v>1</v>
      </c>
      <c r="H1177" t="s">
        <v>2380</v>
      </c>
    </row>
    <row r="1178" spans="1:8" x14ac:dyDescent="0.25">
      <c r="A1178" t="s">
        <v>1194</v>
      </c>
      <c r="B1178">
        <v>31.39</v>
      </c>
      <c r="C1178">
        <v>8.85</v>
      </c>
      <c r="D1178" t="s">
        <v>2382</v>
      </c>
      <c r="E1178" t="s">
        <v>2380</v>
      </c>
      <c r="F1178" t="s">
        <v>2380</v>
      </c>
      <c r="G1178" t="s">
        <v>2381</v>
      </c>
      <c r="H1178" t="s">
        <v>2380</v>
      </c>
    </row>
    <row r="1179" spans="1:8" x14ac:dyDescent="0.25">
      <c r="A1179" t="s">
        <v>1193</v>
      </c>
      <c r="B1179">
        <v>34.770000000000003</v>
      </c>
      <c r="C1179">
        <v>10.54</v>
      </c>
      <c r="D1179" t="s">
        <v>2380</v>
      </c>
      <c r="E1179" t="s">
        <v>2380</v>
      </c>
      <c r="F1179" t="s">
        <v>2380</v>
      </c>
      <c r="G1179">
        <v>2</v>
      </c>
      <c r="H1179" t="s">
        <v>2380</v>
      </c>
    </row>
    <row r="1180" spans="1:8" x14ac:dyDescent="0.25">
      <c r="A1180" t="s">
        <v>1192</v>
      </c>
      <c r="B1180">
        <v>24.48</v>
      </c>
      <c r="C1180">
        <v>4.37</v>
      </c>
      <c r="D1180" t="s">
        <v>2382</v>
      </c>
      <c r="E1180" t="s">
        <v>2380</v>
      </c>
      <c r="F1180" t="s">
        <v>2380</v>
      </c>
      <c r="G1180">
        <v>2</v>
      </c>
      <c r="H1180" t="s">
        <v>2380</v>
      </c>
    </row>
    <row r="1181" spans="1:8" x14ac:dyDescent="0.25">
      <c r="A1181" t="s">
        <v>1191</v>
      </c>
      <c r="B1181">
        <v>22.61</v>
      </c>
      <c r="C1181">
        <v>9.6300000000000008</v>
      </c>
      <c r="D1181" t="s">
        <v>2380</v>
      </c>
      <c r="E1181" t="s">
        <v>2380</v>
      </c>
      <c r="F1181" t="s">
        <v>2380</v>
      </c>
      <c r="G1181">
        <v>2</v>
      </c>
      <c r="H1181" t="s">
        <v>2380</v>
      </c>
    </row>
    <row r="1182" spans="1:8" x14ac:dyDescent="0.25">
      <c r="A1182" t="s">
        <v>1190</v>
      </c>
      <c r="B1182">
        <v>34.299999999999997</v>
      </c>
      <c r="C1182">
        <v>10.37</v>
      </c>
      <c r="D1182" t="s">
        <v>2380</v>
      </c>
      <c r="E1182" t="s">
        <v>2380</v>
      </c>
      <c r="F1182" t="s">
        <v>2380</v>
      </c>
      <c r="G1182" t="s">
        <v>2381</v>
      </c>
      <c r="H1182" t="s">
        <v>2380</v>
      </c>
    </row>
    <row r="1183" spans="1:8" x14ac:dyDescent="0.25">
      <c r="A1183" t="s">
        <v>1189</v>
      </c>
      <c r="B1183">
        <v>46.09</v>
      </c>
      <c r="C1183">
        <v>5.44</v>
      </c>
      <c r="D1183" t="s">
        <v>2380</v>
      </c>
      <c r="E1183" t="s">
        <v>2380</v>
      </c>
      <c r="F1183" t="s">
        <v>2380</v>
      </c>
      <c r="G1183">
        <v>2</v>
      </c>
      <c r="H1183" t="s">
        <v>2380</v>
      </c>
    </row>
    <row r="1184" spans="1:8" x14ac:dyDescent="0.25">
      <c r="A1184" t="s">
        <v>1188</v>
      </c>
      <c r="B1184">
        <v>44.744999999999997</v>
      </c>
      <c r="C1184">
        <v>5.19</v>
      </c>
      <c r="D1184" t="s">
        <v>2380</v>
      </c>
      <c r="E1184" t="s">
        <v>2380</v>
      </c>
      <c r="F1184" t="s">
        <v>2380</v>
      </c>
      <c r="G1184">
        <v>2</v>
      </c>
      <c r="H1184" t="s">
        <v>2380</v>
      </c>
    </row>
    <row r="1185" spans="1:8" x14ac:dyDescent="0.25">
      <c r="A1185" t="s">
        <v>1187</v>
      </c>
      <c r="B1185">
        <v>26.33</v>
      </c>
      <c r="C1185">
        <v>11.8</v>
      </c>
      <c r="D1185" t="s">
        <v>2382</v>
      </c>
      <c r="E1185" t="s">
        <v>2380</v>
      </c>
      <c r="F1185" t="s">
        <v>2380</v>
      </c>
      <c r="G1185">
        <v>1</v>
      </c>
      <c r="H1185" t="s">
        <v>2380</v>
      </c>
    </row>
    <row r="1186" spans="1:8" x14ac:dyDescent="0.25">
      <c r="A1186" t="s">
        <v>1186</v>
      </c>
      <c r="B1186">
        <v>26.6</v>
      </c>
      <c r="C1186">
        <v>8.3800000000000008</v>
      </c>
      <c r="D1186" t="s">
        <v>2380</v>
      </c>
      <c r="E1186" t="s">
        <v>2380</v>
      </c>
      <c r="F1186" t="s">
        <v>2380</v>
      </c>
      <c r="G1186">
        <v>2</v>
      </c>
      <c r="H1186" t="s">
        <v>2380</v>
      </c>
    </row>
    <row r="1187" spans="1:8" x14ac:dyDescent="0.25">
      <c r="A1187" t="s">
        <v>1185</v>
      </c>
      <c r="B1187">
        <v>27.5</v>
      </c>
      <c r="C1187">
        <v>7.58</v>
      </c>
      <c r="D1187" t="s">
        <v>2380</v>
      </c>
      <c r="E1187" t="s">
        <v>2380</v>
      </c>
      <c r="F1187" t="s">
        <v>2380</v>
      </c>
      <c r="G1187" t="s">
        <v>2381</v>
      </c>
      <c r="H1187" t="s">
        <v>2380</v>
      </c>
    </row>
    <row r="1188" spans="1:8" x14ac:dyDescent="0.25">
      <c r="A1188" t="s">
        <v>1184</v>
      </c>
      <c r="B1188">
        <v>41.55</v>
      </c>
      <c r="C1188">
        <v>4.6100000000000003</v>
      </c>
      <c r="D1188" t="s">
        <v>2380</v>
      </c>
      <c r="E1188" t="s">
        <v>2380</v>
      </c>
      <c r="F1188" t="s">
        <v>2380</v>
      </c>
      <c r="G1188">
        <v>1</v>
      </c>
      <c r="H1188" t="s">
        <v>2380</v>
      </c>
    </row>
    <row r="1189" spans="1:8" x14ac:dyDescent="0.25">
      <c r="A1189" t="s">
        <v>1183</v>
      </c>
      <c r="B1189">
        <v>41.47</v>
      </c>
      <c r="C1189">
        <v>4.7</v>
      </c>
      <c r="D1189" t="s">
        <v>2382</v>
      </c>
      <c r="E1189" t="s">
        <v>2380</v>
      </c>
      <c r="F1189" t="s">
        <v>2383</v>
      </c>
      <c r="G1189">
        <v>1</v>
      </c>
      <c r="H1189" t="s">
        <v>2380</v>
      </c>
    </row>
    <row r="1190" spans="1:8" x14ac:dyDescent="0.25">
      <c r="A1190" t="s">
        <v>1182</v>
      </c>
      <c r="B1190">
        <v>24.795000000000002</v>
      </c>
      <c r="C1190">
        <v>6.05</v>
      </c>
      <c r="D1190" t="s">
        <v>2382</v>
      </c>
      <c r="E1190" t="s">
        <v>2380</v>
      </c>
      <c r="F1190" t="s">
        <v>2380</v>
      </c>
      <c r="G1190" t="s">
        <v>2381</v>
      </c>
      <c r="H1190" t="s">
        <v>2380</v>
      </c>
    </row>
    <row r="1191" spans="1:8" x14ac:dyDescent="0.25">
      <c r="A1191" t="s">
        <v>1181</v>
      </c>
      <c r="B1191">
        <v>29.48</v>
      </c>
      <c r="C1191">
        <v>5.63</v>
      </c>
      <c r="D1191" t="s">
        <v>2382</v>
      </c>
      <c r="E1191" t="s">
        <v>2380</v>
      </c>
      <c r="F1191" t="s">
        <v>2383</v>
      </c>
      <c r="G1191">
        <v>1</v>
      </c>
      <c r="H1191" t="s">
        <v>2380</v>
      </c>
    </row>
    <row r="1192" spans="1:8" x14ac:dyDescent="0.25">
      <c r="A1192" t="s">
        <v>1180</v>
      </c>
      <c r="B1192">
        <v>28.09</v>
      </c>
      <c r="C1192">
        <v>6.06</v>
      </c>
      <c r="D1192" t="s">
        <v>2380</v>
      </c>
      <c r="E1192" t="s">
        <v>2380</v>
      </c>
      <c r="F1192" t="s">
        <v>2383</v>
      </c>
      <c r="G1192">
        <v>1</v>
      </c>
      <c r="H1192" t="s">
        <v>2380</v>
      </c>
    </row>
    <row r="1193" spans="1:8" x14ac:dyDescent="0.25">
      <c r="A1193" t="s">
        <v>1179</v>
      </c>
      <c r="B1193">
        <v>32.729999999999997</v>
      </c>
      <c r="C1193">
        <v>5.19</v>
      </c>
      <c r="D1193" t="s">
        <v>2380</v>
      </c>
      <c r="E1193" t="s">
        <v>2380</v>
      </c>
      <c r="F1193" t="s">
        <v>2380</v>
      </c>
      <c r="G1193">
        <v>1</v>
      </c>
      <c r="H1193" t="s">
        <v>2380</v>
      </c>
    </row>
    <row r="1194" spans="1:8" x14ac:dyDescent="0.25">
      <c r="A1194" t="s">
        <v>1178</v>
      </c>
      <c r="B1194">
        <v>27.36</v>
      </c>
      <c r="C1194">
        <v>8.9600000000000009</v>
      </c>
      <c r="D1194" t="s">
        <v>2380</v>
      </c>
      <c r="E1194" t="s">
        <v>2380</v>
      </c>
      <c r="F1194" t="s">
        <v>2380</v>
      </c>
      <c r="G1194" t="s">
        <v>2381</v>
      </c>
      <c r="H1194" t="s">
        <v>2380</v>
      </c>
    </row>
    <row r="1195" spans="1:8" x14ac:dyDescent="0.25">
      <c r="A1195" t="s">
        <v>1177</v>
      </c>
      <c r="B1195">
        <v>27.265000000000001</v>
      </c>
      <c r="C1195">
        <v>11.39</v>
      </c>
      <c r="D1195" t="s">
        <v>2380</v>
      </c>
      <c r="E1195" t="s">
        <v>2380</v>
      </c>
      <c r="F1195" t="s">
        <v>2380</v>
      </c>
      <c r="G1195" t="s">
        <v>2381</v>
      </c>
      <c r="H1195" t="s">
        <v>2380</v>
      </c>
    </row>
    <row r="1196" spans="1:8" x14ac:dyDescent="0.25">
      <c r="A1196" t="s">
        <v>1176</v>
      </c>
      <c r="B1196">
        <v>48.07</v>
      </c>
      <c r="C1196">
        <v>4.0599999999999996</v>
      </c>
      <c r="D1196" t="s">
        <v>2382</v>
      </c>
      <c r="E1196" t="s">
        <v>2380</v>
      </c>
      <c r="F1196" t="s">
        <v>2380</v>
      </c>
      <c r="G1196" t="s">
        <v>2381</v>
      </c>
      <c r="H1196" t="s">
        <v>2380</v>
      </c>
    </row>
    <row r="1197" spans="1:8" x14ac:dyDescent="0.25">
      <c r="A1197" t="s">
        <v>1175</v>
      </c>
      <c r="B1197">
        <v>30.8</v>
      </c>
      <c r="C1197">
        <v>5.23</v>
      </c>
      <c r="D1197" t="s">
        <v>2382</v>
      </c>
      <c r="E1197" t="s">
        <v>2380</v>
      </c>
      <c r="F1197" t="s">
        <v>2380</v>
      </c>
      <c r="G1197" t="s">
        <v>2381</v>
      </c>
      <c r="H1197" t="s">
        <v>2380</v>
      </c>
    </row>
    <row r="1198" spans="1:8" x14ac:dyDescent="0.25">
      <c r="A1198" t="s">
        <v>1174</v>
      </c>
      <c r="B1198">
        <v>32.299999999999997</v>
      </c>
      <c r="C1198">
        <v>5.05</v>
      </c>
      <c r="D1198" t="s">
        <v>2382</v>
      </c>
      <c r="E1198" t="s">
        <v>2380</v>
      </c>
      <c r="F1198" t="s">
        <v>2380</v>
      </c>
      <c r="G1198" t="s">
        <v>2381</v>
      </c>
      <c r="H1198" t="s">
        <v>2380</v>
      </c>
    </row>
    <row r="1199" spans="1:8" x14ac:dyDescent="0.25">
      <c r="A1199" t="s">
        <v>1173</v>
      </c>
      <c r="B1199">
        <v>39.700000000000003</v>
      </c>
      <c r="C1199">
        <v>7.34</v>
      </c>
      <c r="D1199" t="s">
        <v>2380</v>
      </c>
      <c r="E1199" t="s">
        <v>2380</v>
      </c>
      <c r="F1199" t="s">
        <v>2380</v>
      </c>
      <c r="G1199" t="s">
        <v>2381</v>
      </c>
      <c r="H1199" t="s">
        <v>2380</v>
      </c>
    </row>
    <row r="1200" spans="1:8" x14ac:dyDescent="0.25">
      <c r="A1200" t="s">
        <v>1172</v>
      </c>
      <c r="B1200">
        <v>35.97</v>
      </c>
      <c r="C1200">
        <v>8.1300000000000008</v>
      </c>
      <c r="D1200" t="s">
        <v>2380</v>
      </c>
      <c r="E1200" t="s">
        <v>2380</v>
      </c>
      <c r="F1200" t="s">
        <v>2380</v>
      </c>
      <c r="G1200" t="s">
        <v>2381</v>
      </c>
      <c r="H1200" t="s">
        <v>2380</v>
      </c>
    </row>
    <row r="1201" spans="1:8" x14ac:dyDescent="0.25">
      <c r="A1201" t="s">
        <v>1171</v>
      </c>
      <c r="B1201">
        <v>25.86</v>
      </c>
      <c r="C1201">
        <v>6.68</v>
      </c>
      <c r="D1201" t="s">
        <v>2382</v>
      </c>
      <c r="E1201" t="s">
        <v>2380</v>
      </c>
      <c r="F1201" t="s">
        <v>2380</v>
      </c>
      <c r="G1201">
        <v>1</v>
      </c>
      <c r="H1201" t="s">
        <v>2380</v>
      </c>
    </row>
    <row r="1202" spans="1:8" x14ac:dyDescent="0.25">
      <c r="A1202" t="s">
        <v>1170</v>
      </c>
      <c r="B1202">
        <v>30.03</v>
      </c>
      <c r="C1202">
        <v>11.51</v>
      </c>
      <c r="D1202" t="s">
        <v>2380</v>
      </c>
      <c r="E1202" t="s">
        <v>2380</v>
      </c>
      <c r="F1202" t="s">
        <v>2380</v>
      </c>
      <c r="G1202" t="s">
        <v>2381</v>
      </c>
      <c r="H1202" t="s">
        <v>2380</v>
      </c>
    </row>
    <row r="1203" spans="1:8" x14ac:dyDescent="0.25">
      <c r="A1203" t="s">
        <v>1169</v>
      </c>
      <c r="B1203">
        <v>25.76</v>
      </c>
      <c r="C1203">
        <v>6.02</v>
      </c>
      <c r="D1203" t="s">
        <v>2382</v>
      </c>
      <c r="E1203" t="s">
        <v>2380</v>
      </c>
      <c r="F1203" t="s">
        <v>2383</v>
      </c>
      <c r="G1203">
        <v>1</v>
      </c>
      <c r="H1203" t="s">
        <v>2380</v>
      </c>
    </row>
    <row r="1204" spans="1:8" x14ac:dyDescent="0.25">
      <c r="A1204" t="s">
        <v>1168</v>
      </c>
      <c r="B1204">
        <v>22.42</v>
      </c>
      <c r="C1204">
        <v>7.96</v>
      </c>
      <c r="D1204" t="s">
        <v>2380</v>
      </c>
      <c r="E1204" t="s">
        <v>2380</v>
      </c>
      <c r="F1204" t="s">
        <v>2380</v>
      </c>
      <c r="G1204" t="s">
        <v>2381</v>
      </c>
      <c r="H1204" t="s">
        <v>2380</v>
      </c>
    </row>
    <row r="1205" spans="1:8" x14ac:dyDescent="0.25">
      <c r="A1205" t="s">
        <v>1167</v>
      </c>
      <c r="B1205">
        <v>33.18</v>
      </c>
      <c r="C1205">
        <v>6.01</v>
      </c>
      <c r="D1205" t="s">
        <v>2382</v>
      </c>
      <c r="E1205" t="s">
        <v>2380</v>
      </c>
      <c r="F1205" t="s">
        <v>2380</v>
      </c>
      <c r="G1205">
        <v>1</v>
      </c>
      <c r="H1205" t="s">
        <v>2380</v>
      </c>
    </row>
    <row r="1206" spans="1:8" x14ac:dyDescent="0.25">
      <c r="A1206" t="s">
        <v>1166</v>
      </c>
      <c r="B1206">
        <v>43.04</v>
      </c>
      <c r="C1206">
        <v>5.9</v>
      </c>
      <c r="D1206" t="s">
        <v>2382</v>
      </c>
      <c r="E1206" t="s">
        <v>2380</v>
      </c>
      <c r="F1206" t="s">
        <v>2380</v>
      </c>
      <c r="G1206" t="s">
        <v>2381</v>
      </c>
      <c r="H1206" t="s">
        <v>2380</v>
      </c>
    </row>
    <row r="1207" spans="1:8" x14ac:dyDescent="0.25">
      <c r="A1207" t="s">
        <v>1165</v>
      </c>
      <c r="B1207">
        <v>34.15</v>
      </c>
      <c r="C1207">
        <v>4.49</v>
      </c>
      <c r="D1207" t="s">
        <v>2382</v>
      </c>
      <c r="E1207" t="s">
        <v>2380</v>
      </c>
      <c r="F1207" t="s">
        <v>2380</v>
      </c>
      <c r="G1207">
        <v>1</v>
      </c>
      <c r="H1207" t="s">
        <v>2380</v>
      </c>
    </row>
    <row r="1208" spans="1:8" x14ac:dyDescent="0.25">
      <c r="A1208" t="s">
        <v>1164</v>
      </c>
      <c r="B1208">
        <v>25.78</v>
      </c>
      <c r="C1208">
        <v>6.25</v>
      </c>
      <c r="D1208" t="s">
        <v>2380</v>
      </c>
      <c r="E1208" t="s">
        <v>2380</v>
      </c>
      <c r="F1208" t="s">
        <v>2380</v>
      </c>
      <c r="G1208" t="s">
        <v>2381</v>
      </c>
      <c r="H1208" t="s">
        <v>2380</v>
      </c>
    </row>
    <row r="1209" spans="1:8" x14ac:dyDescent="0.25">
      <c r="A1209" t="s">
        <v>1163</v>
      </c>
      <c r="B1209">
        <v>21.02</v>
      </c>
      <c r="C1209">
        <v>9.6199999999999992</v>
      </c>
      <c r="D1209" t="s">
        <v>2382</v>
      </c>
      <c r="E1209" t="s">
        <v>2380</v>
      </c>
      <c r="F1209" t="s">
        <v>2383</v>
      </c>
      <c r="G1209">
        <v>1</v>
      </c>
      <c r="H1209" t="s">
        <v>2380</v>
      </c>
    </row>
    <row r="1210" spans="1:8" x14ac:dyDescent="0.25">
      <c r="A1210" t="s">
        <v>1162</v>
      </c>
      <c r="B1210">
        <v>37.51</v>
      </c>
      <c r="C1210">
        <v>11.06</v>
      </c>
      <c r="D1210" t="s">
        <v>2380</v>
      </c>
      <c r="E1210" t="s">
        <v>2380</v>
      </c>
      <c r="F1210" t="s">
        <v>2380</v>
      </c>
      <c r="G1210">
        <v>2</v>
      </c>
      <c r="H1210" t="s">
        <v>2380</v>
      </c>
    </row>
    <row r="1211" spans="1:8" x14ac:dyDescent="0.25">
      <c r="A1211" t="s">
        <v>1161</v>
      </c>
      <c r="B1211">
        <v>25.745000000000001</v>
      </c>
      <c r="C1211">
        <v>6.11</v>
      </c>
      <c r="D1211" t="s">
        <v>2382</v>
      </c>
      <c r="E1211" t="s">
        <v>2380</v>
      </c>
      <c r="F1211" t="s">
        <v>2380</v>
      </c>
      <c r="G1211" t="s">
        <v>2381</v>
      </c>
      <c r="H1211" t="s">
        <v>2380</v>
      </c>
    </row>
    <row r="1212" spans="1:8" x14ac:dyDescent="0.25">
      <c r="A1212" t="s">
        <v>1160</v>
      </c>
      <c r="B1212">
        <v>31.35</v>
      </c>
      <c r="C1212">
        <v>11.49</v>
      </c>
      <c r="D1212" t="s">
        <v>2380</v>
      </c>
      <c r="E1212" t="s">
        <v>2380</v>
      </c>
      <c r="F1212" t="s">
        <v>2380</v>
      </c>
      <c r="G1212">
        <v>2</v>
      </c>
      <c r="H1212" t="s">
        <v>2380</v>
      </c>
    </row>
    <row r="1213" spans="1:8" x14ac:dyDescent="0.25">
      <c r="A1213" t="s">
        <v>1159</v>
      </c>
      <c r="B1213">
        <v>29.83</v>
      </c>
      <c r="C1213">
        <v>8.68</v>
      </c>
      <c r="D1213" t="s">
        <v>2380</v>
      </c>
      <c r="E1213" t="s">
        <v>2380</v>
      </c>
      <c r="F1213" t="s">
        <v>2380</v>
      </c>
      <c r="G1213">
        <v>2</v>
      </c>
      <c r="H1213" t="s">
        <v>2380</v>
      </c>
    </row>
    <row r="1214" spans="1:8" x14ac:dyDescent="0.25">
      <c r="A1214" t="s">
        <v>1158</v>
      </c>
      <c r="B1214">
        <v>25.49</v>
      </c>
      <c r="C1214">
        <v>5.68</v>
      </c>
      <c r="D1214" t="s">
        <v>2382</v>
      </c>
      <c r="E1214" t="s">
        <v>2380</v>
      </c>
      <c r="F1214" t="s">
        <v>2383</v>
      </c>
      <c r="G1214">
        <v>1</v>
      </c>
      <c r="H1214" t="s">
        <v>2380</v>
      </c>
    </row>
    <row r="1215" spans="1:8" x14ac:dyDescent="0.25">
      <c r="A1215" t="s">
        <v>1157</v>
      </c>
      <c r="B1215">
        <v>34.1</v>
      </c>
      <c r="C1215">
        <v>8.4499999999999993</v>
      </c>
      <c r="D1215" t="s">
        <v>2380</v>
      </c>
      <c r="E1215" t="s">
        <v>2380</v>
      </c>
      <c r="F1215" t="s">
        <v>2380</v>
      </c>
      <c r="G1215" t="s">
        <v>2381</v>
      </c>
      <c r="H1215" t="s">
        <v>2380</v>
      </c>
    </row>
    <row r="1216" spans="1:8" x14ac:dyDescent="0.25">
      <c r="A1216" t="s">
        <v>1156</v>
      </c>
      <c r="B1216">
        <v>25.84</v>
      </c>
      <c r="C1216">
        <v>8.51</v>
      </c>
      <c r="D1216" t="s">
        <v>2380</v>
      </c>
      <c r="E1216" t="s">
        <v>2380</v>
      </c>
      <c r="F1216" t="s">
        <v>2380</v>
      </c>
      <c r="G1216">
        <v>2</v>
      </c>
      <c r="H1216" t="s">
        <v>2380</v>
      </c>
    </row>
    <row r="1217" spans="1:8" x14ac:dyDescent="0.25">
      <c r="A1217" t="s">
        <v>1155</v>
      </c>
      <c r="B1217">
        <v>20.6</v>
      </c>
      <c r="C1217">
        <v>7.62</v>
      </c>
      <c r="D1217" t="s">
        <v>2380</v>
      </c>
      <c r="E1217" t="s">
        <v>2380</v>
      </c>
      <c r="F1217" t="s">
        <v>2380</v>
      </c>
      <c r="G1217" t="s">
        <v>2381</v>
      </c>
      <c r="H1217" t="s">
        <v>2380</v>
      </c>
    </row>
    <row r="1218" spans="1:8" x14ac:dyDescent="0.25">
      <c r="A1218" t="s">
        <v>1154</v>
      </c>
      <c r="B1218">
        <v>28.88</v>
      </c>
      <c r="C1218">
        <v>10.18</v>
      </c>
      <c r="D1218" t="s">
        <v>2380</v>
      </c>
      <c r="E1218" t="s">
        <v>2380</v>
      </c>
      <c r="F1218" t="s">
        <v>2380</v>
      </c>
      <c r="G1218" t="s">
        <v>2381</v>
      </c>
      <c r="H1218" t="s">
        <v>2380</v>
      </c>
    </row>
    <row r="1219" spans="1:8" x14ac:dyDescent="0.25">
      <c r="A1219" t="s">
        <v>1153</v>
      </c>
      <c r="B1219">
        <v>28.24</v>
      </c>
      <c r="C1219">
        <v>5.36</v>
      </c>
      <c r="D1219" t="s">
        <v>2380</v>
      </c>
      <c r="E1219" t="s">
        <v>2380</v>
      </c>
      <c r="F1219" t="s">
        <v>2380</v>
      </c>
      <c r="G1219" t="s">
        <v>2381</v>
      </c>
      <c r="H1219" t="s">
        <v>2380</v>
      </c>
    </row>
    <row r="1220" spans="1:8" x14ac:dyDescent="0.25">
      <c r="A1220" t="s">
        <v>1152</v>
      </c>
      <c r="B1220">
        <v>25.46</v>
      </c>
      <c r="C1220">
        <v>11.78</v>
      </c>
      <c r="D1220" t="s">
        <v>2382</v>
      </c>
      <c r="E1220" t="s">
        <v>2380</v>
      </c>
      <c r="F1220" t="s">
        <v>2380</v>
      </c>
      <c r="G1220">
        <v>1</v>
      </c>
      <c r="H1220" t="s">
        <v>2380</v>
      </c>
    </row>
    <row r="1221" spans="1:8" x14ac:dyDescent="0.25">
      <c r="A1221" t="s">
        <v>1151</v>
      </c>
      <c r="B1221">
        <v>29.64</v>
      </c>
      <c r="C1221">
        <v>10.82</v>
      </c>
      <c r="D1221" t="s">
        <v>2382</v>
      </c>
      <c r="E1221" t="s">
        <v>2380</v>
      </c>
      <c r="F1221" t="s">
        <v>2380</v>
      </c>
      <c r="G1221" t="s">
        <v>2381</v>
      </c>
      <c r="H1221" t="s">
        <v>2380</v>
      </c>
    </row>
    <row r="1222" spans="1:8" x14ac:dyDescent="0.25">
      <c r="A1222" t="s">
        <v>1150</v>
      </c>
      <c r="B1222">
        <v>31.27</v>
      </c>
      <c r="C1222">
        <v>7.73</v>
      </c>
      <c r="D1222" t="s">
        <v>2382</v>
      </c>
      <c r="E1222" t="s">
        <v>2380</v>
      </c>
      <c r="F1222" t="s">
        <v>2380</v>
      </c>
      <c r="G1222">
        <v>1</v>
      </c>
      <c r="H1222" t="s">
        <v>2380</v>
      </c>
    </row>
    <row r="1223" spans="1:8" x14ac:dyDescent="0.25">
      <c r="A1223" t="s">
        <v>1149</v>
      </c>
      <c r="B1223">
        <v>19.95</v>
      </c>
      <c r="C1223">
        <v>6.24</v>
      </c>
      <c r="D1223" t="s">
        <v>2382</v>
      </c>
      <c r="E1223" t="s">
        <v>2380</v>
      </c>
      <c r="F1223" t="s">
        <v>2380</v>
      </c>
      <c r="G1223" t="s">
        <v>2381</v>
      </c>
      <c r="H1223" t="s">
        <v>2380</v>
      </c>
    </row>
    <row r="1224" spans="1:8" x14ac:dyDescent="0.25">
      <c r="A1224" t="s">
        <v>1148</v>
      </c>
      <c r="B1224">
        <v>21.3</v>
      </c>
      <c r="C1224">
        <v>10.42</v>
      </c>
      <c r="D1224" t="s">
        <v>2380</v>
      </c>
      <c r="E1224" t="s">
        <v>2380</v>
      </c>
      <c r="F1224" t="s">
        <v>2380</v>
      </c>
      <c r="G1224">
        <v>2</v>
      </c>
      <c r="H1224" t="s">
        <v>2380</v>
      </c>
    </row>
    <row r="1225" spans="1:8" x14ac:dyDescent="0.25">
      <c r="A1225" t="s">
        <v>1147</v>
      </c>
      <c r="B1225">
        <v>31.635000000000002</v>
      </c>
      <c r="C1225">
        <v>11.11</v>
      </c>
      <c r="D1225" t="s">
        <v>2380</v>
      </c>
      <c r="E1225" t="s">
        <v>2380</v>
      </c>
      <c r="F1225" t="s">
        <v>2380</v>
      </c>
      <c r="G1225" t="s">
        <v>2381</v>
      </c>
      <c r="H1225" t="s">
        <v>2380</v>
      </c>
    </row>
    <row r="1226" spans="1:8" x14ac:dyDescent="0.25">
      <c r="A1226" t="s">
        <v>1146</v>
      </c>
      <c r="B1226">
        <v>23.9</v>
      </c>
      <c r="C1226">
        <v>7.67</v>
      </c>
      <c r="D1226" t="s">
        <v>2382</v>
      </c>
      <c r="E1226" t="s">
        <v>2380</v>
      </c>
      <c r="F1226" t="s">
        <v>2380</v>
      </c>
      <c r="G1226">
        <v>2</v>
      </c>
      <c r="H1226" t="s">
        <v>2380</v>
      </c>
    </row>
    <row r="1227" spans="1:8" x14ac:dyDescent="0.25">
      <c r="A1227" t="s">
        <v>1145</v>
      </c>
      <c r="B1227">
        <v>34.15</v>
      </c>
      <c r="C1227">
        <v>6.15</v>
      </c>
      <c r="D1227" t="s">
        <v>2380</v>
      </c>
      <c r="E1227" t="s">
        <v>2380</v>
      </c>
      <c r="F1227" t="s">
        <v>2380</v>
      </c>
      <c r="G1227" t="s">
        <v>2381</v>
      </c>
      <c r="H1227" t="s">
        <v>2380</v>
      </c>
    </row>
    <row r="1228" spans="1:8" x14ac:dyDescent="0.25">
      <c r="A1228" t="s">
        <v>1144</v>
      </c>
      <c r="B1228">
        <v>28.71</v>
      </c>
      <c r="C1228">
        <v>5.71</v>
      </c>
      <c r="D1228" t="s">
        <v>2380</v>
      </c>
      <c r="E1228" t="s">
        <v>2380</v>
      </c>
      <c r="F1228" t="s">
        <v>2380</v>
      </c>
      <c r="G1228" t="s">
        <v>2381</v>
      </c>
      <c r="H1228" t="s">
        <v>2380</v>
      </c>
    </row>
    <row r="1229" spans="1:8" x14ac:dyDescent="0.25">
      <c r="A1229" t="s">
        <v>1143</v>
      </c>
      <c r="B1229">
        <v>36.700000000000003</v>
      </c>
      <c r="C1229">
        <v>8.6999999999999993</v>
      </c>
      <c r="D1229" t="s">
        <v>2382</v>
      </c>
      <c r="E1229" t="s">
        <v>2380</v>
      </c>
      <c r="F1229" t="s">
        <v>2380</v>
      </c>
      <c r="G1229">
        <v>2</v>
      </c>
      <c r="H1229" t="s">
        <v>2380</v>
      </c>
    </row>
    <row r="1230" spans="1:8" x14ac:dyDescent="0.25">
      <c r="A1230" t="s">
        <v>1142</v>
      </c>
      <c r="B1230">
        <v>34.1</v>
      </c>
      <c r="C1230">
        <v>9.0399999999999991</v>
      </c>
      <c r="D1230" t="s">
        <v>2382</v>
      </c>
      <c r="E1230" t="s">
        <v>2380</v>
      </c>
      <c r="F1230" t="s">
        <v>2380</v>
      </c>
      <c r="G1230">
        <v>2</v>
      </c>
      <c r="H1230" t="s">
        <v>2380</v>
      </c>
    </row>
    <row r="1231" spans="1:8" x14ac:dyDescent="0.25">
      <c r="A1231" t="s">
        <v>1141</v>
      </c>
      <c r="B1231">
        <v>25.7</v>
      </c>
      <c r="C1231">
        <v>5.61</v>
      </c>
      <c r="D1231" t="s">
        <v>2380</v>
      </c>
      <c r="E1231" t="s">
        <v>2380</v>
      </c>
      <c r="F1231" t="s">
        <v>2380</v>
      </c>
      <c r="G1231" t="s">
        <v>2381</v>
      </c>
      <c r="H1231" t="s">
        <v>2380</v>
      </c>
    </row>
    <row r="1232" spans="1:8" x14ac:dyDescent="0.25">
      <c r="A1232" t="s">
        <v>1140</v>
      </c>
      <c r="B1232">
        <v>21.68</v>
      </c>
      <c r="C1232">
        <v>8.1199999999999992</v>
      </c>
      <c r="D1232" t="s">
        <v>2380</v>
      </c>
      <c r="E1232" t="s">
        <v>2380</v>
      </c>
      <c r="F1232" t="s">
        <v>2380</v>
      </c>
      <c r="G1232" t="s">
        <v>2381</v>
      </c>
      <c r="H1232" t="s">
        <v>2380</v>
      </c>
    </row>
    <row r="1233" spans="1:8" x14ac:dyDescent="0.25">
      <c r="A1233" t="s">
        <v>1139</v>
      </c>
      <c r="B1233">
        <v>25.175000000000001</v>
      </c>
      <c r="C1233">
        <v>4.74</v>
      </c>
      <c r="D1233" t="s">
        <v>2380</v>
      </c>
      <c r="E1233" t="s">
        <v>2380</v>
      </c>
      <c r="F1233" t="s">
        <v>2380</v>
      </c>
      <c r="G1233" t="s">
        <v>2381</v>
      </c>
      <c r="H1233" t="s">
        <v>2380</v>
      </c>
    </row>
    <row r="1234" spans="1:8" x14ac:dyDescent="0.25">
      <c r="A1234" t="s">
        <v>1138</v>
      </c>
      <c r="B1234">
        <v>44.77</v>
      </c>
      <c r="C1234">
        <v>4.0599999999999996</v>
      </c>
      <c r="D1234" t="s">
        <v>2380</v>
      </c>
      <c r="E1234" t="s">
        <v>2380</v>
      </c>
      <c r="F1234" t="s">
        <v>2380</v>
      </c>
      <c r="G1234">
        <v>2</v>
      </c>
      <c r="H1234" t="s">
        <v>2380</v>
      </c>
    </row>
    <row r="1235" spans="1:8" x14ac:dyDescent="0.25">
      <c r="A1235" t="s">
        <v>1137</v>
      </c>
      <c r="B1235">
        <v>37.07</v>
      </c>
      <c r="C1235">
        <v>5.69</v>
      </c>
      <c r="D1235" t="s">
        <v>2380</v>
      </c>
      <c r="E1235" t="s">
        <v>2380</v>
      </c>
      <c r="F1235" t="s">
        <v>2380</v>
      </c>
      <c r="G1235">
        <v>2</v>
      </c>
      <c r="H1235" t="s">
        <v>2380</v>
      </c>
    </row>
    <row r="1236" spans="1:8" x14ac:dyDescent="0.25">
      <c r="A1236" t="s">
        <v>1136</v>
      </c>
      <c r="B1236">
        <v>39.799999999999997</v>
      </c>
      <c r="C1236">
        <v>5.66</v>
      </c>
      <c r="D1236" t="s">
        <v>2380</v>
      </c>
      <c r="E1236" t="s">
        <v>2380</v>
      </c>
      <c r="F1236" t="s">
        <v>2383</v>
      </c>
      <c r="G1236">
        <v>1</v>
      </c>
      <c r="H1236" t="s">
        <v>2380</v>
      </c>
    </row>
    <row r="1237" spans="1:8" x14ac:dyDescent="0.25">
      <c r="A1237" t="s">
        <v>1135</v>
      </c>
      <c r="B1237">
        <v>26.36</v>
      </c>
      <c r="C1237">
        <v>4.32</v>
      </c>
      <c r="D1237" t="s">
        <v>2380</v>
      </c>
      <c r="E1237" t="s">
        <v>2380</v>
      </c>
      <c r="F1237" t="s">
        <v>2383</v>
      </c>
      <c r="G1237">
        <v>1</v>
      </c>
      <c r="H1237" t="s">
        <v>2380</v>
      </c>
    </row>
    <row r="1238" spans="1:8" x14ac:dyDescent="0.25">
      <c r="A1238" t="s">
        <v>1134</v>
      </c>
      <c r="B1238">
        <v>29.925000000000001</v>
      </c>
      <c r="C1238">
        <v>8.2899999999999991</v>
      </c>
      <c r="D1238" t="s">
        <v>2380</v>
      </c>
      <c r="E1238" t="s">
        <v>2380</v>
      </c>
      <c r="F1238" t="s">
        <v>2380</v>
      </c>
      <c r="G1238">
        <v>2</v>
      </c>
      <c r="H1238" t="s">
        <v>2380</v>
      </c>
    </row>
    <row r="1239" spans="1:8" x14ac:dyDescent="0.25">
      <c r="A1239" t="s">
        <v>1133</v>
      </c>
      <c r="B1239">
        <v>37.29</v>
      </c>
      <c r="C1239">
        <v>10.46</v>
      </c>
      <c r="D1239" t="s">
        <v>2380</v>
      </c>
      <c r="E1239" t="s">
        <v>2380</v>
      </c>
      <c r="F1239" t="s">
        <v>2380</v>
      </c>
      <c r="G1239" t="s">
        <v>2381</v>
      </c>
      <c r="H1239" t="s">
        <v>2380</v>
      </c>
    </row>
    <row r="1240" spans="1:8" x14ac:dyDescent="0.25">
      <c r="A1240" t="s">
        <v>1132</v>
      </c>
      <c r="B1240">
        <v>30.2</v>
      </c>
      <c r="C1240">
        <v>11.96</v>
      </c>
      <c r="D1240" t="s">
        <v>2380</v>
      </c>
      <c r="E1240" t="s">
        <v>2380</v>
      </c>
      <c r="F1240" t="s">
        <v>2380</v>
      </c>
      <c r="G1240" t="s">
        <v>2381</v>
      </c>
      <c r="H1240" t="s">
        <v>2380</v>
      </c>
    </row>
    <row r="1241" spans="1:8" x14ac:dyDescent="0.25">
      <c r="A1241" t="s">
        <v>1131</v>
      </c>
      <c r="B1241">
        <v>24.225000000000001</v>
      </c>
      <c r="C1241">
        <v>4.25</v>
      </c>
      <c r="D1241" t="s">
        <v>2382</v>
      </c>
      <c r="E1241" t="s">
        <v>2380</v>
      </c>
      <c r="F1241" t="s">
        <v>2383</v>
      </c>
      <c r="G1241">
        <v>1</v>
      </c>
      <c r="H1241" t="s">
        <v>2380</v>
      </c>
    </row>
    <row r="1242" spans="1:8" x14ac:dyDescent="0.25">
      <c r="A1242" t="s">
        <v>1130</v>
      </c>
      <c r="B1242">
        <v>31.445</v>
      </c>
      <c r="C1242">
        <v>8.33</v>
      </c>
      <c r="D1242" t="s">
        <v>2380</v>
      </c>
      <c r="E1242" t="s">
        <v>2380</v>
      </c>
      <c r="F1242" t="s">
        <v>2380</v>
      </c>
      <c r="G1242" t="s">
        <v>2381</v>
      </c>
      <c r="H1242" t="s">
        <v>2380</v>
      </c>
    </row>
    <row r="1243" spans="1:8" x14ac:dyDescent="0.25">
      <c r="A1243" t="s">
        <v>1129</v>
      </c>
      <c r="B1243">
        <v>38.880000000000003</v>
      </c>
      <c r="C1243">
        <v>4.29</v>
      </c>
      <c r="D1243" t="s">
        <v>2380</v>
      </c>
      <c r="E1243" t="s">
        <v>2380</v>
      </c>
      <c r="F1243" t="s">
        <v>2380</v>
      </c>
      <c r="G1243">
        <v>1</v>
      </c>
      <c r="H1243" t="s">
        <v>2380</v>
      </c>
    </row>
    <row r="1244" spans="1:8" x14ac:dyDescent="0.25">
      <c r="A1244" t="s">
        <v>1128</v>
      </c>
      <c r="B1244">
        <v>43.89</v>
      </c>
      <c r="C1244">
        <v>6.32</v>
      </c>
      <c r="D1244" t="s">
        <v>2382</v>
      </c>
      <c r="E1244" t="s">
        <v>2380</v>
      </c>
      <c r="F1244" t="s">
        <v>2380</v>
      </c>
      <c r="G1244" t="s">
        <v>2381</v>
      </c>
      <c r="H1244" t="s">
        <v>2380</v>
      </c>
    </row>
    <row r="1245" spans="1:8" x14ac:dyDescent="0.25">
      <c r="A1245" t="s">
        <v>1127</v>
      </c>
      <c r="B1245">
        <v>25.6</v>
      </c>
      <c r="C1245">
        <v>5.65</v>
      </c>
      <c r="D1245" t="s">
        <v>2380</v>
      </c>
      <c r="E1245" t="s">
        <v>2380</v>
      </c>
      <c r="F1245" t="s">
        <v>2380</v>
      </c>
      <c r="G1245">
        <v>2</v>
      </c>
      <c r="H1245" t="s">
        <v>2380</v>
      </c>
    </row>
    <row r="1246" spans="1:8" x14ac:dyDescent="0.25">
      <c r="A1246" t="s">
        <v>1126</v>
      </c>
      <c r="B1246">
        <v>29.545000000000002</v>
      </c>
      <c r="C1246">
        <v>8.41</v>
      </c>
      <c r="D1246" t="s">
        <v>2382</v>
      </c>
      <c r="E1246" t="s">
        <v>2380</v>
      </c>
      <c r="F1246" t="s">
        <v>2380</v>
      </c>
      <c r="G1246">
        <v>1</v>
      </c>
      <c r="H1246" t="s">
        <v>2380</v>
      </c>
    </row>
    <row r="1247" spans="1:8" x14ac:dyDescent="0.25">
      <c r="A1247" t="s">
        <v>1125</v>
      </c>
      <c r="B1247">
        <v>23.25</v>
      </c>
      <c r="C1247">
        <v>11.96</v>
      </c>
      <c r="D1247" t="s">
        <v>2382</v>
      </c>
      <c r="E1247" t="s">
        <v>2380</v>
      </c>
      <c r="F1247" t="s">
        <v>2380</v>
      </c>
      <c r="G1247" t="s">
        <v>2381</v>
      </c>
      <c r="H1247" t="s">
        <v>2380</v>
      </c>
    </row>
    <row r="1248" spans="1:8" x14ac:dyDescent="0.25">
      <c r="A1248" t="s">
        <v>1124</v>
      </c>
      <c r="B1248">
        <v>43.95</v>
      </c>
      <c r="C1248">
        <v>5.17</v>
      </c>
      <c r="D1248" t="s">
        <v>2382</v>
      </c>
      <c r="E1248" t="s">
        <v>2380</v>
      </c>
      <c r="F1248" t="s">
        <v>2383</v>
      </c>
      <c r="G1248">
        <v>1</v>
      </c>
      <c r="H1248" t="s">
        <v>2380</v>
      </c>
    </row>
    <row r="1249" spans="1:8" x14ac:dyDescent="0.25">
      <c r="A1249" t="s">
        <v>1123</v>
      </c>
      <c r="B1249">
        <v>21.85</v>
      </c>
      <c r="C1249">
        <v>8.76</v>
      </c>
      <c r="D1249" t="s">
        <v>2380</v>
      </c>
      <c r="E1249" t="s">
        <v>2380</v>
      </c>
      <c r="F1249" t="s">
        <v>2380</v>
      </c>
      <c r="G1249" t="s">
        <v>2381</v>
      </c>
      <c r="H1249" t="s">
        <v>2380</v>
      </c>
    </row>
    <row r="1250" spans="1:8" x14ac:dyDescent="0.25">
      <c r="A1250" t="s">
        <v>1122</v>
      </c>
      <c r="B1250">
        <v>25.73</v>
      </c>
      <c r="C1250">
        <v>7.99</v>
      </c>
      <c r="D1250" t="s">
        <v>2380</v>
      </c>
      <c r="E1250" t="s">
        <v>2380</v>
      </c>
      <c r="F1250" t="s">
        <v>2380</v>
      </c>
      <c r="G1250">
        <v>2</v>
      </c>
      <c r="H1250" t="s">
        <v>2380</v>
      </c>
    </row>
    <row r="1251" spans="1:8" x14ac:dyDescent="0.25">
      <c r="A1251" t="s">
        <v>1121</v>
      </c>
      <c r="B1251">
        <v>32.229999999999997</v>
      </c>
      <c r="C1251">
        <v>8.59</v>
      </c>
      <c r="D1251" t="s">
        <v>2380</v>
      </c>
      <c r="E1251" t="s">
        <v>2380</v>
      </c>
      <c r="F1251" t="s">
        <v>2380</v>
      </c>
      <c r="G1251" t="s">
        <v>2381</v>
      </c>
      <c r="H1251" t="s">
        <v>2380</v>
      </c>
    </row>
    <row r="1252" spans="1:8" x14ac:dyDescent="0.25">
      <c r="A1252" t="s">
        <v>1120</v>
      </c>
      <c r="B1252">
        <v>32.204999999999998</v>
      </c>
      <c r="C1252">
        <v>6.14</v>
      </c>
      <c r="D1252" t="s">
        <v>2380</v>
      </c>
      <c r="E1252" t="s">
        <v>2380</v>
      </c>
      <c r="F1252" t="s">
        <v>2380</v>
      </c>
      <c r="G1252">
        <v>2</v>
      </c>
      <c r="H1252" t="s">
        <v>2380</v>
      </c>
    </row>
    <row r="1253" spans="1:8" x14ac:dyDescent="0.25">
      <c r="A1253" t="s">
        <v>1119</v>
      </c>
      <c r="B1253">
        <v>26.41</v>
      </c>
      <c r="C1253">
        <v>4.08</v>
      </c>
      <c r="D1253" t="s">
        <v>2380</v>
      </c>
      <c r="E1253" t="s">
        <v>2380</v>
      </c>
      <c r="F1253" t="s">
        <v>2380</v>
      </c>
      <c r="G1253">
        <v>2</v>
      </c>
      <c r="H1253" t="s">
        <v>2380</v>
      </c>
    </row>
    <row r="1254" spans="1:8" x14ac:dyDescent="0.25">
      <c r="A1254" t="s">
        <v>1118</v>
      </c>
      <c r="B1254">
        <v>30.2</v>
      </c>
      <c r="C1254">
        <v>6.25</v>
      </c>
      <c r="D1254" t="s">
        <v>2382</v>
      </c>
      <c r="E1254" t="s">
        <v>2380</v>
      </c>
      <c r="F1254" t="s">
        <v>2380</v>
      </c>
      <c r="G1254" t="s">
        <v>2381</v>
      </c>
      <c r="H1254" t="s">
        <v>2380</v>
      </c>
    </row>
    <row r="1255" spans="1:8" x14ac:dyDescent="0.25">
      <c r="A1255" t="s">
        <v>1117</v>
      </c>
      <c r="B1255">
        <v>31.26</v>
      </c>
      <c r="C1255">
        <v>5.94</v>
      </c>
      <c r="D1255" t="s">
        <v>2382</v>
      </c>
      <c r="E1255" t="s">
        <v>2380</v>
      </c>
      <c r="F1255" t="s">
        <v>2380</v>
      </c>
      <c r="G1255">
        <v>1</v>
      </c>
      <c r="H1255" t="s">
        <v>2380</v>
      </c>
    </row>
    <row r="1256" spans="1:8" x14ac:dyDescent="0.25">
      <c r="A1256" t="s">
        <v>1116</v>
      </c>
      <c r="B1256">
        <v>33.725000000000001</v>
      </c>
      <c r="C1256">
        <v>6.45</v>
      </c>
      <c r="D1256" t="s">
        <v>2382</v>
      </c>
      <c r="E1256" t="s">
        <v>2380</v>
      </c>
      <c r="F1256" t="s">
        <v>2380</v>
      </c>
      <c r="G1256" t="s">
        <v>2381</v>
      </c>
      <c r="H1256" t="s">
        <v>2380</v>
      </c>
    </row>
    <row r="1257" spans="1:8" x14ac:dyDescent="0.25">
      <c r="A1257" t="s">
        <v>1115</v>
      </c>
      <c r="B1257">
        <v>28.9</v>
      </c>
      <c r="C1257">
        <v>5.74</v>
      </c>
      <c r="D1257" t="s">
        <v>2382</v>
      </c>
      <c r="E1257" t="s">
        <v>2380</v>
      </c>
      <c r="F1257" t="s">
        <v>2380</v>
      </c>
      <c r="G1257" t="s">
        <v>2381</v>
      </c>
      <c r="H1257" t="s">
        <v>2380</v>
      </c>
    </row>
    <row r="1258" spans="1:8" x14ac:dyDescent="0.25">
      <c r="A1258" t="s">
        <v>1114</v>
      </c>
      <c r="B1258">
        <v>45.69</v>
      </c>
      <c r="C1258">
        <v>4.43</v>
      </c>
      <c r="D1258" t="s">
        <v>2382</v>
      </c>
      <c r="E1258" t="s">
        <v>2380</v>
      </c>
      <c r="F1258" t="s">
        <v>2380</v>
      </c>
      <c r="G1258" t="s">
        <v>2381</v>
      </c>
      <c r="H1258" t="s">
        <v>2380</v>
      </c>
    </row>
    <row r="1259" spans="1:8" x14ac:dyDescent="0.25">
      <c r="A1259" t="s">
        <v>1113</v>
      </c>
      <c r="B1259">
        <v>21.03</v>
      </c>
      <c r="C1259">
        <v>6.5</v>
      </c>
      <c r="D1259" t="s">
        <v>2380</v>
      </c>
      <c r="E1259" t="s">
        <v>2380</v>
      </c>
      <c r="F1259" t="s">
        <v>2380</v>
      </c>
      <c r="G1259" t="s">
        <v>2381</v>
      </c>
      <c r="H1259" t="s">
        <v>2380</v>
      </c>
    </row>
    <row r="1260" spans="1:8" x14ac:dyDescent="0.25">
      <c r="A1260" t="s">
        <v>1112</v>
      </c>
      <c r="B1260">
        <v>37</v>
      </c>
      <c r="C1260">
        <v>8.75</v>
      </c>
      <c r="D1260" t="s">
        <v>2380</v>
      </c>
      <c r="E1260" t="s">
        <v>2380</v>
      </c>
      <c r="F1260" t="s">
        <v>2380</v>
      </c>
      <c r="G1260" t="s">
        <v>2381</v>
      </c>
      <c r="H1260" t="s">
        <v>2380</v>
      </c>
    </row>
    <row r="1261" spans="1:8" x14ac:dyDescent="0.25">
      <c r="A1261" t="s">
        <v>1111</v>
      </c>
      <c r="B1261">
        <v>25.4</v>
      </c>
      <c r="C1261">
        <v>11.96</v>
      </c>
      <c r="D1261" t="s">
        <v>2380</v>
      </c>
      <c r="E1261" t="s">
        <v>2380</v>
      </c>
      <c r="F1261" t="s">
        <v>2380</v>
      </c>
      <c r="G1261" t="s">
        <v>2381</v>
      </c>
      <c r="H1261" t="s">
        <v>2380</v>
      </c>
    </row>
    <row r="1262" spans="1:8" x14ac:dyDescent="0.25">
      <c r="A1262" t="s">
        <v>1110</v>
      </c>
      <c r="B1262">
        <v>32.299999999999997</v>
      </c>
      <c r="C1262">
        <v>10.54</v>
      </c>
      <c r="D1262" t="s">
        <v>2380</v>
      </c>
      <c r="E1262" t="s">
        <v>2380</v>
      </c>
      <c r="F1262" t="s">
        <v>2380</v>
      </c>
      <c r="G1262" t="s">
        <v>2381</v>
      </c>
      <c r="H1262" t="s">
        <v>2380</v>
      </c>
    </row>
    <row r="1263" spans="1:8" x14ac:dyDescent="0.25">
      <c r="A1263" t="s">
        <v>1109</v>
      </c>
      <c r="B1263">
        <v>23.94</v>
      </c>
      <c r="C1263">
        <v>4.54</v>
      </c>
      <c r="D1263" t="s">
        <v>2382</v>
      </c>
      <c r="E1263" t="s">
        <v>2380</v>
      </c>
      <c r="F1263" t="s">
        <v>2383</v>
      </c>
      <c r="G1263">
        <v>1</v>
      </c>
      <c r="H1263" t="s">
        <v>2380</v>
      </c>
    </row>
    <row r="1264" spans="1:8" x14ac:dyDescent="0.25">
      <c r="A1264" t="s">
        <v>1108</v>
      </c>
      <c r="B1264">
        <v>46.4</v>
      </c>
      <c r="C1264">
        <v>5.71</v>
      </c>
      <c r="D1264" t="s">
        <v>2380</v>
      </c>
      <c r="E1264" t="s">
        <v>2380</v>
      </c>
      <c r="F1264" t="s">
        <v>2380</v>
      </c>
      <c r="G1264" t="s">
        <v>2381</v>
      </c>
      <c r="H1264" t="s">
        <v>2380</v>
      </c>
    </row>
    <row r="1265" spans="1:8" x14ac:dyDescent="0.25">
      <c r="A1265" t="s">
        <v>1107</v>
      </c>
      <c r="B1265">
        <v>40.375</v>
      </c>
      <c r="C1265">
        <v>6.25</v>
      </c>
      <c r="D1265" t="s">
        <v>2382</v>
      </c>
      <c r="E1265" t="s">
        <v>2380</v>
      </c>
      <c r="F1265" t="s">
        <v>2380</v>
      </c>
      <c r="G1265" t="s">
        <v>2381</v>
      </c>
      <c r="H1265" t="s">
        <v>2380</v>
      </c>
    </row>
    <row r="1266" spans="1:8" x14ac:dyDescent="0.25">
      <c r="A1266" t="s">
        <v>1106</v>
      </c>
      <c r="B1266">
        <v>28.7</v>
      </c>
      <c r="C1266">
        <v>9.4700000000000006</v>
      </c>
      <c r="D1266" t="s">
        <v>2380</v>
      </c>
      <c r="E1266" t="s">
        <v>2380</v>
      </c>
      <c r="F1266" t="s">
        <v>2380</v>
      </c>
      <c r="G1266">
        <v>2</v>
      </c>
      <c r="H1266" t="s">
        <v>2380</v>
      </c>
    </row>
    <row r="1267" spans="1:8" x14ac:dyDescent="0.25">
      <c r="A1267" t="s">
        <v>1105</v>
      </c>
      <c r="B1267">
        <v>26.63</v>
      </c>
      <c r="C1267">
        <v>5.7</v>
      </c>
      <c r="D1267" t="s">
        <v>2380</v>
      </c>
      <c r="E1267" t="s">
        <v>2380</v>
      </c>
      <c r="F1267" t="s">
        <v>2380</v>
      </c>
      <c r="G1267" t="s">
        <v>2381</v>
      </c>
      <c r="H1267" t="s">
        <v>2380</v>
      </c>
    </row>
    <row r="1268" spans="1:8" x14ac:dyDescent="0.25">
      <c r="A1268" t="s">
        <v>1104</v>
      </c>
      <c r="B1268">
        <v>22.515000000000001</v>
      </c>
      <c r="C1268">
        <v>11.18</v>
      </c>
      <c r="D1268" t="s">
        <v>2380</v>
      </c>
      <c r="E1268" t="s">
        <v>2380</v>
      </c>
      <c r="F1268" t="s">
        <v>2380</v>
      </c>
      <c r="G1268">
        <v>2</v>
      </c>
      <c r="H1268" t="s">
        <v>2380</v>
      </c>
    </row>
    <row r="1269" spans="1:8" x14ac:dyDescent="0.25">
      <c r="A1269" t="s">
        <v>1103</v>
      </c>
      <c r="B1269">
        <v>36.575000000000003</v>
      </c>
      <c r="C1269">
        <v>10.98</v>
      </c>
      <c r="D1269" t="s">
        <v>2380</v>
      </c>
      <c r="E1269" t="s">
        <v>2380</v>
      </c>
      <c r="F1269" t="s">
        <v>2380</v>
      </c>
      <c r="G1269" t="s">
        <v>2381</v>
      </c>
      <c r="H1269" t="s">
        <v>2380</v>
      </c>
    </row>
    <row r="1270" spans="1:8" x14ac:dyDescent="0.25">
      <c r="A1270" t="s">
        <v>1102</v>
      </c>
      <c r="B1270">
        <v>23.66</v>
      </c>
      <c r="C1270">
        <v>5.1100000000000003</v>
      </c>
      <c r="D1270" t="s">
        <v>2382</v>
      </c>
      <c r="E1270" t="s">
        <v>2380</v>
      </c>
      <c r="F1270" t="s">
        <v>2383</v>
      </c>
      <c r="G1270">
        <v>1</v>
      </c>
      <c r="H1270" t="s">
        <v>2380</v>
      </c>
    </row>
    <row r="1271" spans="1:8" x14ac:dyDescent="0.25">
      <c r="A1271" t="s">
        <v>1101</v>
      </c>
      <c r="B1271">
        <v>18.62</v>
      </c>
      <c r="C1271">
        <v>10.24</v>
      </c>
      <c r="D1271" t="s">
        <v>2380</v>
      </c>
      <c r="E1271" t="s">
        <v>2380</v>
      </c>
      <c r="F1271" t="s">
        <v>2380</v>
      </c>
      <c r="G1271" t="s">
        <v>2381</v>
      </c>
      <c r="H1271" t="s">
        <v>2380</v>
      </c>
    </row>
    <row r="1272" spans="1:8" x14ac:dyDescent="0.25">
      <c r="A1272" t="s">
        <v>1100</v>
      </c>
      <c r="B1272">
        <v>19.190000000000001</v>
      </c>
      <c r="C1272">
        <v>7.71</v>
      </c>
      <c r="D1272" t="s">
        <v>2382</v>
      </c>
      <c r="E1272" t="s">
        <v>2380</v>
      </c>
      <c r="F1272" t="s">
        <v>2380</v>
      </c>
      <c r="G1272">
        <v>1</v>
      </c>
      <c r="H1272" t="s">
        <v>2380</v>
      </c>
    </row>
    <row r="1273" spans="1:8" x14ac:dyDescent="0.25">
      <c r="A1273" t="s">
        <v>1099</v>
      </c>
      <c r="B1273">
        <v>27.5</v>
      </c>
      <c r="C1273">
        <v>6.03</v>
      </c>
      <c r="D1273" t="s">
        <v>2380</v>
      </c>
      <c r="E1273" t="s">
        <v>2380</v>
      </c>
      <c r="F1273" t="s">
        <v>2380</v>
      </c>
      <c r="G1273" t="s">
        <v>2381</v>
      </c>
      <c r="H1273" t="s">
        <v>2380</v>
      </c>
    </row>
    <row r="1274" spans="1:8" x14ac:dyDescent="0.25">
      <c r="A1274" t="s">
        <v>1098</v>
      </c>
      <c r="B1274">
        <v>27.36</v>
      </c>
      <c r="C1274">
        <v>5.96</v>
      </c>
      <c r="D1274" t="s">
        <v>2380</v>
      </c>
      <c r="E1274" t="s">
        <v>2380</v>
      </c>
      <c r="F1274" t="s">
        <v>2383</v>
      </c>
      <c r="G1274">
        <v>1</v>
      </c>
      <c r="H1274" t="s">
        <v>2380</v>
      </c>
    </row>
    <row r="1275" spans="1:8" x14ac:dyDescent="0.25">
      <c r="A1275" t="s">
        <v>1097</v>
      </c>
      <c r="B1275">
        <v>20.350000000000001</v>
      </c>
      <c r="C1275">
        <v>4.16</v>
      </c>
      <c r="D1275" t="s">
        <v>2380</v>
      </c>
      <c r="E1275" t="s">
        <v>2380</v>
      </c>
      <c r="F1275" t="s">
        <v>2380</v>
      </c>
      <c r="G1275" t="s">
        <v>2381</v>
      </c>
      <c r="H1275" t="s">
        <v>2380</v>
      </c>
    </row>
    <row r="1276" spans="1:8" x14ac:dyDescent="0.25">
      <c r="A1276" t="s">
        <v>1096</v>
      </c>
      <c r="B1276">
        <v>24.035</v>
      </c>
      <c r="C1276">
        <v>6.11</v>
      </c>
      <c r="D1276" t="s">
        <v>2380</v>
      </c>
      <c r="E1276" t="s">
        <v>2380</v>
      </c>
      <c r="F1276" t="s">
        <v>2380</v>
      </c>
      <c r="G1276" t="s">
        <v>2381</v>
      </c>
      <c r="H1276" t="s">
        <v>2380</v>
      </c>
    </row>
    <row r="1277" spans="1:8" x14ac:dyDescent="0.25">
      <c r="A1277" t="s">
        <v>1095</v>
      </c>
      <c r="B1277">
        <v>23.56</v>
      </c>
      <c r="C1277">
        <v>5.97</v>
      </c>
      <c r="D1277" t="s">
        <v>2380</v>
      </c>
      <c r="E1277" t="s">
        <v>2380</v>
      </c>
      <c r="F1277" t="s">
        <v>2380</v>
      </c>
      <c r="G1277" t="s">
        <v>2381</v>
      </c>
      <c r="H1277" t="s">
        <v>2380</v>
      </c>
    </row>
    <row r="1278" spans="1:8" x14ac:dyDescent="0.25">
      <c r="A1278" t="s">
        <v>1094</v>
      </c>
      <c r="B1278">
        <v>27.17</v>
      </c>
      <c r="C1278">
        <v>10.81</v>
      </c>
      <c r="D1278" t="s">
        <v>2380</v>
      </c>
      <c r="E1278" t="s">
        <v>2380</v>
      </c>
      <c r="F1278" t="s">
        <v>2380</v>
      </c>
      <c r="G1278">
        <v>2</v>
      </c>
      <c r="H1278" t="s">
        <v>2380</v>
      </c>
    </row>
    <row r="1279" spans="1:8" x14ac:dyDescent="0.25">
      <c r="A1279" t="s">
        <v>1093</v>
      </c>
      <c r="B1279">
        <v>34.32</v>
      </c>
      <c r="C1279">
        <v>5.7</v>
      </c>
      <c r="D1279" t="s">
        <v>2382</v>
      </c>
      <c r="E1279" t="s">
        <v>2380</v>
      </c>
      <c r="F1279" t="s">
        <v>2383</v>
      </c>
      <c r="G1279">
        <v>1</v>
      </c>
      <c r="H1279" t="s">
        <v>2380</v>
      </c>
    </row>
    <row r="1280" spans="1:8" x14ac:dyDescent="0.25">
      <c r="A1280" t="s">
        <v>1092</v>
      </c>
      <c r="B1280">
        <v>23.87</v>
      </c>
      <c r="C1280">
        <v>4.7699999999999996</v>
      </c>
      <c r="D1280" t="s">
        <v>2382</v>
      </c>
      <c r="E1280" t="s">
        <v>2380</v>
      </c>
      <c r="F1280" t="s">
        <v>2383</v>
      </c>
      <c r="G1280">
        <v>1</v>
      </c>
      <c r="H1280" t="s">
        <v>2380</v>
      </c>
    </row>
    <row r="1281" spans="1:8" x14ac:dyDescent="0.25">
      <c r="A1281" t="s">
        <v>1091</v>
      </c>
      <c r="B1281">
        <v>30.15</v>
      </c>
      <c r="C1281">
        <v>4.25</v>
      </c>
      <c r="D1281" t="s">
        <v>2380</v>
      </c>
      <c r="E1281" t="s">
        <v>2380</v>
      </c>
      <c r="F1281" t="s">
        <v>2380</v>
      </c>
      <c r="G1281">
        <v>1</v>
      </c>
      <c r="H1281" t="s">
        <v>2380</v>
      </c>
    </row>
    <row r="1282" spans="1:8" x14ac:dyDescent="0.25">
      <c r="A1282" t="s">
        <v>1090</v>
      </c>
      <c r="B1282">
        <v>26.36</v>
      </c>
      <c r="C1282">
        <v>5.52</v>
      </c>
      <c r="D1282" t="s">
        <v>2380</v>
      </c>
      <c r="E1282" t="s">
        <v>2380</v>
      </c>
      <c r="F1282" t="s">
        <v>2380</v>
      </c>
      <c r="G1282" t="s">
        <v>2381</v>
      </c>
      <c r="H1282" t="s">
        <v>2380</v>
      </c>
    </row>
    <row r="1283" spans="1:8" x14ac:dyDescent="0.25">
      <c r="A1283" t="s">
        <v>1089</v>
      </c>
      <c r="B1283">
        <v>45.32</v>
      </c>
      <c r="C1283">
        <v>6.53</v>
      </c>
      <c r="D1283" t="s">
        <v>2382</v>
      </c>
      <c r="E1283" t="s">
        <v>2380</v>
      </c>
      <c r="F1283" t="s">
        <v>2380</v>
      </c>
      <c r="G1283">
        <v>1</v>
      </c>
      <c r="H1283" t="s">
        <v>2380</v>
      </c>
    </row>
    <row r="1284" spans="1:8" x14ac:dyDescent="0.25">
      <c r="A1284" t="s">
        <v>1088</v>
      </c>
      <c r="B1284">
        <v>31.93</v>
      </c>
      <c r="C1284">
        <v>4.82</v>
      </c>
      <c r="D1284" t="s">
        <v>2382</v>
      </c>
      <c r="E1284" t="s">
        <v>2380</v>
      </c>
      <c r="F1284" t="s">
        <v>2380</v>
      </c>
      <c r="G1284">
        <v>1</v>
      </c>
      <c r="H1284" t="s">
        <v>2380</v>
      </c>
    </row>
    <row r="1285" spans="1:8" x14ac:dyDescent="0.25">
      <c r="A1285" t="s">
        <v>1087</v>
      </c>
      <c r="B1285">
        <v>36</v>
      </c>
      <c r="C1285">
        <v>11.94</v>
      </c>
      <c r="D1285" t="s">
        <v>2382</v>
      </c>
      <c r="E1285" t="s">
        <v>2380</v>
      </c>
      <c r="F1285" t="s">
        <v>2380</v>
      </c>
      <c r="G1285">
        <v>1</v>
      </c>
      <c r="H1285" t="s">
        <v>2380</v>
      </c>
    </row>
    <row r="1286" spans="1:8" x14ac:dyDescent="0.25">
      <c r="A1286" t="s">
        <v>1086</v>
      </c>
      <c r="B1286">
        <v>32</v>
      </c>
      <c r="C1286">
        <v>7.85</v>
      </c>
      <c r="D1286" t="s">
        <v>2382</v>
      </c>
      <c r="E1286" t="s">
        <v>2380</v>
      </c>
      <c r="F1286" t="s">
        <v>2380</v>
      </c>
      <c r="G1286">
        <v>1</v>
      </c>
      <c r="H1286" t="s">
        <v>2380</v>
      </c>
    </row>
    <row r="1287" spans="1:8" x14ac:dyDescent="0.25">
      <c r="A1287" t="s">
        <v>1085</v>
      </c>
      <c r="B1287">
        <v>29.37</v>
      </c>
      <c r="C1287">
        <v>8.01</v>
      </c>
      <c r="D1287" t="s">
        <v>2382</v>
      </c>
      <c r="E1287" t="s">
        <v>2380</v>
      </c>
      <c r="F1287" t="s">
        <v>2380</v>
      </c>
      <c r="G1287">
        <v>1</v>
      </c>
      <c r="H1287" t="s">
        <v>2380</v>
      </c>
    </row>
    <row r="1288" spans="1:8" x14ac:dyDescent="0.25">
      <c r="A1288" t="s">
        <v>1084</v>
      </c>
      <c r="B1288">
        <v>23.6</v>
      </c>
      <c r="C1288">
        <v>7.4</v>
      </c>
      <c r="D1288" t="s">
        <v>2382</v>
      </c>
      <c r="E1288" t="s">
        <v>2380</v>
      </c>
      <c r="F1288" t="s">
        <v>2380</v>
      </c>
      <c r="G1288">
        <v>1</v>
      </c>
      <c r="H1288" t="s">
        <v>2380</v>
      </c>
    </row>
    <row r="1289" spans="1:8" x14ac:dyDescent="0.25">
      <c r="A1289" t="s">
        <v>1083</v>
      </c>
      <c r="B1289">
        <v>33.155000000000001</v>
      </c>
      <c r="C1289">
        <v>8.3800000000000008</v>
      </c>
      <c r="D1289" t="s">
        <v>2382</v>
      </c>
      <c r="E1289" t="s">
        <v>2380</v>
      </c>
      <c r="F1289" t="s">
        <v>2380</v>
      </c>
      <c r="G1289" t="s">
        <v>2381</v>
      </c>
      <c r="H1289" t="s">
        <v>2380</v>
      </c>
    </row>
    <row r="1290" spans="1:8" x14ac:dyDescent="0.25">
      <c r="A1290" t="s">
        <v>1082</v>
      </c>
      <c r="B1290">
        <v>24.32</v>
      </c>
      <c r="C1290">
        <v>11.56</v>
      </c>
      <c r="D1290" t="s">
        <v>2382</v>
      </c>
      <c r="E1290" t="s">
        <v>2380</v>
      </c>
      <c r="F1290" t="s">
        <v>2380</v>
      </c>
      <c r="G1290">
        <v>1</v>
      </c>
      <c r="H1290" t="s">
        <v>2380</v>
      </c>
    </row>
    <row r="1291" spans="1:8" x14ac:dyDescent="0.25">
      <c r="A1291" t="s">
        <v>1081</v>
      </c>
      <c r="B1291">
        <v>36.299999999999997</v>
      </c>
      <c r="C1291">
        <v>4.6100000000000003</v>
      </c>
      <c r="D1291" t="s">
        <v>2380</v>
      </c>
      <c r="E1291" t="s">
        <v>2380</v>
      </c>
      <c r="F1291" t="s">
        <v>2380</v>
      </c>
      <c r="G1291" t="s">
        <v>2381</v>
      </c>
      <c r="H1291" t="s">
        <v>2380</v>
      </c>
    </row>
    <row r="1292" spans="1:8" x14ac:dyDescent="0.25">
      <c r="A1292" t="s">
        <v>1080</v>
      </c>
      <c r="B1292">
        <v>34.4</v>
      </c>
      <c r="C1292">
        <v>4.95</v>
      </c>
      <c r="D1292" t="s">
        <v>2380</v>
      </c>
      <c r="E1292" t="s">
        <v>2380</v>
      </c>
      <c r="F1292" t="s">
        <v>2383</v>
      </c>
      <c r="G1292">
        <v>1</v>
      </c>
      <c r="H1292" t="s">
        <v>2380</v>
      </c>
    </row>
    <row r="1293" spans="1:8" x14ac:dyDescent="0.25">
      <c r="A1293" t="s">
        <v>1079</v>
      </c>
      <c r="B1293">
        <v>30.9</v>
      </c>
      <c r="C1293">
        <v>5.04</v>
      </c>
      <c r="D1293" t="s">
        <v>2380</v>
      </c>
      <c r="E1293" t="s">
        <v>2380</v>
      </c>
      <c r="F1293" t="s">
        <v>2380</v>
      </c>
      <c r="G1293" t="s">
        <v>2381</v>
      </c>
      <c r="H1293" t="s">
        <v>2380</v>
      </c>
    </row>
    <row r="1294" spans="1:8" x14ac:dyDescent="0.25">
      <c r="A1294" t="s">
        <v>1078</v>
      </c>
      <c r="B1294">
        <v>28.6</v>
      </c>
      <c r="C1294">
        <v>5.42</v>
      </c>
      <c r="D1294" t="s">
        <v>2380</v>
      </c>
      <c r="E1294" t="s">
        <v>2380</v>
      </c>
      <c r="F1294" t="s">
        <v>2380</v>
      </c>
      <c r="G1294" t="s">
        <v>2381</v>
      </c>
      <c r="H1294" t="s">
        <v>2380</v>
      </c>
    </row>
    <row r="1295" spans="1:8" x14ac:dyDescent="0.25">
      <c r="A1295" t="s">
        <v>1077</v>
      </c>
      <c r="B1295">
        <v>27.83</v>
      </c>
      <c r="C1295">
        <v>5.39</v>
      </c>
      <c r="D1295" t="s">
        <v>2380</v>
      </c>
      <c r="E1295" t="s">
        <v>2380</v>
      </c>
      <c r="F1295" t="s">
        <v>2380</v>
      </c>
      <c r="G1295" t="s">
        <v>2381</v>
      </c>
      <c r="H1295" t="s">
        <v>2380</v>
      </c>
    </row>
    <row r="1296" spans="1:8" x14ac:dyDescent="0.25">
      <c r="A1296" t="s">
        <v>1076</v>
      </c>
      <c r="B1296">
        <v>39.64</v>
      </c>
      <c r="C1296">
        <v>6</v>
      </c>
      <c r="D1296" t="s">
        <v>2380</v>
      </c>
      <c r="E1296" t="s">
        <v>2380</v>
      </c>
      <c r="F1296" t="s">
        <v>2383</v>
      </c>
      <c r="G1296">
        <v>1</v>
      </c>
      <c r="H1296" t="s">
        <v>2380</v>
      </c>
    </row>
    <row r="1297" spans="1:8" x14ac:dyDescent="0.25">
      <c r="A1297" t="s">
        <v>1075</v>
      </c>
      <c r="B1297">
        <v>38.479999999999997</v>
      </c>
      <c r="C1297">
        <v>6.02</v>
      </c>
      <c r="D1297" t="s">
        <v>2380</v>
      </c>
      <c r="E1297" t="s">
        <v>2380</v>
      </c>
      <c r="F1297" t="s">
        <v>2380</v>
      </c>
      <c r="G1297">
        <v>1</v>
      </c>
      <c r="H1297" t="s">
        <v>2380</v>
      </c>
    </row>
    <row r="1298" spans="1:8" x14ac:dyDescent="0.25">
      <c r="A1298" t="s">
        <v>1074</v>
      </c>
      <c r="B1298">
        <v>36.200000000000003</v>
      </c>
      <c r="C1298">
        <v>4.62</v>
      </c>
      <c r="D1298" t="s">
        <v>2380</v>
      </c>
      <c r="E1298" t="s">
        <v>2380</v>
      </c>
      <c r="F1298" t="s">
        <v>2380</v>
      </c>
      <c r="G1298">
        <v>2</v>
      </c>
      <c r="H1298" t="s">
        <v>2380</v>
      </c>
    </row>
    <row r="1299" spans="1:8" x14ac:dyDescent="0.25">
      <c r="A1299" t="s">
        <v>1073</v>
      </c>
      <c r="B1299">
        <v>27.13</v>
      </c>
      <c r="C1299">
        <v>5.59</v>
      </c>
      <c r="D1299" t="s">
        <v>2380</v>
      </c>
      <c r="E1299" t="s">
        <v>2380</v>
      </c>
      <c r="F1299" t="s">
        <v>2380</v>
      </c>
      <c r="G1299">
        <v>1</v>
      </c>
      <c r="H1299" t="s">
        <v>2380</v>
      </c>
    </row>
    <row r="1300" spans="1:8" x14ac:dyDescent="0.25">
      <c r="A1300" t="s">
        <v>1072</v>
      </c>
      <c r="B1300">
        <v>20.75</v>
      </c>
      <c r="C1300">
        <v>5.18</v>
      </c>
      <c r="D1300" t="s">
        <v>2382</v>
      </c>
      <c r="E1300" t="s">
        <v>2380</v>
      </c>
      <c r="F1300" t="s">
        <v>2380</v>
      </c>
      <c r="G1300">
        <v>2</v>
      </c>
      <c r="H1300" t="s">
        <v>2380</v>
      </c>
    </row>
    <row r="1301" spans="1:8" x14ac:dyDescent="0.25">
      <c r="A1301" t="s">
        <v>1071</v>
      </c>
      <c r="B1301">
        <v>26.6</v>
      </c>
      <c r="C1301">
        <v>6.29</v>
      </c>
      <c r="D1301" t="s">
        <v>2380</v>
      </c>
      <c r="E1301" t="s">
        <v>2380</v>
      </c>
      <c r="F1301" t="s">
        <v>2380</v>
      </c>
      <c r="G1301">
        <v>2</v>
      </c>
      <c r="H1301" t="s">
        <v>2380</v>
      </c>
    </row>
    <row r="1302" spans="1:8" x14ac:dyDescent="0.25">
      <c r="A1302" t="s">
        <v>1070</v>
      </c>
      <c r="B1302">
        <v>25.3</v>
      </c>
      <c r="C1302">
        <v>4.49</v>
      </c>
      <c r="D1302" t="s">
        <v>2380</v>
      </c>
      <c r="E1302" t="s">
        <v>2380</v>
      </c>
      <c r="F1302" t="s">
        <v>2380</v>
      </c>
      <c r="G1302">
        <v>2</v>
      </c>
      <c r="H1302" t="s">
        <v>2380</v>
      </c>
    </row>
    <row r="1303" spans="1:8" x14ac:dyDescent="0.25">
      <c r="A1303" t="s">
        <v>1069</v>
      </c>
      <c r="B1303">
        <v>18.84</v>
      </c>
      <c r="C1303">
        <v>11.82</v>
      </c>
      <c r="D1303" t="s">
        <v>2382</v>
      </c>
      <c r="E1303" t="s">
        <v>2380</v>
      </c>
      <c r="F1303" t="s">
        <v>2383</v>
      </c>
      <c r="G1303">
        <v>1</v>
      </c>
      <c r="H1303" t="s">
        <v>2380</v>
      </c>
    </row>
    <row r="1304" spans="1:8" x14ac:dyDescent="0.25">
      <c r="A1304" t="s">
        <v>1068</v>
      </c>
      <c r="B1304">
        <v>19.57</v>
      </c>
      <c r="C1304">
        <v>7.41</v>
      </c>
      <c r="D1304" t="s">
        <v>2382</v>
      </c>
      <c r="E1304" t="s">
        <v>2380</v>
      </c>
      <c r="F1304" t="s">
        <v>2380</v>
      </c>
      <c r="G1304">
        <v>1</v>
      </c>
      <c r="H1304" t="s">
        <v>2380</v>
      </c>
    </row>
    <row r="1305" spans="1:8" x14ac:dyDescent="0.25">
      <c r="A1305" t="s">
        <v>1067</v>
      </c>
      <c r="B1305">
        <v>30.495000000000001</v>
      </c>
      <c r="C1305">
        <v>5.97</v>
      </c>
      <c r="D1305" t="s">
        <v>2380</v>
      </c>
      <c r="E1305" t="s">
        <v>2380</v>
      </c>
      <c r="F1305" t="s">
        <v>2380</v>
      </c>
      <c r="G1305" t="s">
        <v>2381</v>
      </c>
      <c r="H1305" t="s">
        <v>2380</v>
      </c>
    </row>
    <row r="1306" spans="1:8" x14ac:dyDescent="0.25">
      <c r="A1306" t="s">
        <v>1066</v>
      </c>
      <c r="B1306">
        <v>30.114999999999998</v>
      </c>
      <c r="C1306">
        <v>5.74</v>
      </c>
      <c r="D1306" t="s">
        <v>2380</v>
      </c>
      <c r="E1306" t="s">
        <v>2380</v>
      </c>
      <c r="F1306" t="s">
        <v>2383</v>
      </c>
      <c r="G1306">
        <v>1</v>
      </c>
      <c r="H1306" t="s">
        <v>2380</v>
      </c>
    </row>
    <row r="1307" spans="1:8" x14ac:dyDescent="0.25">
      <c r="A1307" t="s">
        <v>1065</v>
      </c>
      <c r="B1307">
        <v>24.78</v>
      </c>
      <c r="C1307">
        <v>9.85</v>
      </c>
      <c r="D1307" t="s">
        <v>2380</v>
      </c>
      <c r="E1307" t="s">
        <v>2380</v>
      </c>
      <c r="F1307" t="s">
        <v>2380</v>
      </c>
      <c r="G1307" t="s">
        <v>2381</v>
      </c>
      <c r="H1307" t="s">
        <v>2380</v>
      </c>
    </row>
    <row r="1308" spans="1:8" x14ac:dyDescent="0.25">
      <c r="A1308" t="s">
        <v>1064</v>
      </c>
      <c r="B1308">
        <v>24.77</v>
      </c>
      <c r="C1308">
        <v>7.59</v>
      </c>
      <c r="D1308" t="s">
        <v>2380</v>
      </c>
      <c r="E1308" t="s">
        <v>2380</v>
      </c>
      <c r="F1308" t="s">
        <v>2380</v>
      </c>
      <c r="G1308" t="s">
        <v>2381</v>
      </c>
      <c r="H1308" t="s">
        <v>2380</v>
      </c>
    </row>
    <row r="1309" spans="1:8" x14ac:dyDescent="0.25">
      <c r="A1309" t="s">
        <v>1063</v>
      </c>
      <c r="B1309">
        <v>16.579999999999998</v>
      </c>
      <c r="C1309">
        <v>6.98</v>
      </c>
      <c r="D1309" t="s">
        <v>2382</v>
      </c>
      <c r="E1309" t="s">
        <v>2380</v>
      </c>
      <c r="F1309" t="s">
        <v>2383</v>
      </c>
      <c r="G1309">
        <v>1</v>
      </c>
      <c r="H1309" t="s">
        <v>2380</v>
      </c>
    </row>
    <row r="1310" spans="1:8" x14ac:dyDescent="0.25">
      <c r="A1310" t="s">
        <v>1062</v>
      </c>
      <c r="B1310">
        <v>38.17</v>
      </c>
      <c r="C1310">
        <v>4.7300000000000004</v>
      </c>
      <c r="D1310" t="s">
        <v>2382</v>
      </c>
      <c r="E1310" t="s">
        <v>2380</v>
      </c>
      <c r="F1310" t="s">
        <v>2380</v>
      </c>
      <c r="G1310" t="s">
        <v>2381</v>
      </c>
      <c r="H1310" t="s">
        <v>2380</v>
      </c>
    </row>
    <row r="1311" spans="1:8" x14ac:dyDescent="0.25">
      <c r="A1311" t="s">
        <v>1061</v>
      </c>
      <c r="B1311">
        <v>39.424999999999997</v>
      </c>
      <c r="C1311">
        <v>4.76</v>
      </c>
      <c r="D1311" t="s">
        <v>2382</v>
      </c>
      <c r="E1311" t="s">
        <v>2380</v>
      </c>
      <c r="F1311" t="s">
        <v>2380</v>
      </c>
      <c r="G1311" t="s">
        <v>2381</v>
      </c>
      <c r="H1311" t="s">
        <v>2380</v>
      </c>
    </row>
    <row r="1312" spans="1:8" x14ac:dyDescent="0.25">
      <c r="A1312" t="s">
        <v>1060</v>
      </c>
      <c r="B1312">
        <v>33.44</v>
      </c>
      <c r="C1312">
        <v>6.24</v>
      </c>
      <c r="D1312" t="s">
        <v>2382</v>
      </c>
      <c r="E1312" t="s">
        <v>2380</v>
      </c>
      <c r="F1312" t="s">
        <v>2380</v>
      </c>
      <c r="G1312" t="s">
        <v>2381</v>
      </c>
      <c r="H1312" t="s">
        <v>2380</v>
      </c>
    </row>
    <row r="1313" spans="1:8" x14ac:dyDescent="0.25">
      <c r="A1313" t="s">
        <v>1059</v>
      </c>
      <c r="B1313">
        <v>33.344999999999999</v>
      </c>
      <c r="C1313">
        <v>5.44</v>
      </c>
      <c r="D1313" t="s">
        <v>2382</v>
      </c>
      <c r="E1313" t="s">
        <v>2380</v>
      </c>
      <c r="F1313" t="s">
        <v>2380</v>
      </c>
      <c r="G1313" t="s">
        <v>2381</v>
      </c>
      <c r="H1313" t="s">
        <v>2380</v>
      </c>
    </row>
    <row r="1314" spans="1:8" x14ac:dyDescent="0.25">
      <c r="A1314" t="s">
        <v>1058</v>
      </c>
      <c r="B1314">
        <v>38.79</v>
      </c>
      <c r="C1314">
        <v>5.08</v>
      </c>
      <c r="D1314" t="s">
        <v>2380</v>
      </c>
      <c r="E1314" t="s">
        <v>2380</v>
      </c>
      <c r="F1314" t="s">
        <v>2383</v>
      </c>
      <c r="G1314">
        <v>1</v>
      </c>
      <c r="H1314" t="s">
        <v>2380</v>
      </c>
    </row>
    <row r="1315" spans="1:8" x14ac:dyDescent="0.25">
      <c r="A1315" t="s">
        <v>1057</v>
      </c>
      <c r="B1315">
        <v>30.684999999999999</v>
      </c>
      <c r="C1315">
        <v>4.87</v>
      </c>
      <c r="D1315" t="s">
        <v>2380</v>
      </c>
      <c r="E1315" t="s">
        <v>2380</v>
      </c>
      <c r="F1315" t="s">
        <v>2383</v>
      </c>
      <c r="G1315">
        <v>1</v>
      </c>
      <c r="H1315" t="s">
        <v>2380</v>
      </c>
    </row>
    <row r="1316" spans="1:8" x14ac:dyDescent="0.25">
      <c r="A1316" t="s">
        <v>1056</v>
      </c>
      <c r="B1316">
        <v>22.135000000000002</v>
      </c>
      <c r="C1316">
        <v>8.17</v>
      </c>
      <c r="D1316" t="s">
        <v>2380</v>
      </c>
      <c r="E1316" t="s">
        <v>2380</v>
      </c>
      <c r="F1316" t="s">
        <v>2380</v>
      </c>
      <c r="G1316" t="s">
        <v>2381</v>
      </c>
      <c r="H1316" t="s">
        <v>2380</v>
      </c>
    </row>
    <row r="1317" spans="1:8" x14ac:dyDescent="0.25">
      <c r="A1317" t="s">
        <v>1055</v>
      </c>
      <c r="B1317">
        <v>33.33</v>
      </c>
      <c r="C1317">
        <v>7.61</v>
      </c>
      <c r="D1317" t="s">
        <v>2380</v>
      </c>
      <c r="E1317" t="s">
        <v>2380</v>
      </c>
      <c r="F1317" t="s">
        <v>2380</v>
      </c>
      <c r="G1317" t="s">
        <v>2381</v>
      </c>
      <c r="H1317" t="s">
        <v>2380</v>
      </c>
    </row>
    <row r="1318" spans="1:8" x14ac:dyDescent="0.25">
      <c r="A1318" t="s">
        <v>1054</v>
      </c>
      <c r="B1318">
        <v>31.13</v>
      </c>
      <c r="C1318">
        <v>10.1</v>
      </c>
      <c r="D1318" t="s">
        <v>2380</v>
      </c>
      <c r="E1318" t="s">
        <v>2380</v>
      </c>
      <c r="F1318" t="s">
        <v>2380</v>
      </c>
      <c r="G1318" t="s">
        <v>2381</v>
      </c>
      <c r="H1318" t="s">
        <v>2380</v>
      </c>
    </row>
    <row r="1319" spans="1:8" x14ac:dyDescent="0.25">
      <c r="A1319" t="s">
        <v>1053</v>
      </c>
      <c r="B1319">
        <v>28.9</v>
      </c>
      <c r="C1319">
        <v>11.24</v>
      </c>
      <c r="D1319" t="s">
        <v>2380</v>
      </c>
      <c r="E1319" t="s">
        <v>2380</v>
      </c>
      <c r="F1319" t="s">
        <v>2380</v>
      </c>
      <c r="G1319" t="s">
        <v>2381</v>
      </c>
      <c r="H1319" t="s">
        <v>2380</v>
      </c>
    </row>
    <row r="1320" spans="1:8" x14ac:dyDescent="0.25">
      <c r="A1320" t="s">
        <v>1052</v>
      </c>
      <c r="B1320">
        <v>43.31</v>
      </c>
      <c r="C1320">
        <v>6.1</v>
      </c>
      <c r="D1320" t="s">
        <v>2382</v>
      </c>
      <c r="E1320" t="s">
        <v>2382</v>
      </c>
      <c r="F1320" t="s">
        <v>2380</v>
      </c>
      <c r="G1320">
        <v>1</v>
      </c>
      <c r="H1320" t="s">
        <v>2380</v>
      </c>
    </row>
    <row r="1321" spans="1:8" x14ac:dyDescent="0.25">
      <c r="A1321" t="s">
        <v>1051</v>
      </c>
      <c r="B1321">
        <v>22.8</v>
      </c>
      <c r="C1321">
        <v>6.98</v>
      </c>
      <c r="D1321" t="s">
        <v>2380</v>
      </c>
      <c r="E1321" t="s">
        <v>2380</v>
      </c>
      <c r="F1321" t="s">
        <v>2380</v>
      </c>
      <c r="G1321" t="s">
        <v>2381</v>
      </c>
      <c r="H1321" t="s">
        <v>2380</v>
      </c>
    </row>
    <row r="1322" spans="1:8" x14ac:dyDescent="0.25">
      <c r="A1322" t="s">
        <v>1050</v>
      </c>
      <c r="B1322">
        <v>19.09</v>
      </c>
      <c r="C1322">
        <v>4</v>
      </c>
      <c r="D1322" t="s">
        <v>2382</v>
      </c>
      <c r="E1322" t="s">
        <v>2380</v>
      </c>
      <c r="F1322" t="s">
        <v>2380</v>
      </c>
      <c r="G1322">
        <v>1</v>
      </c>
      <c r="H1322" t="s">
        <v>2380</v>
      </c>
    </row>
    <row r="1323" spans="1:8" x14ac:dyDescent="0.25">
      <c r="A1323" t="s">
        <v>1049</v>
      </c>
      <c r="B1323">
        <v>23.37</v>
      </c>
      <c r="C1323">
        <v>4.2300000000000004</v>
      </c>
      <c r="D1323" t="s">
        <v>2380</v>
      </c>
      <c r="E1323" t="s">
        <v>2380</v>
      </c>
      <c r="F1323" t="s">
        <v>2380</v>
      </c>
      <c r="G1323" t="s">
        <v>2381</v>
      </c>
      <c r="H1323" t="s">
        <v>2380</v>
      </c>
    </row>
    <row r="1324" spans="1:8" x14ac:dyDescent="0.25">
      <c r="A1324" t="s">
        <v>1048</v>
      </c>
      <c r="B1324">
        <v>33.44</v>
      </c>
      <c r="C1324">
        <v>4.72</v>
      </c>
      <c r="D1324" t="s">
        <v>2382</v>
      </c>
      <c r="E1324" t="s">
        <v>2380</v>
      </c>
      <c r="F1324" t="s">
        <v>2380</v>
      </c>
      <c r="G1324" t="s">
        <v>2381</v>
      </c>
      <c r="H1324" t="s">
        <v>2380</v>
      </c>
    </row>
    <row r="1325" spans="1:8" x14ac:dyDescent="0.25">
      <c r="A1325" t="s">
        <v>1047</v>
      </c>
      <c r="B1325">
        <v>28.05</v>
      </c>
      <c r="C1325">
        <v>5.63</v>
      </c>
      <c r="D1325" t="s">
        <v>2382</v>
      </c>
      <c r="E1325" t="s">
        <v>2380</v>
      </c>
      <c r="F1325" t="s">
        <v>2380</v>
      </c>
      <c r="G1325" t="s">
        <v>2381</v>
      </c>
      <c r="H1325" t="s">
        <v>2380</v>
      </c>
    </row>
    <row r="1326" spans="1:8" x14ac:dyDescent="0.25">
      <c r="A1326" t="s">
        <v>1046</v>
      </c>
      <c r="B1326">
        <v>27.72</v>
      </c>
      <c r="C1326">
        <v>5.83</v>
      </c>
      <c r="D1326" t="s">
        <v>2382</v>
      </c>
      <c r="E1326" t="s">
        <v>2380</v>
      </c>
      <c r="F1326" t="s">
        <v>2380</v>
      </c>
      <c r="G1326" t="s">
        <v>2381</v>
      </c>
      <c r="H1326" t="s">
        <v>2380</v>
      </c>
    </row>
    <row r="1327" spans="1:8" x14ac:dyDescent="0.25">
      <c r="A1327" t="s">
        <v>1045</v>
      </c>
      <c r="B1327">
        <v>29.81</v>
      </c>
      <c r="C1327">
        <v>9.23</v>
      </c>
      <c r="D1327" t="s">
        <v>2380</v>
      </c>
      <c r="E1327" t="s">
        <v>2380</v>
      </c>
      <c r="F1327" t="s">
        <v>2380</v>
      </c>
      <c r="G1327" t="s">
        <v>2381</v>
      </c>
      <c r="H1327" t="s">
        <v>2380</v>
      </c>
    </row>
    <row r="1328" spans="1:8" x14ac:dyDescent="0.25">
      <c r="A1328" t="s">
        <v>1044</v>
      </c>
      <c r="B1328">
        <v>23.98</v>
      </c>
      <c r="C1328">
        <v>9.89</v>
      </c>
      <c r="D1328" t="s">
        <v>2380</v>
      </c>
      <c r="E1328" t="s">
        <v>2380</v>
      </c>
      <c r="F1328" t="s">
        <v>2380</v>
      </c>
      <c r="G1328" t="s">
        <v>2381</v>
      </c>
      <c r="H1328" t="s">
        <v>2380</v>
      </c>
    </row>
    <row r="1329" spans="1:8" x14ac:dyDescent="0.25">
      <c r="A1329" t="s">
        <v>1043</v>
      </c>
      <c r="B1329">
        <v>17.34</v>
      </c>
      <c r="C1329">
        <v>12</v>
      </c>
      <c r="D1329" t="s">
        <v>2380</v>
      </c>
      <c r="E1329" t="s">
        <v>2380</v>
      </c>
      <c r="F1329" t="s">
        <v>2380</v>
      </c>
      <c r="G1329" t="s">
        <v>2381</v>
      </c>
      <c r="H1329" t="s">
        <v>2380</v>
      </c>
    </row>
    <row r="1330" spans="1:8" x14ac:dyDescent="0.25">
      <c r="A1330" t="s">
        <v>1042</v>
      </c>
      <c r="B1330">
        <v>40.39</v>
      </c>
      <c r="C1330">
        <v>4.24</v>
      </c>
      <c r="D1330" t="s">
        <v>2382</v>
      </c>
      <c r="E1330" t="s">
        <v>2380</v>
      </c>
      <c r="F1330" t="s">
        <v>2383</v>
      </c>
      <c r="G1330">
        <v>1</v>
      </c>
      <c r="H1330" t="s">
        <v>2380</v>
      </c>
    </row>
    <row r="1331" spans="1:8" x14ac:dyDescent="0.25">
      <c r="A1331" t="s">
        <v>1041</v>
      </c>
      <c r="B1331">
        <v>25.96</v>
      </c>
      <c r="C1331">
        <v>4.68</v>
      </c>
      <c r="D1331" t="s">
        <v>2382</v>
      </c>
      <c r="E1331" t="s">
        <v>2380</v>
      </c>
      <c r="F1331" t="s">
        <v>2383</v>
      </c>
      <c r="G1331">
        <v>1</v>
      </c>
      <c r="H1331" t="s">
        <v>2380</v>
      </c>
    </row>
    <row r="1332" spans="1:8" x14ac:dyDescent="0.25">
      <c r="A1332" t="s">
        <v>1040</v>
      </c>
      <c r="B1332">
        <v>17.68</v>
      </c>
      <c r="C1332">
        <v>8.57</v>
      </c>
      <c r="D1332" t="s">
        <v>2382</v>
      </c>
      <c r="E1332" t="s">
        <v>2380</v>
      </c>
      <c r="F1332" t="s">
        <v>2383</v>
      </c>
      <c r="G1332">
        <v>1</v>
      </c>
      <c r="H1332" t="s">
        <v>2380</v>
      </c>
    </row>
    <row r="1333" spans="1:8" x14ac:dyDescent="0.25">
      <c r="A1333" t="s">
        <v>1039</v>
      </c>
      <c r="B1333">
        <v>30.875</v>
      </c>
      <c r="C1333">
        <v>4.0999999999999996</v>
      </c>
      <c r="D1333" t="s">
        <v>2380</v>
      </c>
      <c r="E1333" t="s">
        <v>2380</v>
      </c>
      <c r="F1333" t="s">
        <v>2380</v>
      </c>
      <c r="G1333" t="s">
        <v>2381</v>
      </c>
      <c r="H1333" t="s">
        <v>2380</v>
      </c>
    </row>
    <row r="1334" spans="1:8" x14ac:dyDescent="0.25">
      <c r="A1334" t="s">
        <v>1038</v>
      </c>
      <c r="B1334">
        <v>30.81</v>
      </c>
      <c r="C1334">
        <v>4.49</v>
      </c>
      <c r="D1334" t="s">
        <v>2380</v>
      </c>
      <c r="E1334" t="s">
        <v>2380</v>
      </c>
      <c r="F1334" t="s">
        <v>2380</v>
      </c>
      <c r="G1334" t="s">
        <v>2381</v>
      </c>
      <c r="H1334" t="s">
        <v>2380</v>
      </c>
    </row>
    <row r="1335" spans="1:8" x14ac:dyDescent="0.25">
      <c r="A1335" t="s">
        <v>1037</v>
      </c>
      <c r="B1335">
        <v>36.85</v>
      </c>
      <c r="C1335">
        <v>8.8000000000000007</v>
      </c>
      <c r="D1335" t="s">
        <v>2380</v>
      </c>
      <c r="E1335" t="s">
        <v>2380</v>
      </c>
      <c r="F1335" t="s">
        <v>2380</v>
      </c>
      <c r="G1335">
        <v>2</v>
      </c>
      <c r="H1335" t="s">
        <v>2380</v>
      </c>
    </row>
    <row r="1336" spans="1:8" x14ac:dyDescent="0.25">
      <c r="A1336" t="s">
        <v>1036</v>
      </c>
      <c r="B1336">
        <v>35.86</v>
      </c>
      <c r="C1336">
        <v>7.93</v>
      </c>
      <c r="D1336" t="s">
        <v>2380</v>
      </c>
      <c r="E1336" t="s">
        <v>2380</v>
      </c>
      <c r="F1336" t="s">
        <v>2380</v>
      </c>
      <c r="G1336">
        <v>2</v>
      </c>
      <c r="H1336" t="s">
        <v>2380</v>
      </c>
    </row>
    <row r="1337" spans="1:8" x14ac:dyDescent="0.25">
      <c r="A1337" t="s">
        <v>1035</v>
      </c>
      <c r="B1337">
        <v>30.3</v>
      </c>
      <c r="C1337">
        <v>9.4499999999999993</v>
      </c>
      <c r="D1337" t="s">
        <v>2380</v>
      </c>
      <c r="E1337" t="s">
        <v>2380</v>
      </c>
      <c r="F1337" t="s">
        <v>2380</v>
      </c>
      <c r="G1337">
        <v>2</v>
      </c>
      <c r="H1337" t="s">
        <v>2380</v>
      </c>
    </row>
    <row r="1338" spans="1:8" x14ac:dyDescent="0.25">
      <c r="A1338" t="s">
        <v>1034</v>
      </c>
      <c r="B1338">
        <v>32.015000000000001</v>
      </c>
      <c r="C1338">
        <v>7.67</v>
      </c>
      <c r="D1338" t="s">
        <v>2380</v>
      </c>
      <c r="E1338" t="s">
        <v>2380</v>
      </c>
      <c r="F1338" t="s">
        <v>2380</v>
      </c>
      <c r="G1338" t="s">
        <v>2381</v>
      </c>
      <c r="H1338" t="s">
        <v>2380</v>
      </c>
    </row>
    <row r="1339" spans="1:8" x14ac:dyDescent="0.25">
      <c r="A1339" t="s">
        <v>1033</v>
      </c>
      <c r="B1339">
        <v>25.06</v>
      </c>
      <c r="C1339">
        <v>10.53</v>
      </c>
      <c r="D1339" t="s">
        <v>2380</v>
      </c>
      <c r="E1339" t="s">
        <v>2380</v>
      </c>
      <c r="F1339" t="s">
        <v>2380</v>
      </c>
      <c r="G1339">
        <v>2</v>
      </c>
      <c r="H1339" t="s">
        <v>2380</v>
      </c>
    </row>
    <row r="1340" spans="1:8" x14ac:dyDescent="0.25">
      <c r="A1340" t="s">
        <v>1032</v>
      </c>
      <c r="B1340">
        <v>18.829999999999998</v>
      </c>
      <c r="C1340">
        <v>10.08</v>
      </c>
      <c r="D1340" t="s">
        <v>2382</v>
      </c>
      <c r="E1340" t="s">
        <v>2380</v>
      </c>
      <c r="F1340" t="s">
        <v>2380</v>
      </c>
      <c r="G1340" t="s">
        <v>2381</v>
      </c>
      <c r="H1340" t="s">
        <v>2380</v>
      </c>
    </row>
    <row r="1341" spans="1:8" x14ac:dyDescent="0.25">
      <c r="A1341" t="s">
        <v>1031</v>
      </c>
      <c r="B1341">
        <v>47.52</v>
      </c>
      <c r="C1341">
        <v>11.39</v>
      </c>
      <c r="D1341" t="s">
        <v>2382</v>
      </c>
      <c r="E1341" t="s">
        <v>2380</v>
      </c>
      <c r="F1341" t="s">
        <v>2380</v>
      </c>
      <c r="G1341">
        <v>1</v>
      </c>
      <c r="H1341" t="s">
        <v>2380</v>
      </c>
    </row>
    <row r="1342" spans="1:8" x14ac:dyDescent="0.25">
      <c r="A1342" t="s">
        <v>1030</v>
      </c>
      <c r="B1342">
        <v>37.82</v>
      </c>
      <c r="C1342">
        <v>6.36</v>
      </c>
      <c r="D1342" t="s">
        <v>2380</v>
      </c>
      <c r="E1342" t="s">
        <v>2380</v>
      </c>
      <c r="F1342" t="s">
        <v>2380</v>
      </c>
      <c r="G1342" t="s">
        <v>2381</v>
      </c>
      <c r="H1342" t="s">
        <v>2380</v>
      </c>
    </row>
    <row r="1343" spans="1:8" x14ac:dyDescent="0.25">
      <c r="A1343" t="s">
        <v>1029</v>
      </c>
      <c r="B1343">
        <v>44.16</v>
      </c>
      <c r="C1343">
        <v>5.31</v>
      </c>
      <c r="D1343" t="s">
        <v>2382</v>
      </c>
      <c r="E1343" t="s">
        <v>2380</v>
      </c>
      <c r="F1343" t="s">
        <v>2380</v>
      </c>
      <c r="G1343" t="s">
        <v>2381</v>
      </c>
      <c r="H1343" t="s">
        <v>2380</v>
      </c>
    </row>
    <row r="1344" spans="1:8" x14ac:dyDescent="0.25">
      <c r="A1344" t="s">
        <v>1028</v>
      </c>
      <c r="B1344">
        <v>37.049999999999997</v>
      </c>
      <c r="C1344">
        <v>4.74</v>
      </c>
      <c r="D1344" t="s">
        <v>2380</v>
      </c>
      <c r="E1344" t="s">
        <v>2380</v>
      </c>
      <c r="F1344" t="s">
        <v>2383</v>
      </c>
      <c r="G1344">
        <v>1</v>
      </c>
      <c r="H1344" t="s">
        <v>2380</v>
      </c>
    </row>
    <row r="1345" spans="1:8" x14ac:dyDescent="0.25">
      <c r="A1345" t="s">
        <v>1027</v>
      </c>
      <c r="B1345">
        <v>18.66</v>
      </c>
      <c r="C1345">
        <v>11.35</v>
      </c>
      <c r="D1345" t="s">
        <v>2380</v>
      </c>
      <c r="E1345" t="s">
        <v>2380</v>
      </c>
      <c r="F1345" t="s">
        <v>2380</v>
      </c>
      <c r="G1345" t="s">
        <v>2381</v>
      </c>
      <c r="H1345" t="s">
        <v>2380</v>
      </c>
    </row>
    <row r="1346" spans="1:8" x14ac:dyDescent="0.25">
      <c r="A1346" t="s">
        <v>1026</v>
      </c>
      <c r="B1346">
        <v>36.200000000000003</v>
      </c>
      <c r="C1346">
        <v>6.81</v>
      </c>
      <c r="D1346" t="s">
        <v>2382</v>
      </c>
      <c r="E1346" t="s">
        <v>2380</v>
      </c>
      <c r="F1346" t="s">
        <v>2380</v>
      </c>
      <c r="G1346">
        <v>1</v>
      </c>
      <c r="H1346" t="s">
        <v>2380</v>
      </c>
    </row>
    <row r="1347" spans="1:8" x14ac:dyDescent="0.25">
      <c r="A1347" t="s">
        <v>1025</v>
      </c>
      <c r="B1347">
        <v>18.87</v>
      </c>
      <c r="C1347">
        <v>8.06</v>
      </c>
      <c r="D1347" t="s">
        <v>2380</v>
      </c>
      <c r="E1347" t="s">
        <v>2380</v>
      </c>
      <c r="F1347" t="s">
        <v>2380</v>
      </c>
      <c r="G1347" t="s">
        <v>2381</v>
      </c>
      <c r="H1347" t="s">
        <v>2380</v>
      </c>
    </row>
    <row r="1348" spans="1:8" x14ac:dyDescent="0.25">
      <c r="A1348" t="s">
        <v>1024</v>
      </c>
      <c r="B1348">
        <v>32.299999999999997</v>
      </c>
      <c r="C1348">
        <v>6.74</v>
      </c>
      <c r="D1348" t="s">
        <v>2382</v>
      </c>
      <c r="E1348" t="s">
        <v>2380</v>
      </c>
      <c r="F1348" t="s">
        <v>2380</v>
      </c>
      <c r="G1348">
        <v>1</v>
      </c>
      <c r="H1348" t="s">
        <v>2380</v>
      </c>
    </row>
    <row r="1349" spans="1:8" x14ac:dyDescent="0.25">
      <c r="A1349" t="s">
        <v>1023</v>
      </c>
      <c r="B1349">
        <v>22.64</v>
      </c>
      <c r="C1349">
        <v>6.54</v>
      </c>
      <c r="D1349" t="s">
        <v>2382</v>
      </c>
      <c r="E1349" t="s">
        <v>2380</v>
      </c>
      <c r="F1349" t="s">
        <v>2380</v>
      </c>
      <c r="G1349">
        <v>2</v>
      </c>
      <c r="H1349" t="s">
        <v>2380</v>
      </c>
    </row>
    <row r="1350" spans="1:8" x14ac:dyDescent="0.25">
      <c r="A1350" t="s">
        <v>1022</v>
      </c>
      <c r="B1350">
        <v>28.69</v>
      </c>
      <c r="C1350">
        <v>5.4</v>
      </c>
      <c r="D1350" t="s">
        <v>2380</v>
      </c>
      <c r="E1350" t="s">
        <v>2380</v>
      </c>
      <c r="F1350" t="s">
        <v>2380</v>
      </c>
      <c r="G1350" t="s">
        <v>2381</v>
      </c>
      <c r="H1350" t="s">
        <v>2380</v>
      </c>
    </row>
    <row r="1351" spans="1:8" x14ac:dyDescent="0.25">
      <c r="A1351" t="s">
        <v>1021</v>
      </c>
      <c r="B1351">
        <v>28.16</v>
      </c>
      <c r="C1351">
        <v>5.58</v>
      </c>
      <c r="D1351" t="s">
        <v>2382</v>
      </c>
      <c r="E1351" t="s">
        <v>2380</v>
      </c>
      <c r="F1351" t="s">
        <v>2380</v>
      </c>
      <c r="G1351" t="s">
        <v>2381</v>
      </c>
      <c r="H1351" t="s">
        <v>2380</v>
      </c>
    </row>
    <row r="1352" spans="1:8" x14ac:dyDescent="0.25">
      <c r="A1352" t="s">
        <v>1020</v>
      </c>
      <c r="B1352">
        <v>45.54</v>
      </c>
      <c r="C1352">
        <v>5.84</v>
      </c>
      <c r="D1352" t="s">
        <v>2380</v>
      </c>
      <c r="E1352" t="s">
        <v>2380</v>
      </c>
      <c r="F1352" t="s">
        <v>2383</v>
      </c>
      <c r="G1352">
        <v>1</v>
      </c>
      <c r="H1352" t="s">
        <v>2380</v>
      </c>
    </row>
    <row r="1353" spans="1:8" x14ac:dyDescent="0.25">
      <c r="A1353" t="s">
        <v>1019</v>
      </c>
      <c r="B1353">
        <v>28.7</v>
      </c>
      <c r="C1353">
        <v>4.2</v>
      </c>
      <c r="D1353" t="s">
        <v>2380</v>
      </c>
      <c r="E1353" t="s">
        <v>2380</v>
      </c>
      <c r="F1353" t="s">
        <v>2380</v>
      </c>
      <c r="G1353" t="s">
        <v>2381</v>
      </c>
      <c r="H1353" t="s">
        <v>2380</v>
      </c>
    </row>
    <row r="1354" spans="1:8" x14ac:dyDescent="0.25">
      <c r="A1354" t="s">
        <v>1018</v>
      </c>
      <c r="B1354">
        <v>27.74</v>
      </c>
      <c r="C1354">
        <v>6.06</v>
      </c>
      <c r="D1354" t="s">
        <v>2382</v>
      </c>
      <c r="E1354" t="s">
        <v>2380</v>
      </c>
      <c r="F1354" t="s">
        <v>2380</v>
      </c>
      <c r="G1354" t="s">
        <v>2381</v>
      </c>
      <c r="H1354" t="s">
        <v>2380</v>
      </c>
    </row>
    <row r="1355" spans="1:8" x14ac:dyDescent="0.25">
      <c r="A1355" t="s">
        <v>1017</v>
      </c>
      <c r="B1355">
        <v>36.954999999999998</v>
      </c>
      <c r="C1355">
        <v>7.57</v>
      </c>
      <c r="D1355" t="s">
        <v>2380</v>
      </c>
      <c r="E1355" t="s">
        <v>2380</v>
      </c>
      <c r="F1355" t="s">
        <v>2380</v>
      </c>
      <c r="G1355" t="s">
        <v>2381</v>
      </c>
      <c r="H1355" t="s">
        <v>2380</v>
      </c>
    </row>
    <row r="1356" spans="1:8" x14ac:dyDescent="0.25">
      <c r="A1356" t="s">
        <v>1016</v>
      </c>
      <c r="B1356">
        <v>30.69</v>
      </c>
      <c r="C1356">
        <v>6.15</v>
      </c>
      <c r="D1356" t="s">
        <v>2380</v>
      </c>
      <c r="E1356" t="s">
        <v>2380</v>
      </c>
      <c r="F1356" t="s">
        <v>2380</v>
      </c>
      <c r="G1356" t="s">
        <v>2381</v>
      </c>
      <c r="H1356" t="s">
        <v>2380</v>
      </c>
    </row>
    <row r="1357" spans="1:8" x14ac:dyDescent="0.25">
      <c r="A1357" t="s">
        <v>1015</v>
      </c>
      <c r="B1357">
        <v>24.984999999999999</v>
      </c>
      <c r="C1357">
        <v>4.5599999999999996</v>
      </c>
      <c r="D1357" t="s">
        <v>2380</v>
      </c>
      <c r="E1357" t="s">
        <v>2380</v>
      </c>
      <c r="F1357" t="s">
        <v>2380</v>
      </c>
      <c r="G1357" t="s">
        <v>2381</v>
      </c>
      <c r="H1357" t="s">
        <v>2380</v>
      </c>
    </row>
    <row r="1358" spans="1:8" x14ac:dyDescent="0.25">
      <c r="A1358" t="s">
        <v>1014</v>
      </c>
      <c r="B1358">
        <v>39.42</v>
      </c>
      <c r="C1358">
        <v>4.72</v>
      </c>
      <c r="D1358" t="s">
        <v>2382</v>
      </c>
      <c r="E1358" t="s">
        <v>2380</v>
      </c>
      <c r="F1358" t="s">
        <v>2380</v>
      </c>
      <c r="G1358">
        <v>1</v>
      </c>
      <c r="H1358" t="s">
        <v>2380</v>
      </c>
    </row>
    <row r="1359" spans="1:8" x14ac:dyDescent="0.25">
      <c r="A1359" t="s">
        <v>1013</v>
      </c>
      <c r="B1359">
        <v>16.8</v>
      </c>
      <c r="C1359">
        <v>7.98</v>
      </c>
      <c r="D1359" t="s">
        <v>2380</v>
      </c>
      <c r="E1359" t="s">
        <v>2380</v>
      </c>
      <c r="F1359" t="s">
        <v>2380</v>
      </c>
      <c r="G1359" t="s">
        <v>2381</v>
      </c>
      <c r="H1359" t="s">
        <v>2380</v>
      </c>
    </row>
    <row r="1360" spans="1:8" x14ac:dyDescent="0.25">
      <c r="A1360" t="s">
        <v>1012</v>
      </c>
      <c r="B1360">
        <v>23.274999999999999</v>
      </c>
      <c r="C1360">
        <v>6.26</v>
      </c>
      <c r="D1360" t="s">
        <v>2382</v>
      </c>
      <c r="E1360" t="s">
        <v>2380</v>
      </c>
      <c r="F1360" t="s">
        <v>2383</v>
      </c>
      <c r="G1360">
        <v>1</v>
      </c>
      <c r="H1360" t="s">
        <v>2380</v>
      </c>
    </row>
    <row r="1361" spans="1:8" x14ac:dyDescent="0.25">
      <c r="A1361" t="s">
        <v>1011</v>
      </c>
      <c r="B1361">
        <v>22.8</v>
      </c>
      <c r="C1361">
        <v>4.29</v>
      </c>
      <c r="D1361" t="s">
        <v>2382</v>
      </c>
      <c r="E1361" t="s">
        <v>2380</v>
      </c>
      <c r="F1361" t="s">
        <v>2383</v>
      </c>
      <c r="G1361">
        <v>1</v>
      </c>
      <c r="H1361" t="s">
        <v>2380</v>
      </c>
    </row>
    <row r="1362" spans="1:8" x14ac:dyDescent="0.25">
      <c r="A1362" t="s">
        <v>1010</v>
      </c>
      <c r="B1362">
        <v>24.3</v>
      </c>
      <c r="C1362">
        <v>5.43</v>
      </c>
      <c r="D1362" t="s">
        <v>2380</v>
      </c>
      <c r="E1362" t="s">
        <v>2380</v>
      </c>
      <c r="F1362" t="s">
        <v>2380</v>
      </c>
      <c r="G1362">
        <v>2</v>
      </c>
      <c r="H1362" t="s">
        <v>2380</v>
      </c>
    </row>
    <row r="1363" spans="1:8" x14ac:dyDescent="0.25">
      <c r="A1363" t="s">
        <v>1009</v>
      </c>
      <c r="B1363">
        <v>25.13</v>
      </c>
      <c r="C1363">
        <v>8</v>
      </c>
      <c r="D1363" t="s">
        <v>2382</v>
      </c>
      <c r="E1363" t="s">
        <v>2380</v>
      </c>
      <c r="F1363" t="s">
        <v>2380</v>
      </c>
      <c r="G1363">
        <v>1</v>
      </c>
      <c r="H1363" t="s">
        <v>2380</v>
      </c>
    </row>
    <row r="1364" spans="1:8" x14ac:dyDescent="0.25">
      <c r="A1364" t="s">
        <v>1008</v>
      </c>
      <c r="B1364">
        <v>22.72</v>
      </c>
      <c r="C1364">
        <v>9.9600000000000009</v>
      </c>
      <c r="D1364" t="s">
        <v>2382</v>
      </c>
      <c r="E1364" t="s">
        <v>2380</v>
      </c>
      <c r="F1364" t="s">
        <v>2380</v>
      </c>
      <c r="G1364">
        <v>2</v>
      </c>
      <c r="H1364" t="s">
        <v>2380</v>
      </c>
    </row>
    <row r="1365" spans="1:8" x14ac:dyDescent="0.25">
      <c r="A1365" t="s">
        <v>1007</v>
      </c>
      <c r="B1365">
        <v>32.6</v>
      </c>
      <c r="C1365">
        <v>6.8</v>
      </c>
      <c r="D1365" t="s">
        <v>2382</v>
      </c>
      <c r="E1365" t="s">
        <v>2380</v>
      </c>
      <c r="F1365" t="s">
        <v>2380</v>
      </c>
      <c r="G1365" t="s">
        <v>2381</v>
      </c>
      <c r="H1365" t="s">
        <v>2380</v>
      </c>
    </row>
    <row r="1366" spans="1:8" x14ac:dyDescent="0.25">
      <c r="A1366" t="s">
        <v>1006</v>
      </c>
      <c r="B1366">
        <v>17.28</v>
      </c>
      <c r="C1366">
        <v>6.22</v>
      </c>
      <c r="D1366" t="s">
        <v>2382</v>
      </c>
      <c r="E1366" t="s">
        <v>2380</v>
      </c>
      <c r="F1366" t="s">
        <v>2380</v>
      </c>
      <c r="G1366">
        <v>2</v>
      </c>
      <c r="H1366" t="s">
        <v>2380</v>
      </c>
    </row>
    <row r="1367" spans="1:8" x14ac:dyDescent="0.25">
      <c r="A1367" t="s">
        <v>1005</v>
      </c>
      <c r="B1367">
        <v>27.92</v>
      </c>
      <c r="C1367">
        <v>5.79</v>
      </c>
      <c r="D1367" t="s">
        <v>2380</v>
      </c>
      <c r="E1367" t="s">
        <v>2380</v>
      </c>
      <c r="F1367" t="s">
        <v>2380</v>
      </c>
      <c r="G1367">
        <v>1</v>
      </c>
      <c r="H1367" t="s">
        <v>2380</v>
      </c>
    </row>
    <row r="1368" spans="1:8" x14ac:dyDescent="0.25">
      <c r="A1368" t="s">
        <v>1004</v>
      </c>
      <c r="B1368">
        <v>38.284999999999997</v>
      </c>
      <c r="C1368">
        <v>5.41</v>
      </c>
      <c r="D1368" t="s">
        <v>2380</v>
      </c>
      <c r="E1368" t="s">
        <v>2380</v>
      </c>
      <c r="F1368" t="s">
        <v>2380</v>
      </c>
      <c r="G1368" t="s">
        <v>2381</v>
      </c>
      <c r="H1368" t="s">
        <v>2380</v>
      </c>
    </row>
    <row r="1369" spans="1:8" x14ac:dyDescent="0.25">
      <c r="A1369" t="s">
        <v>1003</v>
      </c>
      <c r="B1369">
        <v>16.48</v>
      </c>
      <c r="C1369">
        <v>11.05</v>
      </c>
      <c r="D1369" t="s">
        <v>2380</v>
      </c>
      <c r="E1369" t="s">
        <v>2380</v>
      </c>
      <c r="F1369" t="s">
        <v>2380</v>
      </c>
      <c r="G1369" t="s">
        <v>2381</v>
      </c>
      <c r="H1369" t="s">
        <v>2380</v>
      </c>
    </row>
    <row r="1370" spans="1:8" x14ac:dyDescent="0.25">
      <c r="A1370" t="s">
        <v>1002</v>
      </c>
      <c r="B1370">
        <v>38.57</v>
      </c>
      <c r="C1370">
        <v>6.27</v>
      </c>
      <c r="D1370" t="s">
        <v>2380</v>
      </c>
      <c r="E1370" t="s">
        <v>2380</v>
      </c>
      <c r="F1370" t="s">
        <v>2380</v>
      </c>
      <c r="G1370" t="s">
        <v>2381</v>
      </c>
      <c r="H1370" t="s">
        <v>2380</v>
      </c>
    </row>
    <row r="1371" spans="1:8" x14ac:dyDescent="0.25">
      <c r="A1371" t="s">
        <v>1001</v>
      </c>
      <c r="B1371">
        <v>43.85</v>
      </c>
      <c r="C1371">
        <v>4.7699999999999996</v>
      </c>
      <c r="D1371" t="s">
        <v>2382</v>
      </c>
      <c r="E1371" t="s">
        <v>2380</v>
      </c>
      <c r="F1371" t="s">
        <v>2380</v>
      </c>
      <c r="G1371" t="s">
        <v>2381</v>
      </c>
      <c r="H1371" t="s">
        <v>2380</v>
      </c>
    </row>
    <row r="1372" spans="1:8" x14ac:dyDescent="0.25">
      <c r="A1372" t="s">
        <v>1000</v>
      </c>
      <c r="B1372">
        <v>30.11</v>
      </c>
      <c r="C1372">
        <v>4.08</v>
      </c>
      <c r="D1372" t="s">
        <v>2380</v>
      </c>
      <c r="E1372" t="s">
        <v>2380</v>
      </c>
      <c r="F1372" t="s">
        <v>2380</v>
      </c>
      <c r="G1372" t="s">
        <v>2381</v>
      </c>
      <c r="H1372" t="s">
        <v>2380</v>
      </c>
    </row>
    <row r="1373" spans="1:8" x14ac:dyDescent="0.25">
      <c r="A1373" t="s">
        <v>999</v>
      </c>
      <c r="B1373">
        <v>31.59</v>
      </c>
      <c r="C1373">
        <v>6.01</v>
      </c>
      <c r="D1373" t="s">
        <v>2380</v>
      </c>
      <c r="E1373" t="s">
        <v>2380</v>
      </c>
      <c r="F1373" t="s">
        <v>2380</v>
      </c>
      <c r="G1373" t="s">
        <v>2381</v>
      </c>
      <c r="H1373" t="s">
        <v>2380</v>
      </c>
    </row>
    <row r="1374" spans="1:8" x14ac:dyDescent="0.25">
      <c r="A1374" t="s">
        <v>998</v>
      </c>
      <c r="B1374">
        <v>40.15</v>
      </c>
      <c r="C1374">
        <v>11.84</v>
      </c>
      <c r="D1374" t="s">
        <v>2380</v>
      </c>
      <c r="E1374" t="s">
        <v>2380</v>
      </c>
      <c r="F1374" t="s">
        <v>2380</v>
      </c>
      <c r="G1374" t="s">
        <v>2381</v>
      </c>
      <c r="H1374" t="s">
        <v>2380</v>
      </c>
    </row>
    <row r="1375" spans="1:8" x14ac:dyDescent="0.25">
      <c r="A1375" t="s">
        <v>997</v>
      </c>
      <c r="B1375">
        <v>40.700000000000003</v>
      </c>
      <c r="C1375">
        <v>6.27</v>
      </c>
      <c r="D1375" t="s">
        <v>2382</v>
      </c>
      <c r="E1375" t="s">
        <v>2380</v>
      </c>
      <c r="F1375" t="s">
        <v>2383</v>
      </c>
      <c r="G1375">
        <v>1</v>
      </c>
      <c r="H1375" t="s">
        <v>2380</v>
      </c>
    </row>
    <row r="1376" spans="1:8" x14ac:dyDescent="0.25">
      <c r="A1376" t="s">
        <v>996</v>
      </c>
      <c r="B1376">
        <v>40.76</v>
      </c>
      <c r="C1376">
        <v>5.28</v>
      </c>
      <c r="D1376" t="s">
        <v>2380</v>
      </c>
      <c r="E1376" t="s">
        <v>2380</v>
      </c>
      <c r="F1376" t="s">
        <v>2380</v>
      </c>
      <c r="G1376" t="s">
        <v>2381</v>
      </c>
      <c r="H1376" t="s">
        <v>2380</v>
      </c>
    </row>
    <row r="1377" spans="1:8" x14ac:dyDescent="0.25">
      <c r="A1377" t="s">
        <v>995</v>
      </c>
      <c r="B1377">
        <v>29.7</v>
      </c>
      <c r="C1377">
        <v>7.03</v>
      </c>
      <c r="D1377" t="s">
        <v>2380</v>
      </c>
      <c r="E1377" t="s">
        <v>2380</v>
      </c>
      <c r="F1377" t="s">
        <v>2380</v>
      </c>
      <c r="G1377" t="s">
        <v>2381</v>
      </c>
      <c r="H1377" t="s">
        <v>2380</v>
      </c>
    </row>
    <row r="1378" spans="1:8" x14ac:dyDescent="0.25">
      <c r="A1378" t="s">
        <v>994</v>
      </c>
      <c r="B1378">
        <v>40.58</v>
      </c>
      <c r="C1378">
        <v>5.32</v>
      </c>
      <c r="D1378" t="s">
        <v>2382</v>
      </c>
      <c r="E1378" t="s">
        <v>2380</v>
      </c>
      <c r="F1378" t="s">
        <v>2383</v>
      </c>
      <c r="G1378">
        <v>1</v>
      </c>
      <c r="H1378" t="s">
        <v>2380</v>
      </c>
    </row>
    <row r="1379" spans="1:8" x14ac:dyDescent="0.25">
      <c r="A1379" t="s">
        <v>993</v>
      </c>
      <c r="B1379">
        <v>33.06</v>
      </c>
      <c r="C1379">
        <v>9.59</v>
      </c>
      <c r="D1379" t="s">
        <v>2382</v>
      </c>
      <c r="E1379" t="s">
        <v>2380</v>
      </c>
      <c r="F1379" t="s">
        <v>2380</v>
      </c>
      <c r="G1379" t="s">
        <v>2381</v>
      </c>
      <c r="H1379" t="s">
        <v>2380</v>
      </c>
    </row>
    <row r="1380" spans="1:8" x14ac:dyDescent="0.25">
      <c r="A1380" t="s">
        <v>992</v>
      </c>
      <c r="B1380">
        <v>26.62</v>
      </c>
      <c r="C1380">
        <v>6.15</v>
      </c>
      <c r="D1380" t="s">
        <v>2382</v>
      </c>
      <c r="E1380" t="s">
        <v>2380</v>
      </c>
      <c r="F1380" t="s">
        <v>2380</v>
      </c>
      <c r="G1380" t="s">
        <v>2381</v>
      </c>
      <c r="H1380" t="s">
        <v>2380</v>
      </c>
    </row>
    <row r="1381" spans="1:8" x14ac:dyDescent="0.25">
      <c r="A1381" t="s">
        <v>991</v>
      </c>
      <c r="B1381">
        <v>37.1</v>
      </c>
      <c r="C1381">
        <v>11.08</v>
      </c>
      <c r="D1381" t="s">
        <v>2380</v>
      </c>
      <c r="E1381" t="s">
        <v>2380</v>
      </c>
      <c r="F1381" t="s">
        <v>2380</v>
      </c>
      <c r="G1381" t="s">
        <v>2381</v>
      </c>
      <c r="H1381" t="s">
        <v>2380</v>
      </c>
    </row>
    <row r="1382" spans="1:8" x14ac:dyDescent="0.25">
      <c r="A1382" t="s">
        <v>990</v>
      </c>
      <c r="B1382">
        <v>18.28</v>
      </c>
      <c r="C1382">
        <v>7.95</v>
      </c>
      <c r="D1382" t="s">
        <v>2380</v>
      </c>
      <c r="E1382" t="s">
        <v>2380</v>
      </c>
      <c r="F1382" t="s">
        <v>2380</v>
      </c>
      <c r="G1382" t="s">
        <v>2381</v>
      </c>
      <c r="H1382" t="s">
        <v>2380</v>
      </c>
    </row>
    <row r="1383" spans="1:8" x14ac:dyDescent="0.25">
      <c r="A1383" t="s">
        <v>989</v>
      </c>
      <c r="B1383">
        <v>35.814999999999998</v>
      </c>
      <c r="C1383">
        <v>6.23</v>
      </c>
      <c r="D1383" t="s">
        <v>2380</v>
      </c>
      <c r="E1383" t="s">
        <v>2380</v>
      </c>
      <c r="F1383" t="s">
        <v>2380</v>
      </c>
      <c r="G1383" t="s">
        <v>2381</v>
      </c>
      <c r="H1383" t="s">
        <v>2380</v>
      </c>
    </row>
    <row r="1384" spans="1:8" x14ac:dyDescent="0.25">
      <c r="A1384" t="s">
        <v>988</v>
      </c>
      <c r="B1384">
        <v>30.69</v>
      </c>
      <c r="C1384">
        <v>6.5</v>
      </c>
      <c r="D1384" t="s">
        <v>2380</v>
      </c>
      <c r="E1384" t="s">
        <v>2380</v>
      </c>
      <c r="F1384" t="s">
        <v>2380</v>
      </c>
      <c r="G1384" t="s">
        <v>2381</v>
      </c>
      <c r="H1384" t="s">
        <v>2380</v>
      </c>
    </row>
    <row r="1385" spans="1:8" x14ac:dyDescent="0.25">
      <c r="A1385" t="s">
        <v>987</v>
      </c>
      <c r="B1385">
        <v>26.125</v>
      </c>
      <c r="C1385">
        <v>5.22</v>
      </c>
      <c r="D1385" t="s">
        <v>2380</v>
      </c>
      <c r="E1385" t="s">
        <v>2380</v>
      </c>
      <c r="F1385" t="s">
        <v>2380</v>
      </c>
      <c r="G1385" t="s">
        <v>2381</v>
      </c>
      <c r="H1385" t="s">
        <v>2380</v>
      </c>
    </row>
    <row r="1386" spans="1:8" x14ac:dyDescent="0.25">
      <c r="A1386" t="s">
        <v>986</v>
      </c>
      <c r="B1386">
        <v>34.58</v>
      </c>
      <c r="C1386">
        <v>6.3</v>
      </c>
      <c r="D1386" t="s">
        <v>2380</v>
      </c>
      <c r="E1386" t="s">
        <v>2380</v>
      </c>
      <c r="F1386" t="s">
        <v>2383</v>
      </c>
      <c r="G1386">
        <v>1</v>
      </c>
      <c r="H1386" t="s">
        <v>2380</v>
      </c>
    </row>
    <row r="1387" spans="1:8" x14ac:dyDescent="0.25">
      <c r="A1387" t="s">
        <v>985</v>
      </c>
      <c r="B1387">
        <v>27.4</v>
      </c>
      <c r="C1387">
        <v>8.84</v>
      </c>
      <c r="D1387" t="s">
        <v>2380</v>
      </c>
      <c r="E1387" t="s">
        <v>2380</v>
      </c>
      <c r="F1387" t="s">
        <v>2380</v>
      </c>
      <c r="G1387" t="s">
        <v>2381</v>
      </c>
      <c r="H1387" t="s">
        <v>2380</v>
      </c>
    </row>
    <row r="1388" spans="1:8" x14ac:dyDescent="0.25">
      <c r="A1388" t="s">
        <v>984</v>
      </c>
      <c r="B1388">
        <v>27.53</v>
      </c>
      <c r="C1388">
        <v>4.1100000000000003</v>
      </c>
      <c r="D1388" t="s">
        <v>2380</v>
      </c>
      <c r="E1388" t="s">
        <v>2380</v>
      </c>
      <c r="F1388" t="s">
        <v>2380</v>
      </c>
      <c r="G1388">
        <v>1</v>
      </c>
      <c r="H1388" t="s">
        <v>2380</v>
      </c>
    </row>
    <row r="1389" spans="1:8" x14ac:dyDescent="0.25">
      <c r="A1389" t="s">
        <v>983</v>
      </c>
      <c r="B1389">
        <v>33</v>
      </c>
      <c r="C1389">
        <v>4.57</v>
      </c>
      <c r="D1389" t="s">
        <v>2380</v>
      </c>
      <c r="E1389" t="s">
        <v>2380</v>
      </c>
      <c r="F1389" t="s">
        <v>2380</v>
      </c>
      <c r="G1389" t="s">
        <v>2381</v>
      </c>
      <c r="H1389" t="s">
        <v>2380</v>
      </c>
    </row>
    <row r="1390" spans="1:8" x14ac:dyDescent="0.25">
      <c r="A1390" t="s">
        <v>982</v>
      </c>
      <c r="B1390">
        <v>25.78</v>
      </c>
      <c r="C1390">
        <v>11.06</v>
      </c>
      <c r="D1390" t="s">
        <v>2382</v>
      </c>
      <c r="E1390" t="s">
        <v>2380</v>
      </c>
      <c r="F1390" t="s">
        <v>2380</v>
      </c>
      <c r="G1390" t="s">
        <v>2381</v>
      </c>
      <c r="H1390" t="s">
        <v>2380</v>
      </c>
    </row>
    <row r="1391" spans="1:8" x14ac:dyDescent="0.25">
      <c r="A1391" t="s">
        <v>981</v>
      </c>
      <c r="B1391">
        <v>22.66</v>
      </c>
      <c r="C1391">
        <v>10.68</v>
      </c>
      <c r="D1391" t="s">
        <v>2380</v>
      </c>
      <c r="E1391" t="s">
        <v>2380</v>
      </c>
      <c r="F1391" t="s">
        <v>2380</v>
      </c>
      <c r="G1391" t="s">
        <v>2381</v>
      </c>
      <c r="H1391" t="s">
        <v>2380</v>
      </c>
    </row>
    <row r="1392" spans="1:8" x14ac:dyDescent="0.25">
      <c r="A1392" t="s">
        <v>980</v>
      </c>
      <c r="B1392">
        <v>38.81</v>
      </c>
      <c r="C1392">
        <v>6.14</v>
      </c>
      <c r="D1392" t="s">
        <v>2382</v>
      </c>
      <c r="E1392" t="s">
        <v>2380</v>
      </c>
      <c r="F1392" t="s">
        <v>2380</v>
      </c>
      <c r="G1392">
        <v>1</v>
      </c>
      <c r="H1392" t="s">
        <v>2380</v>
      </c>
    </row>
    <row r="1393" spans="1:8" x14ac:dyDescent="0.25">
      <c r="A1393" t="s">
        <v>979</v>
      </c>
      <c r="B1393">
        <v>38.51</v>
      </c>
      <c r="C1393">
        <v>5.45</v>
      </c>
      <c r="D1393" t="s">
        <v>2382</v>
      </c>
      <c r="E1393" t="s">
        <v>2380</v>
      </c>
      <c r="F1393" t="s">
        <v>2380</v>
      </c>
      <c r="G1393" t="s">
        <v>2381</v>
      </c>
      <c r="H1393" t="s">
        <v>2380</v>
      </c>
    </row>
    <row r="1394" spans="1:8" x14ac:dyDescent="0.25">
      <c r="A1394" t="s">
        <v>978</v>
      </c>
      <c r="B1394">
        <v>22.98</v>
      </c>
      <c r="C1394">
        <v>6.14</v>
      </c>
      <c r="D1394" t="s">
        <v>2382</v>
      </c>
      <c r="E1394" t="s">
        <v>2380</v>
      </c>
      <c r="F1394" t="s">
        <v>2380</v>
      </c>
      <c r="G1394" t="s">
        <v>2381</v>
      </c>
      <c r="H1394" t="s">
        <v>2380</v>
      </c>
    </row>
    <row r="1395" spans="1:8" x14ac:dyDescent="0.25">
      <c r="A1395" t="s">
        <v>977</v>
      </c>
      <c r="B1395">
        <v>15.65</v>
      </c>
      <c r="C1395">
        <v>7.85</v>
      </c>
      <c r="D1395" t="s">
        <v>2380</v>
      </c>
      <c r="E1395" t="s">
        <v>2380</v>
      </c>
      <c r="F1395" t="s">
        <v>2380</v>
      </c>
      <c r="G1395" t="s">
        <v>2381</v>
      </c>
      <c r="H1395" t="s">
        <v>2380</v>
      </c>
    </row>
    <row r="1396" spans="1:8" x14ac:dyDescent="0.25">
      <c r="A1396" t="s">
        <v>976</v>
      </c>
      <c r="B1396">
        <v>39.97</v>
      </c>
      <c r="C1396">
        <v>4.09</v>
      </c>
      <c r="D1396" t="s">
        <v>2380</v>
      </c>
      <c r="E1396" t="s">
        <v>2380</v>
      </c>
      <c r="F1396" t="s">
        <v>2380</v>
      </c>
      <c r="G1396">
        <v>1</v>
      </c>
      <c r="H1396" t="s">
        <v>2380</v>
      </c>
    </row>
    <row r="1397" spans="1:8" x14ac:dyDescent="0.25">
      <c r="A1397" t="s">
        <v>975</v>
      </c>
      <c r="B1397">
        <v>37.22</v>
      </c>
      <c r="C1397">
        <v>4.62</v>
      </c>
      <c r="D1397" t="s">
        <v>2380</v>
      </c>
      <c r="E1397" t="s">
        <v>2380</v>
      </c>
      <c r="F1397" t="s">
        <v>2383</v>
      </c>
      <c r="G1397">
        <v>1</v>
      </c>
      <c r="H1397" t="s">
        <v>2380</v>
      </c>
    </row>
    <row r="1398" spans="1:8" x14ac:dyDescent="0.25">
      <c r="A1398" t="s">
        <v>974</v>
      </c>
      <c r="B1398">
        <v>41.325000000000003</v>
      </c>
      <c r="C1398">
        <v>5.77</v>
      </c>
      <c r="D1398" t="s">
        <v>2380</v>
      </c>
      <c r="E1398" t="s">
        <v>2380</v>
      </c>
      <c r="F1398" t="s">
        <v>2380</v>
      </c>
      <c r="G1398" t="s">
        <v>2381</v>
      </c>
      <c r="H1398" t="s">
        <v>2380</v>
      </c>
    </row>
    <row r="1399" spans="1:8" x14ac:dyDescent="0.25">
      <c r="A1399" t="s">
        <v>973</v>
      </c>
      <c r="B1399">
        <v>40.31</v>
      </c>
      <c r="C1399">
        <v>5.84</v>
      </c>
      <c r="D1399" t="s">
        <v>2380</v>
      </c>
      <c r="E1399" t="s">
        <v>2380</v>
      </c>
      <c r="F1399" t="s">
        <v>2380</v>
      </c>
      <c r="G1399" t="s">
        <v>2381</v>
      </c>
      <c r="H1399" t="s">
        <v>2380</v>
      </c>
    </row>
    <row r="1400" spans="1:8" x14ac:dyDescent="0.25">
      <c r="A1400" t="s">
        <v>972</v>
      </c>
      <c r="B1400">
        <v>29.48</v>
      </c>
      <c r="C1400">
        <v>4.91</v>
      </c>
      <c r="D1400" t="s">
        <v>2380</v>
      </c>
      <c r="E1400" t="s">
        <v>2380</v>
      </c>
      <c r="F1400" t="s">
        <v>2380</v>
      </c>
      <c r="G1400" t="s">
        <v>2381</v>
      </c>
      <c r="H1400" t="s">
        <v>2380</v>
      </c>
    </row>
    <row r="1401" spans="1:8" x14ac:dyDescent="0.25">
      <c r="A1401" t="s">
        <v>971</v>
      </c>
      <c r="B1401">
        <v>33.155000000000001</v>
      </c>
      <c r="C1401">
        <v>5.07</v>
      </c>
      <c r="D1401" t="s">
        <v>2380</v>
      </c>
      <c r="E1401" t="s">
        <v>2380</v>
      </c>
      <c r="F1401" t="s">
        <v>2380</v>
      </c>
      <c r="G1401" t="s">
        <v>2381</v>
      </c>
      <c r="H1401" t="s">
        <v>2380</v>
      </c>
    </row>
    <row r="1402" spans="1:8" x14ac:dyDescent="0.25">
      <c r="A1402" t="s">
        <v>970</v>
      </c>
      <c r="B1402">
        <v>42.85</v>
      </c>
      <c r="C1402">
        <v>5.81</v>
      </c>
      <c r="D1402" t="s">
        <v>2382</v>
      </c>
      <c r="E1402" t="s">
        <v>2380</v>
      </c>
      <c r="F1402" t="s">
        <v>2380</v>
      </c>
      <c r="G1402" t="s">
        <v>2381</v>
      </c>
      <c r="H1402" t="s">
        <v>2380</v>
      </c>
    </row>
    <row r="1403" spans="1:8" x14ac:dyDescent="0.25">
      <c r="A1403" t="s">
        <v>969</v>
      </c>
      <c r="B1403">
        <v>32.340000000000003</v>
      </c>
      <c r="C1403">
        <v>11.2</v>
      </c>
      <c r="D1403" t="s">
        <v>2380</v>
      </c>
      <c r="E1403" t="s">
        <v>2380</v>
      </c>
      <c r="F1403" t="s">
        <v>2380</v>
      </c>
      <c r="G1403" t="s">
        <v>2381</v>
      </c>
      <c r="H1403" t="s">
        <v>2380</v>
      </c>
    </row>
    <row r="1404" spans="1:8" x14ac:dyDescent="0.25">
      <c r="A1404" t="s">
        <v>968</v>
      </c>
      <c r="B1404">
        <v>27.5</v>
      </c>
      <c r="C1404">
        <v>10.75</v>
      </c>
      <c r="D1404" t="s">
        <v>2380</v>
      </c>
      <c r="E1404" t="s">
        <v>2380</v>
      </c>
      <c r="F1404" t="s">
        <v>2380</v>
      </c>
      <c r="G1404" t="s">
        <v>2381</v>
      </c>
      <c r="H1404" t="s">
        <v>2380</v>
      </c>
    </row>
    <row r="1405" spans="1:8" x14ac:dyDescent="0.25">
      <c r="A1405" t="s">
        <v>967</v>
      </c>
      <c r="B1405">
        <v>25.8</v>
      </c>
      <c r="C1405">
        <v>7.8</v>
      </c>
      <c r="D1405" t="s">
        <v>2380</v>
      </c>
      <c r="E1405" t="s">
        <v>2380</v>
      </c>
      <c r="F1405" t="s">
        <v>2380</v>
      </c>
      <c r="G1405" t="s">
        <v>2381</v>
      </c>
      <c r="H1405" t="s">
        <v>2380</v>
      </c>
    </row>
    <row r="1406" spans="1:8" x14ac:dyDescent="0.25">
      <c r="A1406" t="s">
        <v>966</v>
      </c>
      <c r="B1406">
        <v>25</v>
      </c>
      <c r="C1406">
        <v>7.04</v>
      </c>
      <c r="D1406" t="s">
        <v>2380</v>
      </c>
      <c r="E1406" t="s">
        <v>2380</v>
      </c>
      <c r="F1406" t="s">
        <v>2380</v>
      </c>
      <c r="G1406" t="s">
        <v>2381</v>
      </c>
      <c r="H1406" t="s">
        <v>2380</v>
      </c>
    </row>
    <row r="1407" spans="1:8" x14ac:dyDescent="0.25">
      <c r="A1407" t="s">
        <v>965</v>
      </c>
      <c r="B1407">
        <v>41.2</v>
      </c>
      <c r="C1407">
        <v>4.18</v>
      </c>
      <c r="D1407" t="s">
        <v>2382</v>
      </c>
      <c r="E1407" t="s">
        <v>2380</v>
      </c>
      <c r="F1407" t="s">
        <v>2380</v>
      </c>
      <c r="G1407" t="s">
        <v>2381</v>
      </c>
      <c r="H1407" t="s">
        <v>2380</v>
      </c>
    </row>
    <row r="1408" spans="1:8" x14ac:dyDescent="0.25">
      <c r="A1408" t="s">
        <v>964</v>
      </c>
      <c r="B1408">
        <v>17.78</v>
      </c>
      <c r="C1408">
        <v>8.19</v>
      </c>
      <c r="D1408" t="s">
        <v>2380</v>
      </c>
      <c r="E1408" t="s">
        <v>2380</v>
      </c>
      <c r="F1408" t="s">
        <v>2380</v>
      </c>
      <c r="G1408" t="s">
        <v>2381</v>
      </c>
      <c r="H1408" t="s">
        <v>2380</v>
      </c>
    </row>
    <row r="1409" spans="1:8" x14ac:dyDescent="0.25">
      <c r="A1409" t="s">
        <v>963</v>
      </c>
      <c r="B1409">
        <v>40.119999999999997</v>
      </c>
      <c r="C1409">
        <v>6.22</v>
      </c>
      <c r="D1409" t="s">
        <v>2382</v>
      </c>
      <c r="E1409" t="s">
        <v>2380</v>
      </c>
      <c r="F1409" t="s">
        <v>2383</v>
      </c>
      <c r="G1409">
        <v>1</v>
      </c>
      <c r="H1409" t="s">
        <v>2380</v>
      </c>
    </row>
    <row r="1410" spans="1:8" x14ac:dyDescent="0.25">
      <c r="A1410" t="s">
        <v>962</v>
      </c>
      <c r="B1410">
        <v>19.350000000000001</v>
      </c>
      <c r="C1410">
        <v>8.2200000000000006</v>
      </c>
      <c r="D1410" t="s">
        <v>2382</v>
      </c>
      <c r="E1410" t="s">
        <v>2380</v>
      </c>
      <c r="F1410" t="s">
        <v>2380</v>
      </c>
      <c r="G1410" t="s">
        <v>2381</v>
      </c>
      <c r="H1410" t="s">
        <v>2380</v>
      </c>
    </row>
    <row r="1411" spans="1:8" x14ac:dyDescent="0.25">
      <c r="A1411" t="s">
        <v>961</v>
      </c>
      <c r="B1411">
        <v>36.69</v>
      </c>
      <c r="C1411">
        <v>6.15</v>
      </c>
      <c r="D1411" t="s">
        <v>2380</v>
      </c>
      <c r="E1411" t="s">
        <v>2380</v>
      </c>
      <c r="F1411" t="s">
        <v>2380</v>
      </c>
      <c r="G1411" t="s">
        <v>2381</v>
      </c>
      <c r="H1411" t="s">
        <v>2380</v>
      </c>
    </row>
    <row r="1412" spans="1:8" x14ac:dyDescent="0.25">
      <c r="A1412" t="s">
        <v>960</v>
      </c>
      <c r="B1412">
        <v>28.51</v>
      </c>
      <c r="C1412">
        <v>5.65</v>
      </c>
      <c r="D1412" t="s">
        <v>2382</v>
      </c>
      <c r="E1412" t="s">
        <v>2380</v>
      </c>
      <c r="F1412" t="s">
        <v>2380</v>
      </c>
      <c r="G1412">
        <v>1</v>
      </c>
      <c r="H1412" t="s">
        <v>2380</v>
      </c>
    </row>
    <row r="1413" spans="1:8" x14ac:dyDescent="0.25">
      <c r="A1413" t="s">
        <v>959</v>
      </c>
      <c r="B1413">
        <v>30.21</v>
      </c>
      <c r="C1413">
        <v>5.5</v>
      </c>
      <c r="D1413" t="s">
        <v>2380</v>
      </c>
      <c r="E1413" t="s">
        <v>2380</v>
      </c>
      <c r="F1413" t="s">
        <v>2380</v>
      </c>
      <c r="G1413">
        <v>1</v>
      </c>
      <c r="H1413" t="s">
        <v>2380</v>
      </c>
    </row>
    <row r="1414" spans="1:8" x14ac:dyDescent="0.25">
      <c r="A1414" t="s">
        <v>958</v>
      </c>
      <c r="B1414">
        <v>24.33</v>
      </c>
      <c r="C1414">
        <v>8</v>
      </c>
      <c r="D1414" t="s">
        <v>2380</v>
      </c>
      <c r="E1414" t="s">
        <v>2380</v>
      </c>
      <c r="F1414" t="s">
        <v>2380</v>
      </c>
      <c r="G1414" t="s">
        <v>2381</v>
      </c>
      <c r="H1414" t="s">
        <v>2380</v>
      </c>
    </row>
    <row r="1415" spans="1:8" x14ac:dyDescent="0.25">
      <c r="A1415" t="s">
        <v>957</v>
      </c>
      <c r="B1415">
        <v>19.855</v>
      </c>
      <c r="C1415">
        <v>5.71</v>
      </c>
      <c r="D1415" t="s">
        <v>2382</v>
      </c>
      <c r="E1415" t="s">
        <v>2380</v>
      </c>
      <c r="F1415" t="s">
        <v>2380</v>
      </c>
      <c r="G1415" t="s">
        <v>2381</v>
      </c>
      <c r="H1415" t="s">
        <v>2380</v>
      </c>
    </row>
    <row r="1416" spans="1:8" x14ac:dyDescent="0.25">
      <c r="A1416" t="s">
        <v>956</v>
      </c>
      <c r="B1416">
        <v>25.364999999999998</v>
      </c>
      <c r="C1416">
        <v>11.71</v>
      </c>
      <c r="D1416" t="s">
        <v>2380</v>
      </c>
      <c r="E1416" t="s">
        <v>2380</v>
      </c>
      <c r="F1416" t="s">
        <v>2380</v>
      </c>
      <c r="G1416" t="s">
        <v>2381</v>
      </c>
      <c r="H1416" t="s">
        <v>2380</v>
      </c>
    </row>
    <row r="1417" spans="1:8" x14ac:dyDescent="0.25">
      <c r="A1417" t="s">
        <v>955</v>
      </c>
      <c r="B1417">
        <v>29.6</v>
      </c>
      <c r="C1417">
        <v>6.17</v>
      </c>
      <c r="D1417" t="s">
        <v>2382</v>
      </c>
      <c r="E1417" t="s">
        <v>2380</v>
      </c>
      <c r="F1417" t="s">
        <v>2383</v>
      </c>
      <c r="G1417">
        <v>1</v>
      </c>
      <c r="H1417" t="s">
        <v>2380</v>
      </c>
    </row>
    <row r="1418" spans="1:8" x14ac:dyDescent="0.25">
      <c r="A1418" t="s">
        <v>954</v>
      </c>
      <c r="B1418">
        <v>39.43</v>
      </c>
      <c r="C1418">
        <v>6.1</v>
      </c>
      <c r="D1418" t="s">
        <v>2382</v>
      </c>
      <c r="E1418" t="s">
        <v>2380</v>
      </c>
      <c r="F1418" t="s">
        <v>2383</v>
      </c>
      <c r="G1418">
        <v>1</v>
      </c>
      <c r="H1418" t="s">
        <v>2380</v>
      </c>
    </row>
    <row r="1419" spans="1:8" x14ac:dyDescent="0.25">
      <c r="A1419" t="s">
        <v>953</v>
      </c>
      <c r="B1419">
        <v>27.34</v>
      </c>
      <c r="C1419">
        <v>5.19</v>
      </c>
      <c r="D1419" t="s">
        <v>2382</v>
      </c>
      <c r="E1419" t="s">
        <v>2380</v>
      </c>
      <c r="F1419" t="s">
        <v>2380</v>
      </c>
      <c r="G1419">
        <v>1</v>
      </c>
      <c r="H1419" t="s">
        <v>2380</v>
      </c>
    </row>
    <row r="1420" spans="1:8" x14ac:dyDescent="0.25">
      <c r="A1420" t="s">
        <v>952</v>
      </c>
      <c r="B1420">
        <v>39.01</v>
      </c>
      <c r="C1420">
        <v>5.37</v>
      </c>
      <c r="D1420" t="s">
        <v>2382</v>
      </c>
      <c r="E1420" t="s">
        <v>2380</v>
      </c>
      <c r="F1420" t="s">
        <v>2380</v>
      </c>
      <c r="G1420" t="s">
        <v>2381</v>
      </c>
      <c r="H1420" t="s">
        <v>2380</v>
      </c>
    </row>
    <row r="1421" spans="1:8" x14ac:dyDescent="0.25">
      <c r="A1421" t="s">
        <v>951</v>
      </c>
      <c r="B1421">
        <v>18.989999999999998</v>
      </c>
      <c r="C1421">
        <v>10.82</v>
      </c>
      <c r="D1421" t="s">
        <v>2382</v>
      </c>
      <c r="E1421" t="s">
        <v>2380</v>
      </c>
      <c r="F1421" t="s">
        <v>2380</v>
      </c>
      <c r="G1421" t="s">
        <v>2381</v>
      </c>
      <c r="H1421" t="s">
        <v>2380</v>
      </c>
    </row>
    <row r="1422" spans="1:8" x14ac:dyDescent="0.25">
      <c r="A1422" t="s">
        <v>950</v>
      </c>
      <c r="B1422">
        <v>42.3</v>
      </c>
      <c r="C1422">
        <v>6.06</v>
      </c>
      <c r="D1422" t="s">
        <v>2382</v>
      </c>
      <c r="E1422" t="s">
        <v>2380</v>
      </c>
      <c r="F1422" t="s">
        <v>2380</v>
      </c>
      <c r="G1422" t="s">
        <v>2381</v>
      </c>
      <c r="H1422" t="s">
        <v>2380</v>
      </c>
    </row>
    <row r="1423" spans="1:8" x14ac:dyDescent="0.25">
      <c r="A1423" t="s">
        <v>949</v>
      </c>
      <c r="B1423">
        <v>39.805</v>
      </c>
      <c r="C1423">
        <v>5.91</v>
      </c>
      <c r="D1423" t="s">
        <v>2380</v>
      </c>
      <c r="E1423" t="s">
        <v>2380</v>
      </c>
      <c r="F1423" t="s">
        <v>2380</v>
      </c>
      <c r="G1423" t="s">
        <v>2381</v>
      </c>
      <c r="H1423" t="s">
        <v>2380</v>
      </c>
    </row>
    <row r="1424" spans="1:8" x14ac:dyDescent="0.25">
      <c r="A1424" t="s">
        <v>948</v>
      </c>
      <c r="B1424">
        <v>33.700000000000003</v>
      </c>
      <c r="C1424">
        <v>5.87</v>
      </c>
      <c r="D1424" t="s">
        <v>2380</v>
      </c>
      <c r="E1424" t="s">
        <v>2380</v>
      </c>
      <c r="F1424" t="s">
        <v>2380</v>
      </c>
      <c r="G1424" t="s">
        <v>2381</v>
      </c>
      <c r="H1424" t="s">
        <v>2380</v>
      </c>
    </row>
    <row r="1425" spans="1:8" x14ac:dyDescent="0.25">
      <c r="A1425" t="s">
        <v>947</v>
      </c>
      <c r="B1425">
        <v>36.195</v>
      </c>
      <c r="C1425">
        <v>6.22</v>
      </c>
      <c r="D1425" t="s">
        <v>2380</v>
      </c>
      <c r="E1425" t="s">
        <v>2380</v>
      </c>
      <c r="F1425" t="s">
        <v>2380</v>
      </c>
      <c r="G1425" t="s">
        <v>2381</v>
      </c>
      <c r="H1425" t="s">
        <v>2380</v>
      </c>
    </row>
    <row r="1426" spans="1:8" x14ac:dyDescent="0.25">
      <c r="A1426" t="s">
        <v>946</v>
      </c>
      <c r="B1426">
        <v>32.6</v>
      </c>
      <c r="C1426">
        <v>5.73</v>
      </c>
      <c r="D1426" t="s">
        <v>2380</v>
      </c>
      <c r="E1426" t="s">
        <v>2380</v>
      </c>
      <c r="F1426" t="s">
        <v>2383</v>
      </c>
      <c r="G1426">
        <v>1</v>
      </c>
      <c r="H1426" t="s">
        <v>2380</v>
      </c>
    </row>
    <row r="1427" spans="1:8" x14ac:dyDescent="0.25">
      <c r="A1427" t="s">
        <v>945</v>
      </c>
      <c r="B1427">
        <v>30.2</v>
      </c>
      <c r="C1427">
        <v>5.7</v>
      </c>
      <c r="D1427" t="s">
        <v>2380</v>
      </c>
      <c r="E1427" t="s">
        <v>2380</v>
      </c>
      <c r="F1427" t="s">
        <v>2380</v>
      </c>
      <c r="G1427" t="s">
        <v>2381</v>
      </c>
      <c r="H1427" t="s">
        <v>2380</v>
      </c>
    </row>
    <row r="1428" spans="1:8" x14ac:dyDescent="0.25">
      <c r="A1428" t="s">
        <v>944</v>
      </c>
      <c r="B1428">
        <v>27.645</v>
      </c>
      <c r="C1428">
        <v>9.91</v>
      </c>
      <c r="D1428" t="s">
        <v>2380</v>
      </c>
      <c r="E1428" t="s">
        <v>2380</v>
      </c>
      <c r="F1428" t="s">
        <v>2380</v>
      </c>
      <c r="G1428" t="s">
        <v>2381</v>
      </c>
      <c r="H1428" t="s">
        <v>2380</v>
      </c>
    </row>
    <row r="1429" spans="1:8" x14ac:dyDescent="0.25">
      <c r="A1429" t="s">
        <v>943</v>
      </c>
      <c r="B1429">
        <v>26.41</v>
      </c>
      <c r="C1429">
        <v>11.4</v>
      </c>
      <c r="D1429" t="s">
        <v>2380</v>
      </c>
      <c r="E1429" t="s">
        <v>2380</v>
      </c>
      <c r="F1429" t="s">
        <v>2380</v>
      </c>
      <c r="G1429" t="s">
        <v>2381</v>
      </c>
      <c r="H1429" t="s">
        <v>2380</v>
      </c>
    </row>
    <row r="1430" spans="1:8" x14ac:dyDescent="0.25">
      <c r="A1430" t="s">
        <v>942</v>
      </c>
      <c r="B1430">
        <v>34.1</v>
      </c>
      <c r="C1430">
        <v>6.29</v>
      </c>
      <c r="D1430" t="s">
        <v>2382</v>
      </c>
      <c r="E1430" t="s">
        <v>2380</v>
      </c>
      <c r="F1430" t="s">
        <v>2383</v>
      </c>
      <c r="G1430">
        <v>1</v>
      </c>
      <c r="H1430" t="s">
        <v>2380</v>
      </c>
    </row>
    <row r="1431" spans="1:8" x14ac:dyDescent="0.25">
      <c r="A1431" t="s">
        <v>941</v>
      </c>
      <c r="B1431">
        <v>17.3</v>
      </c>
      <c r="C1431">
        <v>9.2799999999999994</v>
      </c>
      <c r="D1431" t="s">
        <v>2380</v>
      </c>
      <c r="E1431" t="s">
        <v>2380</v>
      </c>
      <c r="F1431" t="s">
        <v>2380</v>
      </c>
      <c r="G1431" t="s">
        <v>2381</v>
      </c>
      <c r="H1431" t="s">
        <v>2380</v>
      </c>
    </row>
    <row r="1432" spans="1:8" x14ac:dyDescent="0.25">
      <c r="A1432" t="s">
        <v>940</v>
      </c>
      <c r="B1432">
        <v>35.020000000000003</v>
      </c>
      <c r="C1432">
        <v>4.78</v>
      </c>
      <c r="D1432" t="s">
        <v>2380</v>
      </c>
      <c r="E1432" t="s">
        <v>2380</v>
      </c>
      <c r="F1432" t="s">
        <v>2383</v>
      </c>
      <c r="G1432">
        <v>1</v>
      </c>
      <c r="H1432" t="s">
        <v>2380</v>
      </c>
    </row>
    <row r="1433" spans="1:8" x14ac:dyDescent="0.25">
      <c r="A1433" t="s">
        <v>939</v>
      </c>
      <c r="B1433">
        <v>37.1</v>
      </c>
      <c r="C1433">
        <v>8.8699999999999992</v>
      </c>
      <c r="D1433" t="s">
        <v>2382</v>
      </c>
      <c r="E1433" t="s">
        <v>2380</v>
      </c>
      <c r="F1433" t="s">
        <v>2380</v>
      </c>
      <c r="G1433" t="s">
        <v>2381</v>
      </c>
      <c r="H1433" t="s">
        <v>2380</v>
      </c>
    </row>
    <row r="1434" spans="1:8" x14ac:dyDescent="0.25">
      <c r="A1434" t="s">
        <v>938</v>
      </c>
      <c r="B1434">
        <v>16.79</v>
      </c>
      <c r="C1434">
        <v>11.4</v>
      </c>
      <c r="D1434" t="s">
        <v>2380</v>
      </c>
      <c r="E1434" t="s">
        <v>2380</v>
      </c>
      <c r="F1434" t="s">
        <v>2380</v>
      </c>
      <c r="G1434" t="s">
        <v>2381</v>
      </c>
      <c r="H1434" t="s">
        <v>2380</v>
      </c>
    </row>
    <row r="1435" spans="1:8" x14ac:dyDescent="0.25">
      <c r="A1435" t="s">
        <v>937</v>
      </c>
      <c r="B1435">
        <v>31.635000000000002</v>
      </c>
      <c r="C1435">
        <v>9.1300000000000008</v>
      </c>
      <c r="D1435" t="s">
        <v>2382</v>
      </c>
      <c r="E1435" t="s">
        <v>2380</v>
      </c>
      <c r="F1435" t="s">
        <v>2380</v>
      </c>
      <c r="G1435" t="s">
        <v>2381</v>
      </c>
      <c r="H1435" t="s">
        <v>2380</v>
      </c>
    </row>
    <row r="1436" spans="1:8" x14ac:dyDescent="0.25">
      <c r="A1436" t="s">
        <v>936</v>
      </c>
      <c r="B1436">
        <v>24.19</v>
      </c>
      <c r="C1436">
        <v>6.22</v>
      </c>
      <c r="D1436" t="s">
        <v>2382</v>
      </c>
      <c r="E1436" t="s">
        <v>2380</v>
      </c>
      <c r="F1436" t="s">
        <v>2383</v>
      </c>
      <c r="G1436">
        <v>1</v>
      </c>
      <c r="H1436" t="s">
        <v>2380</v>
      </c>
    </row>
    <row r="1437" spans="1:8" x14ac:dyDescent="0.25">
      <c r="A1437" t="s">
        <v>935</v>
      </c>
      <c r="B1437">
        <v>35.29</v>
      </c>
      <c r="C1437">
        <v>5.9</v>
      </c>
      <c r="D1437" t="s">
        <v>2380</v>
      </c>
      <c r="E1437" t="s">
        <v>2380</v>
      </c>
      <c r="F1437" t="s">
        <v>2383</v>
      </c>
      <c r="G1437">
        <v>1</v>
      </c>
      <c r="H1437" t="s">
        <v>2380</v>
      </c>
    </row>
    <row r="1438" spans="1:8" x14ac:dyDescent="0.25">
      <c r="A1438" t="s">
        <v>934</v>
      </c>
      <c r="B1438">
        <v>35.299999999999997</v>
      </c>
      <c r="C1438">
        <v>4.45</v>
      </c>
      <c r="D1438" t="s">
        <v>2380</v>
      </c>
      <c r="E1438" t="s">
        <v>2380</v>
      </c>
      <c r="F1438" t="s">
        <v>2380</v>
      </c>
      <c r="G1438" t="s">
        <v>2381</v>
      </c>
      <c r="H1438" t="s">
        <v>2380</v>
      </c>
    </row>
    <row r="1439" spans="1:8" x14ac:dyDescent="0.25">
      <c r="A1439" t="s">
        <v>933</v>
      </c>
      <c r="B1439">
        <v>35.64</v>
      </c>
      <c r="C1439">
        <v>6.17</v>
      </c>
      <c r="D1439" t="s">
        <v>2380</v>
      </c>
      <c r="E1439" t="s">
        <v>2380</v>
      </c>
      <c r="F1439" t="s">
        <v>2383</v>
      </c>
      <c r="G1439">
        <v>1</v>
      </c>
      <c r="H1439" t="s">
        <v>2380</v>
      </c>
    </row>
    <row r="1440" spans="1:8" x14ac:dyDescent="0.25">
      <c r="A1440" t="s">
        <v>932</v>
      </c>
      <c r="B1440">
        <v>33.1</v>
      </c>
      <c r="C1440">
        <v>4.93</v>
      </c>
      <c r="D1440" t="s">
        <v>2380</v>
      </c>
      <c r="E1440" t="s">
        <v>2380</v>
      </c>
      <c r="F1440" t="s">
        <v>2380</v>
      </c>
      <c r="G1440" t="s">
        <v>2381</v>
      </c>
      <c r="H1440" t="s">
        <v>2380</v>
      </c>
    </row>
    <row r="1441" spans="1:8" x14ac:dyDescent="0.25">
      <c r="A1441" t="s">
        <v>931</v>
      </c>
      <c r="B1441">
        <v>26.41</v>
      </c>
      <c r="C1441">
        <v>7.32</v>
      </c>
      <c r="D1441" t="s">
        <v>2382</v>
      </c>
      <c r="E1441" t="s">
        <v>2380</v>
      </c>
      <c r="F1441" t="s">
        <v>2380</v>
      </c>
      <c r="G1441">
        <v>1</v>
      </c>
      <c r="H1441" t="s">
        <v>2380</v>
      </c>
    </row>
    <row r="1442" spans="1:8" x14ac:dyDescent="0.25">
      <c r="A1442" t="s">
        <v>930</v>
      </c>
      <c r="B1442">
        <v>29.9</v>
      </c>
      <c r="C1442">
        <v>5.27</v>
      </c>
      <c r="D1442" t="s">
        <v>2380</v>
      </c>
      <c r="E1442" t="s">
        <v>2380</v>
      </c>
      <c r="F1442" t="s">
        <v>2383</v>
      </c>
      <c r="G1442">
        <v>1</v>
      </c>
      <c r="H1442" t="s">
        <v>2380</v>
      </c>
    </row>
    <row r="1443" spans="1:8" x14ac:dyDescent="0.25">
      <c r="A1443" t="s">
        <v>929</v>
      </c>
      <c r="B1443">
        <v>25.24</v>
      </c>
      <c r="C1443">
        <v>5.82</v>
      </c>
      <c r="D1443" t="s">
        <v>2380</v>
      </c>
      <c r="E1443" t="s">
        <v>2380</v>
      </c>
      <c r="F1443" t="s">
        <v>2380</v>
      </c>
      <c r="G1443">
        <v>1</v>
      </c>
      <c r="H1443" t="s">
        <v>2380</v>
      </c>
    </row>
    <row r="1444" spans="1:8" x14ac:dyDescent="0.25">
      <c r="A1444" t="s">
        <v>928</v>
      </c>
      <c r="B1444">
        <v>25.08</v>
      </c>
      <c r="C1444">
        <v>5.8</v>
      </c>
      <c r="D1444" t="s">
        <v>2380</v>
      </c>
      <c r="E1444" t="s">
        <v>2380</v>
      </c>
      <c r="F1444" t="s">
        <v>2383</v>
      </c>
      <c r="G1444">
        <v>1</v>
      </c>
      <c r="H1444" t="s">
        <v>2380</v>
      </c>
    </row>
    <row r="1445" spans="1:8" x14ac:dyDescent="0.25">
      <c r="A1445" t="s">
        <v>927</v>
      </c>
      <c r="B1445">
        <v>29.164999999999999</v>
      </c>
      <c r="C1445">
        <v>4.87</v>
      </c>
      <c r="D1445" t="s">
        <v>2380</v>
      </c>
      <c r="E1445" t="s">
        <v>2382</v>
      </c>
      <c r="F1445" t="s">
        <v>2380</v>
      </c>
      <c r="G1445">
        <v>1</v>
      </c>
      <c r="H1445" t="s">
        <v>2380</v>
      </c>
    </row>
    <row r="1446" spans="1:8" x14ac:dyDescent="0.25">
      <c r="A1446" t="s">
        <v>926</v>
      </c>
      <c r="B1446">
        <v>15.05</v>
      </c>
      <c r="C1446">
        <v>8.1199999999999992</v>
      </c>
      <c r="D1446" t="s">
        <v>2380</v>
      </c>
      <c r="E1446" t="s">
        <v>2380</v>
      </c>
      <c r="F1446" t="s">
        <v>2380</v>
      </c>
      <c r="G1446" t="s">
        <v>2381</v>
      </c>
      <c r="H1446" t="s">
        <v>2380</v>
      </c>
    </row>
    <row r="1447" spans="1:8" x14ac:dyDescent="0.25">
      <c r="A1447" t="s">
        <v>925</v>
      </c>
      <c r="B1447">
        <v>19.95</v>
      </c>
      <c r="C1447">
        <v>4.3600000000000003</v>
      </c>
      <c r="D1447" t="s">
        <v>2380</v>
      </c>
      <c r="E1447" t="s">
        <v>2380</v>
      </c>
      <c r="F1447" t="s">
        <v>2380</v>
      </c>
      <c r="G1447">
        <v>2</v>
      </c>
      <c r="H1447" t="s">
        <v>2380</v>
      </c>
    </row>
    <row r="1448" spans="1:8" x14ac:dyDescent="0.25">
      <c r="A1448" t="s">
        <v>924</v>
      </c>
      <c r="B1448">
        <v>16.66</v>
      </c>
      <c r="C1448">
        <v>9.16</v>
      </c>
      <c r="D1448" t="s">
        <v>2380</v>
      </c>
      <c r="E1448" t="s">
        <v>2380</v>
      </c>
      <c r="F1448" t="s">
        <v>2380</v>
      </c>
      <c r="G1448" t="s">
        <v>2381</v>
      </c>
      <c r="H1448" t="s">
        <v>2380</v>
      </c>
    </row>
    <row r="1449" spans="1:8" x14ac:dyDescent="0.25">
      <c r="A1449" t="s">
        <v>923</v>
      </c>
      <c r="B1449">
        <v>16.62</v>
      </c>
      <c r="C1449">
        <v>9.14</v>
      </c>
      <c r="D1449" t="s">
        <v>2380</v>
      </c>
      <c r="E1449" t="s">
        <v>2380</v>
      </c>
      <c r="F1449" t="s">
        <v>2380</v>
      </c>
      <c r="G1449" t="s">
        <v>2381</v>
      </c>
      <c r="H1449" t="s">
        <v>2380</v>
      </c>
    </row>
    <row r="1450" spans="1:8" x14ac:dyDescent="0.25">
      <c r="A1450" t="s">
        <v>922</v>
      </c>
      <c r="B1450">
        <v>15.36</v>
      </c>
      <c r="C1450">
        <v>5.49</v>
      </c>
      <c r="D1450" t="s">
        <v>2382</v>
      </c>
      <c r="E1450" t="s">
        <v>2380</v>
      </c>
      <c r="F1450" t="s">
        <v>2380</v>
      </c>
      <c r="G1450">
        <v>2</v>
      </c>
      <c r="H1450" t="s">
        <v>2380</v>
      </c>
    </row>
    <row r="1451" spans="1:8" x14ac:dyDescent="0.25">
      <c r="A1451" t="s">
        <v>921</v>
      </c>
      <c r="B1451">
        <v>27.74</v>
      </c>
      <c r="C1451">
        <v>5.96</v>
      </c>
      <c r="D1451" t="s">
        <v>2382</v>
      </c>
      <c r="E1451" t="s">
        <v>2380</v>
      </c>
      <c r="F1451" t="s">
        <v>2380</v>
      </c>
      <c r="G1451" t="s">
        <v>2381</v>
      </c>
      <c r="H1451" t="s">
        <v>2380</v>
      </c>
    </row>
    <row r="1452" spans="1:8" x14ac:dyDescent="0.25">
      <c r="A1452" t="s">
        <v>920</v>
      </c>
      <c r="B1452">
        <v>22.44</v>
      </c>
      <c r="C1452">
        <v>4.62</v>
      </c>
      <c r="D1452" t="s">
        <v>2382</v>
      </c>
      <c r="E1452" t="s">
        <v>2380</v>
      </c>
      <c r="F1452" t="s">
        <v>2380</v>
      </c>
      <c r="G1452" t="s">
        <v>2381</v>
      </c>
      <c r="H1452" t="s">
        <v>2380</v>
      </c>
    </row>
    <row r="1453" spans="1:8" x14ac:dyDescent="0.25">
      <c r="A1453" t="s">
        <v>919</v>
      </c>
      <c r="B1453">
        <v>37.049999999999997</v>
      </c>
      <c r="C1453">
        <v>9.9600000000000009</v>
      </c>
      <c r="D1453" t="s">
        <v>2382</v>
      </c>
      <c r="E1453" t="s">
        <v>2380</v>
      </c>
      <c r="F1453" t="s">
        <v>2380</v>
      </c>
      <c r="G1453" t="s">
        <v>2381</v>
      </c>
      <c r="H1453" t="s">
        <v>2380</v>
      </c>
    </row>
    <row r="1454" spans="1:8" x14ac:dyDescent="0.25">
      <c r="A1454" t="s">
        <v>918</v>
      </c>
      <c r="B1454">
        <v>22.95</v>
      </c>
      <c r="C1454">
        <v>10.53</v>
      </c>
      <c r="D1454" t="s">
        <v>2380</v>
      </c>
      <c r="E1454" t="s">
        <v>2380</v>
      </c>
      <c r="F1454" t="s">
        <v>2380</v>
      </c>
      <c r="G1454">
        <v>2</v>
      </c>
      <c r="H1454" t="s">
        <v>2380</v>
      </c>
    </row>
    <row r="1455" spans="1:8" x14ac:dyDescent="0.25">
      <c r="A1455" t="s">
        <v>917</v>
      </c>
      <c r="B1455">
        <v>34.200000000000003</v>
      </c>
      <c r="C1455">
        <v>6.69</v>
      </c>
      <c r="D1455" t="s">
        <v>2382</v>
      </c>
      <c r="E1455" t="s">
        <v>2380</v>
      </c>
      <c r="F1455" t="s">
        <v>2380</v>
      </c>
      <c r="G1455" t="s">
        <v>2381</v>
      </c>
      <c r="H1455" t="s">
        <v>2380</v>
      </c>
    </row>
    <row r="1456" spans="1:8" x14ac:dyDescent="0.25">
      <c r="A1456" t="s">
        <v>916</v>
      </c>
      <c r="B1456">
        <v>30.59</v>
      </c>
      <c r="C1456">
        <v>9.5500000000000007</v>
      </c>
      <c r="D1456" t="s">
        <v>2382</v>
      </c>
      <c r="E1456" t="s">
        <v>2380</v>
      </c>
      <c r="F1456" t="s">
        <v>2380</v>
      </c>
      <c r="G1456" t="s">
        <v>2381</v>
      </c>
      <c r="H1456" t="s">
        <v>2380</v>
      </c>
    </row>
    <row r="1457" spans="1:8" x14ac:dyDescent="0.25">
      <c r="A1457" t="s">
        <v>915</v>
      </c>
      <c r="B1457">
        <v>25.51</v>
      </c>
      <c r="C1457">
        <v>6.05</v>
      </c>
      <c r="D1457" t="s">
        <v>2380</v>
      </c>
      <c r="E1457" t="s">
        <v>2380</v>
      </c>
      <c r="F1457" t="s">
        <v>2380</v>
      </c>
      <c r="G1457" t="s">
        <v>2381</v>
      </c>
      <c r="H1457" t="s">
        <v>2380</v>
      </c>
    </row>
    <row r="1458" spans="1:8" x14ac:dyDescent="0.25">
      <c r="A1458" t="s">
        <v>914</v>
      </c>
      <c r="B1458">
        <v>29.04</v>
      </c>
      <c r="C1458">
        <v>10.56</v>
      </c>
      <c r="D1458" t="s">
        <v>2382</v>
      </c>
      <c r="E1458" t="s">
        <v>2380</v>
      </c>
      <c r="F1458" t="s">
        <v>2380</v>
      </c>
      <c r="G1458">
        <v>1</v>
      </c>
      <c r="H1458" t="s">
        <v>2380</v>
      </c>
    </row>
    <row r="1459" spans="1:8" x14ac:dyDescent="0.25">
      <c r="A1459" t="s">
        <v>913</v>
      </c>
      <c r="B1459">
        <v>22.135000000000002</v>
      </c>
      <c r="C1459">
        <v>10.81</v>
      </c>
      <c r="D1459" t="s">
        <v>2382</v>
      </c>
      <c r="E1459" t="s">
        <v>2380</v>
      </c>
      <c r="F1459" t="s">
        <v>2380</v>
      </c>
      <c r="G1459">
        <v>1</v>
      </c>
      <c r="H1459" t="s">
        <v>2380</v>
      </c>
    </row>
    <row r="1460" spans="1:8" x14ac:dyDescent="0.25">
      <c r="A1460" t="s">
        <v>912</v>
      </c>
      <c r="B1460">
        <v>21.375</v>
      </c>
      <c r="C1460">
        <v>4.32</v>
      </c>
      <c r="D1460" t="s">
        <v>2380</v>
      </c>
      <c r="E1460" t="s">
        <v>2380</v>
      </c>
      <c r="F1460" t="s">
        <v>2380</v>
      </c>
      <c r="G1460" t="s">
        <v>2381</v>
      </c>
      <c r="H1460" t="s">
        <v>2380</v>
      </c>
    </row>
    <row r="1461" spans="1:8" x14ac:dyDescent="0.25">
      <c r="A1461" t="s">
        <v>911</v>
      </c>
      <c r="B1461">
        <v>29.19</v>
      </c>
      <c r="C1461">
        <v>4.37</v>
      </c>
      <c r="D1461" t="s">
        <v>2380</v>
      </c>
      <c r="E1461" t="s">
        <v>2380</v>
      </c>
      <c r="F1461" t="s">
        <v>2380</v>
      </c>
      <c r="G1461" t="s">
        <v>2381</v>
      </c>
      <c r="H1461" t="s">
        <v>2380</v>
      </c>
    </row>
    <row r="1462" spans="1:8" x14ac:dyDescent="0.25">
      <c r="A1462" t="s">
        <v>910</v>
      </c>
      <c r="B1462">
        <v>31.92</v>
      </c>
      <c r="C1462">
        <v>4.8099999999999996</v>
      </c>
      <c r="D1462" t="s">
        <v>2382</v>
      </c>
      <c r="E1462" t="s">
        <v>2380</v>
      </c>
      <c r="F1462" t="s">
        <v>2383</v>
      </c>
      <c r="G1462">
        <v>1</v>
      </c>
      <c r="H1462" t="s">
        <v>2380</v>
      </c>
    </row>
    <row r="1463" spans="1:8" x14ac:dyDescent="0.25">
      <c r="A1463" t="s">
        <v>909</v>
      </c>
      <c r="B1463">
        <v>26.315000000000001</v>
      </c>
      <c r="C1463">
        <v>4.5599999999999996</v>
      </c>
      <c r="D1463" t="s">
        <v>2382</v>
      </c>
      <c r="E1463" t="s">
        <v>2380</v>
      </c>
      <c r="F1463" t="s">
        <v>2383</v>
      </c>
      <c r="G1463">
        <v>1</v>
      </c>
      <c r="H1463" t="s">
        <v>2380</v>
      </c>
    </row>
    <row r="1464" spans="1:8" x14ac:dyDescent="0.25">
      <c r="A1464" t="s">
        <v>908</v>
      </c>
      <c r="B1464">
        <v>35.299999999999997</v>
      </c>
      <c r="C1464">
        <v>4.3899999999999997</v>
      </c>
      <c r="D1464" t="s">
        <v>2380</v>
      </c>
      <c r="E1464" t="s">
        <v>2380</v>
      </c>
      <c r="F1464" t="s">
        <v>2380</v>
      </c>
      <c r="G1464" t="s">
        <v>2381</v>
      </c>
      <c r="H1464" t="s">
        <v>2380</v>
      </c>
    </row>
    <row r="1465" spans="1:8" x14ac:dyDescent="0.25">
      <c r="A1465" t="s">
        <v>907</v>
      </c>
      <c r="B1465">
        <v>18.91</v>
      </c>
      <c r="C1465">
        <v>11.44</v>
      </c>
      <c r="D1465" t="s">
        <v>2380</v>
      </c>
      <c r="E1465" t="s">
        <v>2380</v>
      </c>
      <c r="F1465" t="s">
        <v>2380</v>
      </c>
      <c r="G1465" t="s">
        <v>2381</v>
      </c>
      <c r="H1465" t="s">
        <v>2380</v>
      </c>
    </row>
    <row r="1466" spans="1:8" x14ac:dyDescent="0.25">
      <c r="A1466" t="s">
        <v>906</v>
      </c>
      <c r="B1466">
        <v>22.41</v>
      </c>
      <c r="C1466">
        <v>11.37</v>
      </c>
      <c r="D1466" t="s">
        <v>2382</v>
      </c>
      <c r="E1466" t="s">
        <v>2380</v>
      </c>
      <c r="F1466" t="s">
        <v>2380</v>
      </c>
      <c r="G1466">
        <v>1</v>
      </c>
      <c r="H1466" t="s">
        <v>2380</v>
      </c>
    </row>
    <row r="1467" spans="1:8" x14ac:dyDescent="0.25">
      <c r="A1467" t="s">
        <v>905</v>
      </c>
      <c r="B1467">
        <v>22.704999999999998</v>
      </c>
      <c r="C1467">
        <v>6.14</v>
      </c>
      <c r="D1467" t="s">
        <v>2380</v>
      </c>
      <c r="E1467" t="s">
        <v>2380</v>
      </c>
      <c r="F1467" t="s">
        <v>2380</v>
      </c>
      <c r="G1467" t="s">
        <v>2381</v>
      </c>
      <c r="H1467" t="s">
        <v>2380</v>
      </c>
    </row>
    <row r="1468" spans="1:8" x14ac:dyDescent="0.25">
      <c r="A1468" t="s">
        <v>904</v>
      </c>
      <c r="B1468">
        <v>37.18</v>
      </c>
      <c r="C1468">
        <v>4.8899999999999997</v>
      </c>
      <c r="D1468" t="s">
        <v>2380</v>
      </c>
      <c r="E1468" t="s">
        <v>2380</v>
      </c>
      <c r="F1468" t="s">
        <v>2380</v>
      </c>
      <c r="G1468" t="s">
        <v>2381</v>
      </c>
      <c r="H1468" t="s">
        <v>2380</v>
      </c>
    </row>
    <row r="1469" spans="1:8" x14ac:dyDescent="0.25">
      <c r="A1469" t="s">
        <v>903</v>
      </c>
      <c r="B1469">
        <v>35.97</v>
      </c>
      <c r="C1469">
        <v>4.5999999999999996</v>
      </c>
      <c r="D1469" t="s">
        <v>2380</v>
      </c>
      <c r="E1469" t="s">
        <v>2380</v>
      </c>
      <c r="F1469" t="s">
        <v>2380</v>
      </c>
      <c r="G1469" t="s">
        <v>2381</v>
      </c>
      <c r="H1469" t="s">
        <v>2380</v>
      </c>
    </row>
    <row r="1470" spans="1:8" x14ac:dyDescent="0.25">
      <c r="A1470" t="s">
        <v>902</v>
      </c>
      <c r="B1470">
        <v>35.799999999999997</v>
      </c>
      <c r="C1470">
        <v>4.42</v>
      </c>
      <c r="D1470" t="s">
        <v>2380</v>
      </c>
      <c r="E1470" t="s">
        <v>2380</v>
      </c>
      <c r="F1470" t="s">
        <v>2380</v>
      </c>
      <c r="G1470" t="s">
        <v>2381</v>
      </c>
      <c r="H1470" t="s">
        <v>2380</v>
      </c>
    </row>
    <row r="1471" spans="1:8" x14ac:dyDescent="0.25">
      <c r="A1471" t="s">
        <v>901</v>
      </c>
      <c r="B1471">
        <v>28.31</v>
      </c>
      <c r="C1471">
        <v>7.48</v>
      </c>
      <c r="D1471" t="s">
        <v>2382</v>
      </c>
      <c r="E1471" t="s">
        <v>2380</v>
      </c>
      <c r="F1471" t="s">
        <v>2380</v>
      </c>
      <c r="G1471" t="s">
        <v>2381</v>
      </c>
      <c r="H1471" t="s">
        <v>2380</v>
      </c>
    </row>
    <row r="1472" spans="1:8" x14ac:dyDescent="0.25">
      <c r="A1472" t="s">
        <v>900</v>
      </c>
      <c r="B1472">
        <v>38.06</v>
      </c>
      <c r="C1472">
        <v>10.74</v>
      </c>
      <c r="D1472" t="s">
        <v>2380</v>
      </c>
      <c r="E1472" t="s">
        <v>2380</v>
      </c>
      <c r="F1472" t="s">
        <v>2380</v>
      </c>
      <c r="G1472" t="s">
        <v>2381</v>
      </c>
      <c r="H1472" t="s">
        <v>2380</v>
      </c>
    </row>
    <row r="1473" spans="1:8" x14ac:dyDescent="0.25">
      <c r="A1473" t="s">
        <v>899</v>
      </c>
      <c r="B1473">
        <v>28</v>
      </c>
      <c r="C1473">
        <v>5.19</v>
      </c>
      <c r="D1473" t="s">
        <v>2380</v>
      </c>
      <c r="E1473" t="s">
        <v>2380</v>
      </c>
      <c r="F1473" t="s">
        <v>2380</v>
      </c>
      <c r="G1473">
        <v>1</v>
      </c>
      <c r="H1473" t="s">
        <v>2380</v>
      </c>
    </row>
    <row r="1474" spans="1:8" x14ac:dyDescent="0.25">
      <c r="A1474" t="s">
        <v>898</v>
      </c>
      <c r="B1474">
        <v>34.32</v>
      </c>
      <c r="C1474">
        <v>9.17</v>
      </c>
      <c r="D1474" t="s">
        <v>2380</v>
      </c>
      <c r="E1474" t="s">
        <v>2380</v>
      </c>
      <c r="F1474" t="s">
        <v>2380</v>
      </c>
      <c r="G1474" t="s">
        <v>2381</v>
      </c>
      <c r="H1474" t="s">
        <v>2380</v>
      </c>
    </row>
    <row r="1475" spans="1:8" x14ac:dyDescent="0.25">
      <c r="A1475" t="s">
        <v>897</v>
      </c>
      <c r="B1475">
        <v>22.3</v>
      </c>
      <c r="C1475">
        <v>4.95</v>
      </c>
      <c r="D1475" t="s">
        <v>2382</v>
      </c>
      <c r="E1475" t="s">
        <v>2380</v>
      </c>
      <c r="F1475" t="s">
        <v>2380</v>
      </c>
      <c r="G1475" t="s">
        <v>2381</v>
      </c>
      <c r="H1475" t="s">
        <v>2380</v>
      </c>
    </row>
    <row r="1476" spans="1:8" x14ac:dyDescent="0.25">
      <c r="A1476" t="s">
        <v>896</v>
      </c>
      <c r="B1476">
        <v>27.835000000000001</v>
      </c>
      <c r="C1476">
        <v>6.03</v>
      </c>
      <c r="D1476" t="s">
        <v>2380</v>
      </c>
      <c r="E1476" t="s">
        <v>2380</v>
      </c>
      <c r="F1476" t="s">
        <v>2380</v>
      </c>
      <c r="G1476">
        <v>1</v>
      </c>
      <c r="H1476" t="s">
        <v>2380</v>
      </c>
    </row>
    <row r="1477" spans="1:8" x14ac:dyDescent="0.25">
      <c r="A1477" t="s">
        <v>895</v>
      </c>
      <c r="B1477">
        <v>39.229999999999997</v>
      </c>
      <c r="C1477">
        <v>5.36</v>
      </c>
      <c r="D1477" t="s">
        <v>2380</v>
      </c>
      <c r="E1477" t="s">
        <v>2380</v>
      </c>
      <c r="F1477" t="s">
        <v>2380</v>
      </c>
      <c r="G1477" t="s">
        <v>2381</v>
      </c>
      <c r="H1477" t="s">
        <v>2380</v>
      </c>
    </row>
    <row r="1478" spans="1:8" x14ac:dyDescent="0.25">
      <c r="A1478" t="s">
        <v>894</v>
      </c>
      <c r="B1478">
        <v>19.95</v>
      </c>
      <c r="C1478">
        <v>6.11</v>
      </c>
      <c r="D1478" t="s">
        <v>2380</v>
      </c>
      <c r="E1478" t="s">
        <v>2380</v>
      </c>
      <c r="F1478" t="s">
        <v>2380</v>
      </c>
      <c r="G1478">
        <v>1</v>
      </c>
      <c r="H1478" t="s">
        <v>2380</v>
      </c>
    </row>
    <row r="1479" spans="1:8" x14ac:dyDescent="0.25">
      <c r="A1479" t="s">
        <v>893</v>
      </c>
      <c r="B1479">
        <v>34.64</v>
      </c>
      <c r="C1479">
        <v>4.88</v>
      </c>
      <c r="D1479" t="s">
        <v>2380</v>
      </c>
      <c r="E1479" t="s">
        <v>2380</v>
      </c>
      <c r="F1479" t="s">
        <v>2383</v>
      </c>
      <c r="G1479">
        <v>1</v>
      </c>
      <c r="H1479" t="s">
        <v>2380</v>
      </c>
    </row>
    <row r="1480" spans="1:8" x14ac:dyDescent="0.25">
      <c r="A1480" t="s">
        <v>892</v>
      </c>
      <c r="B1480">
        <v>18.75</v>
      </c>
      <c r="C1480">
        <v>6.72</v>
      </c>
      <c r="D1480" t="s">
        <v>2380</v>
      </c>
      <c r="E1480" t="s">
        <v>2380</v>
      </c>
      <c r="F1480" t="s">
        <v>2380</v>
      </c>
      <c r="G1480" t="s">
        <v>2381</v>
      </c>
      <c r="H1480" t="s">
        <v>2380</v>
      </c>
    </row>
    <row r="1481" spans="1:8" x14ac:dyDescent="0.25">
      <c r="A1481" t="s">
        <v>891</v>
      </c>
      <c r="B1481">
        <v>26.48</v>
      </c>
      <c r="C1481">
        <v>4.2</v>
      </c>
      <c r="D1481" t="s">
        <v>2380</v>
      </c>
      <c r="E1481" t="s">
        <v>2380</v>
      </c>
      <c r="F1481" t="s">
        <v>2380</v>
      </c>
      <c r="G1481">
        <v>1</v>
      </c>
      <c r="H1481" t="s">
        <v>2380</v>
      </c>
    </row>
    <row r="1482" spans="1:8" x14ac:dyDescent="0.25">
      <c r="A1482" t="s">
        <v>890</v>
      </c>
      <c r="B1482">
        <v>34.83</v>
      </c>
      <c r="C1482">
        <v>5.79</v>
      </c>
      <c r="D1482" t="s">
        <v>2380</v>
      </c>
      <c r="E1482" t="s">
        <v>2380</v>
      </c>
      <c r="F1482" t="s">
        <v>2380</v>
      </c>
      <c r="G1482">
        <v>1</v>
      </c>
      <c r="H1482" t="s">
        <v>2380</v>
      </c>
    </row>
    <row r="1483" spans="1:8" x14ac:dyDescent="0.25">
      <c r="A1483" t="s">
        <v>889</v>
      </c>
      <c r="B1483">
        <v>25.46</v>
      </c>
      <c r="C1483">
        <v>4.29</v>
      </c>
      <c r="D1483" t="s">
        <v>2380</v>
      </c>
      <c r="E1483" t="s">
        <v>2380</v>
      </c>
      <c r="F1483" t="s">
        <v>2380</v>
      </c>
      <c r="G1483" t="s">
        <v>2381</v>
      </c>
      <c r="H1483" t="s">
        <v>2380</v>
      </c>
    </row>
    <row r="1484" spans="1:8" x14ac:dyDescent="0.25">
      <c r="A1484" t="s">
        <v>888</v>
      </c>
      <c r="B1484">
        <v>23.31</v>
      </c>
      <c r="C1484">
        <v>8.27</v>
      </c>
      <c r="D1484" t="s">
        <v>2380</v>
      </c>
      <c r="E1484" t="s">
        <v>2380</v>
      </c>
      <c r="F1484" t="s">
        <v>2380</v>
      </c>
      <c r="G1484" t="s">
        <v>2381</v>
      </c>
      <c r="H1484" t="s">
        <v>2380</v>
      </c>
    </row>
    <row r="1485" spans="1:8" x14ac:dyDescent="0.25">
      <c r="A1485" t="s">
        <v>887</v>
      </c>
      <c r="B1485">
        <v>29</v>
      </c>
      <c r="C1485">
        <v>4.5599999999999996</v>
      </c>
      <c r="D1485" t="s">
        <v>2380</v>
      </c>
      <c r="E1485" t="s">
        <v>2380</v>
      </c>
      <c r="F1485" t="s">
        <v>2380</v>
      </c>
      <c r="G1485" t="s">
        <v>2381</v>
      </c>
      <c r="H1485" t="s">
        <v>2380</v>
      </c>
    </row>
    <row r="1486" spans="1:8" x14ac:dyDescent="0.25">
      <c r="A1486" t="s">
        <v>886</v>
      </c>
      <c r="B1486">
        <v>32.869999999999997</v>
      </c>
      <c r="C1486">
        <v>5.33</v>
      </c>
      <c r="D1486" t="s">
        <v>2380</v>
      </c>
      <c r="E1486" t="s">
        <v>2380</v>
      </c>
      <c r="F1486" t="s">
        <v>2380</v>
      </c>
      <c r="G1486" t="s">
        <v>2381</v>
      </c>
      <c r="H1486" t="s">
        <v>2380</v>
      </c>
    </row>
    <row r="1487" spans="1:8" x14ac:dyDescent="0.25">
      <c r="A1487" t="s">
        <v>885</v>
      </c>
      <c r="B1487">
        <v>26.18</v>
      </c>
      <c r="C1487">
        <v>5.63</v>
      </c>
      <c r="D1487" t="s">
        <v>2380</v>
      </c>
      <c r="E1487" t="s">
        <v>2380</v>
      </c>
      <c r="F1487" t="s">
        <v>2380</v>
      </c>
      <c r="G1487" t="s">
        <v>2381</v>
      </c>
      <c r="H1487" t="s">
        <v>2380</v>
      </c>
    </row>
    <row r="1488" spans="1:8" x14ac:dyDescent="0.25">
      <c r="A1488" t="s">
        <v>884</v>
      </c>
      <c r="B1488">
        <v>25.3</v>
      </c>
      <c r="C1488">
        <v>5.12</v>
      </c>
      <c r="D1488" t="s">
        <v>2380</v>
      </c>
      <c r="E1488" t="s">
        <v>2380</v>
      </c>
      <c r="F1488" t="s">
        <v>2380</v>
      </c>
      <c r="G1488" t="s">
        <v>2381</v>
      </c>
      <c r="H1488" t="s">
        <v>2380</v>
      </c>
    </row>
    <row r="1489" spans="1:8" x14ac:dyDescent="0.25">
      <c r="A1489" t="s">
        <v>883</v>
      </c>
      <c r="B1489">
        <v>36.94</v>
      </c>
      <c r="C1489">
        <v>5.15</v>
      </c>
      <c r="D1489" t="s">
        <v>2382</v>
      </c>
      <c r="E1489" t="s">
        <v>2380</v>
      </c>
      <c r="F1489" t="s">
        <v>2380</v>
      </c>
      <c r="G1489">
        <v>1</v>
      </c>
      <c r="H1489" t="s">
        <v>2380</v>
      </c>
    </row>
    <row r="1490" spans="1:8" x14ac:dyDescent="0.25">
      <c r="A1490" t="s">
        <v>882</v>
      </c>
      <c r="B1490">
        <v>22.86</v>
      </c>
      <c r="C1490">
        <v>7.5</v>
      </c>
      <c r="D1490" t="s">
        <v>2380</v>
      </c>
      <c r="E1490" t="s">
        <v>2380</v>
      </c>
      <c r="F1490" t="s">
        <v>2380</v>
      </c>
      <c r="G1490" t="s">
        <v>2381</v>
      </c>
      <c r="H1490" t="s">
        <v>2380</v>
      </c>
    </row>
    <row r="1491" spans="1:8" x14ac:dyDescent="0.25">
      <c r="A1491" t="s">
        <v>881</v>
      </c>
      <c r="B1491">
        <v>18.760000000000002</v>
      </c>
      <c r="C1491">
        <v>4.88</v>
      </c>
      <c r="D1491" t="s">
        <v>2382</v>
      </c>
      <c r="E1491" t="s">
        <v>2380</v>
      </c>
      <c r="F1491" t="s">
        <v>2383</v>
      </c>
      <c r="G1491">
        <v>1</v>
      </c>
      <c r="H1491" t="s">
        <v>2380</v>
      </c>
    </row>
    <row r="1492" spans="1:8" x14ac:dyDescent="0.25">
      <c r="A1492" t="s">
        <v>880</v>
      </c>
      <c r="B1492">
        <v>24.36</v>
      </c>
      <c r="C1492">
        <v>5.57</v>
      </c>
      <c r="D1492" t="s">
        <v>2380</v>
      </c>
      <c r="E1492" t="s">
        <v>2380</v>
      </c>
      <c r="F1492" t="s">
        <v>2380</v>
      </c>
      <c r="G1492" t="s">
        <v>2381</v>
      </c>
      <c r="H1492" t="s">
        <v>2380</v>
      </c>
    </row>
    <row r="1493" spans="1:8" x14ac:dyDescent="0.25">
      <c r="A1493" t="s">
        <v>879</v>
      </c>
      <c r="B1493">
        <v>32.299999999999997</v>
      </c>
      <c r="C1493">
        <v>5.31</v>
      </c>
      <c r="D1493" t="s">
        <v>2380</v>
      </c>
      <c r="E1493" t="s">
        <v>2380</v>
      </c>
      <c r="F1493" t="s">
        <v>2380</v>
      </c>
      <c r="G1493" t="s">
        <v>2381</v>
      </c>
      <c r="H1493" t="s">
        <v>2380</v>
      </c>
    </row>
    <row r="1494" spans="1:8" x14ac:dyDescent="0.25">
      <c r="A1494" t="s">
        <v>878</v>
      </c>
      <c r="B1494">
        <v>22.704999999999998</v>
      </c>
      <c r="C1494">
        <v>4.57</v>
      </c>
      <c r="D1494" t="s">
        <v>2382</v>
      </c>
      <c r="E1494" t="s">
        <v>2380</v>
      </c>
      <c r="F1494" t="s">
        <v>2380</v>
      </c>
      <c r="G1494" t="s">
        <v>2381</v>
      </c>
      <c r="H1494" t="s">
        <v>2380</v>
      </c>
    </row>
    <row r="1495" spans="1:8" x14ac:dyDescent="0.25">
      <c r="A1495" t="s">
        <v>877</v>
      </c>
      <c r="B1495">
        <v>21.79</v>
      </c>
      <c r="C1495">
        <v>8.6999999999999993</v>
      </c>
      <c r="D1495" t="s">
        <v>2382</v>
      </c>
      <c r="E1495" t="s">
        <v>2380</v>
      </c>
      <c r="F1495" t="s">
        <v>2380</v>
      </c>
      <c r="G1495">
        <v>1</v>
      </c>
      <c r="H1495" t="s">
        <v>2380</v>
      </c>
    </row>
    <row r="1496" spans="1:8" x14ac:dyDescent="0.25">
      <c r="A1496" t="s">
        <v>876</v>
      </c>
      <c r="B1496">
        <v>24.52</v>
      </c>
      <c r="C1496">
        <v>4.76</v>
      </c>
      <c r="D1496" t="s">
        <v>2380</v>
      </c>
      <c r="E1496" t="s">
        <v>2380</v>
      </c>
      <c r="F1496" t="s">
        <v>2380</v>
      </c>
      <c r="G1496" t="s">
        <v>2381</v>
      </c>
      <c r="H1496" t="s">
        <v>2380</v>
      </c>
    </row>
    <row r="1497" spans="1:8" x14ac:dyDescent="0.25">
      <c r="A1497" t="s">
        <v>875</v>
      </c>
      <c r="B1497">
        <v>39.520000000000003</v>
      </c>
      <c r="C1497">
        <v>11.81</v>
      </c>
      <c r="D1497" t="s">
        <v>2380</v>
      </c>
      <c r="E1497" t="s">
        <v>2380</v>
      </c>
      <c r="F1497" t="s">
        <v>2380</v>
      </c>
      <c r="G1497" t="s">
        <v>2381</v>
      </c>
      <c r="H1497" t="s">
        <v>2380</v>
      </c>
    </row>
    <row r="1498" spans="1:8" x14ac:dyDescent="0.25">
      <c r="A1498" t="s">
        <v>874</v>
      </c>
      <c r="B1498">
        <v>24.49</v>
      </c>
      <c r="C1498">
        <v>4.67</v>
      </c>
      <c r="D1498" t="s">
        <v>2380</v>
      </c>
      <c r="E1498" t="s">
        <v>2380</v>
      </c>
      <c r="F1498" t="s">
        <v>2380</v>
      </c>
      <c r="G1498" t="s">
        <v>2381</v>
      </c>
      <c r="H1498" t="s">
        <v>2380</v>
      </c>
    </row>
    <row r="1499" spans="1:8" x14ac:dyDescent="0.25">
      <c r="A1499" t="s">
        <v>873</v>
      </c>
      <c r="B1499">
        <v>26.315000000000001</v>
      </c>
      <c r="C1499">
        <v>6.02</v>
      </c>
      <c r="D1499" t="s">
        <v>2380</v>
      </c>
      <c r="E1499" t="s">
        <v>2380</v>
      </c>
      <c r="F1499" t="s">
        <v>2380</v>
      </c>
      <c r="G1499" t="s">
        <v>2381</v>
      </c>
      <c r="H1499" t="s">
        <v>2380</v>
      </c>
    </row>
    <row r="1500" spans="1:8" x14ac:dyDescent="0.25">
      <c r="A1500" t="s">
        <v>872</v>
      </c>
      <c r="B1500">
        <v>22.58</v>
      </c>
      <c r="C1500">
        <v>7.46</v>
      </c>
      <c r="D1500" t="s">
        <v>2380</v>
      </c>
      <c r="E1500" t="s">
        <v>2380</v>
      </c>
      <c r="F1500" t="s">
        <v>2380</v>
      </c>
      <c r="G1500" t="s">
        <v>2381</v>
      </c>
      <c r="H1500" t="s">
        <v>2380</v>
      </c>
    </row>
    <row r="1501" spans="1:8" x14ac:dyDescent="0.25">
      <c r="A1501" t="s">
        <v>871</v>
      </c>
      <c r="B1501">
        <v>19.475000000000001</v>
      </c>
      <c r="C1501">
        <v>4.74</v>
      </c>
      <c r="D1501" t="s">
        <v>2380</v>
      </c>
      <c r="E1501" t="s">
        <v>2380</v>
      </c>
      <c r="F1501" t="s">
        <v>2380</v>
      </c>
      <c r="G1501">
        <v>1</v>
      </c>
      <c r="H1501" t="s">
        <v>2380</v>
      </c>
    </row>
    <row r="1502" spans="1:8" x14ac:dyDescent="0.25">
      <c r="A1502" t="s">
        <v>870</v>
      </c>
      <c r="B1502">
        <v>26.33</v>
      </c>
      <c r="C1502">
        <v>4.79</v>
      </c>
      <c r="D1502" t="s">
        <v>2380</v>
      </c>
      <c r="E1502" t="s">
        <v>2380</v>
      </c>
      <c r="F1502" t="s">
        <v>2380</v>
      </c>
      <c r="G1502" t="s">
        <v>2381</v>
      </c>
      <c r="H1502" t="s">
        <v>2380</v>
      </c>
    </row>
    <row r="1503" spans="1:8" x14ac:dyDescent="0.25">
      <c r="A1503" t="s">
        <v>869</v>
      </c>
      <c r="B1503">
        <v>17.29</v>
      </c>
      <c r="C1503">
        <v>5.35</v>
      </c>
      <c r="D1503" t="s">
        <v>2382</v>
      </c>
      <c r="E1503" t="s">
        <v>2380</v>
      </c>
      <c r="F1503" t="s">
        <v>2380</v>
      </c>
      <c r="G1503" t="s">
        <v>2381</v>
      </c>
      <c r="H1503" t="s">
        <v>2380</v>
      </c>
    </row>
    <row r="1504" spans="1:8" x14ac:dyDescent="0.25">
      <c r="A1504" t="s">
        <v>868</v>
      </c>
      <c r="B1504">
        <v>42.88</v>
      </c>
      <c r="C1504">
        <v>4.87</v>
      </c>
      <c r="D1504" t="s">
        <v>2380</v>
      </c>
      <c r="E1504" t="s">
        <v>2382</v>
      </c>
      <c r="F1504" t="s">
        <v>2380</v>
      </c>
      <c r="G1504">
        <v>1</v>
      </c>
      <c r="H1504" t="s">
        <v>2380</v>
      </c>
    </row>
    <row r="1505" spans="1:8" x14ac:dyDescent="0.25">
      <c r="A1505" t="s">
        <v>867</v>
      </c>
      <c r="B1505">
        <v>32.200000000000003</v>
      </c>
      <c r="C1505">
        <v>10.09</v>
      </c>
      <c r="D1505" t="s">
        <v>2382</v>
      </c>
      <c r="E1505" t="s">
        <v>2380</v>
      </c>
      <c r="F1505" t="s">
        <v>2380</v>
      </c>
      <c r="G1505" t="s">
        <v>2381</v>
      </c>
      <c r="H1505" t="s">
        <v>2380</v>
      </c>
    </row>
    <row r="1506" spans="1:8" x14ac:dyDescent="0.25">
      <c r="A1506" t="s">
        <v>866</v>
      </c>
      <c r="B1506">
        <v>18.75</v>
      </c>
      <c r="C1506">
        <v>5.47</v>
      </c>
      <c r="D1506" t="s">
        <v>2382</v>
      </c>
      <c r="E1506" t="s">
        <v>2380</v>
      </c>
      <c r="F1506" t="s">
        <v>2383</v>
      </c>
      <c r="G1506">
        <v>1</v>
      </c>
      <c r="H1506" t="s">
        <v>2380</v>
      </c>
    </row>
    <row r="1507" spans="1:8" x14ac:dyDescent="0.25">
      <c r="A1507" t="s">
        <v>865</v>
      </c>
      <c r="B1507">
        <v>22.36</v>
      </c>
      <c r="C1507">
        <v>8.6</v>
      </c>
      <c r="D1507" t="s">
        <v>2380</v>
      </c>
      <c r="E1507" t="s">
        <v>2380</v>
      </c>
      <c r="F1507" t="s">
        <v>2380</v>
      </c>
      <c r="G1507" t="s">
        <v>2381</v>
      </c>
      <c r="H1507" t="s">
        <v>2380</v>
      </c>
    </row>
    <row r="1508" spans="1:8" x14ac:dyDescent="0.25">
      <c r="A1508" t="s">
        <v>864</v>
      </c>
      <c r="B1508">
        <v>23.94</v>
      </c>
      <c r="C1508">
        <v>10.74</v>
      </c>
      <c r="D1508" t="s">
        <v>2382</v>
      </c>
      <c r="E1508" t="s">
        <v>2380</v>
      </c>
      <c r="F1508" t="s">
        <v>2380</v>
      </c>
      <c r="G1508" t="s">
        <v>2381</v>
      </c>
      <c r="H1508" t="s">
        <v>2380</v>
      </c>
    </row>
    <row r="1509" spans="1:8" x14ac:dyDescent="0.25">
      <c r="A1509" t="s">
        <v>863</v>
      </c>
      <c r="B1509">
        <v>30.1</v>
      </c>
      <c r="C1509">
        <v>4.3899999999999997</v>
      </c>
      <c r="D1509" t="s">
        <v>2380</v>
      </c>
      <c r="E1509" t="s">
        <v>2380</v>
      </c>
      <c r="F1509" t="s">
        <v>2383</v>
      </c>
      <c r="G1509">
        <v>1</v>
      </c>
      <c r="H1509" t="s">
        <v>2380</v>
      </c>
    </row>
    <row r="1510" spans="1:8" x14ac:dyDescent="0.25">
      <c r="A1510" t="s">
        <v>862</v>
      </c>
      <c r="B1510">
        <v>21.93</v>
      </c>
      <c r="C1510">
        <v>6.3</v>
      </c>
      <c r="D1510" t="s">
        <v>2380</v>
      </c>
      <c r="E1510" t="s">
        <v>2380</v>
      </c>
      <c r="F1510" t="s">
        <v>2380</v>
      </c>
      <c r="G1510" t="s">
        <v>2381</v>
      </c>
      <c r="H1510" t="s">
        <v>2380</v>
      </c>
    </row>
    <row r="1511" spans="1:8" x14ac:dyDescent="0.25">
      <c r="A1511" t="s">
        <v>861</v>
      </c>
      <c r="B1511">
        <v>39.75</v>
      </c>
      <c r="C1511">
        <v>5.41</v>
      </c>
      <c r="D1511" t="s">
        <v>2380</v>
      </c>
      <c r="E1511" t="s">
        <v>2382</v>
      </c>
      <c r="F1511" t="s">
        <v>2380</v>
      </c>
      <c r="G1511">
        <v>1</v>
      </c>
      <c r="H1511" t="s">
        <v>2380</v>
      </c>
    </row>
    <row r="1512" spans="1:8" x14ac:dyDescent="0.25">
      <c r="A1512" t="s">
        <v>860</v>
      </c>
      <c r="B1512">
        <v>26.03</v>
      </c>
      <c r="C1512">
        <v>4.47</v>
      </c>
      <c r="D1512" t="s">
        <v>2380</v>
      </c>
      <c r="E1512" t="s">
        <v>2380</v>
      </c>
      <c r="F1512" t="s">
        <v>2383</v>
      </c>
      <c r="G1512">
        <v>1</v>
      </c>
      <c r="H1512" t="s">
        <v>2380</v>
      </c>
    </row>
    <row r="1513" spans="1:8" x14ac:dyDescent="0.25">
      <c r="A1513" t="s">
        <v>859</v>
      </c>
      <c r="B1513">
        <v>34.51</v>
      </c>
      <c r="C1513">
        <v>6.26</v>
      </c>
      <c r="D1513" t="s">
        <v>2380</v>
      </c>
      <c r="E1513" t="s">
        <v>2380</v>
      </c>
      <c r="F1513" t="s">
        <v>2380</v>
      </c>
      <c r="G1513" t="s">
        <v>2381</v>
      </c>
      <c r="H1513" t="s">
        <v>2380</v>
      </c>
    </row>
    <row r="1514" spans="1:8" x14ac:dyDescent="0.25">
      <c r="A1514" t="s">
        <v>858</v>
      </c>
      <c r="B1514">
        <v>19.32</v>
      </c>
      <c r="C1514">
        <v>11.58</v>
      </c>
      <c r="D1514" t="s">
        <v>2382</v>
      </c>
      <c r="E1514" t="s">
        <v>2380</v>
      </c>
      <c r="F1514" t="s">
        <v>2380</v>
      </c>
      <c r="G1514">
        <v>1</v>
      </c>
      <c r="H1514" t="s">
        <v>2380</v>
      </c>
    </row>
    <row r="1515" spans="1:8" x14ac:dyDescent="0.25">
      <c r="A1515" t="s">
        <v>857</v>
      </c>
      <c r="B1515">
        <v>28.5</v>
      </c>
      <c r="C1515">
        <v>4.3600000000000003</v>
      </c>
      <c r="D1515" t="s">
        <v>2380</v>
      </c>
      <c r="E1515" t="s">
        <v>2380</v>
      </c>
      <c r="F1515" t="s">
        <v>2380</v>
      </c>
      <c r="G1515" t="s">
        <v>2381</v>
      </c>
      <c r="H1515" t="s">
        <v>2380</v>
      </c>
    </row>
    <row r="1516" spans="1:8" x14ac:dyDescent="0.25">
      <c r="A1516" t="s">
        <v>856</v>
      </c>
      <c r="B1516">
        <v>30.875</v>
      </c>
      <c r="C1516">
        <v>4.1399999999999997</v>
      </c>
      <c r="D1516" t="s">
        <v>2382</v>
      </c>
      <c r="E1516" t="s">
        <v>2380</v>
      </c>
      <c r="F1516" t="s">
        <v>2380</v>
      </c>
      <c r="G1516" t="s">
        <v>2381</v>
      </c>
      <c r="H1516" t="s">
        <v>2380</v>
      </c>
    </row>
    <row r="1517" spans="1:8" x14ac:dyDescent="0.25">
      <c r="A1517" t="s">
        <v>855</v>
      </c>
      <c r="B1517">
        <v>24.02</v>
      </c>
      <c r="C1517">
        <v>4.38</v>
      </c>
      <c r="D1517" t="s">
        <v>2380</v>
      </c>
      <c r="E1517" t="s">
        <v>2380</v>
      </c>
      <c r="F1517" t="s">
        <v>2380</v>
      </c>
      <c r="G1517" t="s">
        <v>2381</v>
      </c>
      <c r="H1517" t="s">
        <v>2380</v>
      </c>
    </row>
    <row r="1518" spans="1:8" x14ac:dyDescent="0.25">
      <c r="A1518" t="s">
        <v>854</v>
      </c>
      <c r="B1518">
        <v>36.08</v>
      </c>
      <c r="C1518">
        <v>11.61</v>
      </c>
      <c r="D1518" t="s">
        <v>2382</v>
      </c>
      <c r="E1518" t="s">
        <v>2380</v>
      </c>
      <c r="F1518" t="s">
        <v>2380</v>
      </c>
      <c r="G1518" t="s">
        <v>2381</v>
      </c>
      <c r="H1518" t="s">
        <v>2380</v>
      </c>
    </row>
    <row r="1519" spans="1:8" x14ac:dyDescent="0.25">
      <c r="A1519" t="s">
        <v>853</v>
      </c>
      <c r="B1519">
        <v>32.200000000000003</v>
      </c>
      <c r="C1519">
        <v>10.59</v>
      </c>
      <c r="D1519" t="s">
        <v>2382</v>
      </c>
      <c r="E1519" t="s">
        <v>2380</v>
      </c>
      <c r="F1519" t="s">
        <v>2380</v>
      </c>
      <c r="G1519" t="s">
        <v>2381</v>
      </c>
      <c r="H1519" t="s">
        <v>2380</v>
      </c>
    </row>
    <row r="1520" spans="1:8" x14ac:dyDescent="0.25">
      <c r="A1520" t="s">
        <v>852</v>
      </c>
      <c r="B1520">
        <v>28.05</v>
      </c>
      <c r="C1520">
        <v>11.85</v>
      </c>
      <c r="D1520" t="s">
        <v>2382</v>
      </c>
      <c r="E1520" t="s">
        <v>2380</v>
      </c>
      <c r="F1520" t="s">
        <v>2380</v>
      </c>
      <c r="G1520" t="s">
        <v>2381</v>
      </c>
      <c r="H1520" t="s">
        <v>2380</v>
      </c>
    </row>
    <row r="1521" spans="1:8" x14ac:dyDescent="0.25">
      <c r="A1521" t="s">
        <v>851</v>
      </c>
      <c r="B1521">
        <v>19</v>
      </c>
      <c r="C1521">
        <v>5.46</v>
      </c>
      <c r="D1521" t="s">
        <v>2382</v>
      </c>
      <c r="E1521" t="s">
        <v>2380</v>
      </c>
      <c r="F1521" t="s">
        <v>2380</v>
      </c>
      <c r="G1521">
        <v>1</v>
      </c>
      <c r="H1521" t="s">
        <v>2380</v>
      </c>
    </row>
    <row r="1522" spans="1:8" x14ac:dyDescent="0.25">
      <c r="A1522" t="s">
        <v>850</v>
      </c>
      <c r="B1522">
        <v>16.13</v>
      </c>
      <c r="C1522">
        <v>4.54</v>
      </c>
      <c r="D1522" t="s">
        <v>2382</v>
      </c>
      <c r="E1522" t="s">
        <v>2380</v>
      </c>
      <c r="F1522" t="s">
        <v>2380</v>
      </c>
      <c r="G1522">
        <v>2</v>
      </c>
      <c r="H1522" t="s">
        <v>2380</v>
      </c>
    </row>
    <row r="1523" spans="1:8" x14ac:dyDescent="0.25">
      <c r="A1523" t="s">
        <v>849</v>
      </c>
      <c r="B1523">
        <v>18.77</v>
      </c>
      <c r="C1523">
        <v>11.98</v>
      </c>
      <c r="D1523" t="s">
        <v>2382</v>
      </c>
      <c r="E1523" t="s">
        <v>2380</v>
      </c>
      <c r="F1523" t="s">
        <v>2380</v>
      </c>
      <c r="G1523">
        <v>2</v>
      </c>
      <c r="H1523" t="s">
        <v>2380</v>
      </c>
    </row>
    <row r="1524" spans="1:8" x14ac:dyDescent="0.25">
      <c r="A1524" t="s">
        <v>848</v>
      </c>
      <c r="B1524">
        <v>28.88</v>
      </c>
      <c r="C1524">
        <v>6.59</v>
      </c>
      <c r="D1524" t="s">
        <v>2382</v>
      </c>
      <c r="E1524" t="s">
        <v>2380</v>
      </c>
      <c r="F1524" t="s">
        <v>2380</v>
      </c>
      <c r="G1524">
        <v>1</v>
      </c>
      <c r="H1524" t="s">
        <v>2380</v>
      </c>
    </row>
    <row r="1525" spans="1:8" x14ac:dyDescent="0.25">
      <c r="A1525" t="s">
        <v>847</v>
      </c>
      <c r="B1525">
        <v>27.55</v>
      </c>
      <c r="C1525">
        <v>10.83</v>
      </c>
      <c r="D1525" t="s">
        <v>2382</v>
      </c>
      <c r="E1525" t="s">
        <v>2380</v>
      </c>
      <c r="F1525" t="s">
        <v>2380</v>
      </c>
      <c r="G1525">
        <v>1</v>
      </c>
      <c r="H1525" t="s">
        <v>2380</v>
      </c>
    </row>
    <row r="1526" spans="1:8" x14ac:dyDescent="0.25">
      <c r="A1526" t="s">
        <v>846</v>
      </c>
      <c r="B1526">
        <v>15.6</v>
      </c>
      <c r="C1526">
        <v>8.6</v>
      </c>
      <c r="D1526" t="s">
        <v>2380</v>
      </c>
      <c r="E1526" t="s">
        <v>2380</v>
      </c>
      <c r="F1526" t="s">
        <v>2380</v>
      </c>
      <c r="G1526" t="s">
        <v>2381</v>
      </c>
      <c r="H1526" t="s">
        <v>2380</v>
      </c>
    </row>
    <row r="1527" spans="1:8" x14ac:dyDescent="0.25">
      <c r="A1527" t="s">
        <v>845</v>
      </c>
      <c r="B1527">
        <v>21.99</v>
      </c>
      <c r="C1527">
        <v>11.17</v>
      </c>
      <c r="D1527" t="s">
        <v>2380</v>
      </c>
      <c r="E1527" t="s">
        <v>2380</v>
      </c>
      <c r="F1527" t="s">
        <v>2380</v>
      </c>
      <c r="G1527" t="s">
        <v>2381</v>
      </c>
      <c r="H1527" t="s">
        <v>2380</v>
      </c>
    </row>
    <row r="1528" spans="1:8" x14ac:dyDescent="0.25">
      <c r="A1528" t="s">
        <v>844</v>
      </c>
      <c r="B1528">
        <v>34.85</v>
      </c>
      <c r="C1528">
        <v>5.75</v>
      </c>
      <c r="D1528" t="s">
        <v>2380</v>
      </c>
      <c r="E1528" t="s">
        <v>2380</v>
      </c>
      <c r="F1528" t="s">
        <v>2380</v>
      </c>
      <c r="G1528" t="s">
        <v>2381</v>
      </c>
      <c r="H1528" t="s">
        <v>2380</v>
      </c>
    </row>
    <row r="1529" spans="1:8" x14ac:dyDescent="0.25">
      <c r="A1529" t="s">
        <v>843</v>
      </c>
      <c r="B1529">
        <v>24.51</v>
      </c>
      <c r="C1529">
        <v>4.83</v>
      </c>
      <c r="D1529" t="s">
        <v>2382</v>
      </c>
      <c r="E1529" t="s">
        <v>2380</v>
      </c>
      <c r="F1529" t="s">
        <v>2383</v>
      </c>
      <c r="G1529">
        <v>1</v>
      </c>
      <c r="H1529" t="s">
        <v>2380</v>
      </c>
    </row>
    <row r="1530" spans="1:8" x14ac:dyDescent="0.25">
      <c r="A1530" t="s">
        <v>842</v>
      </c>
      <c r="B1530">
        <v>19.399999999999999</v>
      </c>
      <c r="C1530">
        <v>11.93</v>
      </c>
      <c r="D1530" t="s">
        <v>2380</v>
      </c>
      <c r="E1530" t="s">
        <v>2380</v>
      </c>
      <c r="F1530" t="s">
        <v>2380</v>
      </c>
      <c r="G1530" t="s">
        <v>2381</v>
      </c>
      <c r="H1530" t="s">
        <v>2380</v>
      </c>
    </row>
    <row r="1531" spans="1:8" x14ac:dyDescent="0.25">
      <c r="A1531" t="s">
        <v>841</v>
      </c>
      <c r="B1531">
        <v>15.1</v>
      </c>
      <c r="C1531">
        <v>8.41</v>
      </c>
      <c r="D1531" t="s">
        <v>2380</v>
      </c>
      <c r="E1531" t="s">
        <v>2380</v>
      </c>
      <c r="F1531" t="s">
        <v>2380</v>
      </c>
      <c r="G1531" t="s">
        <v>2381</v>
      </c>
      <c r="H1531" t="s">
        <v>2380</v>
      </c>
    </row>
    <row r="1532" spans="1:8" x14ac:dyDescent="0.25">
      <c r="A1532" t="s">
        <v>840</v>
      </c>
      <c r="B1532">
        <v>23.37</v>
      </c>
      <c r="C1532">
        <v>5.59</v>
      </c>
      <c r="D1532" t="s">
        <v>2382</v>
      </c>
      <c r="E1532" t="s">
        <v>2380</v>
      </c>
      <c r="F1532" t="s">
        <v>2380</v>
      </c>
      <c r="G1532" t="s">
        <v>2381</v>
      </c>
      <c r="H1532" t="s">
        <v>2380</v>
      </c>
    </row>
    <row r="1533" spans="1:8" x14ac:dyDescent="0.25">
      <c r="A1533" t="s">
        <v>839</v>
      </c>
      <c r="B1533">
        <v>42.4</v>
      </c>
      <c r="C1533">
        <v>4.0599999999999996</v>
      </c>
      <c r="D1533" t="s">
        <v>2380</v>
      </c>
      <c r="E1533" t="s">
        <v>2380</v>
      </c>
      <c r="F1533" t="s">
        <v>2380</v>
      </c>
      <c r="G1533" t="s">
        <v>2381</v>
      </c>
      <c r="H1533" t="s">
        <v>2380</v>
      </c>
    </row>
    <row r="1534" spans="1:8" x14ac:dyDescent="0.25">
      <c r="A1534" t="s">
        <v>838</v>
      </c>
      <c r="B1534">
        <v>28.405000000000001</v>
      </c>
      <c r="C1534">
        <v>7.02</v>
      </c>
      <c r="D1534" t="s">
        <v>2382</v>
      </c>
      <c r="E1534" t="s">
        <v>2380</v>
      </c>
      <c r="F1534" t="s">
        <v>2380</v>
      </c>
      <c r="G1534" t="s">
        <v>2381</v>
      </c>
      <c r="H1534" t="s">
        <v>2380</v>
      </c>
    </row>
    <row r="1535" spans="1:8" x14ac:dyDescent="0.25">
      <c r="A1535" t="s">
        <v>837</v>
      </c>
      <c r="B1535">
        <v>23.4</v>
      </c>
      <c r="C1535">
        <v>4.47</v>
      </c>
      <c r="D1535" t="s">
        <v>2380</v>
      </c>
      <c r="E1535" t="s">
        <v>2380</v>
      </c>
      <c r="F1535" t="s">
        <v>2380</v>
      </c>
      <c r="G1535" t="s">
        <v>2381</v>
      </c>
      <c r="H1535" t="s">
        <v>2380</v>
      </c>
    </row>
    <row r="1536" spans="1:8" x14ac:dyDescent="0.25">
      <c r="A1536" t="s">
        <v>836</v>
      </c>
      <c r="B1536">
        <v>33.44</v>
      </c>
      <c r="C1536">
        <v>4.54</v>
      </c>
      <c r="D1536" t="s">
        <v>2380</v>
      </c>
      <c r="E1536" t="s">
        <v>2380</v>
      </c>
      <c r="F1536" t="s">
        <v>2380</v>
      </c>
      <c r="G1536" t="s">
        <v>2381</v>
      </c>
      <c r="H1536" t="s">
        <v>2380</v>
      </c>
    </row>
    <row r="1537" spans="1:8" x14ac:dyDescent="0.25">
      <c r="A1537" t="s">
        <v>835</v>
      </c>
      <c r="B1537">
        <v>21.12</v>
      </c>
      <c r="C1537">
        <v>4.99</v>
      </c>
      <c r="D1537" t="s">
        <v>2380</v>
      </c>
      <c r="E1537" t="s">
        <v>2380</v>
      </c>
      <c r="F1537" t="s">
        <v>2380</v>
      </c>
      <c r="G1537">
        <v>1</v>
      </c>
      <c r="H1537" t="s">
        <v>2380</v>
      </c>
    </row>
    <row r="1538" spans="1:8" x14ac:dyDescent="0.25">
      <c r="A1538" t="s">
        <v>834</v>
      </c>
      <c r="B1538">
        <v>18.48</v>
      </c>
      <c r="C1538">
        <v>10.84</v>
      </c>
      <c r="D1538" t="s">
        <v>2382</v>
      </c>
      <c r="E1538" t="s">
        <v>2380</v>
      </c>
      <c r="F1538" t="s">
        <v>2380</v>
      </c>
      <c r="G1538">
        <v>2</v>
      </c>
      <c r="H1538" t="s">
        <v>2380</v>
      </c>
    </row>
    <row r="1539" spans="1:8" x14ac:dyDescent="0.25">
      <c r="A1539" t="s">
        <v>833</v>
      </c>
      <c r="B1539">
        <v>16.815000000000001</v>
      </c>
      <c r="C1539">
        <v>5.63</v>
      </c>
      <c r="D1539" t="s">
        <v>2380</v>
      </c>
      <c r="E1539" t="s">
        <v>2380</v>
      </c>
      <c r="F1539" t="s">
        <v>2380</v>
      </c>
      <c r="G1539">
        <v>1</v>
      </c>
      <c r="H1539" t="s">
        <v>2380</v>
      </c>
    </row>
    <row r="1540" spans="1:8" x14ac:dyDescent="0.25">
      <c r="A1540" t="s">
        <v>832</v>
      </c>
      <c r="B1540">
        <v>26.72</v>
      </c>
      <c r="C1540">
        <v>4.1399999999999997</v>
      </c>
      <c r="D1540" t="s">
        <v>2380</v>
      </c>
      <c r="E1540" t="s">
        <v>2380</v>
      </c>
      <c r="F1540" t="s">
        <v>2380</v>
      </c>
      <c r="G1540" t="s">
        <v>2381</v>
      </c>
      <c r="H1540" t="s">
        <v>2380</v>
      </c>
    </row>
    <row r="1541" spans="1:8" x14ac:dyDescent="0.25">
      <c r="A1541" t="s">
        <v>831</v>
      </c>
      <c r="B1541">
        <v>41.42</v>
      </c>
      <c r="C1541">
        <v>5.17</v>
      </c>
      <c r="D1541" t="s">
        <v>2380</v>
      </c>
      <c r="E1541" t="s">
        <v>2380</v>
      </c>
      <c r="F1541" t="s">
        <v>2383</v>
      </c>
      <c r="G1541">
        <v>1</v>
      </c>
      <c r="H1541" t="s">
        <v>2380</v>
      </c>
    </row>
    <row r="1542" spans="1:8" x14ac:dyDescent="0.25">
      <c r="A1542" t="s">
        <v>830</v>
      </c>
      <c r="B1542">
        <v>20.69</v>
      </c>
      <c r="C1542">
        <v>6.93</v>
      </c>
      <c r="D1542" t="s">
        <v>2380</v>
      </c>
      <c r="E1542" t="s">
        <v>2380</v>
      </c>
      <c r="F1542" t="s">
        <v>2380</v>
      </c>
      <c r="G1542">
        <v>2</v>
      </c>
      <c r="H1542" t="s">
        <v>2380</v>
      </c>
    </row>
    <row r="1543" spans="1:8" x14ac:dyDescent="0.25">
      <c r="A1543" t="s">
        <v>829</v>
      </c>
      <c r="B1543">
        <v>41.23</v>
      </c>
      <c r="C1543">
        <v>4.24</v>
      </c>
      <c r="D1543" t="s">
        <v>2380</v>
      </c>
      <c r="E1543" t="s">
        <v>2380</v>
      </c>
      <c r="F1543" t="s">
        <v>2380</v>
      </c>
      <c r="G1543" t="s">
        <v>2381</v>
      </c>
      <c r="H1543" t="s">
        <v>2380</v>
      </c>
    </row>
    <row r="1544" spans="1:8" x14ac:dyDescent="0.25">
      <c r="A1544" t="s">
        <v>828</v>
      </c>
      <c r="B1544">
        <v>29.9</v>
      </c>
      <c r="C1544">
        <v>5.91</v>
      </c>
      <c r="D1544" t="s">
        <v>2380</v>
      </c>
      <c r="E1544" t="s">
        <v>2380</v>
      </c>
      <c r="F1544" t="s">
        <v>2380</v>
      </c>
      <c r="G1544" t="s">
        <v>2381</v>
      </c>
      <c r="H1544" t="s">
        <v>2380</v>
      </c>
    </row>
    <row r="1545" spans="1:8" x14ac:dyDescent="0.25">
      <c r="A1545" t="s">
        <v>827</v>
      </c>
      <c r="B1545">
        <v>34.104999999999997</v>
      </c>
      <c r="C1545">
        <v>5.93</v>
      </c>
      <c r="D1545" t="s">
        <v>2380</v>
      </c>
      <c r="E1545" t="s">
        <v>2380</v>
      </c>
      <c r="F1545" t="s">
        <v>2380</v>
      </c>
      <c r="G1545" t="s">
        <v>2381</v>
      </c>
      <c r="H1545" t="s">
        <v>2380</v>
      </c>
    </row>
    <row r="1546" spans="1:8" x14ac:dyDescent="0.25">
      <c r="A1546" t="s">
        <v>826</v>
      </c>
      <c r="B1546">
        <v>24.97</v>
      </c>
      <c r="C1546">
        <v>5.66</v>
      </c>
      <c r="D1546" t="s">
        <v>2380</v>
      </c>
      <c r="E1546" t="s">
        <v>2380</v>
      </c>
      <c r="F1546" t="s">
        <v>2380</v>
      </c>
      <c r="G1546" t="s">
        <v>2381</v>
      </c>
      <c r="H1546" t="s">
        <v>2380</v>
      </c>
    </row>
    <row r="1547" spans="1:8" x14ac:dyDescent="0.25">
      <c r="A1547" t="s">
        <v>825</v>
      </c>
      <c r="B1547">
        <v>34.799999999999997</v>
      </c>
      <c r="C1547">
        <v>4.1900000000000004</v>
      </c>
      <c r="D1547" t="s">
        <v>2380</v>
      </c>
      <c r="E1547" t="s">
        <v>2380</v>
      </c>
      <c r="F1547" t="s">
        <v>2380</v>
      </c>
      <c r="G1547">
        <v>1</v>
      </c>
      <c r="H1547" t="s">
        <v>2380</v>
      </c>
    </row>
    <row r="1548" spans="1:8" x14ac:dyDescent="0.25">
      <c r="A1548" t="s">
        <v>824</v>
      </c>
      <c r="B1548">
        <v>32.965000000000003</v>
      </c>
      <c r="C1548">
        <v>9.2100000000000009</v>
      </c>
      <c r="D1548" t="s">
        <v>2382</v>
      </c>
      <c r="E1548" t="s">
        <v>2380</v>
      </c>
      <c r="F1548" t="s">
        <v>2380</v>
      </c>
      <c r="G1548" t="s">
        <v>2381</v>
      </c>
      <c r="H1548" t="s">
        <v>2380</v>
      </c>
    </row>
    <row r="1549" spans="1:8" x14ac:dyDescent="0.25">
      <c r="A1549" t="s">
        <v>823</v>
      </c>
      <c r="B1549">
        <v>27.265000000000001</v>
      </c>
      <c r="C1549">
        <v>5.51</v>
      </c>
      <c r="D1549" t="s">
        <v>2380</v>
      </c>
      <c r="E1549" t="s">
        <v>2380</v>
      </c>
      <c r="F1549" t="s">
        <v>2380</v>
      </c>
      <c r="G1549">
        <v>1</v>
      </c>
      <c r="H1549" t="s">
        <v>2380</v>
      </c>
    </row>
    <row r="1550" spans="1:8" x14ac:dyDescent="0.25">
      <c r="A1550" t="s">
        <v>822</v>
      </c>
      <c r="B1550">
        <v>17.059999999999999</v>
      </c>
      <c r="C1550">
        <v>8.5</v>
      </c>
      <c r="D1550" t="s">
        <v>2380</v>
      </c>
      <c r="E1550" t="s">
        <v>2380</v>
      </c>
      <c r="F1550" t="s">
        <v>2380</v>
      </c>
      <c r="G1550" t="s">
        <v>2381</v>
      </c>
      <c r="H1550" t="s">
        <v>2380</v>
      </c>
    </row>
    <row r="1551" spans="1:8" x14ac:dyDescent="0.25">
      <c r="A1551" t="s">
        <v>821</v>
      </c>
      <c r="B1551">
        <v>36.29</v>
      </c>
      <c r="C1551">
        <v>6.23</v>
      </c>
      <c r="D1551" t="s">
        <v>2380</v>
      </c>
      <c r="E1551" t="s">
        <v>2380</v>
      </c>
      <c r="F1551" t="s">
        <v>2380</v>
      </c>
      <c r="G1551" t="s">
        <v>2381</v>
      </c>
      <c r="H1551" t="s">
        <v>2380</v>
      </c>
    </row>
    <row r="1552" spans="1:8" x14ac:dyDescent="0.25">
      <c r="A1552" t="s">
        <v>820</v>
      </c>
      <c r="B1552">
        <v>28.594999999999999</v>
      </c>
      <c r="C1552">
        <v>8.5299999999999994</v>
      </c>
      <c r="D1552" t="s">
        <v>2382</v>
      </c>
      <c r="E1552" t="s">
        <v>2380</v>
      </c>
      <c r="F1552" t="s">
        <v>2380</v>
      </c>
      <c r="G1552">
        <v>1</v>
      </c>
      <c r="H1552" t="s">
        <v>2380</v>
      </c>
    </row>
    <row r="1553" spans="1:8" x14ac:dyDescent="0.25">
      <c r="A1553" t="s">
        <v>819</v>
      </c>
      <c r="B1553">
        <v>17.8</v>
      </c>
      <c r="C1553">
        <v>5.75</v>
      </c>
      <c r="D1553" t="s">
        <v>2382</v>
      </c>
      <c r="E1553" t="s">
        <v>2380</v>
      </c>
      <c r="F1553" t="s">
        <v>2383</v>
      </c>
      <c r="G1553">
        <v>1</v>
      </c>
      <c r="H1553" t="s">
        <v>2380</v>
      </c>
    </row>
    <row r="1554" spans="1:8" x14ac:dyDescent="0.25">
      <c r="A1554" t="s">
        <v>818</v>
      </c>
      <c r="B1554">
        <v>21.4</v>
      </c>
      <c r="C1554">
        <v>5.6</v>
      </c>
      <c r="D1554" t="s">
        <v>2380</v>
      </c>
      <c r="E1554" t="s">
        <v>2380</v>
      </c>
      <c r="F1554" t="s">
        <v>2380</v>
      </c>
      <c r="G1554" t="s">
        <v>2381</v>
      </c>
      <c r="H1554" t="s">
        <v>2380</v>
      </c>
    </row>
    <row r="1555" spans="1:8" x14ac:dyDescent="0.25">
      <c r="A1555" t="s">
        <v>817</v>
      </c>
      <c r="B1555">
        <v>23.01</v>
      </c>
      <c r="C1555">
        <v>4.68</v>
      </c>
      <c r="D1555" t="s">
        <v>2380</v>
      </c>
      <c r="E1555" t="s">
        <v>2380</v>
      </c>
      <c r="F1555" t="s">
        <v>2380</v>
      </c>
      <c r="G1555" t="s">
        <v>2381</v>
      </c>
      <c r="H1555" t="s">
        <v>2380</v>
      </c>
    </row>
    <row r="1556" spans="1:8" x14ac:dyDescent="0.25">
      <c r="A1556" t="s">
        <v>816</v>
      </c>
      <c r="B1556">
        <v>19.86</v>
      </c>
      <c r="C1556">
        <v>5.62</v>
      </c>
      <c r="D1556" t="s">
        <v>2382</v>
      </c>
      <c r="E1556" t="s">
        <v>2380</v>
      </c>
      <c r="F1556" t="s">
        <v>2380</v>
      </c>
      <c r="G1556" t="s">
        <v>2381</v>
      </c>
      <c r="H1556" t="s">
        <v>2380</v>
      </c>
    </row>
    <row r="1557" spans="1:8" x14ac:dyDescent="0.25">
      <c r="A1557" t="s">
        <v>815</v>
      </c>
      <c r="B1557">
        <v>33.58</v>
      </c>
      <c r="C1557">
        <v>5.08</v>
      </c>
      <c r="D1557" t="s">
        <v>2380</v>
      </c>
      <c r="E1557" t="s">
        <v>2380</v>
      </c>
      <c r="F1557" t="s">
        <v>2380</v>
      </c>
      <c r="G1557" t="s">
        <v>2381</v>
      </c>
      <c r="H1557" t="s">
        <v>2380</v>
      </c>
    </row>
    <row r="1558" spans="1:8" x14ac:dyDescent="0.25">
      <c r="A1558" t="s">
        <v>814</v>
      </c>
      <c r="B1558">
        <v>29.81</v>
      </c>
      <c r="C1558">
        <v>5.28</v>
      </c>
      <c r="D1558" t="s">
        <v>2380</v>
      </c>
      <c r="E1558" t="s">
        <v>2380</v>
      </c>
      <c r="F1558" t="s">
        <v>2380</v>
      </c>
      <c r="G1558" t="s">
        <v>2381</v>
      </c>
      <c r="H1558" t="s">
        <v>2380</v>
      </c>
    </row>
    <row r="1559" spans="1:8" x14ac:dyDescent="0.25">
      <c r="A1559" t="s">
        <v>813</v>
      </c>
      <c r="B1559">
        <v>27.4</v>
      </c>
      <c r="C1559">
        <v>4.6100000000000003</v>
      </c>
      <c r="D1559" t="s">
        <v>2380</v>
      </c>
      <c r="E1559" t="s">
        <v>2380</v>
      </c>
      <c r="F1559" t="s">
        <v>2380</v>
      </c>
      <c r="G1559" t="s">
        <v>2381</v>
      </c>
      <c r="H1559" t="s">
        <v>2380</v>
      </c>
    </row>
    <row r="1560" spans="1:8" x14ac:dyDescent="0.25">
      <c r="A1560" t="s">
        <v>812</v>
      </c>
      <c r="B1560">
        <v>17.98</v>
      </c>
      <c r="C1560">
        <v>6.57</v>
      </c>
      <c r="D1560" t="s">
        <v>2382</v>
      </c>
      <c r="E1560" t="s">
        <v>2380</v>
      </c>
      <c r="F1560" t="s">
        <v>2380</v>
      </c>
      <c r="G1560">
        <v>2</v>
      </c>
      <c r="H1560" t="s">
        <v>2380</v>
      </c>
    </row>
    <row r="1561" spans="1:8" x14ac:dyDescent="0.25">
      <c r="A1561" t="s">
        <v>811</v>
      </c>
      <c r="B1561">
        <v>37.9</v>
      </c>
      <c r="C1561">
        <v>5.83</v>
      </c>
      <c r="D1561" t="s">
        <v>2380</v>
      </c>
      <c r="E1561" t="s">
        <v>2380</v>
      </c>
      <c r="F1561" t="s">
        <v>2380</v>
      </c>
      <c r="G1561" t="s">
        <v>2381</v>
      </c>
      <c r="H1561" t="s">
        <v>2380</v>
      </c>
    </row>
    <row r="1562" spans="1:8" x14ac:dyDescent="0.25">
      <c r="A1562" t="s">
        <v>810</v>
      </c>
      <c r="B1562">
        <v>25.27</v>
      </c>
      <c r="C1562">
        <v>6.98</v>
      </c>
      <c r="D1562" t="s">
        <v>2382</v>
      </c>
      <c r="E1562" t="s">
        <v>2380</v>
      </c>
      <c r="F1562" t="s">
        <v>2380</v>
      </c>
      <c r="G1562" t="s">
        <v>2381</v>
      </c>
      <c r="H1562" t="s">
        <v>2380</v>
      </c>
    </row>
    <row r="1563" spans="1:8" x14ac:dyDescent="0.25">
      <c r="A1563" t="s">
        <v>809</v>
      </c>
      <c r="B1563">
        <v>29.26</v>
      </c>
      <c r="C1563">
        <v>4.03</v>
      </c>
      <c r="D1563" t="s">
        <v>2380</v>
      </c>
      <c r="E1563" t="s">
        <v>2380</v>
      </c>
      <c r="F1563" t="s">
        <v>2380</v>
      </c>
      <c r="G1563">
        <v>1</v>
      </c>
      <c r="H1563" t="s">
        <v>2380</v>
      </c>
    </row>
    <row r="1564" spans="1:8" x14ac:dyDescent="0.25">
      <c r="A1564" t="s">
        <v>808</v>
      </c>
      <c r="B1564">
        <v>27.835000000000001</v>
      </c>
      <c r="C1564">
        <v>4.5599999999999996</v>
      </c>
      <c r="D1564" t="s">
        <v>2380</v>
      </c>
      <c r="E1564" t="s">
        <v>2380</v>
      </c>
      <c r="F1564" t="s">
        <v>2380</v>
      </c>
      <c r="G1564">
        <v>1</v>
      </c>
      <c r="H1564" t="s">
        <v>2380</v>
      </c>
    </row>
    <row r="1565" spans="1:8" x14ac:dyDescent="0.25">
      <c r="A1565" t="s">
        <v>807</v>
      </c>
      <c r="B1565">
        <v>46.53</v>
      </c>
      <c r="C1565">
        <v>5.38</v>
      </c>
      <c r="D1565" t="s">
        <v>2382</v>
      </c>
      <c r="E1565" t="s">
        <v>2380</v>
      </c>
      <c r="F1565" t="s">
        <v>2380</v>
      </c>
      <c r="G1565" t="s">
        <v>2381</v>
      </c>
      <c r="H1565" t="s">
        <v>2380</v>
      </c>
    </row>
    <row r="1566" spans="1:8" x14ac:dyDescent="0.25">
      <c r="A1566" t="s">
        <v>806</v>
      </c>
      <c r="B1566">
        <v>20.58</v>
      </c>
      <c r="C1566">
        <v>11.04</v>
      </c>
      <c r="D1566" t="s">
        <v>2382</v>
      </c>
      <c r="E1566" t="s">
        <v>2380</v>
      </c>
      <c r="F1566" t="s">
        <v>2380</v>
      </c>
      <c r="G1566">
        <v>1</v>
      </c>
      <c r="H1566" t="s">
        <v>2380</v>
      </c>
    </row>
    <row r="1567" spans="1:8" x14ac:dyDescent="0.25">
      <c r="A1567" t="s">
        <v>805</v>
      </c>
      <c r="B1567">
        <v>19.53</v>
      </c>
      <c r="C1567">
        <v>6.09</v>
      </c>
      <c r="D1567" t="s">
        <v>2382</v>
      </c>
      <c r="E1567" t="s">
        <v>2380</v>
      </c>
      <c r="F1567" t="s">
        <v>2380</v>
      </c>
      <c r="G1567" t="s">
        <v>2381</v>
      </c>
      <c r="H1567" t="s">
        <v>2380</v>
      </c>
    </row>
    <row r="1568" spans="1:8" x14ac:dyDescent="0.25">
      <c r="A1568" t="s">
        <v>804</v>
      </c>
      <c r="B1568">
        <v>27.7</v>
      </c>
      <c r="C1568">
        <v>4.71</v>
      </c>
      <c r="D1568" t="s">
        <v>2380</v>
      </c>
      <c r="E1568" t="s">
        <v>2380</v>
      </c>
      <c r="F1568" t="s">
        <v>2380</v>
      </c>
      <c r="G1568">
        <v>1</v>
      </c>
      <c r="H1568" t="s">
        <v>2380</v>
      </c>
    </row>
    <row r="1569" spans="1:8" x14ac:dyDescent="0.25">
      <c r="A1569" t="s">
        <v>803</v>
      </c>
      <c r="B1569">
        <v>18.920000000000002</v>
      </c>
      <c r="C1569">
        <v>8.18</v>
      </c>
      <c r="D1569" t="s">
        <v>2380</v>
      </c>
      <c r="E1569" t="s">
        <v>2380</v>
      </c>
      <c r="F1569" t="s">
        <v>2380</v>
      </c>
      <c r="G1569" t="s">
        <v>2381</v>
      </c>
      <c r="H1569" t="s">
        <v>2380</v>
      </c>
    </row>
    <row r="1570" spans="1:8" x14ac:dyDescent="0.25">
      <c r="A1570" t="s">
        <v>802</v>
      </c>
      <c r="B1570">
        <v>17.760000000000002</v>
      </c>
      <c r="C1570">
        <v>11.18</v>
      </c>
      <c r="D1570" t="s">
        <v>2382</v>
      </c>
      <c r="E1570" t="s">
        <v>2380</v>
      </c>
      <c r="F1570" t="s">
        <v>2380</v>
      </c>
      <c r="G1570">
        <v>2</v>
      </c>
      <c r="H1570" t="s">
        <v>2380</v>
      </c>
    </row>
    <row r="1571" spans="1:8" x14ac:dyDescent="0.25">
      <c r="A1571" t="s">
        <v>801</v>
      </c>
      <c r="B1571">
        <v>29.83</v>
      </c>
      <c r="C1571">
        <v>5.03</v>
      </c>
      <c r="D1571" t="s">
        <v>2382</v>
      </c>
      <c r="E1571" t="s">
        <v>2380</v>
      </c>
      <c r="F1571" t="s">
        <v>2380</v>
      </c>
      <c r="G1571" t="s">
        <v>2381</v>
      </c>
      <c r="H1571" t="s">
        <v>2380</v>
      </c>
    </row>
    <row r="1572" spans="1:8" x14ac:dyDescent="0.25">
      <c r="A1572" t="s">
        <v>800</v>
      </c>
      <c r="B1572">
        <v>23.465</v>
      </c>
      <c r="C1572">
        <v>5.56</v>
      </c>
      <c r="D1572" t="s">
        <v>2380</v>
      </c>
      <c r="E1572" t="s">
        <v>2380</v>
      </c>
      <c r="F1572" t="s">
        <v>2380</v>
      </c>
      <c r="G1572">
        <v>1</v>
      </c>
      <c r="H1572" t="s">
        <v>2380</v>
      </c>
    </row>
    <row r="1573" spans="1:8" x14ac:dyDescent="0.25">
      <c r="A1573" t="s">
        <v>799</v>
      </c>
      <c r="B1573">
        <v>29.355</v>
      </c>
      <c r="C1573">
        <v>4.33</v>
      </c>
      <c r="D1573" t="s">
        <v>2380</v>
      </c>
      <c r="E1573" t="s">
        <v>2380</v>
      </c>
      <c r="F1573" t="s">
        <v>2380</v>
      </c>
      <c r="G1573" t="s">
        <v>2381</v>
      </c>
      <c r="H1573" t="s">
        <v>2380</v>
      </c>
    </row>
    <row r="1574" spans="1:8" x14ac:dyDescent="0.25">
      <c r="A1574" t="s">
        <v>798</v>
      </c>
      <c r="B1574">
        <v>35.49</v>
      </c>
      <c r="C1574">
        <v>5.21</v>
      </c>
      <c r="D1574" t="s">
        <v>2382</v>
      </c>
      <c r="E1574" t="s">
        <v>2380</v>
      </c>
      <c r="F1574" t="s">
        <v>2383</v>
      </c>
      <c r="G1574">
        <v>1</v>
      </c>
      <c r="H1574" t="s">
        <v>2380</v>
      </c>
    </row>
    <row r="1575" spans="1:8" x14ac:dyDescent="0.25">
      <c r="A1575" t="s">
        <v>797</v>
      </c>
      <c r="B1575">
        <v>26.315000000000001</v>
      </c>
      <c r="C1575">
        <v>5.89</v>
      </c>
      <c r="D1575" t="s">
        <v>2380</v>
      </c>
      <c r="E1575" t="s">
        <v>2380</v>
      </c>
      <c r="F1575" t="s">
        <v>2380</v>
      </c>
      <c r="G1575" t="s">
        <v>2381</v>
      </c>
      <c r="H1575" t="s">
        <v>2380</v>
      </c>
    </row>
    <row r="1576" spans="1:8" x14ac:dyDescent="0.25">
      <c r="A1576" t="s">
        <v>796</v>
      </c>
      <c r="B1576">
        <v>19.79</v>
      </c>
      <c r="C1576">
        <v>4.8099999999999996</v>
      </c>
      <c r="D1576" t="s">
        <v>2382</v>
      </c>
      <c r="E1576" t="s">
        <v>2380</v>
      </c>
      <c r="F1576" t="s">
        <v>2380</v>
      </c>
      <c r="G1576" t="s">
        <v>2381</v>
      </c>
      <c r="H1576" t="s">
        <v>2380</v>
      </c>
    </row>
    <row r="1577" spans="1:8" x14ac:dyDescent="0.25">
      <c r="A1577" t="s">
        <v>795</v>
      </c>
      <c r="B1577">
        <v>40.564999999999998</v>
      </c>
      <c r="C1577">
        <v>5.66</v>
      </c>
      <c r="D1577" t="s">
        <v>2380</v>
      </c>
      <c r="E1577" t="s">
        <v>2380</v>
      </c>
      <c r="F1577" t="s">
        <v>2380</v>
      </c>
      <c r="G1577">
        <v>1</v>
      </c>
      <c r="H1577" t="s">
        <v>2380</v>
      </c>
    </row>
    <row r="1578" spans="1:8" x14ac:dyDescent="0.25">
      <c r="A1578" t="s">
        <v>794</v>
      </c>
      <c r="B1578">
        <v>18.03</v>
      </c>
      <c r="C1578">
        <v>10.66</v>
      </c>
      <c r="D1578" t="s">
        <v>2382</v>
      </c>
      <c r="E1578" t="s">
        <v>2380</v>
      </c>
      <c r="F1578" t="s">
        <v>2380</v>
      </c>
      <c r="G1578">
        <v>2</v>
      </c>
      <c r="H1578" t="s">
        <v>2380</v>
      </c>
    </row>
    <row r="1579" spans="1:8" x14ac:dyDescent="0.25">
      <c r="A1579" t="s">
        <v>793</v>
      </c>
      <c r="B1579">
        <v>34.65</v>
      </c>
      <c r="C1579">
        <v>5.98</v>
      </c>
      <c r="D1579" t="s">
        <v>2382</v>
      </c>
      <c r="E1579" t="s">
        <v>2380</v>
      </c>
      <c r="F1579" t="s">
        <v>2380</v>
      </c>
      <c r="G1579" t="s">
        <v>2381</v>
      </c>
      <c r="H1579" t="s">
        <v>2380</v>
      </c>
    </row>
    <row r="1580" spans="1:8" x14ac:dyDescent="0.25">
      <c r="A1580" t="s">
        <v>792</v>
      </c>
      <c r="B1580">
        <v>42.94</v>
      </c>
      <c r="C1580">
        <v>4.34</v>
      </c>
      <c r="D1580" t="s">
        <v>2380</v>
      </c>
      <c r="E1580" t="s">
        <v>2380</v>
      </c>
      <c r="F1580" t="s">
        <v>2380</v>
      </c>
      <c r="G1580" t="s">
        <v>2381</v>
      </c>
      <c r="H1580" t="s">
        <v>2380</v>
      </c>
    </row>
    <row r="1581" spans="1:8" x14ac:dyDescent="0.25">
      <c r="A1581" t="s">
        <v>791</v>
      </c>
      <c r="B1581">
        <v>31.254999999999999</v>
      </c>
      <c r="C1581">
        <v>5.17</v>
      </c>
      <c r="D1581" t="s">
        <v>2380</v>
      </c>
      <c r="E1581" t="s">
        <v>2380</v>
      </c>
      <c r="F1581" t="s">
        <v>2380</v>
      </c>
      <c r="G1581" t="s">
        <v>2381</v>
      </c>
      <c r="H1581" t="s">
        <v>2380</v>
      </c>
    </row>
    <row r="1582" spans="1:8" x14ac:dyDescent="0.25">
      <c r="A1582" t="s">
        <v>790</v>
      </c>
      <c r="B1582">
        <v>45.43</v>
      </c>
      <c r="C1582">
        <v>4.2300000000000004</v>
      </c>
      <c r="D1582" t="s">
        <v>2382</v>
      </c>
      <c r="E1582" t="s">
        <v>2380</v>
      </c>
      <c r="F1582" t="s">
        <v>2383</v>
      </c>
      <c r="G1582">
        <v>1</v>
      </c>
      <c r="H1582" t="s">
        <v>2380</v>
      </c>
    </row>
    <row r="1583" spans="1:8" x14ac:dyDescent="0.25">
      <c r="A1583" t="s">
        <v>789</v>
      </c>
      <c r="B1583">
        <v>32.340000000000003</v>
      </c>
      <c r="C1583">
        <v>4.88</v>
      </c>
      <c r="D1583" t="s">
        <v>2382</v>
      </c>
      <c r="E1583" t="s">
        <v>2380</v>
      </c>
      <c r="F1583" t="s">
        <v>2383</v>
      </c>
      <c r="G1583">
        <v>1</v>
      </c>
      <c r="H1583" t="s">
        <v>2380</v>
      </c>
    </row>
    <row r="1584" spans="1:8" x14ac:dyDescent="0.25">
      <c r="A1584" t="s">
        <v>788</v>
      </c>
      <c r="B1584">
        <v>25.46</v>
      </c>
      <c r="C1584">
        <v>9.7100000000000009</v>
      </c>
      <c r="D1584" t="s">
        <v>2382</v>
      </c>
      <c r="E1584" t="s">
        <v>2380</v>
      </c>
      <c r="F1584" t="s">
        <v>2380</v>
      </c>
      <c r="G1584">
        <v>1</v>
      </c>
      <c r="H1584" t="s">
        <v>2380</v>
      </c>
    </row>
    <row r="1585" spans="1:8" x14ac:dyDescent="0.25">
      <c r="A1585" t="s">
        <v>787</v>
      </c>
      <c r="B1585">
        <v>37.145000000000003</v>
      </c>
      <c r="C1585">
        <v>5.32</v>
      </c>
      <c r="D1585" t="s">
        <v>2380</v>
      </c>
      <c r="E1585" t="s">
        <v>2380</v>
      </c>
      <c r="F1585" t="s">
        <v>2380</v>
      </c>
      <c r="G1585" t="s">
        <v>2381</v>
      </c>
      <c r="H1585" t="s">
        <v>2380</v>
      </c>
    </row>
    <row r="1586" spans="1:8" x14ac:dyDescent="0.25">
      <c r="A1586" t="s">
        <v>786</v>
      </c>
      <c r="B1586">
        <v>30.8</v>
      </c>
      <c r="C1586">
        <v>5.83</v>
      </c>
      <c r="D1586" t="s">
        <v>2382</v>
      </c>
      <c r="E1586" t="s">
        <v>2380</v>
      </c>
      <c r="F1586" t="s">
        <v>2380</v>
      </c>
      <c r="G1586" t="s">
        <v>2381</v>
      </c>
      <c r="H1586" t="s">
        <v>2380</v>
      </c>
    </row>
    <row r="1587" spans="1:8" x14ac:dyDescent="0.25">
      <c r="A1587" t="s">
        <v>785</v>
      </c>
      <c r="B1587">
        <v>29.5</v>
      </c>
      <c r="C1587">
        <v>5.54</v>
      </c>
      <c r="D1587" t="s">
        <v>2382</v>
      </c>
      <c r="E1587" t="s">
        <v>2380</v>
      </c>
      <c r="F1587" t="s">
        <v>2380</v>
      </c>
      <c r="G1587" t="s">
        <v>2381</v>
      </c>
      <c r="H1587" t="s">
        <v>2380</v>
      </c>
    </row>
    <row r="1588" spans="1:8" x14ac:dyDescent="0.25">
      <c r="A1588" t="s">
        <v>784</v>
      </c>
      <c r="B1588">
        <v>43.39</v>
      </c>
      <c r="C1588">
        <v>5.85</v>
      </c>
      <c r="D1588" t="s">
        <v>2380</v>
      </c>
      <c r="E1588" t="s">
        <v>2382</v>
      </c>
      <c r="F1588" t="s">
        <v>2380</v>
      </c>
      <c r="G1588">
        <v>1</v>
      </c>
      <c r="H1588" t="s">
        <v>2380</v>
      </c>
    </row>
    <row r="1589" spans="1:8" x14ac:dyDescent="0.25">
      <c r="A1589" t="s">
        <v>783</v>
      </c>
      <c r="B1589">
        <v>15.08</v>
      </c>
      <c r="C1589">
        <v>4.8499999999999996</v>
      </c>
      <c r="D1589" t="s">
        <v>2382</v>
      </c>
      <c r="E1589" t="s">
        <v>2380</v>
      </c>
      <c r="F1589" t="s">
        <v>2383</v>
      </c>
      <c r="G1589">
        <v>1</v>
      </c>
      <c r="H1589" t="s">
        <v>2380</v>
      </c>
    </row>
    <row r="1590" spans="1:8" x14ac:dyDescent="0.25">
      <c r="A1590" t="s">
        <v>782</v>
      </c>
      <c r="B1590">
        <v>20.48</v>
      </c>
      <c r="C1590">
        <v>11.09</v>
      </c>
      <c r="D1590" t="s">
        <v>2380</v>
      </c>
      <c r="E1590" t="s">
        <v>2380</v>
      </c>
      <c r="F1590" t="s">
        <v>2380</v>
      </c>
      <c r="G1590" t="s">
        <v>2381</v>
      </c>
      <c r="H1590" t="s">
        <v>2380</v>
      </c>
    </row>
    <row r="1591" spans="1:8" x14ac:dyDescent="0.25">
      <c r="A1591" t="s">
        <v>781</v>
      </c>
      <c r="B1591">
        <v>34.450000000000003</v>
      </c>
      <c r="C1591">
        <v>5.58</v>
      </c>
      <c r="D1591" t="s">
        <v>2382</v>
      </c>
      <c r="E1591" t="s">
        <v>2380</v>
      </c>
      <c r="F1591" t="s">
        <v>2380</v>
      </c>
      <c r="G1591" t="s">
        <v>2381</v>
      </c>
      <c r="H1591" t="s">
        <v>2380</v>
      </c>
    </row>
    <row r="1592" spans="1:8" x14ac:dyDescent="0.25">
      <c r="A1592" t="s">
        <v>780</v>
      </c>
      <c r="B1592">
        <v>34.21</v>
      </c>
      <c r="C1592">
        <v>9.7200000000000006</v>
      </c>
      <c r="D1592" t="s">
        <v>2382</v>
      </c>
      <c r="E1592" t="s">
        <v>2380</v>
      </c>
      <c r="F1592" t="s">
        <v>2380</v>
      </c>
      <c r="G1592" t="s">
        <v>2381</v>
      </c>
      <c r="H1592" t="s">
        <v>2380</v>
      </c>
    </row>
    <row r="1593" spans="1:8" x14ac:dyDescent="0.25">
      <c r="A1593" t="s">
        <v>779</v>
      </c>
      <c r="B1593">
        <v>28.8</v>
      </c>
      <c r="C1593">
        <v>11.41</v>
      </c>
      <c r="D1593" t="s">
        <v>2382</v>
      </c>
      <c r="E1593" t="s">
        <v>2380</v>
      </c>
      <c r="F1593" t="s">
        <v>2380</v>
      </c>
      <c r="G1593" t="s">
        <v>2381</v>
      </c>
      <c r="H1593" t="s">
        <v>2380</v>
      </c>
    </row>
    <row r="1594" spans="1:8" x14ac:dyDescent="0.25">
      <c r="A1594" t="s">
        <v>778</v>
      </c>
      <c r="B1594">
        <v>31.74</v>
      </c>
      <c r="C1594">
        <v>4.46</v>
      </c>
      <c r="D1594" t="s">
        <v>2380</v>
      </c>
      <c r="E1594" t="s">
        <v>2380</v>
      </c>
      <c r="F1594" t="s">
        <v>2383</v>
      </c>
      <c r="G1594">
        <v>1</v>
      </c>
      <c r="H1594" t="s">
        <v>2380</v>
      </c>
    </row>
    <row r="1595" spans="1:8" x14ac:dyDescent="0.25">
      <c r="A1595" t="s">
        <v>777</v>
      </c>
      <c r="B1595">
        <v>21.78</v>
      </c>
      <c r="C1595">
        <v>9.31</v>
      </c>
      <c r="D1595" t="s">
        <v>2382</v>
      </c>
      <c r="E1595" t="s">
        <v>2380</v>
      </c>
      <c r="F1595" t="s">
        <v>2380</v>
      </c>
      <c r="G1595" t="s">
        <v>2381</v>
      </c>
      <c r="H1595" t="s">
        <v>2380</v>
      </c>
    </row>
    <row r="1596" spans="1:8" x14ac:dyDescent="0.25">
      <c r="A1596" t="s">
        <v>776</v>
      </c>
      <c r="B1596">
        <v>23.75</v>
      </c>
      <c r="C1596">
        <v>5.03</v>
      </c>
      <c r="D1596" t="s">
        <v>2380</v>
      </c>
      <c r="E1596" t="s">
        <v>2380</v>
      </c>
      <c r="F1596" t="s">
        <v>2380</v>
      </c>
      <c r="G1596">
        <v>1</v>
      </c>
      <c r="H1596" t="s">
        <v>2380</v>
      </c>
    </row>
    <row r="1597" spans="1:8" x14ac:dyDescent="0.25">
      <c r="A1597" t="s">
        <v>775</v>
      </c>
      <c r="B1597">
        <v>33.21</v>
      </c>
      <c r="C1597">
        <v>5.07</v>
      </c>
      <c r="D1597" t="s">
        <v>2382</v>
      </c>
      <c r="E1597" t="s">
        <v>2380</v>
      </c>
      <c r="F1597" t="s">
        <v>2380</v>
      </c>
      <c r="G1597">
        <v>1</v>
      </c>
      <c r="H1597" t="s">
        <v>2380</v>
      </c>
    </row>
    <row r="1598" spans="1:8" x14ac:dyDescent="0.25">
      <c r="A1598" t="s">
        <v>774</v>
      </c>
      <c r="B1598">
        <v>17.7</v>
      </c>
      <c r="C1598">
        <v>10.42</v>
      </c>
      <c r="D1598" t="s">
        <v>2382</v>
      </c>
      <c r="E1598" t="s">
        <v>2380</v>
      </c>
      <c r="F1598" t="s">
        <v>2380</v>
      </c>
      <c r="G1598">
        <v>2</v>
      </c>
      <c r="H1598" t="s">
        <v>2380</v>
      </c>
    </row>
    <row r="1599" spans="1:8" x14ac:dyDescent="0.25">
      <c r="A1599" t="s">
        <v>773</v>
      </c>
      <c r="B1599">
        <v>17.2</v>
      </c>
      <c r="C1599">
        <v>6.45</v>
      </c>
      <c r="D1599" t="s">
        <v>2380</v>
      </c>
      <c r="E1599" t="s">
        <v>2380</v>
      </c>
      <c r="F1599" t="s">
        <v>2380</v>
      </c>
      <c r="G1599">
        <v>2</v>
      </c>
      <c r="H1599" t="s">
        <v>2380</v>
      </c>
    </row>
    <row r="1600" spans="1:8" x14ac:dyDescent="0.25">
      <c r="A1600" t="s">
        <v>772</v>
      </c>
      <c r="B1600">
        <v>19.21</v>
      </c>
      <c r="C1600">
        <v>5.52</v>
      </c>
      <c r="D1600" t="s">
        <v>2380</v>
      </c>
      <c r="E1600" t="s">
        <v>2380</v>
      </c>
      <c r="F1600" t="s">
        <v>2380</v>
      </c>
      <c r="G1600">
        <v>2</v>
      </c>
      <c r="H1600" t="s">
        <v>2380</v>
      </c>
    </row>
    <row r="1601" spans="1:8" x14ac:dyDescent="0.25">
      <c r="A1601" t="s">
        <v>771</v>
      </c>
      <c r="B1601">
        <v>23.2</v>
      </c>
      <c r="C1601">
        <v>4.41</v>
      </c>
      <c r="D1601" t="s">
        <v>2380</v>
      </c>
      <c r="E1601" t="s">
        <v>2380</v>
      </c>
      <c r="F1601" t="s">
        <v>2383</v>
      </c>
      <c r="G1601">
        <v>1</v>
      </c>
      <c r="H1601" t="s">
        <v>2380</v>
      </c>
    </row>
    <row r="1602" spans="1:8" x14ac:dyDescent="0.25">
      <c r="A1602" t="s">
        <v>770</v>
      </c>
      <c r="B1602">
        <v>32.5</v>
      </c>
      <c r="C1602">
        <v>4.6900000000000004</v>
      </c>
      <c r="D1602" t="s">
        <v>2382</v>
      </c>
      <c r="E1602" t="s">
        <v>2380</v>
      </c>
      <c r="F1602" t="s">
        <v>2383</v>
      </c>
      <c r="G1602">
        <v>1</v>
      </c>
      <c r="H1602" t="s">
        <v>2380</v>
      </c>
    </row>
    <row r="1603" spans="1:8" x14ac:dyDescent="0.25">
      <c r="A1603" t="s">
        <v>769</v>
      </c>
      <c r="B1603">
        <v>20.9</v>
      </c>
      <c r="C1603">
        <v>6.94</v>
      </c>
      <c r="D1603" t="s">
        <v>2380</v>
      </c>
      <c r="E1603" t="s">
        <v>2380</v>
      </c>
      <c r="F1603" t="s">
        <v>2380</v>
      </c>
      <c r="G1603" t="s">
        <v>2381</v>
      </c>
      <c r="H1603" t="s">
        <v>2380</v>
      </c>
    </row>
    <row r="1604" spans="1:8" x14ac:dyDescent="0.25">
      <c r="A1604" t="s">
        <v>768</v>
      </c>
      <c r="B1604">
        <v>19.11</v>
      </c>
      <c r="C1604">
        <v>4.3499999999999996</v>
      </c>
      <c r="D1604" t="s">
        <v>2380</v>
      </c>
      <c r="E1604" t="s">
        <v>2380</v>
      </c>
      <c r="F1604" t="s">
        <v>2380</v>
      </c>
      <c r="G1604">
        <v>2</v>
      </c>
      <c r="H1604" t="s">
        <v>2380</v>
      </c>
    </row>
    <row r="1605" spans="1:8" x14ac:dyDescent="0.25">
      <c r="A1605" t="s">
        <v>767</v>
      </c>
      <c r="B1605">
        <v>31.17</v>
      </c>
      <c r="C1605">
        <v>5.28</v>
      </c>
      <c r="D1605" t="s">
        <v>2380</v>
      </c>
      <c r="E1605" t="s">
        <v>2380</v>
      </c>
      <c r="F1605" t="s">
        <v>2380</v>
      </c>
      <c r="G1605">
        <v>1</v>
      </c>
      <c r="H1605" t="s">
        <v>2380</v>
      </c>
    </row>
    <row r="1606" spans="1:8" x14ac:dyDescent="0.25">
      <c r="A1606" t="s">
        <v>766</v>
      </c>
      <c r="B1606">
        <v>36.08</v>
      </c>
      <c r="C1606">
        <v>4.29</v>
      </c>
      <c r="D1606" t="s">
        <v>2380</v>
      </c>
      <c r="E1606" t="s">
        <v>2380</v>
      </c>
      <c r="F1606" t="s">
        <v>2380</v>
      </c>
      <c r="G1606" t="s">
        <v>2381</v>
      </c>
      <c r="H1606" t="s">
        <v>2380</v>
      </c>
    </row>
    <row r="1607" spans="1:8" x14ac:dyDescent="0.25">
      <c r="A1607" t="s">
        <v>765</v>
      </c>
      <c r="B1607">
        <v>28.024999999999999</v>
      </c>
      <c r="C1607">
        <v>5.69</v>
      </c>
      <c r="D1607" t="s">
        <v>2382</v>
      </c>
      <c r="E1607" t="s">
        <v>2380</v>
      </c>
      <c r="F1607" t="s">
        <v>2380</v>
      </c>
      <c r="G1607" t="s">
        <v>2381</v>
      </c>
      <c r="H1607" t="s">
        <v>2380</v>
      </c>
    </row>
    <row r="1608" spans="1:8" x14ac:dyDescent="0.25">
      <c r="A1608" t="s">
        <v>764</v>
      </c>
      <c r="B1608">
        <v>24.32</v>
      </c>
      <c r="C1608">
        <v>5.56</v>
      </c>
      <c r="D1608" t="s">
        <v>2382</v>
      </c>
      <c r="E1608" t="s">
        <v>2380</v>
      </c>
      <c r="F1608" t="s">
        <v>2380</v>
      </c>
      <c r="G1608" t="s">
        <v>2381</v>
      </c>
      <c r="H1608" t="s">
        <v>2380</v>
      </c>
    </row>
    <row r="1609" spans="1:8" x14ac:dyDescent="0.25">
      <c r="A1609" t="s">
        <v>763</v>
      </c>
      <c r="B1609">
        <v>38</v>
      </c>
      <c r="C1609">
        <v>5.41</v>
      </c>
      <c r="D1609" t="s">
        <v>2382</v>
      </c>
      <c r="E1609" t="s">
        <v>2380</v>
      </c>
      <c r="F1609" t="s">
        <v>2380</v>
      </c>
      <c r="G1609">
        <v>1</v>
      </c>
      <c r="H1609" t="s">
        <v>2380</v>
      </c>
    </row>
    <row r="1610" spans="1:8" x14ac:dyDescent="0.25">
      <c r="A1610" t="s">
        <v>762</v>
      </c>
      <c r="B1610">
        <v>31.6</v>
      </c>
      <c r="C1610">
        <v>10.85</v>
      </c>
      <c r="D1610" t="s">
        <v>2382</v>
      </c>
      <c r="E1610" t="s">
        <v>2380</v>
      </c>
      <c r="F1610" t="s">
        <v>2380</v>
      </c>
      <c r="G1610" t="s">
        <v>2381</v>
      </c>
      <c r="H1610" t="s">
        <v>2380</v>
      </c>
    </row>
    <row r="1611" spans="1:8" x14ac:dyDescent="0.25">
      <c r="A1611" t="s">
        <v>761</v>
      </c>
      <c r="B1611">
        <v>31.02</v>
      </c>
      <c r="C1611">
        <v>11.63</v>
      </c>
      <c r="D1611" t="s">
        <v>2382</v>
      </c>
      <c r="E1611" t="s">
        <v>2380</v>
      </c>
      <c r="F1611" t="s">
        <v>2380</v>
      </c>
      <c r="G1611" t="s">
        <v>2381</v>
      </c>
      <c r="H1611" t="s">
        <v>2380</v>
      </c>
    </row>
    <row r="1612" spans="1:8" x14ac:dyDescent="0.25">
      <c r="A1612" t="s">
        <v>760</v>
      </c>
      <c r="B1612">
        <v>29.26</v>
      </c>
      <c r="C1612">
        <v>5.68</v>
      </c>
      <c r="D1612" t="s">
        <v>2382</v>
      </c>
      <c r="E1612" t="s">
        <v>2380</v>
      </c>
      <c r="F1612" t="s">
        <v>2380</v>
      </c>
      <c r="G1612">
        <v>1</v>
      </c>
      <c r="H1612" t="s">
        <v>2380</v>
      </c>
    </row>
    <row r="1613" spans="1:8" x14ac:dyDescent="0.25">
      <c r="A1613" t="s">
        <v>759</v>
      </c>
      <c r="B1613">
        <v>15.09</v>
      </c>
      <c r="C1613">
        <v>7.59</v>
      </c>
      <c r="D1613" t="s">
        <v>2382</v>
      </c>
      <c r="E1613" t="s">
        <v>2380</v>
      </c>
      <c r="F1613" t="s">
        <v>2380</v>
      </c>
      <c r="G1613">
        <v>2</v>
      </c>
      <c r="H1613" t="s">
        <v>2380</v>
      </c>
    </row>
    <row r="1614" spans="1:8" x14ac:dyDescent="0.25">
      <c r="A1614" t="s">
        <v>758</v>
      </c>
      <c r="B1614">
        <v>22.63</v>
      </c>
      <c r="C1614">
        <v>5.09</v>
      </c>
      <c r="D1614" t="s">
        <v>2382</v>
      </c>
      <c r="E1614" t="s">
        <v>2380</v>
      </c>
      <c r="F1614" t="s">
        <v>2380</v>
      </c>
      <c r="G1614" t="s">
        <v>2381</v>
      </c>
      <c r="H1614" t="s">
        <v>2380</v>
      </c>
    </row>
    <row r="1615" spans="1:8" x14ac:dyDescent="0.25">
      <c r="A1615" t="s">
        <v>757</v>
      </c>
      <c r="B1615">
        <v>23.46</v>
      </c>
      <c r="C1615">
        <v>4.21</v>
      </c>
      <c r="D1615" t="s">
        <v>2380</v>
      </c>
      <c r="E1615" t="s">
        <v>2380</v>
      </c>
      <c r="F1615" t="s">
        <v>2380</v>
      </c>
      <c r="G1615">
        <v>1</v>
      </c>
      <c r="H1615" t="s">
        <v>2380</v>
      </c>
    </row>
    <row r="1616" spans="1:8" x14ac:dyDescent="0.25">
      <c r="A1616" t="s">
        <v>756</v>
      </c>
      <c r="B1616">
        <v>22.56</v>
      </c>
      <c r="C1616">
        <v>4.34</v>
      </c>
      <c r="D1616" t="s">
        <v>2382</v>
      </c>
      <c r="E1616" t="s">
        <v>2380</v>
      </c>
      <c r="F1616" t="s">
        <v>2380</v>
      </c>
      <c r="G1616" t="s">
        <v>2381</v>
      </c>
      <c r="H1616" t="s">
        <v>2380</v>
      </c>
    </row>
    <row r="1617" spans="1:8" x14ac:dyDescent="0.25">
      <c r="A1617" t="s">
        <v>755</v>
      </c>
      <c r="B1617">
        <v>19.28</v>
      </c>
      <c r="C1617">
        <v>11.85</v>
      </c>
      <c r="D1617" t="s">
        <v>2380</v>
      </c>
      <c r="E1617" t="s">
        <v>2380</v>
      </c>
      <c r="F1617" t="s">
        <v>2380</v>
      </c>
      <c r="G1617">
        <v>2</v>
      </c>
      <c r="H1617" t="s">
        <v>2380</v>
      </c>
    </row>
    <row r="1618" spans="1:8" x14ac:dyDescent="0.25">
      <c r="A1618" t="s">
        <v>754</v>
      </c>
      <c r="B1618">
        <v>15.37</v>
      </c>
      <c r="C1618">
        <v>9.61</v>
      </c>
      <c r="D1618" t="s">
        <v>2382</v>
      </c>
      <c r="E1618" t="s">
        <v>2380</v>
      </c>
      <c r="F1618" t="s">
        <v>2380</v>
      </c>
      <c r="G1618">
        <v>2</v>
      </c>
      <c r="H1618" t="s">
        <v>2380</v>
      </c>
    </row>
    <row r="1619" spans="1:8" x14ac:dyDescent="0.25">
      <c r="A1619" t="s">
        <v>753</v>
      </c>
      <c r="B1619">
        <v>18.71</v>
      </c>
      <c r="C1619">
        <v>5.29</v>
      </c>
      <c r="D1619" t="s">
        <v>2382</v>
      </c>
      <c r="E1619" t="s">
        <v>2380</v>
      </c>
      <c r="F1619" t="s">
        <v>2380</v>
      </c>
      <c r="G1619" t="s">
        <v>2381</v>
      </c>
      <c r="H1619" t="s">
        <v>2380</v>
      </c>
    </row>
    <row r="1620" spans="1:8" x14ac:dyDescent="0.25">
      <c r="A1620" t="s">
        <v>752</v>
      </c>
      <c r="B1620">
        <v>20.61</v>
      </c>
      <c r="C1620">
        <v>6.89</v>
      </c>
      <c r="D1620" t="s">
        <v>2380</v>
      </c>
      <c r="E1620" t="s">
        <v>2380</v>
      </c>
      <c r="F1620" t="s">
        <v>2380</v>
      </c>
      <c r="G1620" t="s">
        <v>2381</v>
      </c>
      <c r="H1620" t="s">
        <v>2380</v>
      </c>
    </row>
    <row r="1621" spans="1:8" x14ac:dyDescent="0.25">
      <c r="A1621" t="s">
        <v>751</v>
      </c>
      <c r="B1621">
        <v>15.99</v>
      </c>
      <c r="C1621">
        <v>4.57</v>
      </c>
      <c r="D1621" t="s">
        <v>2382</v>
      </c>
      <c r="E1621" t="s">
        <v>2380</v>
      </c>
      <c r="F1621" t="s">
        <v>2383</v>
      </c>
      <c r="G1621">
        <v>1</v>
      </c>
      <c r="H1621" t="s">
        <v>2380</v>
      </c>
    </row>
    <row r="1622" spans="1:8" x14ac:dyDescent="0.25">
      <c r="A1622" t="s">
        <v>750</v>
      </c>
      <c r="B1622">
        <v>33.155000000000001</v>
      </c>
      <c r="C1622">
        <v>4.32</v>
      </c>
      <c r="D1622" t="s">
        <v>2380</v>
      </c>
      <c r="E1622" t="s">
        <v>2380</v>
      </c>
      <c r="F1622" t="s">
        <v>2380</v>
      </c>
      <c r="G1622" t="s">
        <v>2381</v>
      </c>
      <c r="H1622" t="s">
        <v>2380</v>
      </c>
    </row>
    <row r="1623" spans="1:8" x14ac:dyDescent="0.25">
      <c r="A1623" t="s">
        <v>749</v>
      </c>
      <c r="B1623">
        <v>26.22</v>
      </c>
      <c r="C1623">
        <v>5.57</v>
      </c>
      <c r="D1623" t="s">
        <v>2382</v>
      </c>
      <c r="E1623" t="s">
        <v>2380</v>
      </c>
      <c r="F1623" t="s">
        <v>2383</v>
      </c>
      <c r="G1623">
        <v>1</v>
      </c>
      <c r="H1623" t="s">
        <v>2380</v>
      </c>
    </row>
    <row r="1624" spans="1:8" x14ac:dyDescent="0.25">
      <c r="A1624" t="s">
        <v>748</v>
      </c>
      <c r="B1624">
        <v>21.85</v>
      </c>
      <c r="C1624">
        <v>5.26</v>
      </c>
      <c r="D1624" t="s">
        <v>2382</v>
      </c>
      <c r="E1624" t="s">
        <v>2380</v>
      </c>
      <c r="F1624" t="s">
        <v>2383</v>
      </c>
      <c r="G1624">
        <v>1</v>
      </c>
      <c r="H1624" t="s">
        <v>2380</v>
      </c>
    </row>
    <row r="1625" spans="1:8" x14ac:dyDescent="0.25">
      <c r="A1625" t="s">
        <v>747</v>
      </c>
      <c r="B1625">
        <v>30.495000000000001</v>
      </c>
      <c r="C1625">
        <v>6.25</v>
      </c>
      <c r="D1625" t="s">
        <v>2380</v>
      </c>
      <c r="E1625" t="s">
        <v>2380</v>
      </c>
      <c r="F1625" t="s">
        <v>2380</v>
      </c>
      <c r="G1625" t="s">
        <v>2381</v>
      </c>
      <c r="H1625" t="s">
        <v>2380</v>
      </c>
    </row>
    <row r="1626" spans="1:8" x14ac:dyDescent="0.25">
      <c r="A1626" t="s">
        <v>746</v>
      </c>
      <c r="B1626">
        <v>34.104999999999997</v>
      </c>
      <c r="C1626">
        <v>5.67</v>
      </c>
      <c r="D1626" t="s">
        <v>2382</v>
      </c>
      <c r="E1626" t="s">
        <v>2380</v>
      </c>
      <c r="F1626" t="s">
        <v>2380</v>
      </c>
      <c r="G1626" t="s">
        <v>2381</v>
      </c>
      <c r="H1626" t="s">
        <v>2380</v>
      </c>
    </row>
    <row r="1627" spans="1:8" x14ac:dyDescent="0.25">
      <c r="A1627" t="s">
        <v>745</v>
      </c>
      <c r="B1627">
        <v>32.770000000000003</v>
      </c>
      <c r="C1627">
        <v>4.42</v>
      </c>
      <c r="D1627" t="s">
        <v>2382</v>
      </c>
      <c r="E1627" t="s">
        <v>2380</v>
      </c>
      <c r="F1627" t="s">
        <v>2380</v>
      </c>
      <c r="G1627">
        <v>1</v>
      </c>
      <c r="H1627" t="s">
        <v>2380</v>
      </c>
    </row>
    <row r="1628" spans="1:8" x14ac:dyDescent="0.25">
      <c r="A1628" t="s">
        <v>744</v>
      </c>
      <c r="B1628">
        <v>16.850000000000001</v>
      </c>
      <c r="C1628">
        <v>11.75</v>
      </c>
      <c r="D1628" t="s">
        <v>2382</v>
      </c>
      <c r="E1628" t="s">
        <v>2380</v>
      </c>
      <c r="F1628" t="s">
        <v>2380</v>
      </c>
      <c r="G1628">
        <v>2</v>
      </c>
      <c r="H1628" t="s">
        <v>2380</v>
      </c>
    </row>
    <row r="1629" spans="1:8" x14ac:dyDescent="0.25">
      <c r="A1629" t="s">
        <v>743</v>
      </c>
      <c r="B1629">
        <v>34.700000000000003</v>
      </c>
      <c r="C1629">
        <v>6.06</v>
      </c>
      <c r="D1629" t="s">
        <v>2380</v>
      </c>
      <c r="E1629" t="s">
        <v>2380</v>
      </c>
      <c r="F1629" t="s">
        <v>2380</v>
      </c>
      <c r="G1629">
        <v>1</v>
      </c>
      <c r="H1629" t="s">
        <v>2380</v>
      </c>
    </row>
    <row r="1630" spans="1:8" x14ac:dyDescent="0.25">
      <c r="A1630" t="s">
        <v>742</v>
      </c>
      <c r="B1630">
        <v>37.049999999999997</v>
      </c>
      <c r="C1630">
        <v>5.48</v>
      </c>
      <c r="D1630" t="s">
        <v>2380</v>
      </c>
      <c r="E1630" t="s">
        <v>2380</v>
      </c>
      <c r="F1630" t="s">
        <v>2380</v>
      </c>
      <c r="G1630">
        <v>1</v>
      </c>
      <c r="H1630" t="s">
        <v>2380</v>
      </c>
    </row>
    <row r="1631" spans="1:8" x14ac:dyDescent="0.25">
      <c r="A1631" t="s">
        <v>741</v>
      </c>
      <c r="B1631">
        <v>18.78</v>
      </c>
      <c r="C1631">
        <v>4.45</v>
      </c>
      <c r="D1631" t="s">
        <v>2380</v>
      </c>
      <c r="E1631" t="s">
        <v>2380</v>
      </c>
      <c r="F1631" t="s">
        <v>2383</v>
      </c>
      <c r="G1631">
        <v>1</v>
      </c>
      <c r="H1631" t="s">
        <v>2380</v>
      </c>
    </row>
    <row r="1632" spans="1:8" x14ac:dyDescent="0.25">
      <c r="A1632" t="s">
        <v>740</v>
      </c>
      <c r="B1632">
        <v>28.024999999999999</v>
      </c>
      <c r="C1632">
        <v>5</v>
      </c>
      <c r="D1632" t="s">
        <v>2380</v>
      </c>
      <c r="E1632" t="s">
        <v>2380</v>
      </c>
      <c r="F1632" t="s">
        <v>2380</v>
      </c>
      <c r="G1632">
        <v>1</v>
      </c>
      <c r="H1632" t="s">
        <v>2380</v>
      </c>
    </row>
    <row r="1633" spans="1:8" x14ac:dyDescent="0.25">
      <c r="A1633" t="s">
        <v>739</v>
      </c>
      <c r="B1633">
        <v>35.090000000000003</v>
      </c>
      <c r="C1633">
        <v>5.84</v>
      </c>
      <c r="D1633" t="s">
        <v>2380</v>
      </c>
      <c r="E1633" t="s">
        <v>2380</v>
      </c>
      <c r="F1633" t="s">
        <v>2380</v>
      </c>
      <c r="G1633" t="s">
        <v>2381</v>
      </c>
      <c r="H1633" t="s">
        <v>2380</v>
      </c>
    </row>
    <row r="1634" spans="1:8" x14ac:dyDescent="0.25">
      <c r="A1634" t="s">
        <v>738</v>
      </c>
      <c r="B1634">
        <v>34.42</v>
      </c>
      <c r="C1634">
        <v>5.21</v>
      </c>
      <c r="D1634" t="s">
        <v>2382</v>
      </c>
      <c r="E1634" t="s">
        <v>2380</v>
      </c>
      <c r="F1634" t="s">
        <v>2380</v>
      </c>
      <c r="G1634" t="s">
        <v>2381</v>
      </c>
      <c r="H1634" t="s">
        <v>2380</v>
      </c>
    </row>
    <row r="1635" spans="1:8" x14ac:dyDescent="0.25">
      <c r="A1635" t="s">
        <v>737</v>
      </c>
      <c r="B1635">
        <v>29.4</v>
      </c>
      <c r="C1635">
        <v>4.26</v>
      </c>
      <c r="D1635" t="s">
        <v>2380</v>
      </c>
      <c r="E1635" t="s">
        <v>2380</v>
      </c>
      <c r="F1635" t="s">
        <v>2380</v>
      </c>
      <c r="G1635" t="s">
        <v>2381</v>
      </c>
      <c r="H1635" t="s">
        <v>2380</v>
      </c>
    </row>
    <row r="1636" spans="1:8" x14ac:dyDescent="0.25">
      <c r="A1636" t="s">
        <v>736</v>
      </c>
      <c r="B1636">
        <v>21.31</v>
      </c>
      <c r="C1636">
        <v>4.17</v>
      </c>
      <c r="D1636" t="s">
        <v>2380</v>
      </c>
      <c r="E1636" t="s">
        <v>2380</v>
      </c>
      <c r="F1636" t="s">
        <v>2380</v>
      </c>
      <c r="G1636" t="s">
        <v>2381</v>
      </c>
      <c r="H1636" t="s">
        <v>2380</v>
      </c>
    </row>
    <row r="1637" spans="1:8" x14ac:dyDescent="0.25">
      <c r="A1637" t="s">
        <v>735</v>
      </c>
      <c r="B1637">
        <v>19.559999999999999</v>
      </c>
      <c r="C1637">
        <v>11.96</v>
      </c>
      <c r="D1637" t="s">
        <v>2380</v>
      </c>
      <c r="E1637" t="s">
        <v>2380</v>
      </c>
      <c r="F1637" t="s">
        <v>2380</v>
      </c>
      <c r="G1637" t="s">
        <v>2381</v>
      </c>
      <c r="H1637" t="s">
        <v>2380</v>
      </c>
    </row>
    <row r="1638" spans="1:8" x14ac:dyDescent="0.25">
      <c r="A1638" t="s">
        <v>734</v>
      </c>
      <c r="B1638">
        <v>37.335000000000001</v>
      </c>
      <c r="C1638">
        <v>6.26</v>
      </c>
      <c r="D1638" t="s">
        <v>2382</v>
      </c>
      <c r="E1638" t="s">
        <v>2380</v>
      </c>
      <c r="F1638" t="s">
        <v>2380</v>
      </c>
      <c r="G1638">
        <v>1</v>
      </c>
      <c r="H1638" t="s">
        <v>2380</v>
      </c>
    </row>
    <row r="1639" spans="1:8" x14ac:dyDescent="0.25">
      <c r="A1639" t="s">
        <v>733</v>
      </c>
      <c r="B1639">
        <v>19.53</v>
      </c>
      <c r="C1639">
        <v>11.68</v>
      </c>
      <c r="D1639" t="s">
        <v>2380</v>
      </c>
      <c r="E1639" t="s">
        <v>2380</v>
      </c>
      <c r="F1639" t="s">
        <v>2380</v>
      </c>
      <c r="G1639" t="s">
        <v>2381</v>
      </c>
      <c r="H1639" t="s">
        <v>2380</v>
      </c>
    </row>
    <row r="1640" spans="1:8" x14ac:dyDescent="0.25">
      <c r="A1640" t="s">
        <v>732</v>
      </c>
      <c r="B1640">
        <v>34.1</v>
      </c>
      <c r="C1640">
        <v>5.16</v>
      </c>
      <c r="D1640" t="s">
        <v>2380</v>
      </c>
      <c r="E1640" t="s">
        <v>2380</v>
      </c>
      <c r="F1640" t="s">
        <v>2380</v>
      </c>
      <c r="G1640" t="s">
        <v>2381</v>
      </c>
      <c r="H1640" t="s">
        <v>2380</v>
      </c>
    </row>
    <row r="1641" spans="1:8" x14ac:dyDescent="0.25">
      <c r="A1641" t="s">
        <v>731</v>
      </c>
      <c r="B1641">
        <v>16.5</v>
      </c>
      <c r="C1641">
        <v>6.9</v>
      </c>
      <c r="D1641" t="s">
        <v>2382</v>
      </c>
      <c r="E1641" t="s">
        <v>2380</v>
      </c>
      <c r="F1641" t="s">
        <v>2380</v>
      </c>
      <c r="G1641">
        <v>2</v>
      </c>
      <c r="H1641" t="s">
        <v>2380</v>
      </c>
    </row>
    <row r="1642" spans="1:8" x14ac:dyDescent="0.25">
      <c r="A1642" t="s">
        <v>730</v>
      </c>
      <c r="B1642">
        <v>30.69</v>
      </c>
      <c r="C1642">
        <v>4.83</v>
      </c>
      <c r="D1642" t="s">
        <v>2380</v>
      </c>
      <c r="E1642" t="s">
        <v>2380</v>
      </c>
      <c r="F1642" t="s">
        <v>2380</v>
      </c>
      <c r="G1642">
        <v>1</v>
      </c>
      <c r="H1642" t="s">
        <v>2380</v>
      </c>
    </row>
    <row r="1643" spans="1:8" x14ac:dyDescent="0.25">
      <c r="A1643" t="s">
        <v>729</v>
      </c>
      <c r="B1643">
        <v>28.93</v>
      </c>
      <c r="C1643">
        <v>4.87</v>
      </c>
      <c r="D1643" t="s">
        <v>2380</v>
      </c>
      <c r="E1643" t="s">
        <v>2380</v>
      </c>
      <c r="F1643" t="s">
        <v>2380</v>
      </c>
      <c r="G1643">
        <v>1</v>
      </c>
      <c r="H1643" t="s">
        <v>2380</v>
      </c>
    </row>
    <row r="1644" spans="1:8" x14ac:dyDescent="0.25">
      <c r="A1644" t="s">
        <v>728</v>
      </c>
      <c r="B1644">
        <v>38.9</v>
      </c>
      <c r="C1644">
        <v>4.28</v>
      </c>
      <c r="D1644" t="s">
        <v>2380</v>
      </c>
      <c r="E1644" t="s">
        <v>2380</v>
      </c>
      <c r="F1644" t="s">
        <v>2380</v>
      </c>
      <c r="G1644" t="s">
        <v>2381</v>
      </c>
      <c r="H1644" t="s">
        <v>2380</v>
      </c>
    </row>
    <row r="1645" spans="1:8" x14ac:dyDescent="0.25">
      <c r="A1645" t="s">
        <v>727</v>
      </c>
      <c r="B1645">
        <v>26.9</v>
      </c>
      <c r="C1645">
        <v>4.07</v>
      </c>
      <c r="D1645" t="s">
        <v>2380</v>
      </c>
      <c r="E1645" t="s">
        <v>2380</v>
      </c>
      <c r="F1645" t="s">
        <v>2380</v>
      </c>
      <c r="G1645" t="s">
        <v>2381</v>
      </c>
      <c r="H1645" t="s">
        <v>2380</v>
      </c>
    </row>
    <row r="1646" spans="1:8" x14ac:dyDescent="0.25">
      <c r="A1646" t="s">
        <v>726</v>
      </c>
      <c r="B1646">
        <v>24.86</v>
      </c>
      <c r="C1646">
        <v>6.23</v>
      </c>
      <c r="D1646" t="s">
        <v>2380</v>
      </c>
      <c r="E1646" t="s">
        <v>2380</v>
      </c>
      <c r="F1646" t="s">
        <v>2380</v>
      </c>
      <c r="G1646" t="s">
        <v>2381</v>
      </c>
      <c r="H1646" t="s">
        <v>2380</v>
      </c>
    </row>
    <row r="1647" spans="1:8" x14ac:dyDescent="0.25">
      <c r="A1647" t="s">
        <v>725</v>
      </c>
      <c r="B1647">
        <v>39.14</v>
      </c>
      <c r="C1647">
        <v>6.24</v>
      </c>
      <c r="D1647" t="s">
        <v>2380</v>
      </c>
      <c r="E1647" t="s">
        <v>2382</v>
      </c>
      <c r="F1647" t="s">
        <v>2380</v>
      </c>
      <c r="G1647">
        <v>1</v>
      </c>
      <c r="H1647" t="s">
        <v>2380</v>
      </c>
    </row>
    <row r="1648" spans="1:8" x14ac:dyDescent="0.25">
      <c r="A1648" t="s">
        <v>724</v>
      </c>
      <c r="B1648">
        <v>39.799999999999997</v>
      </c>
      <c r="C1648">
        <v>6.17</v>
      </c>
      <c r="D1648" t="s">
        <v>2380</v>
      </c>
      <c r="E1648" t="s">
        <v>2380</v>
      </c>
      <c r="F1648" t="s">
        <v>2383</v>
      </c>
      <c r="G1648">
        <v>1</v>
      </c>
      <c r="H1648" t="s">
        <v>2380</v>
      </c>
    </row>
    <row r="1649" spans="1:8" x14ac:dyDescent="0.25">
      <c r="A1649" t="s">
        <v>723</v>
      </c>
      <c r="B1649">
        <v>34.32</v>
      </c>
      <c r="C1649">
        <v>5.16</v>
      </c>
      <c r="D1649" t="s">
        <v>2380</v>
      </c>
      <c r="E1649" t="s">
        <v>2380</v>
      </c>
      <c r="F1649" t="s">
        <v>2380</v>
      </c>
      <c r="G1649">
        <v>1</v>
      </c>
      <c r="H1649" t="s">
        <v>2380</v>
      </c>
    </row>
    <row r="1650" spans="1:8" x14ac:dyDescent="0.25">
      <c r="A1650" t="s">
        <v>722</v>
      </c>
      <c r="B1650">
        <v>32.51</v>
      </c>
      <c r="C1650">
        <v>4.3</v>
      </c>
      <c r="D1650" t="s">
        <v>2380</v>
      </c>
      <c r="E1650" t="s">
        <v>2380</v>
      </c>
      <c r="F1650" t="s">
        <v>2380</v>
      </c>
      <c r="G1650" t="s">
        <v>2381</v>
      </c>
      <c r="H1650" t="s">
        <v>2380</v>
      </c>
    </row>
    <row r="1651" spans="1:8" x14ac:dyDescent="0.25">
      <c r="A1651" t="s">
        <v>721</v>
      </c>
      <c r="B1651">
        <v>30.71</v>
      </c>
      <c r="C1651">
        <v>6.14</v>
      </c>
      <c r="D1651" t="s">
        <v>2380</v>
      </c>
      <c r="E1651" t="s">
        <v>2380</v>
      </c>
      <c r="F1651" t="s">
        <v>2383</v>
      </c>
      <c r="G1651">
        <v>1</v>
      </c>
      <c r="H1651" t="s">
        <v>2380</v>
      </c>
    </row>
    <row r="1652" spans="1:8" x14ac:dyDescent="0.25">
      <c r="A1652" t="s">
        <v>720</v>
      </c>
      <c r="B1652">
        <v>28.9</v>
      </c>
      <c r="C1652">
        <v>5.36</v>
      </c>
      <c r="D1652" t="s">
        <v>2380</v>
      </c>
      <c r="E1652" t="s">
        <v>2380</v>
      </c>
      <c r="F1652" t="s">
        <v>2380</v>
      </c>
      <c r="G1652">
        <v>1</v>
      </c>
      <c r="H1652" t="s">
        <v>2380</v>
      </c>
    </row>
    <row r="1653" spans="1:8" x14ac:dyDescent="0.25">
      <c r="A1653" t="s">
        <v>719</v>
      </c>
      <c r="B1653">
        <v>36.19</v>
      </c>
      <c r="C1653">
        <v>4.3</v>
      </c>
      <c r="D1653" t="s">
        <v>2380</v>
      </c>
      <c r="E1653" t="s">
        <v>2380</v>
      </c>
      <c r="F1653" t="s">
        <v>2380</v>
      </c>
      <c r="G1653" t="s">
        <v>2381</v>
      </c>
      <c r="H1653" t="s">
        <v>2380</v>
      </c>
    </row>
    <row r="1654" spans="1:8" x14ac:dyDescent="0.25">
      <c r="A1654" t="s">
        <v>718</v>
      </c>
      <c r="B1654">
        <v>29.6</v>
      </c>
      <c r="C1654">
        <v>4.09</v>
      </c>
      <c r="D1654" t="s">
        <v>2380</v>
      </c>
      <c r="E1654" t="s">
        <v>2380</v>
      </c>
      <c r="F1654" t="s">
        <v>2380</v>
      </c>
      <c r="G1654" t="s">
        <v>2381</v>
      </c>
      <c r="H1654" t="s">
        <v>2380</v>
      </c>
    </row>
    <row r="1655" spans="1:8" x14ac:dyDescent="0.25">
      <c r="A1655" t="s">
        <v>717</v>
      </c>
      <c r="B1655">
        <v>30.95</v>
      </c>
      <c r="C1655">
        <v>6.27</v>
      </c>
      <c r="D1655" t="s">
        <v>2380</v>
      </c>
      <c r="E1655" t="s">
        <v>2380</v>
      </c>
      <c r="F1655" t="s">
        <v>2383</v>
      </c>
      <c r="G1655">
        <v>1</v>
      </c>
      <c r="H1655" t="s">
        <v>2380</v>
      </c>
    </row>
    <row r="1656" spans="1:8" x14ac:dyDescent="0.25">
      <c r="A1656" t="s">
        <v>716</v>
      </c>
      <c r="B1656">
        <v>19.95</v>
      </c>
      <c r="C1656">
        <v>5.39</v>
      </c>
      <c r="D1656" t="s">
        <v>2380</v>
      </c>
      <c r="E1656" t="s">
        <v>2380</v>
      </c>
      <c r="F1656" t="s">
        <v>2380</v>
      </c>
      <c r="G1656">
        <v>1</v>
      </c>
      <c r="H1656" t="s">
        <v>2380</v>
      </c>
    </row>
    <row r="1657" spans="1:8" x14ac:dyDescent="0.25">
      <c r="A1657" t="s">
        <v>715</v>
      </c>
      <c r="B1657">
        <v>23.65</v>
      </c>
      <c r="C1657">
        <v>5.75</v>
      </c>
      <c r="D1657" t="s">
        <v>2382</v>
      </c>
      <c r="E1657" t="s">
        <v>2380</v>
      </c>
      <c r="F1657" t="s">
        <v>2380</v>
      </c>
      <c r="G1657" t="s">
        <v>2381</v>
      </c>
      <c r="H1657" t="s">
        <v>2380</v>
      </c>
    </row>
    <row r="1658" spans="1:8" x14ac:dyDescent="0.25">
      <c r="A1658" t="s">
        <v>714</v>
      </c>
      <c r="B1658">
        <v>43.34</v>
      </c>
      <c r="C1658">
        <v>4.91</v>
      </c>
      <c r="D1658" t="s">
        <v>2380</v>
      </c>
      <c r="E1658" t="s">
        <v>2380</v>
      </c>
      <c r="F1658" t="s">
        <v>2380</v>
      </c>
      <c r="G1658">
        <v>1</v>
      </c>
      <c r="H1658" t="s">
        <v>2380</v>
      </c>
    </row>
    <row r="1659" spans="1:8" x14ac:dyDescent="0.25">
      <c r="A1659" t="s">
        <v>713</v>
      </c>
      <c r="B1659">
        <v>31.98</v>
      </c>
      <c r="C1659">
        <v>4.46</v>
      </c>
      <c r="D1659" t="s">
        <v>2382</v>
      </c>
      <c r="E1659" t="s">
        <v>2380</v>
      </c>
      <c r="F1659" t="s">
        <v>2380</v>
      </c>
      <c r="G1659">
        <v>1</v>
      </c>
      <c r="H1659" t="s">
        <v>2380</v>
      </c>
    </row>
    <row r="1660" spans="1:8" x14ac:dyDescent="0.25">
      <c r="A1660" t="s">
        <v>712</v>
      </c>
      <c r="B1660">
        <v>35.86</v>
      </c>
      <c r="C1660">
        <v>6.22</v>
      </c>
      <c r="D1660" t="s">
        <v>2380</v>
      </c>
      <c r="E1660" t="s">
        <v>2380</v>
      </c>
      <c r="F1660" t="s">
        <v>2380</v>
      </c>
      <c r="G1660">
        <v>1</v>
      </c>
      <c r="H1660" t="s">
        <v>2380</v>
      </c>
    </row>
    <row r="1661" spans="1:8" x14ac:dyDescent="0.25">
      <c r="A1661" t="s">
        <v>711</v>
      </c>
      <c r="B1661">
        <v>15.2</v>
      </c>
      <c r="C1661">
        <v>8.82</v>
      </c>
      <c r="D1661" t="s">
        <v>2380</v>
      </c>
      <c r="E1661" t="s">
        <v>2380</v>
      </c>
      <c r="F1661" t="s">
        <v>2380</v>
      </c>
      <c r="G1661" t="s">
        <v>2381</v>
      </c>
      <c r="H1661" t="s">
        <v>2380</v>
      </c>
    </row>
    <row r="1662" spans="1:8" x14ac:dyDescent="0.25">
      <c r="A1662" t="s">
        <v>710</v>
      </c>
      <c r="B1662">
        <v>37.200000000000003</v>
      </c>
      <c r="C1662">
        <v>10.14</v>
      </c>
      <c r="D1662" t="s">
        <v>2380</v>
      </c>
      <c r="E1662" t="s">
        <v>2380</v>
      </c>
      <c r="F1662" t="s">
        <v>2380</v>
      </c>
      <c r="G1662" t="s">
        <v>2381</v>
      </c>
      <c r="H1662" t="s">
        <v>2380</v>
      </c>
    </row>
    <row r="1663" spans="1:8" x14ac:dyDescent="0.25">
      <c r="A1663" t="s">
        <v>709</v>
      </c>
      <c r="B1663">
        <v>17.91</v>
      </c>
      <c r="C1663">
        <v>4.66</v>
      </c>
      <c r="D1663" t="s">
        <v>2380</v>
      </c>
      <c r="E1663" t="s">
        <v>2380</v>
      </c>
      <c r="F1663" t="s">
        <v>2380</v>
      </c>
      <c r="G1663">
        <v>2</v>
      </c>
      <c r="H1663" t="s">
        <v>2380</v>
      </c>
    </row>
    <row r="1664" spans="1:8" x14ac:dyDescent="0.25">
      <c r="A1664" t="s">
        <v>708</v>
      </c>
      <c r="B1664">
        <v>20.76</v>
      </c>
      <c r="C1664">
        <v>6.26</v>
      </c>
      <c r="D1664" t="s">
        <v>2380</v>
      </c>
      <c r="E1664" t="s">
        <v>2380</v>
      </c>
      <c r="F1664" t="s">
        <v>2380</v>
      </c>
      <c r="G1664" t="s">
        <v>2381</v>
      </c>
      <c r="H1664" t="s">
        <v>2380</v>
      </c>
    </row>
    <row r="1665" spans="1:8" x14ac:dyDescent="0.25">
      <c r="A1665" t="s">
        <v>707</v>
      </c>
      <c r="B1665">
        <v>38.99</v>
      </c>
      <c r="C1665">
        <v>5.21</v>
      </c>
      <c r="D1665" t="s">
        <v>2380</v>
      </c>
      <c r="E1665" t="s">
        <v>2382</v>
      </c>
      <c r="F1665" t="s">
        <v>2380</v>
      </c>
      <c r="G1665">
        <v>1</v>
      </c>
      <c r="H1665" t="s">
        <v>2380</v>
      </c>
    </row>
    <row r="1666" spans="1:8" x14ac:dyDescent="0.25">
      <c r="A1666" t="s">
        <v>706</v>
      </c>
      <c r="B1666">
        <v>42.655000000000001</v>
      </c>
      <c r="C1666">
        <v>5.94</v>
      </c>
      <c r="D1666" t="s">
        <v>2382</v>
      </c>
      <c r="E1666" t="s">
        <v>2380</v>
      </c>
      <c r="F1666" t="s">
        <v>2383</v>
      </c>
      <c r="G1666">
        <v>1</v>
      </c>
      <c r="H1666" t="s">
        <v>2380</v>
      </c>
    </row>
    <row r="1667" spans="1:8" x14ac:dyDescent="0.25">
      <c r="A1667" t="s">
        <v>705</v>
      </c>
      <c r="B1667">
        <v>30.57</v>
      </c>
      <c r="C1667">
        <v>5.34</v>
      </c>
      <c r="D1667" t="s">
        <v>2380</v>
      </c>
      <c r="E1667" t="s">
        <v>2380</v>
      </c>
      <c r="F1667" t="s">
        <v>2383</v>
      </c>
      <c r="G1667">
        <v>1</v>
      </c>
      <c r="H1667" t="s">
        <v>2380</v>
      </c>
    </row>
    <row r="1668" spans="1:8" x14ac:dyDescent="0.25">
      <c r="A1668" t="s">
        <v>704</v>
      </c>
      <c r="B1668">
        <v>17.7</v>
      </c>
      <c r="C1668">
        <v>6.38</v>
      </c>
      <c r="D1668" t="s">
        <v>2380</v>
      </c>
      <c r="E1668" t="s">
        <v>2380</v>
      </c>
      <c r="F1668" t="s">
        <v>2380</v>
      </c>
      <c r="G1668">
        <v>2</v>
      </c>
      <c r="H1668" t="s">
        <v>2380</v>
      </c>
    </row>
    <row r="1669" spans="1:8" x14ac:dyDescent="0.25">
      <c r="A1669" t="s">
        <v>703</v>
      </c>
      <c r="B1669">
        <v>34.770000000000003</v>
      </c>
      <c r="C1669">
        <v>4.47</v>
      </c>
      <c r="D1669" t="s">
        <v>2380</v>
      </c>
      <c r="E1669" t="s">
        <v>2380</v>
      </c>
      <c r="F1669" t="s">
        <v>2380</v>
      </c>
      <c r="G1669">
        <v>1</v>
      </c>
      <c r="H1669" t="s">
        <v>2380</v>
      </c>
    </row>
    <row r="1670" spans="1:8" x14ac:dyDescent="0.25">
      <c r="A1670" t="s">
        <v>702</v>
      </c>
      <c r="B1670">
        <v>16.88</v>
      </c>
      <c r="C1670">
        <v>9.9600000000000009</v>
      </c>
      <c r="D1670" t="s">
        <v>2380</v>
      </c>
      <c r="E1670" t="s">
        <v>2380</v>
      </c>
      <c r="F1670" t="s">
        <v>2380</v>
      </c>
      <c r="G1670" t="s">
        <v>2381</v>
      </c>
      <c r="H1670" t="s">
        <v>2380</v>
      </c>
    </row>
    <row r="1671" spans="1:8" x14ac:dyDescent="0.25">
      <c r="A1671" t="s">
        <v>701</v>
      </c>
      <c r="B1671">
        <v>40.26</v>
      </c>
      <c r="C1671">
        <v>9.92</v>
      </c>
      <c r="D1671" t="s">
        <v>2382</v>
      </c>
      <c r="E1671" t="s">
        <v>2380</v>
      </c>
      <c r="F1671" t="s">
        <v>2380</v>
      </c>
      <c r="G1671" t="s">
        <v>2381</v>
      </c>
      <c r="H1671" t="s">
        <v>2380</v>
      </c>
    </row>
    <row r="1672" spans="1:8" x14ac:dyDescent="0.25">
      <c r="A1672" t="s">
        <v>700</v>
      </c>
      <c r="B1672">
        <v>25.6</v>
      </c>
      <c r="C1672">
        <v>6.03</v>
      </c>
      <c r="D1672" t="s">
        <v>2380</v>
      </c>
      <c r="E1672" t="s">
        <v>2380</v>
      </c>
      <c r="F1672" t="s">
        <v>2383</v>
      </c>
      <c r="G1672">
        <v>1</v>
      </c>
      <c r="H1672" t="s">
        <v>2380</v>
      </c>
    </row>
    <row r="1673" spans="1:8" x14ac:dyDescent="0.25">
      <c r="A1673" t="s">
        <v>699</v>
      </c>
      <c r="B1673">
        <v>33.549999999999997</v>
      </c>
      <c r="C1673">
        <v>10.9</v>
      </c>
      <c r="D1673" t="s">
        <v>2382</v>
      </c>
      <c r="E1673" t="s">
        <v>2380</v>
      </c>
      <c r="F1673" t="s">
        <v>2380</v>
      </c>
      <c r="G1673" t="s">
        <v>2381</v>
      </c>
      <c r="H1673" t="s">
        <v>2380</v>
      </c>
    </row>
    <row r="1674" spans="1:8" x14ac:dyDescent="0.25">
      <c r="A1674" t="s">
        <v>698</v>
      </c>
      <c r="B1674">
        <v>16.690000000000001</v>
      </c>
      <c r="C1674">
        <v>10.66</v>
      </c>
      <c r="D1674" t="s">
        <v>2380</v>
      </c>
      <c r="E1674" t="s">
        <v>2380</v>
      </c>
      <c r="F1674" t="s">
        <v>2380</v>
      </c>
      <c r="G1674" t="s">
        <v>2381</v>
      </c>
      <c r="H1674" t="s">
        <v>2380</v>
      </c>
    </row>
    <row r="1675" spans="1:8" x14ac:dyDescent="0.25">
      <c r="A1675" t="s">
        <v>697</v>
      </c>
      <c r="B1675">
        <v>19.95</v>
      </c>
      <c r="C1675">
        <v>4.05</v>
      </c>
      <c r="D1675" t="s">
        <v>2380</v>
      </c>
      <c r="E1675" t="s">
        <v>2380</v>
      </c>
      <c r="F1675" t="s">
        <v>2380</v>
      </c>
      <c r="G1675">
        <v>1</v>
      </c>
      <c r="H1675" t="s">
        <v>2380</v>
      </c>
    </row>
    <row r="1676" spans="1:8" x14ac:dyDescent="0.25">
      <c r="A1676" t="s">
        <v>696</v>
      </c>
      <c r="B1676">
        <v>17.55</v>
      </c>
      <c r="C1676">
        <v>4.2300000000000004</v>
      </c>
      <c r="D1676" t="s">
        <v>2380</v>
      </c>
      <c r="E1676" t="s">
        <v>2380</v>
      </c>
      <c r="F1676" t="s">
        <v>2380</v>
      </c>
      <c r="G1676">
        <v>2</v>
      </c>
      <c r="H1676" t="s">
        <v>2380</v>
      </c>
    </row>
    <row r="1677" spans="1:8" x14ac:dyDescent="0.25">
      <c r="A1677" t="s">
        <v>695</v>
      </c>
      <c r="B1677">
        <v>22.01</v>
      </c>
      <c r="C1677">
        <v>5.01</v>
      </c>
      <c r="D1677" t="s">
        <v>2380</v>
      </c>
      <c r="E1677" t="s">
        <v>2380</v>
      </c>
      <c r="F1677" t="s">
        <v>2380</v>
      </c>
      <c r="G1677">
        <v>1</v>
      </c>
      <c r="H1677" t="s">
        <v>2380</v>
      </c>
    </row>
    <row r="1678" spans="1:8" x14ac:dyDescent="0.25">
      <c r="A1678" t="s">
        <v>694</v>
      </c>
      <c r="B1678">
        <v>41.8</v>
      </c>
      <c r="C1678">
        <v>5.82</v>
      </c>
      <c r="D1678" t="s">
        <v>2382</v>
      </c>
      <c r="E1678" t="s">
        <v>2380</v>
      </c>
      <c r="F1678" t="s">
        <v>2383</v>
      </c>
      <c r="G1678">
        <v>1</v>
      </c>
      <c r="H1678" t="s">
        <v>2380</v>
      </c>
    </row>
    <row r="1679" spans="1:8" x14ac:dyDescent="0.25">
      <c r="A1679" t="s">
        <v>693</v>
      </c>
      <c r="B1679">
        <v>19.170000000000002</v>
      </c>
      <c r="C1679">
        <v>7.94</v>
      </c>
      <c r="D1679" t="s">
        <v>2380</v>
      </c>
      <c r="E1679" t="s">
        <v>2380</v>
      </c>
      <c r="F1679" t="s">
        <v>2380</v>
      </c>
      <c r="G1679" t="s">
        <v>2381</v>
      </c>
      <c r="H1679" t="s">
        <v>2380</v>
      </c>
    </row>
    <row r="1680" spans="1:8" x14ac:dyDescent="0.25">
      <c r="A1680" t="s">
        <v>692</v>
      </c>
      <c r="B1680">
        <v>32.799999999999997</v>
      </c>
      <c r="C1680">
        <v>6.16</v>
      </c>
      <c r="D1680" t="s">
        <v>2382</v>
      </c>
      <c r="E1680" t="s">
        <v>2380</v>
      </c>
      <c r="F1680" t="s">
        <v>2383</v>
      </c>
      <c r="G1680">
        <v>1</v>
      </c>
      <c r="H1680" t="s">
        <v>2380</v>
      </c>
    </row>
    <row r="1681" spans="1:8" x14ac:dyDescent="0.25">
      <c r="A1681" t="s">
        <v>691</v>
      </c>
      <c r="B1681">
        <v>35.814999999999998</v>
      </c>
      <c r="C1681">
        <v>4.1500000000000004</v>
      </c>
      <c r="D1681" t="s">
        <v>2380</v>
      </c>
      <c r="E1681" t="s">
        <v>2380</v>
      </c>
      <c r="F1681" t="s">
        <v>2380</v>
      </c>
      <c r="G1681">
        <v>1</v>
      </c>
      <c r="H1681" t="s">
        <v>2380</v>
      </c>
    </row>
    <row r="1682" spans="1:8" x14ac:dyDescent="0.25">
      <c r="A1682" t="s">
        <v>690</v>
      </c>
      <c r="B1682">
        <v>24.3</v>
      </c>
      <c r="C1682">
        <v>6.23</v>
      </c>
      <c r="D1682" t="s">
        <v>2380</v>
      </c>
      <c r="E1682" t="s">
        <v>2380</v>
      </c>
      <c r="F1682" t="s">
        <v>2380</v>
      </c>
      <c r="G1682" t="s">
        <v>2381</v>
      </c>
      <c r="H1682" t="s">
        <v>2380</v>
      </c>
    </row>
    <row r="1683" spans="1:8" x14ac:dyDescent="0.25">
      <c r="A1683" t="s">
        <v>689</v>
      </c>
      <c r="B1683">
        <v>19.059999999999999</v>
      </c>
      <c r="C1683">
        <v>7.41</v>
      </c>
      <c r="D1683" t="s">
        <v>2380</v>
      </c>
      <c r="E1683" t="s">
        <v>2380</v>
      </c>
      <c r="F1683" t="s">
        <v>2380</v>
      </c>
      <c r="G1683" t="s">
        <v>2381</v>
      </c>
      <c r="H1683" t="s">
        <v>2380</v>
      </c>
    </row>
    <row r="1684" spans="1:8" x14ac:dyDescent="0.25">
      <c r="A1684" t="s">
        <v>688</v>
      </c>
      <c r="B1684">
        <v>33.25</v>
      </c>
      <c r="C1684">
        <v>5.62</v>
      </c>
      <c r="D1684" t="s">
        <v>2382</v>
      </c>
      <c r="E1684" t="s">
        <v>2380</v>
      </c>
      <c r="F1684" t="s">
        <v>2380</v>
      </c>
      <c r="G1684">
        <v>1</v>
      </c>
      <c r="H1684" t="s">
        <v>2380</v>
      </c>
    </row>
    <row r="1685" spans="1:8" x14ac:dyDescent="0.25">
      <c r="A1685" t="s">
        <v>687</v>
      </c>
      <c r="B1685">
        <v>21.37</v>
      </c>
      <c r="C1685">
        <v>4.54</v>
      </c>
      <c r="D1685" t="s">
        <v>2382</v>
      </c>
      <c r="E1685" t="s">
        <v>2380</v>
      </c>
      <c r="F1685" t="s">
        <v>2383</v>
      </c>
      <c r="G1685">
        <v>1</v>
      </c>
      <c r="H1685" t="s">
        <v>2380</v>
      </c>
    </row>
    <row r="1686" spans="1:8" x14ac:dyDescent="0.25">
      <c r="A1686" t="s">
        <v>686</v>
      </c>
      <c r="B1686">
        <v>34.43</v>
      </c>
      <c r="C1686">
        <v>8.6199999999999992</v>
      </c>
      <c r="D1686" t="s">
        <v>2382</v>
      </c>
      <c r="E1686" t="s">
        <v>2380</v>
      </c>
      <c r="F1686" t="s">
        <v>2380</v>
      </c>
      <c r="G1686">
        <v>1</v>
      </c>
      <c r="H1686" t="s">
        <v>2380</v>
      </c>
    </row>
    <row r="1687" spans="1:8" x14ac:dyDescent="0.25">
      <c r="A1687" t="s">
        <v>685</v>
      </c>
      <c r="B1687">
        <v>20.86</v>
      </c>
      <c r="C1687">
        <v>4.3600000000000003</v>
      </c>
      <c r="D1687" t="s">
        <v>2382</v>
      </c>
      <c r="E1687" t="s">
        <v>2380</v>
      </c>
      <c r="F1687" t="s">
        <v>2380</v>
      </c>
      <c r="G1687" t="s">
        <v>2381</v>
      </c>
      <c r="H1687" t="s">
        <v>2380</v>
      </c>
    </row>
    <row r="1688" spans="1:8" x14ac:dyDescent="0.25">
      <c r="A1688" t="s">
        <v>684</v>
      </c>
      <c r="B1688">
        <v>18.34</v>
      </c>
      <c r="C1688">
        <v>10.01</v>
      </c>
      <c r="D1688" t="s">
        <v>2380</v>
      </c>
      <c r="E1688" t="s">
        <v>2380</v>
      </c>
      <c r="F1688" t="s">
        <v>2380</v>
      </c>
      <c r="G1688" t="s">
        <v>2381</v>
      </c>
      <c r="H1688" t="s">
        <v>2380</v>
      </c>
    </row>
    <row r="1689" spans="1:8" x14ac:dyDescent="0.25">
      <c r="A1689" t="s">
        <v>683</v>
      </c>
      <c r="B1689">
        <v>34.15</v>
      </c>
      <c r="C1689">
        <v>5.42</v>
      </c>
      <c r="D1689" t="s">
        <v>2380</v>
      </c>
      <c r="E1689" t="s">
        <v>2380</v>
      </c>
      <c r="F1689" t="s">
        <v>2380</v>
      </c>
      <c r="G1689" t="s">
        <v>2381</v>
      </c>
      <c r="H1689" t="s">
        <v>2380</v>
      </c>
    </row>
    <row r="1690" spans="1:8" x14ac:dyDescent="0.25">
      <c r="A1690" t="s">
        <v>682</v>
      </c>
      <c r="B1690">
        <v>18.350000000000001</v>
      </c>
      <c r="C1690">
        <v>5.12</v>
      </c>
      <c r="D1690" t="s">
        <v>2380</v>
      </c>
      <c r="E1690" t="s">
        <v>2380</v>
      </c>
      <c r="F1690" t="s">
        <v>2380</v>
      </c>
      <c r="G1690" t="s">
        <v>2381</v>
      </c>
      <c r="H1690" t="s">
        <v>2380</v>
      </c>
    </row>
    <row r="1691" spans="1:8" x14ac:dyDescent="0.25">
      <c r="A1691" t="s">
        <v>681</v>
      </c>
      <c r="B1691">
        <v>22.13</v>
      </c>
      <c r="C1691">
        <v>9.1999999999999993</v>
      </c>
      <c r="D1691" t="s">
        <v>2382</v>
      </c>
      <c r="E1691" t="s">
        <v>2380</v>
      </c>
      <c r="F1691" t="s">
        <v>2380</v>
      </c>
      <c r="G1691" t="s">
        <v>2381</v>
      </c>
      <c r="H1691" t="s">
        <v>2380</v>
      </c>
    </row>
    <row r="1692" spans="1:8" x14ac:dyDescent="0.25">
      <c r="A1692" t="s">
        <v>680</v>
      </c>
      <c r="B1692">
        <v>22.51</v>
      </c>
      <c r="C1692">
        <v>6.08</v>
      </c>
      <c r="D1692" t="s">
        <v>2382</v>
      </c>
      <c r="E1692" t="s">
        <v>2380</v>
      </c>
      <c r="F1692" t="s">
        <v>2380</v>
      </c>
      <c r="G1692">
        <v>1</v>
      </c>
      <c r="H1692" t="s">
        <v>2380</v>
      </c>
    </row>
    <row r="1693" spans="1:8" x14ac:dyDescent="0.25">
      <c r="A1693" t="s">
        <v>679</v>
      </c>
      <c r="B1693">
        <v>31</v>
      </c>
      <c r="C1693">
        <v>4.7699999999999996</v>
      </c>
      <c r="D1693" t="s">
        <v>2380</v>
      </c>
      <c r="E1693" t="s">
        <v>2380</v>
      </c>
      <c r="F1693" t="s">
        <v>2380</v>
      </c>
      <c r="G1693">
        <v>1</v>
      </c>
      <c r="H1693" t="s">
        <v>2380</v>
      </c>
    </row>
    <row r="1694" spans="1:8" x14ac:dyDescent="0.25">
      <c r="A1694" t="s">
        <v>678</v>
      </c>
      <c r="B1694">
        <v>28.27</v>
      </c>
      <c r="C1694">
        <v>4.62</v>
      </c>
      <c r="D1694" t="s">
        <v>2380</v>
      </c>
      <c r="E1694" t="s">
        <v>2380</v>
      </c>
      <c r="F1694" t="s">
        <v>2380</v>
      </c>
      <c r="G1694">
        <v>1</v>
      </c>
      <c r="H1694" t="s">
        <v>2380</v>
      </c>
    </row>
    <row r="1695" spans="1:8" x14ac:dyDescent="0.25">
      <c r="A1695" t="s">
        <v>677</v>
      </c>
      <c r="B1695">
        <v>29.92</v>
      </c>
      <c r="C1695">
        <v>9.07</v>
      </c>
      <c r="D1695" t="s">
        <v>2382</v>
      </c>
      <c r="E1695" t="s">
        <v>2380</v>
      </c>
      <c r="F1695" t="s">
        <v>2380</v>
      </c>
      <c r="G1695">
        <v>1</v>
      </c>
      <c r="H1695" t="s">
        <v>2380</v>
      </c>
    </row>
    <row r="1696" spans="1:8" x14ac:dyDescent="0.25">
      <c r="A1696" t="s">
        <v>676</v>
      </c>
      <c r="B1696">
        <v>25.9</v>
      </c>
      <c r="C1696">
        <v>9.1199999999999992</v>
      </c>
      <c r="D1696" t="s">
        <v>2382</v>
      </c>
      <c r="E1696" t="s">
        <v>2380</v>
      </c>
      <c r="F1696" t="s">
        <v>2380</v>
      </c>
      <c r="G1696">
        <v>1</v>
      </c>
      <c r="H1696" t="s">
        <v>2380</v>
      </c>
    </row>
    <row r="1697" spans="1:8" x14ac:dyDescent="0.25">
      <c r="A1697" t="s">
        <v>675</v>
      </c>
      <c r="B1697">
        <v>27.74</v>
      </c>
      <c r="C1697">
        <v>7.32</v>
      </c>
      <c r="D1697" t="s">
        <v>2382</v>
      </c>
      <c r="E1697" t="s">
        <v>2380</v>
      </c>
      <c r="F1697" t="s">
        <v>2380</v>
      </c>
      <c r="G1697">
        <v>1</v>
      </c>
      <c r="H1697" t="s">
        <v>2380</v>
      </c>
    </row>
    <row r="1698" spans="1:8" x14ac:dyDescent="0.25">
      <c r="A1698" t="s">
        <v>674</v>
      </c>
      <c r="B1698">
        <v>17.260000000000002</v>
      </c>
      <c r="C1698">
        <v>11.73</v>
      </c>
      <c r="D1698" t="s">
        <v>2380</v>
      </c>
      <c r="E1698" t="s">
        <v>2380</v>
      </c>
      <c r="F1698" t="s">
        <v>2380</v>
      </c>
      <c r="G1698">
        <v>2</v>
      </c>
      <c r="H1698" t="s">
        <v>2380</v>
      </c>
    </row>
    <row r="1699" spans="1:8" x14ac:dyDescent="0.25">
      <c r="A1699" t="s">
        <v>673</v>
      </c>
      <c r="B1699">
        <v>19.855</v>
      </c>
      <c r="C1699">
        <v>6.64</v>
      </c>
      <c r="D1699" t="s">
        <v>2382</v>
      </c>
      <c r="E1699" t="s">
        <v>2380</v>
      </c>
      <c r="F1699" t="s">
        <v>2380</v>
      </c>
      <c r="G1699">
        <v>1</v>
      </c>
      <c r="H1699" t="s">
        <v>2380</v>
      </c>
    </row>
    <row r="1700" spans="1:8" x14ac:dyDescent="0.25">
      <c r="A1700" t="s">
        <v>672</v>
      </c>
      <c r="B1700">
        <v>41.69</v>
      </c>
      <c r="C1700">
        <v>5.78</v>
      </c>
      <c r="D1700" t="s">
        <v>2380</v>
      </c>
      <c r="E1700" t="s">
        <v>2380</v>
      </c>
      <c r="F1700" t="s">
        <v>2380</v>
      </c>
      <c r="G1700" t="s">
        <v>2381</v>
      </c>
      <c r="H1700" t="s">
        <v>2380</v>
      </c>
    </row>
    <row r="1701" spans="1:8" x14ac:dyDescent="0.25">
      <c r="A1701" t="s">
        <v>671</v>
      </c>
      <c r="B1701">
        <v>16.12</v>
      </c>
      <c r="C1701">
        <v>10.45</v>
      </c>
      <c r="D1701" t="s">
        <v>2380</v>
      </c>
      <c r="E1701" t="s">
        <v>2380</v>
      </c>
      <c r="F1701" t="s">
        <v>2380</v>
      </c>
      <c r="G1701" t="s">
        <v>2381</v>
      </c>
      <c r="H1701" t="s">
        <v>2380</v>
      </c>
    </row>
    <row r="1702" spans="1:8" x14ac:dyDescent="0.25">
      <c r="A1702" t="s">
        <v>670</v>
      </c>
      <c r="B1702">
        <v>37.43</v>
      </c>
      <c r="C1702">
        <v>4.5199999999999996</v>
      </c>
      <c r="D1702" t="s">
        <v>2380</v>
      </c>
      <c r="E1702" t="s">
        <v>2380</v>
      </c>
      <c r="F1702" t="s">
        <v>2380</v>
      </c>
      <c r="G1702">
        <v>1</v>
      </c>
      <c r="H1702" t="s">
        <v>2380</v>
      </c>
    </row>
    <row r="1703" spans="1:8" x14ac:dyDescent="0.25">
      <c r="A1703" t="s">
        <v>669</v>
      </c>
      <c r="B1703">
        <v>31.065000000000001</v>
      </c>
      <c r="C1703">
        <v>5.71</v>
      </c>
      <c r="D1703" t="s">
        <v>2380</v>
      </c>
      <c r="E1703" t="s">
        <v>2380</v>
      </c>
      <c r="F1703" t="s">
        <v>2380</v>
      </c>
      <c r="G1703" t="s">
        <v>2381</v>
      </c>
      <c r="H1703" t="s">
        <v>2380</v>
      </c>
    </row>
    <row r="1704" spans="1:8" x14ac:dyDescent="0.25">
      <c r="A1704" t="s">
        <v>668</v>
      </c>
      <c r="B1704">
        <v>25.08</v>
      </c>
      <c r="C1704">
        <v>4.7699999999999996</v>
      </c>
      <c r="D1704" t="s">
        <v>2380</v>
      </c>
      <c r="E1704" t="s">
        <v>2380</v>
      </c>
      <c r="F1704" t="s">
        <v>2380</v>
      </c>
      <c r="G1704" t="s">
        <v>2381</v>
      </c>
      <c r="H1704" t="s">
        <v>2380</v>
      </c>
    </row>
    <row r="1705" spans="1:8" x14ac:dyDescent="0.25">
      <c r="A1705" t="s">
        <v>667</v>
      </c>
      <c r="B1705">
        <v>15.2</v>
      </c>
      <c r="C1705">
        <v>7.81</v>
      </c>
      <c r="D1705" t="s">
        <v>2382</v>
      </c>
      <c r="E1705" t="s">
        <v>2380</v>
      </c>
      <c r="F1705" t="s">
        <v>2380</v>
      </c>
      <c r="G1705">
        <v>1</v>
      </c>
      <c r="H1705" t="s">
        <v>2380</v>
      </c>
    </row>
    <row r="1706" spans="1:8" x14ac:dyDescent="0.25">
      <c r="A1706" t="s">
        <v>666</v>
      </c>
      <c r="B1706">
        <v>22.34</v>
      </c>
      <c r="C1706">
        <v>5.19</v>
      </c>
      <c r="D1706" t="s">
        <v>2382</v>
      </c>
      <c r="E1706" t="s">
        <v>2380</v>
      </c>
      <c r="F1706" t="s">
        <v>2380</v>
      </c>
      <c r="G1706" t="s">
        <v>2381</v>
      </c>
      <c r="H1706" t="s">
        <v>2380</v>
      </c>
    </row>
    <row r="1707" spans="1:8" x14ac:dyDescent="0.25">
      <c r="A1707" t="s">
        <v>665</v>
      </c>
      <c r="B1707">
        <v>40.15</v>
      </c>
      <c r="C1707">
        <v>5.93</v>
      </c>
      <c r="D1707" t="s">
        <v>2380</v>
      </c>
      <c r="E1707" t="s">
        <v>2380</v>
      </c>
      <c r="F1707" t="s">
        <v>2380</v>
      </c>
      <c r="G1707">
        <v>1</v>
      </c>
      <c r="H1707" t="s">
        <v>2380</v>
      </c>
    </row>
    <row r="1708" spans="1:8" x14ac:dyDescent="0.25">
      <c r="A1708" t="s">
        <v>664</v>
      </c>
      <c r="B1708">
        <v>37.729999999999997</v>
      </c>
      <c r="C1708">
        <v>6.29</v>
      </c>
      <c r="D1708" t="s">
        <v>2380</v>
      </c>
      <c r="E1708" t="s">
        <v>2380</v>
      </c>
      <c r="F1708" t="s">
        <v>2380</v>
      </c>
      <c r="G1708">
        <v>1</v>
      </c>
      <c r="H1708" t="s">
        <v>2380</v>
      </c>
    </row>
    <row r="1709" spans="1:8" x14ac:dyDescent="0.25">
      <c r="A1709" t="s">
        <v>663</v>
      </c>
      <c r="B1709">
        <v>25.35</v>
      </c>
      <c r="C1709">
        <v>4.9000000000000004</v>
      </c>
      <c r="D1709" t="s">
        <v>2380</v>
      </c>
      <c r="E1709" t="s">
        <v>2380</v>
      </c>
      <c r="F1709" t="s">
        <v>2380</v>
      </c>
      <c r="G1709" t="s">
        <v>2381</v>
      </c>
      <c r="H1709" t="s">
        <v>2380</v>
      </c>
    </row>
    <row r="1710" spans="1:8" x14ac:dyDescent="0.25">
      <c r="A1710" t="s">
        <v>662</v>
      </c>
      <c r="B1710">
        <v>26.41</v>
      </c>
      <c r="C1710">
        <v>5.07</v>
      </c>
      <c r="D1710" t="s">
        <v>2382</v>
      </c>
      <c r="E1710" t="s">
        <v>2380</v>
      </c>
      <c r="F1710" t="s">
        <v>2380</v>
      </c>
      <c r="G1710">
        <v>1</v>
      </c>
      <c r="H1710" t="s">
        <v>2380</v>
      </c>
    </row>
    <row r="1711" spans="1:8" x14ac:dyDescent="0.25">
      <c r="A1711" t="s">
        <v>661</v>
      </c>
      <c r="B1711">
        <v>27.6</v>
      </c>
      <c r="C1711">
        <v>5.33</v>
      </c>
      <c r="D1711" t="s">
        <v>2380</v>
      </c>
      <c r="E1711" t="s">
        <v>2380</v>
      </c>
      <c r="F1711" t="s">
        <v>2380</v>
      </c>
      <c r="G1711">
        <v>1</v>
      </c>
      <c r="H1711" t="s">
        <v>2380</v>
      </c>
    </row>
    <row r="1712" spans="1:8" x14ac:dyDescent="0.25">
      <c r="A1712" t="s">
        <v>660</v>
      </c>
      <c r="B1712">
        <v>33.82</v>
      </c>
      <c r="C1712">
        <v>8.93</v>
      </c>
      <c r="D1712" t="s">
        <v>2382</v>
      </c>
      <c r="E1712" t="s">
        <v>2380</v>
      </c>
      <c r="F1712" t="s">
        <v>2380</v>
      </c>
      <c r="G1712">
        <v>1</v>
      </c>
      <c r="H1712" t="s">
        <v>2380</v>
      </c>
    </row>
    <row r="1713" spans="1:8" x14ac:dyDescent="0.25">
      <c r="A1713" t="s">
        <v>659</v>
      </c>
      <c r="B1713">
        <v>32.9</v>
      </c>
      <c r="C1713">
        <v>4.3499999999999996</v>
      </c>
      <c r="D1713" t="s">
        <v>2380</v>
      </c>
      <c r="E1713" t="s">
        <v>2380</v>
      </c>
      <c r="F1713" t="s">
        <v>2380</v>
      </c>
      <c r="G1713" t="s">
        <v>2381</v>
      </c>
      <c r="H1713" t="s">
        <v>2380</v>
      </c>
    </row>
    <row r="1714" spans="1:8" x14ac:dyDescent="0.25">
      <c r="A1714" t="s">
        <v>658</v>
      </c>
      <c r="B1714">
        <v>30.875</v>
      </c>
      <c r="C1714">
        <v>9.5399999999999991</v>
      </c>
      <c r="D1714" t="s">
        <v>2382</v>
      </c>
      <c r="E1714" t="s">
        <v>2380</v>
      </c>
      <c r="F1714" t="s">
        <v>2380</v>
      </c>
      <c r="G1714">
        <v>1</v>
      </c>
      <c r="H1714" t="s">
        <v>2380</v>
      </c>
    </row>
    <row r="1715" spans="1:8" x14ac:dyDescent="0.25">
      <c r="A1715" t="s">
        <v>657</v>
      </c>
      <c r="B1715">
        <v>32.64</v>
      </c>
      <c r="C1715">
        <v>5.91</v>
      </c>
      <c r="D1715" t="s">
        <v>2380</v>
      </c>
      <c r="E1715" t="s">
        <v>2380</v>
      </c>
      <c r="F1715" t="s">
        <v>2380</v>
      </c>
      <c r="G1715" t="s">
        <v>2381</v>
      </c>
      <c r="H1715" t="s">
        <v>2380</v>
      </c>
    </row>
    <row r="1716" spans="1:8" x14ac:dyDescent="0.25">
      <c r="A1716" t="s">
        <v>656</v>
      </c>
      <c r="B1716">
        <v>22.135000000000002</v>
      </c>
      <c r="C1716">
        <v>5.0999999999999996</v>
      </c>
      <c r="D1716" t="s">
        <v>2380</v>
      </c>
      <c r="E1716" t="s">
        <v>2380</v>
      </c>
      <c r="F1716" t="s">
        <v>2380</v>
      </c>
      <c r="G1716" t="s">
        <v>2381</v>
      </c>
      <c r="H1716" t="s">
        <v>2380</v>
      </c>
    </row>
    <row r="1717" spans="1:8" x14ac:dyDescent="0.25">
      <c r="A1717" t="s">
        <v>655</v>
      </c>
      <c r="B1717">
        <v>16.53</v>
      </c>
      <c r="C1717">
        <v>5.08</v>
      </c>
      <c r="D1717" t="s">
        <v>2380</v>
      </c>
      <c r="E1717" t="s">
        <v>2380</v>
      </c>
      <c r="F1717" t="s">
        <v>2380</v>
      </c>
      <c r="G1717">
        <v>2</v>
      </c>
      <c r="H1717" t="s">
        <v>2380</v>
      </c>
    </row>
    <row r="1718" spans="1:8" x14ac:dyDescent="0.25">
      <c r="A1718" t="s">
        <v>654</v>
      </c>
      <c r="B1718">
        <v>32.774999999999999</v>
      </c>
      <c r="C1718">
        <v>4.75</v>
      </c>
      <c r="D1718" t="s">
        <v>2380</v>
      </c>
      <c r="E1718" t="s">
        <v>2380</v>
      </c>
      <c r="F1718" t="s">
        <v>2380</v>
      </c>
      <c r="G1718" t="s">
        <v>2381</v>
      </c>
      <c r="H1718" t="s">
        <v>2380</v>
      </c>
    </row>
    <row r="1719" spans="1:8" x14ac:dyDescent="0.25">
      <c r="A1719" t="s">
        <v>653</v>
      </c>
      <c r="B1719">
        <v>30.9</v>
      </c>
      <c r="C1719">
        <v>6.05</v>
      </c>
      <c r="D1719" t="s">
        <v>2380</v>
      </c>
      <c r="E1719" t="s">
        <v>2380</v>
      </c>
      <c r="F1719" t="s">
        <v>2380</v>
      </c>
      <c r="G1719">
        <v>1</v>
      </c>
      <c r="H1719" t="s">
        <v>2380</v>
      </c>
    </row>
    <row r="1720" spans="1:8" x14ac:dyDescent="0.25">
      <c r="A1720" t="s">
        <v>652</v>
      </c>
      <c r="B1720">
        <v>15.58</v>
      </c>
      <c r="C1720">
        <v>11.56</v>
      </c>
      <c r="D1720" t="s">
        <v>2380</v>
      </c>
      <c r="E1720" t="s">
        <v>2380</v>
      </c>
      <c r="F1720" t="s">
        <v>2380</v>
      </c>
      <c r="G1720" t="s">
        <v>2381</v>
      </c>
      <c r="H1720" t="s">
        <v>2380</v>
      </c>
    </row>
    <row r="1721" spans="1:8" x14ac:dyDescent="0.25">
      <c r="A1721" t="s">
        <v>651</v>
      </c>
      <c r="B1721">
        <v>26.315000000000001</v>
      </c>
      <c r="C1721">
        <v>5.76</v>
      </c>
      <c r="D1721" t="s">
        <v>2380</v>
      </c>
      <c r="E1721" t="s">
        <v>2380</v>
      </c>
      <c r="F1721" t="s">
        <v>2380</v>
      </c>
      <c r="G1721" t="s">
        <v>2381</v>
      </c>
      <c r="H1721" t="s">
        <v>2380</v>
      </c>
    </row>
    <row r="1722" spans="1:8" x14ac:dyDescent="0.25">
      <c r="A1722" t="s">
        <v>650</v>
      </c>
      <c r="B1722">
        <v>35.61</v>
      </c>
      <c r="C1722">
        <v>5.65</v>
      </c>
      <c r="D1722" t="s">
        <v>2380</v>
      </c>
      <c r="E1722" t="s">
        <v>2382</v>
      </c>
      <c r="F1722" t="s">
        <v>2380</v>
      </c>
      <c r="G1722">
        <v>1</v>
      </c>
      <c r="H1722" t="s">
        <v>2380</v>
      </c>
    </row>
    <row r="1723" spans="1:8" x14ac:dyDescent="0.25">
      <c r="A1723" t="s">
        <v>649</v>
      </c>
      <c r="B1723">
        <v>37.56</v>
      </c>
      <c r="C1723">
        <v>5.88</v>
      </c>
      <c r="D1723" t="s">
        <v>2380</v>
      </c>
      <c r="E1723" t="s">
        <v>2382</v>
      </c>
      <c r="F1723" t="s">
        <v>2380</v>
      </c>
      <c r="G1723">
        <v>1</v>
      </c>
      <c r="H1723" t="s">
        <v>2380</v>
      </c>
    </row>
    <row r="1724" spans="1:8" x14ac:dyDescent="0.25">
      <c r="A1724" t="s">
        <v>648</v>
      </c>
      <c r="B1724">
        <v>15.49</v>
      </c>
      <c r="C1724">
        <v>9.6</v>
      </c>
      <c r="D1724" t="s">
        <v>2380</v>
      </c>
      <c r="E1724" t="s">
        <v>2380</v>
      </c>
      <c r="F1724" t="s">
        <v>2380</v>
      </c>
      <c r="G1724" t="s">
        <v>2381</v>
      </c>
      <c r="H1724" t="s">
        <v>2380</v>
      </c>
    </row>
    <row r="1725" spans="1:8" x14ac:dyDescent="0.25">
      <c r="A1725" t="s">
        <v>647</v>
      </c>
      <c r="B1725">
        <v>23.48</v>
      </c>
      <c r="C1725">
        <v>6.24</v>
      </c>
      <c r="D1725" t="s">
        <v>2380</v>
      </c>
      <c r="E1725" t="s">
        <v>2380</v>
      </c>
      <c r="F1725" t="s">
        <v>2380</v>
      </c>
      <c r="G1725">
        <v>1</v>
      </c>
      <c r="H1725" t="s">
        <v>2380</v>
      </c>
    </row>
    <row r="1726" spans="1:8" x14ac:dyDescent="0.25">
      <c r="A1726" t="s">
        <v>646</v>
      </c>
      <c r="B1726">
        <v>30.02</v>
      </c>
      <c r="C1726">
        <v>7.63</v>
      </c>
      <c r="D1726" t="s">
        <v>2382</v>
      </c>
      <c r="E1726" t="s">
        <v>2380</v>
      </c>
      <c r="F1726" t="s">
        <v>2380</v>
      </c>
      <c r="G1726">
        <v>1</v>
      </c>
      <c r="H1726" t="s">
        <v>2380</v>
      </c>
    </row>
    <row r="1727" spans="1:8" x14ac:dyDescent="0.25">
      <c r="A1727" t="s">
        <v>645</v>
      </c>
      <c r="B1727">
        <v>26.885000000000002</v>
      </c>
      <c r="C1727">
        <v>8.66</v>
      </c>
      <c r="D1727" t="s">
        <v>2382</v>
      </c>
      <c r="E1727" t="s">
        <v>2380</v>
      </c>
      <c r="F1727" t="s">
        <v>2380</v>
      </c>
      <c r="G1727">
        <v>1</v>
      </c>
      <c r="H1727" t="s">
        <v>2380</v>
      </c>
    </row>
    <row r="1728" spans="1:8" x14ac:dyDescent="0.25">
      <c r="A1728" t="s">
        <v>644</v>
      </c>
      <c r="B1728">
        <v>25.84</v>
      </c>
      <c r="C1728">
        <v>8.5500000000000007</v>
      </c>
      <c r="D1728" t="s">
        <v>2382</v>
      </c>
      <c r="E1728" t="s">
        <v>2380</v>
      </c>
      <c r="F1728" t="s">
        <v>2380</v>
      </c>
      <c r="G1728">
        <v>1</v>
      </c>
      <c r="H1728" t="s">
        <v>2380</v>
      </c>
    </row>
    <row r="1729" spans="1:8" x14ac:dyDescent="0.25">
      <c r="A1729" t="s">
        <v>643</v>
      </c>
      <c r="B1729">
        <v>27.454999999999998</v>
      </c>
      <c r="C1729">
        <v>4.54</v>
      </c>
      <c r="D1729" t="s">
        <v>2380</v>
      </c>
      <c r="E1729" t="s">
        <v>2380</v>
      </c>
      <c r="F1729" t="s">
        <v>2380</v>
      </c>
      <c r="G1729" t="s">
        <v>2381</v>
      </c>
      <c r="H1729" t="s">
        <v>2380</v>
      </c>
    </row>
    <row r="1730" spans="1:8" x14ac:dyDescent="0.25">
      <c r="A1730" t="s">
        <v>642</v>
      </c>
      <c r="B1730">
        <v>24.605</v>
      </c>
      <c r="C1730">
        <v>5.7</v>
      </c>
      <c r="D1730" t="s">
        <v>2380</v>
      </c>
      <c r="E1730" t="s">
        <v>2380</v>
      </c>
      <c r="F1730" t="s">
        <v>2380</v>
      </c>
      <c r="G1730" t="s">
        <v>2381</v>
      </c>
      <c r="H1730" t="s">
        <v>2380</v>
      </c>
    </row>
    <row r="1731" spans="1:8" x14ac:dyDescent="0.25">
      <c r="A1731" t="s">
        <v>641</v>
      </c>
      <c r="B1731">
        <v>30.8</v>
      </c>
      <c r="C1731">
        <v>5.07</v>
      </c>
      <c r="D1731" t="s">
        <v>2380</v>
      </c>
      <c r="E1731" t="s">
        <v>2380</v>
      </c>
      <c r="F1731" t="s">
        <v>2380</v>
      </c>
      <c r="G1731" t="s">
        <v>2381</v>
      </c>
      <c r="H1731" t="s">
        <v>2380</v>
      </c>
    </row>
    <row r="1732" spans="1:8" x14ac:dyDescent="0.25">
      <c r="A1732" t="s">
        <v>640</v>
      </c>
      <c r="B1732">
        <v>34.799999999999997</v>
      </c>
      <c r="C1732">
        <v>4.38</v>
      </c>
      <c r="D1732" t="s">
        <v>2380</v>
      </c>
      <c r="E1732" t="s">
        <v>2380</v>
      </c>
      <c r="F1732" t="s">
        <v>2380</v>
      </c>
      <c r="G1732">
        <v>1</v>
      </c>
      <c r="H1732" t="s">
        <v>2380</v>
      </c>
    </row>
    <row r="1733" spans="1:8" x14ac:dyDescent="0.25">
      <c r="A1733" t="s">
        <v>639</v>
      </c>
      <c r="B1733">
        <v>34.21</v>
      </c>
      <c r="C1733">
        <v>4.54</v>
      </c>
      <c r="D1733" t="s">
        <v>2380</v>
      </c>
      <c r="E1733" t="s">
        <v>2380</v>
      </c>
      <c r="F1733" t="s">
        <v>2380</v>
      </c>
      <c r="G1733">
        <v>1</v>
      </c>
      <c r="H1733" t="s">
        <v>2380</v>
      </c>
    </row>
    <row r="1734" spans="1:8" x14ac:dyDescent="0.25">
      <c r="A1734" t="s">
        <v>638</v>
      </c>
      <c r="B1734">
        <v>31</v>
      </c>
      <c r="C1734">
        <v>5.38</v>
      </c>
      <c r="D1734" t="s">
        <v>2380</v>
      </c>
      <c r="E1734" t="s">
        <v>2380</v>
      </c>
      <c r="F1734" t="s">
        <v>2380</v>
      </c>
      <c r="G1734">
        <v>1</v>
      </c>
      <c r="H1734" t="s">
        <v>2380</v>
      </c>
    </row>
    <row r="1735" spans="1:8" x14ac:dyDescent="0.25">
      <c r="A1735" t="s">
        <v>637</v>
      </c>
      <c r="B1735">
        <v>26.125</v>
      </c>
      <c r="C1735">
        <v>5.55</v>
      </c>
      <c r="D1735" t="s">
        <v>2380</v>
      </c>
      <c r="E1735" t="s">
        <v>2380</v>
      </c>
      <c r="F1735" t="s">
        <v>2380</v>
      </c>
      <c r="G1735">
        <v>1</v>
      </c>
      <c r="H1735" t="s">
        <v>2380</v>
      </c>
    </row>
    <row r="1736" spans="1:8" x14ac:dyDescent="0.25">
      <c r="A1736" t="s">
        <v>636</v>
      </c>
      <c r="B1736">
        <v>30.13</v>
      </c>
      <c r="C1736">
        <v>4.03</v>
      </c>
      <c r="D1736" t="s">
        <v>2382</v>
      </c>
      <c r="E1736" t="s">
        <v>2380</v>
      </c>
      <c r="F1736" t="s">
        <v>2380</v>
      </c>
      <c r="G1736">
        <v>1</v>
      </c>
      <c r="H1736" t="s">
        <v>2380</v>
      </c>
    </row>
    <row r="1737" spans="1:8" x14ac:dyDescent="0.25">
      <c r="A1737" t="s">
        <v>635</v>
      </c>
      <c r="B1737">
        <v>34.19</v>
      </c>
      <c r="C1737">
        <v>4.1900000000000004</v>
      </c>
      <c r="D1737" t="s">
        <v>2380</v>
      </c>
      <c r="E1737" t="s">
        <v>2380</v>
      </c>
      <c r="F1737" t="s">
        <v>2380</v>
      </c>
      <c r="G1737" t="s">
        <v>2381</v>
      </c>
      <c r="H1737" t="s">
        <v>2380</v>
      </c>
    </row>
    <row r="1738" spans="1:8" x14ac:dyDescent="0.25">
      <c r="A1738" t="s">
        <v>634</v>
      </c>
      <c r="B1738">
        <v>22.515000000000001</v>
      </c>
      <c r="C1738">
        <v>4.37</v>
      </c>
      <c r="D1738" t="s">
        <v>2380</v>
      </c>
      <c r="E1738" t="s">
        <v>2380</v>
      </c>
      <c r="F1738" t="s">
        <v>2383</v>
      </c>
      <c r="G1738">
        <v>1</v>
      </c>
      <c r="H1738" t="s">
        <v>2380</v>
      </c>
    </row>
    <row r="1739" spans="1:8" x14ac:dyDescent="0.25">
      <c r="A1739" t="s">
        <v>633</v>
      </c>
      <c r="B1739">
        <v>18.239999999999998</v>
      </c>
      <c r="C1739">
        <v>5.31</v>
      </c>
      <c r="D1739" t="s">
        <v>2382</v>
      </c>
      <c r="E1739" t="s">
        <v>2380</v>
      </c>
      <c r="F1739" t="s">
        <v>2383</v>
      </c>
      <c r="G1739">
        <v>1</v>
      </c>
      <c r="H1739" t="s">
        <v>2380</v>
      </c>
    </row>
    <row r="1740" spans="1:8" x14ac:dyDescent="0.25">
      <c r="A1740" t="s">
        <v>631</v>
      </c>
      <c r="B1740">
        <v>37.28</v>
      </c>
      <c r="C1740">
        <v>4.66</v>
      </c>
      <c r="D1740" t="s">
        <v>2380</v>
      </c>
      <c r="E1740" t="s">
        <v>2382</v>
      </c>
      <c r="F1740" t="s">
        <v>2380</v>
      </c>
      <c r="G1740">
        <v>1</v>
      </c>
      <c r="H1740" t="s">
        <v>2380</v>
      </c>
    </row>
    <row r="1741" spans="1:8" x14ac:dyDescent="0.25">
      <c r="A1741" t="s">
        <v>630</v>
      </c>
      <c r="B1741">
        <v>18.2</v>
      </c>
      <c r="C1741">
        <v>6.19</v>
      </c>
      <c r="D1741" t="s">
        <v>2380</v>
      </c>
      <c r="E1741" t="s">
        <v>2380</v>
      </c>
      <c r="F1741" t="s">
        <v>2383</v>
      </c>
      <c r="G1741">
        <v>1</v>
      </c>
      <c r="H1741" t="s">
        <v>2380</v>
      </c>
    </row>
    <row r="1742" spans="1:8" x14ac:dyDescent="0.25">
      <c r="A1742" t="s">
        <v>629</v>
      </c>
      <c r="B1742">
        <v>20.53</v>
      </c>
      <c r="C1742">
        <v>4.8600000000000003</v>
      </c>
      <c r="D1742" t="s">
        <v>2380</v>
      </c>
      <c r="E1742" t="s">
        <v>2380</v>
      </c>
      <c r="F1742" t="s">
        <v>2380</v>
      </c>
      <c r="G1742">
        <v>1</v>
      </c>
      <c r="H1742" t="s">
        <v>2380</v>
      </c>
    </row>
    <row r="1743" spans="1:8" x14ac:dyDescent="0.25">
      <c r="A1743" t="s">
        <v>628</v>
      </c>
      <c r="B1743">
        <v>23.79</v>
      </c>
      <c r="C1743">
        <v>4.74</v>
      </c>
      <c r="D1743" t="s">
        <v>2380</v>
      </c>
      <c r="E1743" t="s">
        <v>2380</v>
      </c>
      <c r="F1743" t="s">
        <v>2380</v>
      </c>
      <c r="G1743" t="s">
        <v>2381</v>
      </c>
      <c r="H1743" t="s">
        <v>2380</v>
      </c>
    </row>
    <row r="1744" spans="1:8" x14ac:dyDescent="0.25">
      <c r="A1744" t="s">
        <v>627</v>
      </c>
      <c r="B1744">
        <v>29.8</v>
      </c>
      <c r="C1744">
        <v>6.03</v>
      </c>
      <c r="D1744" t="s">
        <v>2380</v>
      </c>
      <c r="E1744" t="s">
        <v>2380</v>
      </c>
      <c r="F1744" t="s">
        <v>2380</v>
      </c>
      <c r="G1744" t="s">
        <v>2381</v>
      </c>
      <c r="H1744" t="s">
        <v>2380</v>
      </c>
    </row>
    <row r="1745" spans="1:8" x14ac:dyDescent="0.25">
      <c r="A1745" t="s">
        <v>626</v>
      </c>
      <c r="B1745">
        <v>31.54</v>
      </c>
      <c r="C1745">
        <v>4.71</v>
      </c>
      <c r="D1745" t="s">
        <v>2380</v>
      </c>
      <c r="E1745" t="s">
        <v>2380</v>
      </c>
      <c r="F1745" t="s">
        <v>2380</v>
      </c>
      <c r="G1745" t="s">
        <v>2381</v>
      </c>
      <c r="H1745" t="s">
        <v>2380</v>
      </c>
    </row>
    <row r="1746" spans="1:8" x14ac:dyDescent="0.25">
      <c r="A1746" t="s">
        <v>625</v>
      </c>
      <c r="B1746">
        <v>20.82</v>
      </c>
      <c r="C1746">
        <v>5.55</v>
      </c>
      <c r="D1746" t="s">
        <v>2380</v>
      </c>
      <c r="E1746" t="s">
        <v>2380</v>
      </c>
      <c r="F1746" t="s">
        <v>2380</v>
      </c>
      <c r="G1746">
        <v>1</v>
      </c>
      <c r="H1746" t="s">
        <v>2380</v>
      </c>
    </row>
    <row r="1747" spans="1:8" x14ac:dyDescent="0.25">
      <c r="A1747" t="s">
        <v>624</v>
      </c>
      <c r="B1747">
        <v>38.83</v>
      </c>
      <c r="C1747">
        <v>4.78</v>
      </c>
      <c r="D1747" t="s">
        <v>2380</v>
      </c>
      <c r="E1747" t="s">
        <v>2380</v>
      </c>
      <c r="F1747" t="s">
        <v>2383</v>
      </c>
      <c r="G1747">
        <v>1</v>
      </c>
      <c r="H1747" t="s">
        <v>2380</v>
      </c>
    </row>
    <row r="1748" spans="1:8" x14ac:dyDescent="0.25">
      <c r="A1748" t="s">
        <v>623</v>
      </c>
      <c r="B1748">
        <v>23.44</v>
      </c>
      <c r="C1748">
        <v>4.6500000000000004</v>
      </c>
      <c r="D1748" t="s">
        <v>2382</v>
      </c>
      <c r="E1748" t="s">
        <v>2380</v>
      </c>
      <c r="F1748" t="s">
        <v>2380</v>
      </c>
      <c r="G1748">
        <v>1</v>
      </c>
      <c r="H1748" t="s">
        <v>2380</v>
      </c>
    </row>
    <row r="1749" spans="1:8" x14ac:dyDescent="0.25">
      <c r="A1749" t="s">
        <v>622</v>
      </c>
      <c r="B1749">
        <v>24.13</v>
      </c>
      <c r="C1749">
        <v>5.2</v>
      </c>
      <c r="D1749" t="s">
        <v>2380</v>
      </c>
      <c r="E1749" t="s">
        <v>2380</v>
      </c>
      <c r="F1749" t="s">
        <v>2380</v>
      </c>
      <c r="G1749">
        <v>1</v>
      </c>
      <c r="H1749" t="s">
        <v>2380</v>
      </c>
    </row>
    <row r="1750" spans="1:8" x14ac:dyDescent="0.25">
      <c r="A1750" t="s">
        <v>621</v>
      </c>
      <c r="B1750">
        <v>42.13</v>
      </c>
      <c r="C1750">
        <v>4.54</v>
      </c>
      <c r="D1750" t="s">
        <v>2382</v>
      </c>
      <c r="E1750" t="s">
        <v>2380</v>
      </c>
      <c r="F1750" t="s">
        <v>2380</v>
      </c>
      <c r="G1750">
        <v>1</v>
      </c>
      <c r="H1750" t="s">
        <v>2380</v>
      </c>
    </row>
    <row r="1751" spans="1:8" x14ac:dyDescent="0.25">
      <c r="A1751" t="s">
        <v>620</v>
      </c>
      <c r="B1751">
        <v>17.86</v>
      </c>
      <c r="C1751">
        <v>4.1100000000000003</v>
      </c>
      <c r="D1751" t="s">
        <v>2380</v>
      </c>
      <c r="E1751" t="s">
        <v>2380</v>
      </c>
      <c r="F1751" t="s">
        <v>2380</v>
      </c>
      <c r="G1751">
        <v>1</v>
      </c>
      <c r="H1751" t="s">
        <v>2380</v>
      </c>
    </row>
    <row r="1752" spans="1:8" x14ac:dyDescent="0.25">
      <c r="A1752" t="s">
        <v>619</v>
      </c>
      <c r="B1752">
        <v>32.78</v>
      </c>
      <c r="C1752">
        <v>4.63</v>
      </c>
      <c r="D1752" t="s">
        <v>2380</v>
      </c>
      <c r="E1752" t="s">
        <v>2380</v>
      </c>
      <c r="F1752" t="s">
        <v>2380</v>
      </c>
      <c r="G1752" t="s">
        <v>2381</v>
      </c>
      <c r="H1752" t="s">
        <v>2380</v>
      </c>
    </row>
    <row r="1753" spans="1:8" x14ac:dyDescent="0.25">
      <c r="A1753" t="s">
        <v>618</v>
      </c>
      <c r="B1753">
        <v>23.9</v>
      </c>
      <c r="C1753">
        <v>6.06</v>
      </c>
      <c r="D1753" t="s">
        <v>2382</v>
      </c>
      <c r="E1753" t="s">
        <v>2380</v>
      </c>
      <c r="F1753" t="s">
        <v>2383</v>
      </c>
      <c r="G1753">
        <v>1</v>
      </c>
      <c r="H1753" t="s">
        <v>2380</v>
      </c>
    </row>
    <row r="1754" spans="1:8" x14ac:dyDescent="0.25">
      <c r="A1754" t="s">
        <v>617</v>
      </c>
      <c r="B1754">
        <v>15.47</v>
      </c>
      <c r="C1754">
        <v>8.43</v>
      </c>
      <c r="D1754" t="s">
        <v>2380</v>
      </c>
      <c r="E1754" t="s">
        <v>2380</v>
      </c>
      <c r="F1754" t="s">
        <v>2380</v>
      </c>
      <c r="G1754" t="s">
        <v>2381</v>
      </c>
      <c r="H1754" t="s">
        <v>2380</v>
      </c>
    </row>
    <row r="1755" spans="1:8" x14ac:dyDescent="0.25">
      <c r="A1755" t="s">
        <v>616</v>
      </c>
      <c r="B1755">
        <v>28.54</v>
      </c>
      <c r="C1755">
        <v>5.51</v>
      </c>
      <c r="D1755" t="s">
        <v>2380</v>
      </c>
      <c r="E1755" t="s">
        <v>2380</v>
      </c>
      <c r="F1755" t="s">
        <v>2383</v>
      </c>
      <c r="G1755">
        <v>1</v>
      </c>
      <c r="H1755" t="s">
        <v>2380</v>
      </c>
    </row>
    <row r="1756" spans="1:8" x14ac:dyDescent="0.25">
      <c r="A1756" t="s">
        <v>615</v>
      </c>
      <c r="B1756">
        <v>18.54</v>
      </c>
      <c r="C1756">
        <v>4.95</v>
      </c>
      <c r="D1756" t="s">
        <v>2380</v>
      </c>
      <c r="E1756" t="s">
        <v>2380</v>
      </c>
      <c r="F1756" t="s">
        <v>2380</v>
      </c>
      <c r="G1756" t="s">
        <v>2381</v>
      </c>
      <c r="H1756" t="s">
        <v>2380</v>
      </c>
    </row>
    <row r="1757" spans="1:8" x14ac:dyDescent="0.25">
      <c r="A1757" t="s">
        <v>614</v>
      </c>
      <c r="B1757">
        <v>32.18</v>
      </c>
      <c r="C1757">
        <v>6.44</v>
      </c>
      <c r="D1757" t="s">
        <v>2382</v>
      </c>
      <c r="E1757" t="s">
        <v>2380</v>
      </c>
      <c r="F1757" t="s">
        <v>2383</v>
      </c>
      <c r="G1757">
        <v>1</v>
      </c>
      <c r="H1757" t="s">
        <v>2380</v>
      </c>
    </row>
    <row r="1758" spans="1:8" x14ac:dyDescent="0.25">
      <c r="A1758" t="s">
        <v>613</v>
      </c>
      <c r="B1758">
        <v>37.380000000000003</v>
      </c>
      <c r="C1758">
        <v>6.05</v>
      </c>
      <c r="D1758" t="s">
        <v>2382</v>
      </c>
      <c r="E1758" t="s">
        <v>2380</v>
      </c>
      <c r="F1758" t="s">
        <v>2380</v>
      </c>
      <c r="G1758" t="s">
        <v>2381</v>
      </c>
      <c r="H1758" t="s">
        <v>2380</v>
      </c>
    </row>
    <row r="1759" spans="1:8" x14ac:dyDescent="0.25">
      <c r="A1759" t="s">
        <v>612</v>
      </c>
      <c r="B1759">
        <v>31.12</v>
      </c>
      <c r="C1759">
        <v>4.76</v>
      </c>
      <c r="D1759" t="s">
        <v>2382</v>
      </c>
      <c r="E1759" t="s">
        <v>2380</v>
      </c>
      <c r="F1759" t="s">
        <v>2383</v>
      </c>
      <c r="G1759">
        <v>1</v>
      </c>
      <c r="H1759" t="s">
        <v>2380</v>
      </c>
    </row>
    <row r="1760" spans="1:8" x14ac:dyDescent="0.25">
      <c r="A1760" t="s">
        <v>611</v>
      </c>
      <c r="B1760">
        <v>22.01</v>
      </c>
      <c r="C1760">
        <v>6.72</v>
      </c>
      <c r="D1760" t="s">
        <v>2382</v>
      </c>
      <c r="E1760" t="s">
        <v>2380</v>
      </c>
      <c r="F1760" t="s">
        <v>2380</v>
      </c>
      <c r="G1760">
        <v>1</v>
      </c>
      <c r="H1760" t="s">
        <v>2380</v>
      </c>
    </row>
    <row r="1761" spans="1:8" x14ac:dyDescent="0.25">
      <c r="A1761" t="s">
        <v>610</v>
      </c>
      <c r="B1761">
        <v>27.645</v>
      </c>
      <c r="C1761">
        <v>5.7</v>
      </c>
      <c r="D1761" t="s">
        <v>2380</v>
      </c>
      <c r="E1761" t="s">
        <v>2380</v>
      </c>
      <c r="F1761" t="s">
        <v>2380</v>
      </c>
      <c r="G1761" t="s">
        <v>2381</v>
      </c>
      <c r="H1761" t="s">
        <v>2380</v>
      </c>
    </row>
    <row r="1762" spans="1:8" x14ac:dyDescent="0.25">
      <c r="A1762" t="s">
        <v>609</v>
      </c>
      <c r="B1762">
        <v>29.64</v>
      </c>
      <c r="C1762">
        <v>5.31</v>
      </c>
      <c r="D1762" t="s">
        <v>2382</v>
      </c>
      <c r="E1762" t="s">
        <v>2380</v>
      </c>
      <c r="F1762" t="s">
        <v>2380</v>
      </c>
      <c r="G1762" t="s">
        <v>2381</v>
      </c>
      <c r="H1762" t="s">
        <v>2380</v>
      </c>
    </row>
    <row r="1763" spans="1:8" x14ac:dyDescent="0.25">
      <c r="A1763" t="s">
        <v>608</v>
      </c>
      <c r="B1763">
        <v>33.700000000000003</v>
      </c>
      <c r="C1763">
        <v>4.32</v>
      </c>
      <c r="D1763" t="s">
        <v>2382</v>
      </c>
      <c r="E1763" t="s">
        <v>2380</v>
      </c>
      <c r="F1763" t="s">
        <v>2380</v>
      </c>
      <c r="G1763">
        <v>1</v>
      </c>
      <c r="H1763" t="s">
        <v>2380</v>
      </c>
    </row>
    <row r="1764" spans="1:8" x14ac:dyDescent="0.25">
      <c r="A1764" t="s">
        <v>607</v>
      </c>
      <c r="B1764">
        <v>27.5</v>
      </c>
      <c r="C1764">
        <v>4.2300000000000004</v>
      </c>
      <c r="D1764" t="s">
        <v>2382</v>
      </c>
      <c r="E1764" t="s">
        <v>2380</v>
      </c>
      <c r="F1764" t="s">
        <v>2380</v>
      </c>
      <c r="G1764">
        <v>1</v>
      </c>
      <c r="H1764" t="s">
        <v>2380</v>
      </c>
    </row>
    <row r="1765" spans="1:8" x14ac:dyDescent="0.25">
      <c r="A1765" t="s">
        <v>606</v>
      </c>
      <c r="B1765">
        <v>16.12</v>
      </c>
      <c r="C1765">
        <v>6.09</v>
      </c>
      <c r="D1765" t="s">
        <v>2380</v>
      </c>
      <c r="E1765" t="s">
        <v>2380</v>
      </c>
      <c r="F1765" t="s">
        <v>2380</v>
      </c>
      <c r="G1765" t="s">
        <v>2381</v>
      </c>
      <c r="H1765" t="s">
        <v>2380</v>
      </c>
    </row>
    <row r="1766" spans="1:8" x14ac:dyDescent="0.25">
      <c r="A1766" t="s">
        <v>605</v>
      </c>
      <c r="B1766">
        <v>26.73</v>
      </c>
      <c r="C1766">
        <v>4.74</v>
      </c>
      <c r="D1766" t="s">
        <v>2382</v>
      </c>
      <c r="E1766" t="s">
        <v>2380</v>
      </c>
      <c r="F1766" t="s">
        <v>2380</v>
      </c>
      <c r="G1766">
        <v>1</v>
      </c>
      <c r="H1766" t="s">
        <v>2380</v>
      </c>
    </row>
    <row r="1767" spans="1:8" x14ac:dyDescent="0.25">
      <c r="A1767" t="s">
        <v>604</v>
      </c>
      <c r="B1767">
        <v>37.25</v>
      </c>
      <c r="C1767">
        <v>6.23</v>
      </c>
      <c r="D1767" t="s">
        <v>2382</v>
      </c>
      <c r="E1767" t="s">
        <v>2380</v>
      </c>
      <c r="F1767" t="s">
        <v>2380</v>
      </c>
      <c r="G1767" t="s">
        <v>2381</v>
      </c>
      <c r="H1767" t="s">
        <v>2380</v>
      </c>
    </row>
    <row r="1768" spans="1:8" x14ac:dyDescent="0.25">
      <c r="A1768" t="s">
        <v>603</v>
      </c>
      <c r="B1768">
        <v>23.56</v>
      </c>
      <c r="C1768">
        <v>5.45</v>
      </c>
      <c r="D1768" t="s">
        <v>2382</v>
      </c>
      <c r="E1768" t="s">
        <v>2380</v>
      </c>
      <c r="F1768" t="s">
        <v>2380</v>
      </c>
      <c r="G1768">
        <v>1</v>
      </c>
      <c r="H1768" t="s">
        <v>2380</v>
      </c>
    </row>
    <row r="1769" spans="1:8" x14ac:dyDescent="0.25">
      <c r="A1769" t="s">
        <v>602</v>
      </c>
      <c r="B1769">
        <v>15.84</v>
      </c>
      <c r="C1769">
        <v>10.34</v>
      </c>
      <c r="D1769" t="s">
        <v>2380</v>
      </c>
      <c r="E1769" t="s">
        <v>2380</v>
      </c>
      <c r="F1769" t="s">
        <v>2380</v>
      </c>
      <c r="G1769">
        <v>2</v>
      </c>
      <c r="H1769" t="s">
        <v>2380</v>
      </c>
    </row>
    <row r="1770" spans="1:8" x14ac:dyDescent="0.25">
      <c r="A1770" t="s">
        <v>601</v>
      </c>
      <c r="B1770">
        <v>36.630000000000003</v>
      </c>
      <c r="C1770">
        <v>5.15</v>
      </c>
      <c r="D1770" t="s">
        <v>2380</v>
      </c>
      <c r="E1770" t="s">
        <v>2380</v>
      </c>
      <c r="F1770" t="s">
        <v>2380</v>
      </c>
      <c r="G1770" t="s">
        <v>2381</v>
      </c>
      <c r="H1770" t="s">
        <v>2380</v>
      </c>
    </row>
    <row r="1771" spans="1:8" x14ac:dyDescent="0.25">
      <c r="A1771" t="s">
        <v>600</v>
      </c>
      <c r="B1771">
        <v>16.47</v>
      </c>
      <c r="C1771">
        <v>11.72</v>
      </c>
      <c r="D1771" t="s">
        <v>2380</v>
      </c>
      <c r="E1771" t="s">
        <v>2380</v>
      </c>
      <c r="F1771" t="s">
        <v>2380</v>
      </c>
      <c r="G1771" t="s">
        <v>2381</v>
      </c>
      <c r="H1771" t="s">
        <v>2380</v>
      </c>
    </row>
    <row r="1772" spans="1:8" x14ac:dyDescent="0.25">
      <c r="A1772" t="s">
        <v>599</v>
      </c>
      <c r="B1772">
        <v>25.8</v>
      </c>
      <c r="C1772">
        <v>5.29</v>
      </c>
      <c r="D1772" t="s">
        <v>2380</v>
      </c>
      <c r="E1772" t="s">
        <v>2380</v>
      </c>
      <c r="F1772" t="s">
        <v>2380</v>
      </c>
      <c r="G1772" t="s">
        <v>2381</v>
      </c>
      <c r="H1772" t="s">
        <v>2380</v>
      </c>
    </row>
    <row r="1773" spans="1:8" x14ac:dyDescent="0.25">
      <c r="A1773" t="s">
        <v>598</v>
      </c>
      <c r="B1773">
        <v>23.6</v>
      </c>
      <c r="C1773">
        <v>4.33</v>
      </c>
      <c r="D1773" t="s">
        <v>2380</v>
      </c>
      <c r="E1773" t="s">
        <v>2380</v>
      </c>
      <c r="F1773" t="s">
        <v>2380</v>
      </c>
      <c r="G1773" t="s">
        <v>2381</v>
      </c>
      <c r="H1773" t="s">
        <v>2380</v>
      </c>
    </row>
    <row r="1774" spans="1:8" x14ac:dyDescent="0.25">
      <c r="A1774" t="s">
        <v>597</v>
      </c>
      <c r="B1774">
        <v>32.11</v>
      </c>
      <c r="C1774">
        <v>6.24</v>
      </c>
      <c r="D1774" t="s">
        <v>2380</v>
      </c>
      <c r="E1774" t="s">
        <v>2380</v>
      </c>
      <c r="F1774" t="s">
        <v>2383</v>
      </c>
      <c r="G1774">
        <v>1</v>
      </c>
      <c r="H1774" t="s">
        <v>2380</v>
      </c>
    </row>
    <row r="1775" spans="1:8" x14ac:dyDescent="0.25">
      <c r="A1775" t="s">
        <v>596</v>
      </c>
      <c r="B1775">
        <v>30.114999999999998</v>
      </c>
      <c r="C1775">
        <v>11.61</v>
      </c>
      <c r="D1775" t="s">
        <v>2380</v>
      </c>
      <c r="E1775" t="s">
        <v>2380</v>
      </c>
      <c r="F1775" t="s">
        <v>2380</v>
      </c>
      <c r="G1775" t="s">
        <v>2381</v>
      </c>
      <c r="H1775" t="s">
        <v>2380</v>
      </c>
    </row>
    <row r="1776" spans="1:8" x14ac:dyDescent="0.25">
      <c r="A1776" t="s">
        <v>595</v>
      </c>
      <c r="B1776">
        <v>20.28</v>
      </c>
      <c r="C1776">
        <v>11.07</v>
      </c>
      <c r="D1776" t="s">
        <v>2382</v>
      </c>
      <c r="E1776" t="s">
        <v>2380</v>
      </c>
      <c r="F1776" t="s">
        <v>2380</v>
      </c>
      <c r="G1776" t="s">
        <v>2381</v>
      </c>
      <c r="H1776" t="s">
        <v>2380</v>
      </c>
    </row>
    <row r="1777" spans="1:8" x14ac:dyDescent="0.25">
      <c r="A1777" t="s">
        <v>594</v>
      </c>
      <c r="B1777">
        <v>20.234999999999999</v>
      </c>
      <c r="C1777">
        <v>5.19</v>
      </c>
      <c r="D1777" t="s">
        <v>2380</v>
      </c>
      <c r="E1777" t="s">
        <v>2380</v>
      </c>
      <c r="F1777" t="s">
        <v>2383</v>
      </c>
      <c r="G1777">
        <v>1</v>
      </c>
      <c r="H1777" t="s">
        <v>2380</v>
      </c>
    </row>
    <row r="1778" spans="1:8" x14ac:dyDescent="0.25">
      <c r="A1778" t="s">
        <v>593</v>
      </c>
      <c r="B1778">
        <v>25.27</v>
      </c>
      <c r="C1778">
        <v>5.7</v>
      </c>
      <c r="D1778" t="s">
        <v>2382</v>
      </c>
      <c r="E1778" t="s">
        <v>2380</v>
      </c>
      <c r="F1778" t="s">
        <v>2380</v>
      </c>
      <c r="G1778">
        <v>1</v>
      </c>
      <c r="H1778" t="s">
        <v>2380</v>
      </c>
    </row>
    <row r="1779" spans="1:8" x14ac:dyDescent="0.25">
      <c r="A1779" t="s">
        <v>592</v>
      </c>
      <c r="B1779">
        <v>24.24</v>
      </c>
      <c r="C1779">
        <v>6.15</v>
      </c>
      <c r="D1779" t="s">
        <v>2380</v>
      </c>
      <c r="E1779" t="s">
        <v>2380</v>
      </c>
      <c r="F1779" t="s">
        <v>2380</v>
      </c>
      <c r="G1779" t="s">
        <v>2381</v>
      </c>
      <c r="H1779" t="s">
        <v>2380</v>
      </c>
    </row>
    <row r="1780" spans="1:8" x14ac:dyDescent="0.25">
      <c r="A1780" t="s">
        <v>591</v>
      </c>
      <c r="B1780">
        <v>35.75</v>
      </c>
      <c r="C1780">
        <v>5.07</v>
      </c>
      <c r="D1780" t="s">
        <v>2380</v>
      </c>
      <c r="E1780" t="s">
        <v>2380</v>
      </c>
      <c r="F1780" t="s">
        <v>2380</v>
      </c>
      <c r="G1780" t="s">
        <v>2381</v>
      </c>
      <c r="H1780" t="s">
        <v>2380</v>
      </c>
    </row>
    <row r="1781" spans="1:8" x14ac:dyDescent="0.25">
      <c r="A1781" t="s">
        <v>590</v>
      </c>
      <c r="B1781">
        <v>29.92</v>
      </c>
      <c r="C1781">
        <v>10.97</v>
      </c>
      <c r="D1781" t="s">
        <v>2382</v>
      </c>
      <c r="E1781" t="s">
        <v>2380</v>
      </c>
      <c r="F1781" t="s">
        <v>2380</v>
      </c>
      <c r="G1781">
        <v>1</v>
      </c>
      <c r="H1781" t="s">
        <v>2380</v>
      </c>
    </row>
    <row r="1782" spans="1:8" x14ac:dyDescent="0.25">
      <c r="A1782" t="s">
        <v>589</v>
      </c>
      <c r="B1782">
        <v>26.2</v>
      </c>
      <c r="C1782">
        <v>10.93</v>
      </c>
      <c r="D1782" t="s">
        <v>2382</v>
      </c>
      <c r="E1782" t="s">
        <v>2380</v>
      </c>
      <c r="F1782" t="s">
        <v>2380</v>
      </c>
      <c r="G1782">
        <v>1</v>
      </c>
      <c r="H1782" t="s">
        <v>2380</v>
      </c>
    </row>
    <row r="1783" spans="1:8" x14ac:dyDescent="0.25">
      <c r="A1783" t="s">
        <v>588</v>
      </c>
      <c r="B1783">
        <v>26.695</v>
      </c>
      <c r="C1783">
        <v>4.21</v>
      </c>
      <c r="D1783" t="s">
        <v>2382</v>
      </c>
      <c r="E1783" t="s">
        <v>2380</v>
      </c>
      <c r="F1783" t="s">
        <v>2383</v>
      </c>
      <c r="G1783">
        <v>1</v>
      </c>
      <c r="H1783" t="s">
        <v>2380</v>
      </c>
    </row>
    <row r="1784" spans="1:8" x14ac:dyDescent="0.25">
      <c r="A1784" t="s">
        <v>587</v>
      </c>
      <c r="B1784">
        <v>23.16</v>
      </c>
      <c r="C1784">
        <v>5.5</v>
      </c>
      <c r="D1784" t="s">
        <v>2380</v>
      </c>
      <c r="E1784" t="s">
        <v>2380</v>
      </c>
      <c r="F1784" t="s">
        <v>2380</v>
      </c>
      <c r="G1784" t="s">
        <v>2381</v>
      </c>
      <c r="H1784" t="s">
        <v>2380</v>
      </c>
    </row>
    <row r="1785" spans="1:8" x14ac:dyDescent="0.25">
      <c r="A1785" t="s">
        <v>586</v>
      </c>
      <c r="B1785">
        <v>32.585000000000001</v>
      </c>
      <c r="C1785">
        <v>4.93</v>
      </c>
      <c r="D1785" t="s">
        <v>2382</v>
      </c>
      <c r="E1785" t="s">
        <v>2380</v>
      </c>
      <c r="F1785" t="s">
        <v>2380</v>
      </c>
      <c r="G1785">
        <v>1</v>
      </c>
      <c r="H1785" t="s">
        <v>2380</v>
      </c>
    </row>
    <row r="1786" spans="1:8" x14ac:dyDescent="0.25">
      <c r="A1786" t="s">
        <v>585</v>
      </c>
      <c r="B1786">
        <v>33.97</v>
      </c>
      <c r="C1786">
        <v>5.6</v>
      </c>
      <c r="D1786" t="s">
        <v>2382</v>
      </c>
      <c r="E1786" t="s">
        <v>2380</v>
      </c>
      <c r="F1786" t="s">
        <v>2380</v>
      </c>
      <c r="G1786" t="s">
        <v>2381</v>
      </c>
      <c r="H1786" t="s">
        <v>2380</v>
      </c>
    </row>
    <row r="1787" spans="1:8" x14ac:dyDescent="0.25">
      <c r="A1787" t="s">
        <v>584</v>
      </c>
      <c r="B1787">
        <v>16.57</v>
      </c>
      <c r="C1787">
        <v>9.99</v>
      </c>
      <c r="D1787" t="s">
        <v>2380</v>
      </c>
      <c r="E1787" t="s">
        <v>2380</v>
      </c>
      <c r="F1787" t="s">
        <v>2380</v>
      </c>
      <c r="G1787" t="s">
        <v>2381</v>
      </c>
      <c r="H1787" t="s">
        <v>2380</v>
      </c>
    </row>
    <row r="1788" spans="1:8" x14ac:dyDescent="0.25">
      <c r="A1788" t="s">
        <v>583</v>
      </c>
      <c r="B1788">
        <v>17.55</v>
      </c>
      <c r="C1788">
        <v>5.93</v>
      </c>
      <c r="D1788" t="s">
        <v>2380</v>
      </c>
      <c r="E1788" t="s">
        <v>2380</v>
      </c>
      <c r="F1788" t="s">
        <v>2383</v>
      </c>
      <c r="G1788">
        <v>1</v>
      </c>
      <c r="H1788" t="s">
        <v>2380</v>
      </c>
    </row>
    <row r="1789" spans="1:8" x14ac:dyDescent="0.25">
      <c r="A1789" t="s">
        <v>582</v>
      </c>
      <c r="B1789">
        <v>29.41</v>
      </c>
      <c r="C1789">
        <v>6.29</v>
      </c>
      <c r="D1789" t="s">
        <v>2382</v>
      </c>
      <c r="E1789" t="s">
        <v>2380</v>
      </c>
      <c r="F1789" t="s">
        <v>2380</v>
      </c>
      <c r="G1789">
        <v>1</v>
      </c>
      <c r="H1789" t="s">
        <v>2380</v>
      </c>
    </row>
    <row r="1790" spans="1:8" x14ac:dyDescent="0.25">
      <c r="A1790" t="s">
        <v>581</v>
      </c>
      <c r="B1790">
        <v>17.91</v>
      </c>
      <c r="C1790">
        <v>5.65</v>
      </c>
      <c r="D1790" t="s">
        <v>2380</v>
      </c>
      <c r="E1790" t="s">
        <v>2380</v>
      </c>
      <c r="F1790" t="s">
        <v>2380</v>
      </c>
      <c r="G1790">
        <v>1</v>
      </c>
      <c r="H1790" t="s">
        <v>2380</v>
      </c>
    </row>
    <row r="1791" spans="1:8" x14ac:dyDescent="0.25">
      <c r="A1791" t="s">
        <v>580</v>
      </c>
      <c r="B1791">
        <v>31.57</v>
      </c>
      <c r="C1791">
        <v>6.15</v>
      </c>
      <c r="D1791" t="s">
        <v>2380</v>
      </c>
      <c r="E1791" t="s">
        <v>2380</v>
      </c>
      <c r="F1791" t="s">
        <v>2380</v>
      </c>
      <c r="G1791">
        <v>1</v>
      </c>
      <c r="H1791" t="s">
        <v>2380</v>
      </c>
    </row>
    <row r="1792" spans="1:8" x14ac:dyDescent="0.25">
      <c r="A1792" t="s">
        <v>579</v>
      </c>
      <c r="B1792">
        <v>33.18</v>
      </c>
      <c r="C1792">
        <v>5.22</v>
      </c>
      <c r="D1792" t="s">
        <v>2380</v>
      </c>
      <c r="E1792" t="s">
        <v>2382</v>
      </c>
      <c r="F1792" t="s">
        <v>2380</v>
      </c>
      <c r="G1792">
        <v>1</v>
      </c>
      <c r="H1792" t="s">
        <v>2380</v>
      </c>
    </row>
    <row r="1793" spans="1:8" x14ac:dyDescent="0.25">
      <c r="A1793" t="s">
        <v>578</v>
      </c>
      <c r="B1793">
        <v>37</v>
      </c>
      <c r="C1793">
        <v>11.66</v>
      </c>
      <c r="D1793" t="s">
        <v>2380</v>
      </c>
      <c r="E1793" t="s">
        <v>2380</v>
      </c>
      <c r="F1793" t="s">
        <v>2380</v>
      </c>
      <c r="G1793" t="s">
        <v>2381</v>
      </c>
      <c r="H1793" t="s">
        <v>2380</v>
      </c>
    </row>
    <row r="1794" spans="1:8" x14ac:dyDescent="0.25">
      <c r="A1794" t="s">
        <v>577</v>
      </c>
      <c r="B1794">
        <v>18.905000000000001</v>
      </c>
      <c r="C1794">
        <v>4.91</v>
      </c>
      <c r="D1794" t="s">
        <v>2382</v>
      </c>
      <c r="E1794" t="s">
        <v>2380</v>
      </c>
      <c r="F1794" t="s">
        <v>2380</v>
      </c>
      <c r="G1794">
        <v>1</v>
      </c>
      <c r="H1794" t="s">
        <v>2380</v>
      </c>
    </row>
    <row r="1795" spans="1:8" x14ac:dyDescent="0.25">
      <c r="A1795" t="s">
        <v>576</v>
      </c>
      <c r="B1795">
        <v>20.03</v>
      </c>
      <c r="C1795">
        <v>9.25</v>
      </c>
      <c r="D1795" t="s">
        <v>2382</v>
      </c>
      <c r="E1795" t="s">
        <v>2380</v>
      </c>
      <c r="F1795" t="s">
        <v>2380</v>
      </c>
      <c r="G1795" t="s">
        <v>2381</v>
      </c>
      <c r="H1795" t="s">
        <v>2380</v>
      </c>
    </row>
    <row r="1796" spans="1:8" x14ac:dyDescent="0.25">
      <c r="A1796" t="s">
        <v>575</v>
      </c>
      <c r="B1796">
        <v>16.7</v>
      </c>
      <c r="C1796">
        <v>11.48</v>
      </c>
      <c r="D1796" t="s">
        <v>2380</v>
      </c>
      <c r="E1796" t="s">
        <v>2380</v>
      </c>
      <c r="F1796" t="s">
        <v>2380</v>
      </c>
      <c r="G1796" t="s">
        <v>2381</v>
      </c>
      <c r="H1796" t="s">
        <v>2380</v>
      </c>
    </row>
    <row r="1797" spans="1:8" x14ac:dyDescent="0.25">
      <c r="A1797" t="s">
        <v>574</v>
      </c>
      <c r="B1797">
        <v>39.82</v>
      </c>
      <c r="C1797">
        <v>6.06</v>
      </c>
      <c r="D1797" t="s">
        <v>2380</v>
      </c>
      <c r="E1797" t="s">
        <v>2380</v>
      </c>
      <c r="F1797" t="s">
        <v>2380</v>
      </c>
      <c r="G1797" t="s">
        <v>2381</v>
      </c>
      <c r="H1797" t="s">
        <v>2380</v>
      </c>
    </row>
    <row r="1798" spans="1:8" x14ac:dyDescent="0.25">
      <c r="A1798" t="s">
        <v>573</v>
      </c>
      <c r="B1798">
        <v>22.04</v>
      </c>
      <c r="C1798">
        <v>5.86</v>
      </c>
      <c r="D1798" t="s">
        <v>2380</v>
      </c>
      <c r="E1798" t="s">
        <v>2380</v>
      </c>
      <c r="F1798" t="s">
        <v>2380</v>
      </c>
      <c r="G1798">
        <v>1</v>
      </c>
      <c r="H1798" t="s">
        <v>2380</v>
      </c>
    </row>
    <row r="1799" spans="1:8" x14ac:dyDescent="0.25">
      <c r="A1799" t="s">
        <v>572</v>
      </c>
      <c r="B1799">
        <v>28.27</v>
      </c>
      <c r="C1799">
        <v>5.33</v>
      </c>
      <c r="D1799" t="s">
        <v>2380</v>
      </c>
      <c r="E1799" t="s">
        <v>2380</v>
      </c>
      <c r="F1799" t="s">
        <v>2380</v>
      </c>
      <c r="G1799" t="s">
        <v>2381</v>
      </c>
      <c r="H1799" t="s">
        <v>2380</v>
      </c>
    </row>
    <row r="1800" spans="1:8" x14ac:dyDescent="0.25">
      <c r="A1800" t="s">
        <v>571</v>
      </c>
      <c r="B1800">
        <v>18.5</v>
      </c>
      <c r="C1800">
        <v>5.33</v>
      </c>
      <c r="D1800" t="s">
        <v>2380</v>
      </c>
      <c r="E1800" t="s">
        <v>2380</v>
      </c>
      <c r="F1800" t="s">
        <v>2380</v>
      </c>
      <c r="G1800" t="s">
        <v>2381</v>
      </c>
      <c r="H1800" t="s">
        <v>2380</v>
      </c>
    </row>
    <row r="1801" spans="1:8" x14ac:dyDescent="0.25">
      <c r="A1801" t="s">
        <v>570</v>
      </c>
      <c r="B1801">
        <v>38.6</v>
      </c>
      <c r="C1801">
        <v>6.02</v>
      </c>
      <c r="D1801" t="s">
        <v>2380</v>
      </c>
      <c r="E1801" t="s">
        <v>2380</v>
      </c>
      <c r="F1801" t="s">
        <v>2380</v>
      </c>
      <c r="G1801">
        <v>1</v>
      </c>
      <c r="H1801" t="s">
        <v>2380</v>
      </c>
    </row>
    <row r="1802" spans="1:8" x14ac:dyDescent="0.25">
      <c r="A1802" t="s">
        <v>569</v>
      </c>
      <c r="B1802">
        <v>43.12</v>
      </c>
      <c r="C1802">
        <v>6.25</v>
      </c>
      <c r="D1802" t="s">
        <v>2380</v>
      </c>
      <c r="E1802" t="s">
        <v>2380</v>
      </c>
      <c r="F1802" t="s">
        <v>2380</v>
      </c>
      <c r="G1802">
        <v>1</v>
      </c>
      <c r="H1802" t="s">
        <v>2380</v>
      </c>
    </row>
    <row r="1803" spans="1:8" x14ac:dyDescent="0.25">
      <c r="A1803" t="s">
        <v>568</v>
      </c>
      <c r="B1803">
        <v>30.5</v>
      </c>
      <c r="C1803">
        <v>4.8099999999999996</v>
      </c>
      <c r="D1803" t="s">
        <v>2380</v>
      </c>
      <c r="E1803" t="s">
        <v>2380</v>
      </c>
      <c r="F1803" t="s">
        <v>2380</v>
      </c>
      <c r="G1803">
        <v>1</v>
      </c>
      <c r="H1803" t="s">
        <v>2380</v>
      </c>
    </row>
    <row r="1804" spans="1:8" x14ac:dyDescent="0.25">
      <c r="A1804" t="s">
        <v>567</v>
      </c>
      <c r="B1804">
        <v>27.61</v>
      </c>
      <c r="C1804">
        <v>4.5999999999999996</v>
      </c>
      <c r="D1804" t="s">
        <v>2380</v>
      </c>
      <c r="E1804" t="s">
        <v>2380</v>
      </c>
      <c r="F1804" t="s">
        <v>2380</v>
      </c>
      <c r="G1804">
        <v>1</v>
      </c>
      <c r="H1804" t="s">
        <v>2380</v>
      </c>
    </row>
    <row r="1805" spans="1:8" x14ac:dyDescent="0.25">
      <c r="A1805" t="s">
        <v>566</v>
      </c>
      <c r="B1805">
        <v>27.1</v>
      </c>
      <c r="C1805">
        <v>5.08</v>
      </c>
      <c r="D1805" t="s">
        <v>2380</v>
      </c>
      <c r="E1805" t="s">
        <v>2380</v>
      </c>
      <c r="F1805" t="s">
        <v>2380</v>
      </c>
      <c r="G1805">
        <v>1</v>
      </c>
      <c r="H1805" t="s">
        <v>2380</v>
      </c>
    </row>
    <row r="1806" spans="1:8" x14ac:dyDescent="0.25">
      <c r="A1806" t="s">
        <v>565</v>
      </c>
      <c r="B1806">
        <v>35.93</v>
      </c>
      <c r="C1806">
        <v>5.43</v>
      </c>
      <c r="D1806" t="s">
        <v>2380</v>
      </c>
      <c r="E1806" t="s">
        <v>2382</v>
      </c>
      <c r="F1806" t="s">
        <v>2380</v>
      </c>
      <c r="G1806">
        <v>1</v>
      </c>
      <c r="H1806" t="s">
        <v>2380</v>
      </c>
    </row>
    <row r="1807" spans="1:8" x14ac:dyDescent="0.25">
      <c r="A1807" t="s">
        <v>564</v>
      </c>
      <c r="B1807">
        <v>32.68</v>
      </c>
      <c r="C1807">
        <v>5.44</v>
      </c>
      <c r="D1807" t="s">
        <v>2380</v>
      </c>
      <c r="E1807" t="s">
        <v>2380</v>
      </c>
      <c r="F1807" t="s">
        <v>2380</v>
      </c>
      <c r="G1807" t="s">
        <v>2381</v>
      </c>
      <c r="H1807" t="s">
        <v>2380</v>
      </c>
    </row>
    <row r="1808" spans="1:8" x14ac:dyDescent="0.25">
      <c r="A1808" t="s">
        <v>563</v>
      </c>
      <c r="B1808">
        <v>20.74</v>
      </c>
      <c r="C1808">
        <v>11.69</v>
      </c>
      <c r="D1808" t="s">
        <v>2382</v>
      </c>
      <c r="E1808" t="s">
        <v>2380</v>
      </c>
      <c r="F1808" t="s">
        <v>2380</v>
      </c>
      <c r="G1808">
        <v>1</v>
      </c>
      <c r="H1808" t="s">
        <v>2380</v>
      </c>
    </row>
    <row r="1809" spans="1:8" x14ac:dyDescent="0.25">
      <c r="A1809" t="s">
        <v>562</v>
      </c>
      <c r="B1809">
        <v>15.57</v>
      </c>
      <c r="C1809">
        <v>6.07</v>
      </c>
      <c r="D1809" t="s">
        <v>2380</v>
      </c>
      <c r="E1809" t="s">
        <v>2380</v>
      </c>
      <c r="F1809" t="s">
        <v>2380</v>
      </c>
      <c r="G1809" t="s">
        <v>2381</v>
      </c>
      <c r="H1809" t="s">
        <v>2380</v>
      </c>
    </row>
    <row r="1810" spans="1:8" x14ac:dyDescent="0.25">
      <c r="A1810" t="s">
        <v>561</v>
      </c>
      <c r="B1810">
        <v>23.844999999999999</v>
      </c>
      <c r="C1810">
        <v>4.3600000000000003</v>
      </c>
      <c r="D1810" t="s">
        <v>2380</v>
      </c>
      <c r="E1810" t="s">
        <v>2380</v>
      </c>
      <c r="F1810" t="s">
        <v>2380</v>
      </c>
      <c r="G1810" t="s">
        <v>2381</v>
      </c>
      <c r="H1810" t="s">
        <v>2380</v>
      </c>
    </row>
    <row r="1811" spans="1:8" x14ac:dyDescent="0.25">
      <c r="A1811" t="s">
        <v>560</v>
      </c>
      <c r="B1811">
        <v>22.895</v>
      </c>
      <c r="C1811">
        <v>5.24</v>
      </c>
      <c r="D1811" t="s">
        <v>2380</v>
      </c>
      <c r="E1811" t="s">
        <v>2380</v>
      </c>
      <c r="F1811" t="s">
        <v>2380</v>
      </c>
      <c r="G1811">
        <v>1</v>
      </c>
      <c r="H1811" t="s">
        <v>2380</v>
      </c>
    </row>
    <row r="1812" spans="1:8" x14ac:dyDescent="0.25">
      <c r="A1812" t="s">
        <v>559</v>
      </c>
      <c r="B1812">
        <v>21.945</v>
      </c>
      <c r="C1812">
        <v>5.37</v>
      </c>
      <c r="D1812" t="s">
        <v>2380</v>
      </c>
      <c r="E1812" t="s">
        <v>2380</v>
      </c>
      <c r="F1812" t="s">
        <v>2380</v>
      </c>
      <c r="G1812">
        <v>1</v>
      </c>
      <c r="H1812" t="s">
        <v>2380</v>
      </c>
    </row>
    <row r="1813" spans="1:8" x14ac:dyDescent="0.25">
      <c r="A1813" t="s">
        <v>558</v>
      </c>
      <c r="B1813">
        <v>19.47</v>
      </c>
      <c r="C1813">
        <v>6.6</v>
      </c>
      <c r="D1813" t="s">
        <v>2382</v>
      </c>
      <c r="E1813" t="s">
        <v>2380</v>
      </c>
      <c r="F1813" t="s">
        <v>2380</v>
      </c>
      <c r="G1813" t="s">
        <v>2381</v>
      </c>
      <c r="H1813" t="s">
        <v>2380</v>
      </c>
    </row>
    <row r="1814" spans="1:8" x14ac:dyDescent="0.25">
      <c r="A1814" t="s">
        <v>557</v>
      </c>
      <c r="B1814">
        <v>15.61</v>
      </c>
      <c r="C1814">
        <v>5.77</v>
      </c>
      <c r="D1814" t="s">
        <v>2380</v>
      </c>
      <c r="E1814" t="s">
        <v>2380</v>
      </c>
      <c r="F1814" t="s">
        <v>2380</v>
      </c>
      <c r="G1814" t="s">
        <v>2381</v>
      </c>
      <c r="H1814" t="s">
        <v>2380</v>
      </c>
    </row>
    <row r="1815" spans="1:8" x14ac:dyDescent="0.25">
      <c r="A1815" t="s">
        <v>556</v>
      </c>
      <c r="B1815">
        <v>28.6</v>
      </c>
      <c r="C1815">
        <v>6.08</v>
      </c>
      <c r="D1815" t="s">
        <v>2380</v>
      </c>
      <c r="E1815" t="s">
        <v>2380</v>
      </c>
      <c r="F1815" t="s">
        <v>2383</v>
      </c>
      <c r="G1815">
        <v>1</v>
      </c>
      <c r="H1815" t="s">
        <v>2380</v>
      </c>
    </row>
    <row r="1816" spans="1:8" x14ac:dyDescent="0.25">
      <c r="A1816" t="s">
        <v>555</v>
      </c>
      <c r="B1816">
        <v>46.53</v>
      </c>
      <c r="C1816">
        <v>4.16</v>
      </c>
      <c r="D1816" t="s">
        <v>2380</v>
      </c>
      <c r="E1816" t="s">
        <v>2380</v>
      </c>
      <c r="F1816" t="s">
        <v>2380</v>
      </c>
      <c r="G1816" t="s">
        <v>2381</v>
      </c>
      <c r="H1816" t="s">
        <v>2380</v>
      </c>
    </row>
    <row r="1817" spans="1:8" x14ac:dyDescent="0.25">
      <c r="A1817" t="s">
        <v>554</v>
      </c>
      <c r="B1817">
        <v>34.99</v>
      </c>
      <c r="C1817">
        <v>5.0999999999999996</v>
      </c>
      <c r="D1817" t="s">
        <v>2380</v>
      </c>
      <c r="E1817" t="s">
        <v>2380</v>
      </c>
      <c r="F1817" t="s">
        <v>2383</v>
      </c>
      <c r="G1817">
        <v>1</v>
      </c>
      <c r="H1817" t="s">
        <v>2380</v>
      </c>
    </row>
    <row r="1818" spans="1:8" x14ac:dyDescent="0.25">
      <c r="A1818" t="s">
        <v>553</v>
      </c>
      <c r="B1818">
        <v>17.05</v>
      </c>
      <c r="C1818">
        <v>5.3</v>
      </c>
      <c r="D1818" t="s">
        <v>2380</v>
      </c>
      <c r="E1818" t="s">
        <v>2380</v>
      </c>
      <c r="F1818" t="s">
        <v>2383</v>
      </c>
      <c r="G1818">
        <v>1</v>
      </c>
      <c r="H1818" t="s">
        <v>2380</v>
      </c>
    </row>
    <row r="1819" spans="1:8" x14ac:dyDescent="0.25">
      <c r="A1819" t="s">
        <v>552</v>
      </c>
      <c r="B1819">
        <v>37.18</v>
      </c>
      <c r="C1819">
        <v>4.9000000000000004</v>
      </c>
      <c r="D1819" t="s">
        <v>2380</v>
      </c>
      <c r="E1819" t="s">
        <v>2380</v>
      </c>
      <c r="F1819" t="s">
        <v>2380</v>
      </c>
      <c r="G1819" t="s">
        <v>2381</v>
      </c>
      <c r="H1819" t="s">
        <v>2380</v>
      </c>
    </row>
    <row r="1820" spans="1:8" x14ac:dyDescent="0.25">
      <c r="A1820" t="s">
        <v>551</v>
      </c>
      <c r="B1820">
        <v>35.200000000000003</v>
      </c>
      <c r="C1820">
        <v>5.55</v>
      </c>
      <c r="D1820" t="s">
        <v>2380</v>
      </c>
      <c r="E1820" t="s">
        <v>2380</v>
      </c>
      <c r="F1820" t="s">
        <v>2380</v>
      </c>
      <c r="G1820" t="s">
        <v>2381</v>
      </c>
      <c r="H1820" t="s">
        <v>2380</v>
      </c>
    </row>
    <row r="1821" spans="1:8" x14ac:dyDescent="0.25">
      <c r="A1821" t="s">
        <v>550</v>
      </c>
      <c r="B1821">
        <v>37.335000000000001</v>
      </c>
      <c r="C1821">
        <v>4.95</v>
      </c>
      <c r="D1821" t="s">
        <v>2380</v>
      </c>
      <c r="E1821" t="s">
        <v>2380</v>
      </c>
      <c r="F1821" t="s">
        <v>2380</v>
      </c>
      <c r="G1821" t="s">
        <v>2381</v>
      </c>
      <c r="H1821" t="s">
        <v>2380</v>
      </c>
    </row>
    <row r="1822" spans="1:8" x14ac:dyDescent="0.25">
      <c r="A1822" t="s">
        <v>549</v>
      </c>
      <c r="B1822">
        <v>27.265000000000001</v>
      </c>
      <c r="C1822">
        <v>6.46</v>
      </c>
      <c r="D1822" t="s">
        <v>2382</v>
      </c>
      <c r="E1822" t="s">
        <v>2380</v>
      </c>
      <c r="F1822" t="s">
        <v>2380</v>
      </c>
      <c r="G1822" t="s">
        <v>2381</v>
      </c>
      <c r="H1822" t="s">
        <v>2380</v>
      </c>
    </row>
    <row r="1823" spans="1:8" x14ac:dyDescent="0.25">
      <c r="A1823" t="s">
        <v>548</v>
      </c>
      <c r="B1823">
        <v>30.8</v>
      </c>
      <c r="C1823">
        <v>4.9000000000000004</v>
      </c>
      <c r="D1823" t="s">
        <v>2382</v>
      </c>
      <c r="E1823" t="s">
        <v>2380</v>
      </c>
      <c r="F1823" t="s">
        <v>2380</v>
      </c>
      <c r="G1823" t="s">
        <v>2381</v>
      </c>
      <c r="H1823" t="s">
        <v>2380</v>
      </c>
    </row>
    <row r="1824" spans="1:8" x14ac:dyDescent="0.25">
      <c r="A1824" t="s">
        <v>547</v>
      </c>
      <c r="B1824">
        <v>30.21</v>
      </c>
      <c r="C1824">
        <v>5.21</v>
      </c>
      <c r="D1824" t="s">
        <v>2380</v>
      </c>
      <c r="E1824" t="s">
        <v>2380</v>
      </c>
      <c r="F1824" t="s">
        <v>2380</v>
      </c>
      <c r="G1824">
        <v>1</v>
      </c>
      <c r="H1824" t="s">
        <v>2380</v>
      </c>
    </row>
    <row r="1825" spans="1:8" x14ac:dyDescent="0.25">
      <c r="A1825" t="s">
        <v>546</v>
      </c>
      <c r="B1825">
        <v>35.340000000000003</v>
      </c>
      <c r="C1825">
        <v>4.13</v>
      </c>
      <c r="D1825" t="s">
        <v>2380</v>
      </c>
      <c r="E1825" t="s">
        <v>2382</v>
      </c>
      <c r="F1825" t="s">
        <v>2380</v>
      </c>
      <c r="G1825">
        <v>1</v>
      </c>
      <c r="H1825" t="s">
        <v>2380</v>
      </c>
    </row>
    <row r="1826" spans="1:8" x14ac:dyDescent="0.25">
      <c r="A1826" t="s">
        <v>545</v>
      </c>
      <c r="B1826">
        <v>26.695</v>
      </c>
      <c r="C1826">
        <v>5.28</v>
      </c>
      <c r="D1826" t="s">
        <v>2380</v>
      </c>
      <c r="E1826" t="s">
        <v>2380</v>
      </c>
      <c r="F1826" t="s">
        <v>2380</v>
      </c>
      <c r="G1826" t="s">
        <v>2381</v>
      </c>
      <c r="H1826" t="s">
        <v>2380</v>
      </c>
    </row>
    <row r="1827" spans="1:8" x14ac:dyDescent="0.25">
      <c r="A1827" t="s">
        <v>544</v>
      </c>
      <c r="B1827">
        <v>29.355</v>
      </c>
      <c r="C1827">
        <v>4.68</v>
      </c>
      <c r="D1827" t="s">
        <v>2382</v>
      </c>
      <c r="E1827" t="s">
        <v>2380</v>
      </c>
      <c r="F1827" t="s">
        <v>2380</v>
      </c>
      <c r="G1827" t="s">
        <v>2381</v>
      </c>
      <c r="H1827" t="s">
        <v>2380</v>
      </c>
    </row>
    <row r="1828" spans="1:8" x14ac:dyDescent="0.25">
      <c r="A1828" t="s">
        <v>543</v>
      </c>
      <c r="B1828">
        <v>29.59</v>
      </c>
      <c r="C1828">
        <v>4.0599999999999996</v>
      </c>
      <c r="D1828" t="s">
        <v>2380</v>
      </c>
      <c r="E1828" t="s">
        <v>2380</v>
      </c>
      <c r="F1828" t="s">
        <v>2380</v>
      </c>
      <c r="G1828" t="s">
        <v>2381</v>
      </c>
      <c r="H1828" t="s">
        <v>2380</v>
      </c>
    </row>
    <row r="1829" spans="1:8" x14ac:dyDescent="0.25">
      <c r="A1829" t="s">
        <v>542</v>
      </c>
      <c r="B1829">
        <v>31.35</v>
      </c>
      <c r="C1829">
        <v>4.2</v>
      </c>
      <c r="D1829" t="s">
        <v>2380</v>
      </c>
      <c r="E1829" t="s">
        <v>2382</v>
      </c>
      <c r="F1829" t="s">
        <v>2380</v>
      </c>
      <c r="G1829">
        <v>1</v>
      </c>
      <c r="H1829" t="s">
        <v>2380</v>
      </c>
    </row>
    <row r="1830" spans="1:8" x14ac:dyDescent="0.25">
      <c r="A1830" t="s">
        <v>541</v>
      </c>
      <c r="B1830">
        <v>20.52</v>
      </c>
      <c r="C1830">
        <v>4.83</v>
      </c>
      <c r="D1830" t="s">
        <v>2380</v>
      </c>
      <c r="E1830" t="s">
        <v>2380</v>
      </c>
      <c r="F1830" t="s">
        <v>2380</v>
      </c>
      <c r="G1830" t="s">
        <v>2381</v>
      </c>
      <c r="H1830" t="s">
        <v>2380</v>
      </c>
    </row>
    <row r="1831" spans="1:8" x14ac:dyDescent="0.25">
      <c r="A1831" t="s">
        <v>540</v>
      </c>
      <c r="B1831">
        <v>42.9</v>
      </c>
      <c r="C1831">
        <v>4.87</v>
      </c>
      <c r="D1831" t="s">
        <v>2382</v>
      </c>
      <c r="E1831" t="s">
        <v>2380</v>
      </c>
      <c r="F1831" t="s">
        <v>2380</v>
      </c>
      <c r="G1831">
        <v>1</v>
      </c>
      <c r="H1831" t="s">
        <v>2380</v>
      </c>
    </row>
    <row r="1832" spans="1:8" x14ac:dyDescent="0.25">
      <c r="A1832" t="s">
        <v>539</v>
      </c>
      <c r="B1832">
        <v>24.6</v>
      </c>
      <c r="C1832">
        <v>5.86</v>
      </c>
      <c r="D1832" t="s">
        <v>2380</v>
      </c>
      <c r="E1832" t="s">
        <v>2380</v>
      </c>
      <c r="F1832" t="s">
        <v>2383</v>
      </c>
      <c r="G1832">
        <v>1</v>
      </c>
      <c r="H1832" t="s">
        <v>2380</v>
      </c>
    </row>
    <row r="1833" spans="1:8" x14ac:dyDescent="0.25">
      <c r="A1833" t="s">
        <v>538</v>
      </c>
      <c r="B1833">
        <v>28.405000000000001</v>
      </c>
      <c r="C1833">
        <v>4.12</v>
      </c>
      <c r="D1833" t="s">
        <v>2380</v>
      </c>
      <c r="E1833" t="s">
        <v>2380</v>
      </c>
      <c r="F1833" t="s">
        <v>2380</v>
      </c>
      <c r="G1833">
        <v>1</v>
      </c>
      <c r="H1833" t="s">
        <v>2380</v>
      </c>
    </row>
    <row r="1834" spans="1:8" x14ac:dyDescent="0.25">
      <c r="A1834" t="s">
        <v>537</v>
      </c>
      <c r="B1834">
        <v>34.674999999999997</v>
      </c>
      <c r="C1834">
        <v>5.71</v>
      </c>
      <c r="D1834" t="s">
        <v>2382</v>
      </c>
      <c r="E1834" t="s">
        <v>2380</v>
      </c>
      <c r="F1834" t="s">
        <v>2380</v>
      </c>
      <c r="G1834">
        <v>1</v>
      </c>
      <c r="H1834" t="s">
        <v>2380</v>
      </c>
    </row>
    <row r="1835" spans="1:8" x14ac:dyDescent="0.25">
      <c r="A1835" t="s">
        <v>536</v>
      </c>
      <c r="B1835">
        <v>18.850000000000001</v>
      </c>
      <c r="C1835">
        <v>6.03</v>
      </c>
      <c r="D1835" t="s">
        <v>2380</v>
      </c>
      <c r="E1835" t="s">
        <v>2380</v>
      </c>
      <c r="F1835" t="s">
        <v>2380</v>
      </c>
      <c r="G1835">
        <v>1</v>
      </c>
      <c r="H1835" t="s">
        <v>2380</v>
      </c>
    </row>
    <row r="1836" spans="1:8" x14ac:dyDescent="0.25">
      <c r="A1836" t="s">
        <v>534</v>
      </c>
      <c r="B1836">
        <v>34.130000000000003</v>
      </c>
      <c r="C1836">
        <v>5.65</v>
      </c>
      <c r="D1836" t="s">
        <v>2380</v>
      </c>
      <c r="E1836" t="s">
        <v>2380</v>
      </c>
      <c r="F1836" t="s">
        <v>2383</v>
      </c>
      <c r="G1836">
        <v>1</v>
      </c>
      <c r="H1836" t="s">
        <v>2380</v>
      </c>
    </row>
    <row r="1837" spans="1:8" x14ac:dyDescent="0.25">
      <c r="A1837" t="s">
        <v>533</v>
      </c>
      <c r="B1837">
        <v>17.34</v>
      </c>
      <c r="C1837">
        <v>5.05</v>
      </c>
      <c r="D1837" t="s">
        <v>2380</v>
      </c>
      <c r="E1837" t="s">
        <v>2380</v>
      </c>
      <c r="F1837" t="s">
        <v>2380</v>
      </c>
      <c r="G1837" t="s">
        <v>2381</v>
      </c>
      <c r="H1837" t="s">
        <v>2380</v>
      </c>
    </row>
    <row r="1838" spans="1:8" x14ac:dyDescent="0.25">
      <c r="A1838" t="s">
        <v>532</v>
      </c>
      <c r="B1838">
        <v>17.440000000000001</v>
      </c>
      <c r="C1838">
        <v>6.26</v>
      </c>
      <c r="D1838" t="s">
        <v>2380</v>
      </c>
      <c r="E1838" t="s">
        <v>2380</v>
      </c>
      <c r="F1838" t="s">
        <v>2380</v>
      </c>
      <c r="G1838" t="s">
        <v>2381</v>
      </c>
      <c r="H1838" t="s">
        <v>2380</v>
      </c>
    </row>
    <row r="1839" spans="1:8" x14ac:dyDescent="0.25">
      <c r="A1839" t="s">
        <v>531</v>
      </c>
      <c r="B1839">
        <v>33.659999999999997</v>
      </c>
      <c r="C1839">
        <v>4.08</v>
      </c>
      <c r="D1839" t="s">
        <v>2382</v>
      </c>
      <c r="E1839" t="s">
        <v>2380</v>
      </c>
      <c r="F1839" t="s">
        <v>2383</v>
      </c>
      <c r="G1839">
        <v>1</v>
      </c>
      <c r="H1839" t="s">
        <v>2380</v>
      </c>
    </row>
    <row r="1840" spans="1:8" x14ac:dyDescent="0.25">
      <c r="A1840" t="s">
        <v>530</v>
      </c>
      <c r="B1840">
        <v>21.375</v>
      </c>
      <c r="C1840">
        <v>6.19</v>
      </c>
      <c r="D1840" t="s">
        <v>2382</v>
      </c>
      <c r="E1840" t="s">
        <v>2380</v>
      </c>
      <c r="F1840" t="s">
        <v>2380</v>
      </c>
      <c r="G1840">
        <v>1</v>
      </c>
      <c r="H1840" t="s">
        <v>2380</v>
      </c>
    </row>
    <row r="1841" spans="1:8" x14ac:dyDescent="0.25">
      <c r="A1841" t="s">
        <v>529</v>
      </c>
      <c r="B1841">
        <v>27.14</v>
      </c>
      <c r="C1841">
        <v>6.01</v>
      </c>
      <c r="D1841" t="s">
        <v>2380</v>
      </c>
      <c r="E1841" t="s">
        <v>2380</v>
      </c>
      <c r="F1841" t="s">
        <v>2380</v>
      </c>
      <c r="G1841">
        <v>1</v>
      </c>
      <c r="H1841" t="s">
        <v>2380</v>
      </c>
    </row>
    <row r="1842" spans="1:8" x14ac:dyDescent="0.25">
      <c r="A1842" t="s">
        <v>528</v>
      </c>
      <c r="B1842">
        <v>35.78</v>
      </c>
      <c r="C1842">
        <v>6.07</v>
      </c>
      <c r="D1842" t="s">
        <v>2380</v>
      </c>
      <c r="E1842" t="s">
        <v>2382</v>
      </c>
      <c r="F1842" t="s">
        <v>2380</v>
      </c>
      <c r="G1842">
        <v>1</v>
      </c>
      <c r="H1842" t="s">
        <v>2380</v>
      </c>
    </row>
    <row r="1843" spans="1:8" x14ac:dyDescent="0.25">
      <c r="A1843" t="s">
        <v>527</v>
      </c>
      <c r="B1843">
        <v>34.96</v>
      </c>
      <c r="C1843">
        <v>5.63</v>
      </c>
      <c r="D1843" t="s">
        <v>2380</v>
      </c>
      <c r="E1843" t="s">
        <v>2380</v>
      </c>
      <c r="F1843" t="s">
        <v>2380</v>
      </c>
      <c r="G1843" t="s">
        <v>2381</v>
      </c>
      <c r="H1843" t="s">
        <v>2380</v>
      </c>
    </row>
    <row r="1844" spans="1:8" x14ac:dyDescent="0.25">
      <c r="A1844" t="s">
        <v>526</v>
      </c>
      <c r="B1844">
        <v>38.39</v>
      </c>
      <c r="C1844">
        <v>6.05</v>
      </c>
      <c r="D1844" t="s">
        <v>2380</v>
      </c>
      <c r="E1844" t="s">
        <v>2380</v>
      </c>
      <c r="F1844" t="s">
        <v>2380</v>
      </c>
      <c r="G1844" t="s">
        <v>2381</v>
      </c>
      <c r="H1844" t="s">
        <v>2380</v>
      </c>
    </row>
    <row r="1845" spans="1:8" x14ac:dyDescent="0.25">
      <c r="A1845" t="s">
        <v>525</v>
      </c>
      <c r="B1845">
        <v>33.82</v>
      </c>
      <c r="C1845">
        <v>4.6500000000000004</v>
      </c>
      <c r="D1845" t="s">
        <v>2380</v>
      </c>
      <c r="E1845" t="s">
        <v>2380</v>
      </c>
      <c r="F1845" t="s">
        <v>2380</v>
      </c>
      <c r="G1845" t="s">
        <v>2381</v>
      </c>
      <c r="H1845" t="s">
        <v>2380</v>
      </c>
    </row>
    <row r="1846" spans="1:8" x14ac:dyDescent="0.25">
      <c r="A1846" t="s">
        <v>524</v>
      </c>
      <c r="B1846">
        <v>27.835000000000001</v>
      </c>
      <c r="C1846">
        <v>5.37</v>
      </c>
      <c r="D1846" t="s">
        <v>2380</v>
      </c>
      <c r="E1846" t="s">
        <v>2380</v>
      </c>
      <c r="F1846" t="s">
        <v>2380</v>
      </c>
      <c r="G1846" t="s">
        <v>2381</v>
      </c>
      <c r="H1846" t="s">
        <v>2380</v>
      </c>
    </row>
    <row r="1847" spans="1:8" x14ac:dyDescent="0.25">
      <c r="A1847" t="s">
        <v>523</v>
      </c>
      <c r="B1847">
        <v>33</v>
      </c>
      <c r="C1847">
        <v>5.39</v>
      </c>
      <c r="D1847" t="s">
        <v>2380</v>
      </c>
      <c r="E1847" t="s">
        <v>2380</v>
      </c>
      <c r="F1847" t="s">
        <v>2380</v>
      </c>
      <c r="G1847" t="s">
        <v>2381</v>
      </c>
      <c r="H1847" t="s">
        <v>2380</v>
      </c>
    </row>
    <row r="1848" spans="1:8" x14ac:dyDescent="0.25">
      <c r="A1848" t="s">
        <v>522</v>
      </c>
      <c r="B1848">
        <v>26.885000000000002</v>
      </c>
      <c r="C1848">
        <v>5.86</v>
      </c>
      <c r="D1848" t="s">
        <v>2380</v>
      </c>
      <c r="E1848" t="s">
        <v>2380</v>
      </c>
      <c r="F1848" t="s">
        <v>2380</v>
      </c>
      <c r="G1848" t="s">
        <v>2381</v>
      </c>
      <c r="H1848" t="s">
        <v>2380</v>
      </c>
    </row>
    <row r="1849" spans="1:8" x14ac:dyDescent="0.25">
      <c r="A1849" t="s">
        <v>521</v>
      </c>
      <c r="B1849">
        <v>29.26</v>
      </c>
      <c r="C1849">
        <v>4.4400000000000004</v>
      </c>
      <c r="D1849" t="s">
        <v>2380</v>
      </c>
      <c r="E1849" t="s">
        <v>2380</v>
      </c>
      <c r="F1849" t="s">
        <v>2380</v>
      </c>
      <c r="G1849" t="s">
        <v>2381</v>
      </c>
      <c r="H1849" t="s">
        <v>2380</v>
      </c>
    </row>
    <row r="1850" spans="1:8" x14ac:dyDescent="0.25">
      <c r="A1850" t="s">
        <v>520</v>
      </c>
      <c r="B1850">
        <v>26.98</v>
      </c>
      <c r="C1850">
        <v>4.41</v>
      </c>
      <c r="D1850" t="s">
        <v>2380</v>
      </c>
      <c r="E1850" t="s">
        <v>2380</v>
      </c>
      <c r="F1850" t="s">
        <v>2380</v>
      </c>
      <c r="G1850" t="s">
        <v>2381</v>
      </c>
      <c r="H1850" t="s">
        <v>2380</v>
      </c>
    </row>
    <row r="1851" spans="1:8" x14ac:dyDescent="0.25">
      <c r="A1851" t="s">
        <v>519</v>
      </c>
      <c r="B1851">
        <v>32.11</v>
      </c>
      <c r="C1851">
        <v>5.19</v>
      </c>
      <c r="D1851" t="s">
        <v>2380</v>
      </c>
      <c r="E1851" t="s">
        <v>2380</v>
      </c>
      <c r="F1851" t="s">
        <v>2383</v>
      </c>
      <c r="G1851">
        <v>1</v>
      </c>
      <c r="H1851" t="s">
        <v>2380</v>
      </c>
    </row>
    <row r="1852" spans="1:8" x14ac:dyDescent="0.25">
      <c r="A1852" t="s">
        <v>518</v>
      </c>
      <c r="B1852">
        <v>31.73</v>
      </c>
      <c r="C1852">
        <v>5.16</v>
      </c>
      <c r="D1852" t="s">
        <v>2380</v>
      </c>
      <c r="E1852" t="s">
        <v>2380</v>
      </c>
      <c r="F1852" t="s">
        <v>2383</v>
      </c>
      <c r="G1852">
        <v>1</v>
      </c>
      <c r="H1852" t="s">
        <v>2380</v>
      </c>
    </row>
    <row r="1853" spans="1:8" x14ac:dyDescent="0.25">
      <c r="A1853" t="s">
        <v>517</v>
      </c>
      <c r="B1853">
        <v>22.515000000000001</v>
      </c>
      <c r="C1853">
        <v>4.24</v>
      </c>
      <c r="D1853" t="s">
        <v>2380</v>
      </c>
      <c r="E1853" t="s">
        <v>2380</v>
      </c>
      <c r="F1853" t="s">
        <v>2380</v>
      </c>
      <c r="G1853" t="s">
        <v>2381</v>
      </c>
      <c r="H1853" t="s">
        <v>2380</v>
      </c>
    </row>
    <row r="1854" spans="1:8" x14ac:dyDescent="0.25">
      <c r="A1854" t="s">
        <v>515</v>
      </c>
      <c r="B1854">
        <v>25.9</v>
      </c>
      <c r="C1854">
        <v>5.45</v>
      </c>
      <c r="D1854" t="s">
        <v>2380</v>
      </c>
      <c r="E1854" t="s">
        <v>2380</v>
      </c>
      <c r="F1854" t="s">
        <v>2380</v>
      </c>
      <c r="G1854">
        <v>1</v>
      </c>
      <c r="H1854" t="s">
        <v>2380</v>
      </c>
    </row>
    <row r="1855" spans="1:8" x14ac:dyDescent="0.25">
      <c r="A1855" t="s">
        <v>514</v>
      </c>
      <c r="B1855">
        <v>27.72</v>
      </c>
      <c r="C1855">
        <v>5.03</v>
      </c>
      <c r="D1855" t="s">
        <v>2382</v>
      </c>
      <c r="E1855" t="s">
        <v>2380</v>
      </c>
      <c r="F1855" t="s">
        <v>2380</v>
      </c>
      <c r="G1855">
        <v>1</v>
      </c>
      <c r="H1855" t="s">
        <v>2380</v>
      </c>
    </row>
    <row r="1856" spans="1:8" x14ac:dyDescent="0.25">
      <c r="A1856" t="s">
        <v>513</v>
      </c>
      <c r="B1856">
        <v>31.5</v>
      </c>
      <c r="C1856">
        <v>9.6199999999999992</v>
      </c>
      <c r="D1856" t="s">
        <v>2382</v>
      </c>
      <c r="E1856" t="s">
        <v>2380</v>
      </c>
      <c r="F1856" t="s">
        <v>2380</v>
      </c>
      <c r="G1856">
        <v>1</v>
      </c>
      <c r="H1856" t="s">
        <v>2380</v>
      </c>
    </row>
    <row r="1857" spans="1:8" x14ac:dyDescent="0.25">
      <c r="A1857" t="s">
        <v>512</v>
      </c>
      <c r="B1857">
        <v>29.7</v>
      </c>
      <c r="C1857">
        <v>6.77</v>
      </c>
      <c r="D1857" t="s">
        <v>2382</v>
      </c>
      <c r="E1857" t="s">
        <v>2380</v>
      </c>
      <c r="F1857" t="s">
        <v>2380</v>
      </c>
      <c r="G1857">
        <v>1</v>
      </c>
      <c r="H1857" t="s">
        <v>2380</v>
      </c>
    </row>
    <row r="1858" spans="1:8" x14ac:dyDescent="0.25">
      <c r="A1858" t="s">
        <v>511</v>
      </c>
      <c r="B1858">
        <v>21.26</v>
      </c>
      <c r="C1858">
        <v>5.36</v>
      </c>
      <c r="D1858" t="s">
        <v>2382</v>
      </c>
      <c r="E1858" t="s">
        <v>2380</v>
      </c>
      <c r="F1858" t="s">
        <v>2380</v>
      </c>
      <c r="G1858">
        <v>1</v>
      </c>
      <c r="H1858" t="s">
        <v>2380</v>
      </c>
    </row>
    <row r="1859" spans="1:8" x14ac:dyDescent="0.25">
      <c r="A1859" t="s">
        <v>510</v>
      </c>
      <c r="B1859">
        <v>17.09</v>
      </c>
      <c r="C1859">
        <v>5.69</v>
      </c>
      <c r="D1859" t="s">
        <v>2380</v>
      </c>
      <c r="E1859" t="s">
        <v>2380</v>
      </c>
      <c r="F1859" t="s">
        <v>2380</v>
      </c>
      <c r="G1859" t="s">
        <v>2381</v>
      </c>
      <c r="H1859" t="s">
        <v>2380</v>
      </c>
    </row>
    <row r="1860" spans="1:8" x14ac:dyDescent="0.25">
      <c r="A1860" t="s">
        <v>509</v>
      </c>
      <c r="B1860">
        <v>24.3</v>
      </c>
      <c r="C1860">
        <v>4.9000000000000004</v>
      </c>
      <c r="D1860" t="s">
        <v>2382</v>
      </c>
      <c r="E1860" t="s">
        <v>2380</v>
      </c>
      <c r="F1860" t="s">
        <v>2383</v>
      </c>
      <c r="G1860">
        <v>1</v>
      </c>
      <c r="H1860" t="s">
        <v>2380</v>
      </c>
    </row>
    <row r="1861" spans="1:8" x14ac:dyDescent="0.25">
      <c r="A1861" t="s">
        <v>508</v>
      </c>
      <c r="B1861">
        <v>29.734999999999999</v>
      </c>
      <c r="C1861">
        <v>5.78</v>
      </c>
      <c r="D1861" t="s">
        <v>2380</v>
      </c>
      <c r="E1861" t="s">
        <v>2380</v>
      </c>
      <c r="F1861" t="s">
        <v>2380</v>
      </c>
      <c r="G1861" t="s">
        <v>2381</v>
      </c>
      <c r="H1861" t="s">
        <v>2380</v>
      </c>
    </row>
    <row r="1862" spans="1:8" x14ac:dyDescent="0.25">
      <c r="A1862" t="s">
        <v>507</v>
      </c>
      <c r="B1862">
        <v>29.26</v>
      </c>
      <c r="C1862">
        <v>4.7</v>
      </c>
      <c r="D1862" t="s">
        <v>2380</v>
      </c>
      <c r="E1862" t="s">
        <v>2380</v>
      </c>
      <c r="F1862" t="s">
        <v>2380</v>
      </c>
      <c r="G1862" t="s">
        <v>2381</v>
      </c>
      <c r="H1862" t="s">
        <v>2380</v>
      </c>
    </row>
    <row r="1863" spans="1:8" x14ac:dyDescent="0.25">
      <c r="A1863" t="s">
        <v>506</v>
      </c>
      <c r="B1863">
        <v>33</v>
      </c>
      <c r="C1863">
        <v>6.28</v>
      </c>
      <c r="D1863" t="s">
        <v>2380</v>
      </c>
      <c r="E1863" t="s">
        <v>2380</v>
      </c>
      <c r="F1863" t="s">
        <v>2380</v>
      </c>
      <c r="G1863" t="s">
        <v>2381</v>
      </c>
      <c r="H1863" t="s">
        <v>2380</v>
      </c>
    </row>
    <row r="1864" spans="1:8" x14ac:dyDescent="0.25">
      <c r="A1864" t="s">
        <v>505</v>
      </c>
      <c r="B1864">
        <v>31.065000000000001</v>
      </c>
      <c r="C1864">
        <v>4.2300000000000004</v>
      </c>
      <c r="D1864" t="s">
        <v>2380</v>
      </c>
      <c r="E1864" t="s">
        <v>2380</v>
      </c>
      <c r="F1864" t="s">
        <v>2380</v>
      </c>
      <c r="G1864" t="s">
        <v>2381</v>
      </c>
      <c r="H1864" t="s">
        <v>2380</v>
      </c>
    </row>
    <row r="1865" spans="1:8" x14ac:dyDescent="0.25">
      <c r="A1865" t="s">
        <v>504</v>
      </c>
      <c r="B1865">
        <v>26.51</v>
      </c>
      <c r="C1865">
        <v>6.17</v>
      </c>
      <c r="D1865" t="s">
        <v>2380</v>
      </c>
      <c r="E1865" t="s">
        <v>2380</v>
      </c>
      <c r="F1865" t="s">
        <v>2380</v>
      </c>
      <c r="G1865" t="s">
        <v>2381</v>
      </c>
      <c r="H1865" t="s">
        <v>2380</v>
      </c>
    </row>
    <row r="1866" spans="1:8" x14ac:dyDescent="0.25">
      <c r="A1866" t="s">
        <v>503</v>
      </c>
      <c r="B1866">
        <v>28.88</v>
      </c>
      <c r="C1866">
        <v>4.96</v>
      </c>
      <c r="D1866" t="s">
        <v>2380</v>
      </c>
      <c r="E1866" t="s">
        <v>2380</v>
      </c>
      <c r="F1866" t="s">
        <v>2380</v>
      </c>
      <c r="G1866" t="s">
        <v>2381</v>
      </c>
      <c r="H1866" t="s">
        <v>2380</v>
      </c>
    </row>
    <row r="1867" spans="1:8" x14ac:dyDescent="0.25">
      <c r="A1867" t="s">
        <v>502</v>
      </c>
      <c r="B1867">
        <v>35.814999999999998</v>
      </c>
      <c r="C1867">
        <v>5.1100000000000003</v>
      </c>
      <c r="D1867" t="s">
        <v>2382</v>
      </c>
      <c r="E1867" t="s">
        <v>2380</v>
      </c>
      <c r="F1867" t="s">
        <v>2380</v>
      </c>
      <c r="G1867">
        <v>1</v>
      </c>
      <c r="H1867" t="s">
        <v>2380</v>
      </c>
    </row>
    <row r="1868" spans="1:8" x14ac:dyDescent="0.25">
      <c r="A1868" t="s">
        <v>501</v>
      </c>
      <c r="B1868">
        <v>21.28</v>
      </c>
      <c r="C1868">
        <v>4.05</v>
      </c>
      <c r="D1868" t="s">
        <v>2380</v>
      </c>
      <c r="E1868" t="s">
        <v>2382</v>
      </c>
      <c r="F1868" t="s">
        <v>2380</v>
      </c>
      <c r="G1868">
        <v>1</v>
      </c>
      <c r="H1868" t="s">
        <v>2380</v>
      </c>
    </row>
    <row r="1869" spans="1:8" x14ac:dyDescent="0.25">
      <c r="A1869" t="s">
        <v>500</v>
      </c>
      <c r="B1869">
        <v>33.81</v>
      </c>
      <c r="C1869">
        <v>6.49</v>
      </c>
      <c r="D1869" t="s">
        <v>2380</v>
      </c>
      <c r="E1869" t="s">
        <v>2380</v>
      </c>
      <c r="F1869" t="s">
        <v>2383</v>
      </c>
      <c r="G1869">
        <v>1</v>
      </c>
      <c r="H1869" t="s">
        <v>2380</v>
      </c>
    </row>
    <row r="1870" spans="1:8" x14ac:dyDescent="0.25">
      <c r="A1870" t="s">
        <v>499</v>
      </c>
      <c r="B1870">
        <v>44.22</v>
      </c>
      <c r="C1870">
        <v>4.1900000000000004</v>
      </c>
      <c r="D1870" t="s">
        <v>2380</v>
      </c>
      <c r="E1870" t="s">
        <v>2380</v>
      </c>
      <c r="F1870" t="s">
        <v>2380</v>
      </c>
      <c r="G1870">
        <v>1</v>
      </c>
      <c r="H1870" t="s">
        <v>2380</v>
      </c>
    </row>
    <row r="1871" spans="1:8" x14ac:dyDescent="0.25">
      <c r="A1871" t="s">
        <v>498</v>
      </c>
      <c r="B1871">
        <v>15.46</v>
      </c>
      <c r="C1871">
        <v>4.99</v>
      </c>
      <c r="D1871" t="s">
        <v>2382</v>
      </c>
      <c r="E1871" t="s">
        <v>2380</v>
      </c>
      <c r="F1871" t="s">
        <v>2383</v>
      </c>
      <c r="G1871">
        <v>1</v>
      </c>
      <c r="H1871" t="s">
        <v>2380</v>
      </c>
    </row>
    <row r="1872" spans="1:8" x14ac:dyDescent="0.25">
      <c r="A1872" t="s">
        <v>497</v>
      </c>
      <c r="B1872">
        <v>30.3</v>
      </c>
      <c r="C1872">
        <v>4.7699999999999996</v>
      </c>
      <c r="D1872" t="s">
        <v>2382</v>
      </c>
      <c r="E1872" t="s">
        <v>2380</v>
      </c>
      <c r="F1872" t="s">
        <v>2380</v>
      </c>
      <c r="G1872">
        <v>1</v>
      </c>
      <c r="H1872" t="s">
        <v>2380</v>
      </c>
    </row>
    <row r="1873" spans="1:8" x14ac:dyDescent="0.25">
      <c r="A1873" t="s">
        <v>496</v>
      </c>
      <c r="B1873">
        <v>16.670000000000002</v>
      </c>
      <c r="C1873">
        <v>5.46</v>
      </c>
      <c r="D1873" t="s">
        <v>2380</v>
      </c>
      <c r="E1873" t="s">
        <v>2380</v>
      </c>
      <c r="F1873" t="s">
        <v>2380</v>
      </c>
      <c r="G1873" t="s">
        <v>2381</v>
      </c>
      <c r="H1873" t="s">
        <v>2380</v>
      </c>
    </row>
    <row r="1874" spans="1:8" x14ac:dyDescent="0.25">
      <c r="A1874" t="s">
        <v>495</v>
      </c>
      <c r="B1874">
        <v>28.594999999999999</v>
      </c>
      <c r="C1874">
        <v>5.43</v>
      </c>
      <c r="D1874" t="s">
        <v>2380</v>
      </c>
      <c r="E1874" t="s">
        <v>2380</v>
      </c>
      <c r="F1874" t="s">
        <v>2380</v>
      </c>
      <c r="G1874" t="s">
        <v>2381</v>
      </c>
      <c r="H1874" t="s">
        <v>2380</v>
      </c>
    </row>
    <row r="1875" spans="1:8" x14ac:dyDescent="0.25">
      <c r="A1875" t="s">
        <v>494</v>
      </c>
      <c r="B1875">
        <v>25.934999999999999</v>
      </c>
      <c r="C1875">
        <v>4.29</v>
      </c>
      <c r="D1875" t="s">
        <v>2380</v>
      </c>
      <c r="E1875" t="s">
        <v>2380</v>
      </c>
      <c r="F1875" t="s">
        <v>2380</v>
      </c>
      <c r="G1875" t="s">
        <v>2381</v>
      </c>
      <c r="H1875" t="s">
        <v>2380</v>
      </c>
    </row>
    <row r="1876" spans="1:8" x14ac:dyDescent="0.25">
      <c r="A1876" t="s">
        <v>493</v>
      </c>
      <c r="B1876">
        <v>27.645</v>
      </c>
      <c r="C1876">
        <v>5.25</v>
      </c>
      <c r="D1876" t="s">
        <v>2380</v>
      </c>
      <c r="E1876" t="s">
        <v>2380</v>
      </c>
      <c r="F1876" t="s">
        <v>2380</v>
      </c>
      <c r="G1876">
        <v>1</v>
      </c>
      <c r="H1876" t="s">
        <v>2380</v>
      </c>
    </row>
    <row r="1877" spans="1:8" x14ac:dyDescent="0.25">
      <c r="A1877" t="s">
        <v>492</v>
      </c>
      <c r="B1877">
        <v>30.1</v>
      </c>
      <c r="C1877">
        <v>4.04</v>
      </c>
      <c r="D1877" t="s">
        <v>2380</v>
      </c>
      <c r="E1877" t="s">
        <v>2380</v>
      </c>
      <c r="F1877" t="s">
        <v>2380</v>
      </c>
      <c r="G1877">
        <v>1</v>
      </c>
      <c r="H1877" t="s">
        <v>2380</v>
      </c>
    </row>
    <row r="1878" spans="1:8" x14ac:dyDescent="0.25">
      <c r="A1878" t="s">
        <v>491</v>
      </c>
      <c r="B1878">
        <v>26.79</v>
      </c>
      <c r="C1878">
        <v>5</v>
      </c>
      <c r="D1878" t="s">
        <v>2382</v>
      </c>
      <c r="E1878" t="s">
        <v>2380</v>
      </c>
      <c r="F1878" t="s">
        <v>2383</v>
      </c>
      <c r="G1878">
        <v>1</v>
      </c>
      <c r="H1878" t="s">
        <v>2380</v>
      </c>
    </row>
    <row r="1879" spans="1:8" x14ac:dyDescent="0.25">
      <c r="A1879" t="s">
        <v>490</v>
      </c>
      <c r="B1879">
        <v>27.1</v>
      </c>
      <c r="C1879">
        <v>4.01</v>
      </c>
      <c r="D1879" t="s">
        <v>2382</v>
      </c>
      <c r="E1879" t="s">
        <v>2380</v>
      </c>
      <c r="F1879" t="s">
        <v>2380</v>
      </c>
      <c r="G1879">
        <v>1</v>
      </c>
      <c r="H1879" t="s">
        <v>2380</v>
      </c>
    </row>
    <row r="1880" spans="1:8" x14ac:dyDescent="0.25">
      <c r="A1880" t="s">
        <v>489</v>
      </c>
      <c r="B1880">
        <v>24.31</v>
      </c>
      <c r="C1880">
        <v>5.4</v>
      </c>
      <c r="D1880" t="s">
        <v>2380</v>
      </c>
      <c r="E1880" t="s">
        <v>2380</v>
      </c>
      <c r="F1880" t="s">
        <v>2380</v>
      </c>
      <c r="G1880" t="s">
        <v>2381</v>
      </c>
      <c r="H1880" t="s">
        <v>2380</v>
      </c>
    </row>
    <row r="1881" spans="1:8" x14ac:dyDescent="0.25">
      <c r="A1881" t="s">
        <v>488</v>
      </c>
      <c r="B1881">
        <v>15.53</v>
      </c>
      <c r="C1881">
        <v>5.81</v>
      </c>
      <c r="D1881" t="s">
        <v>2380</v>
      </c>
      <c r="E1881" t="s">
        <v>2380</v>
      </c>
      <c r="F1881" t="s">
        <v>2380</v>
      </c>
      <c r="G1881">
        <v>1</v>
      </c>
      <c r="H1881" t="s">
        <v>2380</v>
      </c>
    </row>
    <row r="1882" spans="1:8" x14ac:dyDescent="0.25">
      <c r="A1882" t="s">
        <v>487</v>
      </c>
      <c r="B1882">
        <v>30.7</v>
      </c>
      <c r="C1882">
        <v>5.82</v>
      </c>
      <c r="D1882" t="s">
        <v>2380</v>
      </c>
      <c r="E1882" t="s">
        <v>2380</v>
      </c>
      <c r="F1882" t="s">
        <v>2380</v>
      </c>
      <c r="G1882">
        <v>1</v>
      </c>
      <c r="H1882" t="s">
        <v>2380</v>
      </c>
    </row>
    <row r="1883" spans="1:8" x14ac:dyDescent="0.25">
      <c r="A1883" t="s">
        <v>486</v>
      </c>
      <c r="B1883">
        <v>33.33</v>
      </c>
      <c r="C1883">
        <v>4.82</v>
      </c>
      <c r="D1883" t="s">
        <v>2380</v>
      </c>
      <c r="E1883" t="s">
        <v>2380</v>
      </c>
      <c r="F1883" t="s">
        <v>2380</v>
      </c>
      <c r="G1883">
        <v>1</v>
      </c>
      <c r="H1883" t="s">
        <v>2380</v>
      </c>
    </row>
    <row r="1884" spans="1:8" x14ac:dyDescent="0.25">
      <c r="A1884" t="s">
        <v>485</v>
      </c>
      <c r="B1884">
        <v>32.4</v>
      </c>
      <c r="C1884">
        <v>5.08</v>
      </c>
      <c r="D1884" t="s">
        <v>2380</v>
      </c>
      <c r="E1884" t="s">
        <v>2380</v>
      </c>
      <c r="F1884" t="s">
        <v>2380</v>
      </c>
      <c r="G1884">
        <v>1</v>
      </c>
      <c r="H1884" t="s">
        <v>2380</v>
      </c>
    </row>
    <row r="1885" spans="1:8" x14ac:dyDescent="0.25">
      <c r="A1885" t="s">
        <v>484</v>
      </c>
      <c r="B1885">
        <v>27.93</v>
      </c>
      <c r="C1885">
        <v>5.59</v>
      </c>
      <c r="D1885" t="s">
        <v>2380</v>
      </c>
      <c r="E1885" t="s">
        <v>2380</v>
      </c>
      <c r="F1885" t="s">
        <v>2380</v>
      </c>
      <c r="G1885">
        <v>1</v>
      </c>
      <c r="H1885" t="s">
        <v>2380</v>
      </c>
    </row>
    <row r="1886" spans="1:8" x14ac:dyDescent="0.25">
      <c r="A1886" t="s">
        <v>483</v>
      </c>
      <c r="B1886">
        <v>21.754999999999999</v>
      </c>
      <c r="C1886">
        <v>5.12</v>
      </c>
      <c r="D1886" t="s">
        <v>2380</v>
      </c>
      <c r="E1886" t="s">
        <v>2380</v>
      </c>
      <c r="F1886" t="s">
        <v>2380</v>
      </c>
      <c r="G1886" t="s">
        <v>2381</v>
      </c>
      <c r="H1886" t="s">
        <v>2380</v>
      </c>
    </row>
    <row r="1887" spans="1:8" x14ac:dyDescent="0.25">
      <c r="A1887" t="s">
        <v>482</v>
      </c>
      <c r="B1887">
        <v>25.934999999999999</v>
      </c>
      <c r="C1887">
        <v>4.95</v>
      </c>
      <c r="D1887" t="s">
        <v>2380</v>
      </c>
      <c r="E1887" t="s">
        <v>2380</v>
      </c>
      <c r="F1887" t="s">
        <v>2380</v>
      </c>
      <c r="G1887" t="s">
        <v>2381</v>
      </c>
      <c r="H1887" t="s">
        <v>2380</v>
      </c>
    </row>
    <row r="1888" spans="1:8" x14ac:dyDescent="0.25">
      <c r="A1888" t="s">
        <v>481</v>
      </c>
      <c r="B1888">
        <v>31.5</v>
      </c>
      <c r="C1888">
        <v>6.16</v>
      </c>
      <c r="D1888" t="s">
        <v>2380</v>
      </c>
      <c r="E1888" t="s">
        <v>2380</v>
      </c>
      <c r="F1888" t="s">
        <v>2380</v>
      </c>
      <c r="G1888" t="s">
        <v>2381</v>
      </c>
      <c r="H1888" t="s">
        <v>2380</v>
      </c>
    </row>
    <row r="1889" spans="1:8" x14ac:dyDescent="0.25">
      <c r="A1889" t="s">
        <v>480</v>
      </c>
      <c r="B1889">
        <v>30.03</v>
      </c>
      <c r="C1889">
        <v>6.41</v>
      </c>
      <c r="D1889" t="s">
        <v>2380</v>
      </c>
      <c r="E1889" t="s">
        <v>2380</v>
      </c>
      <c r="F1889" t="s">
        <v>2380</v>
      </c>
      <c r="G1889" t="s">
        <v>2381</v>
      </c>
      <c r="H1889" t="s">
        <v>2380</v>
      </c>
    </row>
    <row r="1890" spans="1:8" x14ac:dyDescent="0.25">
      <c r="A1890" t="s">
        <v>479</v>
      </c>
      <c r="B1890">
        <v>33.479999999999997</v>
      </c>
      <c r="C1890">
        <v>8.94</v>
      </c>
      <c r="D1890" t="s">
        <v>2380</v>
      </c>
      <c r="E1890" t="s">
        <v>2380</v>
      </c>
      <c r="F1890" t="s">
        <v>2380</v>
      </c>
      <c r="G1890" t="s">
        <v>2381</v>
      </c>
      <c r="H1890" t="s">
        <v>2380</v>
      </c>
    </row>
    <row r="1891" spans="1:8" x14ac:dyDescent="0.25">
      <c r="A1891" t="s">
        <v>478</v>
      </c>
      <c r="B1891">
        <v>16.510000000000002</v>
      </c>
      <c r="C1891">
        <v>4.42</v>
      </c>
      <c r="D1891" t="s">
        <v>2382</v>
      </c>
      <c r="E1891" t="s">
        <v>2380</v>
      </c>
      <c r="F1891" t="s">
        <v>2383</v>
      </c>
      <c r="G1891">
        <v>1</v>
      </c>
      <c r="H1891" t="s">
        <v>2380</v>
      </c>
    </row>
    <row r="1892" spans="1:8" x14ac:dyDescent="0.25">
      <c r="A1892" t="s">
        <v>477</v>
      </c>
      <c r="B1892">
        <v>33.155000000000001</v>
      </c>
      <c r="C1892">
        <v>5.3</v>
      </c>
      <c r="D1892" t="s">
        <v>2382</v>
      </c>
      <c r="E1892" t="s">
        <v>2380</v>
      </c>
      <c r="F1892" t="s">
        <v>2380</v>
      </c>
      <c r="G1892">
        <v>1</v>
      </c>
      <c r="H1892" t="s">
        <v>2380</v>
      </c>
    </row>
    <row r="1893" spans="1:8" x14ac:dyDescent="0.25">
      <c r="A1893" t="s">
        <v>476</v>
      </c>
      <c r="B1893">
        <v>37.29</v>
      </c>
      <c r="C1893">
        <v>4.6399999999999997</v>
      </c>
      <c r="D1893" t="s">
        <v>2380</v>
      </c>
      <c r="E1893" t="s">
        <v>2380</v>
      </c>
      <c r="F1893" t="s">
        <v>2383</v>
      </c>
      <c r="G1893">
        <v>1</v>
      </c>
      <c r="H1893" t="s">
        <v>2380</v>
      </c>
    </row>
    <row r="1894" spans="1:8" x14ac:dyDescent="0.25">
      <c r="A1894" t="s">
        <v>475</v>
      </c>
      <c r="B1894">
        <v>20.23</v>
      </c>
      <c r="C1894">
        <v>6.16</v>
      </c>
      <c r="D1894" t="s">
        <v>2382</v>
      </c>
      <c r="E1894" t="s">
        <v>2380</v>
      </c>
      <c r="F1894" t="s">
        <v>2380</v>
      </c>
      <c r="G1894">
        <v>1</v>
      </c>
      <c r="H1894" t="s">
        <v>2380</v>
      </c>
    </row>
    <row r="1895" spans="1:8" x14ac:dyDescent="0.25">
      <c r="A1895" t="s">
        <v>474</v>
      </c>
      <c r="B1895">
        <v>28.975000000000001</v>
      </c>
      <c r="C1895">
        <v>4.12</v>
      </c>
      <c r="D1895" t="s">
        <v>2380</v>
      </c>
      <c r="E1895" t="s">
        <v>2380</v>
      </c>
      <c r="F1895" t="s">
        <v>2383</v>
      </c>
      <c r="G1895">
        <v>1</v>
      </c>
      <c r="H1895" t="s">
        <v>2380</v>
      </c>
    </row>
    <row r="1896" spans="1:8" x14ac:dyDescent="0.25">
      <c r="A1896" t="s">
        <v>473</v>
      </c>
      <c r="B1896">
        <v>16.420000000000002</v>
      </c>
      <c r="C1896">
        <v>5.77</v>
      </c>
      <c r="D1896" t="s">
        <v>2382</v>
      </c>
      <c r="E1896" t="s">
        <v>2380</v>
      </c>
      <c r="F1896" t="s">
        <v>2383</v>
      </c>
      <c r="G1896">
        <v>1</v>
      </c>
      <c r="H1896" t="s">
        <v>2380</v>
      </c>
    </row>
    <row r="1897" spans="1:8" x14ac:dyDescent="0.25">
      <c r="A1897" t="s">
        <v>472</v>
      </c>
      <c r="B1897">
        <v>17.559999999999999</v>
      </c>
      <c r="C1897">
        <v>6.2</v>
      </c>
      <c r="D1897" t="s">
        <v>2380</v>
      </c>
      <c r="E1897" t="s">
        <v>2380</v>
      </c>
      <c r="F1897" t="s">
        <v>2380</v>
      </c>
      <c r="G1897">
        <v>1</v>
      </c>
      <c r="H1897" t="s">
        <v>2380</v>
      </c>
    </row>
    <row r="1898" spans="1:8" x14ac:dyDescent="0.25">
      <c r="A1898" t="s">
        <v>471</v>
      </c>
      <c r="B1898">
        <v>24.13</v>
      </c>
      <c r="C1898">
        <v>4.3899999999999997</v>
      </c>
      <c r="D1898" t="s">
        <v>2380</v>
      </c>
      <c r="E1898" t="s">
        <v>2380</v>
      </c>
      <c r="F1898" t="s">
        <v>2380</v>
      </c>
      <c r="G1898">
        <v>1</v>
      </c>
      <c r="H1898" t="s">
        <v>2380</v>
      </c>
    </row>
    <row r="1899" spans="1:8" x14ac:dyDescent="0.25">
      <c r="A1899" t="s">
        <v>470</v>
      </c>
      <c r="B1899">
        <v>19.95</v>
      </c>
      <c r="C1899">
        <v>5.13</v>
      </c>
      <c r="D1899" t="s">
        <v>2380</v>
      </c>
      <c r="E1899" t="s">
        <v>2382</v>
      </c>
      <c r="F1899" t="s">
        <v>2380</v>
      </c>
      <c r="G1899">
        <v>2</v>
      </c>
      <c r="H1899" t="s">
        <v>2380</v>
      </c>
    </row>
    <row r="1900" spans="1:8" x14ac:dyDescent="0.25">
      <c r="A1900" t="s">
        <v>469</v>
      </c>
      <c r="B1900">
        <v>21.24</v>
      </c>
      <c r="C1900">
        <v>4.49</v>
      </c>
      <c r="D1900" t="s">
        <v>2380</v>
      </c>
      <c r="E1900" t="s">
        <v>2380</v>
      </c>
      <c r="F1900" t="s">
        <v>2380</v>
      </c>
      <c r="G1900" t="s">
        <v>2381</v>
      </c>
      <c r="H1900" t="s">
        <v>2380</v>
      </c>
    </row>
    <row r="1901" spans="1:8" x14ac:dyDescent="0.25">
      <c r="A1901" t="s">
        <v>468</v>
      </c>
      <c r="B1901">
        <v>44.22</v>
      </c>
      <c r="C1901">
        <v>6.35</v>
      </c>
      <c r="D1901" t="s">
        <v>2380</v>
      </c>
      <c r="E1901" t="s">
        <v>2380</v>
      </c>
      <c r="F1901" t="s">
        <v>2380</v>
      </c>
      <c r="G1901" t="s">
        <v>2381</v>
      </c>
      <c r="H1901" t="s">
        <v>2380</v>
      </c>
    </row>
    <row r="1902" spans="1:8" x14ac:dyDescent="0.25">
      <c r="A1902" t="s">
        <v>467</v>
      </c>
      <c r="B1902">
        <v>41.1</v>
      </c>
      <c r="C1902">
        <v>5.79</v>
      </c>
      <c r="D1902" t="s">
        <v>2380</v>
      </c>
      <c r="E1902" t="s">
        <v>2380</v>
      </c>
      <c r="F1902" t="s">
        <v>2380</v>
      </c>
      <c r="G1902" t="s">
        <v>2381</v>
      </c>
      <c r="H1902" t="s">
        <v>2380</v>
      </c>
    </row>
    <row r="1903" spans="1:8" x14ac:dyDescent="0.25">
      <c r="A1903" t="s">
        <v>466</v>
      </c>
      <c r="B1903">
        <v>34.200000000000003</v>
      </c>
      <c r="C1903">
        <v>4.78</v>
      </c>
      <c r="D1903" t="s">
        <v>2382</v>
      </c>
      <c r="E1903" t="s">
        <v>2380</v>
      </c>
      <c r="F1903" t="s">
        <v>2380</v>
      </c>
      <c r="G1903" t="s">
        <v>2381</v>
      </c>
      <c r="H1903" t="s">
        <v>2380</v>
      </c>
    </row>
    <row r="1904" spans="1:8" x14ac:dyDescent="0.25">
      <c r="A1904" t="s">
        <v>465</v>
      </c>
      <c r="B1904">
        <v>29.92</v>
      </c>
      <c r="C1904">
        <v>6.02</v>
      </c>
      <c r="D1904" t="s">
        <v>2382</v>
      </c>
      <c r="E1904" t="s">
        <v>2380</v>
      </c>
      <c r="F1904" t="s">
        <v>2380</v>
      </c>
      <c r="G1904" t="s">
        <v>2381</v>
      </c>
      <c r="H1904" t="s">
        <v>2380</v>
      </c>
    </row>
    <row r="1905" spans="1:8" x14ac:dyDescent="0.25">
      <c r="A1905" t="s">
        <v>464</v>
      </c>
      <c r="B1905">
        <v>28.93</v>
      </c>
      <c r="C1905">
        <v>4.4400000000000004</v>
      </c>
      <c r="D1905" t="s">
        <v>2380</v>
      </c>
      <c r="E1905" t="s">
        <v>2380</v>
      </c>
      <c r="F1905" t="s">
        <v>2380</v>
      </c>
      <c r="G1905" t="s">
        <v>2381</v>
      </c>
      <c r="H1905" t="s">
        <v>2380</v>
      </c>
    </row>
    <row r="1906" spans="1:8" x14ac:dyDescent="0.25">
      <c r="A1906" t="s">
        <v>463</v>
      </c>
      <c r="B1906">
        <v>31.254999999999999</v>
      </c>
      <c r="C1906">
        <v>5.84</v>
      </c>
      <c r="D1906" t="s">
        <v>2382</v>
      </c>
      <c r="E1906" t="s">
        <v>2380</v>
      </c>
      <c r="F1906" t="s">
        <v>2380</v>
      </c>
      <c r="G1906">
        <v>1</v>
      </c>
      <c r="H1906" t="s">
        <v>2380</v>
      </c>
    </row>
    <row r="1907" spans="1:8" x14ac:dyDescent="0.25">
      <c r="A1907" t="s">
        <v>462</v>
      </c>
      <c r="B1907">
        <v>29.83</v>
      </c>
      <c r="C1907">
        <v>5.39</v>
      </c>
      <c r="D1907" t="s">
        <v>2380</v>
      </c>
      <c r="E1907" t="s">
        <v>2380</v>
      </c>
      <c r="F1907" t="s">
        <v>2380</v>
      </c>
      <c r="G1907" t="s">
        <v>2381</v>
      </c>
      <c r="H1907" t="s">
        <v>2380</v>
      </c>
    </row>
    <row r="1908" spans="1:8" x14ac:dyDescent="0.25">
      <c r="A1908" t="s">
        <v>461</v>
      </c>
      <c r="B1908">
        <v>29.59</v>
      </c>
      <c r="C1908">
        <v>6.16</v>
      </c>
      <c r="D1908" t="s">
        <v>2380</v>
      </c>
      <c r="E1908" t="s">
        <v>2380</v>
      </c>
      <c r="F1908" t="s">
        <v>2383</v>
      </c>
      <c r="G1908">
        <v>1</v>
      </c>
      <c r="H1908" t="s">
        <v>2380</v>
      </c>
    </row>
    <row r="1909" spans="1:8" x14ac:dyDescent="0.25">
      <c r="A1909" t="s">
        <v>460</v>
      </c>
      <c r="B1909">
        <v>31.16</v>
      </c>
      <c r="C1909">
        <v>4.49</v>
      </c>
      <c r="D1909" t="s">
        <v>2380</v>
      </c>
      <c r="E1909" t="s">
        <v>2380</v>
      </c>
      <c r="F1909" t="s">
        <v>2383</v>
      </c>
      <c r="G1909">
        <v>1</v>
      </c>
      <c r="H1909" t="s">
        <v>2380</v>
      </c>
    </row>
    <row r="1910" spans="1:8" x14ac:dyDescent="0.25">
      <c r="A1910" t="s">
        <v>459</v>
      </c>
      <c r="B1910">
        <v>34.21</v>
      </c>
      <c r="C1910">
        <v>4.4800000000000004</v>
      </c>
      <c r="D1910" t="s">
        <v>2382</v>
      </c>
      <c r="E1910" t="s">
        <v>2380</v>
      </c>
      <c r="F1910" t="s">
        <v>2380</v>
      </c>
      <c r="G1910">
        <v>1</v>
      </c>
      <c r="H1910" t="s">
        <v>2380</v>
      </c>
    </row>
    <row r="1911" spans="1:8" x14ac:dyDescent="0.25">
      <c r="A1911" t="s">
        <v>458</v>
      </c>
      <c r="B1911">
        <v>34.86</v>
      </c>
      <c r="C1911">
        <v>10.97</v>
      </c>
      <c r="D1911" t="s">
        <v>2380</v>
      </c>
      <c r="E1911" t="s">
        <v>2380</v>
      </c>
      <c r="F1911" t="s">
        <v>2380</v>
      </c>
      <c r="G1911" t="s">
        <v>2381</v>
      </c>
      <c r="H1911" t="s">
        <v>2380</v>
      </c>
    </row>
    <row r="1912" spans="1:8" x14ac:dyDescent="0.25">
      <c r="A1912" t="s">
        <v>457</v>
      </c>
      <c r="B1912">
        <v>34.58</v>
      </c>
      <c r="C1912">
        <v>5.14</v>
      </c>
      <c r="D1912" t="s">
        <v>2380</v>
      </c>
      <c r="E1912" t="s">
        <v>2382</v>
      </c>
      <c r="F1912" t="s">
        <v>2380</v>
      </c>
      <c r="G1912">
        <v>2</v>
      </c>
      <c r="H1912" t="s">
        <v>2380</v>
      </c>
    </row>
    <row r="1913" spans="1:8" x14ac:dyDescent="0.25">
      <c r="A1913" t="s">
        <v>456</v>
      </c>
      <c r="B1913">
        <v>17.940000000000001</v>
      </c>
      <c r="C1913">
        <v>5.17</v>
      </c>
      <c r="D1913" t="s">
        <v>2382</v>
      </c>
      <c r="E1913" t="s">
        <v>2380</v>
      </c>
      <c r="F1913" t="s">
        <v>2380</v>
      </c>
      <c r="G1913" t="s">
        <v>2381</v>
      </c>
      <c r="H1913" t="s">
        <v>2380</v>
      </c>
    </row>
    <row r="1914" spans="1:8" x14ac:dyDescent="0.25">
      <c r="A1914" t="s">
        <v>455</v>
      </c>
      <c r="B1914">
        <v>26.8</v>
      </c>
      <c r="C1914">
        <v>6.18</v>
      </c>
      <c r="D1914" t="s">
        <v>2382</v>
      </c>
      <c r="E1914" t="s">
        <v>2380</v>
      </c>
      <c r="F1914" t="s">
        <v>2383</v>
      </c>
      <c r="G1914">
        <v>1</v>
      </c>
      <c r="H1914" t="s">
        <v>2380</v>
      </c>
    </row>
    <row r="1915" spans="1:8" x14ac:dyDescent="0.25">
      <c r="A1915" t="s">
        <v>454</v>
      </c>
      <c r="B1915">
        <v>17.690000000000001</v>
      </c>
      <c r="C1915">
        <v>9.07</v>
      </c>
      <c r="D1915" t="s">
        <v>2382</v>
      </c>
      <c r="E1915" t="s">
        <v>2380</v>
      </c>
      <c r="F1915" t="s">
        <v>2380</v>
      </c>
      <c r="G1915" t="s">
        <v>2381</v>
      </c>
      <c r="H1915" t="s">
        <v>2380</v>
      </c>
    </row>
    <row r="1916" spans="1:8" x14ac:dyDescent="0.25">
      <c r="A1916" t="s">
        <v>453</v>
      </c>
      <c r="B1916">
        <v>25.77</v>
      </c>
      <c r="C1916">
        <v>4.43</v>
      </c>
      <c r="D1916" t="s">
        <v>2380</v>
      </c>
      <c r="E1916" t="s">
        <v>2380</v>
      </c>
      <c r="F1916" t="s">
        <v>2383</v>
      </c>
      <c r="G1916">
        <v>1</v>
      </c>
      <c r="H1916" t="s">
        <v>2380</v>
      </c>
    </row>
    <row r="1917" spans="1:8" x14ac:dyDescent="0.25">
      <c r="A1917" t="s">
        <v>452</v>
      </c>
      <c r="B1917">
        <v>34.46</v>
      </c>
      <c r="C1917">
        <v>4.17</v>
      </c>
      <c r="D1917" t="s">
        <v>2380</v>
      </c>
      <c r="E1917" t="s">
        <v>2382</v>
      </c>
      <c r="F1917" t="s">
        <v>2380</v>
      </c>
      <c r="G1917">
        <v>1</v>
      </c>
      <c r="H1917" t="s">
        <v>2380</v>
      </c>
    </row>
    <row r="1918" spans="1:8" x14ac:dyDescent="0.25">
      <c r="A1918" t="s">
        <v>451</v>
      </c>
      <c r="B1918">
        <v>30.875</v>
      </c>
      <c r="C1918">
        <v>4.95</v>
      </c>
      <c r="D1918" t="s">
        <v>2382</v>
      </c>
      <c r="E1918" t="s">
        <v>2380</v>
      </c>
      <c r="F1918" t="s">
        <v>2380</v>
      </c>
      <c r="G1918" t="s">
        <v>2381</v>
      </c>
      <c r="H1918" t="s">
        <v>2380</v>
      </c>
    </row>
    <row r="1919" spans="1:8" x14ac:dyDescent="0.25">
      <c r="A1919" t="s">
        <v>450</v>
      </c>
      <c r="B1919">
        <v>39.49</v>
      </c>
      <c r="C1919">
        <v>5.13</v>
      </c>
      <c r="D1919" t="s">
        <v>2380</v>
      </c>
      <c r="E1919" t="s">
        <v>2380</v>
      </c>
      <c r="F1919" t="s">
        <v>2380</v>
      </c>
      <c r="G1919" t="s">
        <v>2381</v>
      </c>
      <c r="H1919" t="s">
        <v>2380</v>
      </c>
    </row>
    <row r="1920" spans="1:8" x14ac:dyDescent="0.25">
      <c r="A1920" t="s">
        <v>449</v>
      </c>
      <c r="B1920">
        <v>28.88</v>
      </c>
      <c r="C1920">
        <v>4.0999999999999996</v>
      </c>
      <c r="D1920" t="s">
        <v>2380</v>
      </c>
      <c r="E1920" t="s">
        <v>2380</v>
      </c>
      <c r="F1920" t="s">
        <v>2380</v>
      </c>
      <c r="G1920" t="s">
        <v>2381</v>
      </c>
      <c r="H1920" t="s">
        <v>2380</v>
      </c>
    </row>
    <row r="1921" spans="1:8" x14ac:dyDescent="0.25">
      <c r="A1921" t="s">
        <v>448</v>
      </c>
      <c r="B1921">
        <v>20.234999999999999</v>
      </c>
      <c r="C1921">
        <v>5.01</v>
      </c>
      <c r="D1921" t="s">
        <v>2382</v>
      </c>
      <c r="E1921" t="s">
        <v>2380</v>
      </c>
      <c r="F1921" t="s">
        <v>2380</v>
      </c>
      <c r="G1921" t="s">
        <v>2381</v>
      </c>
      <c r="H1921" t="s">
        <v>2380</v>
      </c>
    </row>
    <row r="1922" spans="1:8" x14ac:dyDescent="0.25">
      <c r="A1922" t="s">
        <v>447</v>
      </c>
      <c r="B1922">
        <v>30.67</v>
      </c>
      <c r="C1922">
        <v>5.09</v>
      </c>
      <c r="D1922" t="s">
        <v>2382</v>
      </c>
      <c r="E1922" t="s">
        <v>2380</v>
      </c>
      <c r="F1922" t="s">
        <v>2380</v>
      </c>
      <c r="G1922" t="s">
        <v>2381</v>
      </c>
      <c r="H1922" t="s">
        <v>2380</v>
      </c>
    </row>
    <row r="1923" spans="1:8" x14ac:dyDescent="0.25">
      <c r="A1923" t="s">
        <v>446</v>
      </c>
      <c r="B1923">
        <v>30.875</v>
      </c>
      <c r="C1923">
        <v>6.49</v>
      </c>
      <c r="D1923" t="s">
        <v>2380</v>
      </c>
      <c r="E1923" t="s">
        <v>2380</v>
      </c>
      <c r="F1923" t="s">
        <v>2380</v>
      </c>
      <c r="G1923" t="s">
        <v>2381</v>
      </c>
      <c r="H1923" t="s">
        <v>2380</v>
      </c>
    </row>
    <row r="1924" spans="1:8" x14ac:dyDescent="0.25">
      <c r="A1924" t="s">
        <v>445</v>
      </c>
      <c r="B1924">
        <v>23.8</v>
      </c>
      <c r="C1924">
        <v>4.08</v>
      </c>
      <c r="D1924" t="s">
        <v>2380</v>
      </c>
      <c r="E1924" t="s">
        <v>2380</v>
      </c>
      <c r="F1924" t="s">
        <v>2380</v>
      </c>
      <c r="G1924" t="s">
        <v>2381</v>
      </c>
      <c r="H1924" t="s">
        <v>2380</v>
      </c>
    </row>
    <row r="1925" spans="1:8" x14ac:dyDescent="0.25">
      <c r="A1925" t="s">
        <v>444</v>
      </c>
      <c r="B1925">
        <v>15.37</v>
      </c>
      <c r="C1925">
        <v>8.6300000000000008</v>
      </c>
      <c r="D1925" t="s">
        <v>2382</v>
      </c>
      <c r="E1925" t="s">
        <v>2380</v>
      </c>
      <c r="F1925" t="s">
        <v>2380</v>
      </c>
      <c r="G1925" t="s">
        <v>2381</v>
      </c>
      <c r="H1925" t="s">
        <v>2380</v>
      </c>
    </row>
    <row r="1926" spans="1:8" x14ac:dyDescent="0.25">
      <c r="A1926" t="s">
        <v>443</v>
      </c>
      <c r="B1926">
        <v>30.4</v>
      </c>
      <c r="C1926">
        <v>5.28</v>
      </c>
      <c r="D1926" t="s">
        <v>2380</v>
      </c>
      <c r="E1926" t="s">
        <v>2380</v>
      </c>
      <c r="F1926" t="s">
        <v>2380</v>
      </c>
      <c r="G1926" t="s">
        <v>2381</v>
      </c>
      <c r="H1926" t="s">
        <v>2380</v>
      </c>
    </row>
    <row r="1927" spans="1:8" x14ac:dyDescent="0.25">
      <c r="A1927" t="s">
        <v>442</v>
      </c>
      <c r="B1927">
        <v>19.48</v>
      </c>
      <c r="C1927">
        <v>5.63</v>
      </c>
      <c r="D1927" t="s">
        <v>2382</v>
      </c>
      <c r="E1927" t="s">
        <v>2380</v>
      </c>
      <c r="F1927" t="s">
        <v>2380</v>
      </c>
      <c r="G1927">
        <v>1</v>
      </c>
      <c r="H1927" t="s">
        <v>2380</v>
      </c>
    </row>
    <row r="1928" spans="1:8" x14ac:dyDescent="0.25">
      <c r="A1928" t="s">
        <v>441</v>
      </c>
      <c r="B1928">
        <v>16.96</v>
      </c>
      <c r="C1928">
        <v>11.47</v>
      </c>
      <c r="D1928" t="s">
        <v>2382</v>
      </c>
      <c r="E1928" t="s">
        <v>2380</v>
      </c>
      <c r="F1928" t="s">
        <v>2380</v>
      </c>
      <c r="G1928" t="s">
        <v>2381</v>
      </c>
      <c r="H1928" t="s">
        <v>2380</v>
      </c>
    </row>
    <row r="1929" spans="1:8" x14ac:dyDescent="0.25">
      <c r="A1929" t="s">
        <v>440</v>
      </c>
      <c r="B1929">
        <v>19.05</v>
      </c>
      <c r="C1929">
        <v>4.92</v>
      </c>
      <c r="D1929" t="s">
        <v>2380</v>
      </c>
      <c r="E1929" t="s">
        <v>2380</v>
      </c>
      <c r="F1929" t="s">
        <v>2380</v>
      </c>
      <c r="G1929">
        <v>1</v>
      </c>
      <c r="H1929" t="s">
        <v>2380</v>
      </c>
    </row>
    <row r="1930" spans="1:8" x14ac:dyDescent="0.25">
      <c r="A1930" t="s">
        <v>439</v>
      </c>
      <c r="B1930">
        <v>37.619999999999997</v>
      </c>
      <c r="C1930">
        <v>4.18</v>
      </c>
      <c r="D1930" t="s">
        <v>2380</v>
      </c>
      <c r="E1930" t="s">
        <v>2380</v>
      </c>
      <c r="F1930" t="s">
        <v>2380</v>
      </c>
      <c r="G1930" t="s">
        <v>2381</v>
      </c>
      <c r="H1930" t="s">
        <v>2380</v>
      </c>
    </row>
    <row r="1931" spans="1:8" x14ac:dyDescent="0.25">
      <c r="A1931" t="s">
        <v>438</v>
      </c>
      <c r="B1931">
        <v>29.1</v>
      </c>
      <c r="C1931">
        <v>4.67</v>
      </c>
      <c r="D1931" t="s">
        <v>2380</v>
      </c>
      <c r="E1931" t="s">
        <v>2380</v>
      </c>
      <c r="F1931" t="s">
        <v>2380</v>
      </c>
      <c r="G1931" t="s">
        <v>2381</v>
      </c>
      <c r="H1931" t="s">
        <v>2380</v>
      </c>
    </row>
    <row r="1932" spans="1:8" x14ac:dyDescent="0.25">
      <c r="A1932" t="s">
        <v>437</v>
      </c>
      <c r="B1932">
        <v>26.62</v>
      </c>
      <c r="C1932">
        <v>6.24</v>
      </c>
      <c r="D1932" t="s">
        <v>2380</v>
      </c>
      <c r="E1932" t="s">
        <v>2380</v>
      </c>
      <c r="F1932" t="s">
        <v>2380</v>
      </c>
      <c r="G1932" t="s">
        <v>2381</v>
      </c>
      <c r="H1932" t="s">
        <v>2380</v>
      </c>
    </row>
    <row r="1933" spans="1:8" x14ac:dyDescent="0.25">
      <c r="A1933" t="s">
        <v>436</v>
      </c>
      <c r="B1933">
        <v>25.74</v>
      </c>
      <c r="C1933">
        <v>5.99</v>
      </c>
      <c r="D1933" t="s">
        <v>2380</v>
      </c>
      <c r="E1933" t="s">
        <v>2380</v>
      </c>
      <c r="F1933" t="s">
        <v>2380</v>
      </c>
      <c r="G1933" t="s">
        <v>2381</v>
      </c>
      <c r="H1933" t="s">
        <v>2380</v>
      </c>
    </row>
    <row r="1934" spans="1:8" x14ac:dyDescent="0.25">
      <c r="A1934" t="s">
        <v>435</v>
      </c>
      <c r="B1934">
        <v>18.22</v>
      </c>
      <c r="C1934">
        <v>10.27</v>
      </c>
      <c r="D1934" t="s">
        <v>2382</v>
      </c>
      <c r="E1934" t="s">
        <v>2380</v>
      </c>
      <c r="F1934" t="s">
        <v>2380</v>
      </c>
      <c r="G1934">
        <v>1</v>
      </c>
      <c r="H1934" t="s">
        <v>2380</v>
      </c>
    </row>
    <row r="1935" spans="1:8" x14ac:dyDescent="0.25">
      <c r="A1935" t="s">
        <v>434</v>
      </c>
      <c r="B1935">
        <v>26.03</v>
      </c>
      <c r="C1935">
        <v>5.97</v>
      </c>
      <c r="D1935" t="s">
        <v>2380</v>
      </c>
      <c r="E1935" t="s">
        <v>2380</v>
      </c>
      <c r="F1935" t="s">
        <v>2383</v>
      </c>
      <c r="G1935">
        <v>1</v>
      </c>
      <c r="H1935" t="s">
        <v>2380</v>
      </c>
    </row>
    <row r="1936" spans="1:8" x14ac:dyDescent="0.25">
      <c r="A1936" t="s">
        <v>433</v>
      </c>
      <c r="B1936">
        <v>17.29</v>
      </c>
      <c r="C1936">
        <v>4.9800000000000004</v>
      </c>
      <c r="D1936" t="s">
        <v>2380</v>
      </c>
      <c r="E1936" t="s">
        <v>2380</v>
      </c>
      <c r="F1936" t="s">
        <v>2380</v>
      </c>
      <c r="G1936" t="s">
        <v>2381</v>
      </c>
      <c r="H1936" t="s">
        <v>2380</v>
      </c>
    </row>
    <row r="1937" spans="1:8" x14ac:dyDescent="0.25">
      <c r="A1937" t="s">
        <v>432</v>
      </c>
      <c r="B1937">
        <v>18.170000000000002</v>
      </c>
      <c r="C1937">
        <v>6.91</v>
      </c>
      <c r="D1937" t="s">
        <v>2382</v>
      </c>
      <c r="E1937" t="s">
        <v>2380</v>
      </c>
      <c r="F1937" t="s">
        <v>2380</v>
      </c>
      <c r="G1937">
        <v>1</v>
      </c>
      <c r="H1937" t="s">
        <v>2380</v>
      </c>
    </row>
    <row r="1938" spans="1:8" x14ac:dyDescent="0.25">
      <c r="A1938" t="s">
        <v>431</v>
      </c>
      <c r="B1938">
        <v>32.54</v>
      </c>
      <c r="C1938">
        <v>6.38</v>
      </c>
      <c r="D1938" t="s">
        <v>2380</v>
      </c>
      <c r="E1938" t="s">
        <v>2382</v>
      </c>
      <c r="F1938" t="s">
        <v>2380</v>
      </c>
      <c r="G1938">
        <v>1</v>
      </c>
      <c r="H1938" t="s">
        <v>2380</v>
      </c>
    </row>
    <row r="1939" spans="1:8" x14ac:dyDescent="0.25">
      <c r="A1939" t="s">
        <v>430</v>
      </c>
      <c r="B1939">
        <v>30.25</v>
      </c>
      <c r="C1939">
        <v>4.7699999999999996</v>
      </c>
      <c r="D1939" t="s">
        <v>2380</v>
      </c>
      <c r="E1939" t="s">
        <v>2380</v>
      </c>
      <c r="F1939" t="s">
        <v>2380</v>
      </c>
      <c r="G1939" t="s">
        <v>2381</v>
      </c>
      <c r="H1939" t="s">
        <v>2380</v>
      </c>
    </row>
    <row r="1940" spans="1:8" x14ac:dyDescent="0.25">
      <c r="A1940" t="s">
        <v>429</v>
      </c>
      <c r="B1940">
        <v>19.59</v>
      </c>
      <c r="C1940">
        <v>6.04</v>
      </c>
      <c r="D1940" t="s">
        <v>2382</v>
      </c>
      <c r="E1940" t="s">
        <v>2380</v>
      </c>
      <c r="F1940" t="s">
        <v>2380</v>
      </c>
      <c r="G1940">
        <v>1</v>
      </c>
      <c r="H1940" t="s">
        <v>2380</v>
      </c>
    </row>
    <row r="1941" spans="1:8" x14ac:dyDescent="0.25">
      <c r="A1941" t="s">
        <v>428</v>
      </c>
      <c r="B1941">
        <v>45.9</v>
      </c>
      <c r="C1941">
        <v>4.3</v>
      </c>
      <c r="D1941" t="s">
        <v>2382</v>
      </c>
      <c r="E1941" t="s">
        <v>2380</v>
      </c>
      <c r="F1941" t="s">
        <v>2380</v>
      </c>
      <c r="G1941">
        <v>1</v>
      </c>
      <c r="H1941" t="s">
        <v>2380</v>
      </c>
    </row>
    <row r="1942" spans="1:8" x14ac:dyDescent="0.25">
      <c r="A1942" t="s">
        <v>427</v>
      </c>
      <c r="B1942">
        <v>17.059999999999999</v>
      </c>
      <c r="C1942">
        <v>8.75</v>
      </c>
      <c r="D1942" t="s">
        <v>2382</v>
      </c>
      <c r="E1942" t="s">
        <v>2380</v>
      </c>
      <c r="F1942" t="s">
        <v>2380</v>
      </c>
      <c r="G1942" t="s">
        <v>2381</v>
      </c>
      <c r="H1942" t="s">
        <v>2380</v>
      </c>
    </row>
    <row r="1943" spans="1:8" x14ac:dyDescent="0.25">
      <c r="A1943" t="s">
        <v>426</v>
      </c>
      <c r="B1943">
        <v>32.07</v>
      </c>
      <c r="C1943">
        <v>5.25</v>
      </c>
      <c r="D1943" t="s">
        <v>2380</v>
      </c>
      <c r="E1943" t="s">
        <v>2380</v>
      </c>
      <c r="F1943" t="s">
        <v>2383</v>
      </c>
      <c r="G1943">
        <v>1</v>
      </c>
      <c r="H1943" t="s">
        <v>2380</v>
      </c>
    </row>
    <row r="1944" spans="1:8" x14ac:dyDescent="0.25">
      <c r="A1944" t="s">
        <v>425</v>
      </c>
      <c r="B1944">
        <v>16.5</v>
      </c>
      <c r="C1944">
        <v>5.03</v>
      </c>
      <c r="D1944" t="s">
        <v>2380</v>
      </c>
      <c r="E1944" t="s">
        <v>2380</v>
      </c>
      <c r="F1944" t="s">
        <v>2380</v>
      </c>
      <c r="G1944">
        <v>1</v>
      </c>
      <c r="H1944" t="s">
        <v>2380</v>
      </c>
    </row>
    <row r="1945" spans="1:8" x14ac:dyDescent="0.25">
      <c r="A1945" t="s">
        <v>424</v>
      </c>
      <c r="B1945">
        <v>31.4</v>
      </c>
      <c r="C1945">
        <v>5.88</v>
      </c>
      <c r="D1945" t="s">
        <v>2380</v>
      </c>
      <c r="E1945" t="s">
        <v>2380</v>
      </c>
      <c r="F1945" t="s">
        <v>2380</v>
      </c>
      <c r="G1945">
        <v>1</v>
      </c>
      <c r="H1945" t="s">
        <v>2380</v>
      </c>
    </row>
    <row r="1946" spans="1:8" x14ac:dyDescent="0.25">
      <c r="A1946" t="s">
        <v>423</v>
      </c>
      <c r="B1946">
        <v>20.36</v>
      </c>
      <c r="C1946">
        <v>4.49</v>
      </c>
      <c r="D1946" t="s">
        <v>2380</v>
      </c>
      <c r="E1946" t="s">
        <v>2380</v>
      </c>
      <c r="F1946" t="s">
        <v>2380</v>
      </c>
      <c r="G1946" t="s">
        <v>2381</v>
      </c>
      <c r="H1946" t="s">
        <v>2380</v>
      </c>
    </row>
    <row r="1947" spans="1:8" x14ac:dyDescent="0.25">
      <c r="A1947" t="s">
        <v>422</v>
      </c>
      <c r="B1947">
        <v>25.46</v>
      </c>
      <c r="C1947">
        <v>4.1399999999999997</v>
      </c>
      <c r="D1947" t="s">
        <v>2380</v>
      </c>
      <c r="E1947" t="s">
        <v>2380</v>
      </c>
      <c r="F1947" t="s">
        <v>2380</v>
      </c>
      <c r="G1947">
        <v>1</v>
      </c>
      <c r="H1947" t="s">
        <v>2380</v>
      </c>
    </row>
    <row r="1948" spans="1:8" x14ac:dyDescent="0.25">
      <c r="A1948" t="s">
        <v>421</v>
      </c>
      <c r="B1948">
        <v>17.09</v>
      </c>
      <c r="C1948">
        <v>5.8</v>
      </c>
      <c r="D1948" t="s">
        <v>2382</v>
      </c>
      <c r="E1948" t="s">
        <v>2380</v>
      </c>
      <c r="F1948" t="s">
        <v>2380</v>
      </c>
      <c r="G1948" t="s">
        <v>2381</v>
      </c>
      <c r="H1948" t="s">
        <v>2380</v>
      </c>
    </row>
    <row r="1949" spans="1:8" x14ac:dyDescent="0.25">
      <c r="A1949" t="s">
        <v>420</v>
      </c>
      <c r="B1949">
        <v>20.83</v>
      </c>
      <c r="C1949">
        <v>5.12</v>
      </c>
      <c r="D1949" t="s">
        <v>2380</v>
      </c>
      <c r="E1949" t="s">
        <v>2380</v>
      </c>
      <c r="F1949" t="s">
        <v>2380</v>
      </c>
      <c r="G1949" t="s">
        <v>2381</v>
      </c>
      <c r="H1949" t="s">
        <v>2380</v>
      </c>
    </row>
    <row r="1950" spans="1:8" x14ac:dyDescent="0.25">
      <c r="A1950" t="s">
        <v>419</v>
      </c>
      <c r="B1950">
        <v>18.920000000000002</v>
      </c>
      <c r="C1950">
        <v>5.98</v>
      </c>
      <c r="D1950" t="s">
        <v>2382</v>
      </c>
      <c r="E1950" t="s">
        <v>2380</v>
      </c>
      <c r="F1950" t="s">
        <v>2380</v>
      </c>
      <c r="G1950">
        <v>1</v>
      </c>
      <c r="H1950" t="s">
        <v>2380</v>
      </c>
    </row>
    <row r="1951" spans="1:8" x14ac:dyDescent="0.25">
      <c r="A1951" t="s">
        <v>418</v>
      </c>
      <c r="B1951">
        <v>37.1</v>
      </c>
      <c r="C1951">
        <v>5.46</v>
      </c>
      <c r="D1951" t="s">
        <v>2380</v>
      </c>
      <c r="E1951" t="s">
        <v>2380</v>
      </c>
      <c r="F1951" t="s">
        <v>2380</v>
      </c>
      <c r="G1951" t="s">
        <v>2381</v>
      </c>
      <c r="H1951" t="s">
        <v>2380</v>
      </c>
    </row>
    <row r="1952" spans="1:8" x14ac:dyDescent="0.25">
      <c r="A1952" t="s">
        <v>417</v>
      </c>
      <c r="B1952">
        <v>22.515000000000001</v>
      </c>
      <c r="C1952">
        <v>4.91</v>
      </c>
      <c r="D1952" t="s">
        <v>2382</v>
      </c>
      <c r="E1952" t="s">
        <v>2380</v>
      </c>
      <c r="F1952" t="s">
        <v>2383</v>
      </c>
      <c r="G1952">
        <v>1</v>
      </c>
      <c r="H1952" t="s">
        <v>2380</v>
      </c>
    </row>
    <row r="1953" spans="1:8" x14ac:dyDescent="0.25">
      <c r="A1953" t="s">
        <v>416</v>
      </c>
      <c r="B1953">
        <v>32.700000000000003</v>
      </c>
      <c r="C1953">
        <v>4.66</v>
      </c>
      <c r="D1953" t="s">
        <v>2380</v>
      </c>
      <c r="E1953" t="s">
        <v>2380</v>
      </c>
      <c r="F1953" t="s">
        <v>2380</v>
      </c>
      <c r="G1953" t="s">
        <v>2381</v>
      </c>
      <c r="H1953" t="s">
        <v>2380</v>
      </c>
    </row>
    <row r="1954" spans="1:8" x14ac:dyDescent="0.25">
      <c r="A1954" t="s">
        <v>415</v>
      </c>
      <c r="B1954">
        <v>17.75</v>
      </c>
      <c r="C1954">
        <v>6.8</v>
      </c>
      <c r="D1954" t="s">
        <v>2382</v>
      </c>
      <c r="E1954" t="s">
        <v>2380</v>
      </c>
      <c r="F1954" t="s">
        <v>2380</v>
      </c>
      <c r="G1954">
        <v>1</v>
      </c>
      <c r="H1954" t="s">
        <v>2380</v>
      </c>
    </row>
    <row r="1955" spans="1:8" x14ac:dyDescent="0.25">
      <c r="A1955" t="s">
        <v>414</v>
      </c>
      <c r="B1955">
        <v>33.630000000000003</v>
      </c>
      <c r="C1955">
        <v>4.47</v>
      </c>
      <c r="D1955" t="s">
        <v>2382</v>
      </c>
      <c r="E1955" t="s">
        <v>2380</v>
      </c>
      <c r="F1955" t="s">
        <v>2380</v>
      </c>
      <c r="G1955" t="s">
        <v>2381</v>
      </c>
      <c r="H1955" t="s">
        <v>2380</v>
      </c>
    </row>
    <row r="1956" spans="1:8" x14ac:dyDescent="0.25">
      <c r="A1956" t="s">
        <v>413</v>
      </c>
      <c r="B1956">
        <v>34.799999999999997</v>
      </c>
      <c r="C1956">
        <v>4.08</v>
      </c>
      <c r="D1956" t="s">
        <v>2382</v>
      </c>
      <c r="E1956" t="s">
        <v>2380</v>
      </c>
      <c r="F1956" t="s">
        <v>2380</v>
      </c>
      <c r="G1956">
        <v>1</v>
      </c>
      <c r="H1956" t="s">
        <v>2380</v>
      </c>
    </row>
    <row r="1957" spans="1:8" x14ac:dyDescent="0.25">
      <c r="A1957" t="s">
        <v>412</v>
      </c>
      <c r="B1957">
        <v>16.809999999999999</v>
      </c>
      <c r="C1957">
        <v>5.51</v>
      </c>
      <c r="D1957" t="s">
        <v>2382</v>
      </c>
      <c r="E1957" t="s">
        <v>2380</v>
      </c>
      <c r="F1957" t="s">
        <v>2380</v>
      </c>
      <c r="G1957">
        <v>1</v>
      </c>
      <c r="H1957" t="s">
        <v>2380</v>
      </c>
    </row>
    <row r="1958" spans="1:8" x14ac:dyDescent="0.25">
      <c r="A1958" t="s">
        <v>411</v>
      </c>
      <c r="B1958">
        <v>16.690000000000001</v>
      </c>
      <c r="C1958">
        <v>8.4</v>
      </c>
      <c r="D1958" t="s">
        <v>2382</v>
      </c>
      <c r="E1958" t="s">
        <v>2380</v>
      </c>
      <c r="F1958" t="s">
        <v>2380</v>
      </c>
      <c r="G1958" t="s">
        <v>2381</v>
      </c>
      <c r="H1958" t="s">
        <v>2380</v>
      </c>
    </row>
    <row r="1959" spans="1:8" x14ac:dyDescent="0.25">
      <c r="A1959" t="s">
        <v>410</v>
      </c>
      <c r="B1959">
        <v>23.21</v>
      </c>
      <c r="C1959">
        <v>5.14</v>
      </c>
      <c r="D1959" t="s">
        <v>2382</v>
      </c>
      <c r="E1959" t="s">
        <v>2380</v>
      </c>
      <c r="F1959" t="s">
        <v>2380</v>
      </c>
      <c r="G1959">
        <v>1</v>
      </c>
      <c r="H1959" t="s">
        <v>2380</v>
      </c>
    </row>
    <row r="1960" spans="1:8" x14ac:dyDescent="0.25">
      <c r="A1960" t="s">
        <v>409</v>
      </c>
      <c r="B1960">
        <v>25.175000000000001</v>
      </c>
      <c r="C1960">
        <v>5.21</v>
      </c>
      <c r="D1960" t="s">
        <v>2382</v>
      </c>
      <c r="E1960" t="s">
        <v>2380</v>
      </c>
      <c r="F1960" t="s">
        <v>2380</v>
      </c>
      <c r="G1960">
        <v>1</v>
      </c>
      <c r="H1960" t="s">
        <v>2380</v>
      </c>
    </row>
    <row r="1961" spans="1:8" x14ac:dyDescent="0.25">
      <c r="A1961" t="s">
        <v>408</v>
      </c>
      <c r="B1961">
        <v>34.770000000000003</v>
      </c>
      <c r="C1961">
        <v>6.23</v>
      </c>
      <c r="D1961" t="s">
        <v>2380</v>
      </c>
      <c r="E1961" t="s">
        <v>2380</v>
      </c>
      <c r="F1961" t="s">
        <v>2380</v>
      </c>
      <c r="G1961" t="s">
        <v>2381</v>
      </c>
      <c r="H1961" t="s">
        <v>2380</v>
      </c>
    </row>
    <row r="1962" spans="1:8" x14ac:dyDescent="0.25">
      <c r="A1962" t="s">
        <v>407</v>
      </c>
      <c r="B1962">
        <v>27.7</v>
      </c>
      <c r="C1962">
        <v>5.6</v>
      </c>
      <c r="D1962" t="s">
        <v>2380</v>
      </c>
      <c r="E1962" t="s">
        <v>2380</v>
      </c>
      <c r="F1962" t="s">
        <v>2380</v>
      </c>
      <c r="G1962">
        <v>1</v>
      </c>
      <c r="H1962" t="s">
        <v>2380</v>
      </c>
    </row>
    <row r="1963" spans="1:8" x14ac:dyDescent="0.25">
      <c r="A1963" t="s">
        <v>406</v>
      </c>
      <c r="B1963">
        <v>19.12</v>
      </c>
      <c r="C1963">
        <v>4.72</v>
      </c>
      <c r="D1963" t="s">
        <v>2382</v>
      </c>
      <c r="E1963" t="s">
        <v>2380</v>
      </c>
      <c r="F1963" t="s">
        <v>2380</v>
      </c>
      <c r="G1963">
        <v>1</v>
      </c>
      <c r="H1963" t="s">
        <v>2380</v>
      </c>
    </row>
    <row r="1964" spans="1:8" x14ac:dyDescent="0.25">
      <c r="A1964" t="s">
        <v>405</v>
      </c>
      <c r="B1964">
        <v>32.67</v>
      </c>
      <c r="C1964">
        <v>4.67</v>
      </c>
      <c r="D1964" t="s">
        <v>2380</v>
      </c>
      <c r="E1964" t="s">
        <v>2380</v>
      </c>
      <c r="F1964" t="s">
        <v>2383</v>
      </c>
      <c r="G1964">
        <v>1</v>
      </c>
      <c r="H1964" t="s">
        <v>2380</v>
      </c>
    </row>
    <row r="1965" spans="1:8" x14ac:dyDescent="0.25">
      <c r="A1965" t="s">
        <v>404</v>
      </c>
      <c r="B1965">
        <v>28.5</v>
      </c>
      <c r="C1965">
        <v>6.11</v>
      </c>
      <c r="D1965" t="s">
        <v>2380</v>
      </c>
      <c r="E1965" t="s">
        <v>2380</v>
      </c>
      <c r="F1965" t="s">
        <v>2380</v>
      </c>
      <c r="G1965">
        <v>1</v>
      </c>
      <c r="H1965" t="s">
        <v>2380</v>
      </c>
    </row>
    <row r="1966" spans="1:8" x14ac:dyDescent="0.25">
      <c r="A1966" t="s">
        <v>403</v>
      </c>
      <c r="B1966">
        <v>39.270000000000003</v>
      </c>
      <c r="C1966">
        <v>6.25</v>
      </c>
      <c r="D1966" t="s">
        <v>2380</v>
      </c>
      <c r="E1966" t="s">
        <v>2380</v>
      </c>
      <c r="F1966" t="s">
        <v>2380</v>
      </c>
      <c r="G1966" t="s">
        <v>2381</v>
      </c>
      <c r="H1966" t="s">
        <v>2380</v>
      </c>
    </row>
    <row r="1967" spans="1:8" x14ac:dyDescent="0.25">
      <c r="A1967" t="s">
        <v>402</v>
      </c>
      <c r="B1967">
        <v>32.49</v>
      </c>
      <c r="C1967">
        <v>4</v>
      </c>
      <c r="D1967" t="s">
        <v>2382</v>
      </c>
      <c r="E1967" t="s">
        <v>2380</v>
      </c>
      <c r="F1967" t="s">
        <v>2380</v>
      </c>
      <c r="G1967" t="s">
        <v>2381</v>
      </c>
      <c r="H1967" t="s">
        <v>2380</v>
      </c>
    </row>
    <row r="1968" spans="1:8" x14ac:dyDescent="0.25">
      <c r="A1968" t="s">
        <v>401</v>
      </c>
      <c r="B1968">
        <v>23.7</v>
      </c>
      <c r="C1968">
        <v>5.55</v>
      </c>
      <c r="D1968" t="s">
        <v>2382</v>
      </c>
      <c r="E1968" t="s">
        <v>2380</v>
      </c>
      <c r="F1968" t="s">
        <v>2380</v>
      </c>
      <c r="G1968" t="s">
        <v>2381</v>
      </c>
      <c r="H1968" t="s">
        <v>2380</v>
      </c>
    </row>
    <row r="1969" spans="1:8" x14ac:dyDescent="0.25">
      <c r="A1969" t="s">
        <v>400</v>
      </c>
      <c r="B1969">
        <v>30.4</v>
      </c>
      <c r="C1969">
        <v>5.95</v>
      </c>
      <c r="D1969" t="s">
        <v>2380</v>
      </c>
      <c r="E1969" t="s">
        <v>2382</v>
      </c>
      <c r="F1969" t="s">
        <v>2380</v>
      </c>
      <c r="G1969">
        <v>1</v>
      </c>
      <c r="H1969" t="s">
        <v>2380</v>
      </c>
    </row>
    <row r="1970" spans="1:8" x14ac:dyDescent="0.25">
      <c r="A1970" t="s">
        <v>399</v>
      </c>
      <c r="B1970">
        <v>38.94</v>
      </c>
      <c r="C1970">
        <v>4.3600000000000003</v>
      </c>
      <c r="D1970" t="s">
        <v>2380</v>
      </c>
      <c r="E1970" t="s">
        <v>2380</v>
      </c>
      <c r="F1970" t="s">
        <v>2383</v>
      </c>
      <c r="G1970">
        <v>1</v>
      </c>
      <c r="H1970" t="s">
        <v>2380</v>
      </c>
    </row>
    <row r="1971" spans="1:8" x14ac:dyDescent="0.25">
      <c r="A1971" t="s">
        <v>398</v>
      </c>
      <c r="B1971">
        <v>31.02</v>
      </c>
      <c r="C1971">
        <v>4.84</v>
      </c>
      <c r="D1971" t="s">
        <v>2380</v>
      </c>
      <c r="E1971" t="s">
        <v>2380</v>
      </c>
      <c r="F1971" t="s">
        <v>2383</v>
      </c>
      <c r="G1971">
        <v>1</v>
      </c>
      <c r="H1971" t="s">
        <v>2380</v>
      </c>
    </row>
    <row r="1972" spans="1:8" x14ac:dyDescent="0.25">
      <c r="A1972" t="s">
        <v>397</v>
      </c>
      <c r="B1972">
        <v>17.5</v>
      </c>
      <c r="C1972">
        <v>4.5599999999999996</v>
      </c>
      <c r="D1972" t="s">
        <v>2380</v>
      </c>
      <c r="E1972" t="s">
        <v>2380</v>
      </c>
      <c r="F1972" t="s">
        <v>2380</v>
      </c>
      <c r="G1972">
        <v>1</v>
      </c>
      <c r="H1972" t="s">
        <v>2380</v>
      </c>
    </row>
    <row r="1973" spans="1:8" x14ac:dyDescent="0.25">
      <c r="A1973" t="s">
        <v>396</v>
      </c>
      <c r="B1973">
        <v>34.799999999999997</v>
      </c>
      <c r="C1973">
        <v>4.42</v>
      </c>
      <c r="D1973" t="s">
        <v>2382</v>
      </c>
      <c r="E1973" t="s">
        <v>2382</v>
      </c>
      <c r="F1973" t="s">
        <v>2380</v>
      </c>
      <c r="G1973">
        <v>2</v>
      </c>
      <c r="H1973" t="s">
        <v>2380</v>
      </c>
    </row>
    <row r="1974" spans="1:8" x14ac:dyDescent="0.25">
      <c r="A1974" t="s">
        <v>395</v>
      </c>
      <c r="B1974">
        <v>17.3</v>
      </c>
      <c r="C1974">
        <v>7.66</v>
      </c>
      <c r="D1974" t="s">
        <v>2382</v>
      </c>
      <c r="E1974" t="s">
        <v>2380</v>
      </c>
      <c r="F1974" t="s">
        <v>2380</v>
      </c>
      <c r="G1974">
        <v>1</v>
      </c>
      <c r="H1974" t="s">
        <v>2380</v>
      </c>
    </row>
    <row r="1975" spans="1:8" x14ac:dyDescent="0.25">
      <c r="A1975" t="s">
        <v>394</v>
      </c>
      <c r="B1975">
        <v>32.25</v>
      </c>
      <c r="C1975">
        <v>5.2</v>
      </c>
      <c r="D1975" t="s">
        <v>2382</v>
      </c>
      <c r="E1975" t="s">
        <v>2380</v>
      </c>
      <c r="F1975" t="s">
        <v>2380</v>
      </c>
      <c r="G1975" t="s">
        <v>2381</v>
      </c>
      <c r="H1975" t="s">
        <v>2380</v>
      </c>
    </row>
    <row r="1976" spans="1:8" x14ac:dyDescent="0.25">
      <c r="A1976" t="s">
        <v>393</v>
      </c>
      <c r="B1976">
        <v>42.4</v>
      </c>
      <c r="C1976">
        <v>5.53</v>
      </c>
      <c r="D1976" t="s">
        <v>2382</v>
      </c>
      <c r="E1976" t="s">
        <v>2380</v>
      </c>
      <c r="F1976" t="s">
        <v>2380</v>
      </c>
      <c r="G1976" t="s">
        <v>2381</v>
      </c>
      <c r="H1976" t="s">
        <v>2380</v>
      </c>
    </row>
    <row r="1977" spans="1:8" x14ac:dyDescent="0.25">
      <c r="A1977" t="s">
        <v>392</v>
      </c>
      <c r="B1977">
        <v>38.664999999999999</v>
      </c>
      <c r="C1977">
        <v>4.8600000000000003</v>
      </c>
      <c r="D1977" t="s">
        <v>2380</v>
      </c>
      <c r="E1977" t="s">
        <v>2382</v>
      </c>
      <c r="F1977" t="s">
        <v>2380</v>
      </c>
      <c r="G1977">
        <v>1</v>
      </c>
      <c r="H1977" t="s">
        <v>2380</v>
      </c>
    </row>
    <row r="1978" spans="1:8" x14ac:dyDescent="0.25">
      <c r="A1978" t="s">
        <v>391</v>
      </c>
      <c r="B1978">
        <v>29.92</v>
      </c>
      <c r="C1978">
        <v>5.49</v>
      </c>
      <c r="D1978" t="s">
        <v>2382</v>
      </c>
      <c r="E1978" t="s">
        <v>2380</v>
      </c>
      <c r="F1978" t="s">
        <v>2380</v>
      </c>
      <c r="G1978" t="s">
        <v>2381</v>
      </c>
      <c r="H1978" t="s">
        <v>2380</v>
      </c>
    </row>
    <row r="1979" spans="1:8" x14ac:dyDescent="0.25">
      <c r="A1979" t="s">
        <v>390</v>
      </c>
      <c r="B1979">
        <v>29.48</v>
      </c>
      <c r="C1979">
        <v>4.09</v>
      </c>
      <c r="D1979" t="s">
        <v>2382</v>
      </c>
      <c r="E1979" t="s">
        <v>2380</v>
      </c>
      <c r="F1979" t="s">
        <v>2380</v>
      </c>
      <c r="G1979" t="s">
        <v>2381</v>
      </c>
      <c r="H1979" t="s">
        <v>2380</v>
      </c>
    </row>
    <row r="1980" spans="1:8" x14ac:dyDescent="0.25">
      <c r="A1980" t="s">
        <v>389</v>
      </c>
      <c r="B1980">
        <v>28.785</v>
      </c>
      <c r="C1980">
        <v>4.3099999999999996</v>
      </c>
      <c r="D1980" t="s">
        <v>2382</v>
      </c>
      <c r="E1980" t="s">
        <v>2380</v>
      </c>
      <c r="F1980" t="s">
        <v>2380</v>
      </c>
      <c r="G1980" t="s">
        <v>2381</v>
      </c>
      <c r="H1980" t="s">
        <v>2380</v>
      </c>
    </row>
    <row r="1981" spans="1:8" x14ac:dyDescent="0.25">
      <c r="A1981" t="s">
        <v>388</v>
      </c>
      <c r="B1981">
        <v>19.8</v>
      </c>
      <c r="C1981">
        <v>4</v>
      </c>
      <c r="D1981" t="s">
        <v>2382</v>
      </c>
      <c r="E1981" t="s">
        <v>2380</v>
      </c>
      <c r="F1981" t="s">
        <v>2380</v>
      </c>
      <c r="G1981" t="s">
        <v>2381</v>
      </c>
      <c r="H1981" t="s">
        <v>2380</v>
      </c>
    </row>
    <row r="1982" spans="1:8" x14ac:dyDescent="0.25">
      <c r="A1982" t="s">
        <v>387</v>
      </c>
      <c r="B1982">
        <v>35.53</v>
      </c>
      <c r="C1982">
        <v>4.68</v>
      </c>
      <c r="D1982" t="s">
        <v>2380</v>
      </c>
      <c r="E1982" t="s">
        <v>2380</v>
      </c>
      <c r="F1982" t="s">
        <v>2383</v>
      </c>
      <c r="G1982">
        <v>1</v>
      </c>
      <c r="H1982" t="s">
        <v>2380</v>
      </c>
    </row>
    <row r="1983" spans="1:8" x14ac:dyDescent="0.25">
      <c r="A1983" t="s">
        <v>386</v>
      </c>
      <c r="B1983">
        <v>21.47</v>
      </c>
      <c r="C1983">
        <v>4.0199999999999996</v>
      </c>
      <c r="D1983" t="s">
        <v>2382</v>
      </c>
      <c r="E1983" t="s">
        <v>2380</v>
      </c>
      <c r="F1983" t="s">
        <v>2380</v>
      </c>
      <c r="G1983">
        <v>1</v>
      </c>
      <c r="H1983" t="s">
        <v>2380</v>
      </c>
    </row>
    <row r="1984" spans="1:8" x14ac:dyDescent="0.25">
      <c r="A1984" t="s">
        <v>385</v>
      </c>
      <c r="B1984">
        <v>25.9</v>
      </c>
      <c r="C1984">
        <v>5.12</v>
      </c>
      <c r="D1984" t="s">
        <v>2380</v>
      </c>
      <c r="E1984" t="s">
        <v>2380</v>
      </c>
      <c r="F1984" t="s">
        <v>2383</v>
      </c>
      <c r="G1984">
        <v>1</v>
      </c>
      <c r="H1984" t="s">
        <v>2380</v>
      </c>
    </row>
    <row r="1985" spans="1:8" x14ac:dyDescent="0.25">
      <c r="A1985" t="s">
        <v>384</v>
      </c>
      <c r="B1985">
        <v>20.81</v>
      </c>
      <c r="C1985">
        <v>5.52</v>
      </c>
      <c r="D1985" t="s">
        <v>2380</v>
      </c>
      <c r="E1985" t="s">
        <v>2380</v>
      </c>
      <c r="F1985" t="s">
        <v>2380</v>
      </c>
      <c r="G1985" t="s">
        <v>2381</v>
      </c>
      <c r="H1985" t="s">
        <v>2380</v>
      </c>
    </row>
    <row r="1986" spans="1:8" x14ac:dyDescent="0.25">
      <c r="A1986" t="s">
        <v>383</v>
      </c>
      <c r="B1986">
        <v>25.84</v>
      </c>
      <c r="C1986">
        <v>5.81</v>
      </c>
      <c r="D1986" t="s">
        <v>2382</v>
      </c>
      <c r="E1986" t="s">
        <v>2380</v>
      </c>
      <c r="F1986" t="s">
        <v>2383</v>
      </c>
      <c r="G1986">
        <v>1</v>
      </c>
      <c r="H1986" t="s">
        <v>2380</v>
      </c>
    </row>
    <row r="1987" spans="1:8" x14ac:dyDescent="0.25">
      <c r="A1987" t="s">
        <v>382</v>
      </c>
      <c r="B1987">
        <v>30.95</v>
      </c>
      <c r="C1987">
        <v>5.16</v>
      </c>
      <c r="D1987" t="s">
        <v>2380</v>
      </c>
      <c r="E1987" t="s">
        <v>2380</v>
      </c>
      <c r="F1987" t="s">
        <v>2383</v>
      </c>
      <c r="G1987">
        <v>1</v>
      </c>
      <c r="H1987" t="s">
        <v>2380</v>
      </c>
    </row>
    <row r="1988" spans="1:8" x14ac:dyDescent="0.25">
      <c r="A1988" t="s">
        <v>381</v>
      </c>
      <c r="B1988">
        <v>30.54</v>
      </c>
      <c r="C1988">
        <v>5</v>
      </c>
      <c r="D1988" t="s">
        <v>2380</v>
      </c>
      <c r="E1988" t="s">
        <v>2380</v>
      </c>
      <c r="F1988" t="s">
        <v>2383</v>
      </c>
      <c r="G1988">
        <v>1</v>
      </c>
      <c r="H1988" t="s">
        <v>2380</v>
      </c>
    </row>
    <row r="1989" spans="1:8" x14ac:dyDescent="0.25">
      <c r="A1989" t="s">
        <v>380</v>
      </c>
      <c r="B1989">
        <v>33.914999999999999</v>
      </c>
      <c r="C1989">
        <v>5.84</v>
      </c>
      <c r="D1989" t="s">
        <v>2382</v>
      </c>
      <c r="E1989" t="s">
        <v>2380</v>
      </c>
      <c r="F1989" t="s">
        <v>2380</v>
      </c>
      <c r="G1989" t="s">
        <v>2381</v>
      </c>
      <c r="H1989" t="s">
        <v>2380</v>
      </c>
    </row>
    <row r="1990" spans="1:8" x14ac:dyDescent="0.25">
      <c r="A1990" t="s">
        <v>379</v>
      </c>
      <c r="B1990">
        <v>33.31</v>
      </c>
      <c r="C1990">
        <v>4.1900000000000004</v>
      </c>
      <c r="D1990" t="s">
        <v>2380</v>
      </c>
      <c r="E1990" t="s">
        <v>2380</v>
      </c>
      <c r="F1990" t="s">
        <v>2383</v>
      </c>
      <c r="G1990">
        <v>1</v>
      </c>
      <c r="H1990" t="s">
        <v>2380</v>
      </c>
    </row>
    <row r="1991" spans="1:8" x14ac:dyDescent="0.25">
      <c r="A1991" t="s">
        <v>378</v>
      </c>
      <c r="B1991">
        <v>25.745000000000001</v>
      </c>
      <c r="C1991">
        <v>4.62</v>
      </c>
      <c r="D1991" t="s">
        <v>2382</v>
      </c>
      <c r="E1991" t="s">
        <v>2380</v>
      </c>
      <c r="F1991" t="s">
        <v>2380</v>
      </c>
      <c r="G1991" t="s">
        <v>2381</v>
      </c>
      <c r="H1991" t="s">
        <v>2380</v>
      </c>
    </row>
    <row r="1992" spans="1:8" x14ac:dyDescent="0.25">
      <c r="A1992" t="s">
        <v>377</v>
      </c>
      <c r="B1992">
        <v>37.1</v>
      </c>
      <c r="C1992">
        <v>6.24</v>
      </c>
      <c r="D1992" t="s">
        <v>2380</v>
      </c>
      <c r="E1992" t="s">
        <v>2380</v>
      </c>
      <c r="F1992" t="s">
        <v>2380</v>
      </c>
      <c r="G1992" t="s">
        <v>2381</v>
      </c>
      <c r="H1992" t="s">
        <v>2380</v>
      </c>
    </row>
    <row r="1993" spans="1:8" x14ac:dyDescent="0.25">
      <c r="A1993" t="s">
        <v>376</v>
      </c>
      <c r="B1993">
        <v>35.435000000000002</v>
      </c>
      <c r="C1993">
        <v>5.81</v>
      </c>
      <c r="D1993" t="s">
        <v>2380</v>
      </c>
      <c r="E1993" t="s">
        <v>2380</v>
      </c>
      <c r="F1993" t="s">
        <v>2380</v>
      </c>
      <c r="G1993" t="s">
        <v>2381</v>
      </c>
      <c r="H1993" t="s">
        <v>2380</v>
      </c>
    </row>
    <row r="1994" spans="1:8" x14ac:dyDescent="0.25">
      <c r="A1994" t="s">
        <v>375</v>
      </c>
      <c r="B1994">
        <v>20.399999999999999</v>
      </c>
      <c r="C1994">
        <v>4.83</v>
      </c>
      <c r="D1994" t="s">
        <v>2380</v>
      </c>
      <c r="E1994" t="s">
        <v>2380</v>
      </c>
      <c r="F1994" t="s">
        <v>2380</v>
      </c>
      <c r="G1994" t="s">
        <v>2381</v>
      </c>
      <c r="H1994" t="s">
        <v>2380</v>
      </c>
    </row>
    <row r="1995" spans="1:8" x14ac:dyDescent="0.25">
      <c r="A1995" t="s">
        <v>374</v>
      </c>
      <c r="B1995">
        <v>42.13</v>
      </c>
      <c r="C1995">
        <v>5.72</v>
      </c>
      <c r="D1995" t="s">
        <v>2382</v>
      </c>
      <c r="E1995" t="s">
        <v>2380</v>
      </c>
      <c r="F1995" t="s">
        <v>2383</v>
      </c>
      <c r="G1995">
        <v>1</v>
      </c>
      <c r="H1995" t="s">
        <v>2380</v>
      </c>
    </row>
    <row r="1996" spans="1:8" x14ac:dyDescent="0.25">
      <c r="A1996" t="s">
        <v>373</v>
      </c>
      <c r="B1996">
        <v>33.99</v>
      </c>
      <c r="C1996">
        <v>4.83</v>
      </c>
      <c r="D1996" t="s">
        <v>2382</v>
      </c>
      <c r="E1996" t="s">
        <v>2380</v>
      </c>
      <c r="F1996" t="s">
        <v>2383</v>
      </c>
      <c r="G1996">
        <v>1</v>
      </c>
      <c r="H1996" t="s">
        <v>2380</v>
      </c>
    </row>
    <row r="1997" spans="1:8" x14ac:dyDescent="0.25">
      <c r="A1997" t="s">
        <v>372</v>
      </c>
      <c r="B1997">
        <v>28.594999999999999</v>
      </c>
      <c r="C1997">
        <v>4.1399999999999997</v>
      </c>
      <c r="D1997" t="s">
        <v>2382</v>
      </c>
      <c r="E1997" t="s">
        <v>2380</v>
      </c>
      <c r="F1997" t="s">
        <v>2383</v>
      </c>
      <c r="G1997">
        <v>1</v>
      </c>
      <c r="H1997" t="s">
        <v>2380</v>
      </c>
    </row>
    <row r="1998" spans="1:8" x14ac:dyDescent="0.25">
      <c r="A1998" t="s">
        <v>371</v>
      </c>
      <c r="B1998">
        <v>20.8</v>
      </c>
      <c r="C1998">
        <v>4.07</v>
      </c>
      <c r="D1998" t="s">
        <v>2382</v>
      </c>
      <c r="E1998" t="s">
        <v>2380</v>
      </c>
      <c r="F1998" t="s">
        <v>2383</v>
      </c>
      <c r="G1998">
        <v>1</v>
      </c>
      <c r="H1998" t="s">
        <v>2380</v>
      </c>
    </row>
    <row r="1999" spans="1:8" x14ac:dyDescent="0.25">
      <c r="A1999" t="s">
        <v>370</v>
      </c>
      <c r="B1999">
        <v>23.465</v>
      </c>
      <c r="C1999">
        <v>6.26</v>
      </c>
      <c r="D1999" t="s">
        <v>2382</v>
      </c>
      <c r="E1999" t="s">
        <v>2380</v>
      </c>
      <c r="F1999" t="s">
        <v>2383</v>
      </c>
      <c r="G1999">
        <v>1</v>
      </c>
      <c r="H1999" t="s">
        <v>2380</v>
      </c>
    </row>
    <row r="2000" spans="1:8" x14ac:dyDescent="0.25">
      <c r="A2000" t="s">
        <v>369</v>
      </c>
      <c r="B2000">
        <v>40.185000000000002</v>
      </c>
      <c r="C2000">
        <v>5.88</v>
      </c>
      <c r="D2000" t="s">
        <v>2382</v>
      </c>
      <c r="E2000" t="s">
        <v>2380</v>
      </c>
      <c r="F2000" t="s">
        <v>2380</v>
      </c>
      <c r="G2000" t="s">
        <v>2381</v>
      </c>
      <c r="H2000" t="s">
        <v>2380</v>
      </c>
    </row>
    <row r="2001" spans="1:8" x14ac:dyDescent="0.25">
      <c r="A2001" t="s">
        <v>368</v>
      </c>
      <c r="B2001">
        <v>21.89</v>
      </c>
      <c r="C2001">
        <v>5.72</v>
      </c>
      <c r="D2001" t="s">
        <v>2382</v>
      </c>
      <c r="E2001" t="s">
        <v>2380</v>
      </c>
      <c r="F2001" t="s">
        <v>2380</v>
      </c>
      <c r="G2001" t="s">
        <v>2381</v>
      </c>
      <c r="H2001" t="s">
        <v>2380</v>
      </c>
    </row>
    <row r="2002" spans="1:8" x14ac:dyDescent="0.25">
      <c r="A2002" t="s">
        <v>367</v>
      </c>
      <c r="B2002">
        <v>29.34</v>
      </c>
      <c r="C2002">
        <v>6.09</v>
      </c>
      <c r="D2002" t="s">
        <v>2382</v>
      </c>
      <c r="E2002" t="s">
        <v>2382</v>
      </c>
      <c r="F2002" t="s">
        <v>2380</v>
      </c>
      <c r="G2002">
        <v>2</v>
      </c>
      <c r="H2002" t="s">
        <v>2380</v>
      </c>
    </row>
    <row r="2003" spans="1:8" x14ac:dyDescent="0.25">
      <c r="A2003" t="s">
        <v>366</v>
      </c>
      <c r="B2003">
        <v>22.61</v>
      </c>
      <c r="C2003">
        <v>4.25</v>
      </c>
      <c r="D2003" t="s">
        <v>2382</v>
      </c>
      <c r="E2003" t="s">
        <v>2380</v>
      </c>
      <c r="F2003" t="s">
        <v>2380</v>
      </c>
      <c r="G2003" t="s">
        <v>2381</v>
      </c>
      <c r="H2003" t="s">
        <v>2380</v>
      </c>
    </row>
    <row r="2004" spans="1:8" x14ac:dyDescent="0.25">
      <c r="A2004" t="s">
        <v>365</v>
      </c>
      <c r="B2004">
        <v>22.23</v>
      </c>
      <c r="C2004">
        <v>6.09</v>
      </c>
      <c r="D2004" t="s">
        <v>2382</v>
      </c>
      <c r="E2004" t="s">
        <v>2380</v>
      </c>
      <c r="F2004" t="s">
        <v>2380</v>
      </c>
      <c r="G2004" t="s">
        <v>2381</v>
      </c>
      <c r="H2004" t="s">
        <v>2380</v>
      </c>
    </row>
    <row r="2005" spans="1:8" x14ac:dyDescent="0.25">
      <c r="A2005" t="s">
        <v>364</v>
      </c>
      <c r="B2005">
        <v>33.4</v>
      </c>
      <c r="C2005">
        <v>5.51</v>
      </c>
      <c r="D2005" t="s">
        <v>2380</v>
      </c>
      <c r="E2005" t="s">
        <v>2380</v>
      </c>
      <c r="F2005" t="s">
        <v>2380</v>
      </c>
      <c r="G2005" t="s">
        <v>2381</v>
      </c>
      <c r="H2005" t="s">
        <v>2380</v>
      </c>
    </row>
    <row r="2006" spans="1:8" x14ac:dyDescent="0.25">
      <c r="A2006" t="s">
        <v>363</v>
      </c>
      <c r="B2006">
        <v>33.11</v>
      </c>
      <c r="C2006">
        <v>5.63</v>
      </c>
      <c r="D2006" t="s">
        <v>2380</v>
      </c>
      <c r="E2006" t="s">
        <v>2380</v>
      </c>
      <c r="F2006" t="s">
        <v>2380</v>
      </c>
      <c r="G2006" t="s">
        <v>2381</v>
      </c>
      <c r="H2006" t="s">
        <v>2380</v>
      </c>
    </row>
    <row r="2007" spans="1:8" x14ac:dyDescent="0.25">
      <c r="A2007" t="s">
        <v>362</v>
      </c>
      <c r="B2007">
        <v>16.815000000000001</v>
      </c>
      <c r="C2007">
        <v>5.29</v>
      </c>
      <c r="D2007" t="s">
        <v>2382</v>
      </c>
      <c r="E2007" t="s">
        <v>2380</v>
      </c>
      <c r="F2007" t="s">
        <v>2380</v>
      </c>
      <c r="G2007" t="s">
        <v>2381</v>
      </c>
      <c r="H2007" t="s">
        <v>2380</v>
      </c>
    </row>
    <row r="2008" spans="1:8" x14ac:dyDescent="0.25">
      <c r="A2008" t="s">
        <v>361</v>
      </c>
      <c r="B2008">
        <v>25.61</v>
      </c>
      <c r="C2008">
        <v>4</v>
      </c>
      <c r="D2008" t="s">
        <v>2380</v>
      </c>
      <c r="E2008" t="s">
        <v>2380</v>
      </c>
      <c r="F2008" t="s">
        <v>2383</v>
      </c>
      <c r="G2008">
        <v>1</v>
      </c>
      <c r="H2008" t="s">
        <v>2380</v>
      </c>
    </row>
    <row r="2009" spans="1:8" x14ac:dyDescent="0.25">
      <c r="A2009" t="s">
        <v>360</v>
      </c>
      <c r="B2009">
        <v>25.8</v>
      </c>
      <c r="C2009">
        <v>5.49</v>
      </c>
      <c r="D2009" t="s">
        <v>2380</v>
      </c>
      <c r="E2009" t="s">
        <v>2380</v>
      </c>
      <c r="F2009" t="s">
        <v>2380</v>
      </c>
      <c r="G2009" t="s">
        <v>2381</v>
      </c>
      <c r="H2009" t="s">
        <v>2380</v>
      </c>
    </row>
    <row r="2010" spans="1:8" x14ac:dyDescent="0.25">
      <c r="A2010" t="s">
        <v>359</v>
      </c>
      <c r="B2010">
        <v>27.39</v>
      </c>
      <c r="C2010">
        <v>5.34</v>
      </c>
      <c r="D2010" t="s">
        <v>2380</v>
      </c>
      <c r="E2010" t="s">
        <v>2380</v>
      </c>
      <c r="F2010" t="s">
        <v>2380</v>
      </c>
      <c r="G2010" t="s">
        <v>2381</v>
      </c>
      <c r="H2010" t="s">
        <v>2380</v>
      </c>
    </row>
    <row r="2011" spans="1:8" x14ac:dyDescent="0.25">
      <c r="A2011" t="s">
        <v>358</v>
      </c>
      <c r="B2011">
        <v>17.03</v>
      </c>
      <c r="C2011">
        <v>4.12</v>
      </c>
      <c r="D2011" t="s">
        <v>2380</v>
      </c>
      <c r="E2011" t="s">
        <v>2380</v>
      </c>
      <c r="F2011" t="s">
        <v>2380</v>
      </c>
      <c r="G2011">
        <v>1</v>
      </c>
      <c r="H2011" t="s">
        <v>2380</v>
      </c>
    </row>
    <row r="2012" spans="1:8" x14ac:dyDescent="0.25">
      <c r="A2012" t="s">
        <v>357</v>
      </c>
      <c r="B2012">
        <v>23.75</v>
      </c>
      <c r="C2012">
        <v>5.49</v>
      </c>
      <c r="D2012" t="s">
        <v>2382</v>
      </c>
      <c r="E2012" t="s">
        <v>2380</v>
      </c>
      <c r="F2012" t="s">
        <v>2380</v>
      </c>
      <c r="G2012" t="s">
        <v>2381</v>
      </c>
      <c r="H2012" t="s">
        <v>2380</v>
      </c>
    </row>
    <row r="2013" spans="1:8" x14ac:dyDescent="0.25">
      <c r="A2013" t="s">
        <v>355</v>
      </c>
      <c r="B2013">
        <v>26.03</v>
      </c>
      <c r="C2013">
        <v>5.1100000000000003</v>
      </c>
      <c r="D2013" t="s">
        <v>2382</v>
      </c>
      <c r="E2013" t="s">
        <v>2380</v>
      </c>
      <c r="F2013" t="s">
        <v>2380</v>
      </c>
      <c r="G2013">
        <v>1</v>
      </c>
      <c r="H2013" t="s">
        <v>2380</v>
      </c>
    </row>
    <row r="2014" spans="1:8" x14ac:dyDescent="0.25">
      <c r="A2014" t="s">
        <v>354</v>
      </c>
      <c r="B2014">
        <v>16.079999999999998</v>
      </c>
      <c r="C2014">
        <v>5.94</v>
      </c>
      <c r="D2014" t="s">
        <v>2380</v>
      </c>
      <c r="E2014" t="s">
        <v>2380</v>
      </c>
      <c r="F2014" t="s">
        <v>2380</v>
      </c>
      <c r="G2014" t="s">
        <v>2381</v>
      </c>
      <c r="H2014" t="s">
        <v>2380</v>
      </c>
    </row>
    <row r="2015" spans="1:8" x14ac:dyDescent="0.25">
      <c r="A2015" t="s">
        <v>353</v>
      </c>
      <c r="B2015">
        <v>30.875</v>
      </c>
      <c r="C2015">
        <v>5.54</v>
      </c>
      <c r="D2015" t="s">
        <v>2380</v>
      </c>
      <c r="E2015" t="s">
        <v>2380</v>
      </c>
      <c r="F2015" t="s">
        <v>2380</v>
      </c>
      <c r="G2015" t="s">
        <v>2381</v>
      </c>
      <c r="H2015" t="s">
        <v>2380</v>
      </c>
    </row>
    <row r="2016" spans="1:8" x14ac:dyDescent="0.25">
      <c r="A2016" t="s">
        <v>352</v>
      </c>
      <c r="B2016">
        <v>31.79</v>
      </c>
      <c r="C2016">
        <v>7.09</v>
      </c>
      <c r="D2016" t="s">
        <v>2380</v>
      </c>
      <c r="E2016" t="s">
        <v>2380</v>
      </c>
      <c r="F2016" t="s">
        <v>2380</v>
      </c>
      <c r="G2016" t="s">
        <v>2381</v>
      </c>
      <c r="H2016" t="s">
        <v>2380</v>
      </c>
    </row>
    <row r="2017" spans="1:8" x14ac:dyDescent="0.25">
      <c r="A2017" t="s">
        <v>351</v>
      </c>
      <c r="B2017">
        <v>28.48</v>
      </c>
      <c r="C2017">
        <v>6.22</v>
      </c>
      <c r="D2017" t="s">
        <v>2382</v>
      </c>
      <c r="E2017" t="s">
        <v>2380</v>
      </c>
      <c r="F2017" t="s">
        <v>2383</v>
      </c>
      <c r="G2017">
        <v>1</v>
      </c>
      <c r="H2017" t="s">
        <v>2380</v>
      </c>
    </row>
    <row r="2018" spans="1:8" x14ac:dyDescent="0.25">
      <c r="A2018" t="s">
        <v>350</v>
      </c>
      <c r="B2018">
        <v>26.6</v>
      </c>
      <c r="C2018">
        <v>4.33</v>
      </c>
      <c r="D2018" t="s">
        <v>2380</v>
      </c>
      <c r="E2018" t="s">
        <v>2380</v>
      </c>
      <c r="F2018" t="s">
        <v>2380</v>
      </c>
      <c r="G2018">
        <v>1</v>
      </c>
      <c r="H2018" t="s">
        <v>2380</v>
      </c>
    </row>
    <row r="2019" spans="1:8" x14ac:dyDescent="0.25">
      <c r="A2019" t="s">
        <v>349</v>
      </c>
      <c r="B2019">
        <v>25.27</v>
      </c>
      <c r="C2019">
        <v>5.83</v>
      </c>
      <c r="D2019" t="s">
        <v>2380</v>
      </c>
      <c r="E2019" t="s">
        <v>2380</v>
      </c>
      <c r="F2019" t="s">
        <v>2380</v>
      </c>
      <c r="G2019">
        <v>1</v>
      </c>
      <c r="H2019" t="s">
        <v>2380</v>
      </c>
    </row>
    <row r="2020" spans="1:8" x14ac:dyDescent="0.25">
      <c r="A2020" t="s">
        <v>348</v>
      </c>
      <c r="B2020">
        <v>34.484999999999999</v>
      </c>
      <c r="C2020">
        <v>4.7</v>
      </c>
      <c r="D2020" t="s">
        <v>2382</v>
      </c>
      <c r="E2020" t="s">
        <v>2380</v>
      </c>
      <c r="F2020" t="s">
        <v>2383</v>
      </c>
      <c r="G2020">
        <v>1</v>
      </c>
      <c r="H2020" t="s">
        <v>2380</v>
      </c>
    </row>
    <row r="2021" spans="1:8" x14ac:dyDescent="0.25">
      <c r="A2021" t="s">
        <v>347</v>
      </c>
      <c r="B2021">
        <v>15.57</v>
      </c>
      <c r="C2021">
        <v>4.07</v>
      </c>
      <c r="D2021" t="s">
        <v>2382</v>
      </c>
      <c r="E2021" t="s">
        <v>2380</v>
      </c>
      <c r="F2021" t="s">
        <v>2380</v>
      </c>
      <c r="G2021">
        <v>1</v>
      </c>
      <c r="H2021" t="s">
        <v>2380</v>
      </c>
    </row>
    <row r="2022" spans="1:8" x14ac:dyDescent="0.25">
      <c r="A2022" t="s">
        <v>346</v>
      </c>
      <c r="B2022">
        <v>30.36</v>
      </c>
      <c r="C2022">
        <v>9.39</v>
      </c>
      <c r="D2022" t="s">
        <v>2380</v>
      </c>
      <c r="E2022" t="s">
        <v>2380</v>
      </c>
      <c r="F2022" t="s">
        <v>2380</v>
      </c>
      <c r="G2022" t="s">
        <v>2381</v>
      </c>
      <c r="H2022" t="s">
        <v>2380</v>
      </c>
    </row>
    <row r="2023" spans="1:8" x14ac:dyDescent="0.25">
      <c r="A2023" t="s">
        <v>345</v>
      </c>
      <c r="B2023">
        <v>19.37</v>
      </c>
      <c r="C2023">
        <v>4.18</v>
      </c>
      <c r="D2023" t="s">
        <v>2380</v>
      </c>
      <c r="E2023" t="s">
        <v>2380</v>
      </c>
      <c r="F2023" t="s">
        <v>2380</v>
      </c>
      <c r="G2023" t="s">
        <v>2381</v>
      </c>
      <c r="H2023" t="s">
        <v>2380</v>
      </c>
    </row>
    <row r="2024" spans="1:8" x14ac:dyDescent="0.25">
      <c r="A2024" t="s">
        <v>344</v>
      </c>
      <c r="B2024">
        <v>16.71</v>
      </c>
      <c r="C2024">
        <v>4.18</v>
      </c>
      <c r="D2024" t="s">
        <v>2380</v>
      </c>
      <c r="E2024" t="s">
        <v>2380</v>
      </c>
      <c r="F2024" t="s">
        <v>2380</v>
      </c>
      <c r="G2024">
        <v>1</v>
      </c>
      <c r="H2024" t="s">
        <v>2380</v>
      </c>
    </row>
    <row r="2025" spans="1:8" x14ac:dyDescent="0.25">
      <c r="A2025" t="s">
        <v>343</v>
      </c>
      <c r="B2025">
        <v>24.1</v>
      </c>
      <c r="C2025">
        <v>4.4000000000000004</v>
      </c>
      <c r="D2025" t="s">
        <v>2382</v>
      </c>
      <c r="E2025" t="s">
        <v>2380</v>
      </c>
      <c r="F2025" t="s">
        <v>2380</v>
      </c>
      <c r="G2025">
        <v>1</v>
      </c>
      <c r="H2025" t="s">
        <v>2380</v>
      </c>
    </row>
    <row r="2026" spans="1:8" x14ac:dyDescent="0.25">
      <c r="A2026" t="s">
        <v>342</v>
      </c>
      <c r="B2026">
        <v>29.77</v>
      </c>
      <c r="C2026">
        <v>9.9</v>
      </c>
      <c r="D2026" t="s">
        <v>2380</v>
      </c>
      <c r="E2026" t="s">
        <v>2380</v>
      </c>
      <c r="F2026" t="s">
        <v>2380</v>
      </c>
      <c r="G2026" t="s">
        <v>2381</v>
      </c>
      <c r="H2026" t="s">
        <v>2380</v>
      </c>
    </row>
    <row r="2027" spans="1:8" x14ac:dyDescent="0.25">
      <c r="A2027" t="s">
        <v>341</v>
      </c>
      <c r="B2027">
        <v>46.53</v>
      </c>
      <c r="C2027">
        <v>4.84</v>
      </c>
      <c r="D2027" t="s">
        <v>2382</v>
      </c>
      <c r="E2027" t="s">
        <v>2380</v>
      </c>
      <c r="F2027" t="s">
        <v>2380</v>
      </c>
      <c r="G2027" t="s">
        <v>2381</v>
      </c>
      <c r="H2027" t="s">
        <v>2380</v>
      </c>
    </row>
    <row r="2028" spans="1:8" x14ac:dyDescent="0.25">
      <c r="A2028" t="s">
        <v>340</v>
      </c>
      <c r="B2028">
        <v>23.4</v>
      </c>
      <c r="C2028">
        <v>5.53</v>
      </c>
      <c r="D2028" t="s">
        <v>2380</v>
      </c>
      <c r="E2028" t="s">
        <v>2380</v>
      </c>
      <c r="F2028" t="s">
        <v>2383</v>
      </c>
      <c r="G2028">
        <v>1</v>
      </c>
      <c r="H2028" t="s">
        <v>2380</v>
      </c>
    </row>
    <row r="2029" spans="1:8" x14ac:dyDescent="0.25">
      <c r="A2029" t="s">
        <v>339</v>
      </c>
      <c r="B2029">
        <v>30</v>
      </c>
      <c r="C2029">
        <v>4.33</v>
      </c>
      <c r="D2029" t="s">
        <v>2382</v>
      </c>
      <c r="E2029" t="s">
        <v>2380</v>
      </c>
      <c r="F2029" t="s">
        <v>2380</v>
      </c>
      <c r="G2029" t="s">
        <v>2381</v>
      </c>
      <c r="H2029" t="s">
        <v>2380</v>
      </c>
    </row>
    <row r="2030" spans="1:8" x14ac:dyDescent="0.25">
      <c r="A2030" t="s">
        <v>338</v>
      </c>
      <c r="B2030">
        <v>29.15</v>
      </c>
      <c r="C2030">
        <v>4.91</v>
      </c>
      <c r="D2030" t="s">
        <v>2382</v>
      </c>
      <c r="E2030" t="s">
        <v>2380</v>
      </c>
      <c r="F2030" t="s">
        <v>2380</v>
      </c>
      <c r="G2030" t="s">
        <v>2381</v>
      </c>
      <c r="H2030" t="s">
        <v>2380</v>
      </c>
    </row>
    <row r="2031" spans="1:8" x14ac:dyDescent="0.25">
      <c r="A2031" t="s">
        <v>337</v>
      </c>
      <c r="B2031">
        <v>34.865000000000002</v>
      </c>
      <c r="C2031">
        <v>4.8</v>
      </c>
      <c r="D2031" t="s">
        <v>2380</v>
      </c>
      <c r="E2031" t="s">
        <v>2380</v>
      </c>
      <c r="F2031" t="s">
        <v>2380</v>
      </c>
      <c r="G2031" t="s">
        <v>2381</v>
      </c>
      <c r="H2031" t="s">
        <v>2380</v>
      </c>
    </row>
    <row r="2032" spans="1:8" x14ac:dyDescent="0.25">
      <c r="A2032" t="s">
        <v>336</v>
      </c>
      <c r="B2032">
        <v>28.12</v>
      </c>
      <c r="C2032">
        <v>5.55</v>
      </c>
      <c r="D2032" t="s">
        <v>2382</v>
      </c>
      <c r="E2032" t="s">
        <v>2382</v>
      </c>
      <c r="F2032" t="s">
        <v>2380</v>
      </c>
      <c r="G2032">
        <v>2</v>
      </c>
      <c r="H2032" t="s">
        <v>2380</v>
      </c>
    </row>
    <row r="2033" spans="1:8" x14ac:dyDescent="0.25">
      <c r="A2033" t="s">
        <v>335</v>
      </c>
      <c r="B2033">
        <v>29.45</v>
      </c>
      <c r="C2033">
        <v>5.24</v>
      </c>
      <c r="D2033" t="s">
        <v>2382</v>
      </c>
      <c r="E2033" t="s">
        <v>2380</v>
      </c>
      <c r="F2033" t="s">
        <v>2380</v>
      </c>
      <c r="G2033" t="s">
        <v>2381</v>
      </c>
      <c r="H2033" t="s">
        <v>2380</v>
      </c>
    </row>
    <row r="2034" spans="1:8" x14ac:dyDescent="0.25">
      <c r="A2034" t="s">
        <v>334</v>
      </c>
      <c r="B2034">
        <v>27.94</v>
      </c>
      <c r="C2034">
        <v>6.08</v>
      </c>
      <c r="D2034" t="s">
        <v>2380</v>
      </c>
      <c r="E2034" t="s">
        <v>2380</v>
      </c>
      <c r="F2034" t="s">
        <v>2383</v>
      </c>
      <c r="G2034">
        <v>1</v>
      </c>
      <c r="H2034" t="s">
        <v>2380</v>
      </c>
    </row>
    <row r="2035" spans="1:8" x14ac:dyDescent="0.25">
      <c r="A2035" t="s">
        <v>333</v>
      </c>
      <c r="B2035">
        <v>27.2</v>
      </c>
      <c r="C2035">
        <v>5.83</v>
      </c>
      <c r="D2035" t="s">
        <v>2380</v>
      </c>
      <c r="E2035" t="s">
        <v>2380</v>
      </c>
      <c r="F2035" t="s">
        <v>2383</v>
      </c>
      <c r="G2035">
        <v>1</v>
      </c>
      <c r="H2035" t="s">
        <v>2380</v>
      </c>
    </row>
    <row r="2036" spans="1:8" x14ac:dyDescent="0.25">
      <c r="A2036" t="s">
        <v>332</v>
      </c>
      <c r="B2036">
        <v>33.344999999999999</v>
      </c>
      <c r="C2036">
        <v>4.29</v>
      </c>
      <c r="D2036" t="s">
        <v>2380</v>
      </c>
      <c r="E2036" t="s">
        <v>2380</v>
      </c>
      <c r="F2036" t="s">
        <v>2380</v>
      </c>
      <c r="G2036">
        <v>1</v>
      </c>
      <c r="H2036" t="s">
        <v>2380</v>
      </c>
    </row>
    <row r="2037" spans="1:8" x14ac:dyDescent="0.25">
      <c r="A2037" t="s">
        <v>331</v>
      </c>
      <c r="B2037">
        <v>29.925000000000001</v>
      </c>
      <c r="C2037">
        <v>5.3</v>
      </c>
      <c r="D2037" t="s">
        <v>2380</v>
      </c>
      <c r="E2037" t="s">
        <v>2380</v>
      </c>
      <c r="F2037" t="s">
        <v>2380</v>
      </c>
      <c r="G2037">
        <v>1</v>
      </c>
      <c r="H2037" t="s">
        <v>2380</v>
      </c>
    </row>
    <row r="2038" spans="1:8" x14ac:dyDescent="0.25">
      <c r="A2038" t="s">
        <v>330</v>
      </c>
      <c r="B2038">
        <v>24.225000000000001</v>
      </c>
      <c r="C2038">
        <v>4.42</v>
      </c>
      <c r="D2038" t="s">
        <v>2380</v>
      </c>
      <c r="E2038" t="s">
        <v>2380</v>
      </c>
      <c r="F2038" t="s">
        <v>2380</v>
      </c>
      <c r="G2038">
        <v>1</v>
      </c>
      <c r="H2038" t="s">
        <v>2380</v>
      </c>
    </row>
    <row r="2039" spans="1:8" x14ac:dyDescent="0.25">
      <c r="A2039" t="s">
        <v>329</v>
      </c>
      <c r="B2039">
        <v>29.68</v>
      </c>
      <c r="C2039">
        <v>5.68</v>
      </c>
      <c r="D2039" t="s">
        <v>2380</v>
      </c>
      <c r="E2039" t="s">
        <v>2382</v>
      </c>
      <c r="F2039" t="s">
        <v>2380</v>
      </c>
      <c r="G2039">
        <v>1</v>
      </c>
      <c r="H2039" t="s">
        <v>2380</v>
      </c>
    </row>
    <row r="2040" spans="1:8" x14ac:dyDescent="0.25">
      <c r="A2040" t="s">
        <v>328</v>
      </c>
      <c r="B2040">
        <v>20.614999999999998</v>
      </c>
      <c r="C2040">
        <v>6.05</v>
      </c>
      <c r="D2040" t="s">
        <v>2380</v>
      </c>
      <c r="E2040" t="s">
        <v>2380</v>
      </c>
      <c r="F2040" t="s">
        <v>2383</v>
      </c>
      <c r="G2040">
        <v>1</v>
      </c>
      <c r="H2040" t="s">
        <v>2380</v>
      </c>
    </row>
    <row r="2041" spans="1:8" x14ac:dyDescent="0.25">
      <c r="A2041" t="s">
        <v>327</v>
      </c>
      <c r="B2041">
        <v>32.119999999999997</v>
      </c>
      <c r="C2041">
        <v>5.33</v>
      </c>
      <c r="D2041" t="s">
        <v>2380</v>
      </c>
      <c r="E2041" t="s">
        <v>2382</v>
      </c>
      <c r="F2041" t="s">
        <v>2380</v>
      </c>
      <c r="G2041">
        <v>1</v>
      </c>
      <c r="H2041" t="s">
        <v>2380</v>
      </c>
    </row>
    <row r="2042" spans="1:8" x14ac:dyDescent="0.25">
      <c r="A2042" t="s">
        <v>326</v>
      </c>
      <c r="B2042">
        <v>27.36</v>
      </c>
      <c r="C2042">
        <v>6.22</v>
      </c>
      <c r="D2042" t="s">
        <v>2380</v>
      </c>
      <c r="E2042" t="s">
        <v>2380</v>
      </c>
      <c r="F2042" t="s">
        <v>2380</v>
      </c>
      <c r="G2042" t="s">
        <v>2381</v>
      </c>
      <c r="H2042" t="s">
        <v>2380</v>
      </c>
    </row>
    <row r="2043" spans="1:8" x14ac:dyDescent="0.25">
      <c r="A2043" t="s">
        <v>325</v>
      </c>
      <c r="B2043">
        <v>17.385000000000002</v>
      </c>
      <c r="C2043">
        <v>5.84</v>
      </c>
      <c r="D2043" t="s">
        <v>2380</v>
      </c>
      <c r="E2043" t="s">
        <v>2380</v>
      </c>
      <c r="F2043" t="s">
        <v>2380</v>
      </c>
      <c r="G2043" t="s">
        <v>2381</v>
      </c>
      <c r="H2043" t="s">
        <v>2380</v>
      </c>
    </row>
    <row r="2044" spans="1:8" x14ac:dyDescent="0.25">
      <c r="A2044" t="s">
        <v>324</v>
      </c>
      <c r="B2044">
        <v>30.13</v>
      </c>
      <c r="C2044">
        <v>5.71</v>
      </c>
      <c r="D2044" t="s">
        <v>2380</v>
      </c>
      <c r="E2044" t="s">
        <v>2382</v>
      </c>
      <c r="F2044" t="s">
        <v>2380</v>
      </c>
      <c r="G2044">
        <v>1</v>
      </c>
      <c r="H2044" t="s">
        <v>2380</v>
      </c>
    </row>
    <row r="2045" spans="1:8" x14ac:dyDescent="0.25">
      <c r="A2045" t="s">
        <v>323</v>
      </c>
      <c r="B2045">
        <v>25.44</v>
      </c>
      <c r="C2045">
        <v>6.04</v>
      </c>
      <c r="D2045" t="s">
        <v>2382</v>
      </c>
      <c r="E2045" t="s">
        <v>2380</v>
      </c>
      <c r="F2045" t="s">
        <v>2383</v>
      </c>
      <c r="G2045">
        <v>1</v>
      </c>
      <c r="H2045" t="s">
        <v>2380</v>
      </c>
    </row>
    <row r="2046" spans="1:8" x14ac:dyDescent="0.25">
      <c r="A2046" t="s">
        <v>322</v>
      </c>
      <c r="B2046">
        <v>39.805</v>
      </c>
      <c r="C2046">
        <v>4.38</v>
      </c>
      <c r="D2046" t="s">
        <v>2380</v>
      </c>
      <c r="E2046" t="s">
        <v>2382</v>
      </c>
      <c r="F2046" t="s">
        <v>2380</v>
      </c>
      <c r="G2046">
        <v>1</v>
      </c>
      <c r="H2046" t="s">
        <v>2380</v>
      </c>
    </row>
    <row r="2047" spans="1:8" x14ac:dyDescent="0.25">
      <c r="A2047" t="s">
        <v>321</v>
      </c>
      <c r="B2047">
        <v>30.4</v>
      </c>
      <c r="C2047">
        <v>5.56</v>
      </c>
      <c r="D2047" t="s">
        <v>2382</v>
      </c>
      <c r="E2047" t="s">
        <v>2382</v>
      </c>
      <c r="F2047" t="s">
        <v>2380</v>
      </c>
      <c r="G2047">
        <v>1</v>
      </c>
      <c r="H2047" t="s">
        <v>2380</v>
      </c>
    </row>
    <row r="2048" spans="1:8" x14ac:dyDescent="0.25">
      <c r="A2048" t="s">
        <v>320</v>
      </c>
      <c r="B2048">
        <v>23.18</v>
      </c>
      <c r="C2048">
        <v>4.24</v>
      </c>
      <c r="D2048" t="s">
        <v>2380</v>
      </c>
      <c r="E2048" t="s">
        <v>2382</v>
      </c>
      <c r="F2048" t="s">
        <v>2380</v>
      </c>
      <c r="G2048">
        <v>1</v>
      </c>
      <c r="H2048" t="s">
        <v>2380</v>
      </c>
    </row>
    <row r="2049" spans="1:8" x14ac:dyDescent="0.25">
      <c r="A2049" t="s">
        <v>319</v>
      </c>
      <c r="B2049">
        <v>39.615000000000002</v>
      </c>
      <c r="C2049">
        <v>6.32</v>
      </c>
      <c r="D2049" t="s">
        <v>2380</v>
      </c>
      <c r="E2049" t="s">
        <v>2380</v>
      </c>
      <c r="F2049" t="s">
        <v>2383</v>
      </c>
      <c r="G2049">
        <v>1</v>
      </c>
      <c r="H2049" t="s">
        <v>2380</v>
      </c>
    </row>
    <row r="2050" spans="1:8" x14ac:dyDescent="0.25">
      <c r="A2050" t="s">
        <v>318</v>
      </c>
      <c r="B2050">
        <v>30.59</v>
      </c>
      <c r="C2050">
        <v>6.3</v>
      </c>
      <c r="D2050" t="s">
        <v>2382</v>
      </c>
      <c r="E2050" t="s">
        <v>2380</v>
      </c>
      <c r="F2050" t="s">
        <v>2383</v>
      </c>
      <c r="G2050">
        <v>1</v>
      </c>
      <c r="H2050" t="s">
        <v>2380</v>
      </c>
    </row>
    <row r="2051" spans="1:8" x14ac:dyDescent="0.25">
      <c r="A2051" t="s">
        <v>317</v>
      </c>
      <c r="B2051">
        <v>16.72</v>
      </c>
      <c r="C2051">
        <v>4.38</v>
      </c>
      <c r="D2051" t="s">
        <v>2382</v>
      </c>
      <c r="E2051" t="s">
        <v>2380</v>
      </c>
      <c r="F2051" t="s">
        <v>2380</v>
      </c>
      <c r="G2051">
        <v>1</v>
      </c>
      <c r="H2051" t="s">
        <v>2380</v>
      </c>
    </row>
    <row r="2052" spans="1:8" x14ac:dyDescent="0.25">
      <c r="A2052" t="s">
        <v>316</v>
      </c>
      <c r="B2052">
        <v>26.22</v>
      </c>
      <c r="C2052">
        <v>4.6500000000000004</v>
      </c>
      <c r="D2052" t="s">
        <v>2382</v>
      </c>
      <c r="E2052" t="s">
        <v>2380</v>
      </c>
      <c r="F2052" t="s">
        <v>2383</v>
      </c>
      <c r="G2052">
        <v>1</v>
      </c>
      <c r="H2052" t="s">
        <v>2380</v>
      </c>
    </row>
    <row r="2053" spans="1:8" x14ac:dyDescent="0.25">
      <c r="A2053" t="s">
        <v>315</v>
      </c>
      <c r="B2053">
        <v>31.824999999999999</v>
      </c>
      <c r="C2053">
        <v>4.7</v>
      </c>
      <c r="D2053" t="s">
        <v>2380</v>
      </c>
      <c r="E2053" t="s">
        <v>2380</v>
      </c>
      <c r="F2053" t="s">
        <v>2383</v>
      </c>
      <c r="G2053">
        <v>1</v>
      </c>
      <c r="H2053" t="s">
        <v>2380</v>
      </c>
    </row>
    <row r="2054" spans="1:8" x14ac:dyDescent="0.25">
      <c r="A2054" t="s">
        <v>314</v>
      </c>
      <c r="B2054">
        <v>25.745000000000001</v>
      </c>
      <c r="C2054">
        <v>4.34</v>
      </c>
      <c r="D2054" t="s">
        <v>2380</v>
      </c>
      <c r="E2054" t="s">
        <v>2380</v>
      </c>
      <c r="F2054" t="s">
        <v>2383</v>
      </c>
      <c r="G2054">
        <v>1</v>
      </c>
      <c r="H2054" t="s">
        <v>2380</v>
      </c>
    </row>
    <row r="2055" spans="1:8" x14ac:dyDescent="0.25">
      <c r="A2055" t="s">
        <v>313</v>
      </c>
      <c r="B2055">
        <v>24.605</v>
      </c>
      <c r="C2055">
        <v>5.62</v>
      </c>
      <c r="D2055" t="s">
        <v>2380</v>
      </c>
      <c r="E2055" t="s">
        <v>2380</v>
      </c>
      <c r="F2055" t="s">
        <v>2383</v>
      </c>
      <c r="G2055">
        <v>1</v>
      </c>
      <c r="H2055" t="s">
        <v>2380</v>
      </c>
    </row>
    <row r="2056" spans="1:8" x14ac:dyDescent="0.25">
      <c r="A2056" t="s">
        <v>312</v>
      </c>
      <c r="B2056">
        <v>24.51</v>
      </c>
      <c r="C2056">
        <v>4.24</v>
      </c>
      <c r="D2056" t="s">
        <v>2380</v>
      </c>
      <c r="E2056" t="s">
        <v>2380</v>
      </c>
      <c r="F2056" t="s">
        <v>2383</v>
      </c>
      <c r="G2056">
        <v>1</v>
      </c>
      <c r="H2056" t="s">
        <v>2380</v>
      </c>
    </row>
    <row r="2057" spans="1:8" x14ac:dyDescent="0.25">
      <c r="A2057" t="s">
        <v>311</v>
      </c>
      <c r="B2057">
        <v>31.065000000000001</v>
      </c>
      <c r="C2057">
        <v>4.57</v>
      </c>
      <c r="D2057" t="s">
        <v>2382</v>
      </c>
      <c r="E2057" t="s">
        <v>2380</v>
      </c>
      <c r="F2057" t="s">
        <v>2380</v>
      </c>
      <c r="G2057" t="s">
        <v>2381</v>
      </c>
      <c r="H2057" t="s">
        <v>2380</v>
      </c>
    </row>
    <row r="2058" spans="1:8" x14ac:dyDescent="0.25">
      <c r="A2058" t="s">
        <v>310</v>
      </c>
      <c r="B2058">
        <v>28.12</v>
      </c>
      <c r="C2058">
        <v>5.05</v>
      </c>
      <c r="D2058" t="s">
        <v>2380</v>
      </c>
      <c r="E2058" t="s">
        <v>2380</v>
      </c>
      <c r="F2058" t="s">
        <v>2380</v>
      </c>
      <c r="G2058" t="s">
        <v>2381</v>
      </c>
      <c r="H2058" t="s">
        <v>2380</v>
      </c>
    </row>
    <row r="2059" spans="1:8" x14ac:dyDescent="0.25">
      <c r="A2059" t="s">
        <v>309</v>
      </c>
      <c r="B2059">
        <v>38.06</v>
      </c>
      <c r="C2059">
        <v>6.16</v>
      </c>
      <c r="D2059" t="s">
        <v>2380</v>
      </c>
      <c r="E2059" t="s">
        <v>2380</v>
      </c>
      <c r="F2059" t="s">
        <v>2380</v>
      </c>
      <c r="G2059" t="s">
        <v>2381</v>
      </c>
      <c r="H2059" t="s">
        <v>2380</v>
      </c>
    </row>
    <row r="2060" spans="1:8" x14ac:dyDescent="0.25">
      <c r="A2060" t="s">
        <v>308</v>
      </c>
      <c r="B2060">
        <v>24.96</v>
      </c>
      <c r="C2060">
        <v>4.57</v>
      </c>
      <c r="D2060" t="s">
        <v>2380</v>
      </c>
      <c r="E2060" t="s">
        <v>2380</v>
      </c>
      <c r="F2060" t="s">
        <v>2380</v>
      </c>
      <c r="G2060" t="s">
        <v>2381</v>
      </c>
      <c r="H2060" t="s">
        <v>2380</v>
      </c>
    </row>
    <row r="2061" spans="1:8" x14ac:dyDescent="0.25">
      <c r="A2061" t="s">
        <v>307</v>
      </c>
      <c r="B2061">
        <v>17.670000000000002</v>
      </c>
      <c r="C2061">
        <v>5.53</v>
      </c>
      <c r="D2061" t="s">
        <v>2382</v>
      </c>
      <c r="E2061" t="s">
        <v>2380</v>
      </c>
      <c r="F2061" t="s">
        <v>2380</v>
      </c>
      <c r="G2061" t="s">
        <v>2381</v>
      </c>
      <c r="H2061" t="s">
        <v>2380</v>
      </c>
    </row>
    <row r="2062" spans="1:8" x14ac:dyDescent="0.25">
      <c r="A2062" t="s">
        <v>306</v>
      </c>
      <c r="B2062">
        <v>31.35</v>
      </c>
      <c r="C2062">
        <v>5.84</v>
      </c>
      <c r="D2062" t="s">
        <v>2380</v>
      </c>
      <c r="E2062" t="s">
        <v>2382</v>
      </c>
      <c r="F2062" t="s">
        <v>2380</v>
      </c>
      <c r="G2062">
        <v>1</v>
      </c>
      <c r="H2062" t="s">
        <v>2380</v>
      </c>
    </row>
    <row r="2063" spans="1:8" x14ac:dyDescent="0.25">
      <c r="A2063" t="s">
        <v>305</v>
      </c>
      <c r="B2063">
        <v>28.31</v>
      </c>
      <c r="C2063">
        <v>6.41</v>
      </c>
      <c r="D2063" t="s">
        <v>2380</v>
      </c>
      <c r="E2063" t="s">
        <v>2382</v>
      </c>
      <c r="F2063" t="s">
        <v>2380</v>
      </c>
      <c r="G2063">
        <v>1</v>
      </c>
      <c r="H2063" t="s">
        <v>2380</v>
      </c>
    </row>
    <row r="2064" spans="1:8" x14ac:dyDescent="0.25">
      <c r="A2064" t="s">
        <v>304</v>
      </c>
      <c r="B2064">
        <v>30.3</v>
      </c>
      <c r="C2064">
        <v>4.7300000000000004</v>
      </c>
      <c r="D2064" t="s">
        <v>2382</v>
      </c>
      <c r="E2064" t="s">
        <v>2380</v>
      </c>
      <c r="F2064" t="s">
        <v>2383</v>
      </c>
      <c r="G2064">
        <v>1</v>
      </c>
      <c r="H2064" t="s">
        <v>2380</v>
      </c>
    </row>
    <row r="2065" spans="1:8" x14ac:dyDescent="0.25">
      <c r="A2065" t="s">
        <v>303</v>
      </c>
      <c r="B2065">
        <v>26.4</v>
      </c>
      <c r="C2065">
        <v>6.22</v>
      </c>
      <c r="D2065" t="s">
        <v>2382</v>
      </c>
      <c r="E2065" t="s">
        <v>2380</v>
      </c>
      <c r="F2065" t="s">
        <v>2380</v>
      </c>
      <c r="G2065" t="s">
        <v>2381</v>
      </c>
      <c r="H2065" t="s">
        <v>2380</v>
      </c>
    </row>
    <row r="2066" spans="1:8" x14ac:dyDescent="0.25">
      <c r="A2066" t="s">
        <v>302</v>
      </c>
      <c r="B2066">
        <v>22.135000000000002</v>
      </c>
      <c r="C2066">
        <v>4.46</v>
      </c>
      <c r="D2066" t="s">
        <v>2382</v>
      </c>
      <c r="E2066" t="s">
        <v>2380</v>
      </c>
      <c r="F2066" t="s">
        <v>2380</v>
      </c>
      <c r="G2066" t="s">
        <v>2381</v>
      </c>
      <c r="H2066" t="s">
        <v>2380</v>
      </c>
    </row>
    <row r="2067" spans="1:8" x14ac:dyDescent="0.25">
      <c r="A2067" t="s">
        <v>301</v>
      </c>
      <c r="B2067">
        <v>17.399999999999999</v>
      </c>
      <c r="C2067">
        <v>4.5</v>
      </c>
      <c r="D2067" t="s">
        <v>2382</v>
      </c>
      <c r="E2067" t="s">
        <v>2380</v>
      </c>
      <c r="F2067" t="s">
        <v>2380</v>
      </c>
      <c r="G2067" t="s">
        <v>2381</v>
      </c>
      <c r="H2067" t="s">
        <v>2380</v>
      </c>
    </row>
    <row r="2068" spans="1:8" x14ac:dyDescent="0.25">
      <c r="A2068" t="s">
        <v>299</v>
      </c>
      <c r="B2068">
        <v>28.06</v>
      </c>
      <c r="C2068">
        <v>8.93</v>
      </c>
      <c r="D2068" t="s">
        <v>2380</v>
      </c>
      <c r="E2068" t="s">
        <v>2380</v>
      </c>
      <c r="F2068" t="s">
        <v>2380</v>
      </c>
      <c r="G2068" t="s">
        <v>2381</v>
      </c>
      <c r="H2068" t="s">
        <v>2380</v>
      </c>
    </row>
    <row r="2069" spans="1:8" x14ac:dyDescent="0.25">
      <c r="A2069" t="s">
        <v>298</v>
      </c>
      <c r="B2069">
        <v>31.13</v>
      </c>
      <c r="C2069">
        <v>11.02</v>
      </c>
      <c r="D2069" t="s">
        <v>2380</v>
      </c>
      <c r="E2069" t="s">
        <v>2380</v>
      </c>
      <c r="F2069" t="s">
        <v>2380</v>
      </c>
      <c r="G2069" t="s">
        <v>2381</v>
      </c>
      <c r="H2069" t="s">
        <v>2380</v>
      </c>
    </row>
    <row r="2070" spans="1:8" x14ac:dyDescent="0.25">
      <c r="A2070" t="s">
        <v>297</v>
      </c>
      <c r="B2070">
        <v>18.46</v>
      </c>
      <c r="C2070">
        <v>5.25</v>
      </c>
      <c r="D2070" t="s">
        <v>2380</v>
      </c>
      <c r="E2070" t="s">
        <v>2380</v>
      </c>
      <c r="F2070" t="s">
        <v>2380</v>
      </c>
      <c r="G2070" t="s">
        <v>2381</v>
      </c>
      <c r="H2070" t="s">
        <v>2380</v>
      </c>
    </row>
    <row r="2071" spans="1:8" x14ac:dyDescent="0.25">
      <c r="A2071" t="s">
        <v>296</v>
      </c>
      <c r="B2071">
        <v>17.3</v>
      </c>
      <c r="C2071">
        <v>4.75</v>
      </c>
      <c r="D2071" t="s">
        <v>2380</v>
      </c>
      <c r="E2071" t="s">
        <v>2380</v>
      </c>
      <c r="F2071" t="s">
        <v>2380</v>
      </c>
      <c r="G2071" t="s">
        <v>2381</v>
      </c>
      <c r="H2071" t="s">
        <v>2380</v>
      </c>
    </row>
    <row r="2072" spans="1:8" x14ac:dyDescent="0.25">
      <c r="A2072" t="s">
        <v>295</v>
      </c>
      <c r="B2072">
        <v>35.625</v>
      </c>
      <c r="C2072">
        <v>4.68</v>
      </c>
      <c r="D2072" t="s">
        <v>2382</v>
      </c>
      <c r="E2072" t="s">
        <v>2380</v>
      </c>
      <c r="F2072" t="s">
        <v>2383</v>
      </c>
      <c r="G2072">
        <v>1</v>
      </c>
      <c r="H2072" t="s">
        <v>2380</v>
      </c>
    </row>
    <row r="2073" spans="1:8" x14ac:dyDescent="0.25">
      <c r="A2073" t="s">
        <v>294</v>
      </c>
      <c r="B2073">
        <v>20.234999999999999</v>
      </c>
      <c r="C2073">
        <v>6.17</v>
      </c>
      <c r="D2073" t="s">
        <v>2382</v>
      </c>
      <c r="E2073" t="s">
        <v>2382</v>
      </c>
      <c r="F2073" t="s">
        <v>2380</v>
      </c>
      <c r="G2073">
        <v>2</v>
      </c>
      <c r="H2073" t="s">
        <v>2380</v>
      </c>
    </row>
    <row r="2074" spans="1:8" x14ac:dyDescent="0.25">
      <c r="A2074" t="s">
        <v>293</v>
      </c>
      <c r="B2074">
        <v>27.55</v>
      </c>
      <c r="C2074">
        <v>4.5599999999999996</v>
      </c>
      <c r="D2074" t="s">
        <v>2382</v>
      </c>
      <c r="E2074" t="s">
        <v>2380</v>
      </c>
      <c r="F2074" t="s">
        <v>2383</v>
      </c>
      <c r="G2074">
        <v>1</v>
      </c>
      <c r="H2074" t="s">
        <v>2380</v>
      </c>
    </row>
    <row r="2075" spans="1:8" x14ac:dyDescent="0.25">
      <c r="A2075" t="s">
        <v>292</v>
      </c>
      <c r="B2075">
        <v>17.97</v>
      </c>
      <c r="C2075">
        <v>6.3</v>
      </c>
      <c r="D2075" t="s">
        <v>2380</v>
      </c>
      <c r="E2075" t="s">
        <v>2380</v>
      </c>
      <c r="F2075" t="s">
        <v>2380</v>
      </c>
      <c r="G2075" t="s">
        <v>2381</v>
      </c>
      <c r="H2075" t="s">
        <v>2380</v>
      </c>
    </row>
    <row r="2076" spans="1:8" x14ac:dyDescent="0.25">
      <c r="A2076" t="s">
        <v>291</v>
      </c>
      <c r="B2076">
        <v>29.98</v>
      </c>
      <c r="C2076">
        <v>6.03</v>
      </c>
      <c r="D2076" t="s">
        <v>2380</v>
      </c>
      <c r="E2076" t="s">
        <v>2382</v>
      </c>
      <c r="F2076" t="s">
        <v>2380</v>
      </c>
      <c r="G2076">
        <v>1</v>
      </c>
      <c r="H2076" t="s">
        <v>2380</v>
      </c>
    </row>
    <row r="2077" spans="1:8" x14ac:dyDescent="0.25">
      <c r="A2077" t="s">
        <v>290</v>
      </c>
      <c r="B2077">
        <v>33.659999999999997</v>
      </c>
      <c r="C2077">
        <v>4.2</v>
      </c>
      <c r="D2077" t="s">
        <v>2382</v>
      </c>
      <c r="E2077" t="s">
        <v>2380</v>
      </c>
      <c r="F2077" t="s">
        <v>2380</v>
      </c>
      <c r="G2077">
        <v>1</v>
      </c>
      <c r="H2077" t="s">
        <v>2380</v>
      </c>
    </row>
    <row r="2078" spans="1:8" x14ac:dyDescent="0.25">
      <c r="A2078" t="s">
        <v>289</v>
      </c>
      <c r="B2078">
        <v>32.67</v>
      </c>
      <c r="C2078">
        <v>5.61</v>
      </c>
      <c r="D2078" t="s">
        <v>2382</v>
      </c>
      <c r="E2078" t="s">
        <v>2380</v>
      </c>
      <c r="F2078" t="s">
        <v>2380</v>
      </c>
      <c r="G2078">
        <v>1</v>
      </c>
      <c r="H2078" t="s">
        <v>2380</v>
      </c>
    </row>
    <row r="2079" spans="1:8" x14ac:dyDescent="0.25">
      <c r="A2079" t="s">
        <v>288</v>
      </c>
      <c r="B2079">
        <v>30.5</v>
      </c>
      <c r="C2079">
        <v>5.88</v>
      </c>
      <c r="D2079" t="s">
        <v>2382</v>
      </c>
      <c r="E2079" t="s">
        <v>2380</v>
      </c>
      <c r="F2079" t="s">
        <v>2380</v>
      </c>
      <c r="G2079">
        <v>1</v>
      </c>
      <c r="H2079" t="s">
        <v>2380</v>
      </c>
    </row>
    <row r="2080" spans="1:8" x14ac:dyDescent="0.25">
      <c r="A2080" t="s">
        <v>287</v>
      </c>
      <c r="B2080">
        <v>23.1</v>
      </c>
      <c r="C2080">
        <v>5.92</v>
      </c>
      <c r="D2080" t="s">
        <v>2382</v>
      </c>
      <c r="E2080" t="s">
        <v>2380</v>
      </c>
      <c r="F2080" t="s">
        <v>2380</v>
      </c>
      <c r="G2080">
        <v>1</v>
      </c>
      <c r="H2080" t="s">
        <v>2380</v>
      </c>
    </row>
    <row r="2081" spans="1:8" x14ac:dyDescent="0.25">
      <c r="A2081" t="s">
        <v>286</v>
      </c>
      <c r="B2081">
        <v>39.49</v>
      </c>
      <c r="C2081">
        <v>4.8099999999999996</v>
      </c>
      <c r="D2081" t="s">
        <v>2380</v>
      </c>
      <c r="E2081" t="s">
        <v>2380</v>
      </c>
      <c r="F2081" t="s">
        <v>2380</v>
      </c>
      <c r="G2081">
        <v>1</v>
      </c>
      <c r="H2081" t="s">
        <v>2380</v>
      </c>
    </row>
    <row r="2082" spans="1:8" x14ac:dyDescent="0.25">
      <c r="A2082" t="s">
        <v>285</v>
      </c>
      <c r="B2082">
        <v>33.99</v>
      </c>
      <c r="C2082">
        <v>4.55</v>
      </c>
      <c r="D2082" t="s">
        <v>2380</v>
      </c>
      <c r="E2082" t="s">
        <v>2380</v>
      </c>
      <c r="F2082" t="s">
        <v>2380</v>
      </c>
      <c r="G2082">
        <v>1</v>
      </c>
      <c r="H2082" t="s">
        <v>2380</v>
      </c>
    </row>
    <row r="2083" spans="1:8" x14ac:dyDescent="0.25">
      <c r="A2083" t="s">
        <v>284</v>
      </c>
      <c r="B2083">
        <v>27.72</v>
      </c>
      <c r="C2083">
        <v>6.43</v>
      </c>
      <c r="D2083" t="s">
        <v>2380</v>
      </c>
      <c r="E2083" t="s">
        <v>2380</v>
      </c>
      <c r="F2083" t="s">
        <v>2380</v>
      </c>
      <c r="G2083">
        <v>1</v>
      </c>
      <c r="H2083" t="s">
        <v>2380</v>
      </c>
    </row>
    <row r="2084" spans="1:8" x14ac:dyDescent="0.25">
      <c r="A2084" t="s">
        <v>283</v>
      </c>
      <c r="B2084">
        <v>30.59</v>
      </c>
      <c r="C2084">
        <v>11.62</v>
      </c>
      <c r="D2084" t="s">
        <v>2380</v>
      </c>
      <c r="E2084" t="s">
        <v>2380</v>
      </c>
      <c r="F2084" t="s">
        <v>2380</v>
      </c>
      <c r="G2084" t="s">
        <v>2381</v>
      </c>
      <c r="H2084" t="s">
        <v>2380</v>
      </c>
    </row>
    <row r="2085" spans="1:8" x14ac:dyDescent="0.25">
      <c r="A2085" t="s">
        <v>282</v>
      </c>
      <c r="B2085">
        <v>22.6</v>
      </c>
      <c r="C2085">
        <v>6.04</v>
      </c>
      <c r="D2085" t="s">
        <v>2380</v>
      </c>
      <c r="E2085" t="s">
        <v>2380</v>
      </c>
      <c r="F2085" t="s">
        <v>2380</v>
      </c>
      <c r="G2085">
        <v>1</v>
      </c>
      <c r="H2085" t="s">
        <v>2380</v>
      </c>
    </row>
    <row r="2086" spans="1:8" x14ac:dyDescent="0.25">
      <c r="A2086" t="s">
        <v>281</v>
      </c>
      <c r="B2086">
        <v>28.785</v>
      </c>
      <c r="C2086">
        <v>8.82</v>
      </c>
      <c r="D2086" t="s">
        <v>2380</v>
      </c>
      <c r="E2086" t="s">
        <v>2380</v>
      </c>
      <c r="F2086" t="s">
        <v>2380</v>
      </c>
      <c r="G2086" t="s">
        <v>2381</v>
      </c>
      <c r="H2086" t="s">
        <v>2380</v>
      </c>
    </row>
    <row r="2087" spans="1:8" x14ac:dyDescent="0.25">
      <c r="A2087" t="s">
        <v>280</v>
      </c>
      <c r="B2087">
        <v>50.38</v>
      </c>
      <c r="C2087">
        <v>5.8</v>
      </c>
      <c r="D2087" t="s">
        <v>2380</v>
      </c>
      <c r="E2087" t="s">
        <v>2380</v>
      </c>
      <c r="F2087" t="s">
        <v>2380</v>
      </c>
      <c r="G2087" t="s">
        <v>2381</v>
      </c>
      <c r="H2087" t="s">
        <v>2380</v>
      </c>
    </row>
    <row r="2088" spans="1:8" x14ac:dyDescent="0.25">
      <c r="A2088" t="s">
        <v>279</v>
      </c>
      <c r="B2088">
        <v>35.200000000000003</v>
      </c>
      <c r="C2088">
        <v>4.28</v>
      </c>
      <c r="D2088" t="s">
        <v>2380</v>
      </c>
      <c r="E2088" t="s">
        <v>2380</v>
      </c>
      <c r="F2088" t="s">
        <v>2380</v>
      </c>
      <c r="G2088" t="s">
        <v>2381</v>
      </c>
      <c r="H2088" t="s">
        <v>2380</v>
      </c>
    </row>
    <row r="2089" spans="1:8" x14ac:dyDescent="0.25">
      <c r="A2089" t="s">
        <v>278</v>
      </c>
      <c r="B2089">
        <v>35.72</v>
      </c>
      <c r="C2089">
        <v>5.5</v>
      </c>
      <c r="D2089" t="s">
        <v>2382</v>
      </c>
      <c r="E2089" t="s">
        <v>2380</v>
      </c>
      <c r="F2089" t="s">
        <v>2380</v>
      </c>
      <c r="G2089" t="s">
        <v>2381</v>
      </c>
      <c r="H2089" t="s">
        <v>2380</v>
      </c>
    </row>
    <row r="2090" spans="1:8" x14ac:dyDescent="0.25">
      <c r="A2090" t="s">
        <v>277</v>
      </c>
      <c r="B2090">
        <v>24.51</v>
      </c>
      <c r="C2090">
        <v>4.6900000000000004</v>
      </c>
      <c r="D2090" t="s">
        <v>2380</v>
      </c>
      <c r="E2090" t="s">
        <v>2380</v>
      </c>
      <c r="F2090" t="s">
        <v>2380</v>
      </c>
      <c r="G2090" t="s">
        <v>2381</v>
      </c>
      <c r="H2090" t="s">
        <v>2380</v>
      </c>
    </row>
    <row r="2091" spans="1:8" x14ac:dyDescent="0.25">
      <c r="A2091" t="s">
        <v>275</v>
      </c>
      <c r="B2091">
        <v>23.844999999999999</v>
      </c>
      <c r="C2091">
        <v>4.43</v>
      </c>
      <c r="D2091" t="s">
        <v>2380</v>
      </c>
      <c r="E2091" t="s">
        <v>2380</v>
      </c>
      <c r="F2091" t="s">
        <v>2380</v>
      </c>
      <c r="G2091" t="s">
        <v>2381</v>
      </c>
      <c r="H2091" t="s">
        <v>2380</v>
      </c>
    </row>
    <row r="2092" spans="1:8" x14ac:dyDescent="0.25">
      <c r="A2092" t="s">
        <v>274</v>
      </c>
      <c r="B2092">
        <v>15.68</v>
      </c>
      <c r="C2092">
        <v>6.16</v>
      </c>
      <c r="D2092" t="s">
        <v>2382</v>
      </c>
      <c r="E2092" t="s">
        <v>2380</v>
      </c>
      <c r="F2092" t="s">
        <v>2380</v>
      </c>
      <c r="G2092">
        <v>1</v>
      </c>
      <c r="H2092" t="s">
        <v>2380</v>
      </c>
    </row>
    <row r="2093" spans="1:8" x14ac:dyDescent="0.25">
      <c r="A2093" t="s">
        <v>273</v>
      </c>
      <c r="B2093">
        <v>32.395000000000003</v>
      </c>
      <c r="C2093">
        <v>6.66</v>
      </c>
      <c r="D2093" t="s">
        <v>2380</v>
      </c>
      <c r="E2093" t="s">
        <v>2380</v>
      </c>
      <c r="F2093" t="s">
        <v>2380</v>
      </c>
      <c r="G2093" t="s">
        <v>2381</v>
      </c>
      <c r="H2093" t="s">
        <v>2380</v>
      </c>
    </row>
    <row r="2094" spans="1:8" x14ac:dyDescent="0.25">
      <c r="A2094" t="s">
        <v>272</v>
      </c>
      <c r="B2094">
        <v>23.655000000000001</v>
      </c>
      <c r="C2094">
        <v>5.92</v>
      </c>
      <c r="D2094" t="s">
        <v>2380</v>
      </c>
      <c r="E2094" t="s">
        <v>2380</v>
      </c>
      <c r="F2094" t="s">
        <v>2380</v>
      </c>
      <c r="G2094">
        <v>1</v>
      </c>
      <c r="H2094" t="s">
        <v>2380</v>
      </c>
    </row>
    <row r="2095" spans="1:8" x14ac:dyDescent="0.25">
      <c r="A2095" t="s">
        <v>271</v>
      </c>
      <c r="B2095">
        <v>28.4</v>
      </c>
      <c r="C2095">
        <v>5.97</v>
      </c>
      <c r="D2095" t="s">
        <v>2380</v>
      </c>
      <c r="E2095" t="s">
        <v>2380</v>
      </c>
      <c r="F2095" t="s">
        <v>2383</v>
      </c>
      <c r="G2095">
        <v>1</v>
      </c>
      <c r="H2095" t="s">
        <v>2380</v>
      </c>
    </row>
    <row r="2096" spans="1:8" x14ac:dyDescent="0.25">
      <c r="A2096" t="s">
        <v>270</v>
      </c>
      <c r="B2096">
        <v>35.42</v>
      </c>
      <c r="C2096">
        <v>4.6399999999999997</v>
      </c>
      <c r="D2096" t="s">
        <v>2382</v>
      </c>
      <c r="E2096" t="s">
        <v>2380</v>
      </c>
      <c r="F2096" t="s">
        <v>2380</v>
      </c>
      <c r="G2096" t="s">
        <v>2381</v>
      </c>
      <c r="H2096" t="s">
        <v>2380</v>
      </c>
    </row>
    <row r="2097" spans="1:8" x14ac:dyDescent="0.25">
      <c r="A2097" t="s">
        <v>269</v>
      </c>
      <c r="B2097">
        <v>26.18</v>
      </c>
      <c r="C2097">
        <v>6.12</v>
      </c>
      <c r="D2097" t="s">
        <v>2380</v>
      </c>
      <c r="E2097" t="s">
        <v>2382</v>
      </c>
      <c r="F2097" t="s">
        <v>2380</v>
      </c>
      <c r="G2097">
        <v>1</v>
      </c>
      <c r="H2097" t="s">
        <v>2380</v>
      </c>
    </row>
    <row r="2098" spans="1:8" x14ac:dyDescent="0.25">
      <c r="A2098" t="s">
        <v>268</v>
      </c>
      <c r="B2098">
        <v>20.8</v>
      </c>
      <c r="C2098">
        <v>4.87</v>
      </c>
      <c r="D2098" t="s">
        <v>2382</v>
      </c>
      <c r="E2098" t="s">
        <v>2380</v>
      </c>
      <c r="F2098" t="s">
        <v>2380</v>
      </c>
      <c r="G2098" t="s">
        <v>2381</v>
      </c>
      <c r="H2098" t="s">
        <v>2380</v>
      </c>
    </row>
    <row r="2099" spans="1:8" x14ac:dyDescent="0.25">
      <c r="A2099" t="s">
        <v>267</v>
      </c>
      <c r="B2099">
        <v>15.82</v>
      </c>
      <c r="C2099">
        <v>4.5999999999999996</v>
      </c>
      <c r="D2099" t="s">
        <v>2380</v>
      </c>
      <c r="E2099" t="s">
        <v>2380</v>
      </c>
      <c r="F2099" t="s">
        <v>2380</v>
      </c>
      <c r="G2099" t="s">
        <v>2381</v>
      </c>
      <c r="H2099" t="s">
        <v>2380</v>
      </c>
    </row>
    <row r="2100" spans="1:8" x14ac:dyDescent="0.25">
      <c r="A2100" t="s">
        <v>266</v>
      </c>
      <c r="B2100">
        <v>17.670000000000002</v>
      </c>
      <c r="C2100">
        <v>4.78</v>
      </c>
      <c r="D2100" t="s">
        <v>2380</v>
      </c>
      <c r="E2100" t="s">
        <v>2380</v>
      </c>
      <c r="F2100" t="s">
        <v>2380</v>
      </c>
      <c r="G2100" t="s">
        <v>2381</v>
      </c>
      <c r="H2100" t="s">
        <v>2380</v>
      </c>
    </row>
    <row r="2101" spans="1:8" x14ac:dyDescent="0.25">
      <c r="A2101" t="s">
        <v>265</v>
      </c>
      <c r="B2101">
        <v>31.92</v>
      </c>
      <c r="C2101">
        <v>11.05</v>
      </c>
      <c r="D2101" t="s">
        <v>2380</v>
      </c>
      <c r="E2101" t="s">
        <v>2380</v>
      </c>
      <c r="F2101" t="s">
        <v>2380</v>
      </c>
      <c r="G2101" t="s">
        <v>2381</v>
      </c>
      <c r="H2101" t="s">
        <v>2380</v>
      </c>
    </row>
    <row r="2102" spans="1:8" x14ac:dyDescent="0.25">
      <c r="A2102" t="s">
        <v>264</v>
      </c>
      <c r="B2102">
        <v>28.975000000000001</v>
      </c>
      <c r="C2102">
        <v>7.62</v>
      </c>
      <c r="D2102" t="s">
        <v>2380</v>
      </c>
      <c r="E2102" t="s">
        <v>2380</v>
      </c>
      <c r="F2102" t="s">
        <v>2380</v>
      </c>
      <c r="G2102" t="s">
        <v>2381</v>
      </c>
      <c r="H2102" t="s">
        <v>2380</v>
      </c>
    </row>
    <row r="2103" spans="1:8" x14ac:dyDescent="0.25">
      <c r="A2103" t="s">
        <v>263</v>
      </c>
      <c r="B2103">
        <v>31.73</v>
      </c>
      <c r="C2103">
        <v>4.78</v>
      </c>
      <c r="D2103" t="s">
        <v>2382</v>
      </c>
      <c r="E2103" t="s">
        <v>2382</v>
      </c>
      <c r="F2103" t="s">
        <v>2380</v>
      </c>
      <c r="G2103">
        <v>2</v>
      </c>
      <c r="H2103" t="s">
        <v>2380</v>
      </c>
    </row>
    <row r="2104" spans="1:8" x14ac:dyDescent="0.25">
      <c r="A2104" t="s">
        <v>262</v>
      </c>
      <c r="B2104">
        <v>28.88</v>
      </c>
      <c r="C2104">
        <v>6.09</v>
      </c>
      <c r="D2104" t="s">
        <v>2382</v>
      </c>
      <c r="E2104" t="s">
        <v>2382</v>
      </c>
      <c r="F2104" t="s">
        <v>2380</v>
      </c>
      <c r="G2104">
        <v>2</v>
      </c>
      <c r="H2104" t="s">
        <v>2380</v>
      </c>
    </row>
    <row r="2105" spans="1:8" x14ac:dyDescent="0.25">
      <c r="A2105" t="s">
        <v>261</v>
      </c>
      <c r="B2105">
        <v>25.555</v>
      </c>
      <c r="C2105">
        <v>5.1100000000000003</v>
      </c>
      <c r="D2105" t="s">
        <v>2380</v>
      </c>
      <c r="E2105" t="s">
        <v>2380</v>
      </c>
      <c r="F2105" t="s">
        <v>2383</v>
      </c>
      <c r="G2105">
        <v>1</v>
      </c>
      <c r="H2105" t="s">
        <v>2380</v>
      </c>
    </row>
    <row r="2106" spans="1:8" x14ac:dyDescent="0.25">
      <c r="A2106" t="s">
        <v>260</v>
      </c>
      <c r="B2106">
        <v>37.29</v>
      </c>
      <c r="C2106">
        <v>4.46</v>
      </c>
      <c r="D2106" t="s">
        <v>2380</v>
      </c>
      <c r="E2106" t="s">
        <v>2382</v>
      </c>
      <c r="F2106" t="s">
        <v>2380</v>
      </c>
      <c r="G2106">
        <v>1</v>
      </c>
      <c r="H2106" t="s">
        <v>2380</v>
      </c>
    </row>
    <row r="2107" spans="1:8" x14ac:dyDescent="0.25">
      <c r="A2107" t="s">
        <v>259</v>
      </c>
      <c r="B2107">
        <v>40.28</v>
      </c>
      <c r="C2107">
        <v>6.11</v>
      </c>
      <c r="D2107" t="s">
        <v>2380</v>
      </c>
      <c r="E2107" t="s">
        <v>2382</v>
      </c>
      <c r="F2107" t="s">
        <v>2380</v>
      </c>
      <c r="G2107">
        <v>1</v>
      </c>
      <c r="H2107" t="s">
        <v>2380</v>
      </c>
    </row>
    <row r="2108" spans="1:8" x14ac:dyDescent="0.25">
      <c r="A2108" t="s">
        <v>258</v>
      </c>
      <c r="B2108">
        <v>40.185000000000002</v>
      </c>
      <c r="C2108">
        <v>4.66</v>
      </c>
      <c r="D2108" t="s">
        <v>2380</v>
      </c>
      <c r="E2108" t="s">
        <v>2382</v>
      </c>
      <c r="F2108" t="s">
        <v>2380</v>
      </c>
      <c r="G2108">
        <v>1</v>
      </c>
      <c r="H2108" t="s">
        <v>2380</v>
      </c>
    </row>
    <row r="2109" spans="1:8" x14ac:dyDescent="0.25">
      <c r="A2109" t="s">
        <v>257</v>
      </c>
      <c r="B2109">
        <v>23.57</v>
      </c>
      <c r="C2109">
        <v>6.14</v>
      </c>
      <c r="D2109" t="s">
        <v>2380</v>
      </c>
      <c r="E2109" t="s">
        <v>2380</v>
      </c>
      <c r="F2109" t="s">
        <v>2380</v>
      </c>
      <c r="G2109" t="s">
        <v>2381</v>
      </c>
      <c r="H2109" t="s">
        <v>2380</v>
      </c>
    </row>
    <row r="2110" spans="1:8" x14ac:dyDescent="0.25">
      <c r="A2110" t="s">
        <v>256</v>
      </c>
      <c r="B2110">
        <v>35.625</v>
      </c>
      <c r="C2110">
        <v>6.21</v>
      </c>
      <c r="D2110" t="s">
        <v>2380</v>
      </c>
      <c r="E2110" t="s">
        <v>2382</v>
      </c>
      <c r="F2110" t="s">
        <v>2380</v>
      </c>
      <c r="G2110">
        <v>1</v>
      </c>
      <c r="H2110" t="s">
        <v>2380</v>
      </c>
    </row>
    <row r="2111" spans="1:8" x14ac:dyDescent="0.25">
      <c r="A2111" t="s">
        <v>255</v>
      </c>
      <c r="B2111">
        <v>33.155000000000001</v>
      </c>
      <c r="C2111">
        <v>4.5999999999999996</v>
      </c>
      <c r="D2111" t="s">
        <v>2380</v>
      </c>
      <c r="E2111" t="s">
        <v>2382</v>
      </c>
      <c r="F2111" t="s">
        <v>2380</v>
      </c>
      <c r="G2111">
        <v>1</v>
      </c>
      <c r="H2111" t="s">
        <v>2380</v>
      </c>
    </row>
    <row r="2112" spans="1:8" x14ac:dyDescent="0.25">
      <c r="A2112" t="s">
        <v>254</v>
      </c>
      <c r="B2112">
        <v>31.92</v>
      </c>
      <c r="C2112">
        <v>5.04</v>
      </c>
      <c r="D2112" t="s">
        <v>2380</v>
      </c>
      <c r="E2112" t="s">
        <v>2382</v>
      </c>
      <c r="F2112" t="s">
        <v>2380</v>
      </c>
      <c r="G2112">
        <v>1</v>
      </c>
      <c r="H2112" t="s">
        <v>2380</v>
      </c>
    </row>
    <row r="2113" spans="1:8" x14ac:dyDescent="0.25">
      <c r="A2113" t="s">
        <v>253</v>
      </c>
      <c r="B2113">
        <v>30.305</v>
      </c>
      <c r="C2113">
        <v>5.08</v>
      </c>
      <c r="D2113" t="s">
        <v>2380</v>
      </c>
      <c r="E2113" t="s">
        <v>2382</v>
      </c>
      <c r="F2113" t="s">
        <v>2380</v>
      </c>
      <c r="G2113">
        <v>1</v>
      </c>
      <c r="H2113" t="s">
        <v>2380</v>
      </c>
    </row>
    <row r="2114" spans="1:8" x14ac:dyDescent="0.25">
      <c r="A2114" t="s">
        <v>252</v>
      </c>
      <c r="B2114">
        <v>30.114999999999998</v>
      </c>
      <c r="C2114">
        <v>4.38</v>
      </c>
      <c r="D2114" t="s">
        <v>2380</v>
      </c>
      <c r="E2114" t="s">
        <v>2382</v>
      </c>
      <c r="F2114" t="s">
        <v>2380</v>
      </c>
      <c r="G2114">
        <v>1</v>
      </c>
      <c r="H2114" t="s">
        <v>2380</v>
      </c>
    </row>
    <row r="2115" spans="1:8" x14ac:dyDescent="0.25">
      <c r="A2115" t="s">
        <v>251</v>
      </c>
      <c r="B2115">
        <v>24.09</v>
      </c>
      <c r="C2115">
        <v>4.79</v>
      </c>
      <c r="D2115" t="s">
        <v>2380</v>
      </c>
      <c r="E2115" t="s">
        <v>2382</v>
      </c>
      <c r="F2115" t="s">
        <v>2380</v>
      </c>
      <c r="G2115">
        <v>1</v>
      </c>
      <c r="H2115" t="s">
        <v>2380</v>
      </c>
    </row>
    <row r="2116" spans="1:8" x14ac:dyDescent="0.25">
      <c r="A2116" t="s">
        <v>250</v>
      </c>
      <c r="B2116">
        <v>28.215</v>
      </c>
      <c r="C2116">
        <v>4.21</v>
      </c>
      <c r="D2116" t="s">
        <v>2380</v>
      </c>
      <c r="E2116" t="s">
        <v>2382</v>
      </c>
      <c r="F2116" t="s">
        <v>2380</v>
      </c>
      <c r="G2116">
        <v>1</v>
      </c>
      <c r="H2116" t="s">
        <v>2380</v>
      </c>
    </row>
    <row r="2117" spans="1:8" x14ac:dyDescent="0.25">
      <c r="A2117" t="s">
        <v>248</v>
      </c>
      <c r="B2117">
        <v>26.315000000000001</v>
      </c>
      <c r="C2117">
        <v>5.47</v>
      </c>
      <c r="D2117" t="s">
        <v>2380</v>
      </c>
      <c r="E2117" t="s">
        <v>2382</v>
      </c>
      <c r="F2117" t="s">
        <v>2380</v>
      </c>
      <c r="G2117">
        <v>1</v>
      </c>
      <c r="H2117" t="s">
        <v>2380</v>
      </c>
    </row>
    <row r="2118" spans="1:8" x14ac:dyDescent="0.25">
      <c r="A2118" t="s">
        <v>246</v>
      </c>
      <c r="B2118">
        <v>25.08</v>
      </c>
      <c r="C2118">
        <v>5.09</v>
      </c>
      <c r="D2118" t="s">
        <v>2380</v>
      </c>
      <c r="E2118" t="s">
        <v>2382</v>
      </c>
      <c r="F2118" t="s">
        <v>2380</v>
      </c>
      <c r="G2118">
        <v>1</v>
      </c>
      <c r="H2118" t="s">
        <v>2380</v>
      </c>
    </row>
    <row r="2119" spans="1:8" x14ac:dyDescent="0.25">
      <c r="A2119" t="s">
        <v>245</v>
      </c>
      <c r="B2119">
        <v>15.41</v>
      </c>
      <c r="C2119">
        <v>5.08</v>
      </c>
      <c r="D2119" t="s">
        <v>2380</v>
      </c>
      <c r="E2119" t="s">
        <v>2380</v>
      </c>
      <c r="F2119" t="s">
        <v>2380</v>
      </c>
      <c r="G2119" t="s">
        <v>2381</v>
      </c>
      <c r="H2119" t="s">
        <v>2380</v>
      </c>
    </row>
    <row r="2120" spans="1:8" x14ac:dyDescent="0.25">
      <c r="A2120" t="s">
        <v>244</v>
      </c>
      <c r="B2120">
        <v>23.83</v>
      </c>
      <c r="C2120">
        <v>5.68</v>
      </c>
      <c r="D2120" t="s">
        <v>2380</v>
      </c>
      <c r="E2120" t="s">
        <v>2380</v>
      </c>
      <c r="F2120" t="s">
        <v>2380</v>
      </c>
      <c r="G2120" t="s">
        <v>2381</v>
      </c>
      <c r="H2120" t="s">
        <v>2380</v>
      </c>
    </row>
    <row r="2121" spans="1:8" x14ac:dyDescent="0.25">
      <c r="A2121" t="s">
        <v>243</v>
      </c>
      <c r="B2121">
        <v>36</v>
      </c>
      <c r="C2121">
        <v>4.66</v>
      </c>
      <c r="D2121" t="s">
        <v>2380</v>
      </c>
      <c r="E2121" t="s">
        <v>2382</v>
      </c>
      <c r="F2121" t="s">
        <v>2380</v>
      </c>
      <c r="G2121">
        <v>1</v>
      </c>
      <c r="H2121" t="s">
        <v>2380</v>
      </c>
    </row>
    <row r="2122" spans="1:8" x14ac:dyDescent="0.25">
      <c r="A2122" t="s">
        <v>242</v>
      </c>
      <c r="B2122">
        <v>28.82</v>
      </c>
      <c r="C2122">
        <v>5.59</v>
      </c>
      <c r="D2122" t="s">
        <v>2380</v>
      </c>
      <c r="E2122" t="s">
        <v>2382</v>
      </c>
      <c r="F2122" t="s">
        <v>2380</v>
      </c>
      <c r="G2122">
        <v>1</v>
      </c>
      <c r="H2122" t="s">
        <v>2380</v>
      </c>
    </row>
    <row r="2123" spans="1:8" x14ac:dyDescent="0.25">
      <c r="A2123" t="s">
        <v>241</v>
      </c>
      <c r="B2123">
        <v>28.05</v>
      </c>
      <c r="C2123">
        <v>6.2</v>
      </c>
      <c r="D2123" t="s">
        <v>2380</v>
      </c>
      <c r="E2123" t="s">
        <v>2382</v>
      </c>
      <c r="F2123" t="s">
        <v>2380</v>
      </c>
      <c r="G2123">
        <v>1</v>
      </c>
      <c r="H2123" t="s">
        <v>2380</v>
      </c>
    </row>
    <row r="2124" spans="1:8" x14ac:dyDescent="0.25">
      <c r="A2124" t="s">
        <v>240</v>
      </c>
      <c r="B2124">
        <v>27.1</v>
      </c>
      <c r="C2124">
        <v>4.45</v>
      </c>
      <c r="D2124" t="s">
        <v>2380</v>
      </c>
      <c r="E2124" t="s">
        <v>2382</v>
      </c>
      <c r="F2124" t="s">
        <v>2380</v>
      </c>
      <c r="G2124">
        <v>1</v>
      </c>
      <c r="H2124" t="s">
        <v>2380</v>
      </c>
    </row>
    <row r="2125" spans="1:8" x14ac:dyDescent="0.25">
      <c r="A2125" t="s">
        <v>239</v>
      </c>
      <c r="B2125">
        <v>24.3</v>
      </c>
      <c r="C2125">
        <v>6.1</v>
      </c>
      <c r="D2125" t="s">
        <v>2382</v>
      </c>
      <c r="E2125" t="s">
        <v>2382</v>
      </c>
      <c r="F2125" t="s">
        <v>2380</v>
      </c>
      <c r="G2125">
        <v>1</v>
      </c>
      <c r="H2125" t="s">
        <v>2380</v>
      </c>
    </row>
    <row r="2126" spans="1:8" x14ac:dyDescent="0.25">
      <c r="A2126" t="s">
        <v>238</v>
      </c>
      <c r="B2126">
        <v>30.72</v>
      </c>
      <c r="C2126">
        <v>6.06</v>
      </c>
      <c r="D2126" t="s">
        <v>2380</v>
      </c>
      <c r="E2126" t="s">
        <v>2382</v>
      </c>
      <c r="F2126" t="s">
        <v>2380</v>
      </c>
      <c r="G2126">
        <v>1</v>
      </c>
      <c r="H2126" t="s">
        <v>2380</v>
      </c>
    </row>
    <row r="2127" spans="1:8" x14ac:dyDescent="0.25">
      <c r="A2127" t="s">
        <v>237</v>
      </c>
      <c r="B2127">
        <v>37.43</v>
      </c>
      <c r="C2127">
        <v>4.5599999999999996</v>
      </c>
      <c r="D2127" t="s">
        <v>2380</v>
      </c>
      <c r="E2127" t="s">
        <v>2380</v>
      </c>
      <c r="F2127" t="s">
        <v>2383</v>
      </c>
      <c r="G2127">
        <v>1</v>
      </c>
      <c r="H2127" t="s">
        <v>2380</v>
      </c>
    </row>
    <row r="2128" spans="1:8" x14ac:dyDescent="0.25">
      <c r="A2128" t="s">
        <v>236</v>
      </c>
      <c r="B2128">
        <v>25.74</v>
      </c>
      <c r="C2128">
        <v>6.41</v>
      </c>
      <c r="D2128" t="s">
        <v>2382</v>
      </c>
      <c r="E2128" t="s">
        <v>2380</v>
      </c>
      <c r="F2128" t="s">
        <v>2383</v>
      </c>
      <c r="G2128">
        <v>1</v>
      </c>
      <c r="H2128" t="s">
        <v>2380</v>
      </c>
    </row>
    <row r="2129" spans="1:8" x14ac:dyDescent="0.25">
      <c r="A2129" t="s">
        <v>235</v>
      </c>
      <c r="B2129">
        <v>36.575000000000003</v>
      </c>
      <c r="C2129">
        <v>5.57</v>
      </c>
      <c r="D2129" t="s">
        <v>2380</v>
      </c>
      <c r="E2129" t="s">
        <v>2380</v>
      </c>
      <c r="F2129" t="s">
        <v>2383</v>
      </c>
      <c r="G2129">
        <v>1</v>
      </c>
      <c r="H2129" t="s">
        <v>2380</v>
      </c>
    </row>
    <row r="2130" spans="1:8" x14ac:dyDescent="0.25">
      <c r="A2130" t="s">
        <v>234</v>
      </c>
      <c r="B2130">
        <v>35.15</v>
      </c>
      <c r="C2130">
        <v>5.47</v>
      </c>
      <c r="D2130" t="s">
        <v>2380</v>
      </c>
      <c r="E2130" t="s">
        <v>2380</v>
      </c>
      <c r="F2130" t="s">
        <v>2383</v>
      </c>
      <c r="G2130">
        <v>1</v>
      </c>
      <c r="H2130" t="s">
        <v>2380</v>
      </c>
    </row>
    <row r="2131" spans="1:8" x14ac:dyDescent="0.25">
      <c r="A2131" t="s">
        <v>233</v>
      </c>
      <c r="B2131">
        <v>32.11</v>
      </c>
      <c r="C2131">
        <v>4.43</v>
      </c>
      <c r="D2131" t="s">
        <v>2380</v>
      </c>
      <c r="E2131" t="s">
        <v>2380</v>
      </c>
      <c r="F2131" t="s">
        <v>2383</v>
      </c>
      <c r="G2131">
        <v>1</v>
      </c>
      <c r="H2131" t="s">
        <v>2380</v>
      </c>
    </row>
    <row r="2132" spans="1:8" x14ac:dyDescent="0.25">
      <c r="A2132" t="s">
        <v>232</v>
      </c>
      <c r="B2132">
        <v>30.495000000000001</v>
      </c>
      <c r="C2132">
        <v>4.95</v>
      </c>
      <c r="D2132" t="s">
        <v>2380</v>
      </c>
      <c r="E2132" t="s">
        <v>2380</v>
      </c>
      <c r="F2132" t="s">
        <v>2383</v>
      </c>
      <c r="G2132">
        <v>1</v>
      </c>
      <c r="H2132" t="s">
        <v>2380</v>
      </c>
    </row>
    <row r="2133" spans="1:8" x14ac:dyDescent="0.25">
      <c r="A2133" t="s">
        <v>231</v>
      </c>
      <c r="B2133">
        <v>29.24</v>
      </c>
      <c r="C2133">
        <v>4.04</v>
      </c>
      <c r="D2133" t="s">
        <v>2380</v>
      </c>
      <c r="E2133" t="s">
        <v>2382</v>
      </c>
      <c r="F2133" t="s">
        <v>2380</v>
      </c>
      <c r="G2133">
        <v>1</v>
      </c>
      <c r="H2133" t="s">
        <v>2380</v>
      </c>
    </row>
    <row r="2134" spans="1:8" x14ac:dyDescent="0.25">
      <c r="A2134" t="s">
        <v>230</v>
      </c>
      <c r="B2134">
        <v>22.515000000000001</v>
      </c>
      <c r="C2134">
        <v>5.93</v>
      </c>
      <c r="D2134" t="s">
        <v>2380</v>
      </c>
      <c r="E2134" t="s">
        <v>2380</v>
      </c>
      <c r="F2134" t="s">
        <v>2383</v>
      </c>
      <c r="G2134">
        <v>1</v>
      </c>
      <c r="H2134" t="s">
        <v>2380</v>
      </c>
    </row>
    <row r="2135" spans="1:8" x14ac:dyDescent="0.25">
      <c r="A2135" t="s">
        <v>229</v>
      </c>
      <c r="B2135">
        <v>15.65</v>
      </c>
      <c r="C2135">
        <v>4.2300000000000004</v>
      </c>
      <c r="D2135" t="s">
        <v>2380</v>
      </c>
      <c r="E2135" t="s">
        <v>2380</v>
      </c>
      <c r="F2135" t="s">
        <v>2380</v>
      </c>
      <c r="G2135" t="s">
        <v>2381</v>
      </c>
      <c r="H2135" t="s">
        <v>2380</v>
      </c>
    </row>
    <row r="2136" spans="1:8" x14ac:dyDescent="0.25">
      <c r="A2136" t="s">
        <v>228</v>
      </c>
      <c r="B2136">
        <v>27.36</v>
      </c>
      <c r="C2136">
        <v>5.59</v>
      </c>
      <c r="D2136" t="s">
        <v>2382</v>
      </c>
      <c r="E2136" t="s">
        <v>2380</v>
      </c>
      <c r="F2136" t="s">
        <v>2380</v>
      </c>
      <c r="G2136" t="s">
        <v>2381</v>
      </c>
      <c r="H2136" t="s">
        <v>2380</v>
      </c>
    </row>
    <row r="2137" spans="1:8" x14ac:dyDescent="0.25">
      <c r="A2137" t="s">
        <v>227</v>
      </c>
      <c r="B2137">
        <v>22.3</v>
      </c>
      <c r="C2137">
        <v>4.8899999999999997</v>
      </c>
      <c r="D2137" t="s">
        <v>2382</v>
      </c>
      <c r="E2137" t="s">
        <v>2380</v>
      </c>
      <c r="F2137" t="s">
        <v>2380</v>
      </c>
      <c r="G2137" t="s">
        <v>2381</v>
      </c>
      <c r="H2137" t="s">
        <v>2380</v>
      </c>
    </row>
    <row r="2138" spans="1:8" x14ac:dyDescent="0.25">
      <c r="A2138" t="s">
        <v>226</v>
      </c>
      <c r="B2138">
        <v>26.03</v>
      </c>
      <c r="C2138">
        <v>5.81</v>
      </c>
      <c r="D2138" t="s">
        <v>2382</v>
      </c>
      <c r="E2138" t="s">
        <v>2380</v>
      </c>
      <c r="F2138" t="s">
        <v>2380</v>
      </c>
      <c r="G2138" t="s">
        <v>2381</v>
      </c>
      <c r="H2138" t="s">
        <v>2380</v>
      </c>
    </row>
    <row r="2139" spans="1:8" x14ac:dyDescent="0.25">
      <c r="A2139" t="s">
        <v>225</v>
      </c>
      <c r="B2139">
        <v>27.74</v>
      </c>
      <c r="C2139">
        <v>4.29</v>
      </c>
      <c r="D2139" t="s">
        <v>2380</v>
      </c>
      <c r="E2139" t="s">
        <v>2382</v>
      </c>
      <c r="F2139" t="s">
        <v>2380</v>
      </c>
      <c r="G2139">
        <v>1</v>
      </c>
      <c r="H2139" t="s">
        <v>2380</v>
      </c>
    </row>
    <row r="2140" spans="1:8" x14ac:dyDescent="0.25">
      <c r="A2140" t="s">
        <v>224</v>
      </c>
      <c r="B2140">
        <v>32.11</v>
      </c>
      <c r="C2140">
        <v>4.03</v>
      </c>
      <c r="D2140" t="s">
        <v>2382</v>
      </c>
      <c r="E2140" t="s">
        <v>2382</v>
      </c>
      <c r="F2140" t="s">
        <v>2380</v>
      </c>
      <c r="G2140">
        <v>2</v>
      </c>
      <c r="H2140" t="s">
        <v>2380</v>
      </c>
    </row>
    <row r="2141" spans="1:8" x14ac:dyDescent="0.25">
      <c r="A2141" t="s">
        <v>223</v>
      </c>
      <c r="B2141">
        <v>25.175000000000001</v>
      </c>
      <c r="C2141">
        <v>6.29</v>
      </c>
      <c r="D2141" t="s">
        <v>2382</v>
      </c>
      <c r="E2141" t="s">
        <v>2382</v>
      </c>
      <c r="F2141" t="s">
        <v>2380</v>
      </c>
      <c r="G2141">
        <v>2</v>
      </c>
      <c r="H2141" t="s">
        <v>2380</v>
      </c>
    </row>
    <row r="2142" spans="1:8" x14ac:dyDescent="0.25">
      <c r="A2142" t="s">
        <v>222</v>
      </c>
      <c r="B2142">
        <v>39.49</v>
      </c>
      <c r="C2142">
        <v>4.4800000000000004</v>
      </c>
      <c r="D2142" t="s">
        <v>2382</v>
      </c>
      <c r="E2142" t="s">
        <v>2380</v>
      </c>
      <c r="F2142" t="s">
        <v>2380</v>
      </c>
      <c r="G2142" t="s">
        <v>2381</v>
      </c>
      <c r="H2142" t="s">
        <v>2380</v>
      </c>
    </row>
    <row r="2143" spans="1:8" x14ac:dyDescent="0.25">
      <c r="A2143" t="s">
        <v>221</v>
      </c>
      <c r="B2143">
        <v>34.869999999999997</v>
      </c>
      <c r="C2143">
        <v>5.51</v>
      </c>
      <c r="D2143" t="s">
        <v>2382</v>
      </c>
      <c r="E2143" t="s">
        <v>2380</v>
      </c>
      <c r="F2143" t="s">
        <v>2380</v>
      </c>
      <c r="G2143" t="s">
        <v>2381</v>
      </c>
      <c r="H2143" t="s">
        <v>2380</v>
      </c>
    </row>
    <row r="2144" spans="1:8" x14ac:dyDescent="0.25">
      <c r="A2144" t="s">
        <v>220</v>
      </c>
      <c r="B2144">
        <v>34.6</v>
      </c>
      <c r="C2144">
        <v>4.5</v>
      </c>
      <c r="D2144" t="s">
        <v>2382</v>
      </c>
      <c r="E2144" t="s">
        <v>2380</v>
      </c>
      <c r="F2144" t="s">
        <v>2380</v>
      </c>
      <c r="G2144" t="s">
        <v>2381</v>
      </c>
      <c r="H2144" t="s">
        <v>2380</v>
      </c>
    </row>
    <row r="2145" spans="1:8" x14ac:dyDescent="0.25">
      <c r="A2145" t="s">
        <v>219</v>
      </c>
      <c r="B2145">
        <v>25.8</v>
      </c>
      <c r="C2145">
        <v>6.29</v>
      </c>
      <c r="D2145" t="s">
        <v>2382</v>
      </c>
      <c r="E2145" t="s">
        <v>2380</v>
      </c>
      <c r="F2145" t="s">
        <v>2380</v>
      </c>
      <c r="G2145" t="s">
        <v>2381</v>
      </c>
      <c r="H2145" t="s">
        <v>2380</v>
      </c>
    </row>
    <row r="2146" spans="1:8" x14ac:dyDescent="0.25">
      <c r="A2146" t="s">
        <v>218</v>
      </c>
      <c r="B2146">
        <v>35.86</v>
      </c>
      <c r="C2146">
        <v>4.33</v>
      </c>
      <c r="D2146" t="s">
        <v>2380</v>
      </c>
      <c r="E2146" t="s">
        <v>2380</v>
      </c>
      <c r="F2146" t="s">
        <v>2380</v>
      </c>
      <c r="G2146">
        <v>1</v>
      </c>
      <c r="H2146" t="s">
        <v>2380</v>
      </c>
    </row>
    <row r="2147" spans="1:8" x14ac:dyDescent="0.25">
      <c r="A2147" t="s">
        <v>217</v>
      </c>
      <c r="B2147">
        <v>40.47</v>
      </c>
      <c r="C2147">
        <v>11.15</v>
      </c>
      <c r="D2147" t="s">
        <v>2380</v>
      </c>
      <c r="E2147" t="s">
        <v>2380</v>
      </c>
      <c r="F2147" t="s">
        <v>2380</v>
      </c>
      <c r="G2147" t="s">
        <v>2381</v>
      </c>
      <c r="H2147" t="s">
        <v>2380</v>
      </c>
    </row>
    <row r="2148" spans="1:8" x14ac:dyDescent="0.25">
      <c r="A2148" t="s">
        <v>216</v>
      </c>
      <c r="B2148">
        <v>32.01</v>
      </c>
      <c r="C2148">
        <v>6.45</v>
      </c>
      <c r="D2148" t="s">
        <v>2380</v>
      </c>
      <c r="E2148" t="s">
        <v>2380</v>
      </c>
      <c r="F2148" t="s">
        <v>2380</v>
      </c>
      <c r="G2148">
        <v>1</v>
      </c>
      <c r="H2148" t="s">
        <v>2380</v>
      </c>
    </row>
    <row r="2149" spans="1:8" x14ac:dyDescent="0.25">
      <c r="A2149" t="s">
        <v>215</v>
      </c>
      <c r="B2149">
        <v>33</v>
      </c>
      <c r="C2149">
        <v>9.27</v>
      </c>
      <c r="D2149" t="s">
        <v>2380</v>
      </c>
      <c r="E2149" t="s">
        <v>2380</v>
      </c>
      <c r="F2149" t="s">
        <v>2380</v>
      </c>
      <c r="G2149" t="s">
        <v>2381</v>
      </c>
      <c r="H2149" t="s">
        <v>2380</v>
      </c>
    </row>
    <row r="2150" spans="1:8" x14ac:dyDescent="0.25">
      <c r="A2150" t="s">
        <v>214</v>
      </c>
      <c r="B2150">
        <v>29.3</v>
      </c>
      <c r="C2150">
        <v>6.15</v>
      </c>
      <c r="D2150" t="s">
        <v>2380</v>
      </c>
      <c r="E2150" t="s">
        <v>2380</v>
      </c>
      <c r="F2150" t="s">
        <v>2380</v>
      </c>
      <c r="G2150">
        <v>1</v>
      </c>
      <c r="H2150" t="s">
        <v>2380</v>
      </c>
    </row>
    <row r="2151" spans="1:8" x14ac:dyDescent="0.25">
      <c r="A2151" t="s">
        <v>213</v>
      </c>
      <c r="B2151">
        <v>25.8</v>
      </c>
      <c r="C2151">
        <v>4.13</v>
      </c>
      <c r="D2151" t="s">
        <v>2380</v>
      </c>
      <c r="E2151" t="s">
        <v>2380</v>
      </c>
      <c r="F2151" t="s">
        <v>2380</v>
      </c>
      <c r="G2151">
        <v>1</v>
      </c>
      <c r="H2151" t="s">
        <v>2380</v>
      </c>
    </row>
    <row r="2152" spans="1:8" x14ac:dyDescent="0.25">
      <c r="A2152" t="s">
        <v>212</v>
      </c>
      <c r="B2152">
        <v>23.4</v>
      </c>
      <c r="C2152">
        <v>4.24</v>
      </c>
      <c r="D2152" t="s">
        <v>2380</v>
      </c>
      <c r="E2152" t="s">
        <v>2380</v>
      </c>
      <c r="F2152" t="s">
        <v>2380</v>
      </c>
      <c r="G2152">
        <v>1</v>
      </c>
      <c r="H2152" t="s">
        <v>2380</v>
      </c>
    </row>
    <row r="2153" spans="1:8" x14ac:dyDescent="0.25">
      <c r="A2153" t="s">
        <v>211</v>
      </c>
      <c r="B2153">
        <v>27.93</v>
      </c>
      <c r="C2153">
        <v>9.8800000000000008</v>
      </c>
      <c r="D2153" t="s">
        <v>2380</v>
      </c>
      <c r="E2153" t="s">
        <v>2380</v>
      </c>
      <c r="F2153" t="s">
        <v>2380</v>
      </c>
      <c r="G2153" t="s">
        <v>2381</v>
      </c>
      <c r="H2153" t="s">
        <v>2380</v>
      </c>
    </row>
    <row r="2154" spans="1:8" x14ac:dyDescent="0.25">
      <c r="A2154" t="s">
        <v>210</v>
      </c>
      <c r="B2154">
        <v>22</v>
      </c>
      <c r="C2154">
        <v>9.5</v>
      </c>
      <c r="D2154" t="s">
        <v>2380</v>
      </c>
      <c r="E2154" t="s">
        <v>2380</v>
      </c>
      <c r="F2154" t="s">
        <v>2380</v>
      </c>
      <c r="G2154" t="s">
        <v>2381</v>
      </c>
      <c r="H2154" t="s">
        <v>2380</v>
      </c>
    </row>
    <row r="2155" spans="1:8" x14ac:dyDescent="0.25">
      <c r="A2155" t="s">
        <v>209</v>
      </c>
      <c r="B2155">
        <v>36.86</v>
      </c>
      <c r="C2155">
        <v>4.97</v>
      </c>
      <c r="D2155" t="s">
        <v>2382</v>
      </c>
      <c r="E2155" t="s">
        <v>2380</v>
      </c>
      <c r="F2155" t="s">
        <v>2380</v>
      </c>
      <c r="G2155" t="s">
        <v>2381</v>
      </c>
      <c r="H2155" t="s">
        <v>2380</v>
      </c>
    </row>
    <row r="2156" spans="1:8" x14ac:dyDescent="0.25">
      <c r="A2156" t="s">
        <v>208</v>
      </c>
      <c r="B2156">
        <v>31.254999999999999</v>
      </c>
      <c r="C2156">
        <v>5.49</v>
      </c>
      <c r="D2156" t="s">
        <v>2382</v>
      </c>
      <c r="E2156" t="s">
        <v>2380</v>
      </c>
      <c r="F2156" t="s">
        <v>2380</v>
      </c>
      <c r="G2156" t="s">
        <v>2381</v>
      </c>
      <c r="H2156" t="s">
        <v>2380</v>
      </c>
    </row>
    <row r="2157" spans="1:8" x14ac:dyDescent="0.25">
      <c r="A2157" t="s">
        <v>207</v>
      </c>
      <c r="B2157">
        <v>23.06</v>
      </c>
      <c r="C2157">
        <v>4.47</v>
      </c>
      <c r="D2157" t="s">
        <v>2380</v>
      </c>
      <c r="E2157" t="s">
        <v>2380</v>
      </c>
      <c r="F2157" t="s">
        <v>2380</v>
      </c>
      <c r="G2157" t="s">
        <v>2381</v>
      </c>
      <c r="H2157" t="s">
        <v>2380</v>
      </c>
    </row>
    <row r="2158" spans="1:8" x14ac:dyDescent="0.25">
      <c r="A2158" t="s">
        <v>206</v>
      </c>
      <c r="B2158">
        <v>28.975000000000001</v>
      </c>
      <c r="C2158">
        <v>4.34</v>
      </c>
      <c r="D2158" t="s">
        <v>2382</v>
      </c>
      <c r="E2158" t="s">
        <v>2380</v>
      </c>
      <c r="F2158" t="s">
        <v>2380</v>
      </c>
      <c r="G2158" t="s">
        <v>2381</v>
      </c>
      <c r="H2158" t="s">
        <v>2380</v>
      </c>
    </row>
    <row r="2159" spans="1:8" x14ac:dyDescent="0.25">
      <c r="A2159" t="s">
        <v>205</v>
      </c>
      <c r="B2159">
        <v>33.299999999999997</v>
      </c>
      <c r="C2159">
        <v>9.49</v>
      </c>
      <c r="D2159" t="s">
        <v>2380</v>
      </c>
      <c r="E2159" t="s">
        <v>2380</v>
      </c>
      <c r="F2159" t="s">
        <v>2380</v>
      </c>
      <c r="G2159" t="s">
        <v>2381</v>
      </c>
      <c r="H2159" t="s">
        <v>2380</v>
      </c>
    </row>
    <row r="2160" spans="1:8" x14ac:dyDescent="0.25">
      <c r="A2160" t="s">
        <v>204</v>
      </c>
      <c r="B2160">
        <v>33</v>
      </c>
      <c r="C2160">
        <v>10.16</v>
      </c>
      <c r="D2160" t="s">
        <v>2380</v>
      </c>
      <c r="E2160" t="s">
        <v>2380</v>
      </c>
      <c r="F2160" t="s">
        <v>2380</v>
      </c>
      <c r="G2160" t="s">
        <v>2381</v>
      </c>
      <c r="H2160" t="s">
        <v>2380</v>
      </c>
    </row>
    <row r="2161" spans="1:8" x14ac:dyDescent="0.25">
      <c r="A2161" t="s">
        <v>203</v>
      </c>
      <c r="B2161">
        <v>31.46</v>
      </c>
      <c r="C2161">
        <v>11.19</v>
      </c>
      <c r="D2161" t="s">
        <v>2380</v>
      </c>
      <c r="E2161" t="s">
        <v>2380</v>
      </c>
      <c r="F2161" t="s">
        <v>2380</v>
      </c>
      <c r="G2161" t="s">
        <v>2381</v>
      </c>
      <c r="H2161" t="s">
        <v>2380</v>
      </c>
    </row>
    <row r="2162" spans="1:8" x14ac:dyDescent="0.25">
      <c r="A2162" t="s">
        <v>202</v>
      </c>
      <c r="B2162">
        <v>29.6</v>
      </c>
      <c r="C2162">
        <v>11.03</v>
      </c>
      <c r="D2162" t="s">
        <v>2380</v>
      </c>
      <c r="E2162" t="s">
        <v>2380</v>
      </c>
      <c r="F2162" t="s">
        <v>2380</v>
      </c>
      <c r="G2162" t="s">
        <v>2381</v>
      </c>
      <c r="H2162" t="s">
        <v>2380</v>
      </c>
    </row>
    <row r="2163" spans="1:8" x14ac:dyDescent="0.25">
      <c r="A2163" t="s">
        <v>201</v>
      </c>
      <c r="B2163">
        <v>22.05</v>
      </c>
      <c r="C2163">
        <v>4.43</v>
      </c>
      <c r="D2163" t="s">
        <v>2382</v>
      </c>
      <c r="E2163" t="s">
        <v>2380</v>
      </c>
      <c r="F2163" t="s">
        <v>2380</v>
      </c>
      <c r="G2163" t="s">
        <v>2381</v>
      </c>
      <c r="H2163" t="s">
        <v>2380</v>
      </c>
    </row>
    <row r="2164" spans="1:8" x14ac:dyDescent="0.25">
      <c r="A2164" t="s">
        <v>199</v>
      </c>
      <c r="B2164">
        <v>27.06</v>
      </c>
      <c r="C2164">
        <v>6.14</v>
      </c>
      <c r="D2164" t="s">
        <v>2380</v>
      </c>
      <c r="E2164" t="s">
        <v>2382</v>
      </c>
      <c r="F2164" t="s">
        <v>2380</v>
      </c>
      <c r="G2164">
        <v>1</v>
      </c>
      <c r="H2164" t="s">
        <v>2380</v>
      </c>
    </row>
    <row r="2165" spans="1:8" x14ac:dyDescent="0.25">
      <c r="A2165" t="s">
        <v>198</v>
      </c>
      <c r="B2165">
        <v>20.49</v>
      </c>
      <c r="C2165">
        <v>4.87</v>
      </c>
      <c r="D2165" t="s">
        <v>2380</v>
      </c>
      <c r="E2165" t="s">
        <v>2380</v>
      </c>
      <c r="F2165" t="s">
        <v>2380</v>
      </c>
      <c r="G2165" t="s">
        <v>2381</v>
      </c>
      <c r="H2165" t="s">
        <v>2380</v>
      </c>
    </row>
    <row r="2166" spans="1:8" x14ac:dyDescent="0.25">
      <c r="A2166" t="s">
        <v>197</v>
      </c>
      <c r="B2166">
        <v>28.4</v>
      </c>
      <c r="C2166">
        <v>4.3</v>
      </c>
      <c r="D2166" t="s">
        <v>2380</v>
      </c>
      <c r="E2166" t="s">
        <v>2380</v>
      </c>
      <c r="F2166" t="s">
        <v>2383</v>
      </c>
      <c r="G2166">
        <v>1</v>
      </c>
      <c r="H2166" t="s">
        <v>2380</v>
      </c>
    </row>
    <row r="2167" spans="1:8" x14ac:dyDescent="0.25">
      <c r="A2167" t="s">
        <v>196</v>
      </c>
      <c r="B2167">
        <v>41.91</v>
      </c>
      <c r="C2167">
        <v>6.19</v>
      </c>
      <c r="D2167" t="s">
        <v>2380</v>
      </c>
      <c r="E2167" t="s">
        <v>2380</v>
      </c>
      <c r="F2167" t="s">
        <v>2380</v>
      </c>
      <c r="G2167" t="s">
        <v>2381</v>
      </c>
      <c r="H2167" t="s">
        <v>2380</v>
      </c>
    </row>
    <row r="2168" spans="1:8" x14ac:dyDescent="0.25">
      <c r="A2168" t="s">
        <v>195</v>
      </c>
      <c r="B2168">
        <v>24.6</v>
      </c>
      <c r="C2168">
        <v>6.19</v>
      </c>
      <c r="D2168" t="s">
        <v>2380</v>
      </c>
      <c r="E2168" t="s">
        <v>2380</v>
      </c>
      <c r="F2168" t="s">
        <v>2383</v>
      </c>
      <c r="G2168">
        <v>1</v>
      </c>
      <c r="H2168" t="s">
        <v>2380</v>
      </c>
    </row>
    <row r="2169" spans="1:8" x14ac:dyDescent="0.25">
      <c r="A2169" t="s">
        <v>194</v>
      </c>
      <c r="B2169">
        <v>20.9</v>
      </c>
      <c r="C2169">
        <v>5.12</v>
      </c>
      <c r="D2169" t="s">
        <v>2380</v>
      </c>
      <c r="E2169" t="s">
        <v>2380</v>
      </c>
      <c r="F2169" t="s">
        <v>2383</v>
      </c>
      <c r="G2169">
        <v>1</v>
      </c>
      <c r="H2169" t="s">
        <v>2380</v>
      </c>
    </row>
    <row r="2170" spans="1:8" x14ac:dyDescent="0.25">
      <c r="A2170" t="s">
        <v>193</v>
      </c>
      <c r="B2170">
        <v>34.4</v>
      </c>
      <c r="C2170">
        <v>4.04</v>
      </c>
      <c r="D2170" t="s">
        <v>2380</v>
      </c>
      <c r="E2170" t="s">
        <v>2380</v>
      </c>
      <c r="F2170" t="s">
        <v>2380</v>
      </c>
      <c r="G2170" t="s">
        <v>2381</v>
      </c>
      <c r="H2170" t="s">
        <v>2380</v>
      </c>
    </row>
    <row r="2171" spans="1:8" x14ac:dyDescent="0.25">
      <c r="A2171" t="s">
        <v>192</v>
      </c>
      <c r="B2171">
        <v>32.56</v>
      </c>
      <c r="C2171">
        <v>5.36</v>
      </c>
      <c r="D2171" t="s">
        <v>2380</v>
      </c>
      <c r="E2171" t="s">
        <v>2380</v>
      </c>
      <c r="F2171" t="s">
        <v>2380</v>
      </c>
      <c r="G2171" t="s">
        <v>2381</v>
      </c>
      <c r="H2171" t="s">
        <v>2380</v>
      </c>
    </row>
    <row r="2172" spans="1:8" x14ac:dyDescent="0.25">
      <c r="A2172" t="s">
        <v>191</v>
      </c>
      <c r="B2172">
        <v>27.98</v>
      </c>
      <c r="C2172">
        <v>4.38</v>
      </c>
      <c r="D2172" t="s">
        <v>2380</v>
      </c>
      <c r="E2172" t="s">
        <v>2382</v>
      </c>
      <c r="F2172" t="s">
        <v>2380</v>
      </c>
      <c r="G2172">
        <v>1</v>
      </c>
      <c r="H2172" t="s">
        <v>2380</v>
      </c>
    </row>
    <row r="2173" spans="1:8" x14ac:dyDescent="0.25">
      <c r="A2173" t="s">
        <v>190</v>
      </c>
      <c r="B2173">
        <v>26.51</v>
      </c>
      <c r="C2173">
        <v>4.58</v>
      </c>
      <c r="D2173" t="s">
        <v>2380</v>
      </c>
      <c r="E2173" t="s">
        <v>2380</v>
      </c>
      <c r="F2173" t="s">
        <v>2380</v>
      </c>
      <c r="G2173" t="s">
        <v>2381</v>
      </c>
      <c r="H2173" t="s">
        <v>2380</v>
      </c>
    </row>
    <row r="2174" spans="1:8" x14ac:dyDescent="0.25">
      <c r="A2174" t="s">
        <v>189</v>
      </c>
      <c r="B2174">
        <v>29.734999999999999</v>
      </c>
      <c r="C2174">
        <v>11.92</v>
      </c>
      <c r="D2174" t="s">
        <v>2380</v>
      </c>
      <c r="E2174" t="s">
        <v>2380</v>
      </c>
      <c r="F2174" t="s">
        <v>2380</v>
      </c>
      <c r="G2174" t="s">
        <v>2381</v>
      </c>
      <c r="H2174" t="s">
        <v>2380</v>
      </c>
    </row>
    <row r="2175" spans="1:8" x14ac:dyDescent="0.25">
      <c r="A2175" t="s">
        <v>188</v>
      </c>
      <c r="B2175">
        <v>40.5</v>
      </c>
      <c r="C2175">
        <v>5.4</v>
      </c>
      <c r="D2175" t="s">
        <v>2380</v>
      </c>
      <c r="E2175" t="s">
        <v>2380</v>
      </c>
      <c r="F2175" t="s">
        <v>2383</v>
      </c>
      <c r="G2175">
        <v>1</v>
      </c>
      <c r="H2175" t="s">
        <v>2380</v>
      </c>
    </row>
    <row r="2176" spans="1:8" x14ac:dyDescent="0.25">
      <c r="A2176" t="s">
        <v>187</v>
      </c>
      <c r="B2176">
        <v>25.64</v>
      </c>
      <c r="C2176">
        <v>4.76</v>
      </c>
      <c r="D2176" t="s">
        <v>2380</v>
      </c>
      <c r="E2176" t="s">
        <v>2380</v>
      </c>
      <c r="F2176" t="s">
        <v>2380</v>
      </c>
      <c r="G2176">
        <v>1</v>
      </c>
      <c r="H2176" t="s">
        <v>2380</v>
      </c>
    </row>
    <row r="2177" spans="1:8" x14ac:dyDescent="0.25">
      <c r="A2177" t="s">
        <v>186</v>
      </c>
      <c r="B2177">
        <v>32.9</v>
      </c>
      <c r="C2177">
        <v>4.78</v>
      </c>
      <c r="D2177" t="s">
        <v>2380</v>
      </c>
      <c r="E2177" t="s">
        <v>2380</v>
      </c>
      <c r="F2177" t="s">
        <v>2383</v>
      </c>
      <c r="G2177">
        <v>1</v>
      </c>
      <c r="H2177" t="s">
        <v>2380</v>
      </c>
    </row>
    <row r="2178" spans="1:8" x14ac:dyDescent="0.25">
      <c r="A2178" t="s">
        <v>185</v>
      </c>
      <c r="B2178">
        <v>29.8</v>
      </c>
      <c r="C2178">
        <v>4.26</v>
      </c>
      <c r="D2178" t="s">
        <v>2380</v>
      </c>
      <c r="E2178" t="s">
        <v>2380</v>
      </c>
      <c r="F2178" t="s">
        <v>2383</v>
      </c>
      <c r="G2178">
        <v>1</v>
      </c>
      <c r="H2178" t="s">
        <v>2380</v>
      </c>
    </row>
    <row r="2179" spans="1:8" x14ac:dyDescent="0.25">
      <c r="A2179" t="s">
        <v>184</v>
      </c>
      <c r="B2179">
        <v>28.9</v>
      </c>
      <c r="C2179">
        <v>5.85</v>
      </c>
      <c r="D2179" t="s">
        <v>2380</v>
      </c>
      <c r="E2179" t="s">
        <v>2380</v>
      </c>
      <c r="F2179" t="s">
        <v>2383</v>
      </c>
      <c r="G2179">
        <v>1</v>
      </c>
      <c r="H2179" t="s">
        <v>2380</v>
      </c>
    </row>
    <row r="2180" spans="1:8" x14ac:dyDescent="0.25">
      <c r="A2180" t="s">
        <v>183</v>
      </c>
      <c r="B2180">
        <v>24.7</v>
      </c>
      <c r="C2180">
        <v>5.32</v>
      </c>
      <c r="D2180" t="s">
        <v>2380</v>
      </c>
      <c r="E2180" t="s">
        <v>2380</v>
      </c>
      <c r="F2180" t="s">
        <v>2383</v>
      </c>
      <c r="G2180">
        <v>1</v>
      </c>
      <c r="H2180" t="s">
        <v>2380</v>
      </c>
    </row>
    <row r="2181" spans="1:8" x14ac:dyDescent="0.25">
      <c r="A2181" t="s">
        <v>182</v>
      </c>
      <c r="B2181">
        <v>20.6</v>
      </c>
      <c r="C2181">
        <v>5.14</v>
      </c>
      <c r="D2181" t="s">
        <v>2380</v>
      </c>
      <c r="E2181" t="s">
        <v>2380</v>
      </c>
      <c r="F2181" t="s">
        <v>2383</v>
      </c>
      <c r="G2181">
        <v>1</v>
      </c>
      <c r="H2181" t="s">
        <v>2380</v>
      </c>
    </row>
    <row r="2182" spans="1:8" x14ac:dyDescent="0.25">
      <c r="A2182" t="s">
        <v>181</v>
      </c>
      <c r="B2182">
        <v>18.600000000000001</v>
      </c>
      <c r="C2182">
        <v>5</v>
      </c>
      <c r="D2182" t="s">
        <v>2380</v>
      </c>
      <c r="E2182" t="s">
        <v>2380</v>
      </c>
      <c r="F2182" t="s">
        <v>2383</v>
      </c>
      <c r="G2182">
        <v>1</v>
      </c>
      <c r="H2182" t="s">
        <v>2380</v>
      </c>
    </row>
    <row r="2183" spans="1:8" x14ac:dyDescent="0.25">
      <c r="A2183" t="s">
        <v>180</v>
      </c>
      <c r="B2183">
        <v>17.8</v>
      </c>
      <c r="C2183">
        <v>4.55</v>
      </c>
      <c r="D2183" t="s">
        <v>2380</v>
      </c>
      <c r="E2183" t="s">
        <v>2380</v>
      </c>
      <c r="F2183" t="s">
        <v>2383</v>
      </c>
      <c r="G2183">
        <v>1</v>
      </c>
      <c r="H2183" t="s">
        <v>2380</v>
      </c>
    </row>
    <row r="2184" spans="1:8" x14ac:dyDescent="0.25">
      <c r="A2184" t="s">
        <v>179</v>
      </c>
      <c r="B2184">
        <v>35.200000000000003</v>
      </c>
      <c r="C2184">
        <v>5.97</v>
      </c>
      <c r="D2184" t="s">
        <v>2380</v>
      </c>
      <c r="E2184" t="s">
        <v>2382</v>
      </c>
      <c r="F2184" t="s">
        <v>2380</v>
      </c>
      <c r="G2184">
        <v>1</v>
      </c>
      <c r="H2184" t="s">
        <v>2380</v>
      </c>
    </row>
    <row r="2185" spans="1:8" x14ac:dyDescent="0.25">
      <c r="A2185" t="s">
        <v>178</v>
      </c>
      <c r="B2185">
        <v>33.770000000000003</v>
      </c>
      <c r="C2185">
        <v>4.0199999999999996</v>
      </c>
      <c r="D2185" t="s">
        <v>2380</v>
      </c>
      <c r="E2185" t="s">
        <v>2382</v>
      </c>
      <c r="F2185" t="s">
        <v>2380</v>
      </c>
      <c r="G2185">
        <v>1</v>
      </c>
      <c r="H2185" t="s">
        <v>2380</v>
      </c>
    </row>
    <row r="2186" spans="1:8" x14ac:dyDescent="0.25">
      <c r="A2186" t="s">
        <v>177</v>
      </c>
      <c r="B2186">
        <v>30.03</v>
      </c>
      <c r="C2186">
        <v>4.04</v>
      </c>
      <c r="D2186" t="s">
        <v>2380</v>
      </c>
      <c r="E2186" t="s">
        <v>2382</v>
      </c>
      <c r="F2186" t="s">
        <v>2380</v>
      </c>
      <c r="G2186">
        <v>1</v>
      </c>
      <c r="H2186" t="s">
        <v>2380</v>
      </c>
    </row>
    <row r="2187" spans="1:8" x14ac:dyDescent="0.25">
      <c r="A2187" t="s">
        <v>176</v>
      </c>
      <c r="B2187">
        <v>29.37</v>
      </c>
      <c r="C2187">
        <v>5.54</v>
      </c>
      <c r="D2187" t="s">
        <v>2380</v>
      </c>
      <c r="E2187" t="s">
        <v>2382</v>
      </c>
      <c r="F2187" t="s">
        <v>2380</v>
      </c>
      <c r="G2187">
        <v>1</v>
      </c>
      <c r="H2187" t="s">
        <v>2380</v>
      </c>
    </row>
    <row r="2188" spans="1:8" x14ac:dyDescent="0.25">
      <c r="A2188" t="s">
        <v>175</v>
      </c>
      <c r="B2188">
        <v>28.5</v>
      </c>
      <c r="C2188">
        <v>4.03</v>
      </c>
      <c r="D2188" t="s">
        <v>2380</v>
      </c>
      <c r="E2188" t="s">
        <v>2382</v>
      </c>
      <c r="F2188" t="s">
        <v>2380</v>
      </c>
      <c r="G2188">
        <v>1</v>
      </c>
      <c r="H2188" t="s">
        <v>2380</v>
      </c>
    </row>
    <row r="2189" spans="1:8" x14ac:dyDescent="0.25">
      <c r="A2189" t="s">
        <v>174</v>
      </c>
      <c r="B2189">
        <v>23.32</v>
      </c>
      <c r="C2189">
        <v>5.62</v>
      </c>
      <c r="D2189" t="s">
        <v>2380</v>
      </c>
      <c r="E2189" t="s">
        <v>2382</v>
      </c>
      <c r="F2189" t="s">
        <v>2380</v>
      </c>
      <c r="G2189">
        <v>1</v>
      </c>
      <c r="H2189" t="s">
        <v>2380</v>
      </c>
    </row>
    <row r="2190" spans="1:8" x14ac:dyDescent="0.25">
      <c r="A2190" t="s">
        <v>173</v>
      </c>
      <c r="B2190">
        <v>26.125</v>
      </c>
      <c r="C2190">
        <v>5.27</v>
      </c>
      <c r="D2190" t="s">
        <v>2380</v>
      </c>
      <c r="E2190" t="s">
        <v>2382</v>
      </c>
      <c r="F2190" t="s">
        <v>2380</v>
      </c>
      <c r="G2190">
        <v>1</v>
      </c>
      <c r="H2190" t="s">
        <v>2380</v>
      </c>
    </row>
    <row r="2191" spans="1:8" x14ac:dyDescent="0.25">
      <c r="A2191" t="s">
        <v>172</v>
      </c>
      <c r="B2191">
        <v>25.46</v>
      </c>
      <c r="C2191">
        <v>5.18</v>
      </c>
      <c r="D2191" t="s">
        <v>2380</v>
      </c>
      <c r="E2191" t="s">
        <v>2382</v>
      </c>
      <c r="F2191" t="s">
        <v>2380</v>
      </c>
      <c r="G2191">
        <v>1</v>
      </c>
      <c r="H2191" t="s">
        <v>2380</v>
      </c>
    </row>
    <row r="2192" spans="1:8" x14ac:dyDescent="0.25">
      <c r="A2192" t="s">
        <v>171</v>
      </c>
      <c r="B2192">
        <v>23.75</v>
      </c>
      <c r="C2192">
        <v>5.27</v>
      </c>
      <c r="D2192" t="s">
        <v>2380</v>
      </c>
      <c r="E2192" t="s">
        <v>2382</v>
      </c>
      <c r="F2192" t="s">
        <v>2380</v>
      </c>
      <c r="G2192">
        <v>1</v>
      </c>
      <c r="H2192" t="s">
        <v>2380</v>
      </c>
    </row>
    <row r="2193" spans="1:8" x14ac:dyDescent="0.25">
      <c r="A2193" t="s">
        <v>169</v>
      </c>
      <c r="B2193">
        <v>23.085000000000001</v>
      </c>
      <c r="C2193">
        <v>5.62</v>
      </c>
      <c r="D2193" t="s">
        <v>2380</v>
      </c>
      <c r="E2193" t="s">
        <v>2382</v>
      </c>
      <c r="F2193" t="s">
        <v>2380</v>
      </c>
      <c r="G2193">
        <v>1</v>
      </c>
      <c r="H2193" t="s">
        <v>2380</v>
      </c>
    </row>
    <row r="2194" spans="1:8" x14ac:dyDescent="0.25">
      <c r="A2194" t="s">
        <v>167</v>
      </c>
      <c r="B2194">
        <v>22.99</v>
      </c>
      <c r="C2194">
        <v>5.0599999999999996</v>
      </c>
      <c r="D2194" t="s">
        <v>2380</v>
      </c>
      <c r="E2194" t="s">
        <v>2382</v>
      </c>
      <c r="F2194" t="s">
        <v>2380</v>
      </c>
      <c r="G2194">
        <v>1</v>
      </c>
      <c r="H2194" t="s">
        <v>2380</v>
      </c>
    </row>
    <row r="2195" spans="1:8" x14ac:dyDescent="0.25">
      <c r="A2195" t="s">
        <v>165</v>
      </c>
      <c r="B2195">
        <v>21.47</v>
      </c>
      <c r="C2195">
        <v>4.6900000000000004</v>
      </c>
      <c r="D2195" t="s">
        <v>2380</v>
      </c>
      <c r="E2195" t="s">
        <v>2382</v>
      </c>
      <c r="F2195" t="s">
        <v>2380</v>
      </c>
      <c r="G2195">
        <v>1</v>
      </c>
      <c r="H2195" t="s">
        <v>2380</v>
      </c>
    </row>
    <row r="2196" spans="1:8" x14ac:dyDescent="0.25">
      <c r="A2196" t="s">
        <v>163</v>
      </c>
      <c r="B2196">
        <v>15.96</v>
      </c>
      <c r="C2196">
        <v>5.44</v>
      </c>
      <c r="D2196" t="s">
        <v>2380</v>
      </c>
      <c r="E2196" t="s">
        <v>2382</v>
      </c>
      <c r="F2196" t="s">
        <v>2380</v>
      </c>
      <c r="G2196">
        <v>1</v>
      </c>
      <c r="H2196" t="s">
        <v>2380</v>
      </c>
    </row>
    <row r="2197" spans="1:8" x14ac:dyDescent="0.25">
      <c r="A2197" t="s">
        <v>162</v>
      </c>
      <c r="B2197">
        <v>39.5</v>
      </c>
      <c r="C2197">
        <v>5.05</v>
      </c>
      <c r="D2197" t="s">
        <v>2380</v>
      </c>
      <c r="E2197" t="s">
        <v>2382</v>
      </c>
      <c r="F2197" t="s">
        <v>2380</v>
      </c>
      <c r="G2197">
        <v>1</v>
      </c>
      <c r="H2197" t="s">
        <v>2380</v>
      </c>
    </row>
    <row r="2198" spans="1:8" x14ac:dyDescent="0.25">
      <c r="A2198" t="s">
        <v>161</v>
      </c>
      <c r="B2198">
        <v>33.770000000000003</v>
      </c>
      <c r="C2198">
        <v>6</v>
      </c>
      <c r="D2198" t="s">
        <v>2380</v>
      </c>
      <c r="E2198" t="s">
        <v>2382</v>
      </c>
      <c r="F2198" t="s">
        <v>2380</v>
      </c>
      <c r="G2198">
        <v>1</v>
      </c>
      <c r="H2198" t="s">
        <v>2380</v>
      </c>
    </row>
    <row r="2199" spans="1:8" x14ac:dyDescent="0.25">
      <c r="A2199" t="s">
        <v>160</v>
      </c>
      <c r="B2199">
        <v>26.84</v>
      </c>
      <c r="C2199">
        <v>5.99</v>
      </c>
      <c r="D2199" t="s">
        <v>2382</v>
      </c>
      <c r="E2199" t="s">
        <v>2382</v>
      </c>
      <c r="F2199" t="s">
        <v>2380</v>
      </c>
      <c r="G2199">
        <v>1</v>
      </c>
      <c r="H2199" t="s">
        <v>2380</v>
      </c>
    </row>
    <row r="2200" spans="1:8" x14ac:dyDescent="0.25">
      <c r="A2200" t="s">
        <v>159</v>
      </c>
      <c r="B2200">
        <v>35.53</v>
      </c>
      <c r="C2200">
        <v>4.3600000000000003</v>
      </c>
      <c r="D2200" t="s">
        <v>2380</v>
      </c>
      <c r="E2200" t="s">
        <v>2380</v>
      </c>
      <c r="F2200" t="s">
        <v>2383</v>
      </c>
      <c r="G2200">
        <v>1</v>
      </c>
      <c r="H2200" t="s">
        <v>2380</v>
      </c>
    </row>
    <row r="2201" spans="1:8" x14ac:dyDescent="0.25">
      <c r="A2201" t="s">
        <v>158</v>
      </c>
      <c r="B2201">
        <v>30.59</v>
      </c>
      <c r="C2201">
        <v>4.41</v>
      </c>
      <c r="D2201" t="s">
        <v>2380</v>
      </c>
      <c r="E2201" t="s">
        <v>2380</v>
      </c>
      <c r="F2201" t="s">
        <v>2383</v>
      </c>
      <c r="G2201">
        <v>1</v>
      </c>
      <c r="H2201" t="s">
        <v>2380</v>
      </c>
    </row>
    <row r="2202" spans="1:8" x14ac:dyDescent="0.25">
      <c r="A2202" t="s">
        <v>157</v>
      </c>
      <c r="B2202">
        <v>30.59</v>
      </c>
      <c r="C2202">
        <v>4.17</v>
      </c>
      <c r="D2202" t="s">
        <v>2380</v>
      </c>
      <c r="E2202" t="s">
        <v>2380</v>
      </c>
      <c r="F2202" t="s">
        <v>2383</v>
      </c>
      <c r="G2202">
        <v>1</v>
      </c>
      <c r="H2202" t="s">
        <v>2380</v>
      </c>
    </row>
    <row r="2203" spans="1:8" x14ac:dyDescent="0.25">
      <c r="A2203" t="s">
        <v>156</v>
      </c>
      <c r="B2203">
        <v>27.835000000000001</v>
      </c>
      <c r="C2203">
        <v>4.4400000000000004</v>
      </c>
      <c r="D2203" t="s">
        <v>2380</v>
      </c>
      <c r="E2203" t="s">
        <v>2380</v>
      </c>
      <c r="F2203" t="s">
        <v>2383</v>
      </c>
      <c r="G2203">
        <v>1</v>
      </c>
      <c r="H2203" t="s">
        <v>2380</v>
      </c>
    </row>
    <row r="2204" spans="1:8" x14ac:dyDescent="0.25">
      <c r="A2204" t="s">
        <v>155</v>
      </c>
      <c r="B2204">
        <v>40.26</v>
      </c>
      <c r="C2204">
        <v>5.52</v>
      </c>
      <c r="D2204" t="s">
        <v>2380</v>
      </c>
      <c r="E2204" t="s">
        <v>2382</v>
      </c>
      <c r="F2204" t="s">
        <v>2380</v>
      </c>
      <c r="G2204">
        <v>1</v>
      </c>
      <c r="H2204" t="s">
        <v>2380</v>
      </c>
    </row>
    <row r="2205" spans="1:8" x14ac:dyDescent="0.25">
      <c r="A2205" t="s">
        <v>154</v>
      </c>
      <c r="B2205">
        <v>39.82</v>
      </c>
      <c r="C2205">
        <v>6.01</v>
      </c>
      <c r="D2205" t="s">
        <v>2380</v>
      </c>
      <c r="E2205" t="s">
        <v>2382</v>
      </c>
      <c r="F2205" t="s">
        <v>2380</v>
      </c>
      <c r="G2205">
        <v>1</v>
      </c>
      <c r="H2205" t="s">
        <v>2380</v>
      </c>
    </row>
    <row r="2206" spans="1:8" x14ac:dyDescent="0.25">
      <c r="A2206" t="s">
        <v>153</v>
      </c>
      <c r="B2206">
        <v>39.159999999999997</v>
      </c>
      <c r="C2206">
        <v>5.81</v>
      </c>
      <c r="D2206" t="s">
        <v>2380</v>
      </c>
      <c r="E2206" t="s">
        <v>2382</v>
      </c>
      <c r="F2206" t="s">
        <v>2380</v>
      </c>
      <c r="G2206">
        <v>1</v>
      </c>
      <c r="H2206" t="s">
        <v>2380</v>
      </c>
    </row>
    <row r="2207" spans="1:8" x14ac:dyDescent="0.25">
      <c r="A2207" t="s">
        <v>152</v>
      </c>
      <c r="B2207">
        <v>25.555</v>
      </c>
      <c r="C2207">
        <v>4.37</v>
      </c>
      <c r="D2207" t="s">
        <v>2380</v>
      </c>
      <c r="E2207" t="s">
        <v>2380</v>
      </c>
      <c r="F2207" t="s">
        <v>2383</v>
      </c>
      <c r="G2207">
        <v>1</v>
      </c>
      <c r="H2207" t="s">
        <v>2380</v>
      </c>
    </row>
    <row r="2208" spans="1:8" x14ac:dyDescent="0.25">
      <c r="A2208" t="s">
        <v>151</v>
      </c>
      <c r="B2208">
        <v>25.175000000000001</v>
      </c>
      <c r="C2208">
        <v>5.74</v>
      </c>
      <c r="D2208" t="s">
        <v>2380</v>
      </c>
      <c r="E2208" t="s">
        <v>2380</v>
      </c>
      <c r="F2208" t="s">
        <v>2383</v>
      </c>
      <c r="G2208">
        <v>1</v>
      </c>
      <c r="H2208" t="s">
        <v>2380</v>
      </c>
    </row>
    <row r="2209" spans="1:8" x14ac:dyDescent="0.25">
      <c r="A2209" t="s">
        <v>150</v>
      </c>
      <c r="B2209">
        <v>38.28</v>
      </c>
      <c r="C2209">
        <v>5.39</v>
      </c>
      <c r="D2209" t="s">
        <v>2380</v>
      </c>
      <c r="E2209" t="s">
        <v>2382</v>
      </c>
      <c r="F2209" t="s">
        <v>2380</v>
      </c>
      <c r="G2209">
        <v>1</v>
      </c>
      <c r="H2209" t="s">
        <v>2380</v>
      </c>
    </row>
    <row r="2210" spans="1:8" x14ac:dyDescent="0.25">
      <c r="A2210" t="s">
        <v>149</v>
      </c>
      <c r="B2210">
        <v>38.17</v>
      </c>
      <c r="C2210">
        <v>4.07</v>
      </c>
      <c r="D2210" t="s">
        <v>2380</v>
      </c>
      <c r="E2210" t="s">
        <v>2382</v>
      </c>
      <c r="F2210" t="s">
        <v>2380</v>
      </c>
      <c r="G2210">
        <v>1</v>
      </c>
      <c r="H2210" t="s">
        <v>2380</v>
      </c>
    </row>
    <row r="2211" spans="1:8" x14ac:dyDescent="0.25">
      <c r="A2211" t="s">
        <v>148</v>
      </c>
      <c r="B2211">
        <v>36.85</v>
      </c>
      <c r="C2211">
        <v>5.49</v>
      </c>
      <c r="D2211" t="s">
        <v>2380</v>
      </c>
      <c r="E2211" t="s">
        <v>2382</v>
      </c>
      <c r="F2211" t="s">
        <v>2380</v>
      </c>
      <c r="G2211">
        <v>1</v>
      </c>
      <c r="H2211" t="s">
        <v>2380</v>
      </c>
    </row>
    <row r="2212" spans="1:8" x14ac:dyDescent="0.25">
      <c r="A2212" t="s">
        <v>147</v>
      </c>
      <c r="B2212">
        <v>22.61</v>
      </c>
      <c r="C2212">
        <v>5.68</v>
      </c>
      <c r="D2212" t="s">
        <v>2380</v>
      </c>
      <c r="E2212" t="s">
        <v>2380</v>
      </c>
      <c r="F2212" t="s">
        <v>2383</v>
      </c>
      <c r="G2212">
        <v>1</v>
      </c>
      <c r="H2212" t="s">
        <v>2380</v>
      </c>
    </row>
    <row r="2213" spans="1:8" x14ac:dyDescent="0.25">
      <c r="A2213" t="s">
        <v>146</v>
      </c>
      <c r="B2213">
        <v>21.754999999999999</v>
      </c>
      <c r="C2213">
        <v>6.09</v>
      </c>
      <c r="D2213" t="s">
        <v>2380</v>
      </c>
      <c r="E2213" t="s">
        <v>2380</v>
      </c>
      <c r="F2213" t="s">
        <v>2383</v>
      </c>
      <c r="G2213">
        <v>1</v>
      </c>
      <c r="H2213" t="s">
        <v>2380</v>
      </c>
    </row>
    <row r="2214" spans="1:8" x14ac:dyDescent="0.25">
      <c r="A2214" t="s">
        <v>145</v>
      </c>
      <c r="B2214">
        <v>20.425000000000001</v>
      </c>
      <c r="C2214">
        <v>5.53</v>
      </c>
      <c r="D2214" t="s">
        <v>2380</v>
      </c>
      <c r="E2214" t="s">
        <v>2380</v>
      </c>
      <c r="F2214" t="s">
        <v>2383</v>
      </c>
      <c r="G2214">
        <v>1</v>
      </c>
      <c r="H2214" t="s">
        <v>2380</v>
      </c>
    </row>
    <row r="2215" spans="1:8" x14ac:dyDescent="0.25">
      <c r="A2215" t="s">
        <v>144</v>
      </c>
      <c r="B2215">
        <v>31.35</v>
      </c>
      <c r="C2215">
        <v>4.28</v>
      </c>
      <c r="D2215" t="s">
        <v>2380</v>
      </c>
      <c r="E2215" t="s">
        <v>2382</v>
      </c>
      <c r="F2215" t="s">
        <v>2380</v>
      </c>
      <c r="G2215">
        <v>1</v>
      </c>
      <c r="H2215" t="s">
        <v>2380</v>
      </c>
    </row>
    <row r="2216" spans="1:8" x14ac:dyDescent="0.25">
      <c r="A2216" t="s">
        <v>143</v>
      </c>
      <c r="B2216">
        <v>31.13</v>
      </c>
      <c r="C2216">
        <v>6.01</v>
      </c>
      <c r="D2216" t="s">
        <v>2380</v>
      </c>
      <c r="E2216" t="s">
        <v>2382</v>
      </c>
      <c r="F2216" t="s">
        <v>2380</v>
      </c>
      <c r="G2216">
        <v>1</v>
      </c>
      <c r="H2216" t="s">
        <v>2380</v>
      </c>
    </row>
    <row r="2217" spans="1:8" x14ac:dyDescent="0.25">
      <c r="A2217" t="s">
        <v>142</v>
      </c>
      <c r="B2217">
        <v>17.48</v>
      </c>
      <c r="C2217">
        <v>4.59</v>
      </c>
      <c r="D2217" t="s">
        <v>2380</v>
      </c>
      <c r="E2217" t="s">
        <v>2380</v>
      </c>
      <c r="F2217" t="s">
        <v>2383</v>
      </c>
      <c r="G2217">
        <v>1</v>
      </c>
      <c r="H2217" t="s">
        <v>2380</v>
      </c>
    </row>
    <row r="2218" spans="1:8" x14ac:dyDescent="0.25">
      <c r="A2218" t="s">
        <v>141</v>
      </c>
      <c r="B2218">
        <v>22.57</v>
      </c>
      <c r="C2218">
        <v>5.8</v>
      </c>
      <c r="D2218" t="s">
        <v>2382</v>
      </c>
      <c r="E2218" t="s">
        <v>2380</v>
      </c>
      <c r="F2218" t="s">
        <v>2380</v>
      </c>
      <c r="G2218">
        <v>1</v>
      </c>
      <c r="H2218" t="s">
        <v>2380</v>
      </c>
    </row>
    <row r="2219" spans="1:8" x14ac:dyDescent="0.25">
      <c r="A2219" t="s">
        <v>140</v>
      </c>
      <c r="B2219">
        <v>26.73</v>
      </c>
      <c r="C2219">
        <v>5.08</v>
      </c>
      <c r="D2219" t="s">
        <v>2380</v>
      </c>
      <c r="E2219" t="s">
        <v>2382</v>
      </c>
      <c r="F2219" t="s">
        <v>2380</v>
      </c>
      <c r="G2219">
        <v>1</v>
      </c>
      <c r="H2219" t="s">
        <v>2380</v>
      </c>
    </row>
    <row r="2220" spans="1:8" x14ac:dyDescent="0.25">
      <c r="A2220" t="s">
        <v>139</v>
      </c>
      <c r="B2220">
        <v>20.79</v>
      </c>
      <c r="C2220">
        <v>5.84</v>
      </c>
      <c r="D2220" t="s">
        <v>2380</v>
      </c>
      <c r="E2220" t="s">
        <v>2382</v>
      </c>
      <c r="F2220" t="s">
        <v>2380</v>
      </c>
      <c r="G2220">
        <v>1</v>
      </c>
      <c r="H2220" t="s">
        <v>2380</v>
      </c>
    </row>
    <row r="2221" spans="1:8" x14ac:dyDescent="0.25">
      <c r="A2221" t="s">
        <v>138</v>
      </c>
      <c r="B2221">
        <v>20.149999999999999</v>
      </c>
      <c r="C2221">
        <v>4.1500000000000004</v>
      </c>
      <c r="D2221" t="s">
        <v>2380</v>
      </c>
      <c r="E2221" t="s">
        <v>2380</v>
      </c>
      <c r="F2221" t="s">
        <v>2380</v>
      </c>
      <c r="G2221">
        <v>1</v>
      </c>
      <c r="H2221" t="s">
        <v>2380</v>
      </c>
    </row>
    <row r="2222" spans="1:8" x14ac:dyDescent="0.25">
      <c r="A2222" t="s">
        <v>137</v>
      </c>
      <c r="B2222">
        <v>36.85</v>
      </c>
      <c r="C2222">
        <v>4.3600000000000003</v>
      </c>
      <c r="D2222" t="s">
        <v>2382</v>
      </c>
      <c r="E2222" t="s">
        <v>2380</v>
      </c>
      <c r="F2222" t="s">
        <v>2380</v>
      </c>
      <c r="G2222" t="s">
        <v>2381</v>
      </c>
      <c r="H2222" t="s">
        <v>2380</v>
      </c>
    </row>
    <row r="2223" spans="1:8" x14ac:dyDescent="0.25">
      <c r="A2223" t="s">
        <v>136</v>
      </c>
      <c r="B2223">
        <v>35.53</v>
      </c>
      <c r="C2223">
        <v>4.55</v>
      </c>
      <c r="D2223" t="s">
        <v>2382</v>
      </c>
      <c r="E2223" t="s">
        <v>2380</v>
      </c>
      <c r="F2223" t="s">
        <v>2380</v>
      </c>
      <c r="G2223" t="s">
        <v>2381</v>
      </c>
      <c r="H2223" t="s">
        <v>2380</v>
      </c>
    </row>
    <row r="2224" spans="1:8" x14ac:dyDescent="0.25">
      <c r="A2224" t="s">
        <v>135</v>
      </c>
      <c r="B2224">
        <v>31.1</v>
      </c>
      <c r="C2224">
        <v>4.37</v>
      </c>
      <c r="D2224" t="s">
        <v>2382</v>
      </c>
      <c r="E2224" t="s">
        <v>2380</v>
      </c>
      <c r="F2224" t="s">
        <v>2380</v>
      </c>
      <c r="G2224" t="s">
        <v>2381</v>
      </c>
      <c r="H2224" t="s">
        <v>2380</v>
      </c>
    </row>
    <row r="2225" spans="1:8" x14ac:dyDescent="0.25">
      <c r="A2225" t="s">
        <v>134</v>
      </c>
      <c r="B2225">
        <v>23.21</v>
      </c>
      <c r="C2225">
        <v>5.24</v>
      </c>
      <c r="D2225" t="s">
        <v>2382</v>
      </c>
      <c r="E2225" t="s">
        <v>2380</v>
      </c>
      <c r="F2225" t="s">
        <v>2380</v>
      </c>
      <c r="G2225" t="s">
        <v>2381</v>
      </c>
      <c r="H2225" t="s">
        <v>2380</v>
      </c>
    </row>
    <row r="2226" spans="1:8" x14ac:dyDescent="0.25">
      <c r="A2226" t="s">
        <v>133</v>
      </c>
      <c r="B2226">
        <v>18.36</v>
      </c>
      <c r="C2226">
        <v>5.96</v>
      </c>
      <c r="D2226" t="s">
        <v>2380</v>
      </c>
      <c r="E2226" t="s">
        <v>2380</v>
      </c>
      <c r="F2226" t="s">
        <v>2380</v>
      </c>
      <c r="G2226">
        <v>1</v>
      </c>
      <c r="H2226" t="s">
        <v>2380</v>
      </c>
    </row>
    <row r="2227" spans="1:8" x14ac:dyDescent="0.25">
      <c r="A2227" t="s">
        <v>132</v>
      </c>
      <c r="B2227">
        <v>15.92</v>
      </c>
      <c r="C2227">
        <v>4.76</v>
      </c>
      <c r="D2227" t="s">
        <v>2382</v>
      </c>
      <c r="E2227" t="s">
        <v>2380</v>
      </c>
      <c r="F2227" t="s">
        <v>2380</v>
      </c>
      <c r="G2227">
        <v>1</v>
      </c>
      <c r="H2227" t="s">
        <v>2380</v>
      </c>
    </row>
    <row r="2228" spans="1:8" x14ac:dyDescent="0.25">
      <c r="A2228" t="s">
        <v>131</v>
      </c>
      <c r="B2228">
        <v>15.17</v>
      </c>
      <c r="C2228">
        <v>4.3</v>
      </c>
      <c r="D2228" t="s">
        <v>2382</v>
      </c>
      <c r="E2228" t="s">
        <v>2380</v>
      </c>
      <c r="F2228" t="s">
        <v>2383</v>
      </c>
      <c r="G2228">
        <v>1</v>
      </c>
      <c r="H2228" t="s">
        <v>2380</v>
      </c>
    </row>
    <row r="2229" spans="1:8" x14ac:dyDescent="0.25">
      <c r="A2229" t="s">
        <v>130</v>
      </c>
      <c r="B2229">
        <v>16.63</v>
      </c>
      <c r="C2229">
        <v>4.5</v>
      </c>
      <c r="D2229" t="s">
        <v>2380</v>
      </c>
      <c r="E2229" t="s">
        <v>2380</v>
      </c>
      <c r="F2229" t="s">
        <v>2380</v>
      </c>
      <c r="G2229">
        <v>1</v>
      </c>
      <c r="H2229" t="s">
        <v>2380</v>
      </c>
    </row>
    <row r="2230" spans="1:8" x14ac:dyDescent="0.25">
      <c r="A2230" t="s">
        <v>129</v>
      </c>
      <c r="B2230">
        <v>19.39</v>
      </c>
      <c r="C2230">
        <v>5.59</v>
      </c>
      <c r="D2230" t="s">
        <v>2380</v>
      </c>
      <c r="E2230" t="s">
        <v>2380</v>
      </c>
      <c r="F2230" t="s">
        <v>2383</v>
      </c>
      <c r="G2230">
        <v>1</v>
      </c>
      <c r="H2230" t="s">
        <v>2380</v>
      </c>
    </row>
    <row r="2231" spans="1:8" x14ac:dyDescent="0.25">
      <c r="A2231" t="s">
        <v>128</v>
      </c>
      <c r="B2231">
        <v>17.34</v>
      </c>
      <c r="C2231">
        <v>6.29</v>
      </c>
      <c r="D2231" t="s">
        <v>2382</v>
      </c>
      <c r="E2231" t="s">
        <v>2380</v>
      </c>
      <c r="F2231" t="s">
        <v>2383</v>
      </c>
      <c r="G2231">
        <v>1</v>
      </c>
      <c r="H2231" t="s">
        <v>2380</v>
      </c>
    </row>
    <row r="2232" spans="1:8" x14ac:dyDescent="0.25">
      <c r="A2232" t="s">
        <v>127</v>
      </c>
      <c r="B2232">
        <v>17.940000000000001</v>
      </c>
      <c r="C2232">
        <v>4.1900000000000004</v>
      </c>
      <c r="D2232" t="s">
        <v>2380</v>
      </c>
      <c r="E2232" t="s">
        <v>2382</v>
      </c>
      <c r="F2232" t="s">
        <v>2380</v>
      </c>
      <c r="G2232">
        <v>1</v>
      </c>
      <c r="H2232" t="s">
        <v>2380</v>
      </c>
    </row>
    <row r="2233" spans="1:8" x14ac:dyDescent="0.25">
      <c r="A2233" t="s">
        <v>126</v>
      </c>
      <c r="B2233">
        <v>16.670000000000002</v>
      </c>
      <c r="C2233">
        <v>4.7</v>
      </c>
      <c r="D2233" t="s">
        <v>2382</v>
      </c>
      <c r="E2233" t="s">
        <v>2380</v>
      </c>
      <c r="F2233" t="s">
        <v>2383</v>
      </c>
      <c r="G2233">
        <v>1</v>
      </c>
      <c r="H2233" t="s">
        <v>2380</v>
      </c>
    </row>
    <row r="2234" spans="1:8" x14ac:dyDescent="0.25">
      <c r="A2234" t="s">
        <v>125</v>
      </c>
      <c r="B2234">
        <v>20.58</v>
      </c>
      <c r="C2234">
        <v>5.64</v>
      </c>
      <c r="D2234" t="s">
        <v>2382</v>
      </c>
      <c r="E2234" t="s">
        <v>2380</v>
      </c>
      <c r="F2234" t="s">
        <v>2380</v>
      </c>
      <c r="G2234" t="s">
        <v>2381</v>
      </c>
      <c r="H2234" t="s">
        <v>2380</v>
      </c>
    </row>
    <row r="2235" spans="1:8" x14ac:dyDescent="0.25">
      <c r="A2235" t="s">
        <v>124</v>
      </c>
      <c r="B2235">
        <v>16.5</v>
      </c>
      <c r="C2235">
        <v>4.1100000000000003</v>
      </c>
      <c r="D2235" t="s">
        <v>2382</v>
      </c>
      <c r="E2235" t="s">
        <v>2380</v>
      </c>
      <c r="F2235" t="s">
        <v>2380</v>
      </c>
      <c r="G2235" t="s">
        <v>2381</v>
      </c>
      <c r="H2235" t="s">
        <v>2380</v>
      </c>
    </row>
    <row r="2236" spans="1:8" x14ac:dyDescent="0.25">
      <c r="A2236" t="s">
        <v>123</v>
      </c>
      <c r="B2236">
        <v>15.41</v>
      </c>
      <c r="C2236">
        <v>5.43</v>
      </c>
      <c r="D2236" t="s">
        <v>2382</v>
      </c>
      <c r="E2236" t="s">
        <v>2380</v>
      </c>
      <c r="F2236" t="s">
        <v>2383</v>
      </c>
      <c r="G2236">
        <v>1</v>
      </c>
      <c r="H2236" t="s">
        <v>2380</v>
      </c>
    </row>
    <row r="2237" spans="1:8" x14ac:dyDescent="0.25">
      <c r="A2237" t="s">
        <v>122</v>
      </c>
      <c r="B2237">
        <v>24.59</v>
      </c>
      <c r="C2237">
        <v>4.38</v>
      </c>
      <c r="D2237" t="s">
        <v>2380</v>
      </c>
      <c r="E2237" t="s">
        <v>2380</v>
      </c>
      <c r="F2237" t="s">
        <v>2380</v>
      </c>
      <c r="G2237">
        <v>1</v>
      </c>
      <c r="H2237" t="s">
        <v>2380</v>
      </c>
    </row>
    <row r="2238" spans="1:8" x14ac:dyDescent="0.25">
      <c r="A2238" t="s">
        <v>121</v>
      </c>
      <c r="B2238">
        <v>33.33</v>
      </c>
      <c r="C2238">
        <v>9.7899999999999991</v>
      </c>
      <c r="D2238" t="s">
        <v>2380</v>
      </c>
      <c r="E2238" t="s">
        <v>2380</v>
      </c>
      <c r="F2238" t="s">
        <v>2380</v>
      </c>
      <c r="G2238" t="s">
        <v>2381</v>
      </c>
      <c r="H2238" t="s">
        <v>2380</v>
      </c>
    </row>
    <row r="2239" spans="1:8" x14ac:dyDescent="0.25">
      <c r="A2239" t="s">
        <v>120</v>
      </c>
      <c r="B2239">
        <v>18.5</v>
      </c>
      <c r="C2239">
        <v>11.84</v>
      </c>
      <c r="D2239" t="s">
        <v>2380</v>
      </c>
      <c r="E2239" t="s">
        <v>2380</v>
      </c>
      <c r="F2239" t="s">
        <v>2380</v>
      </c>
      <c r="G2239" t="s">
        <v>2381</v>
      </c>
      <c r="H2239" t="s">
        <v>2380</v>
      </c>
    </row>
    <row r="2240" spans="1:8" x14ac:dyDescent="0.25">
      <c r="A2240" t="s">
        <v>119</v>
      </c>
      <c r="B2240">
        <v>18.579999999999998</v>
      </c>
      <c r="C2240">
        <v>6.22</v>
      </c>
      <c r="D2240" t="s">
        <v>2380</v>
      </c>
      <c r="E2240" t="s">
        <v>2380</v>
      </c>
      <c r="F2240" t="s">
        <v>2380</v>
      </c>
      <c r="G2240" t="s">
        <v>2381</v>
      </c>
      <c r="H2240" t="s">
        <v>2380</v>
      </c>
    </row>
    <row r="2241" spans="1:8" x14ac:dyDescent="0.25">
      <c r="A2241" t="s">
        <v>118</v>
      </c>
      <c r="B2241">
        <v>16.64</v>
      </c>
      <c r="C2241">
        <v>10.01</v>
      </c>
      <c r="D2241" t="s">
        <v>2380</v>
      </c>
      <c r="E2241" t="s">
        <v>2380</v>
      </c>
      <c r="F2241" t="s">
        <v>2380</v>
      </c>
      <c r="G2241" t="s">
        <v>2381</v>
      </c>
      <c r="H2241" t="s">
        <v>2380</v>
      </c>
    </row>
    <row r="2242" spans="1:8" x14ac:dyDescent="0.25">
      <c r="A2242" t="s">
        <v>117</v>
      </c>
      <c r="B2242">
        <v>19.329999999999998</v>
      </c>
      <c r="C2242">
        <v>4.32</v>
      </c>
      <c r="D2242" t="s">
        <v>2380</v>
      </c>
      <c r="E2242" t="s">
        <v>2380</v>
      </c>
      <c r="F2242" t="s">
        <v>2380</v>
      </c>
      <c r="G2242">
        <v>1</v>
      </c>
      <c r="H2242" t="s">
        <v>2380</v>
      </c>
    </row>
    <row r="2243" spans="1:8" x14ac:dyDescent="0.25">
      <c r="A2243" t="s">
        <v>116</v>
      </c>
      <c r="B2243">
        <v>21.26</v>
      </c>
      <c r="C2243">
        <v>5.65</v>
      </c>
      <c r="D2243" t="s">
        <v>2382</v>
      </c>
      <c r="E2243" t="s">
        <v>2380</v>
      </c>
      <c r="F2243" t="s">
        <v>2383</v>
      </c>
      <c r="G2243">
        <v>1</v>
      </c>
      <c r="H2243" t="s">
        <v>2380</v>
      </c>
    </row>
    <row r="2244" spans="1:8" x14ac:dyDescent="0.25">
      <c r="A2244" t="s">
        <v>115</v>
      </c>
      <c r="B2244">
        <v>15.6</v>
      </c>
      <c r="C2244">
        <v>4.12</v>
      </c>
      <c r="D2244" t="s">
        <v>2382</v>
      </c>
      <c r="E2244" t="s">
        <v>2380</v>
      </c>
      <c r="F2244" t="s">
        <v>2380</v>
      </c>
      <c r="G2244">
        <v>1</v>
      </c>
      <c r="H2244" t="s">
        <v>2380</v>
      </c>
    </row>
    <row r="2245" spans="1:8" x14ac:dyDescent="0.25">
      <c r="A2245" t="s">
        <v>114</v>
      </c>
      <c r="B2245">
        <v>24.39</v>
      </c>
      <c r="C2245">
        <v>6.24</v>
      </c>
      <c r="D2245" t="s">
        <v>2380</v>
      </c>
      <c r="E2245" t="s">
        <v>2380</v>
      </c>
      <c r="F2245" t="s">
        <v>2380</v>
      </c>
      <c r="G2245">
        <v>1</v>
      </c>
      <c r="H2245" t="s">
        <v>2380</v>
      </c>
    </row>
    <row r="2246" spans="1:8" x14ac:dyDescent="0.25">
      <c r="A2246" t="s">
        <v>113</v>
      </c>
      <c r="B2246">
        <v>24.75</v>
      </c>
      <c r="C2246">
        <v>4.83</v>
      </c>
      <c r="D2246" t="s">
        <v>2380</v>
      </c>
      <c r="E2246" t="s">
        <v>2380</v>
      </c>
      <c r="F2246" t="s">
        <v>2380</v>
      </c>
      <c r="G2246" t="s">
        <v>2381</v>
      </c>
      <c r="H2246" t="s">
        <v>2380</v>
      </c>
    </row>
    <row r="2247" spans="1:8" x14ac:dyDescent="0.25">
      <c r="A2247" t="s">
        <v>112</v>
      </c>
      <c r="B2247">
        <v>20.88</v>
      </c>
      <c r="C2247">
        <v>7.4</v>
      </c>
      <c r="D2247" t="s">
        <v>2380</v>
      </c>
      <c r="E2247" t="s">
        <v>2380</v>
      </c>
      <c r="F2247" t="s">
        <v>2380</v>
      </c>
      <c r="G2247" t="s">
        <v>2381</v>
      </c>
      <c r="H2247" t="s">
        <v>2380</v>
      </c>
    </row>
    <row r="2248" spans="1:8" x14ac:dyDescent="0.25">
      <c r="A2248" t="s">
        <v>111</v>
      </c>
      <c r="B2248">
        <v>20.43</v>
      </c>
      <c r="C2248">
        <v>4.54</v>
      </c>
      <c r="D2248" t="s">
        <v>2380</v>
      </c>
      <c r="E2248" t="s">
        <v>2380</v>
      </c>
      <c r="F2248" t="s">
        <v>2380</v>
      </c>
      <c r="G2248" t="s">
        <v>2381</v>
      </c>
      <c r="H2248" t="s">
        <v>2380</v>
      </c>
    </row>
    <row r="2249" spans="1:8" x14ac:dyDescent="0.25">
      <c r="A2249" t="s">
        <v>110</v>
      </c>
      <c r="B2249">
        <v>15.18</v>
      </c>
      <c r="C2249">
        <v>11.11</v>
      </c>
      <c r="D2249" t="s">
        <v>2380</v>
      </c>
      <c r="E2249" t="s">
        <v>2380</v>
      </c>
      <c r="F2249" t="s">
        <v>2380</v>
      </c>
      <c r="G2249" t="s">
        <v>2381</v>
      </c>
      <c r="H2249" t="s">
        <v>2380</v>
      </c>
    </row>
    <row r="2250" spans="1:8" x14ac:dyDescent="0.25">
      <c r="A2250" t="s">
        <v>109</v>
      </c>
      <c r="B2250">
        <v>15.12</v>
      </c>
      <c r="C2250">
        <v>4.03</v>
      </c>
      <c r="D2250" t="s">
        <v>2382</v>
      </c>
      <c r="E2250" t="s">
        <v>2380</v>
      </c>
      <c r="F2250" t="s">
        <v>2380</v>
      </c>
      <c r="G2250" t="s">
        <v>2381</v>
      </c>
      <c r="H2250" t="s">
        <v>2380</v>
      </c>
    </row>
    <row r="2251" spans="1:8" x14ac:dyDescent="0.25">
      <c r="A2251" t="s">
        <v>108</v>
      </c>
      <c r="B2251">
        <v>23.88</v>
      </c>
      <c r="C2251">
        <v>4.51</v>
      </c>
      <c r="D2251" t="s">
        <v>2380</v>
      </c>
      <c r="E2251" t="s">
        <v>2380</v>
      </c>
      <c r="F2251" t="s">
        <v>2380</v>
      </c>
      <c r="G2251">
        <v>1</v>
      </c>
      <c r="H2251" t="s">
        <v>2380</v>
      </c>
    </row>
    <row r="2252" spans="1:8" x14ac:dyDescent="0.25">
      <c r="A2252" t="s">
        <v>107</v>
      </c>
      <c r="B2252">
        <v>16.13</v>
      </c>
      <c r="C2252">
        <v>5.56</v>
      </c>
      <c r="D2252" t="s">
        <v>2380</v>
      </c>
      <c r="E2252" t="s">
        <v>2382</v>
      </c>
      <c r="F2252" t="s">
        <v>2380</v>
      </c>
      <c r="G2252">
        <v>1</v>
      </c>
      <c r="H2252" t="s">
        <v>2380</v>
      </c>
    </row>
    <row r="2253" spans="1:8" x14ac:dyDescent="0.25">
      <c r="A2253" t="s">
        <v>106</v>
      </c>
      <c r="B2253">
        <v>24.09</v>
      </c>
      <c r="C2253">
        <v>4.0999999999999996</v>
      </c>
      <c r="D2253" t="s">
        <v>2380</v>
      </c>
      <c r="E2253" t="s">
        <v>2382</v>
      </c>
      <c r="F2253" t="s">
        <v>2380</v>
      </c>
      <c r="G2253">
        <v>1</v>
      </c>
      <c r="H2253" t="s">
        <v>2380</v>
      </c>
    </row>
    <row r="2254" spans="1:8" x14ac:dyDescent="0.25">
      <c r="A2254" t="s">
        <v>105</v>
      </c>
      <c r="B2254">
        <v>19.43</v>
      </c>
      <c r="C2254">
        <v>5.85</v>
      </c>
      <c r="D2254" t="s">
        <v>2380</v>
      </c>
      <c r="E2254" t="s">
        <v>2382</v>
      </c>
      <c r="F2254" t="s">
        <v>2380</v>
      </c>
      <c r="G2254">
        <v>1</v>
      </c>
      <c r="H2254" t="s">
        <v>2380</v>
      </c>
    </row>
    <row r="2255" spans="1:8" x14ac:dyDescent="0.25">
      <c r="A2255" t="s">
        <v>104</v>
      </c>
      <c r="B2255">
        <v>15.22</v>
      </c>
      <c r="C2255">
        <v>4.92</v>
      </c>
      <c r="D2255" t="s">
        <v>2382</v>
      </c>
      <c r="E2255" t="s">
        <v>2380</v>
      </c>
      <c r="F2255" t="s">
        <v>2383</v>
      </c>
      <c r="G2255">
        <v>1</v>
      </c>
      <c r="H2255" t="s">
        <v>2380</v>
      </c>
    </row>
    <row r="2256" spans="1:8" x14ac:dyDescent="0.25">
      <c r="A2256" t="s">
        <v>103</v>
      </c>
      <c r="B2256">
        <v>20.72</v>
      </c>
      <c r="C2256">
        <v>9.4600000000000009</v>
      </c>
      <c r="D2256" t="s">
        <v>2380</v>
      </c>
      <c r="E2256" t="s">
        <v>2380</v>
      </c>
      <c r="F2256" t="s">
        <v>2380</v>
      </c>
      <c r="G2256" t="s">
        <v>2381</v>
      </c>
      <c r="H2256" t="s">
        <v>2380</v>
      </c>
    </row>
    <row r="2257" spans="1:8" x14ac:dyDescent="0.25">
      <c r="A2257" t="s">
        <v>102</v>
      </c>
      <c r="B2257">
        <v>35.4</v>
      </c>
      <c r="C2257">
        <v>5.94</v>
      </c>
      <c r="D2257" t="s">
        <v>2380</v>
      </c>
      <c r="E2257" t="s">
        <v>2380</v>
      </c>
      <c r="F2257" t="s">
        <v>2383</v>
      </c>
      <c r="G2257">
        <v>1</v>
      </c>
      <c r="H2257" t="s">
        <v>2380</v>
      </c>
    </row>
    <row r="2258" spans="1:8" x14ac:dyDescent="0.25">
      <c r="A2258" t="s">
        <v>101</v>
      </c>
      <c r="B2258">
        <v>34.4</v>
      </c>
      <c r="C2258">
        <v>5.7</v>
      </c>
      <c r="D2258" t="s">
        <v>2380</v>
      </c>
      <c r="E2258" t="s">
        <v>2380</v>
      </c>
      <c r="F2258" t="s">
        <v>2383</v>
      </c>
      <c r="G2258">
        <v>1</v>
      </c>
      <c r="H2258" t="s">
        <v>2380</v>
      </c>
    </row>
    <row r="2259" spans="1:8" x14ac:dyDescent="0.25">
      <c r="A2259" t="s">
        <v>100</v>
      </c>
      <c r="B2259">
        <v>34.1</v>
      </c>
      <c r="C2259">
        <v>4.13</v>
      </c>
      <c r="D2259" t="s">
        <v>2380</v>
      </c>
      <c r="E2259" t="s">
        <v>2380</v>
      </c>
      <c r="F2259" t="s">
        <v>2383</v>
      </c>
      <c r="G2259">
        <v>1</v>
      </c>
      <c r="H2259" t="s">
        <v>2380</v>
      </c>
    </row>
    <row r="2260" spans="1:8" x14ac:dyDescent="0.25">
      <c r="A2260" t="s">
        <v>99</v>
      </c>
      <c r="B2260">
        <v>30.4</v>
      </c>
      <c r="C2260">
        <v>4.7699999999999996</v>
      </c>
      <c r="D2260" t="s">
        <v>2380</v>
      </c>
      <c r="E2260" t="s">
        <v>2380</v>
      </c>
      <c r="F2260" t="s">
        <v>2383</v>
      </c>
      <c r="G2260">
        <v>1</v>
      </c>
      <c r="H2260" t="s">
        <v>2380</v>
      </c>
    </row>
    <row r="2261" spans="1:8" x14ac:dyDescent="0.25">
      <c r="A2261" t="s">
        <v>98</v>
      </c>
      <c r="B2261">
        <v>28.7</v>
      </c>
      <c r="C2261">
        <v>4.99</v>
      </c>
      <c r="D2261" t="s">
        <v>2380</v>
      </c>
      <c r="E2261" t="s">
        <v>2380</v>
      </c>
      <c r="F2261" t="s">
        <v>2383</v>
      </c>
      <c r="G2261">
        <v>1</v>
      </c>
      <c r="H2261" t="s">
        <v>2380</v>
      </c>
    </row>
    <row r="2262" spans="1:8" x14ac:dyDescent="0.25">
      <c r="A2262" t="s">
        <v>97</v>
      </c>
      <c r="B2262">
        <v>17.440000000000001</v>
      </c>
      <c r="C2262">
        <v>4.42</v>
      </c>
      <c r="D2262" t="s">
        <v>2382</v>
      </c>
      <c r="E2262" t="s">
        <v>2380</v>
      </c>
      <c r="F2262" t="s">
        <v>2383</v>
      </c>
      <c r="G2262">
        <v>1</v>
      </c>
      <c r="H2262" t="s">
        <v>2380</v>
      </c>
    </row>
    <row r="2263" spans="1:8" x14ac:dyDescent="0.25">
      <c r="A2263" t="s">
        <v>96</v>
      </c>
      <c r="B2263">
        <v>27.6</v>
      </c>
      <c r="C2263">
        <v>4.01</v>
      </c>
      <c r="D2263" t="s">
        <v>2380</v>
      </c>
      <c r="E2263" t="s">
        <v>2380</v>
      </c>
      <c r="F2263" t="s">
        <v>2383</v>
      </c>
      <c r="G2263">
        <v>1</v>
      </c>
      <c r="H2263" t="s">
        <v>2380</v>
      </c>
    </row>
    <row r="2264" spans="1:8" x14ac:dyDescent="0.25">
      <c r="A2264" t="s">
        <v>95</v>
      </c>
      <c r="B2264">
        <v>20.7</v>
      </c>
      <c r="C2264">
        <v>4.49</v>
      </c>
      <c r="D2264" t="s">
        <v>2380</v>
      </c>
      <c r="E2264" t="s">
        <v>2380</v>
      </c>
      <c r="F2264" t="s">
        <v>2383</v>
      </c>
      <c r="G2264">
        <v>1</v>
      </c>
      <c r="H2264" t="s">
        <v>2380</v>
      </c>
    </row>
    <row r="2265" spans="1:8" x14ac:dyDescent="0.25">
      <c r="A2265" t="s">
        <v>94</v>
      </c>
      <c r="B2265">
        <v>20.3</v>
      </c>
      <c r="C2265">
        <v>6.37</v>
      </c>
      <c r="D2265" t="s">
        <v>2380</v>
      </c>
      <c r="E2265" t="s">
        <v>2380</v>
      </c>
      <c r="F2265" t="s">
        <v>2383</v>
      </c>
      <c r="G2265">
        <v>1</v>
      </c>
      <c r="H2265" t="s">
        <v>2380</v>
      </c>
    </row>
    <row r="2266" spans="1:8" x14ac:dyDescent="0.25">
      <c r="A2266" t="s">
        <v>93</v>
      </c>
      <c r="B2266">
        <v>19.8</v>
      </c>
      <c r="C2266">
        <v>5.12</v>
      </c>
      <c r="D2266" t="s">
        <v>2380</v>
      </c>
      <c r="E2266" t="s">
        <v>2380</v>
      </c>
      <c r="F2266" t="s">
        <v>2383</v>
      </c>
      <c r="G2266">
        <v>1</v>
      </c>
      <c r="H2266" t="s">
        <v>2380</v>
      </c>
    </row>
    <row r="2267" spans="1:8" x14ac:dyDescent="0.25">
      <c r="A2267" t="s">
        <v>92</v>
      </c>
      <c r="B2267">
        <v>21.87</v>
      </c>
      <c r="C2267">
        <v>8.59</v>
      </c>
      <c r="D2267" t="s">
        <v>2380</v>
      </c>
      <c r="E2267" t="s">
        <v>2380</v>
      </c>
      <c r="F2267" t="s">
        <v>2380</v>
      </c>
      <c r="G2267" t="s">
        <v>2381</v>
      </c>
      <c r="H2267" t="s">
        <v>2380</v>
      </c>
    </row>
    <row r="2268" spans="1:8" x14ac:dyDescent="0.25">
      <c r="A2268" t="s">
        <v>91</v>
      </c>
      <c r="B2268">
        <v>16.600000000000001</v>
      </c>
      <c r="C2268">
        <v>5.87</v>
      </c>
      <c r="D2268" t="s">
        <v>2380</v>
      </c>
      <c r="E2268" t="s">
        <v>2380</v>
      </c>
      <c r="F2268" t="s">
        <v>2380</v>
      </c>
      <c r="G2268">
        <v>1</v>
      </c>
      <c r="H2268" t="s">
        <v>2380</v>
      </c>
    </row>
    <row r="2269" spans="1:8" x14ac:dyDescent="0.25">
      <c r="A2269" t="s">
        <v>90</v>
      </c>
      <c r="B2269">
        <v>21.98</v>
      </c>
      <c r="C2269">
        <v>7.03</v>
      </c>
      <c r="D2269" t="s">
        <v>2380</v>
      </c>
      <c r="E2269" t="s">
        <v>2380</v>
      </c>
      <c r="F2269" t="s">
        <v>2380</v>
      </c>
      <c r="G2269" t="s">
        <v>2381</v>
      </c>
      <c r="H2269" t="s">
        <v>2380</v>
      </c>
    </row>
    <row r="2270" spans="1:8" x14ac:dyDescent="0.25">
      <c r="A2270" t="s">
        <v>89</v>
      </c>
      <c r="B2270">
        <v>19.7</v>
      </c>
      <c r="C2270">
        <v>5.51</v>
      </c>
      <c r="D2270" t="s">
        <v>2380</v>
      </c>
      <c r="E2270" t="s">
        <v>2380</v>
      </c>
      <c r="F2270" t="s">
        <v>2380</v>
      </c>
      <c r="G2270">
        <v>1</v>
      </c>
      <c r="H2270" t="s">
        <v>2380</v>
      </c>
    </row>
    <row r="2271" spans="1:8" x14ac:dyDescent="0.25">
      <c r="A2271" t="s">
        <v>88</v>
      </c>
      <c r="B2271">
        <v>19.21</v>
      </c>
      <c r="C2271">
        <v>4.76</v>
      </c>
      <c r="D2271" t="s">
        <v>2380</v>
      </c>
      <c r="E2271" t="s">
        <v>2382</v>
      </c>
      <c r="F2271" t="s">
        <v>2380</v>
      </c>
      <c r="G2271">
        <v>1</v>
      </c>
      <c r="H2271" t="s">
        <v>2380</v>
      </c>
    </row>
    <row r="2272" spans="1:8" x14ac:dyDescent="0.25">
      <c r="A2272" t="s">
        <v>87</v>
      </c>
      <c r="B2272">
        <v>19.3</v>
      </c>
      <c r="C2272">
        <v>4.7</v>
      </c>
      <c r="D2272" t="s">
        <v>2380</v>
      </c>
      <c r="E2272" t="s">
        <v>2382</v>
      </c>
      <c r="F2272" t="s">
        <v>2380</v>
      </c>
      <c r="G2272">
        <v>1</v>
      </c>
      <c r="H2272" t="s">
        <v>2380</v>
      </c>
    </row>
    <row r="2273" spans="1:8" x14ac:dyDescent="0.25">
      <c r="A2273" t="s">
        <v>86</v>
      </c>
      <c r="B2273">
        <v>16.22</v>
      </c>
      <c r="C2273">
        <v>6.21</v>
      </c>
      <c r="D2273" t="s">
        <v>2382</v>
      </c>
      <c r="E2273" t="s">
        <v>2380</v>
      </c>
      <c r="F2273" t="s">
        <v>2380</v>
      </c>
      <c r="G2273" t="s">
        <v>2381</v>
      </c>
      <c r="H2273" t="s">
        <v>2380</v>
      </c>
    </row>
    <row r="2274" spans="1:8" x14ac:dyDescent="0.25">
      <c r="A2274" t="s">
        <v>85</v>
      </c>
      <c r="B2274">
        <v>17.12</v>
      </c>
      <c r="C2274">
        <v>4.5199999999999996</v>
      </c>
      <c r="D2274" t="s">
        <v>2380</v>
      </c>
      <c r="E2274" t="s">
        <v>2382</v>
      </c>
      <c r="F2274" t="s">
        <v>2380</v>
      </c>
      <c r="G2274">
        <v>1</v>
      </c>
      <c r="H2274" t="s">
        <v>2380</v>
      </c>
    </row>
    <row r="2275" spans="1:8" x14ac:dyDescent="0.25">
      <c r="A2275" t="s">
        <v>84</v>
      </c>
      <c r="B2275">
        <v>19.07</v>
      </c>
      <c r="C2275">
        <v>5.45</v>
      </c>
      <c r="D2275" t="s">
        <v>2380</v>
      </c>
      <c r="E2275" t="s">
        <v>2380</v>
      </c>
      <c r="F2275" t="s">
        <v>2380</v>
      </c>
      <c r="G2275">
        <v>1</v>
      </c>
      <c r="H2275" t="s">
        <v>2380</v>
      </c>
    </row>
    <row r="2276" spans="1:8" x14ac:dyDescent="0.25">
      <c r="A2276" t="s">
        <v>83</v>
      </c>
      <c r="B2276">
        <v>15.56</v>
      </c>
      <c r="C2276">
        <v>4.42</v>
      </c>
      <c r="D2276" t="s">
        <v>2380</v>
      </c>
      <c r="E2276" t="s">
        <v>2380</v>
      </c>
      <c r="F2276" t="s">
        <v>2380</v>
      </c>
      <c r="G2276" t="s">
        <v>2381</v>
      </c>
      <c r="H2276" t="s">
        <v>2380</v>
      </c>
    </row>
    <row r="2277" spans="1:8" x14ac:dyDescent="0.25">
      <c r="A2277" t="s">
        <v>82</v>
      </c>
      <c r="B2277">
        <v>22.76</v>
      </c>
      <c r="C2277">
        <v>9.44</v>
      </c>
      <c r="D2277" t="s">
        <v>2380</v>
      </c>
      <c r="E2277" t="s">
        <v>2380</v>
      </c>
      <c r="F2277" t="s">
        <v>2380</v>
      </c>
      <c r="G2277" t="s">
        <v>2381</v>
      </c>
      <c r="H2277" t="s">
        <v>2380</v>
      </c>
    </row>
    <row r="2278" spans="1:8" x14ac:dyDescent="0.25">
      <c r="A2278" t="s">
        <v>81</v>
      </c>
      <c r="B2278">
        <v>22.79</v>
      </c>
      <c r="C2278">
        <v>6.15</v>
      </c>
      <c r="D2278" t="s">
        <v>2382</v>
      </c>
      <c r="E2278" t="s">
        <v>2380</v>
      </c>
      <c r="F2278" t="s">
        <v>2383</v>
      </c>
      <c r="G2278">
        <v>1</v>
      </c>
      <c r="H2278" t="s">
        <v>2380</v>
      </c>
    </row>
    <row r="2279" spans="1:8" x14ac:dyDescent="0.25">
      <c r="A2279" t="s">
        <v>80</v>
      </c>
      <c r="B2279">
        <v>17.41</v>
      </c>
      <c r="C2279">
        <v>5.13</v>
      </c>
      <c r="D2279" t="s">
        <v>2382</v>
      </c>
      <c r="E2279" t="s">
        <v>2380</v>
      </c>
      <c r="F2279" t="s">
        <v>2380</v>
      </c>
      <c r="G2279" t="s">
        <v>2381</v>
      </c>
      <c r="H2279" t="s">
        <v>2380</v>
      </c>
    </row>
    <row r="2280" spans="1:8" x14ac:dyDescent="0.25">
      <c r="A2280" t="s">
        <v>79</v>
      </c>
      <c r="B2280">
        <v>19.32</v>
      </c>
      <c r="C2280">
        <v>4.96</v>
      </c>
      <c r="D2280" t="s">
        <v>2382</v>
      </c>
      <c r="E2280" t="s">
        <v>2380</v>
      </c>
      <c r="F2280" t="s">
        <v>2380</v>
      </c>
      <c r="G2280" t="s">
        <v>2381</v>
      </c>
      <c r="H2280" t="s">
        <v>2380</v>
      </c>
    </row>
    <row r="2281" spans="1:8" x14ac:dyDescent="0.25">
      <c r="A2281" t="s">
        <v>78</v>
      </c>
      <c r="B2281">
        <v>18.25</v>
      </c>
      <c r="C2281">
        <v>10.95</v>
      </c>
      <c r="D2281" t="s">
        <v>2380</v>
      </c>
      <c r="E2281" t="s">
        <v>2380</v>
      </c>
      <c r="F2281" t="s">
        <v>2380</v>
      </c>
      <c r="G2281" t="s">
        <v>2381</v>
      </c>
      <c r="H2281" t="s">
        <v>2380</v>
      </c>
    </row>
    <row r="2282" spans="1:8" x14ac:dyDescent="0.25">
      <c r="A2282" t="s">
        <v>77</v>
      </c>
      <c r="B2282">
        <v>53.13</v>
      </c>
      <c r="C2282">
        <v>4.4400000000000004</v>
      </c>
      <c r="D2282" t="s">
        <v>2380</v>
      </c>
      <c r="E2282" t="s">
        <v>2382</v>
      </c>
      <c r="F2282" t="s">
        <v>2380</v>
      </c>
      <c r="G2282">
        <v>1</v>
      </c>
      <c r="H2282" t="s">
        <v>2380</v>
      </c>
    </row>
    <row r="2283" spans="1:8" x14ac:dyDescent="0.25">
      <c r="A2283" t="s">
        <v>76</v>
      </c>
      <c r="B2283">
        <v>20.46</v>
      </c>
      <c r="C2283">
        <v>4.0199999999999996</v>
      </c>
      <c r="D2283" t="s">
        <v>2380</v>
      </c>
      <c r="E2283" t="s">
        <v>2380</v>
      </c>
      <c r="F2283" t="s">
        <v>2380</v>
      </c>
      <c r="G2283" t="s">
        <v>2381</v>
      </c>
      <c r="H2283" t="s">
        <v>2380</v>
      </c>
    </row>
    <row r="2284" spans="1:8" x14ac:dyDescent="0.25">
      <c r="A2284" t="s">
        <v>75</v>
      </c>
      <c r="B2284">
        <v>43.01</v>
      </c>
      <c r="C2284">
        <v>5.44</v>
      </c>
      <c r="D2284" t="s">
        <v>2380</v>
      </c>
      <c r="E2284" t="s">
        <v>2382</v>
      </c>
      <c r="F2284" t="s">
        <v>2380</v>
      </c>
      <c r="G2284">
        <v>1</v>
      </c>
      <c r="H2284" t="s">
        <v>2380</v>
      </c>
    </row>
    <row r="2285" spans="1:8" x14ac:dyDescent="0.25">
      <c r="A2285" t="s">
        <v>74</v>
      </c>
      <c r="B2285">
        <v>15.01</v>
      </c>
      <c r="C2285">
        <v>4.1500000000000004</v>
      </c>
      <c r="D2285" t="s">
        <v>2380</v>
      </c>
      <c r="E2285" t="s">
        <v>2380</v>
      </c>
      <c r="F2285" t="s">
        <v>2383</v>
      </c>
      <c r="G2285">
        <v>1</v>
      </c>
      <c r="H2285" t="s">
        <v>2380</v>
      </c>
    </row>
    <row r="2286" spans="1:8" x14ac:dyDescent="0.25">
      <c r="A2286" t="s">
        <v>73</v>
      </c>
      <c r="B2286">
        <v>41.14</v>
      </c>
      <c r="C2286">
        <v>6.02</v>
      </c>
      <c r="D2286" t="s">
        <v>2380</v>
      </c>
      <c r="E2286" t="s">
        <v>2382</v>
      </c>
      <c r="F2286" t="s">
        <v>2380</v>
      </c>
      <c r="G2286">
        <v>1</v>
      </c>
      <c r="H2286" t="s">
        <v>2380</v>
      </c>
    </row>
    <row r="2287" spans="1:8" x14ac:dyDescent="0.25">
      <c r="A2287" t="s">
        <v>72</v>
      </c>
      <c r="B2287">
        <v>16.55</v>
      </c>
      <c r="C2287">
        <v>7.73</v>
      </c>
      <c r="D2287" t="s">
        <v>2380</v>
      </c>
      <c r="E2287" t="s">
        <v>2380</v>
      </c>
      <c r="F2287" t="s">
        <v>2380</v>
      </c>
      <c r="G2287" t="s">
        <v>2381</v>
      </c>
      <c r="H2287" t="s">
        <v>2380</v>
      </c>
    </row>
    <row r="2288" spans="1:8" x14ac:dyDescent="0.25">
      <c r="A2288" t="s">
        <v>71</v>
      </c>
      <c r="B2288">
        <v>37.29</v>
      </c>
      <c r="C2288">
        <v>5.03</v>
      </c>
      <c r="D2288" t="s">
        <v>2380</v>
      </c>
      <c r="E2288" t="s">
        <v>2382</v>
      </c>
      <c r="F2288" t="s">
        <v>2380</v>
      </c>
      <c r="G2288">
        <v>1</v>
      </c>
      <c r="H2288" t="s">
        <v>2380</v>
      </c>
    </row>
    <row r="2289" spans="1:8" x14ac:dyDescent="0.25">
      <c r="A2289" t="s">
        <v>70</v>
      </c>
      <c r="B2289">
        <v>16.739999999999998</v>
      </c>
      <c r="C2289">
        <v>4.08</v>
      </c>
      <c r="D2289" t="s">
        <v>2382</v>
      </c>
      <c r="E2289" t="s">
        <v>2380</v>
      </c>
      <c r="F2289" t="s">
        <v>2380</v>
      </c>
      <c r="G2289" t="s">
        <v>2381</v>
      </c>
      <c r="H2289" t="s">
        <v>2380</v>
      </c>
    </row>
    <row r="2290" spans="1:8" x14ac:dyDescent="0.25">
      <c r="A2290" t="s">
        <v>69</v>
      </c>
      <c r="B2290">
        <v>34.43</v>
      </c>
      <c r="C2290">
        <v>4.2699999999999996</v>
      </c>
      <c r="D2290" t="s">
        <v>2380</v>
      </c>
      <c r="E2290" t="s">
        <v>2382</v>
      </c>
      <c r="F2290" t="s">
        <v>2380</v>
      </c>
      <c r="G2290">
        <v>1</v>
      </c>
      <c r="H2290" t="s">
        <v>2380</v>
      </c>
    </row>
    <row r="2291" spans="1:8" x14ac:dyDescent="0.25">
      <c r="A2291" t="s">
        <v>68</v>
      </c>
      <c r="B2291">
        <v>34.1</v>
      </c>
      <c r="C2291">
        <v>4.07</v>
      </c>
      <c r="D2291" t="s">
        <v>2380</v>
      </c>
      <c r="E2291" t="s">
        <v>2382</v>
      </c>
      <c r="F2291" t="s">
        <v>2380</v>
      </c>
      <c r="G2291">
        <v>1</v>
      </c>
      <c r="H2291" t="s">
        <v>2380</v>
      </c>
    </row>
    <row r="2292" spans="1:8" x14ac:dyDescent="0.25">
      <c r="A2292" t="s">
        <v>67</v>
      </c>
      <c r="B2292">
        <v>19.3</v>
      </c>
      <c r="C2292">
        <v>10.36</v>
      </c>
      <c r="D2292" t="s">
        <v>2380</v>
      </c>
      <c r="E2292" t="s">
        <v>2380</v>
      </c>
      <c r="F2292" t="s">
        <v>2380</v>
      </c>
      <c r="G2292" t="s">
        <v>2381</v>
      </c>
      <c r="H2292" t="s">
        <v>2380</v>
      </c>
    </row>
    <row r="2293" spans="1:8" x14ac:dyDescent="0.25">
      <c r="A2293" t="s">
        <v>66</v>
      </c>
      <c r="B2293">
        <v>33.659999999999997</v>
      </c>
      <c r="C2293">
        <v>5.71</v>
      </c>
      <c r="D2293" t="s">
        <v>2380</v>
      </c>
      <c r="E2293" t="s">
        <v>2382</v>
      </c>
      <c r="F2293" t="s">
        <v>2380</v>
      </c>
      <c r="G2293">
        <v>1</v>
      </c>
      <c r="H2293" t="s">
        <v>2380</v>
      </c>
    </row>
    <row r="2294" spans="1:8" x14ac:dyDescent="0.25">
      <c r="A2294" t="s">
        <v>65</v>
      </c>
      <c r="B2294">
        <v>33.33</v>
      </c>
      <c r="C2294">
        <v>6.08</v>
      </c>
      <c r="D2294" t="s">
        <v>2380</v>
      </c>
      <c r="E2294" t="s">
        <v>2382</v>
      </c>
      <c r="F2294" t="s">
        <v>2380</v>
      </c>
      <c r="G2294">
        <v>1</v>
      </c>
      <c r="H2294" t="s">
        <v>2380</v>
      </c>
    </row>
    <row r="2295" spans="1:8" x14ac:dyDescent="0.25">
      <c r="A2295" t="s">
        <v>64</v>
      </c>
      <c r="B2295">
        <v>21.84</v>
      </c>
      <c r="C2295">
        <v>5.71</v>
      </c>
      <c r="D2295" t="s">
        <v>2380</v>
      </c>
      <c r="E2295" t="s">
        <v>2382</v>
      </c>
      <c r="F2295" t="s">
        <v>2380</v>
      </c>
      <c r="G2295">
        <v>1</v>
      </c>
      <c r="H2295" t="s">
        <v>2380</v>
      </c>
    </row>
    <row r="2296" spans="1:8" x14ac:dyDescent="0.25">
      <c r="A2296" t="s">
        <v>63</v>
      </c>
      <c r="B2296">
        <v>16.87</v>
      </c>
      <c r="C2296">
        <v>9.1300000000000008</v>
      </c>
      <c r="D2296" t="s">
        <v>2380</v>
      </c>
      <c r="E2296" t="s">
        <v>2380</v>
      </c>
      <c r="F2296" t="s">
        <v>2380</v>
      </c>
      <c r="G2296" t="s">
        <v>2381</v>
      </c>
      <c r="H2296" t="s">
        <v>2380</v>
      </c>
    </row>
    <row r="2297" spans="1:8" x14ac:dyDescent="0.25">
      <c r="A2297" t="s">
        <v>62</v>
      </c>
      <c r="B2297">
        <v>30.14</v>
      </c>
      <c r="C2297">
        <v>5.49</v>
      </c>
      <c r="D2297" t="s">
        <v>2380</v>
      </c>
      <c r="E2297" t="s">
        <v>2382</v>
      </c>
      <c r="F2297" t="s">
        <v>2380</v>
      </c>
      <c r="G2297">
        <v>1</v>
      </c>
      <c r="H2297" t="s">
        <v>2380</v>
      </c>
    </row>
    <row r="2298" spans="1:8" x14ac:dyDescent="0.25">
      <c r="A2298" t="s">
        <v>61</v>
      </c>
      <c r="B2298">
        <v>23.21</v>
      </c>
      <c r="C2298">
        <v>4.37</v>
      </c>
      <c r="D2298" t="s">
        <v>2380</v>
      </c>
      <c r="E2298" t="s">
        <v>2382</v>
      </c>
      <c r="F2298" t="s">
        <v>2380</v>
      </c>
      <c r="G2298">
        <v>1</v>
      </c>
      <c r="H2298" t="s">
        <v>2380</v>
      </c>
    </row>
    <row r="2299" spans="1:8" x14ac:dyDescent="0.25">
      <c r="A2299" t="s">
        <v>60</v>
      </c>
      <c r="B2299">
        <v>17.170000000000002</v>
      </c>
      <c r="C2299">
        <v>8.4600000000000009</v>
      </c>
      <c r="D2299" t="s">
        <v>2380</v>
      </c>
      <c r="E2299" t="s">
        <v>2380</v>
      </c>
      <c r="F2299" t="s">
        <v>2380</v>
      </c>
      <c r="G2299" t="s">
        <v>2381</v>
      </c>
      <c r="H2299" t="s">
        <v>2380</v>
      </c>
    </row>
    <row r="2300" spans="1:8" x14ac:dyDescent="0.25">
      <c r="A2300" t="s">
        <v>59</v>
      </c>
      <c r="B2300">
        <v>15.61</v>
      </c>
      <c r="C2300">
        <v>5.28</v>
      </c>
      <c r="D2300" t="s">
        <v>2380</v>
      </c>
      <c r="E2300" t="s">
        <v>2380</v>
      </c>
      <c r="F2300" t="s">
        <v>2380</v>
      </c>
      <c r="G2300">
        <v>1</v>
      </c>
      <c r="H2300" t="s">
        <v>2380</v>
      </c>
    </row>
    <row r="2301" spans="1:8" x14ac:dyDescent="0.25">
      <c r="A2301" t="s">
        <v>58</v>
      </c>
      <c r="B2301">
        <v>17.98</v>
      </c>
      <c r="C2301">
        <v>5.33</v>
      </c>
      <c r="D2301" t="s">
        <v>2382</v>
      </c>
      <c r="E2301" t="s">
        <v>2380</v>
      </c>
      <c r="F2301" t="s">
        <v>2383</v>
      </c>
      <c r="G2301">
        <v>1</v>
      </c>
      <c r="H2301" t="s">
        <v>2380</v>
      </c>
    </row>
    <row r="2302" spans="1:8" x14ac:dyDescent="0.25">
      <c r="A2302" t="s">
        <v>57</v>
      </c>
      <c r="B2302">
        <v>21.64</v>
      </c>
      <c r="C2302">
        <v>5.5</v>
      </c>
      <c r="D2302" t="s">
        <v>2380</v>
      </c>
      <c r="E2302" t="s">
        <v>2382</v>
      </c>
      <c r="F2302" t="s">
        <v>2380</v>
      </c>
      <c r="G2302">
        <v>1</v>
      </c>
      <c r="H2302" t="s">
        <v>2380</v>
      </c>
    </row>
    <row r="2303" spans="1:8" x14ac:dyDescent="0.25">
      <c r="A2303" t="s">
        <v>56</v>
      </c>
      <c r="B2303">
        <v>16.399999999999999</v>
      </c>
      <c r="C2303">
        <v>5.4</v>
      </c>
      <c r="D2303" t="s">
        <v>2380</v>
      </c>
      <c r="E2303" t="s">
        <v>2380</v>
      </c>
      <c r="F2303" t="s">
        <v>2383</v>
      </c>
      <c r="G2303">
        <v>1</v>
      </c>
      <c r="H2303" t="s">
        <v>2380</v>
      </c>
    </row>
    <row r="2304" spans="1:8" x14ac:dyDescent="0.25">
      <c r="A2304" t="s">
        <v>55</v>
      </c>
      <c r="B2304">
        <v>15.77</v>
      </c>
      <c r="C2304">
        <v>6.05</v>
      </c>
      <c r="D2304" t="s">
        <v>2382</v>
      </c>
      <c r="E2304" t="s">
        <v>2380</v>
      </c>
      <c r="F2304" t="s">
        <v>2380</v>
      </c>
      <c r="G2304">
        <v>1</v>
      </c>
      <c r="H2304" t="s">
        <v>2380</v>
      </c>
    </row>
    <row r="2305" spans="1:8" x14ac:dyDescent="0.25">
      <c r="A2305" t="s">
        <v>54</v>
      </c>
      <c r="B2305">
        <v>18.27</v>
      </c>
      <c r="C2305">
        <v>11.46</v>
      </c>
      <c r="D2305" t="s">
        <v>2380</v>
      </c>
      <c r="E2305" t="s">
        <v>2380</v>
      </c>
      <c r="F2305" t="s">
        <v>2380</v>
      </c>
      <c r="G2305" t="s">
        <v>2381</v>
      </c>
      <c r="H2305" t="s">
        <v>2380</v>
      </c>
    </row>
    <row r="2306" spans="1:8" x14ac:dyDescent="0.25">
      <c r="A2306" t="s">
        <v>53</v>
      </c>
      <c r="B2306">
        <v>16.489999999999998</v>
      </c>
      <c r="C2306">
        <v>8.48</v>
      </c>
      <c r="D2306" t="s">
        <v>2380</v>
      </c>
      <c r="E2306" t="s">
        <v>2380</v>
      </c>
      <c r="F2306" t="s">
        <v>2380</v>
      </c>
      <c r="G2306" t="s">
        <v>2381</v>
      </c>
      <c r="H2306" t="s">
        <v>2380</v>
      </c>
    </row>
    <row r="2307" spans="1:8" x14ac:dyDescent="0.25">
      <c r="A2307" t="s">
        <v>52</v>
      </c>
      <c r="B2307">
        <v>16.14</v>
      </c>
      <c r="C2307">
        <v>4.8600000000000003</v>
      </c>
      <c r="D2307" t="s">
        <v>2380</v>
      </c>
      <c r="E2307" t="s">
        <v>2380</v>
      </c>
      <c r="F2307" t="s">
        <v>2380</v>
      </c>
      <c r="G2307" t="s">
        <v>2381</v>
      </c>
      <c r="H2307" t="s">
        <v>2380</v>
      </c>
    </row>
    <row r="2308" spans="1:8" x14ac:dyDescent="0.25">
      <c r="A2308" t="s">
        <v>51</v>
      </c>
      <c r="B2308">
        <v>20.85</v>
      </c>
      <c r="C2308">
        <v>4.45</v>
      </c>
      <c r="D2308" t="s">
        <v>2382</v>
      </c>
      <c r="E2308" t="s">
        <v>2380</v>
      </c>
      <c r="F2308" t="s">
        <v>2380</v>
      </c>
      <c r="G2308">
        <v>1</v>
      </c>
      <c r="H2308" t="s">
        <v>2380</v>
      </c>
    </row>
    <row r="2309" spans="1:8" x14ac:dyDescent="0.25">
      <c r="A2309" t="s">
        <v>50</v>
      </c>
      <c r="B2309">
        <v>15.88</v>
      </c>
      <c r="C2309">
        <v>4.3600000000000003</v>
      </c>
      <c r="D2309" t="s">
        <v>2380</v>
      </c>
      <c r="E2309" t="s">
        <v>2380</v>
      </c>
      <c r="F2309" t="s">
        <v>2380</v>
      </c>
      <c r="G2309" t="s">
        <v>2381</v>
      </c>
      <c r="H2309" t="s">
        <v>2380</v>
      </c>
    </row>
    <row r="2310" spans="1:8" x14ac:dyDescent="0.25">
      <c r="A2310" t="s">
        <v>49</v>
      </c>
      <c r="B2310">
        <v>20.66</v>
      </c>
      <c r="C2310">
        <v>5.8</v>
      </c>
      <c r="D2310" t="s">
        <v>2380</v>
      </c>
      <c r="E2310" t="s">
        <v>2382</v>
      </c>
      <c r="F2310" t="s">
        <v>2380</v>
      </c>
      <c r="G2310">
        <v>1</v>
      </c>
      <c r="H2310" t="s">
        <v>2380</v>
      </c>
    </row>
    <row r="2311" spans="1:8" x14ac:dyDescent="0.25">
      <c r="A2311" t="s">
        <v>48</v>
      </c>
      <c r="B2311">
        <v>20.399999999999999</v>
      </c>
      <c r="C2311">
        <v>5.27</v>
      </c>
      <c r="D2311" t="s">
        <v>2380</v>
      </c>
      <c r="E2311" t="s">
        <v>2380</v>
      </c>
      <c r="F2311" t="s">
        <v>2380</v>
      </c>
      <c r="G2311" t="s">
        <v>2381</v>
      </c>
      <c r="H2311" t="s">
        <v>2380</v>
      </c>
    </row>
    <row r="2312" spans="1:8" x14ac:dyDescent="0.25">
      <c r="A2312" t="s">
        <v>47</v>
      </c>
      <c r="B2312">
        <v>25.19</v>
      </c>
      <c r="C2312">
        <v>5.64</v>
      </c>
      <c r="D2312" t="s">
        <v>2382</v>
      </c>
      <c r="E2312" t="s">
        <v>2380</v>
      </c>
      <c r="F2312" t="s">
        <v>2380</v>
      </c>
      <c r="G2312" t="s">
        <v>2381</v>
      </c>
      <c r="H2312" t="s">
        <v>2380</v>
      </c>
    </row>
    <row r="2313" spans="1:8" x14ac:dyDescent="0.25">
      <c r="A2313" t="s">
        <v>46</v>
      </c>
      <c r="B2313">
        <v>20.54</v>
      </c>
      <c r="C2313">
        <v>4.2</v>
      </c>
      <c r="D2313" t="s">
        <v>2382</v>
      </c>
      <c r="E2313" t="s">
        <v>2380</v>
      </c>
      <c r="F2313" t="s">
        <v>2380</v>
      </c>
      <c r="G2313">
        <v>1</v>
      </c>
      <c r="H2313" t="s">
        <v>2380</v>
      </c>
    </row>
    <row r="2314" spans="1:8" x14ac:dyDescent="0.25">
      <c r="A2314" t="s">
        <v>45</v>
      </c>
      <c r="B2314">
        <v>20.13</v>
      </c>
      <c r="C2314">
        <v>5.42</v>
      </c>
      <c r="D2314" t="s">
        <v>2380</v>
      </c>
      <c r="E2314" t="s">
        <v>2380</v>
      </c>
      <c r="F2314" t="s">
        <v>2380</v>
      </c>
      <c r="G2314" t="s">
        <v>2381</v>
      </c>
      <c r="H2314" t="s">
        <v>2380</v>
      </c>
    </row>
    <row r="2315" spans="1:8" x14ac:dyDescent="0.25">
      <c r="A2315" t="s">
        <v>44</v>
      </c>
      <c r="B2315">
        <v>18.93</v>
      </c>
      <c r="C2315">
        <v>6.11</v>
      </c>
      <c r="D2315" t="s">
        <v>2380</v>
      </c>
      <c r="E2315" t="s">
        <v>2380</v>
      </c>
      <c r="F2315" t="s">
        <v>2383</v>
      </c>
      <c r="G2315">
        <v>1</v>
      </c>
      <c r="H2315" t="s">
        <v>2380</v>
      </c>
    </row>
    <row r="2316" spans="1:8" x14ac:dyDescent="0.25">
      <c r="A2316" t="s">
        <v>43</v>
      </c>
      <c r="B2316">
        <v>24.14</v>
      </c>
      <c r="C2316">
        <v>5.29</v>
      </c>
      <c r="D2316" t="s">
        <v>2380</v>
      </c>
      <c r="E2316" t="s">
        <v>2382</v>
      </c>
      <c r="F2316" t="s">
        <v>2380</v>
      </c>
      <c r="G2316">
        <v>1</v>
      </c>
      <c r="H2316" t="s">
        <v>2380</v>
      </c>
    </row>
    <row r="2317" spans="1:8" x14ac:dyDescent="0.25">
      <c r="A2317" t="s">
        <v>41</v>
      </c>
      <c r="B2317">
        <v>25.03</v>
      </c>
      <c r="C2317">
        <v>5.91</v>
      </c>
      <c r="D2317" t="s">
        <v>2380</v>
      </c>
      <c r="E2317" t="s">
        <v>2382</v>
      </c>
      <c r="F2317" t="s">
        <v>2380</v>
      </c>
      <c r="G2317">
        <v>1</v>
      </c>
      <c r="H2317" t="s">
        <v>2380</v>
      </c>
    </row>
    <row r="2318" spans="1:8" x14ac:dyDescent="0.25">
      <c r="A2318" t="s">
        <v>40</v>
      </c>
      <c r="B2318">
        <v>20.47</v>
      </c>
      <c r="C2318">
        <v>5.81</v>
      </c>
      <c r="D2318" t="s">
        <v>2382</v>
      </c>
      <c r="E2318" t="s">
        <v>2380</v>
      </c>
      <c r="F2318" t="s">
        <v>2380</v>
      </c>
      <c r="G2318">
        <v>1</v>
      </c>
      <c r="H2318" t="s">
        <v>2380</v>
      </c>
    </row>
    <row r="2319" spans="1:8" x14ac:dyDescent="0.25">
      <c r="A2319" t="s">
        <v>39</v>
      </c>
      <c r="B2319">
        <v>18.82</v>
      </c>
      <c r="C2319">
        <v>5.51</v>
      </c>
      <c r="D2319" t="s">
        <v>2382</v>
      </c>
      <c r="E2319" t="s">
        <v>2380</v>
      </c>
      <c r="F2319" t="s">
        <v>2380</v>
      </c>
      <c r="G2319" t="s">
        <v>2381</v>
      </c>
      <c r="H2319" t="s">
        <v>2380</v>
      </c>
    </row>
    <row r="2320" spans="1:8" x14ac:dyDescent="0.25">
      <c r="A2320" t="s">
        <v>38</v>
      </c>
      <c r="B2320">
        <v>17.079999999999998</v>
      </c>
      <c r="C2320">
        <v>5.73</v>
      </c>
      <c r="D2320" t="s">
        <v>2380</v>
      </c>
      <c r="E2320" t="s">
        <v>2380</v>
      </c>
      <c r="F2320" t="s">
        <v>2383</v>
      </c>
      <c r="G2320">
        <v>1</v>
      </c>
      <c r="H2320" t="s">
        <v>2380</v>
      </c>
    </row>
    <row r="2321" spans="1:8" x14ac:dyDescent="0.25">
      <c r="A2321" t="s">
        <v>36</v>
      </c>
      <c r="B2321">
        <v>19.21</v>
      </c>
      <c r="C2321">
        <v>5.53</v>
      </c>
      <c r="D2321" t="s">
        <v>2382</v>
      </c>
      <c r="E2321" t="s">
        <v>2380</v>
      </c>
      <c r="F2321" t="s">
        <v>2380</v>
      </c>
      <c r="G2321" t="s">
        <v>2381</v>
      </c>
      <c r="H2321" t="s">
        <v>2380</v>
      </c>
    </row>
    <row r="2322" spans="1:8" x14ac:dyDescent="0.25">
      <c r="A2322" t="s">
        <v>34</v>
      </c>
      <c r="B2322">
        <v>17.86</v>
      </c>
      <c r="C2322">
        <v>5.43</v>
      </c>
      <c r="D2322" t="s">
        <v>2380</v>
      </c>
      <c r="E2322" t="s">
        <v>2380</v>
      </c>
      <c r="F2322" t="s">
        <v>2383</v>
      </c>
      <c r="G2322">
        <v>1</v>
      </c>
      <c r="H2322" t="s">
        <v>2380</v>
      </c>
    </row>
    <row r="2323" spans="1:8" x14ac:dyDescent="0.25">
      <c r="A2323" t="s">
        <v>33</v>
      </c>
      <c r="B2323">
        <v>21.38</v>
      </c>
      <c r="C2323">
        <v>8.01</v>
      </c>
      <c r="D2323" t="s">
        <v>2380</v>
      </c>
      <c r="E2323" t="s">
        <v>2380</v>
      </c>
      <c r="F2323" t="s">
        <v>2380</v>
      </c>
      <c r="G2323" t="s">
        <v>2381</v>
      </c>
      <c r="H2323" t="s">
        <v>2380</v>
      </c>
    </row>
    <row r="2324" spans="1:8" x14ac:dyDescent="0.25">
      <c r="A2324" t="s">
        <v>32</v>
      </c>
      <c r="B2324">
        <v>23.35</v>
      </c>
      <c r="C2324">
        <v>5.94</v>
      </c>
      <c r="D2324" t="s">
        <v>2380</v>
      </c>
      <c r="E2324" t="s">
        <v>2380</v>
      </c>
      <c r="F2324" t="s">
        <v>2380</v>
      </c>
      <c r="G2324" t="s">
        <v>2381</v>
      </c>
      <c r="H2324" t="s">
        <v>2380</v>
      </c>
    </row>
    <row r="2325" spans="1:8" x14ac:dyDescent="0.25">
      <c r="A2325" t="s">
        <v>29</v>
      </c>
      <c r="B2325">
        <v>22.24</v>
      </c>
      <c r="C2325">
        <v>5.04</v>
      </c>
      <c r="D2325" t="s">
        <v>2380</v>
      </c>
      <c r="E2325" t="s">
        <v>2380</v>
      </c>
      <c r="F2325" t="s">
        <v>2380</v>
      </c>
      <c r="G2325" t="s">
        <v>2381</v>
      </c>
      <c r="H2325" t="s">
        <v>2380</v>
      </c>
    </row>
    <row r="2326" spans="1:8" x14ac:dyDescent="0.25">
      <c r="A2326" t="s">
        <v>28</v>
      </c>
      <c r="B2326">
        <v>24.76</v>
      </c>
      <c r="C2326">
        <v>4.54</v>
      </c>
      <c r="D2326" t="s">
        <v>2382</v>
      </c>
      <c r="E2326" t="s">
        <v>2380</v>
      </c>
      <c r="F2326" t="s">
        <v>2380</v>
      </c>
      <c r="G2326" t="s">
        <v>2381</v>
      </c>
      <c r="H2326" t="s">
        <v>2380</v>
      </c>
    </row>
    <row r="2327" spans="1:8" x14ac:dyDescent="0.25">
      <c r="A2327" t="s">
        <v>27</v>
      </c>
      <c r="B2327">
        <v>20.100000000000001</v>
      </c>
      <c r="C2327">
        <v>5.6</v>
      </c>
      <c r="D2327" t="s">
        <v>2382</v>
      </c>
      <c r="E2327" t="s">
        <v>2380</v>
      </c>
      <c r="F2327" t="s">
        <v>2383</v>
      </c>
      <c r="G2327">
        <v>1</v>
      </c>
      <c r="H2327" t="s">
        <v>2380</v>
      </c>
    </row>
    <row r="2328" spans="1:8" x14ac:dyDescent="0.25">
      <c r="A2328" t="s">
        <v>26</v>
      </c>
      <c r="B2328">
        <v>21.77</v>
      </c>
      <c r="C2328">
        <v>10.67</v>
      </c>
      <c r="D2328" t="s">
        <v>2380</v>
      </c>
      <c r="E2328" t="s">
        <v>2380</v>
      </c>
      <c r="F2328" t="s">
        <v>2380</v>
      </c>
      <c r="G2328" t="s">
        <v>2381</v>
      </c>
      <c r="H2328" t="s">
        <v>2380</v>
      </c>
    </row>
    <row r="2329" spans="1:8" x14ac:dyDescent="0.25">
      <c r="A2329" t="s">
        <v>25</v>
      </c>
      <c r="B2329">
        <v>17.82</v>
      </c>
      <c r="C2329">
        <v>5.26</v>
      </c>
      <c r="D2329" t="s">
        <v>2382</v>
      </c>
      <c r="E2329" t="s">
        <v>2380</v>
      </c>
      <c r="F2329" t="s">
        <v>2380</v>
      </c>
      <c r="G2329">
        <v>1</v>
      </c>
      <c r="H2329" t="s">
        <v>2380</v>
      </c>
    </row>
    <row r="2330" spans="1:8" x14ac:dyDescent="0.25">
      <c r="A2330" t="s">
        <v>24</v>
      </c>
      <c r="B2330">
        <v>17.07</v>
      </c>
      <c r="C2330">
        <v>5.22</v>
      </c>
      <c r="D2330" t="s">
        <v>2380</v>
      </c>
      <c r="E2330" t="s">
        <v>2380</v>
      </c>
      <c r="F2330" t="s">
        <v>2383</v>
      </c>
      <c r="G2330">
        <v>1</v>
      </c>
      <c r="H2330" t="s">
        <v>2380</v>
      </c>
    </row>
    <row r="2331" spans="1:8" x14ac:dyDescent="0.25">
      <c r="A2331" t="s">
        <v>22</v>
      </c>
      <c r="B2331">
        <v>22.24</v>
      </c>
      <c r="C2331">
        <v>4.29</v>
      </c>
      <c r="D2331" t="s">
        <v>2382</v>
      </c>
      <c r="E2331" t="s">
        <v>2380</v>
      </c>
      <c r="F2331" t="s">
        <v>2380</v>
      </c>
      <c r="G2331" t="s">
        <v>2381</v>
      </c>
      <c r="H2331" t="s">
        <v>2380</v>
      </c>
    </row>
    <row r="2332" spans="1:8" x14ac:dyDescent="0.25">
      <c r="A2332" t="s">
        <v>21</v>
      </c>
      <c r="B2332">
        <v>22.34</v>
      </c>
      <c r="C2332">
        <v>5.57</v>
      </c>
      <c r="D2332" t="s">
        <v>2380</v>
      </c>
      <c r="E2332" t="s">
        <v>2380</v>
      </c>
      <c r="F2332" t="s">
        <v>2380</v>
      </c>
      <c r="G2332">
        <v>1</v>
      </c>
      <c r="H2332" t="s">
        <v>2380</v>
      </c>
    </row>
    <row r="2333" spans="1:8" x14ac:dyDescent="0.25">
      <c r="A2333" t="s">
        <v>19</v>
      </c>
      <c r="B2333">
        <v>17.7</v>
      </c>
      <c r="C2333">
        <v>6.28</v>
      </c>
      <c r="D2333" t="s">
        <v>2380</v>
      </c>
      <c r="E2333" t="s">
        <v>2380</v>
      </c>
      <c r="F2333" t="s">
        <v>2380</v>
      </c>
      <c r="G2333">
        <v>1</v>
      </c>
      <c r="H2333" t="s">
        <v>2380</v>
      </c>
    </row>
    <row r="2334" spans="1:8" x14ac:dyDescent="0.25">
      <c r="A2334" t="s">
        <v>17</v>
      </c>
      <c r="B2334">
        <v>16.47</v>
      </c>
      <c r="C2334">
        <v>6.35</v>
      </c>
      <c r="D2334" t="s">
        <v>2380</v>
      </c>
      <c r="E2334" t="s">
        <v>2380</v>
      </c>
      <c r="F2334" t="s">
        <v>2383</v>
      </c>
      <c r="G2334">
        <v>1</v>
      </c>
      <c r="H2334" t="s">
        <v>2380</v>
      </c>
    </row>
    <row r="2335" spans="1:8" x14ac:dyDescent="0.25">
      <c r="A2335" t="s">
        <v>14</v>
      </c>
      <c r="B2335">
        <v>17.600000000000001</v>
      </c>
      <c r="C2335">
        <v>4.3899999999999997</v>
      </c>
      <c r="D2335" t="s">
        <v>2380</v>
      </c>
      <c r="E2335" t="s">
        <v>2380</v>
      </c>
      <c r="F2335" t="s">
        <v>2380</v>
      </c>
      <c r="G2335">
        <v>1</v>
      </c>
      <c r="H2335" t="s">
        <v>2380</v>
      </c>
    </row>
    <row r="2336" spans="1:8" x14ac:dyDescent="0.25">
      <c r="A2336" t="s">
        <v>9</v>
      </c>
      <c r="B2336">
        <v>17.579999999999998</v>
      </c>
      <c r="C2336">
        <v>4.51</v>
      </c>
      <c r="D2336" t="s">
        <v>2380</v>
      </c>
      <c r="E2336" t="s">
        <v>2380</v>
      </c>
      <c r="F2336" t="s">
        <v>2380</v>
      </c>
      <c r="G2336">
        <v>1</v>
      </c>
      <c r="H2336" t="s">
        <v>2380</v>
      </c>
    </row>
  </sheetData>
  <autoFilter ref="A1:H233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44"/>
  <sheetViews>
    <sheetView topLeftCell="A2329" workbookViewId="0">
      <selection activeCell="D2343" sqref="D2343"/>
    </sheetView>
  </sheetViews>
  <sheetFormatPr defaultRowHeight="15" x14ac:dyDescent="0.25"/>
  <cols>
    <col min="1" max="1" width="12.85546875" bestFit="1" customWidth="1"/>
    <col min="7" max="7" width="13.140625" bestFit="1" customWidth="1"/>
  </cols>
  <sheetData>
    <row r="1" spans="1:9" s="1" customFormat="1" ht="18.9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t="s">
        <v>9</v>
      </c>
      <c r="B2">
        <v>1992</v>
      </c>
      <c r="C2" t="s">
        <v>10</v>
      </c>
      <c r="D2">
        <v>9</v>
      </c>
      <c r="E2">
        <v>0</v>
      </c>
      <c r="F2">
        <v>563.84</v>
      </c>
      <c r="G2" t="s">
        <v>11</v>
      </c>
      <c r="H2" t="s">
        <v>12</v>
      </c>
      <c r="I2" t="s">
        <v>13</v>
      </c>
    </row>
    <row r="3" spans="1:9" x14ac:dyDescent="0.25">
      <c r="A3" t="s">
        <v>14</v>
      </c>
      <c r="B3">
        <v>1992</v>
      </c>
      <c r="C3" t="s">
        <v>15</v>
      </c>
      <c r="D3">
        <v>30</v>
      </c>
      <c r="E3">
        <v>0</v>
      </c>
      <c r="F3">
        <v>570.62</v>
      </c>
      <c r="G3" t="s">
        <v>11</v>
      </c>
      <c r="H3" t="s">
        <v>16</v>
      </c>
      <c r="I3" t="s">
        <v>13</v>
      </c>
    </row>
    <row r="4" spans="1:9" x14ac:dyDescent="0.25">
      <c r="A4" t="s">
        <v>17</v>
      </c>
      <c r="B4">
        <v>1993</v>
      </c>
      <c r="C4" t="s">
        <v>18</v>
      </c>
      <c r="D4">
        <v>30</v>
      </c>
      <c r="E4">
        <v>0</v>
      </c>
      <c r="F4">
        <v>600</v>
      </c>
      <c r="G4" t="s">
        <v>11</v>
      </c>
      <c r="H4" t="s">
        <v>16</v>
      </c>
      <c r="I4" t="s">
        <v>13</v>
      </c>
    </row>
    <row r="5" spans="1:9" x14ac:dyDescent="0.25">
      <c r="A5" t="s">
        <v>19</v>
      </c>
      <c r="B5">
        <v>1992</v>
      </c>
      <c r="C5" t="s">
        <v>20</v>
      </c>
      <c r="D5">
        <v>13</v>
      </c>
      <c r="E5">
        <v>0</v>
      </c>
      <c r="F5">
        <v>604.54</v>
      </c>
      <c r="G5" t="s">
        <v>12</v>
      </c>
      <c r="H5" t="s">
        <v>12</v>
      </c>
      <c r="I5" t="s">
        <v>13</v>
      </c>
    </row>
    <row r="6" spans="1:9" x14ac:dyDescent="0.25">
      <c r="A6" t="s">
        <v>21</v>
      </c>
      <c r="B6">
        <v>1998</v>
      </c>
      <c r="C6" t="s">
        <v>10</v>
      </c>
      <c r="D6">
        <v>27</v>
      </c>
      <c r="E6">
        <v>0</v>
      </c>
      <c r="F6">
        <v>637.26</v>
      </c>
      <c r="G6" t="s">
        <v>12</v>
      </c>
      <c r="H6" t="s">
        <v>12</v>
      </c>
      <c r="I6" t="s">
        <v>13</v>
      </c>
    </row>
    <row r="7" spans="1:9" x14ac:dyDescent="0.25">
      <c r="A7" t="s">
        <v>22</v>
      </c>
      <c r="B7">
        <v>2001</v>
      </c>
      <c r="C7" t="s">
        <v>15</v>
      </c>
      <c r="D7">
        <v>20</v>
      </c>
      <c r="E7">
        <v>0</v>
      </c>
      <c r="F7">
        <v>646.14</v>
      </c>
      <c r="G7" t="s">
        <v>12</v>
      </c>
      <c r="H7" t="s">
        <v>12</v>
      </c>
      <c r="I7" t="s">
        <v>23</v>
      </c>
    </row>
    <row r="8" spans="1:9" x14ac:dyDescent="0.25">
      <c r="A8" t="s">
        <v>24</v>
      </c>
      <c r="B8">
        <v>1993</v>
      </c>
      <c r="C8" t="s">
        <v>18</v>
      </c>
      <c r="D8">
        <v>33</v>
      </c>
      <c r="E8">
        <v>0</v>
      </c>
      <c r="F8">
        <v>650</v>
      </c>
      <c r="G8" t="s">
        <v>12</v>
      </c>
      <c r="H8" t="s">
        <v>12</v>
      </c>
      <c r="I8" t="s">
        <v>13</v>
      </c>
    </row>
    <row r="9" spans="1:9" x14ac:dyDescent="0.25">
      <c r="A9" t="s">
        <v>25</v>
      </c>
      <c r="B9">
        <v>1995</v>
      </c>
      <c r="C9" t="s">
        <v>10</v>
      </c>
      <c r="D9">
        <v>4</v>
      </c>
      <c r="E9">
        <v>0</v>
      </c>
      <c r="F9">
        <v>650</v>
      </c>
      <c r="G9" t="s">
        <v>12</v>
      </c>
      <c r="H9" t="s">
        <v>12</v>
      </c>
      <c r="I9" t="s">
        <v>13</v>
      </c>
    </row>
    <row r="10" spans="1:9" x14ac:dyDescent="0.25">
      <c r="A10" t="s">
        <v>26</v>
      </c>
      <c r="B10">
        <v>2002</v>
      </c>
      <c r="C10" t="s">
        <v>15</v>
      </c>
      <c r="D10">
        <v>29</v>
      </c>
      <c r="E10">
        <v>0</v>
      </c>
      <c r="F10">
        <v>668</v>
      </c>
      <c r="G10" t="s">
        <v>12</v>
      </c>
      <c r="H10" t="s">
        <v>11</v>
      </c>
      <c r="I10" t="s">
        <v>23</v>
      </c>
    </row>
    <row r="11" spans="1:9" x14ac:dyDescent="0.25">
      <c r="A11" t="s">
        <v>27</v>
      </c>
      <c r="B11">
        <v>1997</v>
      </c>
      <c r="C11" t="s">
        <v>15</v>
      </c>
      <c r="D11">
        <v>9</v>
      </c>
      <c r="E11">
        <v>0</v>
      </c>
      <c r="F11">
        <v>670</v>
      </c>
      <c r="G11" t="s">
        <v>12</v>
      </c>
      <c r="H11" t="s">
        <v>12</v>
      </c>
      <c r="I11" t="s">
        <v>13</v>
      </c>
    </row>
    <row r="12" spans="1:9" x14ac:dyDescent="0.25">
      <c r="A12" t="s">
        <v>28</v>
      </c>
      <c r="B12">
        <v>2001</v>
      </c>
      <c r="C12" t="s">
        <v>20</v>
      </c>
      <c r="D12">
        <v>12</v>
      </c>
      <c r="E12">
        <v>0</v>
      </c>
      <c r="F12">
        <v>687.54</v>
      </c>
      <c r="G12" t="s">
        <v>12</v>
      </c>
      <c r="H12" t="s">
        <v>11</v>
      </c>
      <c r="I12" t="s">
        <v>13</v>
      </c>
    </row>
    <row r="13" spans="1:9" x14ac:dyDescent="0.25">
      <c r="A13" t="s">
        <v>29</v>
      </c>
      <c r="B13">
        <v>1999</v>
      </c>
      <c r="C13" t="s">
        <v>30</v>
      </c>
      <c r="D13">
        <v>26</v>
      </c>
      <c r="E13">
        <v>0</v>
      </c>
      <c r="F13">
        <v>700</v>
      </c>
      <c r="G13" t="s">
        <v>31</v>
      </c>
      <c r="H13" t="s">
        <v>12</v>
      </c>
      <c r="I13" t="s">
        <v>13</v>
      </c>
    </row>
    <row r="14" spans="1:9" x14ac:dyDescent="0.25">
      <c r="A14" t="s">
        <v>32</v>
      </c>
      <c r="B14">
        <v>1999</v>
      </c>
      <c r="C14" t="s">
        <v>30</v>
      </c>
      <c r="D14">
        <v>14</v>
      </c>
      <c r="E14">
        <v>0</v>
      </c>
      <c r="F14">
        <v>722.99</v>
      </c>
      <c r="G14" t="s">
        <v>12</v>
      </c>
      <c r="H14" t="s">
        <v>16</v>
      </c>
      <c r="I14" t="s">
        <v>13</v>
      </c>
    </row>
    <row r="15" spans="1:9" x14ac:dyDescent="0.25">
      <c r="A15" t="s">
        <v>33</v>
      </c>
      <c r="B15">
        <v>2002</v>
      </c>
      <c r="C15" t="s">
        <v>31</v>
      </c>
      <c r="D15">
        <v>19</v>
      </c>
      <c r="E15">
        <v>0</v>
      </c>
      <c r="F15">
        <v>750</v>
      </c>
      <c r="G15" t="s">
        <v>12</v>
      </c>
      <c r="H15" t="s">
        <v>16</v>
      </c>
      <c r="I15" t="s">
        <v>23</v>
      </c>
    </row>
    <row r="16" spans="1:9" x14ac:dyDescent="0.25">
      <c r="A16" t="s">
        <v>34</v>
      </c>
      <c r="B16">
        <v>1993</v>
      </c>
      <c r="C16" t="s">
        <v>35</v>
      </c>
      <c r="D16">
        <v>9</v>
      </c>
      <c r="E16">
        <v>0</v>
      </c>
      <c r="F16">
        <v>760</v>
      </c>
      <c r="G16" t="s">
        <v>12</v>
      </c>
      <c r="H16" t="s">
        <v>16</v>
      </c>
      <c r="I16" t="s">
        <v>13</v>
      </c>
    </row>
    <row r="17" spans="1:9" x14ac:dyDescent="0.25">
      <c r="A17" t="s">
        <v>36</v>
      </c>
      <c r="B17">
        <v>1996</v>
      </c>
      <c r="C17" t="s">
        <v>37</v>
      </c>
      <c r="D17">
        <v>22</v>
      </c>
      <c r="E17">
        <v>0</v>
      </c>
      <c r="F17">
        <v>760</v>
      </c>
      <c r="G17" t="s">
        <v>12</v>
      </c>
      <c r="H17" t="s">
        <v>12</v>
      </c>
      <c r="I17" t="s">
        <v>13</v>
      </c>
    </row>
    <row r="18" spans="1:9" x14ac:dyDescent="0.25">
      <c r="A18" t="s">
        <v>38</v>
      </c>
      <c r="B18">
        <v>1993</v>
      </c>
      <c r="C18" t="s">
        <v>18</v>
      </c>
      <c r="D18">
        <v>28</v>
      </c>
      <c r="E18">
        <v>0</v>
      </c>
      <c r="F18">
        <v>770</v>
      </c>
      <c r="G18" t="s">
        <v>12</v>
      </c>
      <c r="H18" t="s">
        <v>12</v>
      </c>
      <c r="I18" t="s">
        <v>13</v>
      </c>
    </row>
    <row r="19" spans="1:9" x14ac:dyDescent="0.25">
      <c r="A19" t="s">
        <v>39</v>
      </c>
      <c r="B19">
        <v>1996</v>
      </c>
      <c r="C19" t="s">
        <v>31</v>
      </c>
      <c r="D19">
        <v>18</v>
      </c>
      <c r="E19">
        <v>0</v>
      </c>
      <c r="F19">
        <v>770.38</v>
      </c>
      <c r="G19" t="s">
        <v>12</v>
      </c>
      <c r="H19" t="s">
        <v>31</v>
      </c>
      <c r="I19" t="s">
        <v>23</v>
      </c>
    </row>
    <row r="20" spans="1:9" x14ac:dyDescent="0.25">
      <c r="A20" t="s">
        <v>40</v>
      </c>
      <c r="B20">
        <v>1995</v>
      </c>
      <c r="C20" t="s">
        <v>30</v>
      </c>
      <c r="D20">
        <v>7</v>
      </c>
      <c r="E20">
        <v>0</v>
      </c>
      <c r="F20">
        <v>773.54</v>
      </c>
      <c r="G20" t="s">
        <v>12</v>
      </c>
      <c r="H20" t="s">
        <v>11</v>
      </c>
      <c r="I20" t="s">
        <v>13</v>
      </c>
    </row>
    <row r="21" spans="1:9" x14ac:dyDescent="0.25">
      <c r="A21" t="s">
        <v>41</v>
      </c>
      <c r="B21">
        <v>2004</v>
      </c>
      <c r="C21" t="s">
        <v>37</v>
      </c>
      <c r="D21">
        <v>7</v>
      </c>
      <c r="E21">
        <v>0</v>
      </c>
      <c r="F21">
        <v>830.52</v>
      </c>
      <c r="G21" t="s">
        <v>12</v>
      </c>
      <c r="H21" t="s">
        <v>11</v>
      </c>
      <c r="I21" t="s">
        <v>42</v>
      </c>
    </row>
    <row r="22" spans="1:9" x14ac:dyDescent="0.25">
      <c r="A22" t="s">
        <v>43</v>
      </c>
      <c r="B22">
        <v>2000</v>
      </c>
      <c r="C22" t="s">
        <v>15</v>
      </c>
      <c r="D22">
        <v>18</v>
      </c>
      <c r="E22">
        <v>0</v>
      </c>
      <c r="F22">
        <v>865.41</v>
      </c>
      <c r="G22" t="s">
        <v>12</v>
      </c>
      <c r="H22" t="s">
        <v>16</v>
      </c>
      <c r="I22" t="s">
        <v>13</v>
      </c>
    </row>
    <row r="23" spans="1:9" x14ac:dyDescent="0.25">
      <c r="A23" t="s">
        <v>44</v>
      </c>
      <c r="B23">
        <v>1993</v>
      </c>
      <c r="C23" t="s">
        <v>15</v>
      </c>
      <c r="D23">
        <v>27</v>
      </c>
      <c r="E23">
        <v>0</v>
      </c>
      <c r="F23">
        <v>896.21</v>
      </c>
      <c r="G23" t="s">
        <v>12</v>
      </c>
      <c r="H23" t="s">
        <v>16</v>
      </c>
      <c r="I23" t="s">
        <v>13</v>
      </c>
    </row>
    <row r="24" spans="1:9" x14ac:dyDescent="0.25">
      <c r="A24" t="s">
        <v>45</v>
      </c>
      <c r="B24">
        <v>1994</v>
      </c>
      <c r="C24" t="s">
        <v>37</v>
      </c>
      <c r="D24">
        <v>30</v>
      </c>
      <c r="E24">
        <v>0</v>
      </c>
      <c r="F24">
        <v>915.07</v>
      </c>
      <c r="G24" t="s">
        <v>12</v>
      </c>
      <c r="H24" t="s">
        <v>16</v>
      </c>
      <c r="I24" t="s">
        <v>13</v>
      </c>
    </row>
    <row r="25" spans="1:9" x14ac:dyDescent="0.25">
      <c r="A25" t="s">
        <v>46</v>
      </c>
      <c r="B25">
        <v>1995</v>
      </c>
      <c r="C25" t="s">
        <v>37</v>
      </c>
      <c r="D25">
        <v>28</v>
      </c>
      <c r="E25">
        <v>0</v>
      </c>
      <c r="F25">
        <v>928.59</v>
      </c>
      <c r="G25" t="s">
        <v>12</v>
      </c>
      <c r="H25" t="s">
        <v>16</v>
      </c>
      <c r="I25" t="s">
        <v>13</v>
      </c>
    </row>
    <row r="26" spans="1:9" x14ac:dyDescent="0.25">
      <c r="A26" t="s">
        <v>47</v>
      </c>
      <c r="B26">
        <v>2001</v>
      </c>
      <c r="C26" t="s">
        <v>35</v>
      </c>
      <c r="D26">
        <v>19</v>
      </c>
      <c r="E26">
        <v>0</v>
      </c>
      <c r="F26">
        <v>964.71</v>
      </c>
      <c r="G26" t="s">
        <v>12</v>
      </c>
      <c r="H26" t="s">
        <v>11</v>
      </c>
      <c r="I26" t="s">
        <v>13</v>
      </c>
    </row>
    <row r="27" spans="1:9" x14ac:dyDescent="0.25">
      <c r="A27" t="s">
        <v>48</v>
      </c>
      <c r="B27">
        <v>1994</v>
      </c>
      <c r="C27" t="s">
        <v>15</v>
      </c>
      <c r="D27">
        <v>22</v>
      </c>
      <c r="E27">
        <v>0</v>
      </c>
      <c r="F27">
        <v>1006.65</v>
      </c>
      <c r="G27" t="s">
        <v>12</v>
      </c>
      <c r="H27" t="s">
        <v>11</v>
      </c>
      <c r="I27" t="s">
        <v>13</v>
      </c>
    </row>
    <row r="28" spans="1:9" x14ac:dyDescent="0.25">
      <c r="A28" t="s">
        <v>49</v>
      </c>
      <c r="B28">
        <v>2000</v>
      </c>
      <c r="C28" t="s">
        <v>37</v>
      </c>
      <c r="D28">
        <v>9</v>
      </c>
      <c r="E28">
        <v>0</v>
      </c>
      <c r="F28">
        <v>1012</v>
      </c>
      <c r="G28" t="s">
        <v>12</v>
      </c>
      <c r="H28" t="s">
        <v>11</v>
      </c>
      <c r="I28" t="s">
        <v>13</v>
      </c>
    </row>
    <row r="29" spans="1:9" x14ac:dyDescent="0.25">
      <c r="A29" t="s">
        <v>50</v>
      </c>
      <c r="B29">
        <v>1999</v>
      </c>
      <c r="C29" t="s">
        <v>35</v>
      </c>
      <c r="D29">
        <v>5</v>
      </c>
      <c r="E29">
        <v>0</v>
      </c>
      <c r="F29">
        <v>1019</v>
      </c>
      <c r="G29" t="s">
        <v>12</v>
      </c>
      <c r="H29" t="s">
        <v>11</v>
      </c>
      <c r="I29" t="s">
        <v>13</v>
      </c>
    </row>
    <row r="30" spans="1:9" x14ac:dyDescent="0.25">
      <c r="A30" t="s">
        <v>51</v>
      </c>
      <c r="B30">
        <v>1995</v>
      </c>
      <c r="C30" t="s">
        <v>37</v>
      </c>
      <c r="D30">
        <v>5</v>
      </c>
      <c r="E30">
        <v>0</v>
      </c>
      <c r="F30">
        <v>1033.74</v>
      </c>
      <c r="G30" t="s">
        <v>12</v>
      </c>
      <c r="H30" t="s">
        <v>16</v>
      </c>
      <c r="I30" t="s">
        <v>13</v>
      </c>
    </row>
    <row r="31" spans="1:9" x14ac:dyDescent="0.25">
      <c r="A31" t="s">
        <v>52</v>
      </c>
      <c r="B31">
        <v>1994</v>
      </c>
      <c r="C31" t="s">
        <v>15</v>
      </c>
      <c r="D31">
        <v>17</v>
      </c>
      <c r="E31">
        <v>0</v>
      </c>
      <c r="F31">
        <v>1044</v>
      </c>
      <c r="G31" t="s">
        <v>12</v>
      </c>
      <c r="H31" t="s">
        <v>11</v>
      </c>
      <c r="I31" t="s">
        <v>13</v>
      </c>
    </row>
    <row r="32" spans="1:9" x14ac:dyDescent="0.25">
      <c r="A32" t="s">
        <v>53</v>
      </c>
      <c r="B32">
        <v>2002</v>
      </c>
      <c r="C32" t="s">
        <v>10</v>
      </c>
      <c r="D32">
        <v>20</v>
      </c>
      <c r="E32">
        <v>0</v>
      </c>
      <c r="F32">
        <v>1047</v>
      </c>
      <c r="G32" t="s">
        <v>12</v>
      </c>
      <c r="H32" t="s">
        <v>16</v>
      </c>
      <c r="I32" t="s">
        <v>13</v>
      </c>
    </row>
    <row r="33" spans="1:9" x14ac:dyDescent="0.25">
      <c r="A33" t="s">
        <v>54</v>
      </c>
      <c r="B33">
        <v>2002</v>
      </c>
      <c r="C33" t="s">
        <v>10</v>
      </c>
      <c r="D33">
        <v>1</v>
      </c>
      <c r="E33">
        <v>0</v>
      </c>
      <c r="F33">
        <v>1049</v>
      </c>
      <c r="G33" t="s">
        <v>12</v>
      </c>
      <c r="H33" t="s">
        <v>11</v>
      </c>
      <c r="I33" t="s">
        <v>23</v>
      </c>
    </row>
    <row r="34" spans="1:9" x14ac:dyDescent="0.25">
      <c r="A34" t="s">
        <v>55</v>
      </c>
      <c r="B34">
        <v>1995</v>
      </c>
      <c r="C34" t="s">
        <v>18</v>
      </c>
      <c r="D34">
        <v>1</v>
      </c>
      <c r="E34">
        <v>0</v>
      </c>
      <c r="F34">
        <v>1056</v>
      </c>
      <c r="G34" t="s">
        <v>12</v>
      </c>
      <c r="H34" t="s">
        <v>11</v>
      </c>
      <c r="I34" t="s">
        <v>13</v>
      </c>
    </row>
    <row r="35" spans="1:9" x14ac:dyDescent="0.25">
      <c r="A35" t="s">
        <v>56</v>
      </c>
      <c r="B35">
        <v>1993</v>
      </c>
      <c r="C35" t="s">
        <v>20</v>
      </c>
      <c r="D35">
        <v>28</v>
      </c>
      <c r="E35">
        <v>0</v>
      </c>
      <c r="F35">
        <v>1068</v>
      </c>
      <c r="G35" t="s">
        <v>12</v>
      </c>
      <c r="H35" t="s">
        <v>16</v>
      </c>
      <c r="I35" t="s">
        <v>13</v>
      </c>
    </row>
    <row r="36" spans="1:9" x14ac:dyDescent="0.25">
      <c r="A36" t="s">
        <v>57</v>
      </c>
      <c r="B36">
        <v>2004</v>
      </c>
      <c r="C36" t="s">
        <v>35</v>
      </c>
      <c r="D36">
        <v>24</v>
      </c>
      <c r="E36">
        <v>0</v>
      </c>
      <c r="F36">
        <v>1070</v>
      </c>
      <c r="G36" t="s">
        <v>12</v>
      </c>
      <c r="H36" t="s">
        <v>12</v>
      </c>
      <c r="I36" t="s">
        <v>13</v>
      </c>
    </row>
    <row r="37" spans="1:9" x14ac:dyDescent="0.25">
      <c r="A37" t="s">
        <v>58</v>
      </c>
      <c r="B37">
        <v>1997</v>
      </c>
      <c r="C37" t="s">
        <v>35</v>
      </c>
      <c r="D37">
        <v>13</v>
      </c>
      <c r="E37">
        <v>0</v>
      </c>
      <c r="F37">
        <v>1071</v>
      </c>
      <c r="G37" t="s">
        <v>12</v>
      </c>
      <c r="H37" t="s">
        <v>12</v>
      </c>
      <c r="I37" t="s">
        <v>13</v>
      </c>
    </row>
    <row r="38" spans="1:9" x14ac:dyDescent="0.25">
      <c r="A38" t="s">
        <v>59</v>
      </c>
      <c r="B38">
        <v>1998</v>
      </c>
      <c r="C38" t="s">
        <v>30</v>
      </c>
      <c r="D38">
        <v>26</v>
      </c>
      <c r="E38">
        <v>0</v>
      </c>
      <c r="F38">
        <v>1082</v>
      </c>
      <c r="G38" t="s">
        <v>12</v>
      </c>
      <c r="H38" t="s">
        <v>11</v>
      </c>
      <c r="I38" t="s">
        <v>13</v>
      </c>
    </row>
    <row r="39" spans="1:9" x14ac:dyDescent="0.25">
      <c r="A39" t="s">
        <v>60</v>
      </c>
      <c r="B39">
        <v>2002</v>
      </c>
      <c r="C39" t="s">
        <v>35</v>
      </c>
      <c r="D39">
        <v>13</v>
      </c>
      <c r="E39">
        <v>0</v>
      </c>
      <c r="F39">
        <v>1086</v>
      </c>
      <c r="G39" t="s">
        <v>12</v>
      </c>
      <c r="H39" t="s">
        <v>12</v>
      </c>
      <c r="I39" t="s">
        <v>13</v>
      </c>
    </row>
    <row r="40" spans="1:9" x14ac:dyDescent="0.25">
      <c r="A40" t="s">
        <v>61</v>
      </c>
      <c r="B40">
        <v>2004</v>
      </c>
      <c r="C40" t="s">
        <v>15</v>
      </c>
      <c r="D40">
        <v>12</v>
      </c>
      <c r="E40">
        <v>0</v>
      </c>
      <c r="F40">
        <v>1121.8699999999999</v>
      </c>
      <c r="G40" t="s">
        <v>12</v>
      </c>
      <c r="H40" t="s">
        <v>16</v>
      </c>
      <c r="I40" t="s">
        <v>13</v>
      </c>
    </row>
    <row r="41" spans="1:9" x14ac:dyDescent="0.25">
      <c r="A41" t="s">
        <v>62</v>
      </c>
      <c r="B41">
        <v>2004</v>
      </c>
      <c r="C41" t="s">
        <v>18</v>
      </c>
      <c r="D41">
        <v>14</v>
      </c>
      <c r="E41">
        <v>0</v>
      </c>
      <c r="F41">
        <v>1131.51</v>
      </c>
      <c r="G41" t="s">
        <v>12</v>
      </c>
      <c r="H41" t="s">
        <v>16</v>
      </c>
      <c r="I41" t="s">
        <v>13</v>
      </c>
    </row>
    <row r="42" spans="1:9" x14ac:dyDescent="0.25">
      <c r="A42" t="s">
        <v>63</v>
      </c>
      <c r="B42">
        <v>2002</v>
      </c>
      <c r="C42" t="s">
        <v>10</v>
      </c>
      <c r="D42">
        <v>19</v>
      </c>
      <c r="E42">
        <v>0</v>
      </c>
      <c r="F42">
        <v>1132</v>
      </c>
      <c r="G42" t="s">
        <v>12</v>
      </c>
      <c r="H42" t="s">
        <v>16</v>
      </c>
      <c r="I42" t="s">
        <v>13</v>
      </c>
    </row>
    <row r="43" spans="1:9" x14ac:dyDescent="0.25">
      <c r="A43" t="s">
        <v>64</v>
      </c>
      <c r="B43">
        <v>2004</v>
      </c>
      <c r="C43" t="s">
        <v>37</v>
      </c>
      <c r="D43">
        <v>6</v>
      </c>
      <c r="E43">
        <v>0</v>
      </c>
      <c r="F43">
        <v>1135</v>
      </c>
      <c r="G43" t="s">
        <v>12</v>
      </c>
      <c r="H43" t="s">
        <v>12</v>
      </c>
      <c r="I43" t="s">
        <v>13</v>
      </c>
    </row>
    <row r="44" spans="1:9" x14ac:dyDescent="0.25">
      <c r="A44" t="s">
        <v>65</v>
      </c>
      <c r="B44">
        <v>2004</v>
      </c>
      <c r="C44" t="s">
        <v>18</v>
      </c>
      <c r="D44">
        <v>11</v>
      </c>
      <c r="E44">
        <v>0</v>
      </c>
      <c r="F44">
        <v>1135.94</v>
      </c>
      <c r="G44" t="s">
        <v>12</v>
      </c>
      <c r="H44" t="s">
        <v>12</v>
      </c>
      <c r="I44" t="s">
        <v>13</v>
      </c>
    </row>
    <row r="45" spans="1:9" x14ac:dyDescent="0.25">
      <c r="A45" t="s">
        <v>66</v>
      </c>
      <c r="B45">
        <v>2004</v>
      </c>
      <c r="C45" t="s">
        <v>15</v>
      </c>
      <c r="D45">
        <v>28</v>
      </c>
      <c r="E45">
        <v>0</v>
      </c>
      <c r="F45">
        <v>1136.4000000000001</v>
      </c>
      <c r="G45" t="s">
        <v>12</v>
      </c>
      <c r="H45" t="s">
        <v>12</v>
      </c>
      <c r="I45" t="s">
        <v>13</v>
      </c>
    </row>
    <row r="46" spans="1:9" x14ac:dyDescent="0.25">
      <c r="A46" t="s">
        <v>67</v>
      </c>
      <c r="B46">
        <v>2002</v>
      </c>
      <c r="C46" t="s">
        <v>35</v>
      </c>
      <c r="D46">
        <v>11</v>
      </c>
      <c r="E46">
        <v>0</v>
      </c>
      <c r="F46">
        <v>1137</v>
      </c>
      <c r="G46" t="s">
        <v>12</v>
      </c>
      <c r="H46" t="s">
        <v>16</v>
      </c>
      <c r="I46" t="s">
        <v>13</v>
      </c>
    </row>
    <row r="47" spans="1:9" x14ac:dyDescent="0.25">
      <c r="A47" t="s">
        <v>31</v>
      </c>
      <c r="B47">
        <v>2004</v>
      </c>
      <c r="C47" t="s">
        <v>15</v>
      </c>
      <c r="D47">
        <v>6</v>
      </c>
      <c r="E47">
        <v>0</v>
      </c>
      <c r="F47">
        <v>1137.01</v>
      </c>
      <c r="G47" t="s">
        <v>12</v>
      </c>
      <c r="H47" t="s">
        <v>16</v>
      </c>
      <c r="I47" t="s">
        <v>13</v>
      </c>
    </row>
    <row r="48" spans="1:9" x14ac:dyDescent="0.25">
      <c r="A48" t="s">
        <v>68</v>
      </c>
      <c r="B48">
        <v>2004</v>
      </c>
      <c r="C48" t="s">
        <v>37</v>
      </c>
      <c r="D48">
        <v>15</v>
      </c>
      <c r="E48">
        <v>0</v>
      </c>
      <c r="F48">
        <v>1137.01</v>
      </c>
      <c r="G48" t="s">
        <v>12</v>
      </c>
      <c r="H48" t="s">
        <v>16</v>
      </c>
      <c r="I48" t="s">
        <v>13</v>
      </c>
    </row>
    <row r="49" spans="1:9" x14ac:dyDescent="0.25">
      <c r="A49" t="s">
        <v>69</v>
      </c>
      <c r="B49">
        <v>2004</v>
      </c>
      <c r="C49" t="s">
        <v>15</v>
      </c>
      <c r="D49">
        <v>27</v>
      </c>
      <c r="E49">
        <v>0</v>
      </c>
      <c r="F49">
        <v>1137.47</v>
      </c>
      <c r="G49" t="s">
        <v>12</v>
      </c>
      <c r="H49" t="s">
        <v>11</v>
      </c>
      <c r="I49" t="s">
        <v>13</v>
      </c>
    </row>
    <row r="50" spans="1:9" x14ac:dyDescent="0.25">
      <c r="A50" t="s">
        <v>70</v>
      </c>
      <c r="B50">
        <v>2001</v>
      </c>
      <c r="C50" t="s">
        <v>37</v>
      </c>
      <c r="D50">
        <v>25</v>
      </c>
      <c r="E50">
        <v>0</v>
      </c>
      <c r="F50">
        <v>1141</v>
      </c>
      <c r="G50" t="s">
        <v>12</v>
      </c>
      <c r="H50" t="s">
        <v>16</v>
      </c>
      <c r="I50" t="s">
        <v>13</v>
      </c>
    </row>
    <row r="51" spans="1:9" x14ac:dyDescent="0.25">
      <c r="A51" t="s">
        <v>71</v>
      </c>
      <c r="B51">
        <v>2004</v>
      </c>
      <c r="C51" t="s">
        <v>20</v>
      </c>
      <c r="D51">
        <v>12</v>
      </c>
      <c r="E51">
        <v>0</v>
      </c>
      <c r="F51">
        <v>1141.45</v>
      </c>
      <c r="G51" t="s">
        <v>12</v>
      </c>
      <c r="H51" t="s">
        <v>12</v>
      </c>
      <c r="I51" t="s">
        <v>13</v>
      </c>
    </row>
    <row r="52" spans="1:9" x14ac:dyDescent="0.25">
      <c r="A52" t="s">
        <v>72</v>
      </c>
      <c r="B52">
        <v>2002</v>
      </c>
      <c r="C52" t="s">
        <v>37</v>
      </c>
      <c r="D52">
        <v>1</v>
      </c>
      <c r="E52">
        <v>0</v>
      </c>
      <c r="F52">
        <v>1142</v>
      </c>
      <c r="G52" t="s">
        <v>12</v>
      </c>
      <c r="H52" t="s">
        <v>11</v>
      </c>
      <c r="I52" t="s">
        <v>42</v>
      </c>
    </row>
    <row r="53" spans="1:9" x14ac:dyDescent="0.25">
      <c r="A53" t="s">
        <v>73</v>
      </c>
      <c r="B53">
        <v>2004</v>
      </c>
      <c r="C53" t="s">
        <v>18</v>
      </c>
      <c r="D53">
        <v>10</v>
      </c>
      <c r="E53">
        <v>0</v>
      </c>
      <c r="F53">
        <v>1146.8</v>
      </c>
      <c r="G53" t="s">
        <v>11</v>
      </c>
      <c r="H53" t="s">
        <v>11</v>
      </c>
      <c r="I53" t="s">
        <v>13</v>
      </c>
    </row>
    <row r="54" spans="1:9" x14ac:dyDescent="0.25">
      <c r="A54" t="s">
        <v>74</v>
      </c>
      <c r="B54">
        <v>2003</v>
      </c>
      <c r="C54" t="s">
        <v>18</v>
      </c>
      <c r="D54">
        <v>12</v>
      </c>
      <c r="E54">
        <v>0</v>
      </c>
      <c r="F54">
        <v>1149</v>
      </c>
      <c r="G54" t="s">
        <v>11</v>
      </c>
      <c r="H54" t="s">
        <v>16</v>
      </c>
      <c r="I54" t="s">
        <v>23</v>
      </c>
    </row>
    <row r="55" spans="1:9" x14ac:dyDescent="0.25">
      <c r="A55" t="s">
        <v>75</v>
      </c>
      <c r="B55">
        <v>2004</v>
      </c>
      <c r="C55" t="s">
        <v>10</v>
      </c>
      <c r="D55">
        <v>18</v>
      </c>
      <c r="E55">
        <v>0</v>
      </c>
      <c r="F55">
        <v>1149.4000000000001</v>
      </c>
      <c r="G55" t="s">
        <v>11</v>
      </c>
      <c r="H55" t="s">
        <v>11</v>
      </c>
      <c r="I55" t="s">
        <v>13</v>
      </c>
    </row>
    <row r="56" spans="1:9" x14ac:dyDescent="0.25">
      <c r="A56" t="s">
        <v>76</v>
      </c>
      <c r="B56">
        <v>1994</v>
      </c>
      <c r="C56" t="s">
        <v>10</v>
      </c>
      <c r="D56">
        <v>26</v>
      </c>
      <c r="E56">
        <v>0</v>
      </c>
      <c r="F56">
        <v>1158.32</v>
      </c>
      <c r="G56" t="s">
        <v>11</v>
      </c>
      <c r="H56" t="s">
        <v>16</v>
      </c>
      <c r="I56" t="s">
        <v>13</v>
      </c>
    </row>
    <row r="57" spans="1:9" x14ac:dyDescent="0.25">
      <c r="A57" t="s">
        <v>77</v>
      </c>
      <c r="B57">
        <v>2004</v>
      </c>
      <c r="C57" t="s">
        <v>15</v>
      </c>
      <c r="D57">
        <v>11</v>
      </c>
      <c r="E57">
        <v>0</v>
      </c>
      <c r="F57">
        <v>1163.46</v>
      </c>
      <c r="G57" t="s">
        <v>11</v>
      </c>
      <c r="H57" t="s">
        <v>12</v>
      </c>
      <c r="I57" t="s">
        <v>13</v>
      </c>
    </row>
    <row r="58" spans="1:9" x14ac:dyDescent="0.25">
      <c r="A58" t="s">
        <v>78</v>
      </c>
      <c r="B58">
        <v>2002</v>
      </c>
      <c r="C58" t="s">
        <v>18</v>
      </c>
      <c r="D58">
        <v>11</v>
      </c>
      <c r="E58">
        <v>0</v>
      </c>
      <c r="F58">
        <v>1165</v>
      </c>
      <c r="G58" t="s">
        <v>11</v>
      </c>
      <c r="H58" t="s">
        <v>12</v>
      </c>
      <c r="I58" t="s">
        <v>23</v>
      </c>
    </row>
    <row r="59" spans="1:9" x14ac:dyDescent="0.25">
      <c r="A59" t="s">
        <v>79</v>
      </c>
      <c r="B59">
        <v>2001</v>
      </c>
      <c r="C59" t="s">
        <v>15</v>
      </c>
      <c r="D59">
        <v>12</v>
      </c>
      <c r="E59">
        <v>0</v>
      </c>
      <c r="F59">
        <v>1167</v>
      </c>
      <c r="G59" t="s">
        <v>11</v>
      </c>
      <c r="H59" t="s">
        <v>16</v>
      </c>
      <c r="I59" t="s">
        <v>13</v>
      </c>
    </row>
    <row r="60" spans="1:9" x14ac:dyDescent="0.25">
      <c r="A60" t="s">
        <v>80</v>
      </c>
      <c r="B60">
        <v>1996</v>
      </c>
      <c r="C60" t="s">
        <v>35</v>
      </c>
      <c r="D60">
        <v>11</v>
      </c>
      <c r="E60">
        <v>0</v>
      </c>
      <c r="F60">
        <v>1178</v>
      </c>
      <c r="G60" t="s">
        <v>11</v>
      </c>
      <c r="H60" t="s">
        <v>12</v>
      </c>
      <c r="I60" t="s">
        <v>13</v>
      </c>
    </row>
    <row r="61" spans="1:9" x14ac:dyDescent="0.25">
      <c r="A61" t="s">
        <v>81</v>
      </c>
      <c r="B61">
        <v>1997</v>
      </c>
      <c r="C61" t="s">
        <v>18</v>
      </c>
      <c r="D61">
        <v>28</v>
      </c>
      <c r="E61">
        <v>0</v>
      </c>
      <c r="F61">
        <v>1178.07</v>
      </c>
      <c r="G61" t="s">
        <v>11</v>
      </c>
      <c r="H61" t="s">
        <v>11</v>
      </c>
      <c r="I61" t="s">
        <v>13</v>
      </c>
    </row>
    <row r="62" spans="1:9" x14ac:dyDescent="0.25">
      <c r="A62" t="s">
        <v>82</v>
      </c>
      <c r="B62">
        <v>2002</v>
      </c>
      <c r="C62" t="s">
        <v>35</v>
      </c>
      <c r="D62">
        <v>26</v>
      </c>
      <c r="E62">
        <v>0</v>
      </c>
      <c r="F62">
        <v>1191</v>
      </c>
      <c r="G62" t="s">
        <v>11</v>
      </c>
      <c r="H62" t="s">
        <v>16</v>
      </c>
      <c r="I62" t="s">
        <v>13</v>
      </c>
    </row>
    <row r="63" spans="1:9" x14ac:dyDescent="0.25">
      <c r="A63" t="s">
        <v>83</v>
      </c>
      <c r="B63">
        <v>1999</v>
      </c>
      <c r="C63" t="s">
        <v>18</v>
      </c>
      <c r="D63">
        <v>28</v>
      </c>
      <c r="E63">
        <v>0</v>
      </c>
      <c r="F63">
        <v>1200</v>
      </c>
      <c r="G63" t="s">
        <v>11</v>
      </c>
      <c r="H63" t="s">
        <v>12</v>
      </c>
      <c r="I63" t="s">
        <v>23</v>
      </c>
    </row>
    <row r="64" spans="1:9" x14ac:dyDescent="0.25">
      <c r="A64" t="s">
        <v>84</v>
      </c>
      <c r="B64">
        <v>1992</v>
      </c>
      <c r="C64" t="s">
        <v>37</v>
      </c>
      <c r="D64">
        <v>6</v>
      </c>
      <c r="E64">
        <v>0</v>
      </c>
      <c r="F64">
        <v>1200.55</v>
      </c>
      <c r="G64" t="s">
        <v>11</v>
      </c>
      <c r="H64" t="s">
        <v>12</v>
      </c>
      <c r="I64" t="s">
        <v>13</v>
      </c>
    </row>
    <row r="65" spans="1:9" x14ac:dyDescent="0.25">
      <c r="A65" t="s">
        <v>85</v>
      </c>
      <c r="B65">
        <v>2004</v>
      </c>
      <c r="C65" t="s">
        <v>18</v>
      </c>
      <c r="D65">
        <v>2</v>
      </c>
      <c r="E65">
        <v>0</v>
      </c>
      <c r="F65">
        <v>1210</v>
      </c>
      <c r="G65" t="s">
        <v>11</v>
      </c>
      <c r="H65" t="s">
        <v>16</v>
      </c>
      <c r="I65" t="s">
        <v>13</v>
      </c>
    </row>
    <row r="66" spans="1:9" x14ac:dyDescent="0.25">
      <c r="A66" t="s">
        <v>86</v>
      </c>
      <c r="B66">
        <v>1996</v>
      </c>
      <c r="C66" t="s">
        <v>15</v>
      </c>
      <c r="D66">
        <v>4</v>
      </c>
      <c r="E66">
        <v>0</v>
      </c>
      <c r="F66">
        <v>1220</v>
      </c>
      <c r="G66" t="s">
        <v>11</v>
      </c>
      <c r="H66" t="s">
        <v>12</v>
      </c>
      <c r="I66" t="s">
        <v>23</v>
      </c>
    </row>
    <row r="67" spans="1:9" x14ac:dyDescent="0.25">
      <c r="A67" t="s">
        <v>87</v>
      </c>
      <c r="B67">
        <v>2004</v>
      </c>
      <c r="C67" t="s">
        <v>10</v>
      </c>
      <c r="D67">
        <v>9</v>
      </c>
      <c r="E67">
        <v>0</v>
      </c>
      <c r="F67">
        <v>1224</v>
      </c>
      <c r="G67" t="s">
        <v>11</v>
      </c>
      <c r="H67" t="s">
        <v>16</v>
      </c>
      <c r="I67" t="s">
        <v>13</v>
      </c>
    </row>
    <row r="68" spans="1:9" x14ac:dyDescent="0.25">
      <c r="A68" t="s">
        <v>88</v>
      </c>
      <c r="B68">
        <v>2004</v>
      </c>
      <c r="C68" t="s">
        <v>37</v>
      </c>
      <c r="D68">
        <v>16</v>
      </c>
      <c r="E68">
        <v>0</v>
      </c>
      <c r="F68">
        <v>1228</v>
      </c>
      <c r="G68" t="s">
        <v>11</v>
      </c>
      <c r="H68" t="s">
        <v>16</v>
      </c>
      <c r="I68" t="s">
        <v>23</v>
      </c>
    </row>
    <row r="69" spans="1:9" x14ac:dyDescent="0.25">
      <c r="A69" t="s">
        <v>89</v>
      </c>
      <c r="B69">
        <v>1998</v>
      </c>
      <c r="C69" t="s">
        <v>10</v>
      </c>
      <c r="D69">
        <v>13</v>
      </c>
      <c r="E69">
        <v>0</v>
      </c>
      <c r="F69">
        <v>1234</v>
      </c>
      <c r="G69" t="s">
        <v>11</v>
      </c>
      <c r="H69" t="s">
        <v>16</v>
      </c>
      <c r="I69" t="s">
        <v>13</v>
      </c>
    </row>
    <row r="70" spans="1:9" x14ac:dyDescent="0.25">
      <c r="A70" t="s">
        <v>90</v>
      </c>
      <c r="B70">
        <v>2002</v>
      </c>
      <c r="C70" t="s">
        <v>30</v>
      </c>
      <c r="D70">
        <v>12</v>
      </c>
      <c r="E70">
        <v>0</v>
      </c>
      <c r="F70">
        <v>1237</v>
      </c>
      <c r="G70" t="s">
        <v>11</v>
      </c>
      <c r="H70" t="s">
        <v>11</v>
      </c>
      <c r="I70" t="s">
        <v>13</v>
      </c>
    </row>
    <row r="71" spans="1:9" x14ac:dyDescent="0.25">
      <c r="A71" t="s">
        <v>91</v>
      </c>
      <c r="B71">
        <v>1998</v>
      </c>
      <c r="C71" t="s">
        <v>37</v>
      </c>
      <c r="D71">
        <v>11</v>
      </c>
      <c r="E71">
        <v>0</v>
      </c>
      <c r="F71">
        <v>1240</v>
      </c>
      <c r="G71" t="s">
        <v>11</v>
      </c>
      <c r="H71" t="s">
        <v>16</v>
      </c>
      <c r="I71" t="s">
        <v>23</v>
      </c>
    </row>
    <row r="72" spans="1:9" x14ac:dyDescent="0.25">
      <c r="A72" t="s">
        <v>92</v>
      </c>
      <c r="B72">
        <v>2002</v>
      </c>
      <c r="C72" t="s">
        <v>10</v>
      </c>
      <c r="D72">
        <v>1</v>
      </c>
      <c r="E72">
        <v>0</v>
      </c>
      <c r="F72">
        <v>1241</v>
      </c>
      <c r="G72" t="s">
        <v>11</v>
      </c>
      <c r="H72" t="s">
        <v>11</v>
      </c>
      <c r="I72" t="s">
        <v>13</v>
      </c>
    </row>
    <row r="73" spans="1:9" x14ac:dyDescent="0.25">
      <c r="A73" t="s">
        <v>93</v>
      </c>
      <c r="B73">
        <v>2003</v>
      </c>
      <c r="C73" t="s">
        <v>35</v>
      </c>
      <c r="D73">
        <v>2</v>
      </c>
      <c r="E73">
        <v>0</v>
      </c>
      <c r="F73">
        <v>1241.57</v>
      </c>
      <c r="G73" t="s">
        <v>11</v>
      </c>
      <c r="H73" t="s">
        <v>11</v>
      </c>
      <c r="I73" t="s">
        <v>42</v>
      </c>
    </row>
    <row r="74" spans="1:9" x14ac:dyDescent="0.25">
      <c r="A74" t="s">
        <v>94</v>
      </c>
      <c r="B74">
        <v>2003</v>
      </c>
      <c r="C74" t="s">
        <v>20</v>
      </c>
      <c r="D74">
        <v>15</v>
      </c>
      <c r="E74">
        <v>0</v>
      </c>
      <c r="F74">
        <v>1242.26</v>
      </c>
      <c r="G74" t="s">
        <v>11</v>
      </c>
      <c r="H74" t="s">
        <v>16</v>
      </c>
      <c r="I74" t="s">
        <v>42</v>
      </c>
    </row>
    <row r="75" spans="1:9" x14ac:dyDescent="0.25">
      <c r="A75" t="s">
        <v>95</v>
      </c>
      <c r="B75">
        <v>2003</v>
      </c>
      <c r="C75" t="s">
        <v>20</v>
      </c>
      <c r="D75">
        <v>8</v>
      </c>
      <c r="E75">
        <v>0</v>
      </c>
      <c r="F75">
        <v>1242.82</v>
      </c>
      <c r="G75" t="s">
        <v>11</v>
      </c>
      <c r="H75" t="s">
        <v>16</v>
      </c>
      <c r="I75" t="s">
        <v>42</v>
      </c>
    </row>
    <row r="76" spans="1:9" x14ac:dyDescent="0.25">
      <c r="A76" t="s">
        <v>96</v>
      </c>
      <c r="B76">
        <v>2003</v>
      </c>
      <c r="C76" t="s">
        <v>20</v>
      </c>
      <c r="D76">
        <v>15</v>
      </c>
      <c r="E76">
        <v>0</v>
      </c>
      <c r="F76">
        <v>1252.4100000000001</v>
      </c>
      <c r="G76" t="s">
        <v>11</v>
      </c>
      <c r="H76" t="s">
        <v>12</v>
      </c>
      <c r="I76" t="s">
        <v>42</v>
      </c>
    </row>
    <row r="77" spans="1:9" x14ac:dyDescent="0.25">
      <c r="A77" t="s">
        <v>97</v>
      </c>
      <c r="B77">
        <v>1997</v>
      </c>
      <c r="C77" t="s">
        <v>15</v>
      </c>
      <c r="D77">
        <v>4</v>
      </c>
      <c r="E77">
        <v>0</v>
      </c>
      <c r="F77">
        <v>1253</v>
      </c>
      <c r="G77" t="s">
        <v>11</v>
      </c>
      <c r="H77" t="s">
        <v>11</v>
      </c>
      <c r="I77" t="s">
        <v>13</v>
      </c>
    </row>
    <row r="78" spans="1:9" x14ac:dyDescent="0.25">
      <c r="A78" t="s">
        <v>98</v>
      </c>
      <c r="B78">
        <v>2003</v>
      </c>
      <c r="C78" t="s">
        <v>30</v>
      </c>
      <c r="D78">
        <v>10</v>
      </c>
      <c r="E78">
        <v>0</v>
      </c>
      <c r="F78">
        <v>1253.94</v>
      </c>
      <c r="G78" t="s">
        <v>11</v>
      </c>
      <c r="H78" t="s">
        <v>11</v>
      </c>
      <c r="I78" t="s">
        <v>42</v>
      </c>
    </row>
    <row r="79" spans="1:9" x14ac:dyDescent="0.25">
      <c r="A79" t="s">
        <v>99</v>
      </c>
      <c r="B79">
        <v>2003</v>
      </c>
      <c r="C79" t="s">
        <v>37</v>
      </c>
      <c r="D79">
        <v>13</v>
      </c>
      <c r="E79">
        <v>0</v>
      </c>
      <c r="F79">
        <v>1256.3</v>
      </c>
      <c r="G79" t="s">
        <v>11</v>
      </c>
      <c r="H79" t="s">
        <v>12</v>
      </c>
      <c r="I79" t="s">
        <v>42</v>
      </c>
    </row>
    <row r="80" spans="1:9" x14ac:dyDescent="0.25">
      <c r="A80" t="s">
        <v>100</v>
      </c>
      <c r="B80">
        <v>2003</v>
      </c>
      <c r="C80" t="s">
        <v>37</v>
      </c>
      <c r="D80">
        <v>30</v>
      </c>
      <c r="E80">
        <v>0</v>
      </c>
      <c r="F80">
        <v>1261.44</v>
      </c>
      <c r="G80" t="s">
        <v>11</v>
      </c>
      <c r="H80" t="s">
        <v>12</v>
      </c>
      <c r="I80" t="s">
        <v>42</v>
      </c>
    </row>
    <row r="81" spans="1:9" x14ac:dyDescent="0.25">
      <c r="A81" t="s">
        <v>101</v>
      </c>
      <c r="B81">
        <v>2003</v>
      </c>
      <c r="C81" t="s">
        <v>35</v>
      </c>
      <c r="D81">
        <v>15</v>
      </c>
      <c r="E81">
        <v>0</v>
      </c>
      <c r="F81">
        <v>1261.8599999999999</v>
      </c>
      <c r="G81" t="s">
        <v>11</v>
      </c>
      <c r="H81" t="s">
        <v>12</v>
      </c>
      <c r="I81" t="s">
        <v>42</v>
      </c>
    </row>
    <row r="82" spans="1:9" x14ac:dyDescent="0.25">
      <c r="A82" t="s">
        <v>102</v>
      </c>
      <c r="B82">
        <v>2003</v>
      </c>
      <c r="C82" t="s">
        <v>15</v>
      </c>
      <c r="D82">
        <v>21</v>
      </c>
      <c r="E82">
        <v>0</v>
      </c>
      <c r="F82">
        <v>1263.25</v>
      </c>
      <c r="G82" t="s">
        <v>11</v>
      </c>
      <c r="H82" t="s">
        <v>12</v>
      </c>
      <c r="I82" t="s">
        <v>42</v>
      </c>
    </row>
    <row r="83" spans="1:9" x14ac:dyDescent="0.25">
      <c r="A83" t="s">
        <v>103</v>
      </c>
      <c r="B83">
        <v>2002</v>
      </c>
      <c r="C83" t="s">
        <v>30</v>
      </c>
      <c r="D83">
        <v>4</v>
      </c>
      <c r="E83">
        <v>0</v>
      </c>
      <c r="F83">
        <v>1267</v>
      </c>
      <c r="G83" t="s">
        <v>11</v>
      </c>
      <c r="H83" t="s">
        <v>16</v>
      </c>
      <c r="I83" t="s">
        <v>13</v>
      </c>
    </row>
    <row r="84" spans="1:9" x14ac:dyDescent="0.25">
      <c r="A84" t="s">
        <v>104</v>
      </c>
      <c r="B84">
        <v>1997</v>
      </c>
      <c r="C84" t="s">
        <v>37</v>
      </c>
      <c r="D84">
        <v>26</v>
      </c>
      <c r="E84">
        <v>0</v>
      </c>
      <c r="F84">
        <v>1276</v>
      </c>
      <c r="G84" t="s">
        <v>11</v>
      </c>
      <c r="H84" t="s">
        <v>11</v>
      </c>
      <c r="I84" t="s">
        <v>23</v>
      </c>
    </row>
    <row r="85" spans="1:9" x14ac:dyDescent="0.25">
      <c r="A85" t="s">
        <v>105</v>
      </c>
      <c r="B85">
        <v>2004</v>
      </c>
      <c r="C85" t="s">
        <v>20</v>
      </c>
      <c r="D85">
        <v>30</v>
      </c>
      <c r="E85">
        <v>0</v>
      </c>
      <c r="F85">
        <v>1283</v>
      </c>
      <c r="G85" t="s">
        <v>11</v>
      </c>
      <c r="H85" t="s">
        <v>16</v>
      </c>
      <c r="I85" t="s">
        <v>13</v>
      </c>
    </row>
    <row r="86" spans="1:9" x14ac:dyDescent="0.25">
      <c r="A86" t="s">
        <v>106</v>
      </c>
      <c r="B86">
        <v>2004</v>
      </c>
      <c r="C86" t="s">
        <v>10</v>
      </c>
      <c r="D86">
        <v>28</v>
      </c>
      <c r="E86">
        <v>0</v>
      </c>
      <c r="F86">
        <v>1285</v>
      </c>
      <c r="G86" t="s">
        <v>11</v>
      </c>
      <c r="H86" t="s">
        <v>12</v>
      </c>
      <c r="I86" t="s">
        <v>13</v>
      </c>
    </row>
    <row r="87" spans="1:9" x14ac:dyDescent="0.25">
      <c r="A87" t="s">
        <v>107</v>
      </c>
      <c r="B87">
        <v>2000</v>
      </c>
      <c r="C87" t="s">
        <v>18</v>
      </c>
      <c r="D87">
        <v>26</v>
      </c>
      <c r="E87">
        <v>0</v>
      </c>
      <c r="F87">
        <v>1286</v>
      </c>
      <c r="G87" t="s">
        <v>11</v>
      </c>
      <c r="H87" t="s">
        <v>11</v>
      </c>
      <c r="I87" t="s">
        <v>13</v>
      </c>
    </row>
    <row r="88" spans="1:9" x14ac:dyDescent="0.25">
      <c r="A88" t="s">
        <v>108</v>
      </c>
      <c r="B88">
        <v>1998</v>
      </c>
      <c r="C88" t="s">
        <v>18</v>
      </c>
      <c r="D88">
        <v>4</v>
      </c>
      <c r="E88">
        <v>0</v>
      </c>
      <c r="F88">
        <v>1290.93</v>
      </c>
      <c r="G88" t="s">
        <v>11</v>
      </c>
      <c r="H88" t="s">
        <v>11</v>
      </c>
      <c r="I88" t="s">
        <v>13</v>
      </c>
    </row>
    <row r="89" spans="1:9" x14ac:dyDescent="0.25">
      <c r="A89" t="s">
        <v>109</v>
      </c>
      <c r="B89">
        <v>2001</v>
      </c>
      <c r="C89" t="s">
        <v>15</v>
      </c>
      <c r="D89">
        <v>29</v>
      </c>
      <c r="E89">
        <v>0</v>
      </c>
      <c r="F89">
        <v>1293</v>
      </c>
      <c r="G89" t="s">
        <v>11</v>
      </c>
      <c r="H89" t="s">
        <v>12</v>
      </c>
      <c r="I89" t="s">
        <v>23</v>
      </c>
    </row>
    <row r="90" spans="1:9" x14ac:dyDescent="0.25">
      <c r="A90" t="s">
        <v>110</v>
      </c>
      <c r="B90">
        <v>2002</v>
      </c>
      <c r="C90" t="s">
        <v>30</v>
      </c>
      <c r="D90">
        <v>10</v>
      </c>
      <c r="E90">
        <v>0</v>
      </c>
      <c r="F90">
        <v>1304</v>
      </c>
      <c r="G90" t="s">
        <v>11</v>
      </c>
      <c r="H90" t="s">
        <v>11</v>
      </c>
      <c r="I90" t="s">
        <v>23</v>
      </c>
    </row>
    <row r="91" spans="1:9" x14ac:dyDescent="0.25">
      <c r="A91" t="s">
        <v>111</v>
      </c>
      <c r="B91">
        <v>1999</v>
      </c>
      <c r="C91" t="s">
        <v>30</v>
      </c>
      <c r="D91">
        <v>2</v>
      </c>
      <c r="E91">
        <v>0</v>
      </c>
      <c r="F91">
        <v>1304</v>
      </c>
      <c r="G91" t="s">
        <v>11</v>
      </c>
      <c r="H91" t="s">
        <v>11</v>
      </c>
      <c r="I91" t="s">
        <v>13</v>
      </c>
    </row>
    <row r="92" spans="1:9" x14ac:dyDescent="0.25">
      <c r="A92" t="s">
        <v>112</v>
      </c>
      <c r="B92">
        <v>2002</v>
      </c>
      <c r="C92" t="s">
        <v>37</v>
      </c>
      <c r="D92">
        <v>13</v>
      </c>
      <c r="E92">
        <v>0</v>
      </c>
      <c r="F92">
        <v>1315</v>
      </c>
      <c r="G92" t="s">
        <v>11</v>
      </c>
      <c r="H92" t="s">
        <v>11</v>
      </c>
      <c r="I92" t="s">
        <v>13</v>
      </c>
    </row>
    <row r="93" spans="1:9" x14ac:dyDescent="0.25">
      <c r="A93" t="s">
        <v>113</v>
      </c>
      <c r="B93">
        <v>1999</v>
      </c>
      <c r="C93" t="s">
        <v>37</v>
      </c>
      <c r="D93">
        <v>14</v>
      </c>
      <c r="E93">
        <v>0</v>
      </c>
      <c r="F93">
        <v>1329.17</v>
      </c>
      <c r="G93" t="s">
        <v>11</v>
      </c>
      <c r="H93" t="s">
        <v>12</v>
      </c>
      <c r="I93" t="s">
        <v>13</v>
      </c>
    </row>
    <row r="94" spans="1:9" x14ac:dyDescent="0.25">
      <c r="A94" t="s">
        <v>114</v>
      </c>
      <c r="B94">
        <v>1998</v>
      </c>
      <c r="C94" t="s">
        <v>10</v>
      </c>
      <c r="D94">
        <v>12</v>
      </c>
      <c r="E94">
        <v>0</v>
      </c>
      <c r="F94">
        <v>1332.61</v>
      </c>
      <c r="G94" t="s">
        <v>11</v>
      </c>
      <c r="H94" t="s">
        <v>12</v>
      </c>
      <c r="I94" t="s">
        <v>13</v>
      </c>
    </row>
    <row r="95" spans="1:9" x14ac:dyDescent="0.25">
      <c r="A95" t="s">
        <v>115</v>
      </c>
      <c r="B95">
        <v>1995</v>
      </c>
      <c r="C95" t="s">
        <v>10</v>
      </c>
      <c r="D95">
        <v>30</v>
      </c>
      <c r="E95">
        <v>0</v>
      </c>
      <c r="F95">
        <v>1338</v>
      </c>
      <c r="G95" t="s">
        <v>11</v>
      </c>
      <c r="H95" t="s">
        <v>12</v>
      </c>
      <c r="I95" t="s">
        <v>23</v>
      </c>
    </row>
    <row r="96" spans="1:9" x14ac:dyDescent="0.25">
      <c r="A96" t="s">
        <v>116</v>
      </c>
      <c r="B96">
        <v>1997</v>
      </c>
      <c r="C96" t="s">
        <v>15</v>
      </c>
      <c r="D96">
        <v>7</v>
      </c>
      <c r="E96">
        <v>0</v>
      </c>
      <c r="F96">
        <v>1341.16</v>
      </c>
      <c r="G96" t="s">
        <v>11</v>
      </c>
      <c r="H96" t="s">
        <v>11</v>
      </c>
      <c r="I96" t="s">
        <v>23</v>
      </c>
    </row>
    <row r="97" spans="1:9" x14ac:dyDescent="0.25">
      <c r="A97" t="s">
        <v>117</v>
      </c>
      <c r="B97">
        <v>1998</v>
      </c>
      <c r="C97" t="s">
        <v>30</v>
      </c>
      <c r="D97">
        <v>3</v>
      </c>
      <c r="E97">
        <v>0</v>
      </c>
      <c r="F97">
        <v>1359</v>
      </c>
      <c r="G97" t="s">
        <v>11</v>
      </c>
      <c r="H97" t="s">
        <v>16</v>
      </c>
      <c r="I97" t="s">
        <v>13</v>
      </c>
    </row>
    <row r="98" spans="1:9" x14ac:dyDescent="0.25">
      <c r="A98" t="s">
        <v>118</v>
      </c>
      <c r="B98">
        <v>2002</v>
      </c>
      <c r="C98" t="s">
        <v>35</v>
      </c>
      <c r="D98">
        <v>15</v>
      </c>
      <c r="E98">
        <v>0</v>
      </c>
      <c r="F98">
        <v>1382</v>
      </c>
      <c r="G98" t="s">
        <v>11</v>
      </c>
      <c r="H98" t="s">
        <v>16</v>
      </c>
      <c r="I98" t="s">
        <v>13</v>
      </c>
    </row>
    <row r="99" spans="1:9" x14ac:dyDescent="0.25">
      <c r="A99" t="s">
        <v>119</v>
      </c>
      <c r="B99">
        <v>1999</v>
      </c>
      <c r="C99" t="s">
        <v>10</v>
      </c>
      <c r="D99">
        <v>6</v>
      </c>
      <c r="E99">
        <v>0</v>
      </c>
      <c r="F99">
        <v>1389</v>
      </c>
      <c r="G99" t="s">
        <v>11</v>
      </c>
      <c r="H99" t="s">
        <v>11</v>
      </c>
      <c r="I99" t="s">
        <v>13</v>
      </c>
    </row>
    <row r="100" spans="1:9" x14ac:dyDescent="0.25">
      <c r="A100" t="s">
        <v>120</v>
      </c>
      <c r="B100">
        <v>2002</v>
      </c>
      <c r="C100" t="s">
        <v>15</v>
      </c>
      <c r="D100">
        <v>14</v>
      </c>
      <c r="E100">
        <v>0</v>
      </c>
      <c r="F100">
        <v>1390</v>
      </c>
      <c r="G100" t="s">
        <v>11</v>
      </c>
      <c r="H100" t="s">
        <v>11</v>
      </c>
      <c r="I100" t="s">
        <v>13</v>
      </c>
    </row>
    <row r="101" spans="1:9" x14ac:dyDescent="0.25">
      <c r="A101" t="s">
        <v>121</v>
      </c>
      <c r="B101">
        <v>2002</v>
      </c>
      <c r="C101" t="s">
        <v>30</v>
      </c>
      <c r="D101">
        <v>22</v>
      </c>
      <c r="E101">
        <v>0</v>
      </c>
      <c r="F101">
        <v>1391.53</v>
      </c>
      <c r="G101" t="s">
        <v>11</v>
      </c>
      <c r="H101" t="s">
        <v>16</v>
      </c>
      <c r="I101" t="s">
        <v>13</v>
      </c>
    </row>
    <row r="102" spans="1:9" x14ac:dyDescent="0.25">
      <c r="A102" t="s">
        <v>122</v>
      </c>
      <c r="B102">
        <v>1998</v>
      </c>
      <c r="C102" t="s">
        <v>20</v>
      </c>
      <c r="D102">
        <v>5</v>
      </c>
      <c r="E102">
        <v>0</v>
      </c>
      <c r="F102">
        <v>1400.44</v>
      </c>
      <c r="G102" t="s">
        <v>11</v>
      </c>
      <c r="H102" t="s">
        <v>11</v>
      </c>
      <c r="I102" t="s">
        <v>13</v>
      </c>
    </row>
    <row r="103" spans="1:9" x14ac:dyDescent="0.25">
      <c r="A103" t="s">
        <v>123</v>
      </c>
      <c r="B103">
        <v>1997</v>
      </c>
      <c r="C103" t="s">
        <v>37</v>
      </c>
      <c r="D103">
        <v>27</v>
      </c>
      <c r="E103">
        <v>0</v>
      </c>
      <c r="F103">
        <v>1402</v>
      </c>
      <c r="G103" t="s">
        <v>11</v>
      </c>
      <c r="H103" t="s">
        <v>12</v>
      </c>
      <c r="I103" t="s">
        <v>42</v>
      </c>
    </row>
    <row r="104" spans="1:9" x14ac:dyDescent="0.25">
      <c r="A104" t="s">
        <v>124</v>
      </c>
      <c r="B104">
        <v>1996</v>
      </c>
      <c r="C104" t="s">
        <v>18</v>
      </c>
      <c r="D104">
        <v>23</v>
      </c>
      <c r="E104">
        <v>0</v>
      </c>
      <c r="F104">
        <v>1417</v>
      </c>
      <c r="G104" t="s">
        <v>11</v>
      </c>
      <c r="H104" t="s">
        <v>12</v>
      </c>
      <c r="I104" t="s">
        <v>13</v>
      </c>
    </row>
    <row r="105" spans="1:9" x14ac:dyDescent="0.25">
      <c r="A105" t="s">
        <v>125</v>
      </c>
      <c r="B105">
        <v>2001</v>
      </c>
      <c r="C105" t="s">
        <v>35</v>
      </c>
      <c r="D105">
        <v>23</v>
      </c>
      <c r="E105">
        <v>0</v>
      </c>
      <c r="F105">
        <v>1421</v>
      </c>
      <c r="G105" t="s">
        <v>11</v>
      </c>
      <c r="H105" t="s">
        <v>11</v>
      </c>
      <c r="I105" t="s">
        <v>13</v>
      </c>
    </row>
    <row r="106" spans="1:9" x14ac:dyDescent="0.25">
      <c r="A106" t="s">
        <v>126</v>
      </c>
      <c r="B106">
        <v>1997</v>
      </c>
      <c r="C106" t="s">
        <v>30</v>
      </c>
      <c r="D106">
        <v>5</v>
      </c>
      <c r="E106">
        <v>0</v>
      </c>
      <c r="F106">
        <v>1422</v>
      </c>
      <c r="G106" t="s">
        <v>11</v>
      </c>
      <c r="H106" t="s">
        <v>11</v>
      </c>
      <c r="I106" t="s">
        <v>13</v>
      </c>
    </row>
    <row r="107" spans="1:9" x14ac:dyDescent="0.25">
      <c r="A107" t="s">
        <v>127</v>
      </c>
      <c r="B107">
        <v>2000</v>
      </c>
      <c r="C107" t="s">
        <v>20</v>
      </c>
      <c r="D107">
        <v>1</v>
      </c>
      <c r="E107">
        <v>0</v>
      </c>
      <c r="F107">
        <v>1438</v>
      </c>
      <c r="G107" t="s">
        <v>11</v>
      </c>
      <c r="H107" t="s">
        <v>11</v>
      </c>
      <c r="I107" t="s">
        <v>13</v>
      </c>
    </row>
    <row r="108" spans="1:9" x14ac:dyDescent="0.25">
      <c r="A108" t="s">
        <v>128</v>
      </c>
      <c r="B108">
        <v>1997</v>
      </c>
      <c r="C108" t="s">
        <v>18</v>
      </c>
      <c r="D108">
        <v>19</v>
      </c>
      <c r="E108">
        <v>0</v>
      </c>
      <c r="F108">
        <v>1445</v>
      </c>
      <c r="G108" t="s">
        <v>11</v>
      </c>
      <c r="H108" t="s">
        <v>16</v>
      </c>
      <c r="I108" t="s">
        <v>13</v>
      </c>
    </row>
    <row r="109" spans="1:9" x14ac:dyDescent="0.25">
      <c r="A109" t="s">
        <v>129</v>
      </c>
      <c r="B109">
        <v>2003</v>
      </c>
      <c r="C109" t="s">
        <v>18</v>
      </c>
      <c r="D109">
        <v>20</v>
      </c>
      <c r="E109">
        <v>0</v>
      </c>
      <c r="F109">
        <v>1467</v>
      </c>
      <c r="G109" t="s">
        <v>11</v>
      </c>
      <c r="H109" t="s">
        <v>11</v>
      </c>
      <c r="I109" t="s">
        <v>13</v>
      </c>
    </row>
    <row r="110" spans="1:9" x14ac:dyDescent="0.25">
      <c r="A110" t="s">
        <v>130</v>
      </c>
      <c r="B110">
        <v>1998</v>
      </c>
      <c r="C110" t="s">
        <v>30</v>
      </c>
      <c r="D110">
        <v>7</v>
      </c>
      <c r="E110">
        <v>0</v>
      </c>
      <c r="F110">
        <v>1477</v>
      </c>
      <c r="G110" t="s">
        <v>11</v>
      </c>
      <c r="H110" t="s">
        <v>16</v>
      </c>
      <c r="I110" t="s">
        <v>13</v>
      </c>
    </row>
    <row r="111" spans="1:9" x14ac:dyDescent="0.25">
      <c r="A111" t="s">
        <v>131</v>
      </c>
      <c r="B111">
        <v>1997</v>
      </c>
      <c r="C111" t="s">
        <v>18</v>
      </c>
      <c r="D111">
        <v>9</v>
      </c>
      <c r="E111">
        <v>0</v>
      </c>
      <c r="F111">
        <v>1481</v>
      </c>
      <c r="G111" t="s">
        <v>11</v>
      </c>
      <c r="H111" t="s">
        <v>16</v>
      </c>
      <c r="I111" t="s">
        <v>23</v>
      </c>
    </row>
    <row r="112" spans="1:9" x14ac:dyDescent="0.25">
      <c r="A112" t="s">
        <v>132</v>
      </c>
      <c r="B112">
        <v>1995</v>
      </c>
      <c r="C112" t="s">
        <v>37</v>
      </c>
      <c r="D112">
        <v>7</v>
      </c>
      <c r="E112">
        <v>0</v>
      </c>
      <c r="F112">
        <v>1493</v>
      </c>
      <c r="G112" t="s">
        <v>11</v>
      </c>
      <c r="H112" t="s">
        <v>12</v>
      </c>
      <c r="I112" t="s">
        <v>13</v>
      </c>
    </row>
    <row r="113" spans="1:9" x14ac:dyDescent="0.25">
      <c r="A113" t="s">
        <v>133</v>
      </c>
      <c r="B113">
        <v>1998</v>
      </c>
      <c r="C113" t="s">
        <v>18</v>
      </c>
      <c r="D113">
        <v>19</v>
      </c>
      <c r="E113">
        <v>0</v>
      </c>
      <c r="F113">
        <v>1497</v>
      </c>
      <c r="G113" t="s">
        <v>11</v>
      </c>
      <c r="H113" t="s">
        <v>11</v>
      </c>
      <c r="I113" t="s">
        <v>13</v>
      </c>
    </row>
    <row r="114" spans="1:9" x14ac:dyDescent="0.25">
      <c r="A114" t="s">
        <v>134</v>
      </c>
      <c r="B114">
        <v>2001</v>
      </c>
      <c r="C114" t="s">
        <v>35</v>
      </c>
      <c r="D114">
        <v>25</v>
      </c>
      <c r="E114">
        <v>0</v>
      </c>
      <c r="F114">
        <v>1515.34</v>
      </c>
      <c r="G114" t="s">
        <v>11</v>
      </c>
      <c r="H114" t="s">
        <v>12</v>
      </c>
      <c r="I114" t="s">
        <v>13</v>
      </c>
    </row>
    <row r="115" spans="1:9" x14ac:dyDescent="0.25">
      <c r="A115" t="s">
        <v>135</v>
      </c>
      <c r="B115">
        <v>2001</v>
      </c>
      <c r="C115" t="s">
        <v>10</v>
      </c>
      <c r="D115">
        <v>7</v>
      </c>
      <c r="E115">
        <v>0</v>
      </c>
      <c r="F115">
        <v>1526.31</v>
      </c>
      <c r="G115" t="s">
        <v>11</v>
      </c>
      <c r="H115" t="s">
        <v>12</v>
      </c>
      <c r="I115" t="s">
        <v>42</v>
      </c>
    </row>
    <row r="116" spans="1:9" x14ac:dyDescent="0.25">
      <c r="A116" t="s">
        <v>136</v>
      </c>
      <c r="B116">
        <v>2001</v>
      </c>
      <c r="C116" t="s">
        <v>18</v>
      </c>
      <c r="D116">
        <v>2</v>
      </c>
      <c r="E116">
        <v>0</v>
      </c>
      <c r="F116">
        <v>1532.47</v>
      </c>
      <c r="G116" t="s">
        <v>11</v>
      </c>
      <c r="H116" t="s">
        <v>11</v>
      </c>
      <c r="I116" t="s">
        <v>13</v>
      </c>
    </row>
    <row r="117" spans="1:9" x14ac:dyDescent="0.25">
      <c r="A117" t="s">
        <v>137</v>
      </c>
      <c r="B117">
        <v>2001</v>
      </c>
      <c r="C117" t="s">
        <v>30</v>
      </c>
      <c r="D117">
        <v>5</v>
      </c>
      <c r="E117">
        <v>0</v>
      </c>
      <c r="F117">
        <v>1534.3</v>
      </c>
      <c r="G117" t="s">
        <v>11</v>
      </c>
      <c r="H117" t="s">
        <v>11</v>
      </c>
      <c r="I117" t="s">
        <v>13</v>
      </c>
    </row>
    <row r="118" spans="1:9" x14ac:dyDescent="0.25">
      <c r="A118" t="s">
        <v>138</v>
      </c>
      <c r="B118">
        <v>1992</v>
      </c>
      <c r="C118" t="s">
        <v>20</v>
      </c>
      <c r="D118">
        <v>22</v>
      </c>
      <c r="E118">
        <v>0</v>
      </c>
      <c r="F118">
        <v>1566.88</v>
      </c>
      <c r="G118" t="s">
        <v>11</v>
      </c>
      <c r="H118" t="s">
        <v>16</v>
      </c>
      <c r="I118" t="s">
        <v>13</v>
      </c>
    </row>
    <row r="119" spans="1:9" x14ac:dyDescent="0.25">
      <c r="A119" t="s">
        <v>139</v>
      </c>
      <c r="B119">
        <v>2004</v>
      </c>
      <c r="C119" t="s">
        <v>15</v>
      </c>
      <c r="D119">
        <v>19</v>
      </c>
      <c r="E119">
        <v>0</v>
      </c>
      <c r="F119">
        <v>1607.51</v>
      </c>
      <c r="G119" t="s">
        <v>11</v>
      </c>
      <c r="H119" t="s">
        <v>12</v>
      </c>
      <c r="I119" t="s">
        <v>13</v>
      </c>
    </row>
    <row r="120" spans="1:9" x14ac:dyDescent="0.25">
      <c r="A120" t="s">
        <v>140</v>
      </c>
      <c r="B120">
        <v>2004</v>
      </c>
      <c r="C120" t="s">
        <v>10</v>
      </c>
      <c r="D120">
        <v>22</v>
      </c>
      <c r="E120">
        <v>0</v>
      </c>
      <c r="F120">
        <v>1615.77</v>
      </c>
      <c r="G120" t="s">
        <v>11</v>
      </c>
      <c r="H120" t="s">
        <v>16</v>
      </c>
      <c r="I120" t="s">
        <v>13</v>
      </c>
    </row>
    <row r="121" spans="1:9" x14ac:dyDescent="0.25">
      <c r="A121" t="s">
        <v>141</v>
      </c>
      <c r="B121">
        <v>1995</v>
      </c>
      <c r="C121" t="s">
        <v>35</v>
      </c>
      <c r="D121">
        <v>5</v>
      </c>
      <c r="E121">
        <v>0</v>
      </c>
      <c r="F121">
        <v>1617.16</v>
      </c>
      <c r="G121" t="s">
        <v>11</v>
      </c>
      <c r="H121" t="s">
        <v>16</v>
      </c>
      <c r="I121" t="s">
        <v>13</v>
      </c>
    </row>
    <row r="122" spans="1:9" x14ac:dyDescent="0.25">
      <c r="A122" t="s">
        <v>142</v>
      </c>
      <c r="B122">
        <v>2003</v>
      </c>
      <c r="C122" t="s">
        <v>20</v>
      </c>
      <c r="D122">
        <v>14</v>
      </c>
      <c r="E122">
        <v>0</v>
      </c>
      <c r="F122">
        <v>1621.34</v>
      </c>
      <c r="G122" t="s">
        <v>11</v>
      </c>
      <c r="H122" t="s">
        <v>11</v>
      </c>
      <c r="I122" t="s">
        <v>23</v>
      </c>
    </row>
    <row r="123" spans="1:9" x14ac:dyDescent="0.25">
      <c r="A123" t="s">
        <v>143</v>
      </c>
      <c r="B123">
        <v>2004</v>
      </c>
      <c r="C123" t="s">
        <v>35</v>
      </c>
      <c r="D123">
        <v>21</v>
      </c>
      <c r="E123">
        <v>0</v>
      </c>
      <c r="F123">
        <v>1621.88</v>
      </c>
      <c r="G123" t="s">
        <v>11</v>
      </c>
      <c r="H123" t="s">
        <v>11</v>
      </c>
      <c r="I123" t="s">
        <v>13</v>
      </c>
    </row>
    <row r="124" spans="1:9" x14ac:dyDescent="0.25">
      <c r="A124" t="s">
        <v>144</v>
      </c>
      <c r="B124">
        <v>2004</v>
      </c>
      <c r="C124" t="s">
        <v>10</v>
      </c>
      <c r="D124">
        <v>25</v>
      </c>
      <c r="E124">
        <v>0</v>
      </c>
      <c r="F124">
        <v>1622.19</v>
      </c>
      <c r="G124" t="s">
        <v>11</v>
      </c>
      <c r="H124" t="s">
        <v>16</v>
      </c>
      <c r="I124" t="s">
        <v>13</v>
      </c>
    </row>
    <row r="125" spans="1:9" x14ac:dyDescent="0.25">
      <c r="A125" t="s">
        <v>145</v>
      </c>
      <c r="B125">
        <v>2003</v>
      </c>
      <c r="C125" t="s">
        <v>20</v>
      </c>
      <c r="D125">
        <v>9</v>
      </c>
      <c r="E125">
        <v>0</v>
      </c>
      <c r="F125">
        <v>1625.43</v>
      </c>
      <c r="G125" t="s">
        <v>11</v>
      </c>
      <c r="H125" t="s">
        <v>12</v>
      </c>
      <c r="I125" t="s">
        <v>23</v>
      </c>
    </row>
    <row r="126" spans="1:9" x14ac:dyDescent="0.25">
      <c r="A126" t="s">
        <v>146</v>
      </c>
      <c r="B126">
        <v>2003</v>
      </c>
      <c r="C126" t="s">
        <v>30</v>
      </c>
      <c r="D126">
        <v>4</v>
      </c>
      <c r="E126">
        <v>0</v>
      </c>
      <c r="F126">
        <v>1627.28</v>
      </c>
      <c r="G126" t="s">
        <v>11</v>
      </c>
      <c r="H126" t="s">
        <v>11</v>
      </c>
      <c r="I126" t="s">
        <v>23</v>
      </c>
    </row>
    <row r="127" spans="1:9" x14ac:dyDescent="0.25">
      <c r="A127" t="s">
        <v>147</v>
      </c>
      <c r="B127">
        <v>2003</v>
      </c>
      <c r="C127" t="s">
        <v>10</v>
      </c>
      <c r="D127">
        <v>17</v>
      </c>
      <c r="E127">
        <v>0</v>
      </c>
      <c r="F127">
        <v>1628.47</v>
      </c>
      <c r="G127" t="s">
        <v>11</v>
      </c>
      <c r="H127" t="s">
        <v>16</v>
      </c>
      <c r="I127" t="s">
        <v>23</v>
      </c>
    </row>
    <row r="128" spans="1:9" x14ac:dyDescent="0.25">
      <c r="A128" t="s">
        <v>148</v>
      </c>
      <c r="B128">
        <v>2004</v>
      </c>
      <c r="C128" t="s">
        <v>37</v>
      </c>
      <c r="D128">
        <v>4</v>
      </c>
      <c r="E128">
        <v>0</v>
      </c>
      <c r="F128">
        <v>1629.83</v>
      </c>
      <c r="G128" t="s">
        <v>11</v>
      </c>
      <c r="H128" t="s">
        <v>11</v>
      </c>
      <c r="I128" t="s">
        <v>13</v>
      </c>
    </row>
    <row r="129" spans="1:9" x14ac:dyDescent="0.25">
      <c r="A129" t="s">
        <v>149</v>
      </c>
      <c r="B129">
        <v>2004</v>
      </c>
      <c r="C129" t="s">
        <v>30</v>
      </c>
      <c r="D129">
        <v>5</v>
      </c>
      <c r="E129">
        <v>0</v>
      </c>
      <c r="F129">
        <v>1631.67</v>
      </c>
      <c r="G129" t="s">
        <v>11</v>
      </c>
      <c r="H129" t="s">
        <v>12</v>
      </c>
      <c r="I129" t="s">
        <v>13</v>
      </c>
    </row>
    <row r="130" spans="1:9" x14ac:dyDescent="0.25">
      <c r="A130" t="s">
        <v>150</v>
      </c>
      <c r="B130">
        <v>2004</v>
      </c>
      <c r="C130" t="s">
        <v>10</v>
      </c>
      <c r="D130">
        <v>9</v>
      </c>
      <c r="E130">
        <v>0</v>
      </c>
      <c r="F130">
        <v>1631.82</v>
      </c>
      <c r="G130" t="s">
        <v>11</v>
      </c>
      <c r="H130" t="s">
        <v>16</v>
      </c>
      <c r="I130" t="s">
        <v>13</v>
      </c>
    </row>
    <row r="131" spans="1:9" x14ac:dyDescent="0.25">
      <c r="A131" t="s">
        <v>151</v>
      </c>
      <c r="B131">
        <v>2003</v>
      </c>
      <c r="C131" t="s">
        <v>37</v>
      </c>
      <c r="D131">
        <v>3</v>
      </c>
      <c r="E131">
        <v>0</v>
      </c>
      <c r="F131">
        <v>1632.04</v>
      </c>
      <c r="G131" t="s">
        <v>11</v>
      </c>
      <c r="H131" t="s">
        <v>11</v>
      </c>
      <c r="I131" t="s">
        <v>23</v>
      </c>
    </row>
    <row r="132" spans="1:9" x14ac:dyDescent="0.25">
      <c r="A132" t="s">
        <v>152</v>
      </c>
      <c r="B132">
        <v>2003</v>
      </c>
      <c r="C132" t="s">
        <v>20</v>
      </c>
      <c r="D132">
        <v>16</v>
      </c>
      <c r="E132">
        <v>0</v>
      </c>
      <c r="F132">
        <v>1632.56</v>
      </c>
      <c r="G132" t="s">
        <v>11</v>
      </c>
      <c r="H132" t="s">
        <v>11</v>
      </c>
      <c r="I132" t="s">
        <v>23</v>
      </c>
    </row>
    <row r="133" spans="1:9" x14ac:dyDescent="0.25">
      <c r="A133" t="s">
        <v>153</v>
      </c>
      <c r="B133">
        <v>2004</v>
      </c>
      <c r="C133" t="s">
        <v>30</v>
      </c>
      <c r="D133">
        <v>13</v>
      </c>
      <c r="E133">
        <v>0</v>
      </c>
      <c r="F133">
        <v>1633.04</v>
      </c>
      <c r="G133" t="s">
        <v>11</v>
      </c>
      <c r="H133" t="s">
        <v>11</v>
      </c>
      <c r="I133" t="s">
        <v>13</v>
      </c>
    </row>
    <row r="134" spans="1:9" x14ac:dyDescent="0.25">
      <c r="A134" t="s">
        <v>154</v>
      </c>
      <c r="B134">
        <v>2004</v>
      </c>
      <c r="C134" t="s">
        <v>35</v>
      </c>
      <c r="D134">
        <v>8</v>
      </c>
      <c r="E134">
        <v>0</v>
      </c>
      <c r="F134">
        <v>1633.96</v>
      </c>
      <c r="G134" t="s">
        <v>11</v>
      </c>
      <c r="H134" t="s">
        <v>16</v>
      </c>
      <c r="I134" t="s">
        <v>13</v>
      </c>
    </row>
    <row r="135" spans="1:9" x14ac:dyDescent="0.25">
      <c r="A135" t="s">
        <v>155</v>
      </c>
      <c r="B135">
        <v>2004</v>
      </c>
      <c r="C135" t="s">
        <v>18</v>
      </c>
      <c r="D135">
        <v>13</v>
      </c>
      <c r="E135">
        <v>0</v>
      </c>
      <c r="F135">
        <v>1634.57</v>
      </c>
      <c r="G135" t="s">
        <v>11</v>
      </c>
      <c r="H135" t="s">
        <v>11</v>
      </c>
      <c r="I135" t="s">
        <v>13</v>
      </c>
    </row>
    <row r="136" spans="1:9" x14ac:dyDescent="0.25">
      <c r="A136" t="s">
        <v>156</v>
      </c>
      <c r="B136">
        <v>2003</v>
      </c>
      <c r="C136" t="s">
        <v>30</v>
      </c>
      <c r="D136">
        <v>30</v>
      </c>
      <c r="E136">
        <v>0</v>
      </c>
      <c r="F136">
        <v>1635.73</v>
      </c>
      <c r="G136" t="s">
        <v>11</v>
      </c>
      <c r="H136" t="s">
        <v>12</v>
      </c>
      <c r="I136" t="s">
        <v>23</v>
      </c>
    </row>
    <row r="137" spans="1:9" x14ac:dyDescent="0.25">
      <c r="A137" t="s">
        <v>157</v>
      </c>
      <c r="B137">
        <v>2003</v>
      </c>
      <c r="C137" t="s">
        <v>20</v>
      </c>
      <c r="D137">
        <v>16</v>
      </c>
      <c r="E137">
        <v>0</v>
      </c>
      <c r="F137">
        <v>1639.56</v>
      </c>
      <c r="G137" t="s">
        <v>11</v>
      </c>
      <c r="H137" t="s">
        <v>11</v>
      </c>
      <c r="I137" t="s">
        <v>23</v>
      </c>
    </row>
    <row r="138" spans="1:9" x14ac:dyDescent="0.25">
      <c r="A138" t="s">
        <v>158</v>
      </c>
      <c r="B138">
        <v>2003</v>
      </c>
      <c r="C138" t="s">
        <v>35</v>
      </c>
      <c r="D138">
        <v>21</v>
      </c>
      <c r="E138">
        <v>0</v>
      </c>
      <c r="F138">
        <v>1639.56</v>
      </c>
      <c r="G138" t="s">
        <v>11</v>
      </c>
      <c r="H138" t="s">
        <v>11</v>
      </c>
      <c r="I138" t="s">
        <v>23</v>
      </c>
    </row>
    <row r="139" spans="1:9" x14ac:dyDescent="0.25">
      <c r="A139" t="s">
        <v>159</v>
      </c>
      <c r="B139">
        <v>2003</v>
      </c>
      <c r="C139" t="s">
        <v>30</v>
      </c>
      <c r="D139">
        <v>30</v>
      </c>
      <c r="E139">
        <v>0</v>
      </c>
      <c r="F139">
        <v>1646.43</v>
      </c>
      <c r="G139" t="s">
        <v>11</v>
      </c>
      <c r="H139" t="s">
        <v>16</v>
      </c>
      <c r="I139" t="s">
        <v>23</v>
      </c>
    </row>
    <row r="140" spans="1:9" x14ac:dyDescent="0.25">
      <c r="A140" t="s">
        <v>160</v>
      </c>
      <c r="B140">
        <v>2000</v>
      </c>
      <c r="C140" t="s">
        <v>37</v>
      </c>
      <c r="D140">
        <v>23</v>
      </c>
      <c r="E140">
        <v>0</v>
      </c>
      <c r="F140">
        <v>1665</v>
      </c>
      <c r="G140" t="s">
        <v>11</v>
      </c>
      <c r="H140" t="s">
        <v>11</v>
      </c>
      <c r="I140" t="s">
        <v>13</v>
      </c>
    </row>
    <row r="141" spans="1:9" x14ac:dyDescent="0.25">
      <c r="A141" t="s">
        <v>161</v>
      </c>
      <c r="B141">
        <v>2000</v>
      </c>
      <c r="C141" t="s">
        <v>18</v>
      </c>
      <c r="D141">
        <v>10</v>
      </c>
      <c r="E141">
        <v>0</v>
      </c>
      <c r="F141">
        <v>1674.63</v>
      </c>
      <c r="G141" t="s">
        <v>11</v>
      </c>
      <c r="H141" t="s">
        <v>11</v>
      </c>
      <c r="I141" t="s">
        <v>13</v>
      </c>
    </row>
    <row r="142" spans="1:9" x14ac:dyDescent="0.25">
      <c r="A142" t="s">
        <v>162</v>
      </c>
      <c r="B142">
        <v>2000</v>
      </c>
      <c r="C142" t="s">
        <v>37</v>
      </c>
      <c r="D142">
        <v>21</v>
      </c>
      <c r="E142">
        <v>0</v>
      </c>
      <c r="F142">
        <v>1682.6</v>
      </c>
      <c r="G142" t="s">
        <v>11</v>
      </c>
      <c r="H142" t="s">
        <v>11</v>
      </c>
      <c r="I142" t="s">
        <v>42</v>
      </c>
    </row>
    <row r="143" spans="1:9" x14ac:dyDescent="0.25">
      <c r="A143" t="s">
        <v>163</v>
      </c>
      <c r="B143">
        <v>2004</v>
      </c>
      <c r="C143" t="s">
        <v>15</v>
      </c>
      <c r="D143">
        <v>17</v>
      </c>
      <c r="E143">
        <v>0</v>
      </c>
      <c r="F143">
        <v>1694.8</v>
      </c>
      <c r="G143" t="s">
        <v>11</v>
      </c>
      <c r="H143" t="s">
        <v>11</v>
      </c>
      <c r="I143" t="s">
        <v>164</v>
      </c>
    </row>
    <row r="144" spans="1:9" x14ac:dyDescent="0.25">
      <c r="A144" t="s">
        <v>165</v>
      </c>
      <c r="B144">
        <v>2004</v>
      </c>
      <c r="C144" t="s">
        <v>30</v>
      </c>
      <c r="D144">
        <v>10</v>
      </c>
      <c r="E144">
        <v>0</v>
      </c>
      <c r="F144">
        <v>1702.46</v>
      </c>
      <c r="G144" t="s">
        <v>11</v>
      </c>
      <c r="H144" t="s">
        <v>12</v>
      </c>
      <c r="I144" t="s">
        <v>166</v>
      </c>
    </row>
    <row r="145" spans="1:9" x14ac:dyDescent="0.25">
      <c r="A145" t="s">
        <v>167</v>
      </c>
      <c r="B145">
        <v>2004</v>
      </c>
      <c r="C145" t="s">
        <v>15</v>
      </c>
      <c r="D145">
        <v>7</v>
      </c>
      <c r="E145">
        <v>0</v>
      </c>
      <c r="F145">
        <v>1704.57</v>
      </c>
      <c r="G145" t="s">
        <v>11</v>
      </c>
      <c r="H145" t="s">
        <v>16</v>
      </c>
      <c r="I145" t="s">
        <v>168</v>
      </c>
    </row>
    <row r="146" spans="1:9" x14ac:dyDescent="0.25">
      <c r="A146" t="s">
        <v>169</v>
      </c>
      <c r="B146">
        <v>2004</v>
      </c>
      <c r="C146" t="s">
        <v>30</v>
      </c>
      <c r="D146">
        <v>14</v>
      </c>
      <c r="E146">
        <v>0</v>
      </c>
      <c r="F146">
        <v>1704.7</v>
      </c>
      <c r="G146" t="s">
        <v>11</v>
      </c>
      <c r="H146" t="s">
        <v>12</v>
      </c>
      <c r="I146" t="s">
        <v>170</v>
      </c>
    </row>
    <row r="147" spans="1:9" x14ac:dyDescent="0.25">
      <c r="A147" t="s">
        <v>171</v>
      </c>
      <c r="B147">
        <v>2004</v>
      </c>
      <c r="C147" t="s">
        <v>30</v>
      </c>
      <c r="D147">
        <v>6</v>
      </c>
      <c r="E147">
        <v>0</v>
      </c>
      <c r="F147">
        <v>1705.62</v>
      </c>
      <c r="G147" t="s">
        <v>11</v>
      </c>
      <c r="H147" t="s">
        <v>11</v>
      </c>
      <c r="I147" t="s">
        <v>164</v>
      </c>
    </row>
    <row r="148" spans="1:9" x14ac:dyDescent="0.25">
      <c r="A148" t="s">
        <v>172</v>
      </c>
      <c r="B148">
        <v>2004</v>
      </c>
      <c r="C148" t="s">
        <v>37</v>
      </c>
      <c r="D148">
        <v>17</v>
      </c>
      <c r="E148">
        <v>0</v>
      </c>
      <c r="F148">
        <v>1708</v>
      </c>
      <c r="G148" t="s">
        <v>12</v>
      </c>
      <c r="H148" t="s">
        <v>11</v>
      </c>
      <c r="I148" t="s">
        <v>168</v>
      </c>
    </row>
    <row r="149" spans="1:9" x14ac:dyDescent="0.25">
      <c r="A149" t="s">
        <v>173</v>
      </c>
      <c r="B149">
        <v>2004</v>
      </c>
      <c r="C149" t="s">
        <v>30</v>
      </c>
      <c r="D149">
        <v>12</v>
      </c>
      <c r="E149">
        <v>0</v>
      </c>
      <c r="F149">
        <v>1708.93</v>
      </c>
      <c r="G149" t="s">
        <v>12</v>
      </c>
      <c r="H149" t="s">
        <v>16</v>
      </c>
      <c r="I149" t="s">
        <v>166</v>
      </c>
    </row>
    <row r="150" spans="1:9" x14ac:dyDescent="0.25">
      <c r="A150" t="s">
        <v>174</v>
      </c>
      <c r="B150">
        <v>2004</v>
      </c>
      <c r="C150" t="s">
        <v>20</v>
      </c>
      <c r="D150">
        <v>19</v>
      </c>
      <c r="E150">
        <v>1</v>
      </c>
      <c r="F150">
        <v>1711.03</v>
      </c>
      <c r="G150" t="s">
        <v>12</v>
      </c>
      <c r="H150" t="s">
        <v>12</v>
      </c>
      <c r="I150" t="s">
        <v>13</v>
      </c>
    </row>
    <row r="151" spans="1:9" x14ac:dyDescent="0.25">
      <c r="A151" t="s">
        <v>175</v>
      </c>
      <c r="B151">
        <v>2004</v>
      </c>
      <c r="C151" t="s">
        <v>20</v>
      </c>
      <c r="D151">
        <v>21</v>
      </c>
      <c r="E151">
        <v>0</v>
      </c>
      <c r="F151">
        <v>1712.23</v>
      </c>
      <c r="G151" t="s">
        <v>12</v>
      </c>
      <c r="H151" t="s">
        <v>16</v>
      </c>
      <c r="I151" t="s">
        <v>168</v>
      </c>
    </row>
    <row r="152" spans="1:9" x14ac:dyDescent="0.25">
      <c r="A152" t="s">
        <v>176</v>
      </c>
      <c r="B152">
        <v>2004</v>
      </c>
      <c r="C152" t="s">
        <v>18</v>
      </c>
      <c r="D152">
        <v>10</v>
      </c>
      <c r="E152">
        <v>1</v>
      </c>
      <c r="F152">
        <v>1719.44</v>
      </c>
      <c r="G152" t="s">
        <v>12</v>
      </c>
      <c r="H152" t="s">
        <v>12</v>
      </c>
      <c r="I152" t="s">
        <v>13</v>
      </c>
    </row>
    <row r="153" spans="1:9" x14ac:dyDescent="0.25">
      <c r="A153" t="s">
        <v>177</v>
      </c>
      <c r="B153">
        <v>2004</v>
      </c>
      <c r="C153" t="s">
        <v>20</v>
      </c>
      <c r="D153">
        <v>11</v>
      </c>
      <c r="E153">
        <v>1</v>
      </c>
      <c r="F153">
        <v>1720.35</v>
      </c>
      <c r="G153" t="s">
        <v>12</v>
      </c>
      <c r="H153" t="s">
        <v>12</v>
      </c>
      <c r="I153" t="s">
        <v>13</v>
      </c>
    </row>
    <row r="154" spans="1:9" x14ac:dyDescent="0.25">
      <c r="A154" t="s">
        <v>178</v>
      </c>
      <c r="B154">
        <v>2004</v>
      </c>
      <c r="C154" t="s">
        <v>37</v>
      </c>
      <c r="D154">
        <v>21</v>
      </c>
      <c r="E154">
        <v>1</v>
      </c>
      <c r="F154">
        <v>1725.55</v>
      </c>
      <c r="G154" t="s">
        <v>12</v>
      </c>
      <c r="H154" t="s">
        <v>11</v>
      </c>
      <c r="I154" t="s">
        <v>13</v>
      </c>
    </row>
    <row r="155" spans="1:9" x14ac:dyDescent="0.25">
      <c r="A155" t="s">
        <v>179</v>
      </c>
      <c r="B155">
        <v>2004</v>
      </c>
      <c r="C155" t="s">
        <v>20</v>
      </c>
      <c r="D155">
        <v>9</v>
      </c>
      <c r="E155">
        <v>1</v>
      </c>
      <c r="F155">
        <v>1727.54</v>
      </c>
      <c r="G155" t="s">
        <v>12</v>
      </c>
      <c r="H155" t="s">
        <v>16</v>
      </c>
      <c r="I155" t="s">
        <v>13</v>
      </c>
    </row>
    <row r="156" spans="1:9" x14ac:dyDescent="0.25">
      <c r="A156" t="s">
        <v>180</v>
      </c>
      <c r="B156">
        <v>2003</v>
      </c>
      <c r="C156" t="s">
        <v>15</v>
      </c>
      <c r="D156">
        <v>21</v>
      </c>
      <c r="E156">
        <v>0</v>
      </c>
      <c r="F156">
        <v>1727.79</v>
      </c>
      <c r="G156" t="s">
        <v>12</v>
      </c>
      <c r="H156" t="s">
        <v>12</v>
      </c>
      <c r="I156" t="s">
        <v>42</v>
      </c>
    </row>
    <row r="157" spans="1:9" x14ac:dyDescent="0.25">
      <c r="A157" t="s">
        <v>181</v>
      </c>
      <c r="B157">
        <v>2003</v>
      </c>
      <c r="C157" t="s">
        <v>20</v>
      </c>
      <c r="D157">
        <v>1</v>
      </c>
      <c r="E157">
        <v>0</v>
      </c>
      <c r="F157">
        <v>1728.9</v>
      </c>
      <c r="G157" t="s">
        <v>12</v>
      </c>
      <c r="H157" t="s">
        <v>11</v>
      </c>
      <c r="I157" t="s">
        <v>42</v>
      </c>
    </row>
    <row r="158" spans="1:9" x14ac:dyDescent="0.25">
      <c r="A158" t="s">
        <v>182</v>
      </c>
      <c r="B158">
        <v>2003</v>
      </c>
      <c r="C158" t="s">
        <v>15</v>
      </c>
      <c r="D158">
        <v>9</v>
      </c>
      <c r="E158">
        <v>0</v>
      </c>
      <c r="F158">
        <v>1731.68</v>
      </c>
      <c r="G158" t="s">
        <v>12</v>
      </c>
      <c r="H158" t="s">
        <v>11</v>
      </c>
      <c r="I158" t="s">
        <v>42</v>
      </c>
    </row>
    <row r="159" spans="1:9" x14ac:dyDescent="0.25">
      <c r="A159" t="s">
        <v>183</v>
      </c>
      <c r="B159">
        <v>2003</v>
      </c>
      <c r="C159" t="s">
        <v>15</v>
      </c>
      <c r="D159">
        <v>14</v>
      </c>
      <c r="E159">
        <v>0</v>
      </c>
      <c r="F159">
        <v>1737.38</v>
      </c>
      <c r="G159" t="s">
        <v>12</v>
      </c>
      <c r="H159" t="s">
        <v>11</v>
      </c>
      <c r="I159" t="s">
        <v>42</v>
      </c>
    </row>
    <row r="160" spans="1:9" x14ac:dyDescent="0.25">
      <c r="A160" t="s">
        <v>184</v>
      </c>
      <c r="B160">
        <v>2003</v>
      </c>
      <c r="C160" t="s">
        <v>10</v>
      </c>
      <c r="D160">
        <v>25</v>
      </c>
      <c r="E160">
        <v>0</v>
      </c>
      <c r="F160">
        <v>1743.21</v>
      </c>
      <c r="G160" t="s">
        <v>12</v>
      </c>
      <c r="H160" t="s">
        <v>16</v>
      </c>
      <c r="I160" t="s">
        <v>42</v>
      </c>
    </row>
    <row r="161" spans="1:9" x14ac:dyDescent="0.25">
      <c r="A161" t="s">
        <v>185</v>
      </c>
      <c r="B161">
        <v>2003</v>
      </c>
      <c r="C161" t="s">
        <v>10</v>
      </c>
      <c r="D161">
        <v>28</v>
      </c>
      <c r="E161">
        <v>0</v>
      </c>
      <c r="F161">
        <v>1744.47</v>
      </c>
      <c r="G161" t="s">
        <v>12</v>
      </c>
      <c r="H161" t="s">
        <v>16</v>
      </c>
      <c r="I161" t="s">
        <v>42</v>
      </c>
    </row>
    <row r="162" spans="1:9" x14ac:dyDescent="0.25">
      <c r="A162" t="s">
        <v>186</v>
      </c>
      <c r="B162">
        <v>2003</v>
      </c>
      <c r="C162" t="s">
        <v>20</v>
      </c>
      <c r="D162">
        <v>26</v>
      </c>
      <c r="E162">
        <v>0</v>
      </c>
      <c r="F162">
        <v>1748.77</v>
      </c>
      <c r="G162" t="s">
        <v>12</v>
      </c>
      <c r="H162" t="s">
        <v>16</v>
      </c>
      <c r="I162" t="s">
        <v>42</v>
      </c>
    </row>
    <row r="163" spans="1:9" x14ac:dyDescent="0.25">
      <c r="A163" t="s">
        <v>187</v>
      </c>
      <c r="B163">
        <v>1998</v>
      </c>
      <c r="C163" t="s">
        <v>37</v>
      </c>
      <c r="D163">
        <v>7</v>
      </c>
      <c r="E163">
        <v>0</v>
      </c>
      <c r="F163">
        <v>1756.6</v>
      </c>
      <c r="G163" t="s">
        <v>12</v>
      </c>
      <c r="H163" t="s">
        <v>12</v>
      </c>
      <c r="I163" t="s">
        <v>13</v>
      </c>
    </row>
    <row r="164" spans="1:9" x14ac:dyDescent="0.25">
      <c r="A164" t="s">
        <v>188</v>
      </c>
      <c r="B164">
        <v>2003</v>
      </c>
      <c r="C164" t="s">
        <v>15</v>
      </c>
      <c r="D164">
        <v>19</v>
      </c>
      <c r="E164">
        <v>0</v>
      </c>
      <c r="F164">
        <v>1759.34</v>
      </c>
      <c r="G164" t="s">
        <v>12</v>
      </c>
      <c r="H164" t="s">
        <v>16</v>
      </c>
      <c r="I164" t="s">
        <v>42</v>
      </c>
    </row>
    <row r="165" spans="1:9" x14ac:dyDescent="0.25">
      <c r="A165" t="s">
        <v>189</v>
      </c>
      <c r="B165">
        <v>2002</v>
      </c>
      <c r="C165" t="s">
        <v>30</v>
      </c>
      <c r="D165">
        <v>13</v>
      </c>
      <c r="E165">
        <v>0</v>
      </c>
      <c r="F165">
        <v>1769.53</v>
      </c>
      <c r="G165" t="s">
        <v>12</v>
      </c>
      <c r="H165" t="s">
        <v>12</v>
      </c>
      <c r="I165" t="s">
        <v>23</v>
      </c>
    </row>
    <row r="166" spans="1:9" x14ac:dyDescent="0.25">
      <c r="A166" t="s">
        <v>190</v>
      </c>
      <c r="B166">
        <v>1999</v>
      </c>
      <c r="C166" t="s">
        <v>20</v>
      </c>
      <c r="D166">
        <v>25</v>
      </c>
      <c r="E166">
        <v>0</v>
      </c>
      <c r="F166">
        <v>1815.88</v>
      </c>
      <c r="G166" t="s">
        <v>12</v>
      </c>
      <c r="H166" t="s">
        <v>12</v>
      </c>
      <c r="I166" t="s">
        <v>13</v>
      </c>
    </row>
    <row r="167" spans="1:9" x14ac:dyDescent="0.25">
      <c r="A167" t="s">
        <v>191</v>
      </c>
      <c r="B167">
        <v>2004</v>
      </c>
      <c r="C167" t="s">
        <v>35</v>
      </c>
      <c r="D167">
        <v>19</v>
      </c>
      <c r="E167">
        <v>0</v>
      </c>
      <c r="F167">
        <v>1822.54</v>
      </c>
      <c r="G167" t="s">
        <v>12</v>
      </c>
      <c r="H167" t="s">
        <v>16</v>
      </c>
      <c r="I167" t="s">
        <v>23</v>
      </c>
    </row>
    <row r="168" spans="1:9" x14ac:dyDescent="0.25">
      <c r="A168" t="s">
        <v>192</v>
      </c>
      <c r="B168">
        <v>1999</v>
      </c>
      <c r="C168" t="s">
        <v>15</v>
      </c>
      <c r="D168">
        <v>17</v>
      </c>
      <c r="E168">
        <v>0</v>
      </c>
      <c r="F168">
        <v>1824.29</v>
      </c>
      <c r="G168" t="s">
        <v>12</v>
      </c>
      <c r="H168" t="s">
        <v>12</v>
      </c>
      <c r="I168" t="s">
        <v>13</v>
      </c>
    </row>
    <row r="169" spans="1:9" x14ac:dyDescent="0.25">
      <c r="A169" t="s">
        <v>193</v>
      </c>
      <c r="B169">
        <v>1999</v>
      </c>
      <c r="C169" t="s">
        <v>37</v>
      </c>
      <c r="D169">
        <v>1</v>
      </c>
      <c r="E169">
        <v>0</v>
      </c>
      <c r="F169">
        <v>1826.84</v>
      </c>
      <c r="G169" t="s">
        <v>12</v>
      </c>
      <c r="H169" t="s">
        <v>11</v>
      </c>
      <c r="I169" t="s">
        <v>42</v>
      </c>
    </row>
    <row r="170" spans="1:9" x14ac:dyDescent="0.25">
      <c r="A170" t="s">
        <v>194</v>
      </c>
      <c r="B170">
        <v>2003</v>
      </c>
      <c r="C170" t="s">
        <v>35</v>
      </c>
      <c r="D170">
        <v>11</v>
      </c>
      <c r="E170">
        <v>1</v>
      </c>
      <c r="F170">
        <v>1832.09</v>
      </c>
      <c r="G170" t="s">
        <v>12</v>
      </c>
      <c r="H170" t="s">
        <v>12</v>
      </c>
      <c r="I170" t="s">
        <v>42</v>
      </c>
    </row>
    <row r="171" spans="1:9" x14ac:dyDescent="0.25">
      <c r="A171" t="s">
        <v>195</v>
      </c>
      <c r="B171">
        <v>2003</v>
      </c>
      <c r="C171" t="s">
        <v>35</v>
      </c>
      <c r="D171">
        <v>4</v>
      </c>
      <c r="E171">
        <v>1</v>
      </c>
      <c r="F171">
        <v>1837.24</v>
      </c>
      <c r="G171" t="s">
        <v>12</v>
      </c>
      <c r="H171" t="s">
        <v>11</v>
      </c>
      <c r="I171" t="s">
        <v>42</v>
      </c>
    </row>
    <row r="172" spans="1:9" x14ac:dyDescent="0.25">
      <c r="A172" t="s">
        <v>196</v>
      </c>
      <c r="B172">
        <v>1999</v>
      </c>
      <c r="C172" t="s">
        <v>30</v>
      </c>
      <c r="D172">
        <v>12</v>
      </c>
      <c r="E172">
        <v>0</v>
      </c>
      <c r="F172">
        <v>1837.28</v>
      </c>
      <c r="G172" t="s">
        <v>12</v>
      </c>
      <c r="H172" t="s">
        <v>11</v>
      </c>
      <c r="I172" t="s">
        <v>13</v>
      </c>
    </row>
    <row r="173" spans="1:9" x14ac:dyDescent="0.25">
      <c r="A173" t="s">
        <v>197</v>
      </c>
      <c r="B173">
        <v>2003</v>
      </c>
      <c r="C173" t="s">
        <v>10</v>
      </c>
      <c r="D173">
        <v>20</v>
      </c>
      <c r="E173">
        <v>1</v>
      </c>
      <c r="F173">
        <v>1842.52</v>
      </c>
      <c r="G173" t="s">
        <v>12</v>
      </c>
      <c r="H173" t="s">
        <v>11</v>
      </c>
      <c r="I173" t="s">
        <v>42</v>
      </c>
    </row>
    <row r="174" spans="1:9" x14ac:dyDescent="0.25">
      <c r="A174" t="s">
        <v>198</v>
      </c>
      <c r="B174">
        <v>1994</v>
      </c>
      <c r="C174" t="s">
        <v>30</v>
      </c>
      <c r="D174">
        <v>6</v>
      </c>
      <c r="E174">
        <v>0</v>
      </c>
      <c r="F174">
        <v>1850.55</v>
      </c>
      <c r="G174" t="s">
        <v>12</v>
      </c>
      <c r="H174" t="s">
        <v>11</v>
      </c>
      <c r="I174" t="s">
        <v>23</v>
      </c>
    </row>
    <row r="175" spans="1:9" x14ac:dyDescent="0.25">
      <c r="A175" t="s">
        <v>199</v>
      </c>
      <c r="B175">
        <v>2004</v>
      </c>
      <c r="C175" t="s">
        <v>30</v>
      </c>
      <c r="D175">
        <v>27</v>
      </c>
      <c r="E175">
        <v>0</v>
      </c>
      <c r="F175">
        <v>1863.45</v>
      </c>
      <c r="G175" t="s">
        <v>12</v>
      </c>
      <c r="H175" t="s">
        <v>16</v>
      </c>
      <c r="I175" t="s">
        <v>200</v>
      </c>
    </row>
    <row r="176" spans="1:9" x14ac:dyDescent="0.25">
      <c r="A176" t="s">
        <v>201</v>
      </c>
      <c r="B176">
        <v>1996</v>
      </c>
      <c r="C176" t="s">
        <v>10</v>
      </c>
      <c r="D176">
        <v>2</v>
      </c>
      <c r="E176">
        <v>0</v>
      </c>
      <c r="F176">
        <v>1865.98</v>
      </c>
      <c r="G176" t="s">
        <v>12</v>
      </c>
      <c r="H176" t="s">
        <v>12</v>
      </c>
      <c r="I176" t="s">
        <v>23</v>
      </c>
    </row>
    <row r="177" spans="1:9" x14ac:dyDescent="0.25">
      <c r="A177" t="s">
        <v>202</v>
      </c>
      <c r="B177">
        <v>2002</v>
      </c>
      <c r="C177" t="s">
        <v>20</v>
      </c>
      <c r="D177">
        <v>22</v>
      </c>
      <c r="E177">
        <v>0</v>
      </c>
      <c r="F177">
        <v>1875.34</v>
      </c>
      <c r="G177" t="s">
        <v>12</v>
      </c>
      <c r="H177" t="s">
        <v>11</v>
      </c>
      <c r="I177" t="s">
        <v>42</v>
      </c>
    </row>
    <row r="178" spans="1:9" x14ac:dyDescent="0.25">
      <c r="A178" t="s">
        <v>203</v>
      </c>
      <c r="B178">
        <v>2002</v>
      </c>
      <c r="C178" t="s">
        <v>37</v>
      </c>
      <c r="D178">
        <v>29</v>
      </c>
      <c r="E178">
        <v>0</v>
      </c>
      <c r="F178">
        <v>1877.93</v>
      </c>
      <c r="G178" t="s">
        <v>12</v>
      </c>
      <c r="H178" t="s">
        <v>16</v>
      </c>
      <c r="I178" t="s">
        <v>13</v>
      </c>
    </row>
    <row r="179" spans="1:9" x14ac:dyDescent="0.25">
      <c r="A179" t="s">
        <v>204</v>
      </c>
      <c r="B179">
        <v>2002</v>
      </c>
      <c r="C179" t="s">
        <v>35</v>
      </c>
      <c r="D179">
        <v>29</v>
      </c>
      <c r="E179">
        <v>0</v>
      </c>
      <c r="F179">
        <v>1880.07</v>
      </c>
      <c r="G179" t="s">
        <v>12</v>
      </c>
      <c r="H179" t="s">
        <v>11</v>
      </c>
      <c r="I179" t="s">
        <v>13</v>
      </c>
    </row>
    <row r="180" spans="1:9" x14ac:dyDescent="0.25">
      <c r="A180" t="s">
        <v>205</v>
      </c>
      <c r="B180">
        <v>2002</v>
      </c>
      <c r="C180" t="s">
        <v>35</v>
      </c>
      <c r="D180">
        <v>21</v>
      </c>
      <c r="E180">
        <v>0</v>
      </c>
      <c r="F180">
        <v>1880.49</v>
      </c>
      <c r="G180" t="s">
        <v>12</v>
      </c>
      <c r="H180" t="s">
        <v>16</v>
      </c>
      <c r="I180" t="s">
        <v>42</v>
      </c>
    </row>
    <row r="181" spans="1:9" x14ac:dyDescent="0.25">
      <c r="A181" t="s">
        <v>206</v>
      </c>
      <c r="B181">
        <v>2001</v>
      </c>
      <c r="C181" t="s">
        <v>35</v>
      </c>
      <c r="D181">
        <v>10</v>
      </c>
      <c r="E181">
        <v>0</v>
      </c>
      <c r="F181">
        <v>1906.36</v>
      </c>
      <c r="G181" t="s">
        <v>12</v>
      </c>
      <c r="H181" t="s">
        <v>16</v>
      </c>
      <c r="I181" t="s">
        <v>23</v>
      </c>
    </row>
    <row r="182" spans="1:9" x14ac:dyDescent="0.25">
      <c r="A182" t="s">
        <v>207</v>
      </c>
      <c r="B182">
        <v>1994</v>
      </c>
      <c r="C182" t="s">
        <v>37</v>
      </c>
      <c r="D182">
        <v>6</v>
      </c>
      <c r="E182">
        <v>0</v>
      </c>
      <c r="F182">
        <v>1908.9</v>
      </c>
      <c r="G182" t="s">
        <v>12</v>
      </c>
      <c r="H182" t="s">
        <v>12</v>
      </c>
      <c r="I182" t="s">
        <v>13</v>
      </c>
    </row>
    <row r="183" spans="1:9" x14ac:dyDescent="0.25">
      <c r="A183" t="s">
        <v>208</v>
      </c>
      <c r="B183">
        <v>2001</v>
      </c>
      <c r="C183" t="s">
        <v>35</v>
      </c>
      <c r="D183">
        <v>3</v>
      </c>
      <c r="E183">
        <v>0</v>
      </c>
      <c r="F183">
        <v>1909.53</v>
      </c>
      <c r="G183" t="s">
        <v>12</v>
      </c>
      <c r="H183" t="s">
        <v>12</v>
      </c>
      <c r="I183" t="s">
        <v>23</v>
      </c>
    </row>
    <row r="184" spans="1:9" x14ac:dyDescent="0.25">
      <c r="A184" t="s">
        <v>209</v>
      </c>
      <c r="B184">
        <v>2001</v>
      </c>
      <c r="C184" t="s">
        <v>30</v>
      </c>
      <c r="D184">
        <v>9</v>
      </c>
      <c r="E184">
        <v>0</v>
      </c>
      <c r="F184">
        <v>1917.32</v>
      </c>
      <c r="G184" t="s">
        <v>12</v>
      </c>
      <c r="H184" t="s">
        <v>11</v>
      </c>
      <c r="I184" t="s">
        <v>23</v>
      </c>
    </row>
    <row r="185" spans="1:9" x14ac:dyDescent="0.25">
      <c r="A185" t="s">
        <v>210</v>
      </c>
      <c r="B185">
        <v>2002</v>
      </c>
      <c r="C185" t="s">
        <v>20</v>
      </c>
      <c r="D185">
        <v>7</v>
      </c>
      <c r="E185">
        <v>1</v>
      </c>
      <c r="F185">
        <v>1964.78</v>
      </c>
      <c r="G185" t="s">
        <v>12</v>
      </c>
      <c r="H185" t="s">
        <v>16</v>
      </c>
      <c r="I185" t="s">
        <v>42</v>
      </c>
    </row>
    <row r="186" spans="1:9" x14ac:dyDescent="0.25">
      <c r="A186" t="s">
        <v>211</v>
      </c>
      <c r="B186">
        <v>2002</v>
      </c>
      <c r="C186" t="s">
        <v>10</v>
      </c>
      <c r="D186">
        <v>29</v>
      </c>
      <c r="E186">
        <v>0</v>
      </c>
      <c r="F186">
        <v>1967.02</v>
      </c>
      <c r="G186" t="s">
        <v>12</v>
      </c>
      <c r="H186" t="s">
        <v>11</v>
      </c>
      <c r="I186" t="s">
        <v>168</v>
      </c>
    </row>
    <row r="187" spans="1:9" x14ac:dyDescent="0.25">
      <c r="A187" t="s">
        <v>212</v>
      </c>
      <c r="B187">
        <v>1998</v>
      </c>
      <c r="C187" t="s">
        <v>20</v>
      </c>
      <c r="D187">
        <v>28</v>
      </c>
      <c r="E187">
        <v>0</v>
      </c>
      <c r="F187">
        <v>1969.61</v>
      </c>
      <c r="G187" t="s">
        <v>12</v>
      </c>
      <c r="H187" t="s">
        <v>12</v>
      </c>
      <c r="I187" t="s">
        <v>42</v>
      </c>
    </row>
    <row r="188" spans="1:9" x14ac:dyDescent="0.25">
      <c r="A188" t="s">
        <v>213</v>
      </c>
      <c r="B188">
        <v>1998</v>
      </c>
      <c r="C188" t="s">
        <v>37</v>
      </c>
      <c r="D188">
        <v>5</v>
      </c>
      <c r="E188">
        <v>0</v>
      </c>
      <c r="F188">
        <v>1972.95</v>
      </c>
      <c r="G188" t="s">
        <v>12</v>
      </c>
      <c r="H188" t="s">
        <v>16</v>
      </c>
      <c r="I188" t="s">
        <v>42</v>
      </c>
    </row>
    <row r="189" spans="1:9" x14ac:dyDescent="0.25">
      <c r="A189" t="s">
        <v>214</v>
      </c>
      <c r="B189">
        <v>1998</v>
      </c>
      <c r="C189" t="s">
        <v>20</v>
      </c>
      <c r="D189">
        <v>29</v>
      </c>
      <c r="E189">
        <v>0</v>
      </c>
      <c r="F189">
        <v>1977.82</v>
      </c>
      <c r="G189" t="s">
        <v>12</v>
      </c>
      <c r="H189" t="s">
        <v>16</v>
      </c>
      <c r="I189" t="s">
        <v>42</v>
      </c>
    </row>
    <row r="190" spans="1:9" x14ac:dyDescent="0.25">
      <c r="A190" t="s">
        <v>215</v>
      </c>
      <c r="B190">
        <v>2002</v>
      </c>
      <c r="C190" t="s">
        <v>10</v>
      </c>
      <c r="D190">
        <v>16</v>
      </c>
      <c r="E190">
        <v>1</v>
      </c>
      <c r="F190">
        <v>1980.07</v>
      </c>
      <c r="G190" t="s">
        <v>12</v>
      </c>
      <c r="H190" t="s">
        <v>12</v>
      </c>
      <c r="I190" t="s">
        <v>42</v>
      </c>
    </row>
    <row r="191" spans="1:9" x14ac:dyDescent="0.25">
      <c r="A191" t="s">
        <v>216</v>
      </c>
      <c r="B191">
        <v>1998</v>
      </c>
      <c r="C191" t="s">
        <v>30</v>
      </c>
      <c r="D191">
        <v>29</v>
      </c>
      <c r="E191">
        <v>0</v>
      </c>
      <c r="F191">
        <v>1981.58</v>
      </c>
      <c r="G191" t="s">
        <v>12</v>
      </c>
      <c r="H191" t="s">
        <v>16</v>
      </c>
      <c r="I191" t="s">
        <v>13</v>
      </c>
    </row>
    <row r="192" spans="1:9" x14ac:dyDescent="0.25">
      <c r="A192" t="s">
        <v>217</v>
      </c>
      <c r="B192">
        <v>2002</v>
      </c>
      <c r="C192" t="s">
        <v>20</v>
      </c>
      <c r="D192">
        <v>29</v>
      </c>
      <c r="E192">
        <v>0</v>
      </c>
      <c r="F192">
        <v>1984.45</v>
      </c>
      <c r="G192" t="s">
        <v>12</v>
      </c>
      <c r="H192" t="s">
        <v>12</v>
      </c>
      <c r="I192" t="s">
        <v>168</v>
      </c>
    </row>
    <row r="193" spans="1:9" x14ac:dyDescent="0.25">
      <c r="A193" t="s">
        <v>218</v>
      </c>
      <c r="B193">
        <v>1998</v>
      </c>
      <c r="C193" t="s">
        <v>20</v>
      </c>
      <c r="D193">
        <v>14</v>
      </c>
      <c r="E193">
        <v>0</v>
      </c>
      <c r="F193">
        <v>1986.93</v>
      </c>
      <c r="G193" t="s">
        <v>12</v>
      </c>
      <c r="H193" t="s">
        <v>11</v>
      </c>
      <c r="I193" t="s">
        <v>13</v>
      </c>
    </row>
    <row r="194" spans="1:9" x14ac:dyDescent="0.25">
      <c r="A194" t="s">
        <v>219</v>
      </c>
      <c r="B194">
        <v>2001</v>
      </c>
      <c r="C194" t="s">
        <v>35</v>
      </c>
      <c r="D194">
        <v>14</v>
      </c>
      <c r="E194">
        <v>0</v>
      </c>
      <c r="F194">
        <v>2007.95</v>
      </c>
      <c r="G194" t="s">
        <v>12</v>
      </c>
      <c r="H194" t="s">
        <v>11</v>
      </c>
      <c r="I194" t="s">
        <v>42</v>
      </c>
    </row>
    <row r="195" spans="1:9" x14ac:dyDescent="0.25">
      <c r="A195" t="s">
        <v>220</v>
      </c>
      <c r="B195">
        <v>2001</v>
      </c>
      <c r="C195" t="s">
        <v>10</v>
      </c>
      <c r="D195">
        <v>1</v>
      </c>
      <c r="E195">
        <v>0</v>
      </c>
      <c r="F195">
        <v>2020.18</v>
      </c>
      <c r="G195" t="s">
        <v>12</v>
      </c>
      <c r="H195" t="s">
        <v>16</v>
      </c>
      <c r="I195" t="s">
        <v>42</v>
      </c>
    </row>
    <row r="196" spans="1:9" x14ac:dyDescent="0.25">
      <c r="A196" t="s">
        <v>221</v>
      </c>
      <c r="B196">
        <v>2001</v>
      </c>
      <c r="C196" t="s">
        <v>20</v>
      </c>
      <c r="D196">
        <v>6</v>
      </c>
      <c r="E196">
        <v>0</v>
      </c>
      <c r="F196">
        <v>2020.55</v>
      </c>
      <c r="G196" t="s">
        <v>12</v>
      </c>
      <c r="H196" t="s">
        <v>11</v>
      </c>
      <c r="I196" t="s">
        <v>13</v>
      </c>
    </row>
    <row r="197" spans="1:9" x14ac:dyDescent="0.25">
      <c r="A197" t="s">
        <v>222</v>
      </c>
      <c r="B197">
        <v>2001</v>
      </c>
      <c r="C197" t="s">
        <v>35</v>
      </c>
      <c r="D197">
        <v>4</v>
      </c>
      <c r="E197">
        <v>0</v>
      </c>
      <c r="F197">
        <v>2026.97</v>
      </c>
      <c r="G197" t="s">
        <v>12</v>
      </c>
      <c r="H197" t="s">
        <v>11</v>
      </c>
      <c r="I197" t="s">
        <v>13</v>
      </c>
    </row>
    <row r="198" spans="1:9" x14ac:dyDescent="0.25">
      <c r="A198" t="s">
        <v>223</v>
      </c>
      <c r="B198">
        <v>2000</v>
      </c>
      <c r="C198" t="s">
        <v>20</v>
      </c>
      <c r="D198">
        <v>2</v>
      </c>
      <c r="E198">
        <v>0</v>
      </c>
      <c r="F198">
        <v>2045.69</v>
      </c>
      <c r="G198" t="s">
        <v>12</v>
      </c>
      <c r="H198" t="s">
        <v>12</v>
      </c>
      <c r="I198" t="s">
        <v>23</v>
      </c>
    </row>
    <row r="199" spans="1:9" x14ac:dyDescent="0.25">
      <c r="A199" t="s">
        <v>224</v>
      </c>
      <c r="B199">
        <v>2000</v>
      </c>
      <c r="C199" t="s">
        <v>10</v>
      </c>
      <c r="D199">
        <v>26</v>
      </c>
      <c r="E199">
        <v>0</v>
      </c>
      <c r="F199">
        <v>2055.3200000000002</v>
      </c>
      <c r="G199" t="s">
        <v>12</v>
      </c>
      <c r="H199" t="s">
        <v>12</v>
      </c>
      <c r="I199" t="s">
        <v>23</v>
      </c>
    </row>
    <row r="200" spans="1:9" x14ac:dyDescent="0.25">
      <c r="A200" t="s">
        <v>225</v>
      </c>
      <c r="B200">
        <v>2004</v>
      </c>
      <c r="C200" t="s">
        <v>18</v>
      </c>
      <c r="D200">
        <v>12</v>
      </c>
      <c r="E200">
        <v>0</v>
      </c>
      <c r="F200">
        <v>2094.1</v>
      </c>
      <c r="G200" t="s">
        <v>12</v>
      </c>
      <c r="H200" t="s">
        <v>11</v>
      </c>
      <c r="I200" t="s">
        <v>200</v>
      </c>
    </row>
    <row r="201" spans="1:9" x14ac:dyDescent="0.25">
      <c r="A201" t="s">
        <v>226</v>
      </c>
      <c r="B201">
        <v>2001</v>
      </c>
      <c r="C201" t="s">
        <v>35</v>
      </c>
      <c r="D201">
        <v>14</v>
      </c>
      <c r="E201">
        <v>0</v>
      </c>
      <c r="F201">
        <v>2102.2600000000002</v>
      </c>
      <c r="G201" t="s">
        <v>12</v>
      </c>
      <c r="H201" t="s">
        <v>11</v>
      </c>
      <c r="I201" t="s">
        <v>166</v>
      </c>
    </row>
    <row r="202" spans="1:9" x14ac:dyDescent="0.25">
      <c r="A202" t="s">
        <v>227</v>
      </c>
      <c r="B202">
        <v>2001</v>
      </c>
      <c r="C202" t="s">
        <v>18</v>
      </c>
      <c r="D202">
        <v>22</v>
      </c>
      <c r="E202">
        <v>1</v>
      </c>
      <c r="F202">
        <v>2103.08</v>
      </c>
      <c r="G202" t="s">
        <v>12</v>
      </c>
      <c r="H202" t="s">
        <v>11</v>
      </c>
      <c r="I202" t="s">
        <v>42</v>
      </c>
    </row>
    <row r="203" spans="1:9" x14ac:dyDescent="0.25">
      <c r="A203" t="s">
        <v>228</v>
      </c>
      <c r="B203">
        <v>2001</v>
      </c>
      <c r="C203" t="s">
        <v>15</v>
      </c>
      <c r="D203">
        <v>28</v>
      </c>
      <c r="E203">
        <v>0</v>
      </c>
      <c r="F203">
        <v>2104.11</v>
      </c>
      <c r="G203" t="s">
        <v>11</v>
      </c>
      <c r="H203" t="s">
        <v>16</v>
      </c>
      <c r="I203" t="s">
        <v>168</v>
      </c>
    </row>
    <row r="204" spans="1:9" x14ac:dyDescent="0.25">
      <c r="A204" t="s">
        <v>229</v>
      </c>
      <c r="B204">
        <v>1989</v>
      </c>
      <c r="C204" t="s">
        <v>10</v>
      </c>
      <c r="D204">
        <v>21</v>
      </c>
      <c r="E204">
        <v>3</v>
      </c>
      <c r="F204">
        <v>2106.2600000000002</v>
      </c>
      <c r="G204" t="s">
        <v>11</v>
      </c>
      <c r="H204" t="s">
        <v>11</v>
      </c>
      <c r="I204" t="s">
        <v>13</v>
      </c>
    </row>
    <row r="205" spans="1:9" x14ac:dyDescent="0.25">
      <c r="A205" t="s">
        <v>230</v>
      </c>
      <c r="B205">
        <v>2003</v>
      </c>
      <c r="C205" t="s">
        <v>20</v>
      </c>
      <c r="D205">
        <v>30</v>
      </c>
      <c r="E205">
        <v>0</v>
      </c>
      <c r="F205">
        <v>2117.34</v>
      </c>
      <c r="G205" t="s">
        <v>11</v>
      </c>
      <c r="H205" t="s">
        <v>12</v>
      </c>
      <c r="I205" t="s">
        <v>23</v>
      </c>
    </row>
    <row r="206" spans="1:9" x14ac:dyDescent="0.25">
      <c r="A206" t="s">
        <v>231</v>
      </c>
      <c r="B206">
        <v>2004</v>
      </c>
      <c r="C206" t="s">
        <v>15</v>
      </c>
      <c r="D206">
        <v>4</v>
      </c>
      <c r="E206">
        <v>0</v>
      </c>
      <c r="F206">
        <v>2118.61</v>
      </c>
      <c r="G206" t="s">
        <v>11</v>
      </c>
      <c r="H206" t="s">
        <v>16</v>
      </c>
      <c r="I206" t="s">
        <v>23</v>
      </c>
    </row>
    <row r="207" spans="1:9" x14ac:dyDescent="0.25">
      <c r="A207" t="s">
        <v>232</v>
      </c>
      <c r="B207">
        <v>2003</v>
      </c>
      <c r="C207" t="s">
        <v>35</v>
      </c>
      <c r="D207">
        <v>30</v>
      </c>
      <c r="E207">
        <v>0</v>
      </c>
      <c r="F207">
        <v>2128.4299999999998</v>
      </c>
      <c r="G207" t="s">
        <v>11</v>
      </c>
      <c r="H207" t="s">
        <v>16</v>
      </c>
      <c r="I207" t="s">
        <v>23</v>
      </c>
    </row>
    <row r="208" spans="1:9" x14ac:dyDescent="0.25">
      <c r="A208" t="s">
        <v>233</v>
      </c>
      <c r="B208">
        <v>2003</v>
      </c>
      <c r="C208" t="s">
        <v>30</v>
      </c>
      <c r="D208">
        <v>22</v>
      </c>
      <c r="E208">
        <v>0</v>
      </c>
      <c r="F208">
        <v>2130.6799999999998</v>
      </c>
      <c r="G208" t="s">
        <v>11</v>
      </c>
      <c r="H208" t="s">
        <v>12</v>
      </c>
      <c r="I208" t="s">
        <v>23</v>
      </c>
    </row>
    <row r="209" spans="1:9" x14ac:dyDescent="0.25">
      <c r="A209" t="s">
        <v>234</v>
      </c>
      <c r="B209">
        <v>2003</v>
      </c>
      <c r="C209" t="s">
        <v>20</v>
      </c>
      <c r="D209">
        <v>1</v>
      </c>
      <c r="E209">
        <v>0</v>
      </c>
      <c r="F209">
        <v>2134.9</v>
      </c>
      <c r="G209" t="s">
        <v>11</v>
      </c>
      <c r="H209" t="s">
        <v>12</v>
      </c>
      <c r="I209" t="s">
        <v>23</v>
      </c>
    </row>
    <row r="210" spans="1:9" x14ac:dyDescent="0.25">
      <c r="A210" t="s">
        <v>235</v>
      </c>
      <c r="B210">
        <v>2003</v>
      </c>
      <c r="C210" t="s">
        <v>20</v>
      </c>
      <c r="D210">
        <v>26</v>
      </c>
      <c r="E210">
        <v>0</v>
      </c>
      <c r="F210">
        <v>2136.88</v>
      </c>
      <c r="G210" t="s">
        <v>11</v>
      </c>
      <c r="H210" t="s">
        <v>11</v>
      </c>
      <c r="I210" t="s">
        <v>23</v>
      </c>
    </row>
    <row r="211" spans="1:9" x14ac:dyDescent="0.25">
      <c r="A211" t="s">
        <v>236</v>
      </c>
      <c r="B211">
        <v>1997</v>
      </c>
      <c r="C211" t="s">
        <v>20</v>
      </c>
      <c r="D211">
        <v>3</v>
      </c>
      <c r="E211">
        <v>0</v>
      </c>
      <c r="F211">
        <v>2137.65</v>
      </c>
      <c r="G211" t="s">
        <v>12</v>
      </c>
      <c r="H211" t="s">
        <v>16</v>
      </c>
      <c r="I211" t="s">
        <v>13</v>
      </c>
    </row>
    <row r="212" spans="1:9" x14ac:dyDescent="0.25">
      <c r="A212" t="s">
        <v>237</v>
      </c>
      <c r="B212">
        <v>2003</v>
      </c>
      <c r="C212" t="s">
        <v>35</v>
      </c>
      <c r="D212">
        <v>19</v>
      </c>
      <c r="E212">
        <v>0</v>
      </c>
      <c r="F212">
        <v>2138.0700000000002</v>
      </c>
      <c r="G212" t="s">
        <v>11</v>
      </c>
      <c r="H212" t="s">
        <v>16</v>
      </c>
      <c r="I212" t="s">
        <v>23</v>
      </c>
    </row>
    <row r="213" spans="1:9" x14ac:dyDescent="0.25">
      <c r="A213" t="s">
        <v>238</v>
      </c>
      <c r="B213">
        <v>2004</v>
      </c>
      <c r="C213" t="s">
        <v>37</v>
      </c>
      <c r="D213">
        <v>4</v>
      </c>
      <c r="E213">
        <v>0</v>
      </c>
      <c r="F213">
        <v>2144.85</v>
      </c>
      <c r="G213" t="s">
        <v>11</v>
      </c>
      <c r="H213" t="s">
        <v>16</v>
      </c>
      <c r="I213" t="s">
        <v>42</v>
      </c>
    </row>
    <row r="214" spans="1:9" x14ac:dyDescent="0.25">
      <c r="A214" t="s">
        <v>239</v>
      </c>
      <c r="B214">
        <v>2000</v>
      </c>
      <c r="C214" t="s">
        <v>30</v>
      </c>
      <c r="D214">
        <v>27</v>
      </c>
      <c r="E214">
        <v>0</v>
      </c>
      <c r="F214">
        <v>2150.4699999999998</v>
      </c>
      <c r="G214" t="s">
        <v>11</v>
      </c>
      <c r="H214" t="s">
        <v>12</v>
      </c>
      <c r="I214" t="s">
        <v>42</v>
      </c>
    </row>
    <row r="215" spans="1:9" x14ac:dyDescent="0.25">
      <c r="A215" t="s">
        <v>240</v>
      </c>
      <c r="B215">
        <v>2000</v>
      </c>
      <c r="C215" t="s">
        <v>37</v>
      </c>
      <c r="D215">
        <v>22</v>
      </c>
      <c r="E215">
        <v>0</v>
      </c>
      <c r="F215">
        <v>2154.36</v>
      </c>
      <c r="G215" t="s">
        <v>11</v>
      </c>
      <c r="H215" t="s">
        <v>11</v>
      </c>
      <c r="I215" t="s">
        <v>42</v>
      </c>
    </row>
    <row r="216" spans="1:9" x14ac:dyDescent="0.25">
      <c r="A216" t="s">
        <v>241</v>
      </c>
      <c r="B216">
        <v>2000</v>
      </c>
      <c r="C216" t="s">
        <v>15</v>
      </c>
      <c r="D216">
        <v>29</v>
      </c>
      <c r="E216">
        <v>0</v>
      </c>
      <c r="F216">
        <v>2155.6799999999998</v>
      </c>
      <c r="G216" t="s">
        <v>11</v>
      </c>
      <c r="H216" t="s">
        <v>12</v>
      </c>
      <c r="I216" t="s">
        <v>13</v>
      </c>
    </row>
    <row r="217" spans="1:9" x14ac:dyDescent="0.25">
      <c r="A217" t="s">
        <v>242</v>
      </c>
      <c r="B217">
        <v>2000</v>
      </c>
      <c r="C217" t="s">
        <v>30</v>
      </c>
      <c r="D217">
        <v>10</v>
      </c>
      <c r="E217">
        <v>0</v>
      </c>
      <c r="F217">
        <v>2156.75</v>
      </c>
      <c r="G217" t="s">
        <v>11</v>
      </c>
      <c r="H217" t="s">
        <v>11</v>
      </c>
      <c r="I217" t="s">
        <v>13</v>
      </c>
    </row>
    <row r="218" spans="1:9" x14ac:dyDescent="0.25">
      <c r="A218" t="s">
        <v>243</v>
      </c>
      <c r="B218">
        <v>2000</v>
      </c>
      <c r="C218" t="s">
        <v>35</v>
      </c>
      <c r="D218">
        <v>23</v>
      </c>
      <c r="E218">
        <v>0</v>
      </c>
      <c r="F218">
        <v>2166.73</v>
      </c>
      <c r="G218" t="s">
        <v>11</v>
      </c>
      <c r="H218" t="s">
        <v>11</v>
      </c>
      <c r="I218" t="s">
        <v>42</v>
      </c>
    </row>
    <row r="219" spans="1:9" x14ac:dyDescent="0.25">
      <c r="A219" t="s">
        <v>244</v>
      </c>
      <c r="B219">
        <v>1994</v>
      </c>
      <c r="C219" t="s">
        <v>20</v>
      </c>
      <c r="D219">
        <v>27</v>
      </c>
      <c r="E219">
        <v>0</v>
      </c>
      <c r="F219">
        <v>2170.08</v>
      </c>
      <c r="G219" t="s">
        <v>11</v>
      </c>
      <c r="H219" t="s">
        <v>11</v>
      </c>
      <c r="I219" t="s">
        <v>13</v>
      </c>
    </row>
    <row r="220" spans="1:9" x14ac:dyDescent="0.25">
      <c r="A220" t="s">
        <v>245</v>
      </c>
      <c r="B220">
        <v>1991</v>
      </c>
      <c r="C220" t="s">
        <v>30</v>
      </c>
      <c r="D220">
        <v>16</v>
      </c>
      <c r="E220">
        <v>3</v>
      </c>
      <c r="F220">
        <v>2193.1999999999998</v>
      </c>
      <c r="G220" t="s">
        <v>11</v>
      </c>
      <c r="H220" t="s">
        <v>11</v>
      </c>
      <c r="I220" t="s">
        <v>23</v>
      </c>
    </row>
    <row r="221" spans="1:9" x14ac:dyDescent="0.25">
      <c r="A221" t="s">
        <v>246</v>
      </c>
      <c r="B221">
        <v>2004</v>
      </c>
      <c r="C221" t="s">
        <v>30</v>
      </c>
      <c r="D221">
        <v>7</v>
      </c>
      <c r="E221">
        <v>0</v>
      </c>
      <c r="F221">
        <v>2196.4699999999998</v>
      </c>
      <c r="G221" t="s">
        <v>11</v>
      </c>
      <c r="H221" t="s">
        <v>12</v>
      </c>
      <c r="I221" t="s">
        <v>247</v>
      </c>
    </row>
    <row r="222" spans="1:9" x14ac:dyDescent="0.25">
      <c r="A222" t="s">
        <v>248</v>
      </c>
      <c r="B222">
        <v>2004</v>
      </c>
      <c r="C222" t="s">
        <v>20</v>
      </c>
      <c r="D222">
        <v>3</v>
      </c>
      <c r="E222">
        <v>0</v>
      </c>
      <c r="F222">
        <v>2198.19</v>
      </c>
      <c r="G222" t="s">
        <v>11</v>
      </c>
      <c r="H222" t="s">
        <v>16</v>
      </c>
      <c r="I222" t="s">
        <v>249</v>
      </c>
    </row>
    <row r="223" spans="1:9" x14ac:dyDescent="0.25">
      <c r="A223" t="s">
        <v>250</v>
      </c>
      <c r="B223">
        <v>2004</v>
      </c>
      <c r="C223" t="s">
        <v>20</v>
      </c>
      <c r="D223">
        <v>12</v>
      </c>
      <c r="E223">
        <v>0</v>
      </c>
      <c r="F223">
        <v>2200.83</v>
      </c>
      <c r="G223" t="s">
        <v>11</v>
      </c>
      <c r="H223" t="s">
        <v>11</v>
      </c>
      <c r="I223" t="s">
        <v>247</v>
      </c>
    </row>
    <row r="224" spans="1:9" x14ac:dyDescent="0.25">
      <c r="A224" t="s">
        <v>251</v>
      </c>
      <c r="B224">
        <v>2004</v>
      </c>
      <c r="C224" t="s">
        <v>10</v>
      </c>
      <c r="D224">
        <v>27</v>
      </c>
      <c r="E224">
        <v>1</v>
      </c>
      <c r="F224">
        <v>2201.1</v>
      </c>
      <c r="G224" t="s">
        <v>11</v>
      </c>
      <c r="H224" t="s">
        <v>12</v>
      </c>
      <c r="I224" t="s">
        <v>13</v>
      </c>
    </row>
    <row r="225" spans="1:9" x14ac:dyDescent="0.25">
      <c r="A225" t="s">
        <v>252</v>
      </c>
      <c r="B225">
        <v>2004</v>
      </c>
      <c r="C225" t="s">
        <v>35</v>
      </c>
      <c r="D225">
        <v>6</v>
      </c>
      <c r="E225">
        <v>0</v>
      </c>
      <c r="F225">
        <v>2203.4699999999998</v>
      </c>
      <c r="G225" t="s">
        <v>11</v>
      </c>
      <c r="H225" t="s">
        <v>11</v>
      </c>
      <c r="I225" t="s">
        <v>247</v>
      </c>
    </row>
    <row r="226" spans="1:9" x14ac:dyDescent="0.25">
      <c r="A226" t="s">
        <v>253</v>
      </c>
      <c r="B226">
        <v>2004</v>
      </c>
      <c r="C226" t="s">
        <v>37</v>
      </c>
      <c r="D226">
        <v>28</v>
      </c>
      <c r="E226">
        <v>0</v>
      </c>
      <c r="F226">
        <v>2203.7399999999998</v>
      </c>
      <c r="G226" t="s">
        <v>11</v>
      </c>
      <c r="H226" t="s">
        <v>11</v>
      </c>
      <c r="I226" t="s">
        <v>247</v>
      </c>
    </row>
    <row r="227" spans="1:9" x14ac:dyDescent="0.25">
      <c r="A227" t="s">
        <v>254</v>
      </c>
      <c r="B227">
        <v>2004</v>
      </c>
      <c r="C227" t="s">
        <v>15</v>
      </c>
      <c r="D227">
        <v>13</v>
      </c>
      <c r="E227">
        <v>0</v>
      </c>
      <c r="F227">
        <v>2205.98</v>
      </c>
      <c r="G227" t="s">
        <v>11</v>
      </c>
      <c r="H227" t="s">
        <v>12</v>
      </c>
      <c r="I227" t="s">
        <v>247</v>
      </c>
    </row>
    <row r="228" spans="1:9" x14ac:dyDescent="0.25">
      <c r="A228" t="s">
        <v>255</v>
      </c>
      <c r="B228">
        <v>2004</v>
      </c>
      <c r="C228" t="s">
        <v>35</v>
      </c>
      <c r="D228">
        <v>6</v>
      </c>
      <c r="E228">
        <v>0</v>
      </c>
      <c r="F228">
        <v>2207.6999999999998</v>
      </c>
      <c r="G228" t="s">
        <v>11</v>
      </c>
      <c r="H228" t="s">
        <v>11</v>
      </c>
      <c r="I228" t="s">
        <v>247</v>
      </c>
    </row>
    <row r="229" spans="1:9" x14ac:dyDescent="0.25">
      <c r="A229" t="s">
        <v>256</v>
      </c>
      <c r="B229">
        <v>2004</v>
      </c>
      <c r="C229" t="s">
        <v>10</v>
      </c>
      <c r="D229">
        <v>27</v>
      </c>
      <c r="E229">
        <v>0</v>
      </c>
      <c r="F229">
        <v>2211.13</v>
      </c>
      <c r="G229" t="s">
        <v>11</v>
      </c>
      <c r="H229" t="s">
        <v>11</v>
      </c>
      <c r="I229" t="s">
        <v>247</v>
      </c>
    </row>
    <row r="230" spans="1:9" x14ac:dyDescent="0.25">
      <c r="A230" t="s">
        <v>257</v>
      </c>
      <c r="B230">
        <v>1994</v>
      </c>
      <c r="C230" t="s">
        <v>15</v>
      </c>
      <c r="D230">
        <v>17</v>
      </c>
      <c r="E230">
        <v>0</v>
      </c>
      <c r="F230">
        <v>2213.21</v>
      </c>
      <c r="G230" t="s">
        <v>11</v>
      </c>
      <c r="H230" t="s">
        <v>11</v>
      </c>
      <c r="I230" t="s">
        <v>13</v>
      </c>
    </row>
    <row r="231" spans="1:9" x14ac:dyDescent="0.25">
      <c r="A231" t="s">
        <v>258</v>
      </c>
      <c r="B231">
        <v>2004</v>
      </c>
      <c r="C231" t="s">
        <v>18</v>
      </c>
      <c r="D231">
        <v>13</v>
      </c>
      <c r="E231">
        <v>0</v>
      </c>
      <c r="F231">
        <v>2217.4699999999998</v>
      </c>
      <c r="G231" t="s">
        <v>11</v>
      </c>
      <c r="H231" t="s">
        <v>16</v>
      </c>
      <c r="I231" t="s">
        <v>247</v>
      </c>
    </row>
    <row r="232" spans="1:9" x14ac:dyDescent="0.25">
      <c r="A232" t="s">
        <v>259</v>
      </c>
      <c r="B232">
        <v>2004</v>
      </c>
      <c r="C232" t="s">
        <v>20</v>
      </c>
      <c r="D232">
        <v>25</v>
      </c>
      <c r="E232">
        <v>0</v>
      </c>
      <c r="F232">
        <v>2217.6</v>
      </c>
      <c r="G232" t="s">
        <v>11</v>
      </c>
      <c r="H232" t="s">
        <v>16</v>
      </c>
      <c r="I232" t="s">
        <v>247</v>
      </c>
    </row>
    <row r="233" spans="1:9" x14ac:dyDescent="0.25">
      <c r="A233" t="s">
        <v>260</v>
      </c>
      <c r="B233">
        <v>2004</v>
      </c>
      <c r="C233" t="s">
        <v>30</v>
      </c>
      <c r="D233">
        <v>12</v>
      </c>
      <c r="E233">
        <v>1</v>
      </c>
      <c r="F233">
        <v>2219.4499999999998</v>
      </c>
      <c r="G233" t="s">
        <v>11</v>
      </c>
      <c r="H233" t="s">
        <v>16</v>
      </c>
      <c r="I233" t="s">
        <v>13</v>
      </c>
    </row>
    <row r="234" spans="1:9" x14ac:dyDescent="0.25">
      <c r="A234" t="s">
        <v>261</v>
      </c>
      <c r="B234">
        <v>2003</v>
      </c>
      <c r="C234" t="s">
        <v>30</v>
      </c>
      <c r="D234">
        <v>10</v>
      </c>
      <c r="E234">
        <v>1</v>
      </c>
      <c r="F234">
        <v>2221.56</v>
      </c>
      <c r="G234" t="s">
        <v>11</v>
      </c>
      <c r="H234" t="s">
        <v>12</v>
      </c>
      <c r="I234" t="s">
        <v>23</v>
      </c>
    </row>
    <row r="235" spans="1:9" x14ac:dyDescent="0.25">
      <c r="A235" t="s">
        <v>262</v>
      </c>
      <c r="B235">
        <v>2000</v>
      </c>
      <c r="C235" t="s">
        <v>18</v>
      </c>
      <c r="D235">
        <v>30</v>
      </c>
      <c r="E235">
        <v>0</v>
      </c>
      <c r="F235">
        <v>2250.84</v>
      </c>
      <c r="G235" t="s">
        <v>11</v>
      </c>
      <c r="H235" t="s">
        <v>11</v>
      </c>
      <c r="I235" t="s">
        <v>170</v>
      </c>
    </row>
    <row r="236" spans="1:9" x14ac:dyDescent="0.25">
      <c r="A236" t="s">
        <v>263</v>
      </c>
      <c r="B236">
        <v>2000</v>
      </c>
      <c r="C236" t="s">
        <v>30</v>
      </c>
      <c r="D236">
        <v>11</v>
      </c>
      <c r="E236">
        <v>0</v>
      </c>
      <c r="F236">
        <v>2254.8000000000002</v>
      </c>
      <c r="G236" t="s">
        <v>11</v>
      </c>
      <c r="H236" t="s">
        <v>12</v>
      </c>
      <c r="I236" t="s">
        <v>168</v>
      </c>
    </row>
    <row r="237" spans="1:9" x14ac:dyDescent="0.25">
      <c r="A237" t="s">
        <v>264</v>
      </c>
      <c r="B237">
        <v>2002</v>
      </c>
      <c r="C237" t="s">
        <v>10</v>
      </c>
      <c r="D237">
        <v>15</v>
      </c>
      <c r="E237">
        <v>0</v>
      </c>
      <c r="F237">
        <v>2257.48</v>
      </c>
      <c r="G237" t="s">
        <v>11</v>
      </c>
      <c r="H237" t="s">
        <v>16</v>
      </c>
      <c r="I237" t="s">
        <v>23</v>
      </c>
    </row>
    <row r="238" spans="1:9" x14ac:dyDescent="0.25">
      <c r="A238" t="s">
        <v>265</v>
      </c>
      <c r="B238">
        <v>2002</v>
      </c>
      <c r="C238" t="s">
        <v>15</v>
      </c>
      <c r="D238">
        <v>12</v>
      </c>
      <c r="E238">
        <v>0</v>
      </c>
      <c r="F238">
        <v>2261.5700000000002</v>
      </c>
      <c r="G238" t="s">
        <v>11</v>
      </c>
      <c r="H238" t="s">
        <v>16</v>
      </c>
      <c r="I238" t="s">
        <v>23</v>
      </c>
    </row>
    <row r="239" spans="1:9" x14ac:dyDescent="0.25">
      <c r="A239" t="s">
        <v>266</v>
      </c>
      <c r="B239">
        <v>1991</v>
      </c>
      <c r="C239" t="s">
        <v>18</v>
      </c>
      <c r="D239">
        <v>16</v>
      </c>
      <c r="E239">
        <v>3</v>
      </c>
      <c r="F239">
        <v>2277.7199999999998</v>
      </c>
      <c r="G239" t="s">
        <v>11</v>
      </c>
      <c r="H239" t="s">
        <v>16</v>
      </c>
      <c r="I239" t="s">
        <v>13</v>
      </c>
    </row>
    <row r="240" spans="1:9" x14ac:dyDescent="0.25">
      <c r="A240" t="s">
        <v>267</v>
      </c>
      <c r="B240">
        <v>1989</v>
      </c>
      <c r="C240" t="s">
        <v>37</v>
      </c>
      <c r="D240">
        <v>5</v>
      </c>
      <c r="E240">
        <v>3</v>
      </c>
      <c r="F240">
        <v>2295.2399999999998</v>
      </c>
      <c r="G240" t="s">
        <v>11</v>
      </c>
      <c r="H240" t="s">
        <v>16</v>
      </c>
      <c r="I240" t="s">
        <v>13</v>
      </c>
    </row>
    <row r="241" spans="1:9" x14ac:dyDescent="0.25">
      <c r="A241" t="s">
        <v>268</v>
      </c>
      <c r="B241">
        <v>1996</v>
      </c>
      <c r="C241" t="s">
        <v>15</v>
      </c>
      <c r="D241">
        <v>28</v>
      </c>
      <c r="E241">
        <v>0</v>
      </c>
      <c r="F241">
        <v>2302.3000000000002</v>
      </c>
      <c r="G241" t="s">
        <v>16</v>
      </c>
      <c r="H241" t="s">
        <v>11</v>
      </c>
      <c r="I241" t="s">
        <v>42</v>
      </c>
    </row>
    <row r="242" spans="1:9" x14ac:dyDescent="0.25">
      <c r="A242" t="s">
        <v>269</v>
      </c>
      <c r="B242">
        <v>2004</v>
      </c>
      <c r="C242" t="s">
        <v>20</v>
      </c>
      <c r="D242">
        <v>6</v>
      </c>
      <c r="E242">
        <v>2</v>
      </c>
      <c r="F242">
        <v>2304</v>
      </c>
      <c r="G242" t="s">
        <v>11</v>
      </c>
      <c r="H242" t="s">
        <v>12</v>
      </c>
      <c r="I242" t="s">
        <v>13</v>
      </c>
    </row>
    <row r="243" spans="1:9" x14ac:dyDescent="0.25">
      <c r="A243" t="s">
        <v>270</v>
      </c>
      <c r="B243">
        <v>1996</v>
      </c>
      <c r="C243" t="s">
        <v>30</v>
      </c>
      <c r="D243">
        <v>17</v>
      </c>
      <c r="E243">
        <v>0</v>
      </c>
      <c r="F243">
        <v>2322.62</v>
      </c>
      <c r="G243" t="s">
        <v>11</v>
      </c>
      <c r="H243" t="s">
        <v>16</v>
      </c>
      <c r="I243" t="s">
        <v>13</v>
      </c>
    </row>
    <row r="244" spans="1:9" x14ac:dyDescent="0.25">
      <c r="A244" t="s">
        <v>271</v>
      </c>
      <c r="B244">
        <v>2003</v>
      </c>
      <c r="C244" t="s">
        <v>15</v>
      </c>
      <c r="D244">
        <v>18</v>
      </c>
      <c r="E244">
        <v>1</v>
      </c>
      <c r="F244">
        <v>2331.52</v>
      </c>
      <c r="G244" t="s">
        <v>11</v>
      </c>
      <c r="H244" t="s">
        <v>12</v>
      </c>
      <c r="I244" t="s">
        <v>42</v>
      </c>
    </row>
    <row r="245" spans="1:9" x14ac:dyDescent="0.25">
      <c r="A245" t="s">
        <v>272</v>
      </c>
      <c r="B245">
        <v>1998</v>
      </c>
      <c r="C245" t="s">
        <v>37</v>
      </c>
      <c r="D245">
        <v>21</v>
      </c>
      <c r="E245">
        <v>0</v>
      </c>
      <c r="F245">
        <v>2352.9699999999998</v>
      </c>
      <c r="G245" t="s">
        <v>12</v>
      </c>
      <c r="H245" t="s">
        <v>12</v>
      </c>
      <c r="I245" t="s">
        <v>23</v>
      </c>
    </row>
    <row r="246" spans="1:9" x14ac:dyDescent="0.25">
      <c r="A246" t="s">
        <v>273</v>
      </c>
      <c r="B246">
        <v>2002</v>
      </c>
      <c r="C246" t="s">
        <v>15</v>
      </c>
      <c r="D246">
        <v>5</v>
      </c>
      <c r="E246">
        <v>1</v>
      </c>
      <c r="F246">
        <v>2362.23</v>
      </c>
      <c r="G246" t="s">
        <v>11</v>
      </c>
      <c r="H246" t="s">
        <v>16</v>
      </c>
      <c r="I246" t="s">
        <v>23</v>
      </c>
    </row>
    <row r="247" spans="1:9" x14ac:dyDescent="0.25">
      <c r="A247" t="s">
        <v>274</v>
      </c>
      <c r="B247">
        <v>1988</v>
      </c>
      <c r="C247" t="s">
        <v>30</v>
      </c>
      <c r="D247">
        <v>12</v>
      </c>
      <c r="E247">
        <v>3</v>
      </c>
      <c r="F247">
        <v>2373.3000000000002</v>
      </c>
      <c r="G247" t="s">
        <v>11</v>
      </c>
      <c r="H247" t="s">
        <v>11</v>
      </c>
      <c r="I247" t="s">
        <v>13</v>
      </c>
    </row>
    <row r="248" spans="1:9" x14ac:dyDescent="0.25">
      <c r="A248" t="s">
        <v>275</v>
      </c>
      <c r="B248">
        <v>1999</v>
      </c>
      <c r="C248" t="s">
        <v>30</v>
      </c>
      <c r="D248">
        <v>17</v>
      </c>
      <c r="E248">
        <v>0</v>
      </c>
      <c r="F248">
        <v>2395.17</v>
      </c>
      <c r="G248" t="s">
        <v>11</v>
      </c>
      <c r="H248" t="s">
        <v>16</v>
      </c>
      <c r="I248" t="s">
        <v>276</v>
      </c>
    </row>
    <row r="249" spans="1:9" x14ac:dyDescent="0.25">
      <c r="A249" t="s">
        <v>277</v>
      </c>
      <c r="B249">
        <v>1999</v>
      </c>
      <c r="C249" t="s">
        <v>35</v>
      </c>
      <c r="D249">
        <v>10</v>
      </c>
      <c r="E249">
        <v>0</v>
      </c>
      <c r="F249">
        <v>2396.1</v>
      </c>
      <c r="G249" t="s">
        <v>11</v>
      </c>
      <c r="H249" t="s">
        <v>16</v>
      </c>
      <c r="I249" t="s">
        <v>166</v>
      </c>
    </row>
    <row r="250" spans="1:9" x14ac:dyDescent="0.25">
      <c r="A250" t="s">
        <v>278</v>
      </c>
      <c r="B250">
        <v>2001</v>
      </c>
      <c r="C250" t="s">
        <v>18</v>
      </c>
      <c r="D250">
        <v>3</v>
      </c>
      <c r="E250">
        <v>0</v>
      </c>
      <c r="F250">
        <v>2404.73</v>
      </c>
      <c r="G250" t="s">
        <v>11</v>
      </c>
      <c r="H250" t="s">
        <v>12</v>
      </c>
      <c r="I250" t="s">
        <v>23</v>
      </c>
    </row>
    <row r="251" spans="1:9" x14ac:dyDescent="0.25">
      <c r="A251" t="s">
        <v>279</v>
      </c>
      <c r="B251">
        <v>1999</v>
      </c>
      <c r="C251" t="s">
        <v>15</v>
      </c>
      <c r="D251">
        <v>12</v>
      </c>
      <c r="E251">
        <v>1</v>
      </c>
      <c r="F251">
        <v>2416.96</v>
      </c>
      <c r="G251" t="s">
        <v>11</v>
      </c>
      <c r="H251" t="s">
        <v>11</v>
      </c>
      <c r="I251" t="s">
        <v>42</v>
      </c>
    </row>
    <row r="252" spans="1:9" x14ac:dyDescent="0.25">
      <c r="A252" t="s">
        <v>280</v>
      </c>
      <c r="B252">
        <v>1999</v>
      </c>
      <c r="C252" t="s">
        <v>15</v>
      </c>
      <c r="D252">
        <v>21</v>
      </c>
      <c r="E252">
        <v>1</v>
      </c>
      <c r="F252">
        <v>2438.06</v>
      </c>
      <c r="G252" t="s">
        <v>11</v>
      </c>
      <c r="H252" t="s">
        <v>11</v>
      </c>
      <c r="I252" t="s">
        <v>13</v>
      </c>
    </row>
    <row r="253" spans="1:9" x14ac:dyDescent="0.25">
      <c r="A253" t="s">
        <v>281</v>
      </c>
      <c r="B253">
        <v>2002</v>
      </c>
      <c r="C253" t="s">
        <v>10</v>
      </c>
      <c r="D253">
        <v>29</v>
      </c>
      <c r="E253">
        <v>0</v>
      </c>
      <c r="F253">
        <v>2457.21</v>
      </c>
      <c r="G253" t="s">
        <v>11</v>
      </c>
      <c r="H253" t="s">
        <v>16</v>
      </c>
      <c r="I253" t="s">
        <v>247</v>
      </c>
    </row>
    <row r="254" spans="1:9" x14ac:dyDescent="0.25">
      <c r="A254" t="s">
        <v>282</v>
      </c>
      <c r="B254">
        <v>1998</v>
      </c>
      <c r="C254" t="s">
        <v>15</v>
      </c>
      <c r="D254">
        <v>19</v>
      </c>
      <c r="E254">
        <v>0</v>
      </c>
      <c r="F254">
        <v>2457.5</v>
      </c>
      <c r="G254" t="s">
        <v>11</v>
      </c>
      <c r="H254" t="s">
        <v>16</v>
      </c>
      <c r="I254" t="s">
        <v>42</v>
      </c>
    </row>
    <row r="255" spans="1:9" x14ac:dyDescent="0.25">
      <c r="A255" t="s">
        <v>283</v>
      </c>
      <c r="B255">
        <v>2002</v>
      </c>
      <c r="C255" t="s">
        <v>10</v>
      </c>
      <c r="D255">
        <v>11</v>
      </c>
      <c r="E255">
        <v>0</v>
      </c>
      <c r="F255">
        <v>2459.7199999999998</v>
      </c>
      <c r="G255" t="s">
        <v>11</v>
      </c>
      <c r="H255" t="s">
        <v>11</v>
      </c>
      <c r="I255" t="s">
        <v>247</v>
      </c>
    </row>
    <row r="256" spans="1:9" x14ac:dyDescent="0.25">
      <c r="A256" t="s">
        <v>284</v>
      </c>
      <c r="B256">
        <v>1998</v>
      </c>
      <c r="C256" t="s">
        <v>35</v>
      </c>
      <c r="D256">
        <v>17</v>
      </c>
      <c r="E256">
        <v>0</v>
      </c>
      <c r="F256">
        <v>2464.62</v>
      </c>
      <c r="G256" t="s">
        <v>11</v>
      </c>
      <c r="H256" t="s">
        <v>12</v>
      </c>
      <c r="I256" t="s">
        <v>13</v>
      </c>
    </row>
    <row r="257" spans="1:9" x14ac:dyDescent="0.25">
      <c r="A257" t="s">
        <v>285</v>
      </c>
      <c r="B257">
        <v>1998</v>
      </c>
      <c r="C257" t="s">
        <v>10</v>
      </c>
      <c r="D257">
        <v>2</v>
      </c>
      <c r="E257">
        <v>0</v>
      </c>
      <c r="F257">
        <v>2473.33</v>
      </c>
      <c r="G257" t="s">
        <v>11</v>
      </c>
      <c r="H257" t="s">
        <v>12</v>
      </c>
      <c r="I257" t="s">
        <v>13</v>
      </c>
    </row>
    <row r="258" spans="1:9" x14ac:dyDescent="0.25">
      <c r="A258" t="s">
        <v>286</v>
      </c>
      <c r="B258">
        <v>1998</v>
      </c>
      <c r="C258" t="s">
        <v>18</v>
      </c>
      <c r="D258">
        <v>20</v>
      </c>
      <c r="E258">
        <v>0</v>
      </c>
      <c r="F258">
        <v>2480.98</v>
      </c>
      <c r="G258" t="s">
        <v>11</v>
      </c>
      <c r="H258" t="s">
        <v>11</v>
      </c>
      <c r="I258" t="s">
        <v>13</v>
      </c>
    </row>
    <row r="259" spans="1:9" x14ac:dyDescent="0.25">
      <c r="A259" t="s">
        <v>287</v>
      </c>
      <c r="B259">
        <v>1995</v>
      </c>
      <c r="C259" t="s">
        <v>15</v>
      </c>
      <c r="D259">
        <v>6</v>
      </c>
      <c r="E259">
        <v>0</v>
      </c>
      <c r="F259">
        <v>2483.7399999999998</v>
      </c>
      <c r="G259" t="s">
        <v>12</v>
      </c>
      <c r="H259" t="s">
        <v>11</v>
      </c>
      <c r="I259" t="s">
        <v>13</v>
      </c>
    </row>
    <row r="260" spans="1:9" x14ac:dyDescent="0.25">
      <c r="A260" t="s">
        <v>288</v>
      </c>
      <c r="B260">
        <v>1995</v>
      </c>
      <c r="C260" t="s">
        <v>37</v>
      </c>
      <c r="D260">
        <v>14</v>
      </c>
      <c r="E260">
        <v>0</v>
      </c>
      <c r="F260">
        <v>2494.02</v>
      </c>
      <c r="G260" t="s">
        <v>12</v>
      </c>
      <c r="H260" t="s">
        <v>16</v>
      </c>
      <c r="I260" t="s">
        <v>42</v>
      </c>
    </row>
    <row r="261" spans="1:9" x14ac:dyDescent="0.25">
      <c r="A261" t="s">
        <v>289</v>
      </c>
      <c r="B261">
        <v>1995</v>
      </c>
      <c r="C261" t="s">
        <v>10</v>
      </c>
      <c r="D261">
        <v>9</v>
      </c>
      <c r="E261">
        <v>0</v>
      </c>
      <c r="F261">
        <v>2497.04</v>
      </c>
      <c r="G261" t="s">
        <v>12</v>
      </c>
      <c r="H261" t="s">
        <v>12</v>
      </c>
      <c r="I261" t="s">
        <v>13</v>
      </c>
    </row>
    <row r="262" spans="1:9" x14ac:dyDescent="0.25">
      <c r="A262" t="s">
        <v>290</v>
      </c>
      <c r="B262">
        <v>1995</v>
      </c>
      <c r="C262" t="s">
        <v>37</v>
      </c>
      <c r="D262">
        <v>15</v>
      </c>
      <c r="E262">
        <v>0</v>
      </c>
      <c r="F262">
        <v>2498.41</v>
      </c>
      <c r="G262" t="s">
        <v>12</v>
      </c>
      <c r="H262" t="s">
        <v>12</v>
      </c>
      <c r="I262" t="s">
        <v>13</v>
      </c>
    </row>
    <row r="263" spans="1:9" x14ac:dyDescent="0.25">
      <c r="A263" t="s">
        <v>291</v>
      </c>
      <c r="B263">
        <v>2004</v>
      </c>
      <c r="C263" t="s">
        <v>20</v>
      </c>
      <c r="D263">
        <v>6</v>
      </c>
      <c r="E263">
        <v>0</v>
      </c>
      <c r="F263">
        <v>2500.9299999999998</v>
      </c>
      <c r="G263" t="s">
        <v>11</v>
      </c>
      <c r="H263" t="s">
        <v>11</v>
      </c>
      <c r="I263" t="s">
        <v>23</v>
      </c>
    </row>
    <row r="264" spans="1:9" x14ac:dyDescent="0.25">
      <c r="A264" t="s">
        <v>292</v>
      </c>
      <c r="B264">
        <v>1991</v>
      </c>
      <c r="C264" t="s">
        <v>35</v>
      </c>
      <c r="D264">
        <v>5</v>
      </c>
      <c r="E264">
        <v>3</v>
      </c>
      <c r="F264">
        <v>2510.79</v>
      </c>
      <c r="G264" t="s">
        <v>11</v>
      </c>
      <c r="H264" t="s">
        <v>16</v>
      </c>
      <c r="I264" t="s">
        <v>13</v>
      </c>
    </row>
    <row r="265" spans="1:9" x14ac:dyDescent="0.25">
      <c r="A265" t="s">
        <v>293</v>
      </c>
      <c r="B265">
        <v>1997</v>
      </c>
      <c r="C265" t="s">
        <v>15</v>
      </c>
      <c r="D265">
        <v>2</v>
      </c>
      <c r="E265">
        <v>0</v>
      </c>
      <c r="F265">
        <v>2523.17</v>
      </c>
      <c r="G265" t="s">
        <v>12</v>
      </c>
      <c r="H265" t="s">
        <v>16</v>
      </c>
      <c r="I265" t="s">
        <v>23</v>
      </c>
    </row>
    <row r="266" spans="1:9" x14ac:dyDescent="0.25">
      <c r="A266" t="s">
        <v>294</v>
      </c>
      <c r="B266">
        <v>2000</v>
      </c>
      <c r="C266" t="s">
        <v>35</v>
      </c>
      <c r="D266">
        <v>25</v>
      </c>
      <c r="E266">
        <v>0</v>
      </c>
      <c r="F266">
        <v>2527.8200000000002</v>
      </c>
      <c r="G266" t="s">
        <v>11</v>
      </c>
      <c r="H266" t="s">
        <v>12</v>
      </c>
      <c r="I266" t="s">
        <v>23</v>
      </c>
    </row>
    <row r="267" spans="1:9" x14ac:dyDescent="0.25">
      <c r="A267" t="s">
        <v>295</v>
      </c>
      <c r="B267">
        <v>1997</v>
      </c>
      <c r="C267" t="s">
        <v>10</v>
      </c>
      <c r="D267">
        <v>28</v>
      </c>
      <c r="E267">
        <v>0</v>
      </c>
      <c r="F267">
        <v>2534.39</v>
      </c>
      <c r="G267" t="s">
        <v>12</v>
      </c>
      <c r="H267" t="s">
        <v>12</v>
      </c>
      <c r="I267" t="s">
        <v>23</v>
      </c>
    </row>
    <row r="268" spans="1:9" x14ac:dyDescent="0.25">
      <c r="A268" t="s">
        <v>296</v>
      </c>
      <c r="B268">
        <v>1990</v>
      </c>
      <c r="C268" t="s">
        <v>37</v>
      </c>
      <c r="D268">
        <v>1</v>
      </c>
      <c r="E268">
        <v>3</v>
      </c>
      <c r="F268">
        <v>2540.39</v>
      </c>
      <c r="G268" t="s">
        <v>11</v>
      </c>
      <c r="H268" t="s">
        <v>11</v>
      </c>
      <c r="I268" t="s">
        <v>13</v>
      </c>
    </row>
    <row r="269" spans="1:9" x14ac:dyDescent="0.25">
      <c r="A269" t="s">
        <v>297</v>
      </c>
      <c r="B269">
        <v>1991</v>
      </c>
      <c r="C269" t="s">
        <v>15</v>
      </c>
      <c r="D269">
        <v>17</v>
      </c>
      <c r="E269">
        <v>3</v>
      </c>
      <c r="F269">
        <v>2545.6799999999998</v>
      </c>
      <c r="G269" t="s">
        <v>11</v>
      </c>
      <c r="H269" t="s">
        <v>16</v>
      </c>
      <c r="I269" t="s">
        <v>13</v>
      </c>
    </row>
    <row r="270" spans="1:9" x14ac:dyDescent="0.25">
      <c r="A270" t="s">
        <v>298</v>
      </c>
      <c r="B270">
        <v>2002</v>
      </c>
      <c r="C270" t="s">
        <v>37</v>
      </c>
      <c r="D270">
        <v>11</v>
      </c>
      <c r="E270">
        <v>2</v>
      </c>
      <c r="F270">
        <v>2566.4699999999998</v>
      </c>
      <c r="G270" t="s">
        <v>11</v>
      </c>
      <c r="H270" t="s">
        <v>12</v>
      </c>
      <c r="I270" t="s">
        <v>13</v>
      </c>
    </row>
    <row r="271" spans="1:9" x14ac:dyDescent="0.25">
      <c r="A271" t="s">
        <v>299</v>
      </c>
      <c r="B271">
        <v>2002</v>
      </c>
      <c r="C271" t="s">
        <v>10</v>
      </c>
      <c r="D271">
        <v>20</v>
      </c>
      <c r="E271">
        <v>0</v>
      </c>
      <c r="F271">
        <v>2585.04</v>
      </c>
      <c r="G271" t="s">
        <v>11</v>
      </c>
      <c r="H271" t="s">
        <v>11</v>
      </c>
      <c r="I271" t="s">
        <v>300</v>
      </c>
    </row>
    <row r="272" spans="1:9" x14ac:dyDescent="0.25">
      <c r="A272" t="s">
        <v>301</v>
      </c>
      <c r="B272">
        <v>2001</v>
      </c>
      <c r="C272" t="s">
        <v>37</v>
      </c>
      <c r="D272">
        <v>15</v>
      </c>
      <c r="E272">
        <v>1</v>
      </c>
      <c r="F272">
        <v>2585.27</v>
      </c>
      <c r="G272" t="s">
        <v>11</v>
      </c>
      <c r="H272" t="s">
        <v>12</v>
      </c>
      <c r="I272" t="s">
        <v>42</v>
      </c>
    </row>
    <row r="273" spans="1:9" x14ac:dyDescent="0.25">
      <c r="A273" t="s">
        <v>302</v>
      </c>
      <c r="B273">
        <v>2001</v>
      </c>
      <c r="C273" t="s">
        <v>10</v>
      </c>
      <c r="D273">
        <v>28</v>
      </c>
      <c r="E273">
        <v>0</v>
      </c>
      <c r="F273">
        <v>2585.85</v>
      </c>
      <c r="G273" t="s">
        <v>11</v>
      </c>
      <c r="H273" t="s">
        <v>11</v>
      </c>
      <c r="I273" t="s">
        <v>247</v>
      </c>
    </row>
    <row r="274" spans="1:9" x14ac:dyDescent="0.25">
      <c r="A274" t="s">
        <v>303</v>
      </c>
      <c r="B274">
        <v>2001</v>
      </c>
      <c r="C274" t="s">
        <v>35</v>
      </c>
      <c r="D274">
        <v>26</v>
      </c>
      <c r="E274">
        <v>1</v>
      </c>
      <c r="F274">
        <v>2597.7800000000002</v>
      </c>
      <c r="G274" t="s">
        <v>11</v>
      </c>
      <c r="H274" t="s">
        <v>16</v>
      </c>
      <c r="I274" t="s">
        <v>42</v>
      </c>
    </row>
    <row r="275" spans="1:9" x14ac:dyDescent="0.25">
      <c r="A275" t="s">
        <v>304</v>
      </c>
      <c r="B275">
        <v>1997</v>
      </c>
      <c r="C275" t="s">
        <v>35</v>
      </c>
      <c r="D275">
        <v>26</v>
      </c>
      <c r="E275">
        <v>0</v>
      </c>
      <c r="F275">
        <v>2632.99</v>
      </c>
      <c r="G275" t="s">
        <v>11</v>
      </c>
      <c r="H275" t="s">
        <v>16</v>
      </c>
      <c r="I275" t="s">
        <v>42</v>
      </c>
    </row>
    <row r="276" spans="1:9" x14ac:dyDescent="0.25">
      <c r="A276" t="s">
        <v>305</v>
      </c>
      <c r="B276">
        <v>2000</v>
      </c>
      <c r="C276" t="s">
        <v>18</v>
      </c>
      <c r="D276">
        <v>24</v>
      </c>
      <c r="E276">
        <v>1</v>
      </c>
      <c r="F276">
        <v>2639.04</v>
      </c>
      <c r="G276" t="s">
        <v>11</v>
      </c>
      <c r="H276" t="s">
        <v>11</v>
      </c>
      <c r="I276" t="s">
        <v>23</v>
      </c>
    </row>
    <row r="277" spans="1:9" x14ac:dyDescent="0.25">
      <c r="A277" t="s">
        <v>306</v>
      </c>
      <c r="B277">
        <v>2000</v>
      </c>
      <c r="C277" t="s">
        <v>30</v>
      </c>
      <c r="D277">
        <v>9</v>
      </c>
      <c r="E277">
        <v>1</v>
      </c>
      <c r="F277">
        <v>2643.27</v>
      </c>
      <c r="G277" t="s">
        <v>11</v>
      </c>
      <c r="H277" t="s">
        <v>16</v>
      </c>
      <c r="I277" t="s">
        <v>23</v>
      </c>
    </row>
    <row r="278" spans="1:9" x14ac:dyDescent="0.25">
      <c r="A278" t="s">
        <v>307</v>
      </c>
      <c r="B278">
        <v>1996</v>
      </c>
      <c r="C278" t="s">
        <v>35</v>
      </c>
      <c r="D278">
        <v>5</v>
      </c>
      <c r="E278">
        <v>0</v>
      </c>
      <c r="F278">
        <v>2680.95</v>
      </c>
      <c r="G278" t="s">
        <v>12</v>
      </c>
      <c r="H278" t="s">
        <v>11</v>
      </c>
      <c r="I278" t="s">
        <v>23</v>
      </c>
    </row>
    <row r="279" spans="1:9" x14ac:dyDescent="0.25">
      <c r="A279" t="s">
        <v>308</v>
      </c>
      <c r="B279">
        <v>1994</v>
      </c>
      <c r="C279" t="s">
        <v>20</v>
      </c>
      <c r="D279">
        <v>17</v>
      </c>
      <c r="E279">
        <v>0</v>
      </c>
      <c r="F279">
        <v>2684.69</v>
      </c>
      <c r="G279" t="s">
        <v>11</v>
      </c>
      <c r="H279" t="s">
        <v>11</v>
      </c>
      <c r="I279" t="s">
        <v>13</v>
      </c>
    </row>
    <row r="280" spans="1:9" x14ac:dyDescent="0.25">
      <c r="A280" t="s">
        <v>309</v>
      </c>
      <c r="B280">
        <v>1994</v>
      </c>
      <c r="C280" t="s">
        <v>37</v>
      </c>
      <c r="D280">
        <v>2</v>
      </c>
      <c r="E280">
        <v>0</v>
      </c>
      <c r="F280">
        <v>2689.5</v>
      </c>
      <c r="G280" t="s">
        <v>12</v>
      </c>
      <c r="H280" t="s">
        <v>11</v>
      </c>
      <c r="I280" t="s">
        <v>13</v>
      </c>
    </row>
    <row r="281" spans="1:9" x14ac:dyDescent="0.25">
      <c r="A281" t="s">
        <v>310</v>
      </c>
      <c r="B281">
        <v>1999</v>
      </c>
      <c r="C281" t="s">
        <v>18</v>
      </c>
      <c r="D281">
        <v>11</v>
      </c>
      <c r="E281">
        <v>0</v>
      </c>
      <c r="F281">
        <v>2690.11</v>
      </c>
      <c r="G281" t="s">
        <v>11</v>
      </c>
      <c r="H281" t="s">
        <v>11</v>
      </c>
      <c r="I281" t="s">
        <v>23</v>
      </c>
    </row>
    <row r="282" spans="1:9" x14ac:dyDescent="0.25">
      <c r="A282" t="s">
        <v>311</v>
      </c>
      <c r="B282">
        <v>1996</v>
      </c>
      <c r="C282" t="s">
        <v>18</v>
      </c>
      <c r="D282">
        <v>13</v>
      </c>
      <c r="E282">
        <v>0</v>
      </c>
      <c r="F282">
        <v>2699.57</v>
      </c>
      <c r="G282" t="s">
        <v>11</v>
      </c>
      <c r="H282" t="s">
        <v>16</v>
      </c>
      <c r="I282" t="s">
        <v>23</v>
      </c>
    </row>
    <row r="283" spans="1:9" x14ac:dyDescent="0.25">
      <c r="A283" t="s">
        <v>312</v>
      </c>
      <c r="B283">
        <v>2003</v>
      </c>
      <c r="C283" t="s">
        <v>10</v>
      </c>
      <c r="D283">
        <v>17</v>
      </c>
      <c r="E283">
        <v>1</v>
      </c>
      <c r="F283">
        <v>2709.11</v>
      </c>
      <c r="G283" t="s">
        <v>11</v>
      </c>
      <c r="H283" t="s">
        <v>11</v>
      </c>
      <c r="I283" t="s">
        <v>23</v>
      </c>
    </row>
    <row r="284" spans="1:9" x14ac:dyDescent="0.25">
      <c r="A284" t="s">
        <v>313</v>
      </c>
      <c r="B284">
        <v>2003</v>
      </c>
      <c r="C284" t="s">
        <v>15</v>
      </c>
      <c r="D284">
        <v>21</v>
      </c>
      <c r="E284">
        <v>1</v>
      </c>
      <c r="F284">
        <v>2709.24</v>
      </c>
      <c r="G284" t="s">
        <v>11</v>
      </c>
      <c r="H284" t="s">
        <v>11</v>
      </c>
      <c r="I284" t="s">
        <v>23</v>
      </c>
    </row>
    <row r="285" spans="1:9" x14ac:dyDescent="0.25">
      <c r="A285" t="s">
        <v>314</v>
      </c>
      <c r="B285">
        <v>2003</v>
      </c>
      <c r="C285" t="s">
        <v>30</v>
      </c>
      <c r="D285">
        <v>1</v>
      </c>
      <c r="E285">
        <v>1</v>
      </c>
      <c r="F285">
        <v>2710.83</v>
      </c>
      <c r="G285" t="s">
        <v>11</v>
      </c>
      <c r="H285" t="s">
        <v>12</v>
      </c>
      <c r="I285" t="s">
        <v>23</v>
      </c>
    </row>
    <row r="286" spans="1:9" x14ac:dyDescent="0.25">
      <c r="A286" t="s">
        <v>315</v>
      </c>
      <c r="B286">
        <v>2003</v>
      </c>
      <c r="C286" t="s">
        <v>35</v>
      </c>
      <c r="D286">
        <v>6</v>
      </c>
      <c r="E286">
        <v>1</v>
      </c>
      <c r="F286">
        <v>2719.28</v>
      </c>
      <c r="G286" t="s">
        <v>11</v>
      </c>
      <c r="H286" t="s">
        <v>11</v>
      </c>
      <c r="I286" t="s">
        <v>23</v>
      </c>
    </row>
    <row r="287" spans="1:9" x14ac:dyDescent="0.25">
      <c r="A287" t="s">
        <v>316</v>
      </c>
      <c r="B287">
        <v>1997</v>
      </c>
      <c r="C287" t="s">
        <v>37</v>
      </c>
      <c r="D287">
        <v>30</v>
      </c>
      <c r="E287">
        <v>0</v>
      </c>
      <c r="F287">
        <v>2721.32</v>
      </c>
      <c r="G287" t="s">
        <v>16</v>
      </c>
      <c r="H287" t="s">
        <v>12</v>
      </c>
      <c r="I287" t="s">
        <v>276</v>
      </c>
    </row>
    <row r="288" spans="1:9" x14ac:dyDescent="0.25">
      <c r="A288" t="s">
        <v>317</v>
      </c>
      <c r="B288">
        <v>1988</v>
      </c>
      <c r="C288" t="s">
        <v>35</v>
      </c>
      <c r="D288">
        <v>20</v>
      </c>
      <c r="E288">
        <v>3</v>
      </c>
      <c r="F288">
        <v>2726.06</v>
      </c>
      <c r="G288" t="s">
        <v>11</v>
      </c>
      <c r="H288" t="s">
        <v>11</v>
      </c>
      <c r="I288" t="s">
        <v>13</v>
      </c>
    </row>
    <row r="289" spans="1:9" x14ac:dyDescent="0.25">
      <c r="A289" t="s">
        <v>318</v>
      </c>
      <c r="B289">
        <v>1997</v>
      </c>
      <c r="C289" t="s">
        <v>37</v>
      </c>
      <c r="D289">
        <v>6</v>
      </c>
      <c r="E289">
        <v>0</v>
      </c>
      <c r="F289">
        <v>2727.4</v>
      </c>
      <c r="G289" t="s">
        <v>12</v>
      </c>
      <c r="H289" t="s">
        <v>12</v>
      </c>
      <c r="I289" t="s">
        <v>168</v>
      </c>
    </row>
    <row r="290" spans="1:9" x14ac:dyDescent="0.25">
      <c r="A290" t="s">
        <v>319</v>
      </c>
      <c r="B290">
        <v>2003</v>
      </c>
      <c r="C290" t="s">
        <v>30</v>
      </c>
      <c r="D290">
        <v>3</v>
      </c>
      <c r="E290">
        <v>1</v>
      </c>
      <c r="F290">
        <v>2730.11</v>
      </c>
      <c r="G290" t="s">
        <v>11</v>
      </c>
      <c r="H290" t="s">
        <v>12</v>
      </c>
      <c r="I290" t="s">
        <v>23</v>
      </c>
    </row>
    <row r="291" spans="1:9" x14ac:dyDescent="0.25">
      <c r="A291" t="s">
        <v>320</v>
      </c>
      <c r="B291">
        <v>2000</v>
      </c>
      <c r="C291" t="s">
        <v>30</v>
      </c>
      <c r="D291">
        <v>17</v>
      </c>
      <c r="E291">
        <v>0</v>
      </c>
      <c r="F291">
        <v>2731.91</v>
      </c>
      <c r="G291" t="s">
        <v>11</v>
      </c>
      <c r="H291" t="s">
        <v>12</v>
      </c>
      <c r="I291" t="s">
        <v>247</v>
      </c>
    </row>
    <row r="292" spans="1:9" x14ac:dyDescent="0.25">
      <c r="A292" t="s">
        <v>321</v>
      </c>
      <c r="B292">
        <v>2000</v>
      </c>
      <c r="C292" t="s">
        <v>37</v>
      </c>
      <c r="D292">
        <v>3</v>
      </c>
      <c r="E292">
        <v>0</v>
      </c>
      <c r="F292">
        <v>2741.95</v>
      </c>
      <c r="G292" t="s">
        <v>11</v>
      </c>
      <c r="H292" t="s">
        <v>12</v>
      </c>
      <c r="I292" t="s">
        <v>247</v>
      </c>
    </row>
    <row r="293" spans="1:9" x14ac:dyDescent="0.25">
      <c r="A293" t="s">
        <v>322</v>
      </c>
      <c r="B293">
        <v>2000</v>
      </c>
      <c r="C293" t="s">
        <v>37</v>
      </c>
      <c r="D293">
        <v>11</v>
      </c>
      <c r="E293">
        <v>0</v>
      </c>
      <c r="F293">
        <v>2755.02</v>
      </c>
      <c r="G293" t="s">
        <v>11</v>
      </c>
      <c r="H293" t="s">
        <v>16</v>
      </c>
      <c r="I293" t="s">
        <v>247</v>
      </c>
    </row>
    <row r="294" spans="1:9" x14ac:dyDescent="0.25">
      <c r="A294" t="s">
        <v>323</v>
      </c>
      <c r="B294">
        <v>1997</v>
      </c>
      <c r="C294" t="s">
        <v>35</v>
      </c>
      <c r="D294">
        <v>10</v>
      </c>
      <c r="E294">
        <v>0</v>
      </c>
      <c r="F294">
        <v>2758.99</v>
      </c>
      <c r="G294" t="s">
        <v>11</v>
      </c>
      <c r="H294" t="s">
        <v>16</v>
      </c>
      <c r="I294" t="s">
        <v>23</v>
      </c>
    </row>
    <row r="295" spans="1:9" x14ac:dyDescent="0.25">
      <c r="A295" t="s">
        <v>324</v>
      </c>
      <c r="B295">
        <v>2004</v>
      </c>
      <c r="C295" t="s">
        <v>15</v>
      </c>
      <c r="D295">
        <v>14</v>
      </c>
      <c r="E295">
        <v>0</v>
      </c>
      <c r="F295">
        <v>2773.46</v>
      </c>
      <c r="G295" t="s">
        <v>11</v>
      </c>
      <c r="H295" t="s">
        <v>16</v>
      </c>
      <c r="I295" t="s">
        <v>300</v>
      </c>
    </row>
    <row r="296" spans="1:9" x14ac:dyDescent="0.25">
      <c r="A296" t="s">
        <v>325</v>
      </c>
      <c r="B296">
        <v>1999</v>
      </c>
      <c r="C296" t="s">
        <v>18</v>
      </c>
      <c r="D296">
        <v>9</v>
      </c>
      <c r="E296">
        <v>1</v>
      </c>
      <c r="F296">
        <v>2775.19</v>
      </c>
      <c r="G296" t="s">
        <v>11</v>
      </c>
      <c r="H296" t="s">
        <v>16</v>
      </c>
      <c r="I296" t="s">
        <v>23</v>
      </c>
    </row>
    <row r="297" spans="1:9" x14ac:dyDescent="0.25">
      <c r="A297" t="s">
        <v>326</v>
      </c>
      <c r="B297">
        <v>1999</v>
      </c>
      <c r="C297" t="s">
        <v>35</v>
      </c>
      <c r="D297">
        <v>29</v>
      </c>
      <c r="E297">
        <v>1</v>
      </c>
      <c r="F297">
        <v>2775.19</v>
      </c>
      <c r="G297" t="s">
        <v>11</v>
      </c>
      <c r="H297" t="s">
        <v>16</v>
      </c>
      <c r="I297" t="s">
        <v>23</v>
      </c>
    </row>
    <row r="298" spans="1:9" x14ac:dyDescent="0.25">
      <c r="A298" t="s">
        <v>327</v>
      </c>
      <c r="B298">
        <v>1999</v>
      </c>
      <c r="C298" t="s">
        <v>30</v>
      </c>
      <c r="D298">
        <v>24</v>
      </c>
      <c r="E298">
        <v>1</v>
      </c>
      <c r="F298">
        <v>2789.06</v>
      </c>
      <c r="G298" t="s">
        <v>11</v>
      </c>
      <c r="H298" t="s">
        <v>12</v>
      </c>
      <c r="I298" t="s">
        <v>23</v>
      </c>
    </row>
    <row r="299" spans="1:9" x14ac:dyDescent="0.25">
      <c r="A299" t="s">
        <v>328</v>
      </c>
      <c r="B299">
        <v>2004</v>
      </c>
      <c r="C299" t="s">
        <v>35</v>
      </c>
      <c r="D299">
        <v>4</v>
      </c>
      <c r="E299">
        <v>2</v>
      </c>
      <c r="F299">
        <v>2801.26</v>
      </c>
      <c r="G299" t="s">
        <v>11</v>
      </c>
      <c r="H299" t="s">
        <v>12</v>
      </c>
      <c r="I299" t="s">
        <v>13</v>
      </c>
    </row>
    <row r="300" spans="1:9" x14ac:dyDescent="0.25">
      <c r="A300" t="s">
        <v>329</v>
      </c>
      <c r="B300">
        <v>2003</v>
      </c>
      <c r="C300" t="s">
        <v>20</v>
      </c>
      <c r="D300">
        <v>23</v>
      </c>
      <c r="E300">
        <v>2</v>
      </c>
      <c r="F300">
        <v>2803.7</v>
      </c>
      <c r="G300" t="s">
        <v>11</v>
      </c>
      <c r="H300" t="s">
        <v>16</v>
      </c>
      <c r="I300" t="s">
        <v>23</v>
      </c>
    </row>
    <row r="301" spans="1:9" x14ac:dyDescent="0.25">
      <c r="A301" t="s">
        <v>330</v>
      </c>
      <c r="B301">
        <v>2000</v>
      </c>
      <c r="C301" t="s">
        <v>37</v>
      </c>
      <c r="D301">
        <v>1</v>
      </c>
      <c r="E301">
        <v>0</v>
      </c>
      <c r="F301">
        <v>2819.51</v>
      </c>
      <c r="G301" t="s">
        <v>11</v>
      </c>
      <c r="H301" t="s">
        <v>12</v>
      </c>
      <c r="I301" t="s">
        <v>42</v>
      </c>
    </row>
    <row r="302" spans="1:9" x14ac:dyDescent="0.25">
      <c r="A302" t="s">
        <v>331</v>
      </c>
      <c r="B302">
        <v>1998</v>
      </c>
      <c r="C302" t="s">
        <v>15</v>
      </c>
      <c r="D302">
        <v>15</v>
      </c>
      <c r="E302">
        <v>0</v>
      </c>
      <c r="F302">
        <v>2842.76</v>
      </c>
      <c r="G302" t="s">
        <v>11</v>
      </c>
      <c r="H302" t="s">
        <v>12</v>
      </c>
      <c r="I302" t="s">
        <v>23</v>
      </c>
    </row>
    <row r="303" spans="1:9" x14ac:dyDescent="0.25">
      <c r="A303" t="s">
        <v>332</v>
      </c>
      <c r="B303">
        <v>1998</v>
      </c>
      <c r="C303" t="s">
        <v>18</v>
      </c>
      <c r="D303">
        <v>17</v>
      </c>
      <c r="E303">
        <v>0</v>
      </c>
      <c r="F303">
        <v>2850.68</v>
      </c>
      <c r="G303" t="s">
        <v>11</v>
      </c>
      <c r="H303" t="s">
        <v>12</v>
      </c>
      <c r="I303" t="s">
        <v>23</v>
      </c>
    </row>
    <row r="304" spans="1:9" x14ac:dyDescent="0.25">
      <c r="A304" t="s">
        <v>333</v>
      </c>
      <c r="B304">
        <v>1998</v>
      </c>
      <c r="C304" t="s">
        <v>20</v>
      </c>
      <c r="D304">
        <v>4</v>
      </c>
      <c r="E304">
        <v>0</v>
      </c>
      <c r="F304">
        <v>2855.44</v>
      </c>
      <c r="G304" t="s">
        <v>11</v>
      </c>
      <c r="H304" t="s">
        <v>12</v>
      </c>
      <c r="I304" t="s">
        <v>23</v>
      </c>
    </row>
    <row r="305" spans="1:9" x14ac:dyDescent="0.25">
      <c r="A305" t="s">
        <v>334</v>
      </c>
      <c r="B305">
        <v>1993</v>
      </c>
      <c r="C305" t="s">
        <v>15</v>
      </c>
      <c r="D305">
        <v>1</v>
      </c>
      <c r="E305">
        <v>0</v>
      </c>
      <c r="F305">
        <v>2866.09</v>
      </c>
      <c r="G305" t="s">
        <v>12</v>
      </c>
      <c r="H305" t="s">
        <v>12</v>
      </c>
      <c r="I305" t="s">
        <v>42</v>
      </c>
    </row>
    <row r="306" spans="1:9" x14ac:dyDescent="0.25">
      <c r="A306" t="s">
        <v>335</v>
      </c>
      <c r="B306">
        <v>1993</v>
      </c>
      <c r="C306" t="s">
        <v>35</v>
      </c>
      <c r="D306">
        <v>12</v>
      </c>
      <c r="E306">
        <v>0</v>
      </c>
      <c r="F306">
        <v>2867.12</v>
      </c>
      <c r="G306" t="s">
        <v>16</v>
      </c>
      <c r="H306" t="s">
        <v>12</v>
      </c>
      <c r="I306" t="s">
        <v>13</v>
      </c>
    </row>
    <row r="307" spans="1:9" x14ac:dyDescent="0.25">
      <c r="A307" t="s">
        <v>336</v>
      </c>
      <c r="B307">
        <v>1996</v>
      </c>
      <c r="C307" t="s">
        <v>18</v>
      </c>
      <c r="D307">
        <v>21</v>
      </c>
      <c r="E307">
        <v>0</v>
      </c>
      <c r="F307">
        <v>2897.32</v>
      </c>
      <c r="G307" t="s">
        <v>12</v>
      </c>
      <c r="H307" t="s">
        <v>12</v>
      </c>
      <c r="I307" t="s">
        <v>168</v>
      </c>
    </row>
    <row r="308" spans="1:9" x14ac:dyDescent="0.25">
      <c r="A308" t="s">
        <v>337</v>
      </c>
      <c r="B308">
        <v>2000</v>
      </c>
      <c r="C308" t="s">
        <v>10</v>
      </c>
      <c r="D308">
        <v>14</v>
      </c>
      <c r="E308">
        <v>0</v>
      </c>
      <c r="F308">
        <v>2897.46</v>
      </c>
      <c r="G308" t="s">
        <v>11</v>
      </c>
      <c r="H308" t="s">
        <v>16</v>
      </c>
      <c r="I308" t="s">
        <v>23</v>
      </c>
    </row>
    <row r="309" spans="1:9" x14ac:dyDescent="0.25">
      <c r="A309" t="s">
        <v>338</v>
      </c>
      <c r="B309">
        <v>1999</v>
      </c>
      <c r="C309" t="s">
        <v>15</v>
      </c>
      <c r="D309">
        <v>1</v>
      </c>
      <c r="E309">
        <v>0</v>
      </c>
      <c r="F309">
        <v>2899.49</v>
      </c>
      <c r="G309" t="s">
        <v>11</v>
      </c>
      <c r="H309" t="s">
        <v>11</v>
      </c>
      <c r="I309" t="s">
        <v>247</v>
      </c>
    </row>
    <row r="310" spans="1:9" x14ac:dyDescent="0.25">
      <c r="A310" t="s">
        <v>339</v>
      </c>
      <c r="B310">
        <v>1996</v>
      </c>
      <c r="C310" t="s">
        <v>37</v>
      </c>
      <c r="D310">
        <v>24</v>
      </c>
      <c r="E310">
        <v>1</v>
      </c>
      <c r="F310">
        <v>2902.91</v>
      </c>
      <c r="G310" t="s">
        <v>11</v>
      </c>
      <c r="H310" t="s">
        <v>11</v>
      </c>
      <c r="I310" t="s">
        <v>13</v>
      </c>
    </row>
    <row r="311" spans="1:9" x14ac:dyDescent="0.25">
      <c r="A311" t="s">
        <v>340</v>
      </c>
      <c r="B311">
        <v>1996</v>
      </c>
      <c r="C311" t="s">
        <v>18</v>
      </c>
      <c r="D311">
        <v>13</v>
      </c>
      <c r="E311">
        <v>1</v>
      </c>
      <c r="F311">
        <v>2904.09</v>
      </c>
      <c r="G311" t="s">
        <v>11</v>
      </c>
      <c r="H311" t="s">
        <v>11</v>
      </c>
      <c r="I311" t="s">
        <v>42</v>
      </c>
    </row>
    <row r="312" spans="1:9" x14ac:dyDescent="0.25">
      <c r="A312" t="s">
        <v>341</v>
      </c>
      <c r="B312">
        <v>2003</v>
      </c>
      <c r="C312" t="s">
        <v>18</v>
      </c>
      <c r="D312">
        <v>5</v>
      </c>
      <c r="E312">
        <v>2</v>
      </c>
      <c r="F312">
        <v>2913.57</v>
      </c>
      <c r="G312" t="s">
        <v>11</v>
      </c>
      <c r="H312" t="s">
        <v>11</v>
      </c>
      <c r="I312" t="s">
        <v>42</v>
      </c>
    </row>
    <row r="313" spans="1:9" x14ac:dyDescent="0.25">
      <c r="A313" t="s">
        <v>342</v>
      </c>
      <c r="B313">
        <v>1996</v>
      </c>
      <c r="C313" t="s">
        <v>18</v>
      </c>
      <c r="D313">
        <v>30</v>
      </c>
      <c r="E313">
        <v>1</v>
      </c>
      <c r="F313">
        <v>2927.06</v>
      </c>
      <c r="G313" t="s">
        <v>11</v>
      </c>
      <c r="H313" t="s">
        <v>11</v>
      </c>
      <c r="I313" t="s">
        <v>13</v>
      </c>
    </row>
    <row r="314" spans="1:9" x14ac:dyDescent="0.25">
      <c r="A314" t="s">
        <v>343</v>
      </c>
      <c r="B314">
        <v>2002</v>
      </c>
      <c r="C314" t="s">
        <v>20</v>
      </c>
      <c r="D314">
        <v>30</v>
      </c>
      <c r="E314">
        <v>0</v>
      </c>
      <c r="F314">
        <v>2943.41</v>
      </c>
      <c r="G314" t="s">
        <v>11</v>
      </c>
      <c r="H314" t="s">
        <v>12</v>
      </c>
      <c r="I314" t="s">
        <v>23</v>
      </c>
    </row>
    <row r="315" spans="1:9" x14ac:dyDescent="0.25">
      <c r="A315" t="s">
        <v>344</v>
      </c>
      <c r="B315">
        <v>1995</v>
      </c>
      <c r="C315" t="s">
        <v>20</v>
      </c>
      <c r="D315">
        <v>24</v>
      </c>
      <c r="E315">
        <v>0</v>
      </c>
      <c r="F315">
        <v>2974.13</v>
      </c>
      <c r="G315" t="s">
        <v>11</v>
      </c>
      <c r="H315" t="s">
        <v>16</v>
      </c>
      <c r="I315" t="s">
        <v>42</v>
      </c>
    </row>
    <row r="316" spans="1:9" x14ac:dyDescent="0.25">
      <c r="A316" t="s">
        <v>345</v>
      </c>
      <c r="B316">
        <v>1987</v>
      </c>
      <c r="C316" t="s">
        <v>18</v>
      </c>
      <c r="D316">
        <v>18</v>
      </c>
      <c r="E316">
        <v>3</v>
      </c>
      <c r="F316">
        <v>2979.52</v>
      </c>
      <c r="G316" t="s">
        <v>11</v>
      </c>
      <c r="H316" t="s">
        <v>12</v>
      </c>
      <c r="I316" t="s">
        <v>13</v>
      </c>
    </row>
    <row r="317" spans="1:9" x14ac:dyDescent="0.25">
      <c r="A317" t="s">
        <v>346</v>
      </c>
      <c r="B317">
        <v>1991</v>
      </c>
      <c r="C317" t="s">
        <v>15</v>
      </c>
      <c r="D317">
        <v>20</v>
      </c>
      <c r="E317">
        <v>3</v>
      </c>
      <c r="F317">
        <v>2985.67</v>
      </c>
      <c r="G317" t="s">
        <v>11</v>
      </c>
      <c r="H317" t="s">
        <v>11</v>
      </c>
      <c r="I317" t="s">
        <v>13</v>
      </c>
    </row>
    <row r="318" spans="1:9" x14ac:dyDescent="0.25">
      <c r="A318" t="s">
        <v>347</v>
      </c>
      <c r="B318">
        <v>2002</v>
      </c>
      <c r="C318" t="s">
        <v>30</v>
      </c>
      <c r="D318">
        <v>15</v>
      </c>
      <c r="E318">
        <v>0</v>
      </c>
      <c r="F318">
        <v>3012.22</v>
      </c>
      <c r="G318" t="s">
        <v>11</v>
      </c>
      <c r="H318" t="s">
        <v>12</v>
      </c>
      <c r="I318" t="s">
        <v>23</v>
      </c>
    </row>
    <row r="319" spans="1:9" x14ac:dyDescent="0.25">
      <c r="A319" t="s">
        <v>348</v>
      </c>
      <c r="B319">
        <v>1988</v>
      </c>
      <c r="C319" t="s">
        <v>20</v>
      </c>
      <c r="D319">
        <v>28</v>
      </c>
      <c r="E319">
        <v>3</v>
      </c>
      <c r="F319">
        <v>3018.04</v>
      </c>
      <c r="G319" t="s">
        <v>11</v>
      </c>
      <c r="H319" t="s">
        <v>11</v>
      </c>
      <c r="I319" t="s">
        <v>23</v>
      </c>
    </row>
    <row r="320" spans="1:9" x14ac:dyDescent="0.25">
      <c r="A320" t="s">
        <v>349</v>
      </c>
      <c r="B320">
        <v>1997</v>
      </c>
      <c r="C320" t="s">
        <v>30</v>
      </c>
      <c r="D320">
        <v>19</v>
      </c>
      <c r="E320">
        <v>0</v>
      </c>
      <c r="F320">
        <v>3021.81</v>
      </c>
      <c r="G320" t="s">
        <v>11</v>
      </c>
      <c r="H320" t="s">
        <v>12</v>
      </c>
      <c r="I320" t="s">
        <v>23</v>
      </c>
    </row>
    <row r="321" spans="1:9" x14ac:dyDescent="0.25">
      <c r="A321" t="s">
        <v>350</v>
      </c>
      <c r="B321">
        <v>1998</v>
      </c>
      <c r="C321" t="s">
        <v>20</v>
      </c>
      <c r="D321">
        <v>15</v>
      </c>
      <c r="E321">
        <v>0</v>
      </c>
      <c r="F321">
        <v>3044.21</v>
      </c>
      <c r="G321" t="s">
        <v>11</v>
      </c>
      <c r="H321" t="s">
        <v>12</v>
      </c>
      <c r="I321" t="s">
        <v>247</v>
      </c>
    </row>
    <row r="322" spans="1:9" x14ac:dyDescent="0.25">
      <c r="A322" t="s">
        <v>351</v>
      </c>
      <c r="B322">
        <v>1998</v>
      </c>
      <c r="C322" t="s">
        <v>35</v>
      </c>
      <c r="D322">
        <v>9</v>
      </c>
      <c r="E322">
        <v>0</v>
      </c>
      <c r="F322">
        <v>3046.06</v>
      </c>
      <c r="G322" t="s">
        <v>11</v>
      </c>
      <c r="H322" t="s">
        <v>16</v>
      </c>
      <c r="I322" t="s">
        <v>249</v>
      </c>
    </row>
    <row r="323" spans="1:9" x14ac:dyDescent="0.25">
      <c r="A323" t="s">
        <v>352</v>
      </c>
      <c r="B323">
        <v>1997</v>
      </c>
      <c r="C323" t="s">
        <v>30</v>
      </c>
      <c r="D323">
        <v>22</v>
      </c>
      <c r="E323">
        <v>0</v>
      </c>
      <c r="F323">
        <v>3051.73</v>
      </c>
      <c r="G323" t="s">
        <v>11</v>
      </c>
      <c r="H323" t="s">
        <v>11</v>
      </c>
      <c r="I323" t="s">
        <v>42</v>
      </c>
    </row>
    <row r="324" spans="1:9" x14ac:dyDescent="0.25">
      <c r="A324" t="s">
        <v>353</v>
      </c>
      <c r="B324">
        <v>2002</v>
      </c>
      <c r="C324" t="s">
        <v>18</v>
      </c>
      <c r="D324">
        <v>21</v>
      </c>
      <c r="E324">
        <v>2</v>
      </c>
      <c r="F324">
        <v>3056.39</v>
      </c>
      <c r="G324" t="s">
        <v>11</v>
      </c>
      <c r="H324" t="s">
        <v>12</v>
      </c>
      <c r="I324" t="s">
        <v>13</v>
      </c>
    </row>
    <row r="325" spans="1:9" x14ac:dyDescent="0.25">
      <c r="A325" t="s">
        <v>354</v>
      </c>
      <c r="B325">
        <v>1994</v>
      </c>
      <c r="C325" t="s">
        <v>20</v>
      </c>
      <c r="D325">
        <v>26</v>
      </c>
      <c r="E325">
        <v>0</v>
      </c>
      <c r="F325">
        <v>3062.51</v>
      </c>
      <c r="G325" t="s">
        <v>12</v>
      </c>
      <c r="H325" t="s">
        <v>16</v>
      </c>
      <c r="I325" t="s">
        <v>23</v>
      </c>
    </row>
    <row r="326" spans="1:9" x14ac:dyDescent="0.25">
      <c r="A326" t="s">
        <v>355</v>
      </c>
      <c r="B326">
        <v>1989</v>
      </c>
      <c r="C326" t="s">
        <v>37</v>
      </c>
      <c r="D326">
        <v>1</v>
      </c>
      <c r="E326">
        <v>3</v>
      </c>
      <c r="F326">
        <v>3065.49</v>
      </c>
      <c r="G326" t="s">
        <v>11</v>
      </c>
      <c r="H326" t="s">
        <v>16</v>
      </c>
      <c r="I326" t="s">
        <v>23</v>
      </c>
    </row>
    <row r="327" spans="1:9" x14ac:dyDescent="0.25">
      <c r="A327" t="s">
        <v>357</v>
      </c>
      <c r="B327">
        <v>1995</v>
      </c>
      <c r="C327" t="s">
        <v>20</v>
      </c>
      <c r="D327">
        <v>10</v>
      </c>
      <c r="E327">
        <v>0</v>
      </c>
      <c r="F327">
        <v>3070.81</v>
      </c>
      <c r="G327" t="s">
        <v>12</v>
      </c>
      <c r="H327" t="s">
        <v>16</v>
      </c>
      <c r="I327" t="s">
        <v>356</v>
      </c>
    </row>
    <row r="328" spans="1:9" x14ac:dyDescent="0.25">
      <c r="A328" t="s">
        <v>358</v>
      </c>
      <c r="B328">
        <v>2001</v>
      </c>
      <c r="C328" t="s">
        <v>37</v>
      </c>
      <c r="D328">
        <v>13</v>
      </c>
      <c r="E328">
        <v>2</v>
      </c>
      <c r="F328">
        <v>3077.1</v>
      </c>
      <c r="G328" t="s">
        <v>11</v>
      </c>
      <c r="H328" t="s">
        <v>16</v>
      </c>
      <c r="I328" t="s">
        <v>23</v>
      </c>
    </row>
    <row r="329" spans="1:9" x14ac:dyDescent="0.25">
      <c r="A329" t="s">
        <v>359</v>
      </c>
      <c r="B329">
        <v>1987</v>
      </c>
      <c r="C329" t="s">
        <v>35</v>
      </c>
      <c r="D329">
        <v>1</v>
      </c>
      <c r="E329">
        <v>3</v>
      </c>
      <c r="F329">
        <v>3088.06</v>
      </c>
      <c r="G329" t="s">
        <v>11</v>
      </c>
      <c r="H329" t="s">
        <v>11</v>
      </c>
      <c r="I329" t="s">
        <v>13</v>
      </c>
    </row>
    <row r="330" spans="1:9" x14ac:dyDescent="0.25">
      <c r="A330" t="s">
        <v>360</v>
      </c>
      <c r="B330">
        <v>1999</v>
      </c>
      <c r="C330" t="s">
        <v>18</v>
      </c>
      <c r="D330">
        <v>25</v>
      </c>
      <c r="E330">
        <v>0</v>
      </c>
      <c r="F330">
        <v>3128.35</v>
      </c>
      <c r="G330" t="s">
        <v>11</v>
      </c>
      <c r="H330" t="s">
        <v>12</v>
      </c>
      <c r="I330" t="s">
        <v>300</v>
      </c>
    </row>
    <row r="331" spans="1:9" x14ac:dyDescent="0.25">
      <c r="A331" t="s">
        <v>361</v>
      </c>
      <c r="B331">
        <v>1994</v>
      </c>
      <c r="C331" t="s">
        <v>10</v>
      </c>
      <c r="D331">
        <v>10</v>
      </c>
      <c r="E331">
        <v>0</v>
      </c>
      <c r="F331">
        <v>3161.45</v>
      </c>
      <c r="G331" t="s">
        <v>11</v>
      </c>
      <c r="H331" t="s">
        <v>16</v>
      </c>
      <c r="I331" t="s">
        <v>42</v>
      </c>
    </row>
    <row r="332" spans="1:9" x14ac:dyDescent="0.25">
      <c r="A332" t="s">
        <v>362</v>
      </c>
      <c r="B332">
        <v>1993</v>
      </c>
      <c r="C332" t="s">
        <v>20</v>
      </c>
      <c r="D332">
        <v>25</v>
      </c>
      <c r="E332">
        <v>0</v>
      </c>
      <c r="F332">
        <v>3162.02</v>
      </c>
      <c r="G332" t="s">
        <v>11</v>
      </c>
      <c r="H332" t="s">
        <v>12</v>
      </c>
      <c r="I332" t="s">
        <v>13</v>
      </c>
    </row>
    <row r="333" spans="1:9" x14ac:dyDescent="0.25">
      <c r="A333" t="s">
        <v>363</v>
      </c>
      <c r="B333">
        <v>2001</v>
      </c>
      <c r="C333" t="s">
        <v>35</v>
      </c>
      <c r="D333">
        <v>29</v>
      </c>
      <c r="E333">
        <v>1</v>
      </c>
      <c r="F333">
        <v>3167.46</v>
      </c>
      <c r="G333" t="s">
        <v>11</v>
      </c>
      <c r="H333" t="s">
        <v>12</v>
      </c>
      <c r="I333" t="s">
        <v>247</v>
      </c>
    </row>
    <row r="334" spans="1:9" x14ac:dyDescent="0.25">
      <c r="A334" t="s">
        <v>364</v>
      </c>
      <c r="B334">
        <v>1994</v>
      </c>
      <c r="C334" t="s">
        <v>37</v>
      </c>
      <c r="D334">
        <v>25</v>
      </c>
      <c r="E334">
        <v>0</v>
      </c>
      <c r="F334">
        <v>3171.61</v>
      </c>
      <c r="G334" t="s">
        <v>11</v>
      </c>
      <c r="H334" t="s">
        <v>12</v>
      </c>
      <c r="I334" t="s">
        <v>13</v>
      </c>
    </row>
    <row r="335" spans="1:9" x14ac:dyDescent="0.25">
      <c r="A335" t="s">
        <v>365</v>
      </c>
      <c r="B335">
        <v>1994</v>
      </c>
      <c r="C335" t="s">
        <v>10</v>
      </c>
      <c r="D335">
        <v>6</v>
      </c>
      <c r="E335">
        <v>0</v>
      </c>
      <c r="F335">
        <v>3172.02</v>
      </c>
      <c r="G335" t="s">
        <v>11</v>
      </c>
      <c r="H335" t="s">
        <v>16</v>
      </c>
      <c r="I335" t="s">
        <v>42</v>
      </c>
    </row>
    <row r="336" spans="1:9" x14ac:dyDescent="0.25">
      <c r="A336" t="s">
        <v>366</v>
      </c>
      <c r="B336">
        <v>1996</v>
      </c>
      <c r="C336" t="s">
        <v>35</v>
      </c>
      <c r="D336">
        <v>14</v>
      </c>
      <c r="E336">
        <v>0</v>
      </c>
      <c r="F336">
        <v>3176.29</v>
      </c>
      <c r="G336" t="s">
        <v>11</v>
      </c>
      <c r="H336" t="s">
        <v>11</v>
      </c>
      <c r="I336" t="s">
        <v>23</v>
      </c>
    </row>
    <row r="337" spans="1:9" x14ac:dyDescent="0.25">
      <c r="A337" t="s">
        <v>367</v>
      </c>
      <c r="B337">
        <v>1996</v>
      </c>
      <c r="C337" t="s">
        <v>10</v>
      </c>
      <c r="D337">
        <v>3</v>
      </c>
      <c r="E337">
        <v>0</v>
      </c>
      <c r="F337">
        <v>3176.82</v>
      </c>
      <c r="G337" t="s">
        <v>11</v>
      </c>
      <c r="H337" t="s">
        <v>16</v>
      </c>
      <c r="I337" t="s">
        <v>23</v>
      </c>
    </row>
    <row r="338" spans="1:9" x14ac:dyDescent="0.25">
      <c r="A338" t="s">
        <v>368</v>
      </c>
      <c r="B338">
        <v>2000</v>
      </c>
      <c r="C338" t="s">
        <v>20</v>
      </c>
      <c r="D338">
        <v>23</v>
      </c>
      <c r="E338">
        <v>0</v>
      </c>
      <c r="F338">
        <v>3179.96</v>
      </c>
      <c r="G338" t="s">
        <v>11</v>
      </c>
      <c r="H338" t="s">
        <v>11</v>
      </c>
      <c r="I338" t="s">
        <v>23</v>
      </c>
    </row>
    <row r="339" spans="1:9" x14ac:dyDescent="0.25">
      <c r="A339" t="s">
        <v>369</v>
      </c>
      <c r="B339">
        <v>2001</v>
      </c>
      <c r="C339" t="s">
        <v>20</v>
      </c>
      <c r="D339">
        <v>2</v>
      </c>
      <c r="E339">
        <v>2</v>
      </c>
      <c r="F339">
        <v>3180.51</v>
      </c>
      <c r="G339" t="s">
        <v>11</v>
      </c>
      <c r="H339" t="s">
        <v>11</v>
      </c>
      <c r="I339" t="s">
        <v>13</v>
      </c>
    </row>
    <row r="340" spans="1:9" x14ac:dyDescent="0.25">
      <c r="A340" t="s">
        <v>370</v>
      </c>
      <c r="B340">
        <v>1996</v>
      </c>
      <c r="C340" t="s">
        <v>37</v>
      </c>
      <c r="D340">
        <v>11</v>
      </c>
      <c r="E340">
        <v>0</v>
      </c>
      <c r="F340">
        <v>3201.25</v>
      </c>
      <c r="G340" t="s">
        <v>11</v>
      </c>
      <c r="H340" t="s">
        <v>12</v>
      </c>
      <c r="I340" t="s">
        <v>23</v>
      </c>
    </row>
    <row r="341" spans="1:9" x14ac:dyDescent="0.25">
      <c r="A341" t="s">
        <v>371</v>
      </c>
      <c r="B341">
        <v>1997</v>
      </c>
      <c r="C341" t="s">
        <v>10</v>
      </c>
      <c r="D341">
        <v>5</v>
      </c>
      <c r="E341">
        <v>0</v>
      </c>
      <c r="F341">
        <v>3206.49</v>
      </c>
      <c r="G341" t="s">
        <v>11</v>
      </c>
      <c r="H341" t="s">
        <v>12</v>
      </c>
      <c r="I341" t="s">
        <v>247</v>
      </c>
    </row>
    <row r="342" spans="1:9" x14ac:dyDescent="0.25">
      <c r="A342" t="s">
        <v>372</v>
      </c>
      <c r="B342">
        <v>1997</v>
      </c>
      <c r="C342" t="s">
        <v>30</v>
      </c>
      <c r="D342">
        <v>22</v>
      </c>
      <c r="E342">
        <v>1</v>
      </c>
      <c r="F342">
        <v>3208.79</v>
      </c>
      <c r="G342" t="s">
        <v>11</v>
      </c>
      <c r="H342" t="s">
        <v>12</v>
      </c>
      <c r="I342" t="s">
        <v>42</v>
      </c>
    </row>
    <row r="343" spans="1:9" x14ac:dyDescent="0.25">
      <c r="A343" t="s">
        <v>373</v>
      </c>
      <c r="B343">
        <v>1997</v>
      </c>
      <c r="C343" t="s">
        <v>10</v>
      </c>
      <c r="D343">
        <v>6</v>
      </c>
      <c r="E343">
        <v>0</v>
      </c>
      <c r="F343">
        <v>3213.62</v>
      </c>
      <c r="G343" t="s">
        <v>11</v>
      </c>
      <c r="H343" t="s">
        <v>11</v>
      </c>
      <c r="I343" t="s">
        <v>247</v>
      </c>
    </row>
    <row r="344" spans="1:9" x14ac:dyDescent="0.25">
      <c r="A344" t="s">
        <v>374</v>
      </c>
      <c r="B344">
        <v>1997</v>
      </c>
      <c r="C344" t="s">
        <v>35</v>
      </c>
      <c r="D344">
        <v>2</v>
      </c>
      <c r="E344">
        <v>1</v>
      </c>
      <c r="F344">
        <v>3227.12</v>
      </c>
      <c r="G344" t="s">
        <v>11</v>
      </c>
      <c r="H344" t="s">
        <v>12</v>
      </c>
      <c r="I344" t="s">
        <v>13</v>
      </c>
    </row>
    <row r="345" spans="1:9" x14ac:dyDescent="0.25">
      <c r="A345" t="s">
        <v>375</v>
      </c>
      <c r="B345">
        <v>1997</v>
      </c>
      <c r="C345" t="s">
        <v>20</v>
      </c>
      <c r="D345">
        <v>2</v>
      </c>
      <c r="E345">
        <v>1</v>
      </c>
      <c r="F345">
        <v>3238.44</v>
      </c>
      <c r="G345" t="s">
        <v>11</v>
      </c>
      <c r="H345" t="s">
        <v>12</v>
      </c>
      <c r="I345" t="s">
        <v>13</v>
      </c>
    </row>
    <row r="346" spans="1:9" x14ac:dyDescent="0.25">
      <c r="A346" t="s">
        <v>376</v>
      </c>
      <c r="B346">
        <v>1991</v>
      </c>
      <c r="C346" t="s">
        <v>15</v>
      </c>
      <c r="D346">
        <v>13</v>
      </c>
      <c r="E346">
        <v>0</v>
      </c>
      <c r="F346">
        <v>3260.2</v>
      </c>
      <c r="G346" t="s">
        <v>12</v>
      </c>
      <c r="H346" t="s">
        <v>11</v>
      </c>
      <c r="I346" t="s">
        <v>42</v>
      </c>
    </row>
    <row r="347" spans="1:9" x14ac:dyDescent="0.25">
      <c r="A347" t="s">
        <v>377</v>
      </c>
      <c r="B347">
        <v>1994</v>
      </c>
      <c r="C347" t="s">
        <v>30</v>
      </c>
      <c r="D347">
        <v>2</v>
      </c>
      <c r="E347">
        <v>0</v>
      </c>
      <c r="F347">
        <v>3268.85</v>
      </c>
      <c r="G347" t="s">
        <v>12</v>
      </c>
      <c r="H347" t="s">
        <v>16</v>
      </c>
      <c r="I347" t="s">
        <v>168</v>
      </c>
    </row>
    <row r="348" spans="1:9" x14ac:dyDescent="0.25">
      <c r="A348" t="s">
        <v>378</v>
      </c>
      <c r="B348">
        <v>1994</v>
      </c>
      <c r="C348" t="s">
        <v>10</v>
      </c>
      <c r="D348">
        <v>1</v>
      </c>
      <c r="E348">
        <v>1</v>
      </c>
      <c r="F348">
        <v>3277.16</v>
      </c>
      <c r="G348" t="s">
        <v>11</v>
      </c>
      <c r="H348" t="s">
        <v>12</v>
      </c>
      <c r="I348" t="s">
        <v>42</v>
      </c>
    </row>
    <row r="349" spans="1:9" x14ac:dyDescent="0.25">
      <c r="A349" t="s">
        <v>379</v>
      </c>
      <c r="B349">
        <v>2001</v>
      </c>
      <c r="C349" t="s">
        <v>37</v>
      </c>
      <c r="D349">
        <v>6</v>
      </c>
      <c r="E349">
        <v>2</v>
      </c>
      <c r="F349">
        <v>3279.87</v>
      </c>
      <c r="G349" t="s">
        <v>11</v>
      </c>
      <c r="H349" t="s">
        <v>16</v>
      </c>
      <c r="I349" t="s">
        <v>356</v>
      </c>
    </row>
    <row r="350" spans="1:9" x14ac:dyDescent="0.25">
      <c r="A350" t="s">
        <v>380</v>
      </c>
      <c r="B350">
        <v>2003</v>
      </c>
      <c r="C350" t="s">
        <v>10</v>
      </c>
      <c r="D350">
        <v>3</v>
      </c>
      <c r="E350">
        <v>0</v>
      </c>
      <c r="F350">
        <v>3280.22</v>
      </c>
      <c r="G350" t="s">
        <v>11</v>
      </c>
      <c r="H350" t="s">
        <v>12</v>
      </c>
      <c r="I350" t="s">
        <v>42</v>
      </c>
    </row>
    <row r="351" spans="1:9" x14ac:dyDescent="0.25">
      <c r="A351" t="s">
        <v>381</v>
      </c>
      <c r="B351">
        <v>1996</v>
      </c>
      <c r="C351" t="s">
        <v>15</v>
      </c>
      <c r="D351">
        <v>17</v>
      </c>
      <c r="E351">
        <v>1</v>
      </c>
      <c r="F351">
        <v>3292.53</v>
      </c>
      <c r="G351" t="s">
        <v>11</v>
      </c>
      <c r="H351" t="s">
        <v>11</v>
      </c>
      <c r="I351" t="s">
        <v>23</v>
      </c>
    </row>
    <row r="352" spans="1:9" x14ac:dyDescent="0.25">
      <c r="A352" t="s">
        <v>382</v>
      </c>
      <c r="B352">
        <v>2003</v>
      </c>
      <c r="C352" t="s">
        <v>30</v>
      </c>
      <c r="D352">
        <v>5</v>
      </c>
      <c r="E352">
        <v>0</v>
      </c>
      <c r="F352">
        <v>3300.7</v>
      </c>
      <c r="G352" t="s">
        <v>11</v>
      </c>
      <c r="H352" t="s">
        <v>11</v>
      </c>
      <c r="I352" t="s">
        <v>200</v>
      </c>
    </row>
    <row r="353" spans="1:9" x14ac:dyDescent="0.25">
      <c r="A353" t="s">
        <v>383</v>
      </c>
      <c r="B353">
        <v>2003</v>
      </c>
      <c r="C353" t="s">
        <v>15</v>
      </c>
      <c r="D353">
        <v>18</v>
      </c>
      <c r="E353">
        <v>0</v>
      </c>
      <c r="F353">
        <v>3308.46</v>
      </c>
      <c r="G353" t="s">
        <v>11</v>
      </c>
      <c r="H353" t="s">
        <v>16</v>
      </c>
      <c r="I353" t="s">
        <v>300</v>
      </c>
    </row>
    <row r="354" spans="1:9" x14ac:dyDescent="0.25">
      <c r="A354" t="s">
        <v>384</v>
      </c>
      <c r="B354">
        <v>1997</v>
      </c>
      <c r="C354" t="s">
        <v>18</v>
      </c>
      <c r="D354">
        <v>20</v>
      </c>
      <c r="E354">
        <v>1</v>
      </c>
      <c r="F354">
        <v>3309.79</v>
      </c>
      <c r="G354" t="s">
        <v>12</v>
      </c>
      <c r="H354" t="s">
        <v>12</v>
      </c>
      <c r="I354" t="s">
        <v>356</v>
      </c>
    </row>
    <row r="355" spans="1:9" x14ac:dyDescent="0.25">
      <c r="A355" t="s">
        <v>385</v>
      </c>
      <c r="B355">
        <v>1991</v>
      </c>
      <c r="C355" t="s">
        <v>20</v>
      </c>
      <c r="D355">
        <v>1</v>
      </c>
      <c r="E355">
        <v>3</v>
      </c>
      <c r="F355">
        <v>3342.79</v>
      </c>
      <c r="G355" t="s">
        <v>11</v>
      </c>
      <c r="H355" t="s">
        <v>16</v>
      </c>
      <c r="I355" t="s">
        <v>13</v>
      </c>
    </row>
    <row r="356" spans="1:9" x14ac:dyDescent="0.25">
      <c r="A356" t="s">
        <v>386</v>
      </c>
      <c r="B356">
        <v>1993</v>
      </c>
      <c r="C356" t="s">
        <v>37</v>
      </c>
      <c r="D356">
        <v>28</v>
      </c>
      <c r="E356">
        <v>0</v>
      </c>
      <c r="F356">
        <v>3353.28</v>
      </c>
      <c r="G356" t="s">
        <v>11</v>
      </c>
      <c r="H356" t="s">
        <v>16</v>
      </c>
      <c r="I356" t="s">
        <v>42</v>
      </c>
    </row>
    <row r="357" spans="1:9" x14ac:dyDescent="0.25">
      <c r="A357" t="s">
        <v>387</v>
      </c>
      <c r="B357">
        <v>1995</v>
      </c>
      <c r="C357" t="s">
        <v>18</v>
      </c>
      <c r="D357">
        <v>23</v>
      </c>
      <c r="E357">
        <v>0</v>
      </c>
      <c r="F357">
        <v>3353.47</v>
      </c>
      <c r="G357" t="s">
        <v>11</v>
      </c>
      <c r="H357" t="s">
        <v>12</v>
      </c>
      <c r="I357" t="s">
        <v>23</v>
      </c>
    </row>
    <row r="358" spans="1:9" x14ac:dyDescent="0.25">
      <c r="A358" t="s">
        <v>388</v>
      </c>
      <c r="B358">
        <v>1993</v>
      </c>
      <c r="C358" t="s">
        <v>37</v>
      </c>
      <c r="D358">
        <v>7</v>
      </c>
      <c r="E358">
        <v>0</v>
      </c>
      <c r="F358">
        <v>3366.67</v>
      </c>
      <c r="G358" t="s">
        <v>11</v>
      </c>
      <c r="H358" t="s">
        <v>11</v>
      </c>
      <c r="I358" t="s">
        <v>13</v>
      </c>
    </row>
    <row r="359" spans="1:9" x14ac:dyDescent="0.25">
      <c r="A359" t="s">
        <v>389</v>
      </c>
      <c r="B359">
        <v>1996</v>
      </c>
      <c r="C359" t="s">
        <v>30</v>
      </c>
      <c r="D359">
        <v>14</v>
      </c>
      <c r="E359">
        <v>1</v>
      </c>
      <c r="F359">
        <v>3378.91</v>
      </c>
      <c r="G359" t="s">
        <v>11</v>
      </c>
      <c r="H359" t="s">
        <v>16</v>
      </c>
      <c r="I359" t="s">
        <v>42</v>
      </c>
    </row>
    <row r="360" spans="1:9" x14ac:dyDescent="0.25">
      <c r="A360" t="s">
        <v>390</v>
      </c>
      <c r="B360">
        <v>1996</v>
      </c>
      <c r="C360" t="s">
        <v>15</v>
      </c>
      <c r="D360">
        <v>13</v>
      </c>
      <c r="E360">
        <v>0</v>
      </c>
      <c r="F360">
        <v>3385.4</v>
      </c>
      <c r="G360" t="s">
        <v>11</v>
      </c>
      <c r="H360" t="s">
        <v>11</v>
      </c>
      <c r="I360" t="s">
        <v>247</v>
      </c>
    </row>
    <row r="361" spans="1:9" x14ac:dyDescent="0.25">
      <c r="A361" t="s">
        <v>391</v>
      </c>
      <c r="B361">
        <v>1996</v>
      </c>
      <c r="C361" t="s">
        <v>35</v>
      </c>
      <c r="D361">
        <v>10</v>
      </c>
      <c r="E361">
        <v>1</v>
      </c>
      <c r="F361">
        <v>3392.37</v>
      </c>
      <c r="G361" t="s">
        <v>11</v>
      </c>
      <c r="H361" t="s">
        <v>12</v>
      </c>
      <c r="I361" t="s">
        <v>13</v>
      </c>
    </row>
    <row r="362" spans="1:9" x14ac:dyDescent="0.25">
      <c r="A362" t="s">
        <v>392</v>
      </c>
      <c r="B362">
        <v>1996</v>
      </c>
      <c r="C362" t="s">
        <v>37</v>
      </c>
      <c r="D362">
        <v>27</v>
      </c>
      <c r="E362">
        <v>1</v>
      </c>
      <c r="F362">
        <v>3392.98</v>
      </c>
      <c r="G362" t="s">
        <v>11</v>
      </c>
      <c r="H362" t="s">
        <v>12</v>
      </c>
      <c r="I362" t="s">
        <v>13</v>
      </c>
    </row>
    <row r="363" spans="1:9" x14ac:dyDescent="0.25">
      <c r="A363" t="s">
        <v>393</v>
      </c>
      <c r="B363">
        <v>2004</v>
      </c>
      <c r="C363" t="s">
        <v>10</v>
      </c>
      <c r="D363">
        <v>16</v>
      </c>
      <c r="E363">
        <v>2</v>
      </c>
      <c r="F363">
        <v>3393.36</v>
      </c>
      <c r="G363" t="s">
        <v>11</v>
      </c>
      <c r="H363" t="s">
        <v>11</v>
      </c>
      <c r="I363" t="s">
        <v>249</v>
      </c>
    </row>
    <row r="364" spans="1:9" x14ac:dyDescent="0.25">
      <c r="A364" t="s">
        <v>394</v>
      </c>
      <c r="B364">
        <v>1996</v>
      </c>
      <c r="C364" t="s">
        <v>30</v>
      </c>
      <c r="D364">
        <v>19</v>
      </c>
      <c r="E364">
        <v>1</v>
      </c>
      <c r="F364">
        <v>3410.32</v>
      </c>
      <c r="G364" t="s">
        <v>11</v>
      </c>
      <c r="H364" t="s">
        <v>11</v>
      </c>
      <c r="I364" t="s">
        <v>42</v>
      </c>
    </row>
    <row r="365" spans="1:9" x14ac:dyDescent="0.25">
      <c r="A365" t="s">
        <v>395</v>
      </c>
      <c r="B365">
        <v>2001</v>
      </c>
      <c r="C365" t="s">
        <v>30</v>
      </c>
      <c r="D365">
        <v>26</v>
      </c>
      <c r="E365">
        <v>0</v>
      </c>
      <c r="F365">
        <v>3434.38</v>
      </c>
      <c r="G365" t="s">
        <v>11</v>
      </c>
      <c r="H365" t="s">
        <v>11</v>
      </c>
      <c r="I365" t="s">
        <v>42</v>
      </c>
    </row>
    <row r="366" spans="1:9" x14ac:dyDescent="0.25">
      <c r="A366" t="s">
        <v>396</v>
      </c>
      <c r="B366">
        <v>1986</v>
      </c>
      <c r="C366" t="s">
        <v>35</v>
      </c>
      <c r="D366">
        <v>27</v>
      </c>
      <c r="E366">
        <v>3</v>
      </c>
      <c r="F366">
        <v>3436.5</v>
      </c>
      <c r="G366" t="s">
        <v>11</v>
      </c>
      <c r="H366" t="s">
        <v>16</v>
      </c>
      <c r="I366" t="s">
        <v>13</v>
      </c>
    </row>
    <row r="367" spans="1:9" x14ac:dyDescent="0.25">
      <c r="A367" t="s">
        <v>397</v>
      </c>
      <c r="B367">
        <v>2000</v>
      </c>
      <c r="C367" t="s">
        <v>18</v>
      </c>
      <c r="D367">
        <v>20</v>
      </c>
      <c r="E367">
        <v>3</v>
      </c>
      <c r="F367">
        <v>3443.06</v>
      </c>
      <c r="G367" t="s">
        <v>11</v>
      </c>
      <c r="H367" t="s">
        <v>16</v>
      </c>
      <c r="I367" t="s">
        <v>42</v>
      </c>
    </row>
    <row r="368" spans="1:9" x14ac:dyDescent="0.25">
      <c r="A368" t="s">
        <v>398</v>
      </c>
      <c r="B368">
        <v>1987</v>
      </c>
      <c r="C368" t="s">
        <v>20</v>
      </c>
      <c r="D368">
        <v>14</v>
      </c>
      <c r="E368">
        <v>3</v>
      </c>
      <c r="F368">
        <v>3453.77</v>
      </c>
      <c r="G368" t="s">
        <v>11</v>
      </c>
      <c r="H368" t="s">
        <v>16</v>
      </c>
      <c r="I368" t="s">
        <v>42</v>
      </c>
    </row>
    <row r="369" spans="1:9" x14ac:dyDescent="0.25">
      <c r="A369" t="s">
        <v>399</v>
      </c>
      <c r="B369">
        <v>2003</v>
      </c>
      <c r="C369" t="s">
        <v>10</v>
      </c>
      <c r="D369">
        <v>29</v>
      </c>
      <c r="E369">
        <v>0</v>
      </c>
      <c r="F369">
        <v>3463.51</v>
      </c>
      <c r="G369" t="s">
        <v>11</v>
      </c>
      <c r="H369" t="s">
        <v>16</v>
      </c>
      <c r="I369" t="s">
        <v>200</v>
      </c>
    </row>
    <row r="370" spans="1:9" x14ac:dyDescent="0.25">
      <c r="A370" t="s">
        <v>400</v>
      </c>
      <c r="B370">
        <v>1993</v>
      </c>
      <c r="C370" t="s">
        <v>37</v>
      </c>
      <c r="D370">
        <v>12</v>
      </c>
      <c r="E370">
        <v>1</v>
      </c>
      <c r="F370">
        <v>3471.41</v>
      </c>
      <c r="G370" t="s">
        <v>11</v>
      </c>
      <c r="H370" t="s">
        <v>11</v>
      </c>
      <c r="I370" t="s">
        <v>13</v>
      </c>
    </row>
    <row r="371" spans="1:9" x14ac:dyDescent="0.25">
      <c r="A371" t="s">
        <v>401</v>
      </c>
      <c r="B371">
        <v>2004</v>
      </c>
      <c r="C371" t="s">
        <v>18</v>
      </c>
      <c r="D371">
        <v>26</v>
      </c>
      <c r="E371">
        <v>3</v>
      </c>
      <c r="F371">
        <v>3481.87</v>
      </c>
      <c r="G371" t="s">
        <v>11</v>
      </c>
      <c r="H371" t="s">
        <v>12</v>
      </c>
      <c r="I371" t="s">
        <v>168</v>
      </c>
    </row>
    <row r="372" spans="1:9" x14ac:dyDescent="0.25">
      <c r="A372" t="s">
        <v>402</v>
      </c>
      <c r="B372">
        <v>1996</v>
      </c>
      <c r="C372" t="s">
        <v>20</v>
      </c>
      <c r="D372">
        <v>19</v>
      </c>
      <c r="E372">
        <v>2</v>
      </c>
      <c r="F372">
        <v>3484.33</v>
      </c>
      <c r="G372" t="s">
        <v>12</v>
      </c>
      <c r="H372" t="s">
        <v>12</v>
      </c>
      <c r="I372" t="s">
        <v>42</v>
      </c>
    </row>
    <row r="373" spans="1:9" x14ac:dyDescent="0.25">
      <c r="A373" t="s">
        <v>403</v>
      </c>
      <c r="B373">
        <v>1996</v>
      </c>
      <c r="C373" t="s">
        <v>20</v>
      </c>
      <c r="D373">
        <v>18</v>
      </c>
      <c r="E373">
        <v>1</v>
      </c>
      <c r="F373">
        <v>3490.55</v>
      </c>
      <c r="G373" t="s">
        <v>16</v>
      </c>
      <c r="H373" t="s">
        <v>11</v>
      </c>
      <c r="I373" t="s">
        <v>164</v>
      </c>
    </row>
    <row r="374" spans="1:9" x14ac:dyDescent="0.25">
      <c r="A374" t="s">
        <v>404</v>
      </c>
      <c r="B374">
        <v>1999</v>
      </c>
      <c r="C374" t="s">
        <v>20</v>
      </c>
      <c r="D374">
        <v>22</v>
      </c>
      <c r="E374">
        <v>2</v>
      </c>
      <c r="F374">
        <v>3500.61</v>
      </c>
      <c r="G374" t="s">
        <v>11</v>
      </c>
      <c r="H374" t="s">
        <v>11</v>
      </c>
      <c r="I374" t="s">
        <v>13</v>
      </c>
    </row>
    <row r="375" spans="1:9" x14ac:dyDescent="0.25">
      <c r="A375" t="s">
        <v>405</v>
      </c>
      <c r="B375">
        <v>1998</v>
      </c>
      <c r="C375" t="s">
        <v>20</v>
      </c>
      <c r="D375">
        <v>16</v>
      </c>
      <c r="E375">
        <v>2</v>
      </c>
      <c r="F375">
        <v>3537.7</v>
      </c>
      <c r="G375" t="s">
        <v>12</v>
      </c>
      <c r="H375" t="s">
        <v>12</v>
      </c>
      <c r="I375" t="s">
        <v>23</v>
      </c>
    </row>
    <row r="376" spans="1:9" x14ac:dyDescent="0.25">
      <c r="A376" t="s">
        <v>406</v>
      </c>
      <c r="B376">
        <v>2003</v>
      </c>
      <c r="C376" t="s">
        <v>35</v>
      </c>
      <c r="D376">
        <v>24</v>
      </c>
      <c r="E376">
        <v>0</v>
      </c>
      <c r="F376">
        <v>3538.9</v>
      </c>
      <c r="G376" t="s">
        <v>11</v>
      </c>
      <c r="H376" t="s">
        <v>11</v>
      </c>
      <c r="I376" t="s">
        <v>23</v>
      </c>
    </row>
    <row r="377" spans="1:9" x14ac:dyDescent="0.25">
      <c r="A377" t="s">
        <v>407</v>
      </c>
      <c r="B377">
        <v>1988</v>
      </c>
      <c r="C377" t="s">
        <v>37</v>
      </c>
      <c r="D377">
        <v>15</v>
      </c>
      <c r="E377">
        <v>3</v>
      </c>
      <c r="F377">
        <v>3540.12</v>
      </c>
      <c r="G377" t="s">
        <v>11</v>
      </c>
      <c r="H377" t="s">
        <v>16</v>
      </c>
      <c r="I377" t="s">
        <v>13</v>
      </c>
    </row>
    <row r="378" spans="1:9" x14ac:dyDescent="0.25">
      <c r="A378" t="s">
        <v>408</v>
      </c>
      <c r="B378">
        <v>1992</v>
      </c>
      <c r="C378" t="s">
        <v>30</v>
      </c>
      <c r="D378">
        <v>22</v>
      </c>
      <c r="E378">
        <v>0</v>
      </c>
      <c r="F378">
        <v>3554.2</v>
      </c>
      <c r="G378" t="s">
        <v>11</v>
      </c>
      <c r="H378" t="s">
        <v>12</v>
      </c>
      <c r="I378" t="s">
        <v>42</v>
      </c>
    </row>
    <row r="379" spans="1:9" x14ac:dyDescent="0.25">
      <c r="A379" t="s">
        <v>409</v>
      </c>
      <c r="B379">
        <v>1994</v>
      </c>
      <c r="C379" t="s">
        <v>20</v>
      </c>
      <c r="D379">
        <v>24</v>
      </c>
      <c r="E379">
        <v>0</v>
      </c>
      <c r="F379">
        <v>3556.92</v>
      </c>
      <c r="G379" t="s">
        <v>11</v>
      </c>
      <c r="H379" t="s">
        <v>12</v>
      </c>
      <c r="I379" t="s">
        <v>23</v>
      </c>
    </row>
    <row r="380" spans="1:9" x14ac:dyDescent="0.25">
      <c r="A380" t="s">
        <v>410</v>
      </c>
      <c r="B380">
        <v>1995</v>
      </c>
      <c r="C380" t="s">
        <v>37</v>
      </c>
      <c r="D380">
        <v>9</v>
      </c>
      <c r="E380">
        <v>0</v>
      </c>
      <c r="F380">
        <v>3558.62</v>
      </c>
      <c r="G380" t="s">
        <v>11</v>
      </c>
      <c r="H380" t="s">
        <v>12</v>
      </c>
      <c r="I380" t="s">
        <v>247</v>
      </c>
    </row>
    <row r="381" spans="1:9" x14ac:dyDescent="0.25">
      <c r="A381" t="s">
        <v>411</v>
      </c>
      <c r="B381">
        <v>1995</v>
      </c>
      <c r="C381" t="s">
        <v>18</v>
      </c>
      <c r="D381">
        <v>16</v>
      </c>
      <c r="E381">
        <v>1</v>
      </c>
      <c r="F381">
        <v>3561.89</v>
      </c>
      <c r="G381" t="s">
        <v>11</v>
      </c>
      <c r="H381" t="s">
        <v>16</v>
      </c>
      <c r="I381" t="s">
        <v>13</v>
      </c>
    </row>
    <row r="382" spans="1:9" x14ac:dyDescent="0.25">
      <c r="A382" t="s">
        <v>412</v>
      </c>
      <c r="B382">
        <v>1981</v>
      </c>
      <c r="C382" t="s">
        <v>37</v>
      </c>
      <c r="D382">
        <v>10</v>
      </c>
      <c r="E382">
        <v>1</v>
      </c>
      <c r="F382">
        <v>3562.87</v>
      </c>
      <c r="G382" t="s">
        <v>11</v>
      </c>
      <c r="H382" t="s">
        <v>16</v>
      </c>
      <c r="I382" t="s">
        <v>13</v>
      </c>
    </row>
    <row r="383" spans="1:9" x14ac:dyDescent="0.25">
      <c r="A383" t="s">
        <v>413</v>
      </c>
      <c r="B383">
        <v>1988</v>
      </c>
      <c r="C383" t="s">
        <v>35</v>
      </c>
      <c r="D383">
        <v>18</v>
      </c>
      <c r="E383">
        <v>3</v>
      </c>
      <c r="F383">
        <v>3569.96</v>
      </c>
      <c r="G383" t="s">
        <v>11</v>
      </c>
      <c r="H383" t="s">
        <v>16</v>
      </c>
      <c r="I383" t="s">
        <v>23</v>
      </c>
    </row>
    <row r="384" spans="1:9" x14ac:dyDescent="0.25">
      <c r="A384" t="s">
        <v>414</v>
      </c>
      <c r="B384">
        <v>1995</v>
      </c>
      <c r="C384" t="s">
        <v>35</v>
      </c>
      <c r="D384">
        <v>23</v>
      </c>
      <c r="E384">
        <v>1</v>
      </c>
      <c r="F384">
        <v>3578</v>
      </c>
      <c r="G384" t="s">
        <v>11</v>
      </c>
      <c r="H384" t="s">
        <v>12</v>
      </c>
      <c r="I384" t="s">
        <v>42</v>
      </c>
    </row>
    <row r="385" spans="1:9" x14ac:dyDescent="0.25">
      <c r="A385" t="s">
        <v>415</v>
      </c>
      <c r="B385">
        <v>2001</v>
      </c>
      <c r="C385" t="s">
        <v>15</v>
      </c>
      <c r="D385">
        <v>11</v>
      </c>
      <c r="E385">
        <v>2</v>
      </c>
      <c r="F385">
        <v>3579.83</v>
      </c>
      <c r="G385" t="s">
        <v>11</v>
      </c>
      <c r="H385" t="s">
        <v>11</v>
      </c>
      <c r="I385" t="s">
        <v>23</v>
      </c>
    </row>
    <row r="386" spans="1:9" x14ac:dyDescent="0.25">
      <c r="A386" t="s">
        <v>416</v>
      </c>
      <c r="B386">
        <v>1986</v>
      </c>
      <c r="C386" t="s">
        <v>30</v>
      </c>
      <c r="D386">
        <v>27</v>
      </c>
      <c r="E386">
        <v>3</v>
      </c>
      <c r="F386">
        <v>3589.14</v>
      </c>
      <c r="G386" t="s">
        <v>11</v>
      </c>
      <c r="H386" t="s">
        <v>11</v>
      </c>
      <c r="I386" t="s">
        <v>13</v>
      </c>
    </row>
    <row r="387" spans="1:9" x14ac:dyDescent="0.25">
      <c r="A387" t="s">
        <v>417</v>
      </c>
      <c r="B387">
        <v>1999</v>
      </c>
      <c r="C387" t="s">
        <v>18</v>
      </c>
      <c r="D387">
        <v>6</v>
      </c>
      <c r="E387">
        <v>3</v>
      </c>
      <c r="F387">
        <v>3591.48</v>
      </c>
      <c r="G387" t="s">
        <v>11</v>
      </c>
      <c r="H387" t="s">
        <v>12</v>
      </c>
      <c r="I387" t="s">
        <v>42</v>
      </c>
    </row>
    <row r="388" spans="1:9" x14ac:dyDescent="0.25">
      <c r="A388" t="s">
        <v>418</v>
      </c>
      <c r="B388">
        <v>1997</v>
      </c>
      <c r="C388" t="s">
        <v>15</v>
      </c>
      <c r="D388">
        <v>4</v>
      </c>
      <c r="E388">
        <v>1</v>
      </c>
      <c r="F388">
        <v>3594.17</v>
      </c>
      <c r="G388" t="s">
        <v>11</v>
      </c>
      <c r="H388" t="s">
        <v>11</v>
      </c>
      <c r="I388" t="s">
        <v>23</v>
      </c>
    </row>
    <row r="389" spans="1:9" x14ac:dyDescent="0.25">
      <c r="A389" t="s">
        <v>419</v>
      </c>
      <c r="B389">
        <v>1999</v>
      </c>
      <c r="C389" t="s">
        <v>35</v>
      </c>
      <c r="D389">
        <v>12</v>
      </c>
      <c r="E389">
        <v>3</v>
      </c>
      <c r="F389">
        <v>3597.6</v>
      </c>
      <c r="G389" t="s">
        <v>11</v>
      </c>
      <c r="H389" t="s">
        <v>11</v>
      </c>
      <c r="I389" t="s">
        <v>42</v>
      </c>
    </row>
    <row r="390" spans="1:9" x14ac:dyDescent="0.25">
      <c r="A390" t="s">
        <v>420</v>
      </c>
      <c r="B390">
        <v>1988</v>
      </c>
      <c r="C390" t="s">
        <v>15</v>
      </c>
      <c r="D390">
        <v>4</v>
      </c>
      <c r="E390">
        <v>3</v>
      </c>
      <c r="F390">
        <v>3603.6</v>
      </c>
      <c r="G390" t="s">
        <v>11</v>
      </c>
      <c r="H390" t="s">
        <v>16</v>
      </c>
      <c r="I390" t="s">
        <v>13</v>
      </c>
    </row>
    <row r="391" spans="1:9" x14ac:dyDescent="0.25">
      <c r="A391" t="s">
        <v>421</v>
      </c>
      <c r="B391">
        <v>1990</v>
      </c>
      <c r="C391" t="s">
        <v>37</v>
      </c>
      <c r="D391">
        <v>11</v>
      </c>
      <c r="E391">
        <v>3</v>
      </c>
      <c r="F391">
        <v>3606.43</v>
      </c>
      <c r="G391" t="s">
        <v>11</v>
      </c>
      <c r="H391" t="s">
        <v>16</v>
      </c>
      <c r="I391" t="s">
        <v>13</v>
      </c>
    </row>
    <row r="392" spans="1:9" x14ac:dyDescent="0.25">
      <c r="A392" t="s">
        <v>422</v>
      </c>
      <c r="B392">
        <v>1985</v>
      </c>
      <c r="C392" t="s">
        <v>18</v>
      </c>
      <c r="D392">
        <v>14</v>
      </c>
      <c r="E392">
        <v>3</v>
      </c>
      <c r="F392">
        <v>3622.13</v>
      </c>
      <c r="G392" t="s">
        <v>11</v>
      </c>
      <c r="H392" t="s">
        <v>16</v>
      </c>
      <c r="I392" t="s">
        <v>13</v>
      </c>
    </row>
    <row r="393" spans="1:9" x14ac:dyDescent="0.25">
      <c r="A393" t="s">
        <v>423</v>
      </c>
      <c r="B393">
        <v>1992</v>
      </c>
      <c r="C393" t="s">
        <v>15</v>
      </c>
      <c r="D393">
        <v>17</v>
      </c>
      <c r="E393">
        <v>0</v>
      </c>
      <c r="F393">
        <v>3645.09</v>
      </c>
      <c r="G393" t="s">
        <v>16</v>
      </c>
      <c r="H393" t="s">
        <v>11</v>
      </c>
      <c r="I393" t="s">
        <v>276</v>
      </c>
    </row>
    <row r="394" spans="1:9" x14ac:dyDescent="0.25">
      <c r="A394" t="s">
        <v>424</v>
      </c>
      <c r="B394">
        <v>1990</v>
      </c>
      <c r="C394" t="s">
        <v>15</v>
      </c>
      <c r="D394">
        <v>8</v>
      </c>
      <c r="E394">
        <v>3</v>
      </c>
      <c r="F394">
        <v>3653.29</v>
      </c>
      <c r="G394" t="s">
        <v>11</v>
      </c>
      <c r="H394" t="s">
        <v>12</v>
      </c>
      <c r="I394" t="s">
        <v>42</v>
      </c>
    </row>
    <row r="395" spans="1:9" x14ac:dyDescent="0.25">
      <c r="A395" t="s">
        <v>425</v>
      </c>
      <c r="B395">
        <v>1992</v>
      </c>
      <c r="C395" t="s">
        <v>20</v>
      </c>
      <c r="D395">
        <v>14</v>
      </c>
      <c r="E395">
        <v>1</v>
      </c>
      <c r="F395">
        <v>3659.35</v>
      </c>
      <c r="G395" t="s">
        <v>12</v>
      </c>
      <c r="H395" t="s">
        <v>16</v>
      </c>
      <c r="I395" t="s">
        <v>42</v>
      </c>
    </row>
    <row r="396" spans="1:9" x14ac:dyDescent="0.25">
      <c r="A396" t="s">
        <v>426</v>
      </c>
      <c r="B396">
        <v>1984</v>
      </c>
      <c r="C396" t="s">
        <v>10</v>
      </c>
      <c r="D396">
        <v>6</v>
      </c>
      <c r="E396">
        <v>3</v>
      </c>
      <c r="F396">
        <v>3678.86</v>
      </c>
      <c r="G396" t="s">
        <v>11</v>
      </c>
      <c r="H396" t="s">
        <v>12</v>
      </c>
      <c r="I396" t="s">
        <v>13</v>
      </c>
    </row>
    <row r="397" spans="1:9" x14ac:dyDescent="0.25">
      <c r="A397" t="s">
        <v>427</v>
      </c>
      <c r="B397">
        <v>2003</v>
      </c>
      <c r="C397" t="s">
        <v>10</v>
      </c>
      <c r="D397">
        <v>10</v>
      </c>
      <c r="E397">
        <v>0</v>
      </c>
      <c r="F397">
        <v>3688.35</v>
      </c>
      <c r="G397" t="s">
        <v>11</v>
      </c>
      <c r="H397" t="s">
        <v>11</v>
      </c>
      <c r="I397" t="s">
        <v>300</v>
      </c>
    </row>
    <row r="398" spans="1:9" x14ac:dyDescent="0.25">
      <c r="A398" t="s">
        <v>428</v>
      </c>
      <c r="B398">
        <v>1981</v>
      </c>
      <c r="C398" t="s">
        <v>30</v>
      </c>
      <c r="D398">
        <v>14</v>
      </c>
      <c r="E398">
        <v>1</v>
      </c>
      <c r="F398">
        <v>3688.38</v>
      </c>
      <c r="G398" t="s">
        <v>11</v>
      </c>
      <c r="H398" t="s">
        <v>11</v>
      </c>
      <c r="I398" t="s">
        <v>13</v>
      </c>
    </row>
    <row r="399" spans="1:9" x14ac:dyDescent="0.25">
      <c r="A399" t="s">
        <v>429</v>
      </c>
      <c r="B399">
        <v>1995</v>
      </c>
      <c r="C399" t="s">
        <v>37</v>
      </c>
      <c r="D399">
        <v>21</v>
      </c>
      <c r="E399">
        <v>2</v>
      </c>
      <c r="F399">
        <v>3693.43</v>
      </c>
      <c r="G399" t="s">
        <v>11</v>
      </c>
      <c r="H399" t="s">
        <v>12</v>
      </c>
      <c r="I399" t="s">
        <v>42</v>
      </c>
    </row>
    <row r="400" spans="1:9" x14ac:dyDescent="0.25">
      <c r="A400" t="s">
        <v>430</v>
      </c>
      <c r="B400">
        <v>1988</v>
      </c>
      <c r="C400" t="s">
        <v>35</v>
      </c>
      <c r="D400">
        <v>18</v>
      </c>
      <c r="E400">
        <v>3</v>
      </c>
      <c r="F400">
        <v>3699.54</v>
      </c>
      <c r="G400" t="s">
        <v>11</v>
      </c>
      <c r="H400" t="s">
        <v>12</v>
      </c>
      <c r="I400" t="s">
        <v>13</v>
      </c>
    </row>
    <row r="401" spans="1:9" x14ac:dyDescent="0.25">
      <c r="A401" t="s">
        <v>431</v>
      </c>
      <c r="B401">
        <v>1989</v>
      </c>
      <c r="C401" t="s">
        <v>30</v>
      </c>
      <c r="D401">
        <v>2</v>
      </c>
      <c r="E401">
        <v>0</v>
      </c>
      <c r="F401">
        <v>3704.35</v>
      </c>
      <c r="G401" t="s">
        <v>11</v>
      </c>
      <c r="H401" t="s">
        <v>11</v>
      </c>
      <c r="I401" t="s">
        <v>13</v>
      </c>
    </row>
    <row r="402" spans="1:9" x14ac:dyDescent="0.25">
      <c r="A402" t="s">
        <v>432</v>
      </c>
      <c r="B402">
        <v>2004</v>
      </c>
      <c r="C402" t="s">
        <v>15</v>
      </c>
      <c r="D402">
        <v>5</v>
      </c>
      <c r="E402">
        <v>0</v>
      </c>
      <c r="F402">
        <v>3722.23</v>
      </c>
      <c r="G402" t="s">
        <v>11</v>
      </c>
      <c r="H402" t="s">
        <v>11</v>
      </c>
      <c r="I402" t="s">
        <v>200</v>
      </c>
    </row>
    <row r="403" spans="1:9" x14ac:dyDescent="0.25">
      <c r="A403" t="s">
        <v>433</v>
      </c>
      <c r="B403">
        <v>1986</v>
      </c>
      <c r="C403" t="s">
        <v>30</v>
      </c>
      <c r="D403">
        <v>1</v>
      </c>
      <c r="E403">
        <v>3</v>
      </c>
      <c r="F403">
        <v>3731.6</v>
      </c>
      <c r="G403" t="s">
        <v>11</v>
      </c>
      <c r="H403" t="s">
        <v>11</v>
      </c>
      <c r="I403" t="s">
        <v>13</v>
      </c>
    </row>
    <row r="404" spans="1:9" x14ac:dyDescent="0.25">
      <c r="A404" t="s">
        <v>434</v>
      </c>
      <c r="B404">
        <v>1994</v>
      </c>
      <c r="C404" t="s">
        <v>35</v>
      </c>
      <c r="D404">
        <v>22</v>
      </c>
      <c r="E404">
        <v>0</v>
      </c>
      <c r="F404">
        <v>3732.63</v>
      </c>
      <c r="G404" t="s">
        <v>11</v>
      </c>
      <c r="H404" t="s">
        <v>12</v>
      </c>
      <c r="I404" t="s">
        <v>247</v>
      </c>
    </row>
    <row r="405" spans="1:9" x14ac:dyDescent="0.25">
      <c r="A405" t="s">
        <v>435</v>
      </c>
      <c r="B405">
        <v>1993</v>
      </c>
      <c r="C405" t="s">
        <v>18</v>
      </c>
      <c r="D405">
        <v>22</v>
      </c>
      <c r="E405">
        <v>0</v>
      </c>
      <c r="F405">
        <v>3736.46</v>
      </c>
      <c r="G405" t="s">
        <v>11</v>
      </c>
      <c r="H405" t="s">
        <v>11</v>
      </c>
      <c r="I405" t="s">
        <v>23</v>
      </c>
    </row>
    <row r="406" spans="1:9" x14ac:dyDescent="0.25">
      <c r="A406" t="s">
        <v>436</v>
      </c>
      <c r="B406">
        <v>1986</v>
      </c>
      <c r="C406" t="s">
        <v>20</v>
      </c>
      <c r="D406">
        <v>9</v>
      </c>
      <c r="E406">
        <v>3</v>
      </c>
      <c r="F406">
        <v>3748.56</v>
      </c>
      <c r="G406" t="s">
        <v>11</v>
      </c>
      <c r="H406" t="s">
        <v>11</v>
      </c>
      <c r="I406" t="s">
        <v>13</v>
      </c>
    </row>
    <row r="407" spans="1:9" x14ac:dyDescent="0.25">
      <c r="A407" t="s">
        <v>437</v>
      </c>
      <c r="B407">
        <v>1991</v>
      </c>
      <c r="C407" t="s">
        <v>37</v>
      </c>
      <c r="D407">
        <v>28</v>
      </c>
      <c r="E407">
        <v>0</v>
      </c>
      <c r="F407">
        <v>3756.62</v>
      </c>
      <c r="G407" t="s">
        <v>11</v>
      </c>
      <c r="H407" t="s">
        <v>11</v>
      </c>
      <c r="I407" t="s">
        <v>13</v>
      </c>
    </row>
    <row r="408" spans="1:9" x14ac:dyDescent="0.25">
      <c r="A408" t="s">
        <v>438</v>
      </c>
      <c r="B408">
        <v>1991</v>
      </c>
      <c r="C408" t="s">
        <v>35</v>
      </c>
      <c r="D408">
        <v>25</v>
      </c>
      <c r="E408">
        <v>0</v>
      </c>
      <c r="F408">
        <v>3757.84</v>
      </c>
      <c r="G408" t="s">
        <v>11</v>
      </c>
      <c r="H408" t="s">
        <v>16</v>
      </c>
      <c r="I408" t="s">
        <v>13</v>
      </c>
    </row>
    <row r="409" spans="1:9" x14ac:dyDescent="0.25">
      <c r="A409" t="s">
        <v>439</v>
      </c>
      <c r="B409">
        <v>1991</v>
      </c>
      <c r="C409" t="s">
        <v>37</v>
      </c>
      <c r="D409">
        <v>24</v>
      </c>
      <c r="E409">
        <v>0</v>
      </c>
      <c r="F409">
        <v>3761.29</v>
      </c>
      <c r="G409" t="s">
        <v>11</v>
      </c>
      <c r="H409" t="s">
        <v>12</v>
      </c>
      <c r="I409" t="s">
        <v>42</v>
      </c>
    </row>
    <row r="410" spans="1:9" x14ac:dyDescent="0.25">
      <c r="A410" t="s">
        <v>440</v>
      </c>
      <c r="B410">
        <v>1994</v>
      </c>
      <c r="C410" t="s">
        <v>15</v>
      </c>
      <c r="D410">
        <v>21</v>
      </c>
      <c r="E410">
        <v>1</v>
      </c>
      <c r="F410">
        <v>3766.88</v>
      </c>
      <c r="G410" t="s">
        <v>11</v>
      </c>
      <c r="H410" t="s">
        <v>16</v>
      </c>
      <c r="I410" t="s">
        <v>13</v>
      </c>
    </row>
    <row r="411" spans="1:9" x14ac:dyDescent="0.25">
      <c r="A411" t="s">
        <v>441</v>
      </c>
      <c r="B411">
        <v>1987</v>
      </c>
      <c r="C411" t="s">
        <v>37</v>
      </c>
      <c r="D411">
        <v>24</v>
      </c>
      <c r="E411">
        <v>3</v>
      </c>
      <c r="F411">
        <v>3773.23</v>
      </c>
      <c r="G411" t="s">
        <v>11</v>
      </c>
      <c r="H411" t="s">
        <v>12</v>
      </c>
      <c r="I411" t="s">
        <v>13</v>
      </c>
    </row>
    <row r="412" spans="1:9" x14ac:dyDescent="0.25">
      <c r="A412" t="s">
        <v>442</v>
      </c>
      <c r="B412">
        <v>1981</v>
      </c>
      <c r="C412" t="s">
        <v>30</v>
      </c>
      <c r="D412">
        <v>13</v>
      </c>
      <c r="E412">
        <v>1</v>
      </c>
      <c r="F412">
        <v>3785.77</v>
      </c>
      <c r="G412" t="s">
        <v>11</v>
      </c>
      <c r="H412" t="s">
        <v>16</v>
      </c>
      <c r="I412" t="s">
        <v>13</v>
      </c>
    </row>
    <row r="413" spans="1:9" x14ac:dyDescent="0.25">
      <c r="A413" t="s">
        <v>443</v>
      </c>
      <c r="B413">
        <v>1988</v>
      </c>
      <c r="C413" t="s">
        <v>35</v>
      </c>
      <c r="D413">
        <v>28</v>
      </c>
      <c r="E413">
        <v>3</v>
      </c>
      <c r="F413">
        <v>3793.55</v>
      </c>
      <c r="G413" t="s">
        <v>11</v>
      </c>
      <c r="H413" t="s">
        <v>12</v>
      </c>
      <c r="I413" t="s">
        <v>13</v>
      </c>
    </row>
    <row r="414" spans="1:9" x14ac:dyDescent="0.25">
      <c r="A414" t="s">
        <v>444</v>
      </c>
      <c r="B414">
        <v>1999</v>
      </c>
      <c r="C414" t="s">
        <v>18</v>
      </c>
      <c r="D414">
        <v>24</v>
      </c>
      <c r="E414">
        <v>0</v>
      </c>
      <c r="F414">
        <v>3796.36</v>
      </c>
      <c r="G414" t="s">
        <v>11</v>
      </c>
      <c r="H414" t="s">
        <v>12</v>
      </c>
      <c r="I414" t="s">
        <v>23</v>
      </c>
    </row>
    <row r="415" spans="1:9" x14ac:dyDescent="0.25">
      <c r="A415" t="s">
        <v>445</v>
      </c>
      <c r="B415">
        <v>1981</v>
      </c>
      <c r="C415" t="s">
        <v>20</v>
      </c>
      <c r="D415">
        <v>29</v>
      </c>
      <c r="E415">
        <v>1</v>
      </c>
      <c r="F415">
        <v>3797.2</v>
      </c>
      <c r="G415" t="s">
        <v>11</v>
      </c>
      <c r="H415" t="s">
        <v>12</v>
      </c>
      <c r="I415" t="s">
        <v>23</v>
      </c>
    </row>
    <row r="416" spans="1:9" x14ac:dyDescent="0.25">
      <c r="A416" t="s">
        <v>446</v>
      </c>
      <c r="B416">
        <v>1994</v>
      </c>
      <c r="C416" t="s">
        <v>35</v>
      </c>
      <c r="D416">
        <v>12</v>
      </c>
      <c r="E416">
        <v>2</v>
      </c>
      <c r="F416">
        <v>3847.67</v>
      </c>
      <c r="G416" t="s">
        <v>12</v>
      </c>
      <c r="H416" t="s">
        <v>11</v>
      </c>
      <c r="I416" t="s">
        <v>42</v>
      </c>
    </row>
    <row r="417" spans="1:9" x14ac:dyDescent="0.25">
      <c r="A417" t="s">
        <v>447</v>
      </c>
      <c r="B417">
        <v>1991</v>
      </c>
      <c r="C417" t="s">
        <v>35</v>
      </c>
      <c r="D417">
        <v>19</v>
      </c>
      <c r="E417">
        <v>0</v>
      </c>
      <c r="F417">
        <v>3857.76</v>
      </c>
      <c r="G417" t="s">
        <v>12</v>
      </c>
      <c r="H417" t="s">
        <v>16</v>
      </c>
      <c r="I417" t="s">
        <v>168</v>
      </c>
    </row>
    <row r="418" spans="1:9" x14ac:dyDescent="0.25">
      <c r="A418" t="s">
        <v>448</v>
      </c>
      <c r="B418">
        <v>2001</v>
      </c>
      <c r="C418" t="s">
        <v>18</v>
      </c>
      <c r="D418">
        <v>6</v>
      </c>
      <c r="E418">
        <v>0</v>
      </c>
      <c r="F418">
        <v>3858.51</v>
      </c>
      <c r="G418" t="s">
        <v>11</v>
      </c>
      <c r="H418" t="s">
        <v>12</v>
      </c>
      <c r="I418" t="s">
        <v>200</v>
      </c>
    </row>
    <row r="419" spans="1:9" x14ac:dyDescent="0.25">
      <c r="A419" t="s">
        <v>449</v>
      </c>
      <c r="B419">
        <v>2001</v>
      </c>
      <c r="C419" t="s">
        <v>37</v>
      </c>
      <c r="D419">
        <v>18</v>
      </c>
      <c r="E419">
        <v>3</v>
      </c>
      <c r="F419">
        <v>3861.21</v>
      </c>
      <c r="G419" t="s">
        <v>11</v>
      </c>
      <c r="H419" t="s">
        <v>11</v>
      </c>
      <c r="I419" t="s">
        <v>168</v>
      </c>
    </row>
    <row r="420" spans="1:9" x14ac:dyDescent="0.25">
      <c r="A420" t="s">
        <v>450</v>
      </c>
      <c r="B420">
        <v>1990</v>
      </c>
      <c r="C420" t="s">
        <v>18</v>
      </c>
      <c r="D420">
        <v>24</v>
      </c>
      <c r="E420">
        <v>0</v>
      </c>
      <c r="F420">
        <v>3866.86</v>
      </c>
      <c r="G420" t="s">
        <v>16</v>
      </c>
      <c r="H420" t="s">
        <v>16</v>
      </c>
      <c r="I420" t="s">
        <v>23</v>
      </c>
    </row>
    <row r="421" spans="1:9" x14ac:dyDescent="0.25">
      <c r="A421" t="s">
        <v>451</v>
      </c>
      <c r="B421">
        <v>1991</v>
      </c>
      <c r="C421" t="s">
        <v>10</v>
      </c>
      <c r="D421">
        <v>25</v>
      </c>
      <c r="E421">
        <v>1</v>
      </c>
      <c r="F421">
        <v>3875.73</v>
      </c>
      <c r="G421" t="s">
        <v>11</v>
      </c>
      <c r="H421" t="s">
        <v>12</v>
      </c>
      <c r="I421" t="s">
        <v>13</v>
      </c>
    </row>
    <row r="422" spans="1:9" x14ac:dyDescent="0.25">
      <c r="A422" t="s">
        <v>452</v>
      </c>
      <c r="B422">
        <v>1996</v>
      </c>
      <c r="C422" t="s">
        <v>37</v>
      </c>
      <c r="D422">
        <v>23</v>
      </c>
      <c r="E422">
        <v>2</v>
      </c>
      <c r="F422">
        <v>3877.3</v>
      </c>
      <c r="G422" t="s">
        <v>16</v>
      </c>
      <c r="H422" t="s">
        <v>12</v>
      </c>
      <c r="I422" t="s">
        <v>23</v>
      </c>
    </row>
    <row r="423" spans="1:9" x14ac:dyDescent="0.25">
      <c r="A423" t="s">
        <v>453</v>
      </c>
      <c r="B423">
        <v>2004</v>
      </c>
      <c r="C423" t="s">
        <v>10</v>
      </c>
      <c r="D423">
        <v>13</v>
      </c>
      <c r="E423">
        <v>0</v>
      </c>
      <c r="F423">
        <v>3889.2</v>
      </c>
      <c r="G423" t="s">
        <v>11</v>
      </c>
      <c r="H423" t="s">
        <v>11</v>
      </c>
      <c r="I423" t="s">
        <v>23</v>
      </c>
    </row>
    <row r="424" spans="1:9" x14ac:dyDescent="0.25">
      <c r="A424" t="s">
        <v>454</v>
      </c>
      <c r="B424">
        <v>1993</v>
      </c>
      <c r="C424" t="s">
        <v>20</v>
      </c>
      <c r="D424">
        <v>14</v>
      </c>
      <c r="E424">
        <v>0</v>
      </c>
      <c r="F424">
        <v>3898.35</v>
      </c>
      <c r="G424" t="s">
        <v>11</v>
      </c>
      <c r="H424" t="s">
        <v>11</v>
      </c>
      <c r="I424" t="s">
        <v>23</v>
      </c>
    </row>
    <row r="425" spans="1:9" x14ac:dyDescent="0.25">
      <c r="A425" t="s">
        <v>455</v>
      </c>
      <c r="B425">
        <v>1981</v>
      </c>
      <c r="C425" t="s">
        <v>35</v>
      </c>
      <c r="D425">
        <v>27</v>
      </c>
      <c r="E425">
        <v>1</v>
      </c>
      <c r="F425">
        <v>3902.07</v>
      </c>
      <c r="G425" t="s">
        <v>11</v>
      </c>
      <c r="H425" t="s">
        <v>11</v>
      </c>
      <c r="I425" t="s">
        <v>13</v>
      </c>
    </row>
    <row r="426" spans="1:9" x14ac:dyDescent="0.25">
      <c r="A426" t="s">
        <v>456</v>
      </c>
      <c r="B426">
        <v>1997</v>
      </c>
      <c r="C426" t="s">
        <v>15</v>
      </c>
      <c r="D426">
        <v>24</v>
      </c>
      <c r="E426">
        <v>3</v>
      </c>
      <c r="F426">
        <v>3906.13</v>
      </c>
      <c r="G426" t="s">
        <v>12</v>
      </c>
      <c r="H426" t="s">
        <v>12</v>
      </c>
      <c r="I426" t="s">
        <v>42</v>
      </c>
    </row>
    <row r="427" spans="1:9" x14ac:dyDescent="0.25">
      <c r="A427" t="s">
        <v>457</v>
      </c>
      <c r="B427">
        <v>1985</v>
      </c>
      <c r="C427" t="s">
        <v>10</v>
      </c>
      <c r="D427">
        <v>5</v>
      </c>
      <c r="E427">
        <v>3</v>
      </c>
      <c r="F427">
        <v>3910.44</v>
      </c>
      <c r="G427" t="s">
        <v>11</v>
      </c>
      <c r="H427" t="s">
        <v>11</v>
      </c>
      <c r="I427" t="s">
        <v>13</v>
      </c>
    </row>
    <row r="428" spans="1:9" x14ac:dyDescent="0.25">
      <c r="A428" t="s">
        <v>458</v>
      </c>
      <c r="B428">
        <v>2000</v>
      </c>
      <c r="C428" t="s">
        <v>10</v>
      </c>
      <c r="D428">
        <v>10</v>
      </c>
      <c r="E428">
        <v>2</v>
      </c>
      <c r="F428">
        <v>3925.76</v>
      </c>
      <c r="G428" t="s">
        <v>11</v>
      </c>
      <c r="H428" t="s">
        <v>11</v>
      </c>
      <c r="I428" t="s">
        <v>247</v>
      </c>
    </row>
    <row r="429" spans="1:9" x14ac:dyDescent="0.25">
      <c r="A429" t="s">
        <v>459</v>
      </c>
      <c r="B429">
        <v>2002</v>
      </c>
      <c r="C429" t="s">
        <v>18</v>
      </c>
      <c r="D429">
        <v>15</v>
      </c>
      <c r="E429">
        <v>0</v>
      </c>
      <c r="F429">
        <v>3931.51</v>
      </c>
      <c r="G429" t="s">
        <v>11</v>
      </c>
      <c r="H429" t="s">
        <v>12</v>
      </c>
      <c r="I429" t="s">
        <v>42</v>
      </c>
    </row>
    <row r="430" spans="1:9" x14ac:dyDescent="0.25">
      <c r="A430" t="s">
        <v>460</v>
      </c>
      <c r="B430">
        <v>1988</v>
      </c>
      <c r="C430" t="s">
        <v>37</v>
      </c>
      <c r="D430">
        <v>24</v>
      </c>
      <c r="E430">
        <v>0</v>
      </c>
      <c r="F430">
        <v>3935.18</v>
      </c>
      <c r="G430" t="s">
        <v>12</v>
      </c>
      <c r="H430" t="s">
        <v>16</v>
      </c>
      <c r="I430" t="s">
        <v>13</v>
      </c>
    </row>
    <row r="431" spans="1:9" x14ac:dyDescent="0.25">
      <c r="A431" t="s">
        <v>461</v>
      </c>
      <c r="B431">
        <v>1993</v>
      </c>
      <c r="C431" t="s">
        <v>20</v>
      </c>
      <c r="D431">
        <v>29</v>
      </c>
      <c r="E431">
        <v>0</v>
      </c>
      <c r="F431">
        <v>3943.6</v>
      </c>
      <c r="G431" t="s">
        <v>11</v>
      </c>
      <c r="H431" t="s">
        <v>12</v>
      </c>
      <c r="I431" t="s">
        <v>247</v>
      </c>
    </row>
    <row r="432" spans="1:9" x14ac:dyDescent="0.25">
      <c r="A432" t="s">
        <v>462</v>
      </c>
      <c r="B432">
        <v>1993</v>
      </c>
      <c r="C432" t="s">
        <v>15</v>
      </c>
      <c r="D432">
        <v>11</v>
      </c>
      <c r="E432">
        <v>1</v>
      </c>
      <c r="F432">
        <v>3947.41</v>
      </c>
      <c r="G432" t="s">
        <v>11</v>
      </c>
      <c r="H432" t="s">
        <v>11</v>
      </c>
      <c r="I432" t="s">
        <v>13</v>
      </c>
    </row>
    <row r="433" spans="1:9" x14ac:dyDescent="0.25">
      <c r="A433" t="s">
        <v>463</v>
      </c>
      <c r="B433">
        <v>1999</v>
      </c>
      <c r="C433" t="s">
        <v>10</v>
      </c>
      <c r="D433">
        <v>10</v>
      </c>
      <c r="E433">
        <v>0</v>
      </c>
      <c r="F433">
        <v>3955.98</v>
      </c>
      <c r="G433" t="s">
        <v>11</v>
      </c>
      <c r="H433" t="s">
        <v>12</v>
      </c>
      <c r="I433" t="s">
        <v>300</v>
      </c>
    </row>
    <row r="434" spans="1:9" x14ac:dyDescent="0.25">
      <c r="A434" t="s">
        <v>464</v>
      </c>
      <c r="B434">
        <v>1995</v>
      </c>
      <c r="C434" t="s">
        <v>10</v>
      </c>
      <c r="D434">
        <v>11</v>
      </c>
      <c r="E434">
        <v>1</v>
      </c>
      <c r="F434">
        <v>3956.07</v>
      </c>
      <c r="G434" t="s">
        <v>11</v>
      </c>
      <c r="H434" t="s">
        <v>11</v>
      </c>
      <c r="I434" t="s">
        <v>23</v>
      </c>
    </row>
    <row r="435" spans="1:9" x14ac:dyDescent="0.25">
      <c r="A435" t="s">
        <v>465</v>
      </c>
      <c r="B435">
        <v>1990</v>
      </c>
      <c r="C435" t="s">
        <v>10</v>
      </c>
      <c r="D435">
        <v>29</v>
      </c>
      <c r="E435">
        <v>0</v>
      </c>
      <c r="F435">
        <v>3972.92</v>
      </c>
      <c r="G435" t="s">
        <v>11</v>
      </c>
      <c r="H435" t="s">
        <v>12</v>
      </c>
      <c r="I435" t="s">
        <v>13</v>
      </c>
    </row>
    <row r="436" spans="1:9" x14ac:dyDescent="0.25">
      <c r="A436" t="s">
        <v>466</v>
      </c>
      <c r="B436">
        <v>1996</v>
      </c>
      <c r="C436" t="s">
        <v>35</v>
      </c>
      <c r="D436">
        <v>17</v>
      </c>
      <c r="E436">
        <v>2</v>
      </c>
      <c r="F436">
        <v>3981.98</v>
      </c>
      <c r="G436" t="s">
        <v>11</v>
      </c>
      <c r="H436" t="s">
        <v>11</v>
      </c>
      <c r="I436" t="s">
        <v>13</v>
      </c>
    </row>
    <row r="437" spans="1:9" x14ac:dyDescent="0.25">
      <c r="A437" t="s">
        <v>467</v>
      </c>
      <c r="B437">
        <v>1996</v>
      </c>
      <c r="C437" t="s">
        <v>20</v>
      </c>
      <c r="D437">
        <v>8</v>
      </c>
      <c r="E437">
        <v>2</v>
      </c>
      <c r="F437">
        <v>3987.93</v>
      </c>
      <c r="G437" t="s">
        <v>11</v>
      </c>
      <c r="H437" t="s">
        <v>11</v>
      </c>
      <c r="I437" t="s">
        <v>42</v>
      </c>
    </row>
    <row r="438" spans="1:9" x14ac:dyDescent="0.25">
      <c r="A438" t="s">
        <v>468</v>
      </c>
      <c r="B438">
        <v>1990</v>
      </c>
      <c r="C438" t="s">
        <v>15</v>
      </c>
      <c r="D438">
        <v>22</v>
      </c>
      <c r="E438">
        <v>0</v>
      </c>
      <c r="F438">
        <v>3989.84</v>
      </c>
      <c r="G438" t="s">
        <v>11</v>
      </c>
      <c r="H438" t="s">
        <v>11</v>
      </c>
      <c r="I438" t="s">
        <v>42</v>
      </c>
    </row>
    <row r="439" spans="1:9" x14ac:dyDescent="0.25">
      <c r="A439" t="s">
        <v>469</v>
      </c>
      <c r="B439">
        <v>1990</v>
      </c>
      <c r="C439" t="s">
        <v>15</v>
      </c>
      <c r="D439">
        <v>1</v>
      </c>
      <c r="E439">
        <v>0</v>
      </c>
      <c r="F439">
        <v>3994.18</v>
      </c>
      <c r="G439" t="s">
        <v>11</v>
      </c>
      <c r="H439" t="s">
        <v>11</v>
      </c>
      <c r="I439" t="s">
        <v>13</v>
      </c>
    </row>
    <row r="440" spans="1:9" x14ac:dyDescent="0.25">
      <c r="A440" t="s">
        <v>470</v>
      </c>
      <c r="B440">
        <v>1989</v>
      </c>
      <c r="C440" t="s">
        <v>10</v>
      </c>
      <c r="D440">
        <v>10</v>
      </c>
      <c r="E440">
        <v>3</v>
      </c>
      <c r="F440">
        <v>4002.36</v>
      </c>
      <c r="G440" t="s">
        <v>11</v>
      </c>
      <c r="H440" t="s">
        <v>16</v>
      </c>
      <c r="I440" t="s">
        <v>13</v>
      </c>
    </row>
    <row r="441" spans="1:9" x14ac:dyDescent="0.25">
      <c r="A441" t="s">
        <v>471</v>
      </c>
      <c r="B441">
        <v>2000</v>
      </c>
      <c r="C441" t="s">
        <v>20</v>
      </c>
      <c r="D441">
        <v>13</v>
      </c>
      <c r="E441">
        <v>3</v>
      </c>
      <c r="F441">
        <v>4005.42</v>
      </c>
      <c r="G441" t="s">
        <v>11</v>
      </c>
      <c r="H441" t="s">
        <v>16</v>
      </c>
      <c r="I441" t="s">
        <v>164</v>
      </c>
    </row>
    <row r="442" spans="1:9" x14ac:dyDescent="0.25">
      <c r="A442" t="s">
        <v>472</v>
      </c>
      <c r="B442">
        <v>1992</v>
      </c>
      <c r="C442" t="s">
        <v>37</v>
      </c>
      <c r="D442">
        <v>11</v>
      </c>
      <c r="E442">
        <v>1</v>
      </c>
      <c r="F442">
        <v>4032.24</v>
      </c>
      <c r="G442" t="s">
        <v>12</v>
      </c>
      <c r="H442" t="s">
        <v>12</v>
      </c>
      <c r="I442" t="s">
        <v>23</v>
      </c>
    </row>
    <row r="443" spans="1:9" x14ac:dyDescent="0.25">
      <c r="A443" t="s">
        <v>473</v>
      </c>
      <c r="B443">
        <v>1984</v>
      </c>
      <c r="C443" t="s">
        <v>10</v>
      </c>
      <c r="D443">
        <v>7</v>
      </c>
      <c r="E443">
        <v>3</v>
      </c>
      <c r="F443">
        <v>4038.41</v>
      </c>
      <c r="G443" t="s">
        <v>11</v>
      </c>
      <c r="H443" t="s">
        <v>16</v>
      </c>
      <c r="I443" t="s">
        <v>13</v>
      </c>
    </row>
    <row r="444" spans="1:9" x14ac:dyDescent="0.25">
      <c r="A444" t="s">
        <v>474</v>
      </c>
      <c r="B444">
        <v>1983</v>
      </c>
      <c r="C444" t="s">
        <v>15</v>
      </c>
      <c r="D444">
        <v>10</v>
      </c>
      <c r="E444">
        <v>3</v>
      </c>
      <c r="F444">
        <v>4039.9</v>
      </c>
      <c r="G444" t="s">
        <v>11</v>
      </c>
      <c r="H444" t="s">
        <v>16</v>
      </c>
      <c r="I444" t="s">
        <v>13</v>
      </c>
    </row>
    <row r="445" spans="1:9" x14ac:dyDescent="0.25">
      <c r="A445" t="s">
        <v>475</v>
      </c>
      <c r="B445">
        <v>1993</v>
      </c>
      <c r="C445" t="s">
        <v>30</v>
      </c>
      <c r="D445">
        <v>26</v>
      </c>
      <c r="E445">
        <v>1</v>
      </c>
      <c r="F445">
        <v>4040.56</v>
      </c>
      <c r="G445" t="s">
        <v>12</v>
      </c>
      <c r="H445" t="s">
        <v>12</v>
      </c>
      <c r="I445" t="s">
        <v>164</v>
      </c>
    </row>
    <row r="446" spans="1:9" x14ac:dyDescent="0.25">
      <c r="A446" t="s">
        <v>476</v>
      </c>
      <c r="B446">
        <v>1988</v>
      </c>
      <c r="C446" t="s">
        <v>15</v>
      </c>
      <c r="D446">
        <v>30</v>
      </c>
      <c r="E446">
        <v>3</v>
      </c>
      <c r="F446">
        <v>4047.94</v>
      </c>
      <c r="G446" t="s">
        <v>11</v>
      </c>
      <c r="H446" t="s">
        <v>16</v>
      </c>
      <c r="I446" t="s">
        <v>13</v>
      </c>
    </row>
    <row r="447" spans="1:9" x14ac:dyDescent="0.25">
      <c r="A447" t="s">
        <v>477</v>
      </c>
      <c r="B447">
        <v>1993</v>
      </c>
      <c r="C447" t="s">
        <v>35</v>
      </c>
      <c r="D447">
        <v>13</v>
      </c>
      <c r="E447">
        <v>2</v>
      </c>
      <c r="F447">
        <v>4058.12</v>
      </c>
      <c r="G447" t="s">
        <v>11</v>
      </c>
      <c r="H447" t="s">
        <v>16</v>
      </c>
      <c r="I447" t="s">
        <v>13</v>
      </c>
    </row>
    <row r="448" spans="1:9" x14ac:dyDescent="0.25">
      <c r="A448" t="s">
        <v>478</v>
      </c>
      <c r="B448">
        <v>1995</v>
      </c>
      <c r="C448" t="s">
        <v>20</v>
      </c>
      <c r="D448">
        <v>14</v>
      </c>
      <c r="E448">
        <v>2</v>
      </c>
      <c r="F448">
        <v>4058.71</v>
      </c>
      <c r="G448" t="s">
        <v>12</v>
      </c>
      <c r="H448" t="s">
        <v>12</v>
      </c>
      <c r="I448" t="s">
        <v>23</v>
      </c>
    </row>
    <row r="449" spans="1:9" x14ac:dyDescent="0.25">
      <c r="A449" t="s">
        <v>479</v>
      </c>
      <c r="B449">
        <v>1983</v>
      </c>
      <c r="C449" t="s">
        <v>20</v>
      </c>
      <c r="D449">
        <v>16</v>
      </c>
      <c r="E449">
        <v>3</v>
      </c>
      <c r="F449">
        <v>4070.42</v>
      </c>
      <c r="G449" t="s">
        <v>11</v>
      </c>
      <c r="H449" t="s">
        <v>16</v>
      </c>
      <c r="I449" t="s">
        <v>13</v>
      </c>
    </row>
    <row r="450" spans="1:9" x14ac:dyDescent="0.25">
      <c r="A450" t="s">
        <v>480</v>
      </c>
      <c r="B450">
        <v>2002</v>
      </c>
      <c r="C450" t="s">
        <v>37</v>
      </c>
      <c r="D450">
        <v>18</v>
      </c>
      <c r="E450">
        <v>0</v>
      </c>
      <c r="F450">
        <v>4070.51</v>
      </c>
      <c r="G450" t="s">
        <v>11</v>
      </c>
      <c r="H450" t="s">
        <v>16</v>
      </c>
      <c r="I450" t="s">
        <v>23</v>
      </c>
    </row>
    <row r="451" spans="1:9" x14ac:dyDescent="0.25">
      <c r="A451" t="s">
        <v>481</v>
      </c>
      <c r="B451">
        <v>1990</v>
      </c>
      <c r="C451" t="s">
        <v>30</v>
      </c>
      <c r="D451">
        <v>1</v>
      </c>
      <c r="E451">
        <v>1</v>
      </c>
      <c r="F451">
        <v>4074.45</v>
      </c>
      <c r="G451" t="s">
        <v>12</v>
      </c>
      <c r="H451" t="s">
        <v>11</v>
      </c>
      <c r="I451" t="s">
        <v>13</v>
      </c>
    </row>
    <row r="452" spans="1:9" x14ac:dyDescent="0.25">
      <c r="A452" t="s">
        <v>482</v>
      </c>
      <c r="B452">
        <v>1990</v>
      </c>
      <c r="C452" t="s">
        <v>30</v>
      </c>
      <c r="D452">
        <v>14</v>
      </c>
      <c r="E452">
        <v>1</v>
      </c>
      <c r="F452">
        <v>4076.5</v>
      </c>
      <c r="G452" t="s">
        <v>11</v>
      </c>
      <c r="H452" t="s">
        <v>12</v>
      </c>
      <c r="I452" t="s">
        <v>42</v>
      </c>
    </row>
    <row r="453" spans="1:9" x14ac:dyDescent="0.25">
      <c r="A453" t="s">
        <v>483</v>
      </c>
      <c r="B453">
        <v>1994</v>
      </c>
      <c r="C453" t="s">
        <v>35</v>
      </c>
      <c r="D453">
        <v>21</v>
      </c>
      <c r="E453">
        <v>1</v>
      </c>
      <c r="F453">
        <v>4133.6400000000003</v>
      </c>
      <c r="G453" t="s">
        <v>11</v>
      </c>
      <c r="H453" t="s">
        <v>12</v>
      </c>
      <c r="I453" t="s">
        <v>23</v>
      </c>
    </row>
    <row r="454" spans="1:9" x14ac:dyDescent="0.25">
      <c r="A454" t="s">
        <v>484</v>
      </c>
      <c r="B454">
        <v>1991</v>
      </c>
      <c r="C454" t="s">
        <v>35</v>
      </c>
      <c r="D454">
        <v>6</v>
      </c>
      <c r="E454">
        <v>0</v>
      </c>
      <c r="F454">
        <v>4134.08</v>
      </c>
      <c r="G454" t="s">
        <v>11</v>
      </c>
      <c r="H454" t="s">
        <v>16</v>
      </c>
      <c r="I454" t="s">
        <v>23</v>
      </c>
    </row>
    <row r="455" spans="1:9" x14ac:dyDescent="0.25">
      <c r="A455" t="s">
        <v>485</v>
      </c>
      <c r="B455">
        <v>1992</v>
      </c>
      <c r="C455" t="s">
        <v>18</v>
      </c>
      <c r="D455">
        <v>18</v>
      </c>
      <c r="E455">
        <v>0</v>
      </c>
      <c r="F455">
        <v>4137.5200000000004</v>
      </c>
      <c r="G455" t="s">
        <v>11</v>
      </c>
      <c r="H455" t="s">
        <v>12</v>
      </c>
      <c r="I455" t="s">
        <v>247</v>
      </c>
    </row>
    <row r="456" spans="1:9" x14ac:dyDescent="0.25">
      <c r="A456" t="s">
        <v>486</v>
      </c>
      <c r="B456">
        <v>1992</v>
      </c>
      <c r="C456" t="s">
        <v>18</v>
      </c>
      <c r="D456">
        <v>28</v>
      </c>
      <c r="E456">
        <v>1</v>
      </c>
      <c r="F456">
        <v>4149.74</v>
      </c>
      <c r="G456" t="s">
        <v>11</v>
      </c>
      <c r="H456" t="s">
        <v>16</v>
      </c>
      <c r="I456" t="s">
        <v>42</v>
      </c>
    </row>
    <row r="457" spans="1:9" x14ac:dyDescent="0.25">
      <c r="A457" t="s">
        <v>487</v>
      </c>
      <c r="B457">
        <v>1992</v>
      </c>
      <c r="C457" t="s">
        <v>35</v>
      </c>
      <c r="D457">
        <v>4</v>
      </c>
      <c r="E457">
        <v>1</v>
      </c>
      <c r="F457">
        <v>4151.03</v>
      </c>
      <c r="G457" t="s">
        <v>11</v>
      </c>
      <c r="H457" t="s">
        <v>11</v>
      </c>
      <c r="I457" t="s">
        <v>13</v>
      </c>
    </row>
    <row r="458" spans="1:9" x14ac:dyDescent="0.25">
      <c r="A458" t="s">
        <v>488</v>
      </c>
      <c r="B458">
        <v>1998</v>
      </c>
      <c r="C458" t="s">
        <v>15</v>
      </c>
      <c r="D458">
        <v>26</v>
      </c>
      <c r="E458">
        <v>0</v>
      </c>
      <c r="F458">
        <v>4154.97</v>
      </c>
      <c r="G458" t="s">
        <v>11</v>
      </c>
      <c r="H458" t="s">
        <v>16</v>
      </c>
      <c r="I458" t="s">
        <v>23</v>
      </c>
    </row>
    <row r="459" spans="1:9" x14ac:dyDescent="0.25">
      <c r="A459" t="s">
        <v>489</v>
      </c>
      <c r="B459">
        <v>1984</v>
      </c>
      <c r="C459" t="s">
        <v>20</v>
      </c>
      <c r="D459">
        <v>16</v>
      </c>
      <c r="E459">
        <v>3</v>
      </c>
      <c r="F459">
        <v>4163.21</v>
      </c>
      <c r="G459" t="s">
        <v>11</v>
      </c>
      <c r="H459" t="s">
        <v>11</v>
      </c>
      <c r="I459" t="s">
        <v>23</v>
      </c>
    </row>
    <row r="460" spans="1:9" x14ac:dyDescent="0.25">
      <c r="A460" t="s">
        <v>490</v>
      </c>
      <c r="B460">
        <v>1989</v>
      </c>
      <c r="C460" t="s">
        <v>18</v>
      </c>
      <c r="D460">
        <v>25</v>
      </c>
      <c r="E460">
        <v>0</v>
      </c>
      <c r="F460">
        <v>4185.1000000000004</v>
      </c>
      <c r="G460" t="s">
        <v>11</v>
      </c>
      <c r="H460" t="s">
        <v>12</v>
      </c>
      <c r="I460" t="s">
        <v>13</v>
      </c>
    </row>
    <row r="461" spans="1:9" x14ac:dyDescent="0.25">
      <c r="A461" t="s">
        <v>491</v>
      </c>
      <c r="B461">
        <v>1995</v>
      </c>
      <c r="C461" t="s">
        <v>37</v>
      </c>
      <c r="D461">
        <v>3</v>
      </c>
      <c r="E461">
        <v>0</v>
      </c>
      <c r="F461">
        <v>4188.7299999999996</v>
      </c>
      <c r="G461" t="s">
        <v>11</v>
      </c>
      <c r="H461" t="s">
        <v>11</v>
      </c>
      <c r="I461" t="s">
        <v>200</v>
      </c>
    </row>
    <row r="462" spans="1:9" x14ac:dyDescent="0.25">
      <c r="A462" t="s">
        <v>492</v>
      </c>
      <c r="B462">
        <v>1997</v>
      </c>
      <c r="C462" t="s">
        <v>20</v>
      </c>
      <c r="D462">
        <v>6</v>
      </c>
      <c r="E462">
        <v>2</v>
      </c>
      <c r="F462">
        <v>4189.1099999999997</v>
      </c>
      <c r="G462" t="s">
        <v>11</v>
      </c>
      <c r="H462" t="s">
        <v>11</v>
      </c>
      <c r="I462" t="s">
        <v>23</v>
      </c>
    </row>
    <row r="463" spans="1:9" x14ac:dyDescent="0.25">
      <c r="A463" t="s">
        <v>493</v>
      </c>
      <c r="B463">
        <v>1998</v>
      </c>
      <c r="C463" t="s">
        <v>30</v>
      </c>
      <c r="D463">
        <v>14</v>
      </c>
      <c r="E463">
        <v>3</v>
      </c>
      <c r="F463">
        <v>4234.93</v>
      </c>
      <c r="G463" t="s">
        <v>11</v>
      </c>
      <c r="H463" t="s">
        <v>16</v>
      </c>
      <c r="I463" t="s">
        <v>42</v>
      </c>
    </row>
    <row r="464" spans="1:9" x14ac:dyDescent="0.25">
      <c r="A464" t="s">
        <v>494</v>
      </c>
      <c r="B464">
        <v>1992</v>
      </c>
      <c r="C464" t="s">
        <v>18</v>
      </c>
      <c r="D464">
        <v>27</v>
      </c>
      <c r="E464">
        <v>1</v>
      </c>
      <c r="F464">
        <v>4237.13</v>
      </c>
      <c r="G464" t="s">
        <v>12</v>
      </c>
      <c r="H464" t="s">
        <v>16</v>
      </c>
      <c r="I464" t="s">
        <v>168</v>
      </c>
    </row>
    <row r="465" spans="1:9" x14ac:dyDescent="0.25">
      <c r="A465" t="s">
        <v>495</v>
      </c>
      <c r="B465">
        <v>1991</v>
      </c>
      <c r="C465" t="s">
        <v>15</v>
      </c>
      <c r="D465">
        <v>3</v>
      </c>
      <c r="E465">
        <v>1</v>
      </c>
      <c r="F465">
        <v>4239.8900000000003</v>
      </c>
      <c r="G465" t="s">
        <v>11</v>
      </c>
      <c r="H465" t="s">
        <v>11</v>
      </c>
      <c r="I465" t="s">
        <v>23</v>
      </c>
    </row>
    <row r="466" spans="1:9" x14ac:dyDescent="0.25">
      <c r="A466" t="s">
        <v>496</v>
      </c>
      <c r="B466">
        <v>1991</v>
      </c>
      <c r="C466" t="s">
        <v>30</v>
      </c>
      <c r="D466">
        <v>1</v>
      </c>
      <c r="E466">
        <v>1</v>
      </c>
      <c r="F466">
        <v>4243.59</v>
      </c>
      <c r="G466" t="s">
        <v>12</v>
      </c>
      <c r="H466" t="s">
        <v>16</v>
      </c>
      <c r="I466" t="s">
        <v>23</v>
      </c>
    </row>
    <row r="467" spans="1:9" x14ac:dyDescent="0.25">
      <c r="A467" t="s">
        <v>497</v>
      </c>
      <c r="B467">
        <v>1982</v>
      </c>
      <c r="C467" t="s">
        <v>18</v>
      </c>
      <c r="D467">
        <v>16</v>
      </c>
      <c r="E467">
        <v>3</v>
      </c>
      <c r="F467">
        <v>4250.24</v>
      </c>
      <c r="G467" t="s">
        <v>11</v>
      </c>
      <c r="H467" t="s">
        <v>12</v>
      </c>
      <c r="I467" t="s">
        <v>13</v>
      </c>
    </row>
    <row r="468" spans="1:9" x14ac:dyDescent="0.25">
      <c r="A468" t="s">
        <v>498</v>
      </c>
      <c r="B468">
        <v>1995</v>
      </c>
      <c r="C468" t="s">
        <v>37</v>
      </c>
      <c r="D468">
        <v>14</v>
      </c>
      <c r="E468">
        <v>3</v>
      </c>
      <c r="F468">
        <v>4260.74</v>
      </c>
      <c r="G468" t="s">
        <v>12</v>
      </c>
      <c r="H468" t="s">
        <v>11</v>
      </c>
      <c r="I468" t="s">
        <v>42</v>
      </c>
    </row>
    <row r="469" spans="1:9" x14ac:dyDescent="0.25">
      <c r="A469" t="s">
        <v>499</v>
      </c>
      <c r="B469">
        <v>1983</v>
      </c>
      <c r="C469" t="s">
        <v>15</v>
      </c>
      <c r="D469">
        <v>20</v>
      </c>
      <c r="E469">
        <v>3</v>
      </c>
      <c r="F469">
        <v>4265.01</v>
      </c>
      <c r="G469" t="s">
        <v>11</v>
      </c>
      <c r="H469" t="s">
        <v>16</v>
      </c>
      <c r="I469" t="s">
        <v>23</v>
      </c>
    </row>
    <row r="470" spans="1:9" x14ac:dyDescent="0.25">
      <c r="A470" t="s">
        <v>500</v>
      </c>
      <c r="B470">
        <v>1992</v>
      </c>
      <c r="C470" t="s">
        <v>18</v>
      </c>
      <c r="D470">
        <v>18</v>
      </c>
      <c r="E470">
        <v>2</v>
      </c>
      <c r="F470">
        <v>4266.17</v>
      </c>
      <c r="G470" t="s">
        <v>12</v>
      </c>
      <c r="H470" t="s">
        <v>11</v>
      </c>
      <c r="I470" t="s">
        <v>13</v>
      </c>
    </row>
    <row r="471" spans="1:9" x14ac:dyDescent="0.25">
      <c r="A471" t="s">
        <v>501</v>
      </c>
      <c r="B471">
        <v>2003</v>
      </c>
      <c r="C471" t="s">
        <v>18</v>
      </c>
      <c r="D471">
        <v>8</v>
      </c>
      <c r="E471">
        <v>0</v>
      </c>
      <c r="F471">
        <v>4278.55</v>
      </c>
      <c r="G471" t="s">
        <v>11</v>
      </c>
      <c r="H471" t="s">
        <v>16</v>
      </c>
      <c r="I471" t="s">
        <v>300</v>
      </c>
    </row>
    <row r="472" spans="1:9" x14ac:dyDescent="0.25">
      <c r="A472" t="s">
        <v>502</v>
      </c>
      <c r="B472">
        <v>2000</v>
      </c>
      <c r="C472" t="s">
        <v>15</v>
      </c>
      <c r="D472">
        <v>25</v>
      </c>
      <c r="E472">
        <v>3</v>
      </c>
      <c r="F472">
        <v>4296.2700000000004</v>
      </c>
      <c r="G472" t="s">
        <v>11</v>
      </c>
      <c r="H472" t="s">
        <v>12</v>
      </c>
      <c r="I472" t="s">
        <v>23</v>
      </c>
    </row>
    <row r="473" spans="1:9" x14ac:dyDescent="0.25">
      <c r="A473" t="s">
        <v>503</v>
      </c>
      <c r="B473">
        <v>1988</v>
      </c>
      <c r="C473" t="s">
        <v>30</v>
      </c>
      <c r="D473">
        <v>19</v>
      </c>
      <c r="E473">
        <v>0</v>
      </c>
      <c r="F473">
        <v>4320.41</v>
      </c>
      <c r="G473" t="s">
        <v>11</v>
      </c>
      <c r="H473" t="s">
        <v>16</v>
      </c>
      <c r="I473" t="s">
        <v>23</v>
      </c>
    </row>
    <row r="474" spans="1:9" x14ac:dyDescent="0.25">
      <c r="A474" t="s">
        <v>504</v>
      </c>
      <c r="B474">
        <v>1994</v>
      </c>
      <c r="C474" t="s">
        <v>15</v>
      </c>
      <c r="D474">
        <v>2</v>
      </c>
      <c r="E474">
        <v>1</v>
      </c>
      <c r="F474">
        <v>4337.74</v>
      </c>
      <c r="G474" t="s">
        <v>11</v>
      </c>
      <c r="H474" t="s">
        <v>16</v>
      </c>
      <c r="I474" t="s">
        <v>247</v>
      </c>
    </row>
    <row r="475" spans="1:9" x14ac:dyDescent="0.25">
      <c r="A475" t="s">
        <v>505</v>
      </c>
      <c r="B475">
        <v>1994</v>
      </c>
      <c r="C475" t="s">
        <v>37</v>
      </c>
      <c r="D475">
        <v>26</v>
      </c>
      <c r="E475">
        <v>2</v>
      </c>
      <c r="F475">
        <v>4340.4399999999996</v>
      </c>
      <c r="G475" t="s">
        <v>11</v>
      </c>
      <c r="H475" t="s">
        <v>16</v>
      </c>
      <c r="I475" t="s">
        <v>13</v>
      </c>
    </row>
    <row r="476" spans="1:9" x14ac:dyDescent="0.25">
      <c r="A476" t="s">
        <v>506</v>
      </c>
      <c r="B476">
        <v>1991</v>
      </c>
      <c r="C476" t="s">
        <v>18</v>
      </c>
      <c r="D476">
        <v>1</v>
      </c>
      <c r="E476">
        <v>0</v>
      </c>
      <c r="F476">
        <v>4347.0200000000004</v>
      </c>
      <c r="G476" t="s">
        <v>11</v>
      </c>
      <c r="H476" t="s">
        <v>16</v>
      </c>
      <c r="I476" t="s">
        <v>247</v>
      </c>
    </row>
    <row r="477" spans="1:9" x14ac:dyDescent="0.25">
      <c r="A477" t="s">
        <v>507</v>
      </c>
      <c r="B477">
        <v>1994</v>
      </c>
      <c r="C477" t="s">
        <v>15</v>
      </c>
      <c r="D477">
        <v>1</v>
      </c>
      <c r="E477">
        <v>2</v>
      </c>
      <c r="F477">
        <v>4349.46</v>
      </c>
      <c r="G477" t="s">
        <v>11</v>
      </c>
      <c r="H477" t="s">
        <v>11</v>
      </c>
      <c r="I477" t="s">
        <v>13</v>
      </c>
    </row>
    <row r="478" spans="1:9" x14ac:dyDescent="0.25">
      <c r="A478" t="s">
        <v>508</v>
      </c>
      <c r="B478">
        <v>1991</v>
      </c>
      <c r="C478" t="s">
        <v>20</v>
      </c>
      <c r="D478">
        <v>13</v>
      </c>
      <c r="E478">
        <v>1</v>
      </c>
      <c r="F478">
        <v>4350.51</v>
      </c>
      <c r="G478" t="s">
        <v>11</v>
      </c>
      <c r="H478" t="s">
        <v>11</v>
      </c>
      <c r="I478" t="s">
        <v>13</v>
      </c>
    </row>
    <row r="479" spans="1:9" x14ac:dyDescent="0.25">
      <c r="A479" t="s">
        <v>509</v>
      </c>
      <c r="B479">
        <v>1990</v>
      </c>
      <c r="C479" t="s">
        <v>35</v>
      </c>
      <c r="D479">
        <v>28</v>
      </c>
      <c r="E479">
        <v>0</v>
      </c>
      <c r="F479">
        <v>4357.04</v>
      </c>
      <c r="G479" t="s">
        <v>11</v>
      </c>
      <c r="H479" t="s">
        <v>12</v>
      </c>
      <c r="I479" t="s">
        <v>23</v>
      </c>
    </row>
    <row r="480" spans="1:9" x14ac:dyDescent="0.25">
      <c r="A480" t="s">
        <v>510</v>
      </c>
      <c r="B480">
        <v>1997</v>
      </c>
      <c r="C480" t="s">
        <v>15</v>
      </c>
      <c r="D480">
        <v>29</v>
      </c>
      <c r="E480">
        <v>3</v>
      </c>
      <c r="F480">
        <v>4391.6499999999996</v>
      </c>
      <c r="G480" t="s">
        <v>11</v>
      </c>
      <c r="H480" t="s">
        <v>11</v>
      </c>
      <c r="I480" t="s">
        <v>42</v>
      </c>
    </row>
    <row r="481" spans="1:9" x14ac:dyDescent="0.25">
      <c r="A481" t="s">
        <v>511</v>
      </c>
      <c r="B481">
        <v>1982</v>
      </c>
      <c r="C481" t="s">
        <v>18</v>
      </c>
      <c r="D481">
        <v>29</v>
      </c>
      <c r="E481">
        <v>3</v>
      </c>
      <c r="F481">
        <v>4392.7</v>
      </c>
      <c r="G481" t="s">
        <v>11</v>
      </c>
      <c r="H481" t="s">
        <v>11</v>
      </c>
      <c r="I481" t="s">
        <v>13</v>
      </c>
    </row>
    <row r="482" spans="1:9" x14ac:dyDescent="0.25">
      <c r="A482" t="s">
        <v>512</v>
      </c>
      <c r="B482">
        <v>1988</v>
      </c>
      <c r="C482" t="s">
        <v>10</v>
      </c>
      <c r="D482">
        <v>18</v>
      </c>
      <c r="E482">
        <v>3</v>
      </c>
      <c r="F482">
        <v>4397.3100000000004</v>
      </c>
      <c r="G482" t="s">
        <v>11</v>
      </c>
      <c r="H482" t="s">
        <v>11</v>
      </c>
      <c r="I482" t="s">
        <v>13</v>
      </c>
    </row>
    <row r="483" spans="1:9" x14ac:dyDescent="0.25">
      <c r="A483" t="s">
        <v>513</v>
      </c>
      <c r="B483">
        <v>1986</v>
      </c>
      <c r="C483" t="s">
        <v>35</v>
      </c>
      <c r="D483">
        <v>11</v>
      </c>
      <c r="E483">
        <v>0</v>
      </c>
      <c r="F483">
        <v>4399.7299999999996</v>
      </c>
      <c r="G483" t="s">
        <v>12</v>
      </c>
      <c r="H483" t="s">
        <v>11</v>
      </c>
      <c r="I483" t="s">
        <v>13</v>
      </c>
    </row>
    <row r="484" spans="1:9" x14ac:dyDescent="0.25">
      <c r="A484" t="s">
        <v>514</v>
      </c>
      <c r="B484">
        <v>1986</v>
      </c>
      <c r="C484" t="s">
        <v>10</v>
      </c>
      <c r="D484">
        <v>13</v>
      </c>
      <c r="E484">
        <v>0</v>
      </c>
      <c r="F484">
        <v>4402.2299999999996</v>
      </c>
      <c r="G484" t="s">
        <v>11</v>
      </c>
      <c r="H484" t="s">
        <v>11</v>
      </c>
      <c r="I484" t="s">
        <v>42</v>
      </c>
    </row>
    <row r="485" spans="1:9" x14ac:dyDescent="0.25">
      <c r="A485" t="s">
        <v>515</v>
      </c>
      <c r="B485">
        <v>1988</v>
      </c>
      <c r="C485" t="s">
        <v>20</v>
      </c>
      <c r="D485">
        <v>16</v>
      </c>
      <c r="E485">
        <v>0</v>
      </c>
      <c r="F485">
        <v>4415.16</v>
      </c>
      <c r="G485" t="s">
        <v>11</v>
      </c>
      <c r="H485" t="s">
        <v>16</v>
      </c>
      <c r="I485" t="s">
        <v>13</v>
      </c>
    </row>
    <row r="486" spans="1:9" x14ac:dyDescent="0.25">
      <c r="A486" t="s">
        <v>517</v>
      </c>
      <c r="B486">
        <v>1992</v>
      </c>
      <c r="C486" t="s">
        <v>35</v>
      </c>
      <c r="D486">
        <v>15</v>
      </c>
      <c r="E486">
        <v>0</v>
      </c>
      <c r="F486">
        <v>4420.95</v>
      </c>
      <c r="G486" t="s">
        <v>11</v>
      </c>
      <c r="H486" t="s">
        <v>12</v>
      </c>
      <c r="I486" t="s">
        <v>516</v>
      </c>
    </row>
    <row r="487" spans="1:9" x14ac:dyDescent="0.25">
      <c r="A487" t="s">
        <v>518</v>
      </c>
      <c r="B487">
        <v>1994</v>
      </c>
      <c r="C487" t="s">
        <v>30</v>
      </c>
      <c r="D487">
        <v>29</v>
      </c>
      <c r="E487">
        <v>2</v>
      </c>
      <c r="F487">
        <v>4428.8900000000003</v>
      </c>
      <c r="G487" t="s">
        <v>12</v>
      </c>
      <c r="H487" t="s">
        <v>16</v>
      </c>
      <c r="I487" t="s">
        <v>356</v>
      </c>
    </row>
    <row r="488" spans="1:9" x14ac:dyDescent="0.25">
      <c r="A488" t="s">
        <v>519</v>
      </c>
      <c r="B488">
        <v>1993</v>
      </c>
      <c r="C488" t="s">
        <v>20</v>
      </c>
      <c r="D488">
        <v>4</v>
      </c>
      <c r="E488">
        <v>2</v>
      </c>
      <c r="F488">
        <v>4433.3900000000003</v>
      </c>
      <c r="G488" t="s">
        <v>11</v>
      </c>
      <c r="H488" t="s">
        <v>12</v>
      </c>
      <c r="I488" t="s">
        <v>23</v>
      </c>
    </row>
    <row r="489" spans="1:9" x14ac:dyDescent="0.25">
      <c r="A489" t="s">
        <v>520</v>
      </c>
      <c r="B489">
        <v>1993</v>
      </c>
      <c r="C489" t="s">
        <v>30</v>
      </c>
      <c r="D489">
        <v>23</v>
      </c>
      <c r="E489">
        <v>2</v>
      </c>
      <c r="F489">
        <v>4433.92</v>
      </c>
      <c r="G489" t="s">
        <v>11</v>
      </c>
      <c r="H489" t="s">
        <v>11</v>
      </c>
      <c r="I489" t="s">
        <v>23</v>
      </c>
    </row>
    <row r="490" spans="1:9" x14ac:dyDescent="0.25">
      <c r="A490" t="s">
        <v>521</v>
      </c>
      <c r="B490">
        <v>1994</v>
      </c>
      <c r="C490" t="s">
        <v>37</v>
      </c>
      <c r="D490">
        <v>8</v>
      </c>
      <c r="E490">
        <v>2</v>
      </c>
      <c r="F490">
        <v>4435.09</v>
      </c>
      <c r="G490" t="s">
        <v>12</v>
      </c>
      <c r="H490" t="s">
        <v>11</v>
      </c>
      <c r="I490" t="s">
        <v>168</v>
      </c>
    </row>
    <row r="491" spans="1:9" x14ac:dyDescent="0.25">
      <c r="A491" t="s">
        <v>522</v>
      </c>
      <c r="B491">
        <v>1994</v>
      </c>
      <c r="C491" t="s">
        <v>37</v>
      </c>
      <c r="D491">
        <v>24</v>
      </c>
      <c r="E491">
        <v>2</v>
      </c>
      <c r="F491">
        <v>4438.26</v>
      </c>
      <c r="G491" t="s">
        <v>11</v>
      </c>
      <c r="H491" t="s">
        <v>12</v>
      </c>
      <c r="I491" t="s">
        <v>356</v>
      </c>
    </row>
    <row r="492" spans="1:9" x14ac:dyDescent="0.25">
      <c r="A492" t="s">
        <v>523</v>
      </c>
      <c r="B492">
        <v>1991</v>
      </c>
      <c r="C492" t="s">
        <v>20</v>
      </c>
      <c r="D492">
        <v>3</v>
      </c>
      <c r="E492">
        <v>1</v>
      </c>
      <c r="F492">
        <v>4441.21</v>
      </c>
      <c r="G492" t="s">
        <v>16</v>
      </c>
      <c r="H492" t="s">
        <v>11</v>
      </c>
      <c r="I492" t="s">
        <v>276</v>
      </c>
    </row>
    <row r="493" spans="1:9" x14ac:dyDescent="0.25">
      <c r="A493" t="s">
        <v>524</v>
      </c>
      <c r="B493">
        <v>1994</v>
      </c>
      <c r="C493" t="s">
        <v>18</v>
      </c>
      <c r="D493">
        <v>28</v>
      </c>
      <c r="E493">
        <v>3</v>
      </c>
      <c r="F493">
        <v>4449.46</v>
      </c>
      <c r="G493" t="s">
        <v>16</v>
      </c>
      <c r="H493" t="s">
        <v>11</v>
      </c>
      <c r="I493" t="s">
        <v>13</v>
      </c>
    </row>
    <row r="494" spans="1:9" x14ac:dyDescent="0.25">
      <c r="A494" t="s">
        <v>525</v>
      </c>
      <c r="B494">
        <v>1990</v>
      </c>
      <c r="C494" t="s">
        <v>35</v>
      </c>
      <c r="D494">
        <v>8</v>
      </c>
      <c r="E494">
        <v>1</v>
      </c>
      <c r="F494">
        <v>4454.3999999999996</v>
      </c>
      <c r="G494" t="s">
        <v>11</v>
      </c>
      <c r="H494" t="s">
        <v>12</v>
      </c>
      <c r="I494" t="s">
        <v>23</v>
      </c>
    </row>
    <row r="495" spans="1:9" x14ac:dyDescent="0.25">
      <c r="A495" t="s">
        <v>526</v>
      </c>
      <c r="B495">
        <v>1990</v>
      </c>
      <c r="C495" t="s">
        <v>10</v>
      </c>
      <c r="D495">
        <v>15</v>
      </c>
      <c r="E495">
        <v>1</v>
      </c>
      <c r="F495">
        <v>4462.72</v>
      </c>
      <c r="G495" t="s">
        <v>11</v>
      </c>
      <c r="H495" t="s">
        <v>12</v>
      </c>
      <c r="I495" t="s">
        <v>23</v>
      </c>
    </row>
    <row r="496" spans="1:9" x14ac:dyDescent="0.25">
      <c r="A496" t="s">
        <v>527</v>
      </c>
      <c r="B496">
        <v>1991</v>
      </c>
      <c r="C496" t="s">
        <v>10</v>
      </c>
      <c r="D496">
        <v>4</v>
      </c>
      <c r="E496">
        <v>2</v>
      </c>
      <c r="F496">
        <v>4463.21</v>
      </c>
      <c r="G496" t="s">
        <v>12</v>
      </c>
      <c r="H496" t="s">
        <v>12</v>
      </c>
      <c r="I496" t="s">
        <v>13</v>
      </c>
    </row>
    <row r="497" spans="1:9" x14ac:dyDescent="0.25">
      <c r="A497" t="s">
        <v>528</v>
      </c>
      <c r="B497">
        <v>1999</v>
      </c>
      <c r="C497" t="s">
        <v>15</v>
      </c>
      <c r="D497">
        <v>20</v>
      </c>
      <c r="E497">
        <v>3</v>
      </c>
      <c r="F497">
        <v>4466.62</v>
      </c>
      <c r="G497" t="s">
        <v>11</v>
      </c>
      <c r="H497" t="s">
        <v>11</v>
      </c>
      <c r="I497" t="s">
        <v>23</v>
      </c>
    </row>
    <row r="498" spans="1:9" x14ac:dyDescent="0.25">
      <c r="A498" t="s">
        <v>529</v>
      </c>
      <c r="B498">
        <v>2004</v>
      </c>
      <c r="C498" t="s">
        <v>10</v>
      </c>
      <c r="D498">
        <v>18</v>
      </c>
      <c r="E498">
        <v>0</v>
      </c>
      <c r="F498">
        <v>4468.25</v>
      </c>
      <c r="G498" t="s">
        <v>11</v>
      </c>
      <c r="H498" t="s">
        <v>11</v>
      </c>
      <c r="I498" t="s">
        <v>23</v>
      </c>
    </row>
    <row r="499" spans="1:9" x14ac:dyDescent="0.25">
      <c r="A499" t="s">
        <v>530</v>
      </c>
      <c r="B499">
        <v>1992</v>
      </c>
      <c r="C499" t="s">
        <v>10</v>
      </c>
      <c r="D499">
        <v>12</v>
      </c>
      <c r="E499">
        <v>0</v>
      </c>
      <c r="F499">
        <v>4488.58</v>
      </c>
      <c r="G499" t="s">
        <v>11</v>
      </c>
      <c r="H499" t="s">
        <v>12</v>
      </c>
      <c r="I499" t="s">
        <v>23</v>
      </c>
    </row>
    <row r="500" spans="1:9" x14ac:dyDescent="0.25">
      <c r="A500" t="s">
        <v>531</v>
      </c>
      <c r="B500">
        <v>1988</v>
      </c>
      <c r="C500" t="s">
        <v>18</v>
      </c>
      <c r="D500">
        <v>26</v>
      </c>
      <c r="E500">
        <v>0</v>
      </c>
      <c r="F500">
        <v>4500.34</v>
      </c>
      <c r="G500" t="s">
        <v>11</v>
      </c>
      <c r="H500" t="s">
        <v>16</v>
      </c>
      <c r="I500" t="s">
        <v>356</v>
      </c>
    </row>
    <row r="501" spans="1:9" x14ac:dyDescent="0.25">
      <c r="A501" t="s">
        <v>532</v>
      </c>
      <c r="B501">
        <v>1997</v>
      </c>
      <c r="C501" t="s">
        <v>37</v>
      </c>
      <c r="D501">
        <v>13</v>
      </c>
      <c r="E501">
        <v>4</v>
      </c>
      <c r="F501">
        <v>4504.66</v>
      </c>
      <c r="G501" t="s">
        <v>16</v>
      </c>
      <c r="H501" t="s">
        <v>11</v>
      </c>
      <c r="I501" t="s">
        <v>13</v>
      </c>
    </row>
    <row r="502" spans="1:9" x14ac:dyDescent="0.25">
      <c r="A502" t="s">
        <v>533</v>
      </c>
      <c r="B502">
        <v>1982</v>
      </c>
      <c r="C502" t="s">
        <v>20</v>
      </c>
      <c r="D502">
        <v>27</v>
      </c>
      <c r="E502">
        <v>3</v>
      </c>
      <c r="F502">
        <v>4511.41</v>
      </c>
      <c r="G502" t="s">
        <v>11</v>
      </c>
      <c r="H502" t="s">
        <v>12</v>
      </c>
      <c r="I502" t="s">
        <v>13</v>
      </c>
    </row>
    <row r="503" spans="1:9" x14ac:dyDescent="0.25">
      <c r="A503" t="s">
        <v>534</v>
      </c>
      <c r="B503">
        <v>1980</v>
      </c>
      <c r="C503" t="s">
        <v>18</v>
      </c>
      <c r="D503">
        <v>16</v>
      </c>
      <c r="E503">
        <v>2</v>
      </c>
      <c r="F503">
        <v>4515.71</v>
      </c>
      <c r="G503" t="s">
        <v>11</v>
      </c>
      <c r="H503" t="s">
        <v>12</v>
      </c>
      <c r="I503" t="s">
        <v>13</v>
      </c>
    </row>
    <row r="504" spans="1:9" x14ac:dyDescent="0.25">
      <c r="A504" t="s">
        <v>536</v>
      </c>
      <c r="B504">
        <v>2003</v>
      </c>
      <c r="C504" t="s">
        <v>37</v>
      </c>
      <c r="D504">
        <v>2</v>
      </c>
      <c r="E504">
        <v>0</v>
      </c>
      <c r="F504">
        <v>4518.3999999999996</v>
      </c>
      <c r="G504" t="s">
        <v>11</v>
      </c>
      <c r="H504" t="s">
        <v>12</v>
      </c>
      <c r="I504" t="s">
        <v>535</v>
      </c>
    </row>
    <row r="505" spans="1:9" x14ac:dyDescent="0.25">
      <c r="A505" t="s">
        <v>537</v>
      </c>
      <c r="B505">
        <v>1987</v>
      </c>
      <c r="C505" t="s">
        <v>30</v>
      </c>
      <c r="D505">
        <v>5</v>
      </c>
      <c r="E505">
        <v>3</v>
      </c>
      <c r="F505">
        <v>4518.7700000000004</v>
      </c>
      <c r="G505" t="s">
        <v>11</v>
      </c>
      <c r="H505" t="s">
        <v>12</v>
      </c>
      <c r="I505" t="s">
        <v>23</v>
      </c>
    </row>
    <row r="506" spans="1:9" x14ac:dyDescent="0.25">
      <c r="A506" t="s">
        <v>538</v>
      </c>
      <c r="B506">
        <v>1988</v>
      </c>
      <c r="C506" t="s">
        <v>30</v>
      </c>
      <c r="D506">
        <v>21</v>
      </c>
      <c r="E506">
        <v>0</v>
      </c>
      <c r="F506">
        <v>4518.83</v>
      </c>
      <c r="G506" t="s">
        <v>11</v>
      </c>
      <c r="H506" t="s">
        <v>11</v>
      </c>
      <c r="I506" t="s">
        <v>356</v>
      </c>
    </row>
    <row r="507" spans="1:9" x14ac:dyDescent="0.25">
      <c r="A507" t="s">
        <v>539</v>
      </c>
      <c r="B507">
        <v>1992</v>
      </c>
      <c r="C507" t="s">
        <v>35</v>
      </c>
      <c r="D507">
        <v>13</v>
      </c>
      <c r="E507">
        <v>1</v>
      </c>
      <c r="F507">
        <v>4527.18</v>
      </c>
      <c r="G507" t="s">
        <v>11</v>
      </c>
      <c r="H507" t="s">
        <v>11</v>
      </c>
      <c r="I507" t="s">
        <v>23</v>
      </c>
    </row>
    <row r="508" spans="1:9" x14ac:dyDescent="0.25">
      <c r="A508" t="s">
        <v>540</v>
      </c>
      <c r="B508">
        <v>1993</v>
      </c>
      <c r="C508" t="s">
        <v>18</v>
      </c>
      <c r="D508">
        <v>29</v>
      </c>
      <c r="E508">
        <v>2</v>
      </c>
      <c r="F508">
        <v>4529.4799999999996</v>
      </c>
      <c r="G508" t="s">
        <v>11</v>
      </c>
      <c r="H508" t="s">
        <v>16</v>
      </c>
      <c r="I508" t="s">
        <v>42</v>
      </c>
    </row>
    <row r="509" spans="1:9" x14ac:dyDescent="0.25">
      <c r="A509" t="s">
        <v>541</v>
      </c>
      <c r="B509">
        <v>1988</v>
      </c>
      <c r="C509" t="s">
        <v>18</v>
      </c>
      <c r="D509">
        <v>13</v>
      </c>
      <c r="E509">
        <v>1</v>
      </c>
      <c r="F509">
        <v>4536.26</v>
      </c>
      <c r="G509" t="s">
        <v>11</v>
      </c>
      <c r="H509" t="s">
        <v>11</v>
      </c>
      <c r="I509" t="s">
        <v>42</v>
      </c>
    </row>
    <row r="510" spans="1:9" x14ac:dyDescent="0.25">
      <c r="A510" t="s">
        <v>542</v>
      </c>
      <c r="B510">
        <v>1990</v>
      </c>
      <c r="C510" t="s">
        <v>15</v>
      </c>
      <c r="D510">
        <v>17</v>
      </c>
      <c r="E510">
        <v>0</v>
      </c>
      <c r="F510">
        <v>4544.2299999999996</v>
      </c>
      <c r="G510" t="s">
        <v>11</v>
      </c>
      <c r="H510" t="s">
        <v>16</v>
      </c>
      <c r="I510" t="s">
        <v>247</v>
      </c>
    </row>
    <row r="511" spans="1:9" x14ac:dyDescent="0.25">
      <c r="A511" t="s">
        <v>543</v>
      </c>
      <c r="B511">
        <v>2004</v>
      </c>
      <c r="C511" t="s">
        <v>30</v>
      </c>
      <c r="D511">
        <v>22</v>
      </c>
      <c r="E511">
        <v>4</v>
      </c>
      <c r="F511">
        <v>4561.1899999999996</v>
      </c>
      <c r="G511" t="s">
        <v>11</v>
      </c>
      <c r="H511" t="s">
        <v>11</v>
      </c>
      <c r="I511" t="s">
        <v>247</v>
      </c>
    </row>
    <row r="512" spans="1:9" x14ac:dyDescent="0.25">
      <c r="A512" t="s">
        <v>544</v>
      </c>
      <c r="B512">
        <v>1990</v>
      </c>
      <c r="C512" t="s">
        <v>20</v>
      </c>
      <c r="D512">
        <v>20</v>
      </c>
      <c r="E512">
        <v>1</v>
      </c>
      <c r="F512">
        <v>4562.84</v>
      </c>
      <c r="G512" t="s">
        <v>11</v>
      </c>
      <c r="H512" t="s">
        <v>11</v>
      </c>
      <c r="I512" t="s">
        <v>13</v>
      </c>
    </row>
    <row r="513" spans="1:9" x14ac:dyDescent="0.25">
      <c r="A513" t="s">
        <v>545</v>
      </c>
      <c r="B513">
        <v>1996</v>
      </c>
      <c r="C513" t="s">
        <v>30</v>
      </c>
      <c r="D513">
        <v>25</v>
      </c>
      <c r="E513">
        <v>2</v>
      </c>
      <c r="F513">
        <v>4564.1899999999996</v>
      </c>
      <c r="G513" t="s">
        <v>11</v>
      </c>
      <c r="H513" t="s">
        <v>11</v>
      </c>
      <c r="I513" t="s">
        <v>247</v>
      </c>
    </row>
    <row r="514" spans="1:9" x14ac:dyDescent="0.25">
      <c r="A514" t="s">
        <v>546</v>
      </c>
      <c r="B514">
        <v>1989</v>
      </c>
      <c r="C514" t="s">
        <v>20</v>
      </c>
      <c r="D514">
        <v>18</v>
      </c>
      <c r="E514">
        <v>0</v>
      </c>
      <c r="F514">
        <v>4571.41</v>
      </c>
      <c r="G514" t="s">
        <v>11</v>
      </c>
      <c r="H514" t="s">
        <v>11</v>
      </c>
      <c r="I514" t="s">
        <v>23</v>
      </c>
    </row>
    <row r="515" spans="1:9" x14ac:dyDescent="0.25">
      <c r="A515" t="s">
        <v>547</v>
      </c>
      <c r="B515">
        <v>2000</v>
      </c>
      <c r="C515" t="s">
        <v>10</v>
      </c>
      <c r="D515">
        <v>2</v>
      </c>
      <c r="E515">
        <v>0</v>
      </c>
      <c r="F515">
        <v>4608.03</v>
      </c>
      <c r="G515" t="s">
        <v>11</v>
      </c>
      <c r="H515" t="s">
        <v>12</v>
      </c>
      <c r="I515" t="s">
        <v>42</v>
      </c>
    </row>
    <row r="516" spans="1:9" x14ac:dyDescent="0.25">
      <c r="A516" t="s">
        <v>548</v>
      </c>
      <c r="B516">
        <v>1998</v>
      </c>
      <c r="C516" t="s">
        <v>18</v>
      </c>
      <c r="D516">
        <v>29</v>
      </c>
      <c r="E516">
        <v>3</v>
      </c>
      <c r="F516">
        <v>4618.08</v>
      </c>
      <c r="G516" t="s">
        <v>11</v>
      </c>
      <c r="H516" t="s">
        <v>16</v>
      </c>
      <c r="I516" t="s">
        <v>23</v>
      </c>
    </row>
    <row r="517" spans="1:9" x14ac:dyDescent="0.25">
      <c r="A517" t="s">
        <v>549</v>
      </c>
      <c r="B517">
        <v>1985</v>
      </c>
      <c r="C517" t="s">
        <v>18</v>
      </c>
      <c r="D517">
        <v>22</v>
      </c>
      <c r="E517">
        <v>0</v>
      </c>
      <c r="F517">
        <v>4646.76</v>
      </c>
      <c r="G517" t="s">
        <v>16</v>
      </c>
      <c r="H517" t="s">
        <v>16</v>
      </c>
      <c r="I517" t="s">
        <v>42</v>
      </c>
    </row>
    <row r="518" spans="1:9" x14ac:dyDescent="0.25">
      <c r="A518" t="s">
        <v>550</v>
      </c>
      <c r="B518">
        <v>1996</v>
      </c>
      <c r="C518" t="s">
        <v>37</v>
      </c>
      <c r="D518">
        <v>25</v>
      </c>
      <c r="E518">
        <v>3</v>
      </c>
      <c r="F518">
        <v>4661.29</v>
      </c>
      <c r="G518" t="s">
        <v>11</v>
      </c>
      <c r="H518" t="s">
        <v>16</v>
      </c>
      <c r="I518" t="s">
        <v>356</v>
      </c>
    </row>
    <row r="519" spans="1:9" x14ac:dyDescent="0.25">
      <c r="A519" t="s">
        <v>551</v>
      </c>
      <c r="B519">
        <v>1990</v>
      </c>
      <c r="C519" t="s">
        <v>35</v>
      </c>
      <c r="D519">
        <v>5</v>
      </c>
      <c r="E519">
        <v>1</v>
      </c>
      <c r="F519">
        <v>4667.6099999999997</v>
      </c>
      <c r="G519" t="s">
        <v>12</v>
      </c>
      <c r="H519" t="s">
        <v>12</v>
      </c>
      <c r="I519" t="s">
        <v>168</v>
      </c>
    </row>
    <row r="520" spans="1:9" x14ac:dyDescent="0.25">
      <c r="A520" t="s">
        <v>552</v>
      </c>
      <c r="B520">
        <v>1990</v>
      </c>
      <c r="C520" t="s">
        <v>20</v>
      </c>
      <c r="D520">
        <v>26</v>
      </c>
      <c r="E520">
        <v>2</v>
      </c>
      <c r="F520">
        <v>4670.6400000000003</v>
      </c>
      <c r="G520" t="s">
        <v>11</v>
      </c>
      <c r="H520" t="s">
        <v>11</v>
      </c>
      <c r="I520" t="s">
        <v>42</v>
      </c>
    </row>
    <row r="521" spans="1:9" x14ac:dyDescent="0.25">
      <c r="A521" t="s">
        <v>553</v>
      </c>
      <c r="B521">
        <v>1990</v>
      </c>
      <c r="C521" t="s">
        <v>10</v>
      </c>
      <c r="D521">
        <v>13</v>
      </c>
      <c r="E521">
        <v>2</v>
      </c>
      <c r="F521">
        <v>4673.3900000000003</v>
      </c>
      <c r="G521" t="s">
        <v>11</v>
      </c>
      <c r="H521" t="s">
        <v>16</v>
      </c>
      <c r="I521" t="s">
        <v>13</v>
      </c>
    </row>
    <row r="522" spans="1:9" x14ac:dyDescent="0.25">
      <c r="A522" t="s">
        <v>554</v>
      </c>
      <c r="B522">
        <v>1979</v>
      </c>
      <c r="C522" t="s">
        <v>37</v>
      </c>
      <c r="D522">
        <v>18</v>
      </c>
      <c r="E522">
        <v>2</v>
      </c>
      <c r="F522">
        <v>4674.2</v>
      </c>
      <c r="G522" t="s">
        <v>11</v>
      </c>
      <c r="H522" t="s">
        <v>16</v>
      </c>
      <c r="I522" t="s">
        <v>13</v>
      </c>
    </row>
    <row r="523" spans="1:9" x14ac:dyDescent="0.25">
      <c r="A523" t="s">
        <v>555</v>
      </c>
      <c r="B523">
        <v>2003</v>
      </c>
      <c r="C523" t="s">
        <v>37</v>
      </c>
      <c r="D523">
        <v>4</v>
      </c>
      <c r="E523">
        <v>0</v>
      </c>
      <c r="F523">
        <v>4678.8</v>
      </c>
      <c r="G523" t="s">
        <v>11</v>
      </c>
      <c r="H523" t="s">
        <v>16</v>
      </c>
      <c r="I523" t="s">
        <v>300</v>
      </c>
    </row>
    <row r="524" spans="1:9" x14ac:dyDescent="0.25">
      <c r="A524" t="s">
        <v>556</v>
      </c>
      <c r="B524">
        <v>1990</v>
      </c>
      <c r="C524" t="s">
        <v>20</v>
      </c>
      <c r="D524">
        <v>4</v>
      </c>
      <c r="E524">
        <v>2</v>
      </c>
      <c r="F524">
        <v>4686.3900000000003</v>
      </c>
      <c r="G524" t="s">
        <v>12</v>
      </c>
      <c r="H524" t="s">
        <v>12</v>
      </c>
      <c r="I524" t="s">
        <v>13</v>
      </c>
    </row>
    <row r="525" spans="1:9" x14ac:dyDescent="0.25">
      <c r="A525" t="s">
        <v>557</v>
      </c>
      <c r="B525">
        <v>2003</v>
      </c>
      <c r="C525" t="s">
        <v>18</v>
      </c>
      <c r="D525">
        <v>22</v>
      </c>
      <c r="E525">
        <v>5</v>
      </c>
      <c r="F525">
        <v>4687.8</v>
      </c>
      <c r="G525" t="s">
        <v>11</v>
      </c>
      <c r="H525" t="s">
        <v>12</v>
      </c>
      <c r="I525" t="s">
        <v>42</v>
      </c>
    </row>
    <row r="526" spans="1:9" x14ac:dyDescent="0.25">
      <c r="A526" t="s">
        <v>558</v>
      </c>
      <c r="B526">
        <v>1977</v>
      </c>
      <c r="C526" t="s">
        <v>30</v>
      </c>
      <c r="D526">
        <v>4</v>
      </c>
      <c r="E526">
        <v>2</v>
      </c>
      <c r="F526">
        <v>4699.47</v>
      </c>
      <c r="G526" t="s">
        <v>11</v>
      </c>
      <c r="H526" t="s">
        <v>12</v>
      </c>
      <c r="I526" t="s">
        <v>13</v>
      </c>
    </row>
    <row r="527" spans="1:9" x14ac:dyDescent="0.25">
      <c r="A527" t="s">
        <v>559</v>
      </c>
      <c r="B527">
        <v>1981</v>
      </c>
      <c r="C527" t="s">
        <v>35</v>
      </c>
      <c r="D527">
        <v>12</v>
      </c>
      <c r="E527">
        <v>1</v>
      </c>
      <c r="F527">
        <v>4712.12</v>
      </c>
      <c r="G527" t="s">
        <v>11</v>
      </c>
      <c r="H527" t="s">
        <v>12</v>
      </c>
      <c r="I527" t="s">
        <v>42</v>
      </c>
    </row>
    <row r="528" spans="1:9" x14ac:dyDescent="0.25">
      <c r="A528" t="s">
        <v>560</v>
      </c>
      <c r="B528">
        <v>1992</v>
      </c>
      <c r="C528" t="s">
        <v>37</v>
      </c>
      <c r="D528">
        <v>9</v>
      </c>
      <c r="E528">
        <v>1</v>
      </c>
      <c r="F528">
        <v>4718.2</v>
      </c>
      <c r="G528" t="s">
        <v>11</v>
      </c>
      <c r="H528" t="s">
        <v>12</v>
      </c>
      <c r="I528" t="s">
        <v>247</v>
      </c>
    </row>
    <row r="529" spans="1:9" x14ac:dyDescent="0.25">
      <c r="A529" t="s">
        <v>561</v>
      </c>
      <c r="B529">
        <v>1992</v>
      </c>
      <c r="C529" t="s">
        <v>20</v>
      </c>
      <c r="D529">
        <v>28</v>
      </c>
      <c r="E529">
        <v>1</v>
      </c>
      <c r="F529">
        <v>4719.5200000000004</v>
      </c>
      <c r="G529" t="s">
        <v>11</v>
      </c>
      <c r="H529" t="s">
        <v>11</v>
      </c>
      <c r="I529" t="s">
        <v>247</v>
      </c>
    </row>
    <row r="530" spans="1:9" x14ac:dyDescent="0.25">
      <c r="A530" t="s">
        <v>562</v>
      </c>
      <c r="B530">
        <v>1994</v>
      </c>
      <c r="C530" t="s">
        <v>35</v>
      </c>
      <c r="D530">
        <v>12</v>
      </c>
      <c r="E530">
        <v>2</v>
      </c>
      <c r="F530">
        <v>4719.74</v>
      </c>
      <c r="G530" t="s">
        <v>11</v>
      </c>
      <c r="H530" t="s">
        <v>16</v>
      </c>
      <c r="I530" t="s">
        <v>23</v>
      </c>
    </row>
    <row r="531" spans="1:9" x14ac:dyDescent="0.25">
      <c r="A531" t="s">
        <v>563</v>
      </c>
      <c r="B531">
        <v>1980</v>
      </c>
      <c r="C531" t="s">
        <v>10</v>
      </c>
      <c r="D531">
        <v>2</v>
      </c>
      <c r="E531">
        <v>2</v>
      </c>
      <c r="F531">
        <v>4728.71</v>
      </c>
      <c r="G531" t="s">
        <v>11</v>
      </c>
      <c r="H531" t="s">
        <v>12</v>
      </c>
      <c r="I531" t="s">
        <v>23</v>
      </c>
    </row>
    <row r="532" spans="1:9" x14ac:dyDescent="0.25">
      <c r="A532" t="s">
        <v>564</v>
      </c>
      <c r="B532">
        <v>1986</v>
      </c>
      <c r="C532" t="s">
        <v>20</v>
      </c>
      <c r="D532">
        <v>5</v>
      </c>
      <c r="E532">
        <v>3</v>
      </c>
      <c r="F532">
        <v>4734.6400000000003</v>
      </c>
      <c r="G532" t="s">
        <v>11</v>
      </c>
      <c r="H532" t="s">
        <v>16</v>
      </c>
      <c r="I532" t="s">
        <v>13</v>
      </c>
    </row>
    <row r="533" spans="1:9" x14ac:dyDescent="0.25">
      <c r="A533" t="s">
        <v>565</v>
      </c>
      <c r="B533">
        <v>1991</v>
      </c>
      <c r="C533" t="s">
        <v>37</v>
      </c>
      <c r="D533">
        <v>12</v>
      </c>
      <c r="E533">
        <v>1</v>
      </c>
      <c r="F533">
        <v>4738.2700000000004</v>
      </c>
      <c r="G533" t="s">
        <v>11</v>
      </c>
      <c r="H533" t="s">
        <v>12</v>
      </c>
      <c r="I533" t="s">
        <v>23</v>
      </c>
    </row>
    <row r="534" spans="1:9" x14ac:dyDescent="0.25">
      <c r="A534" t="s">
        <v>566</v>
      </c>
      <c r="B534">
        <v>2004</v>
      </c>
      <c r="C534" t="s">
        <v>15</v>
      </c>
      <c r="D534">
        <v>24</v>
      </c>
      <c r="E534">
        <v>0</v>
      </c>
      <c r="F534">
        <v>4740.78</v>
      </c>
      <c r="G534" t="s">
        <v>11</v>
      </c>
      <c r="H534" t="s">
        <v>12</v>
      </c>
      <c r="I534" t="s">
        <v>300</v>
      </c>
    </row>
    <row r="535" spans="1:9" x14ac:dyDescent="0.25">
      <c r="A535" t="s">
        <v>567</v>
      </c>
      <c r="B535">
        <v>1987</v>
      </c>
      <c r="C535" t="s">
        <v>18</v>
      </c>
      <c r="D535">
        <v>5</v>
      </c>
      <c r="E535">
        <v>1</v>
      </c>
      <c r="F535">
        <v>4746.34</v>
      </c>
      <c r="G535" t="s">
        <v>11</v>
      </c>
      <c r="H535" t="s">
        <v>11</v>
      </c>
      <c r="I535" t="s">
        <v>42</v>
      </c>
    </row>
    <row r="536" spans="1:9" x14ac:dyDescent="0.25">
      <c r="A536" t="s">
        <v>568</v>
      </c>
      <c r="B536">
        <v>1987</v>
      </c>
      <c r="C536" t="s">
        <v>20</v>
      </c>
      <c r="D536">
        <v>2</v>
      </c>
      <c r="E536">
        <v>1</v>
      </c>
      <c r="F536">
        <v>4747.05</v>
      </c>
      <c r="G536" t="s">
        <v>11</v>
      </c>
      <c r="H536" t="s">
        <v>11</v>
      </c>
      <c r="I536" t="s">
        <v>13</v>
      </c>
    </row>
    <row r="537" spans="1:9" x14ac:dyDescent="0.25">
      <c r="A537" t="s">
        <v>569</v>
      </c>
      <c r="B537">
        <v>1987</v>
      </c>
      <c r="C537" t="s">
        <v>15</v>
      </c>
      <c r="D537">
        <v>22</v>
      </c>
      <c r="E537">
        <v>1</v>
      </c>
      <c r="F537">
        <v>4751.07</v>
      </c>
      <c r="G537" t="s">
        <v>12</v>
      </c>
      <c r="H537" t="s">
        <v>16</v>
      </c>
      <c r="I537" t="s">
        <v>42</v>
      </c>
    </row>
    <row r="538" spans="1:9" x14ac:dyDescent="0.25">
      <c r="A538" t="s">
        <v>570</v>
      </c>
      <c r="B538">
        <v>1992</v>
      </c>
      <c r="C538" t="s">
        <v>35</v>
      </c>
      <c r="D538">
        <v>16</v>
      </c>
      <c r="E538">
        <v>2</v>
      </c>
      <c r="F538">
        <v>4753.6400000000003</v>
      </c>
      <c r="G538" t="s">
        <v>11</v>
      </c>
      <c r="H538" t="s">
        <v>12</v>
      </c>
      <c r="I538" t="s">
        <v>13</v>
      </c>
    </row>
    <row r="539" spans="1:9" x14ac:dyDescent="0.25">
      <c r="A539" t="s">
        <v>571</v>
      </c>
      <c r="B539">
        <v>1987</v>
      </c>
      <c r="C539" t="s">
        <v>20</v>
      </c>
      <c r="D539">
        <v>27</v>
      </c>
      <c r="E539">
        <v>1</v>
      </c>
      <c r="F539">
        <v>4762.33</v>
      </c>
      <c r="G539" t="s">
        <v>12</v>
      </c>
      <c r="H539" t="s">
        <v>12</v>
      </c>
      <c r="I539" t="s">
        <v>42</v>
      </c>
    </row>
    <row r="540" spans="1:9" x14ac:dyDescent="0.25">
      <c r="A540" t="s">
        <v>572</v>
      </c>
      <c r="B540">
        <v>1989</v>
      </c>
      <c r="C540" t="s">
        <v>35</v>
      </c>
      <c r="D540">
        <v>1</v>
      </c>
      <c r="E540">
        <v>1</v>
      </c>
      <c r="F540">
        <v>4766.0200000000004</v>
      </c>
      <c r="G540" t="s">
        <v>11</v>
      </c>
      <c r="H540" t="s">
        <v>12</v>
      </c>
      <c r="I540" t="s">
        <v>42</v>
      </c>
    </row>
    <row r="541" spans="1:9" x14ac:dyDescent="0.25">
      <c r="A541" t="s">
        <v>573</v>
      </c>
      <c r="B541">
        <v>1989</v>
      </c>
      <c r="C541" t="s">
        <v>30</v>
      </c>
      <c r="D541">
        <v>9</v>
      </c>
      <c r="E541">
        <v>1</v>
      </c>
      <c r="F541">
        <v>4779.6000000000004</v>
      </c>
      <c r="G541" t="s">
        <v>11</v>
      </c>
      <c r="H541" t="s">
        <v>12</v>
      </c>
      <c r="I541" t="s">
        <v>13</v>
      </c>
    </row>
    <row r="542" spans="1:9" x14ac:dyDescent="0.25">
      <c r="A542" t="s">
        <v>574</v>
      </c>
      <c r="B542">
        <v>1987</v>
      </c>
      <c r="C542" t="s">
        <v>18</v>
      </c>
      <c r="D542">
        <v>22</v>
      </c>
      <c r="E542">
        <v>3</v>
      </c>
      <c r="F542">
        <v>4787.42</v>
      </c>
      <c r="G542" t="s">
        <v>11</v>
      </c>
      <c r="H542" t="s">
        <v>12</v>
      </c>
      <c r="I542" t="s">
        <v>13</v>
      </c>
    </row>
    <row r="543" spans="1:9" x14ac:dyDescent="0.25">
      <c r="A543" t="s">
        <v>575</v>
      </c>
      <c r="B543">
        <v>1989</v>
      </c>
      <c r="C543" t="s">
        <v>30</v>
      </c>
      <c r="D543">
        <v>16</v>
      </c>
      <c r="E543">
        <v>1</v>
      </c>
      <c r="F543">
        <v>4795.66</v>
      </c>
      <c r="G543" t="s">
        <v>11</v>
      </c>
      <c r="H543" t="s">
        <v>16</v>
      </c>
      <c r="I543" t="s">
        <v>13</v>
      </c>
    </row>
    <row r="544" spans="1:9" x14ac:dyDescent="0.25">
      <c r="A544" t="s">
        <v>576</v>
      </c>
      <c r="B544">
        <v>1978</v>
      </c>
      <c r="C544" t="s">
        <v>37</v>
      </c>
      <c r="D544">
        <v>3</v>
      </c>
      <c r="E544">
        <v>2</v>
      </c>
      <c r="F544">
        <v>4812.34</v>
      </c>
      <c r="G544" t="s">
        <v>11</v>
      </c>
      <c r="H544" t="s">
        <v>12</v>
      </c>
      <c r="I544" t="s">
        <v>13</v>
      </c>
    </row>
    <row r="545" spans="1:9" x14ac:dyDescent="0.25">
      <c r="A545" t="s">
        <v>577</v>
      </c>
      <c r="B545">
        <v>1981</v>
      </c>
      <c r="C545" t="s">
        <v>10</v>
      </c>
      <c r="D545">
        <v>3</v>
      </c>
      <c r="E545">
        <v>1</v>
      </c>
      <c r="F545">
        <v>4827.1000000000004</v>
      </c>
      <c r="G545" t="s">
        <v>11</v>
      </c>
      <c r="H545" t="s">
        <v>16</v>
      </c>
      <c r="I545" t="s">
        <v>13</v>
      </c>
    </row>
    <row r="546" spans="1:9" x14ac:dyDescent="0.25">
      <c r="A546" t="s">
        <v>578</v>
      </c>
      <c r="B546">
        <v>1995</v>
      </c>
      <c r="C546" t="s">
        <v>30</v>
      </c>
      <c r="D546">
        <v>1</v>
      </c>
      <c r="E546">
        <v>3</v>
      </c>
      <c r="F546">
        <v>4827.8999999999996</v>
      </c>
      <c r="G546" t="s">
        <v>16</v>
      </c>
      <c r="H546" t="s">
        <v>11</v>
      </c>
      <c r="I546" t="s">
        <v>31</v>
      </c>
    </row>
    <row r="547" spans="1:9" x14ac:dyDescent="0.25">
      <c r="A547" t="s">
        <v>579</v>
      </c>
      <c r="B547">
        <v>2002</v>
      </c>
      <c r="C547" t="s">
        <v>18</v>
      </c>
      <c r="D547">
        <v>27</v>
      </c>
      <c r="E547">
        <v>5</v>
      </c>
      <c r="F547">
        <v>4830.63</v>
      </c>
      <c r="G547" t="s">
        <v>11</v>
      </c>
      <c r="H547" t="s">
        <v>16</v>
      </c>
      <c r="I547" t="s">
        <v>42</v>
      </c>
    </row>
    <row r="548" spans="1:9" x14ac:dyDescent="0.25">
      <c r="A548" t="s">
        <v>580</v>
      </c>
      <c r="B548">
        <v>2000</v>
      </c>
      <c r="C548" t="s">
        <v>30</v>
      </c>
      <c r="D548">
        <v>11</v>
      </c>
      <c r="E548">
        <v>0</v>
      </c>
      <c r="F548">
        <v>4835.43</v>
      </c>
      <c r="G548" t="s">
        <v>11</v>
      </c>
      <c r="H548" t="s">
        <v>11</v>
      </c>
      <c r="I548" t="s">
        <v>300</v>
      </c>
    </row>
    <row r="549" spans="1:9" x14ac:dyDescent="0.25">
      <c r="A549" t="s">
        <v>581</v>
      </c>
      <c r="B549">
        <v>1992</v>
      </c>
      <c r="C549" t="s">
        <v>20</v>
      </c>
      <c r="D549">
        <v>10</v>
      </c>
      <c r="E549">
        <v>3</v>
      </c>
      <c r="F549">
        <v>4837.58</v>
      </c>
      <c r="G549" t="s">
        <v>12</v>
      </c>
      <c r="H549" t="s">
        <v>11</v>
      </c>
      <c r="I549" t="s">
        <v>13</v>
      </c>
    </row>
    <row r="550" spans="1:9" x14ac:dyDescent="0.25">
      <c r="A550" t="s">
        <v>582</v>
      </c>
      <c r="B550">
        <v>1984</v>
      </c>
      <c r="C550" t="s">
        <v>37</v>
      </c>
      <c r="D550">
        <v>15</v>
      </c>
      <c r="E550">
        <v>3</v>
      </c>
      <c r="F550">
        <v>4839.18</v>
      </c>
      <c r="G550" t="s">
        <v>11</v>
      </c>
      <c r="H550" t="s">
        <v>16</v>
      </c>
      <c r="I550" t="s">
        <v>23</v>
      </c>
    </row>
    <row r="551" spans="1:9" x14ac:dyDescent="0.25">
      <c r="A551" t="s">
        <v>583</v>
      </c>
      <c r="B551">
        <v>1995</v>
      </c>
      <c r="C551" t="s">
        <v>20</v>
      </c>
      <c r="D551">
        <v>29</v>
      </c>
      <c r="E551">
        <v>0</v>
      </c>
      <c r="F551">
        <v>4840.95</v>
      </c>
      <c r="G551" t="s">
        <v>11</v>
      </c>
      <c r="H551" t="s">
        <v>16</v>
      </c>
      <c r="I551" t="s">
        <v>300</v>
      </c>
    </row>
    <row r="552" spans="1:9" x14ac:dyDescent="0.25">
      <c r="A552" t="s">
        <v>584</v>
      </c>
      <c r="B552">
        <v>1979</v>
      </c>
      <c r="C552" t="s">
        <v>30</v>
      </c>
      <c r="D552">
        <v>13</v>
      </c>
      <c r="E552">
        <v>2</v>
      </c>
      <c r="F552">
        <v>4843.79</v>
      </c>
      <c r="G552" t="s">
        <v>11</v>
      </c>
      <c r="H552" t="s">
        <v>12</v>
      </c>
      <c r="I552" t="s">
        <v>13</v>
      </c>
    </row>
    <row r="553" spans="1:9" x14ac:dyDescent="0.25">
      <c r="A553" t="s">
        <v>585</v>
      </c>
      <c r="B553">
        <v>1974</v>
      </c>
      <c r="C553" t="s">
        <v>20</v>
      </c>
      <c r="D553">
        <v>11</v>
      </c>
      <c r="E553">
        <v>0</v>
      </c>
      <c r="F553">
        <v>4844.67</v>
      </c>
      <c r="G553" t="s">
        <v>11</v>
      </c>
      <c r="H553" t="s">
        <v>11</v>
      </c>
      <c r="I553" t="s">
        <v>13</v>
      </c>
    </row>
    <row r="554" spans="1:9" x14ac:dyDescent="0.25">
      <c r="A554" t="s">
        <v>586</v>
      </c>
      <c r="B554">
        <v>2001</v>
      </c>
      <c r="C554" t="s">
        <v>18</v>
      </c>
      <c r="D554">
        <v>7</v>
      </c>
      <c r="E554">
        <v>0</v>
      </c>
      <c r="F554">
        <v>4846.53</v>
      </c>
      <c r="G554" t="s">
        <v>11</v>
      </c>
      <c r="H554" t="s">
        <v>12</v>
      </c>
      <c r="I554" t="s">
        <v>300</v>
      </c>
    </row>
    <row r="555" spans="1:9" x14ac:dyDescent="0.25">
      <c r="A555" t="s">
        <v>587</v>
      </c>
      <c r="B555">
        <v>1995</v>
      </c>
      <c r="C555" t="s">
        <v>30</v>
      </c>
      <c r="D555">
        <v>27</v>
      </c>
      <c r="E555">
        <v>3</v>
      </c>
      <c r="F555">
        <v>4846.92</v>
      </c>
      <c r="G555" t="s">
        <v>11</v>
      </c>
      <c r="H555" t="s">
        <v>12</v>
      </c>
      <c r="I555" t="s">
        <v>356</v>
      </c>
    </row>
    <row r="556" spans="1:9" x14ac:dyDescent="0.25">
      <c r="A556" t="s">
        <v>588</v>
      </c>
      <c r="B556">
        <v>1989</v>
      </c>
      <c r="C556" t="s">
        <v>20</v>
      </c>
      <c r="D556">
        <v>1</v>
      </c>
      <c r="E556">
        <v>3</v>
      </c>
      <c r="F556">
        <v>4859.8900000000003</v>
      </c>
      <c r="G556" t="s">
        <v>11</v>
      </c>
      <c r="H556" t="s">
        <v>12</v>
      </c>
      <c r="I556" t="s">
        <v>42</v>
      </c>
    </row>
    <row r="557" spans="1:9" x14ac:dyDescent="0.25">
      <c r="A557" t="s">
        <v>589</v>
      </c>
      <c r="B557">
        <v>1997</v>
      </c>
      <c r="C557" t="s">
        <v>20</v>
      </c>
      <c r="D557">
        <v>29</v>
      </c>
      <c r="E557">
        <v>4</v>
      </c>
      <c r="F557">
        <v>4877.9799999999996</v>
      </c>
      <c r="G557" t="s">
        <v>11</v>
      </c>
      <c r="H557" t="s">
        <v>12</v>
      </c>
      <c r="I557" t="s">
        <v>23</v>
      </c>
    </row>
    <row r="558" spans="1:9" x14ac:dyDescent="0.25">
      <c r="A558" t="s">
        <v>590</v>
      </c>
      <c r="B558">
        <v>1986</v>
      </c>
      <c r="C558" t="s">
        <v>30</v>
      </c>
      <c r="D558">
        <v>23</v>
      </c>
      <c r="E558">
        <v>0</v>
      </c>
      <c r="F558">
        <v>4883.87</v>
      </c>
      <c r="G558" t="s">
        <v>11</v>
      </c>
      <c r="H558" t="s">
        <v>16</v>
      </c>
      <c r="I558" t="s">
        <v>42</v>
      </c>
    </row>
    <row r="559" spans="1:9" x14ac:dyDescent="0.25">
      <c r="A559" t="s">
        <v>591</v>
      </c>
      <c r="B559">
        <v>1986</v>
      </c>
      <c r="C559" t="s">
        <v>37</v>
      </c>
      <c r="D559">
        <v>27</v>
      </c>
      <c r="E559">
        <v>0</v>
      </c>
      <c r="F559">
        <v>4889.04</v>
      </c>
      <c r="G559" t="s">
        <v>11</v>
      </c>
      <c r="H559" t="s">
        <v>16</v>
      </c>
      <c r="I559" t="s">
        <v>13</v>
      </c>
    </row>
    <row r="560" spans="1:9" x14ac:dyDescent="0.25">
      <c r="A560" t="s">
        <v>592</v>
      </c>
      <c r="B560">
        <v>1989</v>
      </c>
      <c r="C560" t="s">
        <v>10</v>
      </c>
      <c r="D560">
        <v>10</v>
      </c>
      <c r="E560">
        <v>2</v>
      </c>
      <c r="F560">
        <v>4890</v>
      </c>
      <c r="G560" t="s">
        <v>12</v>
      </c>
      <c r="H560" t="s">
        <v>11</v>
      </c>
      <c r="I560" t="s">
        <v>13</v>
      </c>
    </row>
    <row r="561" spans="1:9" x14ac:dyDescent="0.25">
      <c r="A561" t="s">
        <v>593</v>
      </c>
      <c r="B561">
        <v>1990</v>
      </c>
      <c r="C561" t="s">
        <v>15</v>
      </c>
      <c r="D561">
        <v>28</v>
      </c>
      <c r="E561">
        <v>3</v>
      </c>
      <c r="F561">
        <v>4894.3900000000003</v>
      </c>
      <c r="G561" t="s">
        <v>11</v>
      </c>
      <c r="H561" t="s">
        <v>12</v>
      </c>
      <c r="I561" t="s">
        <v>13</v>
      </c>
    </row>
    <row r="562" spans="1:9" x14ac:dyDescent="0.25">
      <c r="A562" t="s">
        <v>594</v>
      </c>
      <c r="B562">
        <v>1988</v>
      </c>
      <c r="C562" t="s">
        <v>20</v>
      </c>
      <c r="D562">
        <v>23</v>
      </c>
      <c r="E562">
        <v>1</v>
      </c>
      <c r="F562">
        <v>4894.75</v>
      </c>
      <c r="G562" t="s">
        <v>12</v>
      </c>
      <c r="H562" t="s">
        <v>12</v>
      </c>
      <c r="I562" t="s">
        <v>23</v>
      </c>
    </row>
    <row r="563" spans="1:9" x14ac:dyDescent="0.25">
      <c r="A563" t="s">
        <v>595</v>
      </c>
      <c r="B563">
        <v>1993</v>
      </c>
      <c r="C563" t="s">
        <v>10</v>
      </c>
      <c r="D563">
        <v>10</v>
      </c>
      <c r="E563">
        <v>2</v>
      </c>
      <c r="F563">
        <v>4906.41</v>
      </c>
      <c r="G563" t="s">
        <v>11</v>
      </c>
      <c r="H563" t="s">
        <v>16</v>
      </c>
      <c r="I563" t="s">
        <v>23</v>
      </c>
    </row>
    <row r="564" spans="1:9" x14ac:dyDescent="0.25">
      <c r="A564" t="s">
        <v>596</v>
      </c>
      <c r="B564">
        <v>1981</v>
      </c>
      <c r="C564" t="s">
        <v>37</v>
      </c>
      <c r="D564">
        <v>18</v>
      </c>
      <c r="E564">
        <v>1</v>
      </c>
      <c r="F564">
        <v>4911.8900000000003</v>
      </c>
      <c r="G564" t="s">
        <v>11</v>
      </c>
      <c r="H564" t="s">
        <v>12</v>
      </c>
      <c r="I564" t="s">
        <v>13</v>
      </c>
    </row>
    <row r="565" spans="1:9" x14ac:dyDescent="0.25">
      <c r="A565" t="s">
        <v>597</v>
      </c>
      <c r="B565">
        <v>2002</v>
      </c>
      <c r="C565" t="s">
        <v>35</v>
      </c>
      <c r="D565">
        <v>21</v>
      </c>
      <c r="E565">
        <v>5</v>
      </c>
      <c r="F565">
        <v>4915.0600000000004</v>
      </c>
      <c r="G565" t="s">
        <v>11</v>
      </c>
      <c r="H565" t="s">
        <v>16</v>
      </c>
      <c r="I565" t="s">
        <v>356</v>
      </c>
    </row>
    <row r="566" spans="1:9" x14ac:dyDescent="0.25">
      <c r="A566" t="s">
        <v>598</v>
      </c>
      <c r="B566">
        <v>1993</v>
      </c>
      <c r="C566" t="s">
        <v>35</v>
      </c>
      <c r="D566">
        <v>10</v>
      </c>
      <c r="E566">
        <v>2</v>
      </c>
      <c r="F566">
        <v>4922.92</v>
      </c>
      <c r="G566" t="s">
        <v>11</v>
      </c>
      <c r="H566" t="s">
        <v>11</v>
      </c>
      <c r="I566" t="s">
        <v>23</v>
      </c>
    </row>
    <row r="567" spans="1:9" x14ac:dyDescent="0.25">
      <c r="A567" t="s">
        <v>599</v>
      </c>
      <c r="B567">
        <v>1991</v>
      </c>
      <c r="C567" t="s">
        <v>35</v>
      </c>
      <c r="D567">
        <v>23</v>
      </c>
      <c r="E567">
        <v>2</v>
      </c>
      <c r="F567">
        <v>4931.6499999999996</v>
      </c>
      <c r="G567" t="s">
        <v>11</v>
      </c>
      <c r="H567" t="s">
        <v>12</v>
      </c>
      <c r="I567" t="s">
        <v>42</v>
      </c>
    </row>
    <row r="568" spans="1:9" x14ac:dyDescent="0.25">
      <c r="A568" t="s">
        <v>600</v>
      </c>
      <c r="B568">
        <v>1991</v>
      </c>
      <c r="C568" t="s">
        <v>15</v>
      </c>
      <c r="D568">
        <v>27</v>
      </c>
      <c r="E568">
        <v>2</v>
      </c>
      <c r="F568">
        <v>4934.71</v>
      </c>
      <c r="G568" t="s">
        <v>11</v>
      </c>
      <c r="H568" t="s">
        <v>12</v>
      </c>
      <c r="I568" t="s">
        <v>42</v>
      </c>
    </row>
    <row r="569" spans="1:9" x14ac:dyDescent="0.25">
      <c r="A569" t="s">
        <v>601</v>
      </c>
      <c r="B569">
        <v>1974</v>
      </c>
      <c r="C569" t="s">
        <v>18</v>
      </c>
      <c r="D569">
        <v>26</v>
      </c>
      <c r="E569">
        <v>0</v>
      </c>
      <c r="F569">
        <v>4942.0600000000004</v>
      </c>
      <c r="G569" t="s">
        <v>11</v>
      </c>
      <c r="H569" t="s">
        <v>11</v>
      </c>
      <c r="I569" t="s">
        <v>13</v>
      </c>
    </row>
    <row r="570" spans="1:9" x14ac:dyDescent="0.25">
      <c r="A570" t="s">
        <v>602</v>
      </c>
      <c r="B570">
        <v>1991</v>
      </c>
      <c r="C570" t="s">
        <v>35</v>
      </c>
      <c r="D570">
        <v>30</v>
      </c>
      <c r="E570">
        <v>2</v>
      </c>
      <c r="F570">
        <v>4949.76</v>
      </c>
      <c r="G570" t="s">
        <v>11</v>
      </c>
      <c r="H570" t="s">
        <v>16</v>
      </c>
      <c r="I570" t="s">
        <v>13</v>
      </c>
    </row>
    <row r="571" spans="1:9" x14ac:dyDescent="0.25">
      <c r="A571" t="s">
        <v>603</v>
      </c>
      <c r="B571">
        <v>1973</v>
      </c>
      <c r="C571" t="s">
        <v>15</v>
      </c>
      <c r="D571">
        <v>7</v>
      </c>
      <c r="E571">
        <v>0</v>
      </c>
      <c r="F571">
        <v>4985.22</v>
      </c>
      <c r="G571" t="s">
        <v>11</v>
      </c>
      <c r="H571" t="s">
        <v>12</v>
      </c>
      <c r="I571" t="s">
        <v>13</v>
      </c>
    </row>
    <row r="572" spans="1:9" x14ac:dyDescent="0.25">
      <c r="A572" t="s">
        <v>604</v>
      </c>
      <c r="B572">
        <v>1988</v>
      </c>
      <c r="C572" t="s">
        <v>18</v>
      </c>
      <c r="D572">
        <v>24</v>
      </c>
      <c r="E572">
        <v>0</v>
      </c>
      <c r="F572">
        <v>4992.38</v>
      </c>
      <c r="G572" t="s">
        <v>11</v>
      </c>
      <c r="H572" t="s">
        <v>12</v>
      </c>
      <c r="I572" t="s">
        <v>247</v>
      </c>
    </row>
    <row r="573" spans="1:9" x14ac:dyDescent="0.25">
      <c r="A573" t="s">
        <v>605</v>
      </c>
      <c r="B573">
        <v>2001</v>
      </c>
      <c r="C573" t="s">
        <v>37</v>
      </c>
      <c r="D573">
        <v>5</v>
      </c>
      <c r="E573">
        <v>0</v>
      </c>
      <c r="F573">
        <v>4999.04</v>
      </c>
      <c r="G573" t="s">
        <v>11</v>
      </c>
      <c r="H573" t="s">
        <v>11</v>
      </c>
      <c r="I573" t="s">
        <v>42</v>
      </c>
    </row>
    <row r="574" spans="1:9" x14ac:dyDescent="0.25">
      <c r="A574" t="s">
        <v>606</v>
      </c>
      <c r="B574">
        <v>1988</v>
      </c>
      <c r="C574" t="s">
        <v>20</v>
      </c>
      <c r="D574">
        <v>4</v>
      </c>
      <c r="E574">
        <v>1</v>
      </c>
      <c r="F574">
        <v>5002.78</v>
      </c>
      <c r="G574" t="s">
        <v>11</v>
      </c>
      <c r="H574" t="s">
        <v>11</v>
      </c>
      <c r="I574" t="s">
        <v>13</v>
      </c>
    </row>
    <row r="575" spans="1:9" x14ac:dyDescent="0.25">
      <c r="A575" t="s">
        <v>607</v>
      </c>
      <c r="B575">
        <v>1977</v>
      </c>
      <c r="C575" t="s">
        <v>18</v>
      </c>
      <c r="D575">
        <v>9</v>
      </c>
      <c r="E575">
        <v>2</v>
      </c>
      <c r="F575">
        <v>5003.7700000000004</v>
      </c>
      <c r="G575" t="s">
        <v>11</v>
      </c>
      <c r="H575" t="s">
        <v>12</v>
      </c>
      <c r="I575" t="s">
        <v>13</v>
      </c>
    </row>
    <row r="576" spans="1:9" x14ac:dyDescent="0.25">
      <c r="A576" t="s">
        <v>608</v>
      </c>
      <c r="B576">
        <v>1988</v>
      </c>
      <c r="C576" t="s">
        <v>10</v>
      </c>
      <c r="D576">
        <v>8</v>
      </c>
      <c r="E576">
        <v>1</v>
      </c>
      <c r="F576">
        <v>5003.8500000000004</v>
      </c>
      <c r="G576" t="s">
        <v>11</v>
      </c>
      <c r="H576" t="s">
        <v>12</v>
      </c>
      <c r="I576" t="s">
        <v>42</v>
      </c>
    </row>
    <row r="577" spans="1:9" x14ac:dyDescent="0.25">
      <c r="A577" t="s">
        <v>609</v>
      </c>
      <c r="B577">
        <v>1988</v>
      </c>
      <c r="C577" t="s">
        <v>15</v>
      </c>
      <c r="D577">
        <v>9</v>
      </c>
      <c r="E577">
        <v>1</v>
      </c>
      <c r="F577">
        <v>5012.47</v>
      </c>
      <c r="G577" t="s">
        <v>11</v>
      </c>
      <c r="H577" t="s">
        <v>12</v>
      </c>
      <c r="I577" t="s">
        <v>42</v>
      </c>
    </row>
    <row r="578" spans="1:9" x14ac:dyDescent="0.25">
      <c r="A578" t="s">
        <v>610</v>
      </c>
      <c r="B578">
        <v>1985</v>
      </c>
      <c r="C578" t="s">
        <v>30</v>
      </c>
      <c r="D578">
        <v>28</v>
      </c>
      <c r="E578">
        <v>0</v>
      </c>
      <c r="F578">
        <v>5028.1499999999996</v>
      </c>
      <c r="G578" t="s">
        <v>16</v>
      </c>
      <c r="H578" t="s">
        <v>11</v>
      </c>
      <c r="I578" t="s">
        <v>23</v>
      </c>
    </row>
    <row r="579" spans="1:9" x14ac:dyDescent="0.25">
      <c r="A579" t="s">
        <v>611</v>
      </c>
      <c r="B579">
        <v>1991</v>
      </c>
      <c r="C579" t="s">
        <v>20</v>
      </c>
      <c r="D579">
        <v>10</v>
      </c>
      <c r="E579">
        <v>2</v>
      </c>
      <c r="F579">
        <v>5031.2700000000004</v>
      </c>
      <c r="G579" t="s">
        <v>12</v>
      </c>
      <c r="H579" t="s">
        <v>16</v>
      </c>
      <c r="I579" t="s">
        <v>168</v>
      </c>
    </row>
    <row r="580" spans="1:9" x14ac:dyDescent="0.25">
      <c r="A580" t="s">
        <v>612</v>
      </c>
      <c r="B580">
        <v>1986</v>
      </c>
      <c r="C580" t="s">
        <v>18</v>
      </c>
      <c r="D580">
        <v>29</v>
      </c>
      <c r="E580">
        <v>3</v>
      </c>
      <c r="F580">
        <v>5034.1000000000004</v>
      </c>
      <c r="G580" t="s">
        <v>11</v>
      </c>
      <c r="H580" t="s">
        <v>11</v>
      </c>
      <c r="I580" t="s">
        <v>13</v>
      </c>
    </row>
    <row r="581" spans="1:9" x14ac:dyDescent="0.25">
      <c r="A581" t="s">
        <v>613</v>
      </c>
      <c r="B581">
        <v>1997</v>
      </c>
      <c r="C581" t="s">
        <v>30</v>
      </c>
      <c r="D581">
        <v>4</v>
      </c>
      <c r="E581">
        <v>0</v>
      </c>
      <c r="F581">
        <v>5038.57</v>
      </c>
      <c r="G581" t="s">
        <v>11</v>
      </c>
      <c r="H581" t="s">
        <v>11</v>
      </c>
      <c r="I581" t="s">
        <v>200</v>
      </c>
    </row>
    <row r="582" spans="1:9" x14ac:dyDescent="0.25">
      <c r="A582" t="s">
        <v>614</v>
      </c>
      <c r="B582">
        <v>2001</v>
      </c>
      <c r="C582" t="s">
        <v>37</v>
      </c>
      <c r="D582">
        <v>16</v>
      </c>
      <c r="E582">
        <v>0</v>
      </c>
      <c r="F582">
        <v>5043.13</v>
      </c>
      <c r="G582" t="s">
        <v>11</v>
      </c>
      <c r="H582" t="s">
        <v>12</v>
      </c>
      <c r="I582" t="s">
        <v>42</v>
      </c>
    </row>
    <row r="583" spans="1:9" x14ac:dyDescent="0.25">
      <c r="A583" t="s">
        <v>615</v>
      </c>
      <c r="B583">
        <v>1997</v>
      </c>
      <c r="C583" t="s">
        <v>10</v>
      </c>
      <c r="D583">
        <v>29</v>
      </c>
      <c r="E583">
        <v>0</v>
      </c>
      <c r="F583">
        <v>5045.1499999999996</v>
      </c>
      <c r="G583" t="s">
        <v>11</v>
      </c>
      <c r="H583" t="s">
        <v>11</v>
      </c>
      <c r="I583" t="s">
        <v>23</v>
      </c>
    </row>
    <row r="584" spans="1:9" x14ac:dyDescent="0.25">
      <c r="A584" t="s">
        <v>616</v>
      </c>
      <c r="B584">
        <v>1980</v>
      </c>
      <c r="C584" t="s">
        <v>20</v>
      </c>
      <c r="D584">
        <v>7</v>
      </c>
      <c r="E584">
        <v>2</v>
      </c>
      <c r="F584">
        <v>5054.05</v>
      </c>
      <c r="G584" t="s">
        <v>11</v>
      </c>
      <c r="H584" t="s">
        <v>11</v>
      </c>
      <c r="I584" t="s">
        <v>13</v>
      </c>
    </row>
    <row r="585" spans="1:9" x14ac:dyDescent="0.25">
      <c r="A585" t="s">
        <v>617</v>
      </c>
      <c r="B585">
        <v>1993</v>
      </c>
      <c r="C585" t="s">
        <v>18</v>
      </c>
      <c r="D585">
        <v>11</v>
      </c>
      <c r="E585">
        <v>0</v>
      </c>
      <c r="F585">
        <v>5059.5600000000004</v>
      </c>
      <c r="G585" t="s">
        <v>11</v>
      </c>
      <c r="H585" t="s">
        <v>16</v>
      </c>
      <c r="I585" t="s">
        <v>300</v>
      </c>
    </row>
    <row r="586" spans="1:9" x14ac:dyDescent="0.25">
      <c r="A586" t="s">
        <v>618</v>
      </c>
      <c r="B586">
        <v>1978</v>
      </c>
      <c r="C586" t="s">
        <v>15</v>
      </c>
      <c r="D586">
        <v>22</v>
      </c>
      <c r="E586">
        <v>2</v>
      </c>
      <c r="F586">
        <v>5077.1899999999996</v>
      </c>
      <c r="G586" t="s">
        <v>11</v>
      </c>
      <c r="H586" t="s">
        <v>12</v>
      </c>
      <c r="I586" t="s">
        <v>23</v>
      </c>
    </row>
    <row r="587" spans="1:9" x14ac:dyDescent="0.25">
      <c r="A587" t="s">
        <v>619</v>
      </c>
      <c r="B587">
        <v>1997</v>
      </c>
      <c r="C587" t="s">
        <v>10</v>
      </c>
      <c r="D587">
        <v>14</v>
      </c>
      <c r="E587">
        <v>5</v>
      </c>
      <c r="F587">
        <v>5080.1000000000004</v>
      </c>
      <c r="G587" t="s">
        <v>12</v>
      </c>
      <c r="H587" t="s">
        <v>11</v>
      </c>
      <c r="I587" t="s">
        <v>42</v>
      </c>
    </row>
    <row r="588" spans="1:9" x14ac:dyDescent="0.25">
      <c r="A588" t="s">
        <v>620</v>
      </c>
      <c r="B588">
        <v>1999</v>
      </c>
      <c r="C588" t="s">
        <v>18</v>
      </c>
      <c r="D588">
        <v>19</v>
      </c>
      <c r="E588">
        <v>0</v>
      </c>
      <c r="F588">
        <v>5087.92</v>
      </c>
      <c r="G588" t="s">
        <v>11</v>
      </c>
      <c r="H588" t="s">
        <v>11</v>
      </c>
      <c r="I588" t="s">
        <v>535</v>
      </c>
    </row>
    <row r="589" spans="1:9" x14ac:dyDescent="0.25">
      <c r="A589" t="s">
        <v>621</v>
      </c>
      <c r="B589">
        <v>1987</v>
      </c>
      <c r="C589" t="s">
        <v>15</v>
      </c>
      <c r="D589">
        <v>18</v>
      </c>
      <c r="E589">
        <v>1</v>
      </c>
      <c r="F589">
        <v>5116.5</v>
      </c>
      <c r="G589" t="s">
        <v>11</v>
      </c>
      <c r="H589" t="s">
        <v>11</v>
      </c>
      <c r="I589" t="s">
        <v>23</v>
      </c>
    </row>
    <row r="590" spans="1:9" x14ac:dyDescent="0.25">
      <c r="A590" t="s">
        <v>622</v>
      </c>
      <c r="B590">
        <v>1988</v>
      </c>
      <c r="C590" t="s">
        <v>15</v>
      </c>
      <c r="D590">
        <v>1</v>
      </c>
      <c r="E590">
        <v>2</v>
      </c>
      <c r="F590">
        <v>5124.1899999999996</v>
      </c>
      <c r="G590" t="s">
        <v>11</v>
      </c>
      <c r="H590" t="s">
        <v>12</v>
      </c>
      <c r="I590" t="s">
        <v>13</v>
      </c>
    </row>
    <row r="591" spans="1:9" x14ac:dyDescent="0.25">
      <c r="A591" t="s">
        <v>623</v>
      </c>
      <c r="B591">
        <v>1987</v>
      </c>
      <c r="C591" t="s">
        <v>20</v>
      </c>
      <c r="D591">
        <v>13</v>
      </c>
      <c r="E591">
        <v>1</v>
      </c>
      <c r="F591">
        <v>5125.22</v>
      </c>
      <c r="G591" t="s">
        <v>16</v>
      </c>
      <c r="H591" t="s">
        <v>11</v>
      </c>
      <c r="I591" t="s">
        <v>23</v>
      </c>
    </row>
    <row r="592" spans="1:9" x14ac:dyDescent="0.25">
      <c r="A592" t="s">
        <v>624</v>
      </c>
      <c r="B592">
        <v>1988</v>
      </c>
      <c r="C592" t="s">
        <v>20</v>
      </c>
      <c r="D592">
        <v>15</v>
      </c>
      <c r="E592">
        <v>3</v>
      </c>
      <c r="F592">
        <v>5136.75</v>
      </c>
      <c r="G592" t="s">
        <v>11</v>
      </c>
      <c r="H592" t="s">
        <v>16</v>
      </c>
      <c r="I592" t="s">
        <v>13</v>
      </c>
    </row>
    <row r="593" spans="1:9" x14ac:dyDescent="0.25">
      <c r="A593" t="s">
        <v>625</v>
      </c>
      <c r="B593">
        <v>1993</v>
      </c>
      <c r="C593" t="s">
        <v>30</v>
      </c>
      <c r="D593">
        <v>10</v>
      </c>
      <c r="E593">
        <v>3</v>
      </c>
      <c r="F593">
        <v>5138.26</v>
      </c>
      <c r="G593" t="s">
        <v>11</v>
      </c>
      <c r="H593" t="s">
        <v>11</v>
      </c>
      <c r="I593" t="s">
        <v>13</v>
      </c>
    </row>
    <row r="594" spans="1:9" x14ac:dyDescent="0.25">
      <c r="A594" t="s">
        <v>626</v>
      </c>
      <c r="B594">
        <v>1984</v>
      </c>
      <c r="C594" t="s">
        <v>35</v>
      </c>
      <c r="D594">
        <v>22</v>
      </c>
      <c r="E594">
        <v>3</v>
      </c>
      <c r="F594">
        <v>5144.18</v>
      </c>
      <c r="G594" t="s">
        <v>11</v>
      </c>
      <c r="H594" t="s">
        <v>16</v>
      </c>
      <c r="I594" t="s">
        <v>13</v>
      </c>
    </row>
    <row r="595" spans="1:9" x14ac:dyDescent="0.25">
      <c r="A595" t="s">
        <v>627</v>
      </c>
      <c r="B595">
        <v>1990</v>
      </c>
      <c r="C595" t="s">
        <v>35</v>
      </c>
      <c r="D595">
        <v>22</v>
      </c>
      <c r="E595">
        <v>1</v>
      </c>
      <c r="F595">
        <v>5148.55</v>
      </c>
      <c r="G595" t="s">
        <v>11</v>
      </c>
      <c r="H595" t="s">
        <v>11</v>
      </c>
      <c r="I595" t="s">
        <v>247</v>
      </c>
    </row>
    <row r="596" spans="1:9" x14ac:dyDescent="0.25">
      <c r="A596" t="s">
        <v>628</v>
      </c>
      <c r="B596">
        <v>1990</v>
      </c>
      <c r="C596" t="s">
        <v>37</v>
      </c>
      <c r="D596">
        <v>9</v>
      </c>
      <c r="E596">
        <v>2</v>
      </c>
      <c r="F596">
        <v>5152.13</v>
      </c>
      <c r="G596" t="s">
        <v>11</v>
      </c>
      <c r="H596" t="s">
        <v>11</v>
      </c>
      <c r="I596" t="s">
        <v>42</v>
      </c>
    </row>
    <row r="597" spans="1:9" x14ac:dyDescent="0.25">
      <c r="A597" t="s">
        <v>629</v>
      </c>
      <c r="B597">
        <v>1991</v>
      </c>
      <c r="C597" t="s">
        <v>35</v>
      </c>
      <c r="D597">
        <v>29</v>
      </c>
      <c r="E597">
        <v>3</v>
      </c>
      <c r="F597">
        <v>5166.96</v>
      </c>
      <c r="G597" t="s">
        <v>11</v>
      </c>
      <c r="H597" t="s">
        <v>11</v>
      </c>
      <c r="I597" t="s">
        <v>23</v>
      </c>
    </row>
    <row r="598" spans="1:9" x14ac:dyDescent="0.25">
      <c r="A598" t="s">
        <v>630</v>
      </c>
      <c r="B598">
        <v>1984</v>
      </c>
      <c r="C598" t="s">
        <v>37</v>
      </c>
      <c r="D598">
        <v>16</v>
      </c>
      <c r="E598">
        <v>3</v>
      </c>
      <c r="F598">
        <v>5177.12</v>
      </c>
      <c r="G598" t="s">
        <v>11</v>
      </c>
      <c r="H598" t="s">
        <v>16</v>
      </c>
      <c r="I598" t="s">
        <v>13</v>
      </c>
    </row>
    <row r="599" spans="1:9" x14ac:dyDescent="0.25">
      <c r="A599" t="s">
        <v>631</v>
      </c>
      <c r="B599">
        <v>1979</v>
      </c>
      <c r="C599" t="s">
        <v>20</v>
      </c>
      <c r="D599">
        <v>12</v>
      </c>
      <c r="E599">
        <v>2</v>
      </c>
      <c r="F599">
        <v>5195.58</v>
      </c>
      <c r="G599" t="s">
        <v>11</v>
      </c>
      <c r="H599" t="s">
        <v>11</v>
      </c>
      <c r="I599" t="s">
        <v>13</v>
      </c>
    </row>
    <row r="600" spans="1:9" x14ac:dyDescent="0.25">
      <c r="A600" t="s">
        <v>633</v>
      </c>
      <c r="B600">
        <v>2004</v>
      </c>
      <c r="C600" t="s">
        <v>18</v>
      </c>
      <c r="D600">
        <v>6</v>
      </c>
      <c r="E600">
        <v>0</v>
      </c>
      <c r="F600">
        <v>5198.6899999999996</v>
      </c>
      <c r="G600" t="s">
        <v>11</v>
      </c>
      <c r="H600" t="s">
        <v>11</v>
      </c>
      <c r="I600" t="s">
        <v>632</v>
      </c>
    </row>
    <row r="601" spans="1:9" x14ac:dyDescent="0.25">
      <c r="A601" t="s">
        <v>634</v>
      </c>
      <c r="B601">
        <v>1983</v>
      </c>
      <c r="C601" t="s">
        <v>37</v>
      </c>
      <c r="D601">
        <v>24</v>
      </c>
      <c r="E601">
        <v>3</v>
      </c>
      <c r="F601">
        <v>5207.97</v>
      </c>
      <c r="G601" t="s">
        <v>11</v>
      </c>
      <c r="H601" t="s">
        <v>11</v>
      </c>
      <c r="I601" t="s">
        <v>23</v>
      </c>
    </row>
    <row r="602" spans="1:9" x14ac:dyDescent="0.25">
      <c r="A602" t="s">
        <v>635</v>
      </c>
      <c r="B602">
        <v>1993</v>
      </c>
      <c r="C602" t="s">
        <v>18</v>
      </c>
      <c r="D602">
        <v>17</v>
      </c>
      <c r="E602">
        <v>3</v>
      </c>
      <c r="F602">
        <v>5209.58</v>
      </c>
      <c r="G602" t="s">
        <v>12</v>
      </c>
      <c r="H602" t="s">
        <v>12</v>
      </c>
      <c r="I602" t="s">
        <v>356</v>
      </c>
    </row>
    <row r="603" spans="1:9" x14ac:dyDescent="0.25">
      <c r="A603" t="s">
        <v>636</v>
      </c>
      <c r="B603">
        <v>1999</v>
      </c>
      <c r="C603" t="s">
        <v>30</v>
      </c>
      <c r="D603">
        <v>1</v>
      </c>
      <c r="E603">
        <v>0</v>
      </c>
      <c r="F603">
        <v>5213.22</v>
      </c>
      <c r="G603" t="s">
        <v>11</v>
      </c>
      <c r="H603" t="s">
        <v>16</v>
      </c>
      <c r="I603" t="s">
        <v>23</v>
      </c>
    </row>
    <row r="604" spans="1:9" x14ac:dyDescent="0.25">
      <c r="A604" t="s">
        <v>637</v>
      </c>
      <c r="B604">
        <v>1995</v>
      </c>
      <c r="C604" t="s">
        <v>18</v>
      </c>
      <c r="D604">
        <v>6</v>
      </c>
      <c r="E604">
        <v>0</v>
      </c>
      <c r="F604">
        <v>5216.4799999999996</v>
      </c>
      <c r="G604" t="s">
        <v>11</v>
      </c>
      <c r="H604" t="s">
        <v>11</v>
      </c>
      <c r="I604" t="s">
        <v>200</v>
      </c>
    </row>
    <row r="605" spans="1:9" x14ac:dyDescent="0.25">
      <c r="A605" t="s">
        <v>638</v>
      </c>
      <c r="B605">
        <v>1987</v>
      </c>
      <c r="C605" t="s">
        <v>18</v>
      </c>
      <c r="D605">
        <v>29</v>
      </c>
      <c r="E605">
        <v>0</v>
      </c>
      <c r="F605">
        <v>5227.99</v>
      </c>
      <c r="G605" t="s">
        <v>11</v>
      </c>
      <c r="H605" t="s">
        <v>16</v>
      </c>
      <c r="I605" t="s">
        <v>247</v>
      </c>
    </row>
    <row r="606" spans="1:9" x14ac:dyDescent="0.25">
      <c r="A606" t="s">
        <v>639</v>
      </c>
      <c r="B606">
        <v>1987</v>
      </c>
      <c r="C606" t="s">
        <v>30</v>
      </c>
      <c r="D606">
        <v>26</v>
      </c>
      <c r="E606">
        <v>1</v>
      </c>
      <c r="F606">
        <v>5240.7700000000004</v>
      </c>
      <c r="G606" t="s">
        <v>11</v>
      </c>
      <c r="H606" t="s">
        <v>11</v>
      </c>
      <c r="I606" t="s">
        <v>42</v>
      </c>
    </row>
    <row r="607" spans="1:9" x14ac:dyDescent="0.25">
      <c r="A607" t="s">
        <v>640</v>
      </c>
      <c r="B607">
        <v>1987</v>
      </c>
      <c r="C607" t="s">
        <v>10</v>
      </c>
      <c r="D607">
        <v>5</v>
      </c>
      <c r="E607">
        <v>1</v>
      </c>
      <c r="F607">
        <v>5245.23</v>
      </c>
      <c r="G607" t="s">
        <v>11</v>
      </c>
      <c r="H607" t="s">
        <v>11</v>
      </c>
      <c r="I607" t="s">
        <v>13</v>
      </c>
    </row>
    <row r="608" spans="1:9" x14ac:dyDescent="0.25">
      <c r="A608" t="s">
        <v>641</v>
      </c>
      <c r="B608">
        <v>1987</v>
      </c>
      <c r="C608" t="s">
        <v>20</v>
      </c>
      <c r="D608">
        <v>9</v>
      </c>
      <c r="E608">
        <v>1</v>
      </c>
      <c r="F608">
        <v>5246.05</v>
      </c>
      <c r="G608" t="s">
        <v>11</v>
      </c>
      <c r="H608" t="s">
        <v>12</v>
      </c>
      <c r="I608" t="s">
        <v>42</v>
      </c>
    </row>
    <row r="609" spans="1:9" x14ac:dyDescent="0.25">
      <c r="A609" t="s">
        <v>642</v>
      </c>
      <c r="B609">
        <v>1990</v>
      </c>
      <c r="C609" t="s">
        <v>10</v>
      </c>
      <c r="D609">
        <v>6</v>
      </c>
      <c r="E609">
        <v>3</v>
      </c>
      <c r="F609">
        <v>5253.52</v>
      </c>
      <c r="G609" t="s">
        <v>12</v>
      </c>
      <c r="H609" t="s">
        <v>12</v>
      </c>
      <c r="I609" t="s">
        <v>42</v>
      </c>
    </row>
    <row r="610" spans="1:9" x14ac:dyDescent="0.25">
      <c r="A610" t="s">
        <v>643</v>
      </c>
      <c r="B610">
        <v>1989</v>
      </c>
      <c r="C610" t="s">
        <v>15</v>
      </c>
      <c r="D610">
        <v>25</v>
      </c>
      <c r="E610">
        <v>2</v>
      </c>
      <c r="F610">
        <v>5257.51</v>
      </c>
      <c r="G610" t="s">
        <v>11</v>
      </c>
      <c r="H610" t="s">
        <v>11</v>
      </c>
      <c r="I610" t="s">
        <v>23</v>
      </c>
    </row>
    <row r="611" spans="1:9" x14ac:dyDescent="0.25">
      <c r="A611" t="s">
        <v>644</v>
      </c>
      <c r="B611">
        <v>1989</v>
      </c>
      <c r="C611" t="s">
        <v>10</v>
      </c>
      <c r="D611">
        <v>19</v>
      </c>
      <c r="E611">
        <v>2</v>
      </c>
      <c r="F611">
        <v>5261.47</v>
      </c>
      <c r="G611" t="s">
        <v>11</v>
      </c>
      <c r="H611" t="s">
        <v>11</v>
      </c>
      <c r="I611" t="s">
        <v>23</v>
      </c>
    </row>
    <row r="612" spans="1:9" x14ac:dyDescent="0.25">
      <c r="A612" t="s">
        <v>645</v>
      </c>
      <c r="B612">
        <v>1986</v>
      </c>
      <c r="C612" t="s">
        <v>37</v>
      </c>
      <c r="D612">
        <v>25</v>
      </c>
      <c r="E612">
        <v>0</v>
      </c>
      <c r="F612">
        <v>5266.37</v>
      </c>
      <c r="G612" t="s">
        <v>11</v>
      </c>
      <c r="H612" t="s">
        <v>11</v>
      </c>
      <c r="I612" t="s">
        <v>23</v>
      </c>
    </row>
    <row r="613" spans="1:9" x14ac:dyDescent="0.25">
      <c r="A613" t="s">
        <v>646</v>
      </c>
      <c r="B613">
        <v>1986</v>
      </c>
      <c r="C613" t="s">
        <v>20</v>
      </c>
      <c r="D613">
        <v>20</v>
      </c>
      <c r="E613">
        <v>0</v>
      </c>
      <c r="F613">
        <v>5267.82</v>
      </c>
      <c r="G613" t="s">
        <v>11</v>
      </c>
      <c r="H613" t="s">
        <v>11</v>
      </c>
      <c r="I613" t="s">
        <v>23</v>
      </c>
    </row>
    <row r="614" spans="1:9" x14ac:dyDescent="0.25">
      <c r="A614" t="s">
        <v>647</v>
      </c>
      <c r="B614">
        <v>1986</v>
      </c>
      <c r="C614" t="s">
        <v>37</v>
      </c>
      <c r="D614">
        <v>20</v>
      </c>
      <c r="E614">
        <v>0</v>
      </c>
      <c r="F614">
        <v>5272.18</v>
      </c>
      <c r="G614" t="s">
        <v>11</v>
      </c>
      <c r="H614" t="s">
        <v>12</v>
      </c>
      <c r="I614" t="s">
        <v>23</v>
      </c>
    </row>
    <row r="615" spans="1:9" x14ac:dyDescent="0.25">
      <c r="A615" t="s">
        <v>648</v>
      </c>
      <c r="B615">
        <v>1987</v>
      </c>
      <c r="C615" t="s">
        <v>20</v>
      </c>
      <c r="D615">
        <v>1</v>
      </c>
      <c r="E615">
        <v>3</v>
      </c>
      <c r="F615">
        <v>5275.86</v>
      </c>
      <c r="G615" t="s">
        <v>11</v>
      </c>
      <c r="H615" t="s">
        <v>11</v>
      </c>
      <c r="I615" t="s">
        <v>13</v>
      </c>
    </row>
    <row r="616" spans="1:9" x14ac:dyDescent="0.25">
      <c r="A616" t="s">
        <v>649</v>
      </c>
      <c r="B616">
        <v>1974</v>
      </c>
      <c r="C616" t="s">
        <v>15</v>
      </c>
      <c r="D616">
        <v>12</v>
      </c>
      <c r="E616">
        <v>0</v>
      </c>
      <c r="F616">
        <v>5291.71</v>
      </c>
      <c r="G616" t="s">
        <v>11</v>
      </c>
      <c r="H616" t="s">
        <v>11</v>
      </c>
      <c r="I616" t="s">
        <v>23</v>
      </c>
    </row>
    <row r="617" spans="1:9" x14ac:dyDescent="0.25">
      <c r="A617" t="s">
        <v>650</v>
      </c>
      <c r="B617">
        <v>2004</v>
      </c>
      <c r="C617" t="s">
        <v>35</v>
      </c>
      <c r="D617">
        <v>22</v>
      </c>
      <c r="E617">
        <v>0</v>
      </c>
      <c r="F617">
        <v>5293.67</v>
      </c>
      <c r="G617" t="s">
        <v>11</v>
      </c>
      <c r="H617" t="s">
        <v>11</v>
      </c>
      <c r="I617" t="s">
        <v>632</v>
      </c>
    </row>
    <row r="618" spans="1:9" x14ac:dyDescent="0.25">
      <c r="A618" t="s">
        <v>651</v>
      </c>
      <c r="B618">
        <v>2000</v>
      </c>
      <c r="C618" t="s">
        <v>20</v>
      </c>
      <c r="D618">
        <v>9</v>
      </c>
      <c r="E618">
        <v>0</v>
      </c>
      <c r="F618">
        <v>5306.7</v>
      </c>
      <c r="G618" t="s">
        <v>11</v>
      </c>
      <c r="H618" t="s">
        <v>12</v>
      </c>
      <c r="I618" t="s">
        <v>23</v>
      </c>
    </row>
    <row r="619" spans="1:9" x14ac:dyDescent="0.25">
      <c r="A619" t="s">
        <v>652</v>
      </c>
      <c r="B619">
        <v>1994</v>
      </c>
      <c r="C619" t="s">
        <v>15</v>
      </c>
      <c r="D619">
        <v>13</v>
      </c>
      <c r="E619">
        <v>3</v>
      </c>
      <c r="F619">
        <v>5312.17</v>
      </c>
      <c r="G619" t="s">
        <v>11</v>
      </c>
      <c r="H619" t="s">
        <v>11</v>
      </c>
      <c r="I619" t="s">
        <v>23</v>
      </c>
    </row>
    <row r="620" spans="1:9" x14ac:dyDescent="0.25">
      <c r="A620" t="s">
        <v>653</v>
      </c>
      <c r="B620">
        <v>1974</v>
      </c>
      <c r="C620" t="s">
        <v>20</v>
      </c>
      <c r="D620">
        <v>2</v>
      </c>
      <c r="E620">
        <v>0</v>
      </c>
      <c r="F620">
        <v>5322.24</v>
      </c>
      <c r="G620" t="s">
        <v>11</v>
      </c>
      <c r="H620" t="s">
        <v>16</v>
      </c>
      <c r="I620" t="s">
        <v>23</v>
      </c>
    </row>
    <row r="621" spans="1:9" x14ac:dyDescent="0.25">
      <c r="A621" t="s">
        <v>654</v>
      </c>
      <c r="B621">
        <v>1992</v>
      </c>
      <c r="C621" t="s">
        <v>18</v>
      </c>
      <c r="D621">
        <v>18</v>
      </c>
      <c r="E621">
        <v>3</v>
      </c>
      <c r="F621">
        <v>5325.65</v>
      </c>
      <c r="G621" t="s">
        <v>11</v>
      </c>
      <c r="H621" t="s">
        <v>16</v>
      </c>
      <c r="I621" t="s">
        <v>42</v>
      </c>
    </row>
    <row r="622" spans="1:9" x14ac:dyDescent="0.25">
      <c r="A622" t="s">
        <v>655</v>
      </c>
      <c r="B622">
        <v>1991</v>
      </c>
      <c r="C622" t="s">
        <v>35</v>
      </c>
      <c r="D622">
        <v>28</v>
      </c>
      <c r="E622">
        <v>2</v>
      </c>
      <c r="F622">
        <v>5327.4</v>
      </c>
      <c r="G622" t="s">
        <v>11</v>
      </c>
      <c r="H622" t="s">
        <v>16</v>
      </c>
      <c r="I622" t="s">
        <v>23</v>
      </c>
    </row>
    <row r="623" spans="1:9" x14ac:dyDescent="0.25">
      <c r="A623" t="s">
        <v>656</v>
      </c>
      <c r="B623">
        <v>1972</v>
      </c>
      <c r="C623" t="s">
        <v>30</v>
      </c>
      <c r="D623">
        <v>15</v>
      </c>
      <c r="E623">
        <v>0</v>
      </c>
      <c r="F623">
        <v>5344.81</v>
      </c>
      <c r="G623" t="s">
        <v>11</v>
      </c>
      <c r="H623" t="s">
        <v>12</v>
      </c>
      <c r="I623" t="s">
        <v>13</v>
      </c>
    </row>
    <row r="624" spans="1:9" x14ac:dyDescent="0.25">
      <c r="A624" t="s">
        <v>657</v>
      </c>
      <c r="B624">
        <v>1989</v>
      </c>
      <c r="C624" t="s">
        <v>15</v>
      </c>
      <c r="D624">
        <v>7</v>
      </c>
      <c r="E624">
        <v>1</v>
      </c>
      <c r="F624">
        <v>5354.07</v>
      </c>
      <c r="G624" t="s">
        <v>11</v>
      </c>
      <c r="H624" t="s">
        <v>12</v>
      </c>
      <c r="I624" t="s">
        <v>247</v>
      </c>
    </row>
    <row r="625" spans="1:9" x14ac:dyDescent="0.25">
      <c r="A625" t="s">
        <v>658</v>
      </c>
      <c r="B625">
        <v>1994</v>
      </c>
      <c r="C625" t="s">
        <v>30</v>
      </c>
      <c r="D625">
        <v>7</v>
      </c>
      <c r="E625">
        <v>0</v>
      </c>
      <c r="F625">
        <v>5364.66</v>
      </c>
      <c r="G625" t="s">
        <v>11</v>
      </c>
      <c r="H625" t="s">
        <v>16</v>
      </c>
      <c r="I625" t="s">
        <v>42</v>
      </c>
    </row>
    <row r="626" spans="1:9" x14ac:dyDescent="0.25">
      <c r="A626" t="s">
        <v>659</v>
      </c>
      <c r="B626">
        <v>1986</v>
      </c>
      <c r="C626" t="s">
        <v>18</v>
      </c>
      <c r="D626">
        <v>1</v>
      </c>
      <c r="E626">
        <v>1</v>
      </c>
      <c r="F626">
        <v>5373.36</v>
      </c>
      <c r="G626" t="s">
        <v>11</v>
      </c>
      <c r="H626" t="s">
        <v>11</v>
      </c>
      <c r="I626" t="s">
        <v>23</v>
      </c>
    </row>
    <row r="627" spans="1:9" x14ac:dyDescent="0.25">
      <c r="A627" t="s">
        <v>660</v>
      </c>
      <c r="B627">
        <v>1989</v>
      </c>
      <c r="C627" t="s">
        <v>15</v>
      </c>
      <c r="D627">
        <v>18</v>
      </c>
      <c r="E627">
        <v>2</v>
      </c>
      <c r="F627">
        <v>5375.04</v>
      </c>
      <c r="G627" t="s">
        <v>11</v>
      </c>
      <c r="H627" t="s">
        <v>16</v>
      </c>
      <c r="I627" t="s">
        <v>42</v>
      </c>
    </row>
    <row r="628" spans="1:9" x14ac:dyDescent="0.25">
      <c r="A628" t="s">
        <v>661</v>
      </c>
      <c r="B628">
        <v>1986</v>
      </c>
      <c r="C628" t="s">
        <v>10</v>
      </c>
      <c r="D628">
        <v>22</v>
      </c>
      <c r="E628">
        <v>1</v>
      </c>
      <c r="F628">
        <v>5377.46</v>
      </c>
      <c r="G628" t="s">
        <v>11</v>
      </c>
      <c r="H628" t="s">
        <v>12</v>
      </c>
      <c r="I628" t="s">
        <v>23</v>
      </c>
    </row>
    <row r="629" spans="1:9" x14ac:dyDescent="0.25">
      <c r="A629" t="s">
        <v>662</v>
      </c>
      <c r="B629">
        <v>1984</v>
      </c>
      <c r="C629" t="s">
        <v>18</v>
      </c>
      <c r="D629">
        <v>1</v>
      </c>
      <c r="E629">
        <v>0</v>
      </c>
      <c r="F629">
        <v>5383.54</v>
      </c>
      <c r="G629" t="s">
        <v>11</v>
      </c>
      <c r="H629" t="s">
        <v>12</v>
      </c>
      <c r="I629" t="s">
        <v>42</v>
      </c>
    </row>
    <row r="630" spans="1:9" x14ac:dyDescent="0.25">
      <c r="A630" t="s">
        <v>663</v>
      </c>
      <c r="B630">
        <v>1988</v>
      </c>
      <c r="C630" t="s">
        <v>35</v>
      </c>
      <c r="D630">
        <v>8</v>
      </c>
      <c r="E630">
        <v>1</v>
      </c>
      <c r="F630">
        <v>5385.34</v>
      </c>
      <c r="G630" t="s">
        <v>11</v>
      </c>
      <c r="H630" t="s">
        <v>12</v>
      </c>
      <c r="I630" t="s">
        <v>23</v>
      </c>
    </row>
    <row r="631" spans="1:9" x14ac:dyDescent="0.25">
      <c r="A631" t="s">
        <v>664</v>
      </c>
      <c r="B631">
        <v>1989</v>
      </c>
      <c r="C631" t="s">
        <v>15</v>
      </c>
      <c r="D631">
        <v>6</v>
      </c>
      <c r="E631">
        <v>3</v>
      </c>
      <c r="F631">
        <v>5396.44</v>
      </c>
      <c r="G631" t="s">
        <v>11</v>
      </c>
      <c r="H631" t="s">
        <v>12</v>
      </c>
      <c r="I631" t="s">
        <v>13</v>
      </c>
    </row>
    <row r="632" spans="1:9" x14ac:dyDescent="0.25">
      <c r="A632" t="s">
        <v>665</v>
      </c>
      <c r="B632">
        <v>1984</v>
      </c>
      <c r="C632" t="s">
        <v>20</v>
      </c>
      <c r="D632">
        <v>3</v>
      </c>
      <c r="E632">
        <v>0</v>
      </c>
      <c r="F632">
        <v>5397.62</v>
      </c>
      <c r="G632" t="s">
        <v>11</v>
      </c>
      <c r="H632" t="s">
        <v>11</v>
      </c>
      <c r="I632" t="s">
        <v>13</v>
      </c>
    </row>
    <row r="633" spans="1:9" x14ac:dyDescent="0.25">
      <c r="A633" t="s">
        <v>666</v>
      </c>
      <c r="B633">
        <v>1984</v>
      </c>
      <c r="C633" t="s">
        <v>35</v>
      </c>
      <c r="D633">
        <v>1</v>
      </c>
      <c r="E633">
        <v>0</v>
      </c>
      <c r="F633">
        <v>5400.98</v>
      </c>
      <c r="G633" t="s">
        <v>11</v>
      </c>
      <c r="H633" t="s">
        <v>11</v>
      </c>
      <c r="I633" t="s">
        <v>13</v>
      </c>
    </row>
    <row r="634" spans="1:9" x14ac:dyDescent="0.25">
      <c r="A634" t="s">
        <v>667</v>
      </c>
      <c r="B634">
        <v>1985</v>
      </c>
      <c r="C634" t="s">
        <v>30</v>
      </c>
      <c r="D634">
        <v>23</v>
      </c>
      <c r="E634">
        <v>3</v>
      </c>
      <c r="F634">
        <v>5402.89</v>
      </c>
      <c r="G634" t="s">
        <v>11</v>
      </c>
      <c r="H634" t="s">
        <v>16</v>
      </c>
      <c r="I634" t="s">
        <v>13</v>
      </c>
    </row>
    <row r="635" spans="1:9" x14ac:dyDescent="0.25">
      <c r="A635" t="s">
        <v>668</v>
      </c>
      <c r="B635">
        <v>1975</v>
      </c>
      <c r="C635" t="s">
        <v>20</v>
      </c>
      <c r="D635">
        <v>27</v>
      </c>
      <c r="E635">
        <v>1</v>
      </c>
      <c r="F635">
        <v>5411.99</v>
      </c>
      <c r="G635" t="s">
        <v>11</v>
      </c>
      <c r="H635" t="s">
        <v>12</v>
      </c>
      <c r="I635" t="s">
        <v>23</v>
      </c>
    </row>
    <row r="636" spans="1:9" x14ac:dyDescent="0.25">
      <c r="A636" t="s">
        <v>669</v>
      </c>
      <c r="B636">
        <v>1982</v>
      </c>
      <c r="C636" t="s">
        <v>20</v>
      </c>
      <c r="D636">
        <v>27</v>
      </c>
      <c r="E636">
        <v>0</v>
      </c>
      <c r="F636">
        <v>5415.66</v>
      </c>
      <c r="G636" t="s">
        <v>11</v>
      </c>
      <c r="H636" t="s">
        <v>12</v>
      </c>
      <c r="I636" t="s">
        <v>13</v>
      </c>
    </row>
    <row r="637" spans="1:9" x14ac:dyDescent="0.25">
      <c r="A637" t="s">
        <v>670</v>
      </c>
      <c r="B637">
        <v>1991</v>
      </c>
      <c r="C637" t="s">
        <v>10</v>
      </c>
      <c r="D637">
        <v>6</v>
      </c>
      <c r="E637">
        <v>3</v>
      </c>
      <c r="F637">
        <v>5425.02</v>
      </c>
      <c r="G637" t="s">
        <v>11</v>
      </c>
      <c r="H637" t="s">
        <v>16</v>
      </c>
      <c r="I637" t="s">
        <v>23</v>
      </c>
    </row>
    <row r="638" spans="1:9" x14ac:dyDescent="0.25">
      <c r="A638" t="s">
        <v>671</v>
      </c>
      <c r="B638">
        <v>1992</v>
      </c>
      <c r="C638" t="s">
        <v>20</v>
      </c>
      <c r="D638">
        <v>17</v>
      </c>
      <c r="E638">
        <v>3</v>
      </c>
      <c r="F638">
        <v>5428.73</v>
      </c>
      <c r="G638" t="s">
        <v>12</v>
      </c>
      <c r="H638" t="s">
        <v>16</v>
      </c>
      <c r="I638" t="s">
        <v>356</v>
      </c>
    </row>
    <row r="639" spans="1:9" x14ac:dyDescent="0.25">
      <c r="A639" t="s">
        <v>672</v>
      </c>
      <c r="B639">
        <v>1978</v>
      </c>
      <c r="C639" t="s">
        <v>18</v>
      </c>
      <c r="D639">
        <v>8</v>
      </c>
      <c r="E639">
        <v>2</v>
      </c>
      <c r="F639">
        <v>5428.98</v>
      </c>
      <c r="G639" t="s">
        <v>11</v>
      </c>
      <c r="H639" t="s">
        <v>11</v>
      </c>
      <c r="I639" t="s">
        <v>23</v>
      </c>
    </row>
    <row r="640" spans="1:9" x14ac:dyDescent="0.25">
      <c r="A640" t="s">
        <v>673</v>
      </c>
      <c r="B640">
        <v>1982</v>
      </c>
      <c r="C640" t="s">
        <v>35</v>
      </c>
      <c r="D640">
        <v>25</v>
      </c>
      <c r="E640">
        <v>0</v>
      </c>
      <c r="F640">
        <v>5438.75</v>
      </c>
      <c r="G640" t="s">
        <v>12</v>
      </c>
      <c r="H640" t="s">
        <v>11</v>
      </c>
      <c r="I640" t="s">
        <v>13</v>
      </c>
    </row>
    <row r="641" spans="1:9" x14ac:dyDescent="0.25">
      <c r="A641" t="s">
        <v>674</v>
      </c>
      <c r="B641">
        <v>1986</v>
      </c>
      <c r="C641" t="s">
        <v>30</v>
      </c>
      <c r="D641">
        <v>25</v>
      </c>
      <c r="E641">
        <v>0</v>
      </c>
      <c r="F641">
        <v>5458.05</v>
      </c>
      <c r="G641" t="s">
        <v>11</v>
      </c>
      <c r="H641" t="s">
        <v>11</v>
      </c>
      <c r="I641" t="s">
        <v>247</v>
      </c>
    </row>
    <row r="642" spans="1:9" x14ac:dyDescent="0.25">
      <c r="A642" t="s">
        <v>675</v>
      </c>
      <c r="B642">
        <v>1973</v>
      </c>
      <c r="C642" t="s">
        <v>37</v>
      </c>
      <c r="D642">
        <v>24</v>
      </c>
      <c r="E642">
        <v>0</v>
      </c>
      <c r="F642">
        <v>5466.88</v>
      </c>
      <c r="G642" t="s">
        <v>11</v>
      </c>
      <c r="H642" t="s">
        <v>11</v>
      </c>
      <c r="I642" t="s">
        <v>13</v>
      </c>
    </row>
    <row r="643" spans="1:9" x14ac:dyDescent="0.25">
      <c r="A643" t="s">
        <v>676</v>
      </c>
      <c r="B643">
        <v>1986</v>
      </c>
      <c r="C643" t="s">
        <v>30</v>
      </c>
      <c r="D643">
        <v>2</v>
      </c>
      <c r="E643">
        <v>0</v>
      </c>
      <c r="F643">
        <v>5469.01</v>
      </c>
      <c r="G643" t="s">
        <v>11</v>
      </c>
      <c r="H643" t="s">
        <v>11</v>
      </c>
      <c r="I643" t="s">
        <v>247</v>
      </c>
    </row>
    <row r="644" spans="1:9" x14ac:dyDescent="0.25">
      <c r="A644" t="s">
        <v>677</v>
      </c>
      <c r="B644">
        <v>1986</v>
      </c>
      <c r="C644" t="s">
        <v>10</v>
      </c>
      <c r="D644">
        <v>12</v>
      </c>
      <c r="E644">
        <v>1</v>
      </c>
      <c r="F644">
        <v>5472.45</v>
      </c>
      <c r="G644" t="s">
        <v>11</v>
      </c>
      <c r="H644" t="s">
        <v>12</v>
      </c>
      <c r="I644" t="s">
        <v>42</v>
      </c>
    </row>
    <row r="645" spans="1:9" x14ac:dyDescent="0.25">
      <c r="A645" t="s">
        <v>678</v>
      </c>
      <c r="B645">
        <v>1986</v>
      </c>
      <c r="C645" t="s">
        <v>20</v>
      </c>
      <c r="D645">
        <v>30</v>
      </c>
      <c r="E645">
        <v>1</v>
      </c>
      <c r="F645">
        <v>5478.04</v>
      </c>
      <c r="G645" t="s">
        <v>11</v>
      </c>
      <c r="H645" t="s">
        <v>12</v>
      </c>
      <c r="I645" t="s">
        <v>13</v>
      </c>
    </row>
    <row r="646" spans="1:9" x14ac:dyDescent="0.25">
      <c r="A646" t="s">
        <v>679</v>
      </c>
      <c r="B646">
        <v>1984</v>
      </c>
      <c r="C646" t="s">
        <v>35</v>
      </c>
      <c r="D646">
        <v>26</v>
      </c>
      <c r="E646">
        <v>1</v>
      </c>
      <c r="F646">
        <v>5484.47</v>
      </c>
      <c r="G646" t="s">
        <v>11</v>
      </c>
      <c r="H646" t="s">
        <v>11</v>
      </c>
      <c r="I646" t="s">
        <v>13</v>
      </c>
    </row>
    <row r="647" spans="1:9" x14ac:dyDescent="0.25">
      <c r="A647" t="s">
        <v>680</v>
      </c>
      <c r="B647">
        <v>1984</v>
      </c>
      <c r="C647" t="s">
        <v>35</v>
      </c>
      <c r="D647">
        <v>17</v>
      </c>
      <c r="E647">
        <v>1</v>
      </c>
      <c r="F647">
        <v>5488.26</v>
      </c>
      <c r="G647" t="s">
        <v>11</v>
      </c>
      <c r="H647" t="s">
        <v>12</v>
      </c>
      <c r="I647" t="s">
        <v>42</v>
      </c>
    </row>
    <row r="648" spans="1:9" x14ac:dyDescent="0.25">
      <c r="A648" t="s">
        <v>681</v>
      </c>
      <c r="B648">
        <v>1988</v>
      </c>
      <c r="C648" t="s">
        <v>10</v>
      </c>
      <c r="D648">
        <v>29</v>
      </c>
      <c r="E648">
        <v>3</v>
      </c>
      <c r="F648">
        <v>5503.36</v>
      </c>
      <c r="G648" t="s">
        <v>11</v>
      </c>
      <c r="H648" t="s">
        <v>11</v>
      </c>
      <c r="I648" t="s">
        <v>23</v>
      </c>
    </row>
    <row r="649" spans="1:9" x14ac:dyDescent="0.25">
      <c r="A649" t="s">
        <v>682</v>
      </c>
      <c r="B649">
        <v>1981</v>
      </c>
      <c r="C649" t="s">
        <v>15</v>
      </c>
      <c r="D649">
        <v>7</v>
      </c>
      <c r="E649">
        <v>1</v>
      </c>
      <c r="F649">
        <v>5539.4</v>
      </c>
      <c r="G649" t="s">
        <v>11</v>
      </c>
      <c r="H649" t="s">
        <v>11</v>
      </c>
      <c r="I649" t="s">
        <v>13</v>
      </c>
    </row>
    <row r="650" spans="1:9" x14ac:dyDescent="0.25">
      <c r="A650" t="s">
        <v>683</v>
      </c>
      <c r="B650">
        <v>1980</v>
      </c>
      <c r="C650" t="s">
        <v>30</v>
      </c>
      <c r="D650">
        <v>7</v>
      </c>
      <c r="E650">
        <v>2</v>
      </c>
      <c r="F650">
        <v>5540.35</v>
      </c>
      <c r="G650" t="s">
        <v>11</v>
      </c>
      <c r="H650" t="s">
        <v>11</v>
      </c>
      <c r="I650" t="s">
        <v>23</v>
      </c>
    </row>
    <row r="651" spans="1:9" x14ac:dyDescent="0.25">
      <c r="A651" t="s">
        <v>684</v>
      </c>
      <c r="B651">
        <v>1999</v>
      </c>
      <c r="C651" t="s">
        <v>20</v>
      </c>
      <c r="D651">
        <v>22</v>
      </c>
      <c r="E651">
        <v>0</v>
      </c>
      <c r="F651">
        <v>5552.61</v>
      </c>
      <c r="G651" t="s">
        <v>11</v>
      </c>
      <c r="H651" t="s">
        <v>12</v>
      </c>
      <c r="I651" t="s">
        <v>535</v>
      </c>
    </row>
    <row r="652" spans="1:9" x14ac:dyDescent="0.25">
      <c r="A652" t="s">
        <v>685</v>
      </c>
      <c r="B652">
        <v>1974</v>
      </c>
      <c r="C652" t="s">
        <v>20</v>
      </c>
      <c r="D652">
        <v>18</v>
      </c>
      <c r="E652">
        <v>0</v>
      </c>
      <c r="F652">
        <v>5576.35</v>
      </c>
      <c r="G652" t="s">
        <v>11</v>
      </c>
      <c r="H652" t="s">
        <v>12</v>
      </c>
      <c r="I652" t="s">
        <v>13</v>
      </c>
    </row>
    <row r="653" spans="1:9" x14ac:dyDescent="0.25">
      <c r="A653" t="s">
        <v>686</v>
      </c>
      <c r="B653">
        <v>1985</v>
      </c>
      <c r="C653" t="s">
        <v>20</v>
      </c>
      <c r="D653">
        <v>5</v>
      </c>
      <c r="E653">
        <v>3</v>
      </c>
      <c r="F653">
        <v>5582.95</v>
      </c>
      <c r="G653" t="s">
        <v>11</v>
      </c>
      <c r="H653" t="s">
        <v>16</v>
      </c>
      <c r="I653" t="s">
        <v>23</v>
      </c>
    </row>
    <row r="654" spans="1:9" x14ac:dyDescent="0.25">
      <c r="A654" t="s">
        <v>687</v>
      </c>
      <c r="B654">
        <v>1986</v>
      </c>
      <c r="C654" t="s">
        <v>15</v>
      </c>
      <c r="D654">
        <v>21</v>
      </c>
      <c r="E654">
        <v>2</v>
      </c>
      <c r="F654">
        <v>5584.31</v>
      </c>
      <c r="G654" t="s">
        <v>12</v>
      </c>
      <c r="H654" t="s">
        <v>16</v>
      </c>
      <c r="I654" t="s">
        <v>13</v>
      </c>
    </row>
    <row r="655" spans="1:9" x14ac:dyDescent="0.25">
      <c r="A655" t="s">
        <v>688</v>
      </c>
      <c r="B655">
        <v>1983</v>
      </c>
      <c r="C655" t="s">
        <v>37</v>
      </c>
      <c r="D655">
        <v>3</v>
      </c>
      <c r="E655">
        <v>3</v>
      </c>
      <c r="F655">
        <v>5587.59</v>
      </c>
      <c r="G655" t="s">
        <v>11</v>
      </c>
      <c r="H655" t="s">
        <v>16</v>
      </c>
      <c r="I655" t="s">
        <v>13</v>
      </c>
    </row>
    <row r="656" spans="1:9" x14ac:dyDescent="0.25">
      <c r="A656" t="s">
        <v>689</v>
      </c>
      <c r="B656">
        <v>1988</v>
      </c>
      <c r="C656" t="s">
        <v>15</v>
      </c>
      <c r="D656">
        <v>18</v>
      </c>
      <c r="E656">
        <v>1</v>
      </c>
      <c r="F656">
        <v>5594.85</v>
      </c>
      <c r="G656" t="s">
        <v>11</v>
      </c>
      <c r="H656" t="s">
        <v>12</v>
      </c>
      <c r="I656" t="s">
        <v>247</v>
      </c>
    </row>
    <row r="657" spans="1:9" x14ac:dyDescent="0.25">
      <c r="A657" t="s">
        <v>690</v>
      </c>
      <c r="B657">
        <v>1978</v>
      </c>
      <c r="C657" t="s">
        <v>20</v>
      </c>
      <c r="D657">
        <v>11</v>
      </c>
      <c r="E657">
        <v>2</v>
      </c>
      <c r="F657">
        <v>5612.83</v>
      </c>
      <c r="G657" t="s">
        <v>11</v>
      </c>
      <c r="H657" t="s">
        <v>12</v>
      </c>
      <c r="I657" t="s">
        <v>13</v>
      </c>
    </row>
    <row r="658" spans="1:9" x14ac:dyDescent="0.25">
      <c r="A658" t="s">
        <v>691</v>
      </c>
      <c r="B658">
        <v>1994</v>
      </c>
      <c r="C658" t="s">
        <v>15</v>
      </c>
      <c r="D658">
        <v>15</v>
      </c>
      <c r="E658">
        <v>5</v>
      </c>
      <c r="F658">
        <v>5615.37</v>
      </c>
      <c r="G658" t="s">
        <v>11</v>
      </c>
      <c r="H658" t="s">
        <v>12</v>
      </c>
      <c r="I658" t="s">
        <v>42</v>
      </c>
    </row>
    <row r="659" spans="1:9" x14ac:dyDescent="0.25">
      <c r="A659" t="s">
        <v>692</v>
      </c>
      <c r="B659">
        <v>1987</v>
      </c>
      <c r="C659" t="s">
        <v>30</v>
      </c>
      <c r="D659">
        <v>9</v>
      </c>
      <c r="E659">
        <v>1</v>
      </c>
      <c r="F659">
        <v>5630.46</v>
      </c>
      <c r="G659" t="s">
        <v>11</v>
      </c>
      <c r="H659" t="s">
        <v>12</v>
      </c>
      <c r="I659" t="s">
        <v>23</v>
      </c>
    </row>
    <row r="660" spans="1:9" x14ac:dyDescent="0.25">
      <c r="A660" t="s">
        <v>693</v>
      </c>
      <c r="B660">
        <v>1983</v>
      </c>
      <c r="C660" t="s">
        <v>18</v>
      </c>
      <c r="D660">
        <v>8</v>
      </c>
      <c r="E660">
        <v>0</v>
      </c>
      <c r="F660">
        <v>5649.72</v>
      </c>
      <c r="G660" t="s">
        <v>11</v>
      </c>
      <c r="H660" t="s">
        <v>12</v>
      </c>
      <c r="I660" t="s">
        <v>42</v>
      </c>
    </row>
    <row r="661" spans="1:9" x14ac:dyDescent="0.25">
      <c r="A661" t="s">
        <v>694</v>
      </c>
      <c r="B661">
        <v>1978</v>
      </c>
      <c r="C661" t="s">
        <v>20</v>
      </c>
      <c r="D661">
        <v>27</v>
      </c>
      <c r="E661">
        <v>2</v>
      </c>
      <c r="F661">
        <v>5650.14</v>
      </c>
      <c r="G661" t="s">
        <v>11</v>
      </c>
      <c r="H661" t="s">
        <v>16</v>
      </c>
      <c r="I661" t="s">
        <v>13</v>
      </c>
    </row>
    <row r="662" spans="1:9" x14ac:dyDescent="0.25">
      <c r="A662" t="s">
        <v>695</v>
      </c>
      <c r="B662">
        <v>1983</v>
      </c>
      <c r="C662" t="s">
        <v>20</v>
      </c>
      <c r="D662">
        <v>3</v>
      </c>
      <c r="E662">
        <v>0</v>
      </c>
      <c r="F662">
        <v>5662.23</v>
      </c>
      <c r="G662" t="s">
        <v>11</v>
      </c>
      <c r="H662" t="s">
        <v>16</v>
      </c>
      <c r="I662" t="s">
        <v>13</v>
      </c>
    </row>
    <row r="663" spans="1:9" x14ac:dyDescent="0.25">
      <c r="A663" t="s">
        <v>696</v>
      </c>
      <c r="B663">
        <v>1984</v>
      </c>
      <c r="C663" t="s">
        <v>35</v>
      </c>
      <c r="D663">
        <v>12</v>
      </c>
      <c r="E663">
        <v>3</v>
      </c>
      <c r="F663">
        <v>5679.13</v>
      </c>
      <c r="G663" t="s">
        <v>11</v>
      </c>
      <c r="H663" t="s">
        <v>11</v>
      </c>
      <c r="I663" t="s">
        <v>13</v>
      </c>
    </row>
    <row r="664" spans="1:9" x14ac:dyDescent="0.25">
      <c r="A664" t="s">
        <v>697</v>
      </c>
      <c r="B664">
        <v>1972</v>
      </c>
      <c r="C664" t="s">
        <v>37</v>
      </c>
      <c r="D664">
        <v>28</v>
      </c>
      <c r="E664">
        <v>0</v>
      </c>
      <c r="F664">
        <v>5690.79</v>
      </c>
      <c r="G664" t="s">
        <v>11</v>
      </c>
      <c r="H664" t="s">
        <v>16</v>
      </c>
      <c r="I664" t="s">
        <v>13</v>
      </c>
    </row>
    <row r="665" spans="1:9" x14ac:dyDescent="0.25">
      <c r="A665" t="s">
        <v>698</v>
      </c>
      <c r="B665">
        <v>1992</v>
      </c>
      <c r="C665" t="s">
        <v>15</v>
      </c>
      <c r="D665">
        <v>3</v>
      </c>
      <c r="E665">
        <v>3</v>
      </c>
      <c r="F665">
        <v>5693.43</v>
      </c>
      <c r="G665" t="s">
        <v>11</v>
      </c>
      <c r="H665" t="s">
        <v>12</v>
      </c>
      <c r="I665" t="s">
        <v>23</v>
      </c>
    </row>
    <row r="666" spans="1:9" x14ac:dyDescent="0.25">
      <c r="A666" t="s">
        <v>699</v>
      </c>
      <c r="B666">
        <v>1974</v>
      </c>
      <c r="C666" t="s">
        <v>10</v>
      </c>
      <c r="D666">
        <v>6</v>
      </c>
      <c r="E666">
        <v>0</v>
      </c>
      <c r="F666">
        <v>5698.74</v>
      </c>
      <c r="G666" t="s">
        <v>11</v>
      </c>
      <c r="H666" t="s">
        <v>11</v>
      </c>
      <c r="I666" t="s">
        <v>23</v>
      </c>
    </row>
    <row r="667" spans="1:9" x14ac:dyDescent="0.25">
      <c r="A667" t="s">
        <v>700</v>
      </c>
      <c r="B667">
        <v>1981</v>
      </c>
      <c r="C667" t="s">
        <v>18</v>
      </c>
      <c r="D667">
        <v>15</v>
      </c>
      <c r="E667">
        <v>0</v>
      </c>
      <c r="F667">
        <v>5699.84</v>
      </c>
      <c r="G667" t="s">
        <v>11</v>
      </c>
      <c r="H667" t="s">
        <v>12</v>
      </c>
      <c r="I667" t="s">
        <v>13</v>
      </c>
    </row>
    <row r="668" spans="1:9" x14ac:dyDescent="0.25">
      <c r="A668" t="s">
        <v>701</v>
      </c>
      <c r="B668">
        <v>1993</v>
      </c>
      <c r="C668" t="s">
        <v>15</v>
      </c>
      <c r="D668">
        <v>3</v>
      </c>
      <c r="E668">
        <v>4</v>
      </c>
      <c r="F668">
        <v>5708.87</v>
      </c>
      <c r="G668" t="s">
        <v>11</v>
      </c>
      <c r="H668" t="s">
        <v>16</v>
      </c>
      <c r="I668" t="s">
        <v>42</v>
      </c>
    </row>
    <row r="669" spans="1:9" x14ac:dyDescent="0.25">
      <c r="A669" t="s">
        <v>702</v>
      </c>
      <c r="B669">
        <v>1981</v>
      </c>
      <c r="C669" t="s">
        <v>35</v>
      </c>
      <c r="D669">
        <v>30</v>
      </c>
      <c r="E669">
        <v>0</v>
      </c>
      <c r="F669">
        <v>5709.16</v>
      </c>
      <c r="G669" t="s">
        <v>12</v>
      </c>
      <c r="H669" t="s">
        <v>12</v>
      </c>
      <c r="I669" t="s">
        <v>13</v>
      </c>
    </row>
    <row r="670" spans="1:9" x14ac:dyDescent="0.25">
      <c r="A670" t="s">
        <v>703</v>
      </c>
      <c r="B670">
        <v>1971</v>
      </c>
      <c r="C670" t="s">
        <v>30</v>
      </c>
      <c r="D670">
        <v>18</v>
      </c>
      <c r="E670">
        <v>0</v>
      </c>
      <c r="F670">
        <v>5720.38</v>
      </c>
      <c r="G670" t="s">
        <v>11</v>
      </c>
      <c r="H670" t="s">
        <v>16</v>
      </c>
      <c r="I670" t="s">
        <v>13</v>
      </c>
    </row>
    <row r="671" spans="1:9" x14ac:dyDescent="0.25">
      <c r="A671" t="s">
        <v>704</v>
      </c>
      <c r="B671">
        <v>1987</v>
      </c>
      <c r="C671" t="s">
        <v>37</v>
      </c>
      <c r="D671">
        <v>19</v>
      </c>
      <c r="E671">
        <v>2</v>
      </c>
      <c r="F671">
        <v>5729.01</v>
      </c>
      <c r="G671" t="s">
        <v>16</v>
      </c>
      <c r="H671" t="s">
        <v>11</v>
      </c>
      <c r="I671" t="s">
        <v>23</v>
      </c>
    </row>
    <row r="672" spans="1:9" x14ac:dyDescent="0.25">
      <c r="A672" t="s">
        <v>705</v>
      </c>
      <c r="B672">
        <v>1972</v>
      </c>
      <c r="C672" t="s">
        <v>35</v>
      </c>
      <c r="D672">
        <v>21</v>
      </c>
      <c r="E672">
        <v>0</v>
      </c>
      <c r="F672">
        <v>5741.67</v>
      </c>
      <c r="G672" t="s">
        <v>11</v>
      </c>
      <c r="H672" t="s">
        <v>12</v>
      </c>
      <c r="I672" t="s">
        <v>13</v>
      </c>
    </row>
    <row r="673" spans="1:9" x14ac:dyDescent="0.25">
      <c r="A673" t="s">
        <v>706</v>
      </c>
      <c r="B673">
        <v>1993</v>
      </c>
      <c r="C673" t="s">
        <v>18</v>
      </c>
      <c r="D673">
        <v>10</v>
      </c>
      <c r="E673">
        <v>0</v>
      </c>
      <c r="F673">
        <v>5748.13</v>
      </c>
      <c r="G673" t="s">
        <v>11</v>
      </c>
      <c r="H673" t="s">
        <v>16</v>
      </c>
      <c r="I673" t="s">
        <v>300</v>
      </c>
    </row>
    <row r="674" spans="1:9" x14ac:dyDescent="0.25">
      <c r="A674" t="s">
        <v>707</v>
      </c>
      <c r="B674">
        <v>1983</v>
      </c>
      <c r="C674" t="s">
        <v>35</v>
      </c>
      <c r="D674">
        <v>30</v>
      </c>
      <c r="E674">
        <v>0</v>
      </c>
      <c r="F674">
        <v>5757.41</v>
      </c>
      <c r="G674" t="s">
        <v>11</v>
      </c>
      <c r="H674" t="s">
        <v>12</v>
      </c>
      <c r="I674" t="s">
        <v>166</v>
      </c>
    </row>
    <row r="675" spans="1:9" x14ac:dyDescent="0.25">
      <c r="A675" t="s">
        <v>708</v>
      </c>
      <c r="B675">
        <v>2004</v>
      </c>
      <c r="C675" t="s">
        <v>15</v>
      </c>
      <c r="D675">
        <v>1</v>
      </c>
      <c r="E675">
        <v>0</v>
      </c>
      <c r="F675">
        <v>5778.71</v>
      </c>
      <c r="G675" t="s">
        <v>11</v>
      </c>
      <c r="H675" t="s">
        <v>12</v>
      </c>
      <c r="I675" t="s">
        <v>632</v>
      </c>
    </row>
    <row r="676" spans="1:9" x14ac:dyDescent="0.25">
      <c r="A676" t="s">
        <v>709</v>
      </c>
      <c r="B676">
        <v>1980</v>
      </c>
      <c r="C676" t="s">
        <v>20</v>
      </c>
      <c r="D676">
        <v>18</v>
      </c>
      <c r="E676">
        <v>2</v>
      </c>
      <c r="F676">
        <v>5807.06</v>
      </c>
      <c r="G676" t="s">
        <v>11</v>
      </c>
      <c r="H676" t="s">
        <v>12</v>
      </c>
      <c r="I676" t="s">
        <v>13</v>
      </c>
    </row>
    <row r="677" spans="1:9" x14ac:dyDescent="0.25">
      <c r="A677" t="s">
        <v>710</v>
      </c>
      <c r="B677">
        <v>1972</v>
      </c>
      <c r="C677" t="s">
        <v>15</v>
      </c>
      <c r="D677">
        <v>2</v>
      </c>
      <c r="E677">
        <v>0</v>
      </c>
      <c r="F677">
        <v>5812.9</v>
      </c>
      <c r="G677" t="s">
        <v>11</v>
      </c>
      <c r="H677" t="s">
        <v>11</v>
      </c>
      <c r="I677" t="s">
        <v>13</v>
      </c>
    </row>
    <row r="678" spans="1:9" x14ac:dyDescent="0.25">
      <c r="A678" t="s">
        <v>711</v>
      </c>
      <c r="B678">
        <v>2002</v>
      </c>
      <c r="C678" t="s">
        <v>10</v>
      </c>
      <c r="D678">
        <v>22</v>
      </c>
      <c r="E678">
        <v>0</v>
      </c>
      <c r="F678">
        <v>5816.58</v>
      </c>
      <c r="G678" t="s">
        <v>11</v>
      </c>
      <c r="H678" t="s">
        <v>11</v>
      </c>
      <c r="I678" t="s">
        <v>535</v>
      </c>
    </row>
    <row r="679" spans="1:9" x14ac:dyDescent="0.25">
      <c r="A679" t="s">
        <v>712</v>
      </c>
      <c r="B679">
        <v>1971</v>
      </c>
      <c r="C679" t="s">
        <v>20</v>
      </c>
      <c r="D679">
        <v>27</v>
      </c>
      <c r="E679">
        <v>0</v>
      </c>
      <c r="F679">
        <v>5832.6</v>
      </c>
      <c r="G679" t="s">
        <v>11</v>
      </c>
      <c r="H679" t="s">
        <v>12</v>
      </c>
      <c r="I679" t="s">
        <v>23</v>
      </c>
    </row>
    <row r="680" spans="1:9" x14ac:dyDescent="0.25">
      <c r="A680" t="s">
        <v>713</v>
      </c>
      <c r="B680">
        <v>1987</v>
      </c>
      <c r="C680" t="s">
        <v>10</v>
      </c>
      <c r="D680">
        <v>27</v>
      </c>
      <c r="E680">
        <v>2</v>
      </c>
      <c r="F680">
        <v>5836.52</v>
      </c>
      <c r="G680" t="s">
        <v>11</v>
      </c>
      <c r="H680" t="s">
        <v>12</v>
      </c>
      <c r="I680" t="s">
        <v>13</v>
      </c>
    </row>
    <row r="681" spans="1:9" x14ac:dyDescent="0.25">
      <c r="A681" t="s">
        <v>714</v>
      </c>
      <c r="B681">
        <v>1995</v>
      </c>
      <c r="C681" t="s">
        <v>35</v>
      </c>
      <c r="D681">
        <v>20</v>
      </c>
      <c r="E681">
        <v>0</v>
      </c>
      <c r="F681">
        <v>5843.99</v>
      </c>
      <c r="G681" t="s">
        <v>11</v>
      </c>
      <c r="H681" t="s">
        <v>11</v>
      </c>
      <c r="I681" t="s">
        <v>200</v>
      </c>
    </row>
    <row r="682" spans="1:9" x14ac:dyDescent="0.25">
      <c r="A682" t="s">
        <v>715</v>
      </c>
      <c r="B682">
        <v>1987</v>
      </c>
      <c r="C682" t="s">
        <v>20</v>
      </c>
      <c r="D682">
        <v>30</v>
      </c>
      <c r="E682">
        <v>2</v>
      </c>
      <c r="F682">
        <v>5846.92</v>
      </c>
      <c r="G682" t="s">
        <v>11</v>
      </c>
      <c r="H682" t="s">
        <v>11</v>
      </c>
      <c r="I682" t="s">
        <v>13</v>
      </c>
    </row>
    <row r="683" spans="1:9" x14ac:dyDescent="0.25">
      <c r="A683" t="s">
        <v>716</v>
      </c>
      <c r="B683">
        <v>1985</v>
      </c>
      <c r="C683" t="s">
        <v>18</v>
      </c>
      <c r="D683">
        <v>18</v>
      </c>
      <c r="E683">
        <v>3</v>
      </c>
      <c r="F683">
        <v>5847.24</v>
      </c>
      <c r="G683" t="s">
        <v>11</v>
      </c>
      <c r="H683" t="s">
        <v>16</v>
      </c>
      <c r="I683" t="s">
        <v>13</v>
      </c>
    </row>
    <row r="684" spans="1:9" x14ac:dyDescent="0.25">
      <c r="A684" t="s">
        <v>717</v>
      </c>
      <c r="B684">
        <v>1984</v>
      </c>
      <c r="C684" t="s">
        <v>15</v>
      </c>
      <c r="D684">
        <v>22</v>
      </c>
      <c r="E684">
        <v>1</v>
      </c>
      <c r="F684">
        <v>5855.9</v>
      </c>
      <c r="G684" t="s">
        <v>11</v>
      </c>
      <c r="H684" t="s">
        <v>12</v>
      </c>
      <c r="I684" t="s">
        <v>23</v>
      </c>
    </row>
    <row r="685" spans="1:9" x14ac:dyDescent="0.25">
      <c r="A685" t="s">
        <v>718</v>
      </c>
      <c r="B685">
        <v>1993</v>
      </c>
      <c r="C685" t="s">
        <v>37</v>
      </c>
      <c r="D685">
        <v>19</v>
      </c>
      <c r="E685">
        <v>0</v>
      </c>
      <c r="F685">
        <v>5877.02</v>
      </c>
      <c r="G685" t="s">
        <v>11</v>
      </c>
      <c r="H685" t="s">
        <v>11</v>
      </c>
      <c r="I685" t="s">
        <v>300</v>
      </c>
    </row>
    <row r="686" spans="1:9" x14ac:dyDescent="0.25">
      <c r="A686" t="s">
        <v>719</v>
      </c>
      <c r="B686">
        <v>1982</v>
      </c>
      <c r="C686" t="s">
        <v>10</v>
      </c>
      <c r="D686">
        <v>8</v>
      </c>
      <c r="E686">
        <v>0</v>
      </c>
      <c r="F686">
        <v>5910.94</v>
      </c>
      <c r="G686" t="s">
        <v>11</v>
      </c>
      <c r="H686" t="s">
        <v>16</v>
      </c>
      <c r="I686" t="s">
        <v>42</v>
      </c>
    </row>
    <row r="687" spans="1:9" x14ac:dyDescent="0.25">
      <c r="A687" t="s">
        <v>720</v>
      </c>
      <c r="B687">
        <v>1982</v>
      </c>
      <c r="C687" t="s">
        <v>30</v>
      </c>
      <c r="D687">
        <v>21</v>
      </c>
      <c r="E687">
        <v>0</v>
      </c>
      <c r="F687">
        <v>5920.1</v>
      </c>
      <c r="G687" t="s">
        <v>11</v>
      </c>
      <c r="H687" t="s">
        <v>16</v>
      </c>
      <c r="I687" t="s">
        <v>13</v>
      </c>
    </row>
    <row r="688" spans="1:9" x14ac:dyDescent="0.25">
      <c r="A688" t="s">
        <v>721</v>
      </c>
      <c r="B688">
        <v>1987</v>
      </c>
      <c r="C688" t="s">
        <v>10</v>
      </c>
      <c r="D688">
        <v>29</v>
      </c>
      <c r="E688">
        <v>3</v>
      </c>
      <c r="F688">
        <v>5926.85</v>
      </c>
      <c r="G688" t="s">
        <v>12</v>
      </c>
      <c r="H688" t="s">
        <v>12</v>
      </c>
      <c r="I688" t="s">
        <v>42</v>
      </c>
    </row>
    <row r="689" spans="1:9" x14ac:dyDescent="0.25">
      <c r="A689" t="s">
        <v>722</v>
      </c>
      <c r="B689">
        <v>1993</v>
      </c>
      <c r="C689" t="s">
        <v>35</v>
      </c>
      <c r="D689">
        <v>13</v>
      </c>
      <c r="E689">
        <v>0</v>
      </c>
      <c r="F689">
        <v>5926.93</v>
      </c>
      <c r="G689" t="s">
        <v>11</v>
      </c>
      <c r="H689" t="s">
        <v>11</v>
      </c>
      <c r="I689" t="s">
        <v>200</v>
      </c>
    </row>
    <row r="690" spans="1:9" x14ac:dyDescent="0.25">
      <c r="A690" t="s">
        <v>723</v>
      </c>
      <c r="B690">
        <v>1994</v>
      </c>
      <c r="C690" t="s">
        <v>10</v>
      </c>
      <c r="D690">
        <v>30</v>
      </c>
      <c r="E690">
        <v>0</v>
      </c>
      <c r="F690">
        <v>5927.65</v>
      </c>
      <c r="G690" t="s">
        <v>11</v>
      </c>
      <c r="H690" t="s">
        <v>16</v>
      </c>
      <c r="I690" t="s">
        <v>23</v>
      </c>
    </row>
    <row r="691" spans="1:9" x14ac:dyDescent="0.25">
      <c r="A691" t="s">
        <v>724</v>
      </c>
      <c r="B691">
        <v>1987</v>
      </c>
      <c r="C691" t="s">
        <v>10</v>
      </c>
      <c r="D691">
        <v>14</v>
      </c>
      <c r="E691">
        <v>3</v>
      </c>
      <c r="F691">
        <v>5934.38</v>
      </c>
      <c r="G691" t="s">
        <v>12</v>
      </c>
      <c r="H691" t="s">
        <v>11</v>
      </c>
      <c r="I691" t="s">
        <v>13</v>
      </c>
    </row>
    <row r="692" spans="1:9" x14ac:dyDescent="0.25">
      <c r="A692" t="s">
        <v>725</v>
      </c>
      <c r="B692">
        <v>2003</v>
      </c>
      <c r="C692" t="s">
        <v>35</v>
      </c>
      <c r="D692">
        <v>13</v>
      </c>
      <c r="E692">
        <v>0</v>
      </c>
      <c r="F692">
        <v>5957.35</v>
      </c>
      <c r="G692" t="s">
        <v>11</v>
      </c>
      <c r="H692" t="s">
        <v>11</v>
      </c>
      <c r="I692" t="s">
        <v>23</v>
      </c>
    </row>
    <row r="693" spans="1:9" x14ac:dyDescent="0.25">
      <c r="A693" t="s">
        <v>726</v>
      </c>
      <c r="B693">
        <v>2004</v>
      </c>
      <c r="C693" t="s">
        <v>10</v>
      </c>
      <c r="D693">
        <v>15</v>
      </c>
      <c r="E693">
        <v>0</v>
      </c>
      <c r="F693">
        <v>5960.91</v>
      </c>
      <c r="G693" t="s">
        <v>11</v>
      </c>
      <c r="H693" t="s">
        <v>16</v>
      </c>
      <c r="I693" t="s">
        <v>535</v>
      </c>
    </row>
    <row r="694" spans="1:9" x14ac:dyDescent="0.25">
      <c r="A694" t="s">
        <v>727</v>
      </c>
      <c r="B694">
        <v>1980</v>
      </c>
      <c r="C694" t="s">
        <v>35</v>
      </c>
      <c r="D694">
        <v>5</v>
      </c>
      <c r="E694">
        <v>0</v>
      </c>
      <c r="F694">
        <v>5966.89</v>
      </c>
      <c r="G694" t="s">
        <v>11</v>
      </c>
      <c r="H694" t="s">
        <v>12</v>
      </c>
      <c r="I694" t="s">
        <v>13</v>
      </c>
    </row>
    <row r="695" spans="1:9" x14ac:dyDescent="0.25">
      <c r="A695" t="s">
        <v>728</v>
      </c>
      <c r="B695">
        <v>1980</v>
      </c>
      <c r="C695" t="s">
        <v>10</v>
      </c>
      <c r="D695">
        <v>21</v>
      </c>
      <c r="E695">
        <v>0</v>
      </c>
      <c r="F695">
        <v>5969.72</v>
      </c>
      <c r="G695" t="s">
        <v>12</v>
      </c>
      <c r="H695" t="s">
        <v>12</v>
      </c>
      <c r="I695" t="s">
        <v>42</v>
      </c>
    </row>
    <row r="696" spans="1:9" x14ac:dyDescent="0.25">
      <c r="A696" t="s">
        <v>729</v>
      </c>
      <c r="B696">
        <v>1989</v>
      </c>
      <c r="C696" t="s">
        <v>10</v>
      </c>
      <c r="D696">
        <v>22</v>
      </c>
      <c r="E696">
        <v>3</v>
      </c>
      <c r="F696">
        <v>5972.38</v>
      </c>
      <c r="G696" t="s">
        <v>11</v>
      </c>
      <c r="H696" t="s">
        <v>11</v>
      </c>
      <c r="I696" t="s">
        <v>42</v>
      </c>
    </row>
    <row r="697" spans="1:9" x14ac:dyDescent="0.25">
      <c r="A697" t="s">
        <v>730</v>
      </c>
      <c r="B697">
        <v>1984</v>
      </c>
      <c r="C697" t="s">
        <v>20</v>
      </c>
      <c r="D697">
        <v>19</v>
      </c>
      <c r="E697">
        <v>1</v>
      </c>
      <c r="F697">
        <v>5974.38</v>
      </c>
      <c r="G697" t="s">
        <v>11</v>
      </c>
      <c r="H697" t="s">
        <v>12</v>
      </c>
      <c r="I697" t="s">
        <v>13</v>
      </c>
    </row>
    <row r="698" spans="1:9" x14ac:dyDescent="0.25">
      <c r="A698" t="s">
        <v>731</v>
      </c>
      <c r="B698">
        <v>1984</v>
      </c>
      <c r="C698" t="s">
        <v>15</v>
      </c>
      <c r="D698">
        <v>11</v>
      </c>
      <c r="E698">
        <v>1</v>
      </c>
      <c r="F698">
        <v>5976.83</v>
      </c>
      <c r="G698" t="s">
        <v>11</v>
      </c>
      <c r="H698" t="s">
        <v>11</v>
      </c>
      <c r="I698" t="s">
        <v>13</v>
      </c>
    </row>
    <row r="699" spans="1:9" x14ac:dyDescent="0.25">
      <c r="A699" t="s">
        <v>732</v>
      </c>
      <c r="B699">
        <v>1970</v>
      </c>
      <c r="C699" t="s">
        <v>18</v>
      </c>
      <c r="D699">
        <v>25</v>
      </c>
      <c r="E699">
        <v>0</v>
      </c>
      <c r="F699">
        <v>5979.66</v>
      </c>
      <c r="G699" t="s">
        <v>11</v>
      </c>
      <c r="H699" t="s">
        <v>12</v>
      </c>
      <c r="I699" t="s">
        <v>13</v>
      </c>
    </row>
    <row r="700" spans="1:9" x14ac:dyDescent="0.25">
      <c r="A700" t="s">
        <v>733</v>
      </c>
      <c r="B700">
        <v>1980</v>
      </c>
      <c r="C700" t="s">
        <v>37</v>
      </c>
      <c r="D700">
        <v>10</v>
      </c>
      <c r="E700">
        <v>0</v>
      </c>
      <c r="F700">
        <v>5979.73</v>
      </c>
      <c r="G700" t="s">
        <v>11</v>
      </c>
      <c r="H700" t="s">
        <v>11</v>
      </c>
      <c r="I700" t="s">
        <v>42</v>
      </c>
    </row>
    <row r="701" spans="1:9" x14ac:dyDescent="0.25">
      <c r="A701" t="s">
        <v>734</v>
      </c>
      <c r="B701">
        <v>1974</v>
      </c>
      <c r="C701" t="s">
        <v>37</v>
      </c>
      <c r="D701">
        <v>11</v>
      </c>
      <c r="E701">
        <v>0</v>
      </c>
      <c r="F701">
        <v>5979.99</v>
      </c>
      <c r="G701" t="s">
        <v>11</v>
      </c>
      <c r="H701" t="s">
        <v>12</v>
      </c>
      <c r="I701" t="s">
        <v>13</v>
      </c>
    </row>
    <row r="702" spans="1:9" x14ac:dyDescent="0.25">
      <c r="A702" t="s">
        <v>735</v>
      </c>
      <c r="B702">
        <v>1988</v>
      </c>
      <c r="C702" t="s">
        <v>18</v>
      </c>
      <c r="D702">
        <v>10</v>
      </c>
      <c r="E702">
        <v>2</v>
      </c>
      <c r="F702">
        <v>5989.52</v>
      </c>
      <c r="G702" t="s">
        <v>11</v>
      </c>
      <c r="H702" t="s">
        <v>16</v>
      </c>
      <c r="I702" t="s">
        <v>23</v>
      </c>
    </row>
    <row r="703" spans="1:9" x14ac:dyDescent="0.25">
      <c r="A703" t="s">
        <v>736</v>
      </c>
      <c r="B703">
        <v>1974</v>
      </c>
      <c r="C703" t="s">
        <v>35</v>
      </c>
      <c r="D703">
        <v>17</v>
      </c>
      <c r="E703">
        <v>0</v>
      </c>
      <c r="F703">
        <v>5990.17</v>
      </c>
      <c r="G703" t="s">
        <v>11</v>
      </c>
      <c r="H703" t="s">
        <v>11</v>
      </c>
      <c r="I703" t="s">
        <v>13</v>
      </c>
    </row>
    <row r="704" spans="1:9" x14ac:dyDescent="0.25">
      <c r="A704" t="s">
        <v>737</v>
      </c>
      <c r="B704">
        <v>1980</v>
      </c>
      <c r="C704" t="s">
        <v>35</v>
      </c>
      <c r="D704">
        <v>8</v>
      </c>
      <c r="E704">
        <v>2</v>
      </c>
      <c r="F704">
        <v>5993.62</v>
      </c>
      <c r="G704" t="s">
        <v>11</v>
      </c>
      <c r="H704" t="s">
        <v>12</v>
      </c>
      <c r="I704" t="s">
        <v>13</v>
      </c>
    </row>
    <row r="705" spans="1:9" x14ac:dyDescent="0.25">
      <c r="A705" t="s">
        <v>738</v>
      </c>
      <c r="B705">
        <v>1989</v>
      </c>
      <c r="C705" t="s">
        <v>35</v>
      </c>
      <c r="D705">
        <v>16</v>
      </c>
      <c r="E705">
        <v>4</v>
      </c>
      <c r="F705">
        <v>6059.17</v>
      </c>
      <c r="G705" t="s">
        <v>11</v>
      </c>
      <c r="H705" t="s">
        <v>16</v>
      </c>
      <c r="I705" t="s">
        <v>42</v>
      </c>
    </row>
    <row r="706" spans="1:9" x14ac:dyDescent="0.25">
      <c r="A706" t="s">
        <v>739</v>
      </c>
      <c r="B706">
        <v>1996</v>
      </c>
      <c r="C706" t="s">
        <v>10</v>
      </c>
      <c r="D706">
        <v>28</v>
      </c>
      <c r="E706">
        <v>0</v>
      </c>
      <c r="F706">
        <v>6061.8</v>
      </c>
      <c r="G706" t="s">
        <v>11</v>
      </c>
      <c r="H706" t="s">
        <v>12</v>
      </c>
      <c r="I706" t="s">
        <v>23</v>
      </c>
    </row>
    <row r="707" spans="1:9" x14ac:dyDescent="0.25">
      <c r="A707" t="s">
        <v>740</v>
      </c>
      <c r="B707">
        <v>1994</v>
      </c>
      <c r="C707" t="s">
        <v>15</v>
      </c>
      <c r="D707">
        <v>8</v>
      </c>
      <c r="E707">
        <v>0</v>
      </c>
      <c r="F707">
        <v>6064.37</v>
      </c>
      <c r="G707" t="s">
        <v>11</v>
      </c>
      <c r="H707" t="s">
        <v>11</v>
      </c>
      <c r="I707" t="s">
        <v>42</v>
      </c>
    </row>
    <row r="708" spans="1:9" x14ac:dyDescent="0.25">
      <c r="A708" t="s">
        <v>741</v>
      </c>
      <c r="B708">
        <v>1984</v>
      </c>
      <c r="C708" t="s">
        <v>20</v>
      </c>
      <c r="D708">
        <v>21</v>
      </c>
      <c r="E708">
        <v>1</v>
      </c>
      <c r="F708">
        <v>6067.13</v>
      </c>
      <c r="G708" t="s">
        <v>12</v>
      </c>
      <c r="H708" t="s">
        <v>16</v>
      </c>
      <c r="I708" t="s">
        <v>168</v>
      </c>
    </row>
    <row r="709" spans="1:9" x14ac:dyDescent="0.25">
      <c r="A709" t="s">
        <v>742</v>
      </c>
      <c r="B709">
        <v>1979</v>
      </c>
      <c r="C709" t="s">
        <v>35</v>
      </c>
      <c r="D709">
        <v>8</v>
      </c>
      <c r="E709">
        <v>2</v>
      </c>
      <c r="F709">
        <v>6074.37</v>
      </c>
      <c r="G709" t="s">
        <v>11</v>
      </c>
      <c r="H709" t="s">
        <v>11</v>
      </c>
      <c r="I709" t="s">
        <v>23</v>
      </c>
    </row>
    <row r="710" spans="1:9" x14ac:dyDescent="0.25">
      <c r="A710" t="s">
        <v>743</v>
      </c>
      <c r="B710">
        <v>1984</v>
      </c>
      <c r="C710" t="s">
        <v>37</v>
      </c>
      <c r="D710">
        <v>14</v>
      </c>
      <c r="E710">
        <v>1</v>
      </c>
      <c r="F710">
        <v>6079.67</v>
      </c>
      <c r="G710" t="s">
        <v>16</v>
      </c>
      <c r="H710" t="s">
        <v>16</v>
      </c>
      <c r="I710" t="s">
        <v>276</v>
      </c>
    </row>
    <row r="711" spans="1:9" x14ac:dyDescent="0.25">
      <c r="A711" t="s">
        <v>744</v>
      </c>
      <c r="B711">
        <v>1984</v>
      </c>
      <c r="C711" t="s">
        <v>10</v>
      </c>
      <c r="D711">
        <v>25</v>
      </c>
      <c r="E711">
        <v>2</v>
      </c>
      <c r="F711">
        <v>6082.41</v>
      </c>
      <c r="G711" t="s">
        <v>16</v>
      </c>
      <c r="H711" t="s">
        <v>11</v>
      </c>
      <c r="I711" t="s">
        <v>42</v>
      </c>
    </row>
    <row r="712" spans="1:9" x14ac:dyDescent="0.25">
      <c r="A712" t="s">
        <v>745</v>
      </c>
      <c r="B712">
        <v>1970</v>
      </c>
      <c r="C712" t="s">
        <v>18</v>
      </c>
      <c r="D712">
        <v>9</v>
      </c>
      <c r="E712">
        <v>0</v>
      </c>
      <c r="F712">
        <v>6098.38</v>
      </c>
      <c r="G712" t="s">
        <v>11</v>
      </c>
      <c r="H712" t="s">
        <v>11</v>
      </c>
      <c r="I712" t="s">
        <v>13</v>
      </c>
    </row>
    <row r="713" spans="1:9" x14ac:dyDescent="0.25">
      <c r="A713" t="s">
        <v>746</v>
      </c>
      <c r="B713">
        <v>1995</v>
      </c>
      <c r="C713" t="s">
        <v>20</v>
      </c>
      <c r="D713">
        <v>9</v>
      </c>
      <c r="E713">
        <v>0</v>
      </c>
      <c r="F713">
        <v>6111.95</v>
      </c>
      <c r="G713" t="s">
        <v>11</v>
      </c>
      <c r="H713" t="s">
        <v>12</v>
      </c>
      <c r="I713" t="s">
        <v>535</v>
      </c>
    </row>
    <row r="714" spans="1:9" x14ac:dyDescent="0.25">
      <c r="A714" t="s">
        <v>747</v>
      </c>
      <c r="B714">
        <v>1985</v>
      </c>
      <c r="C714" t="s">
        <v>10</v>
      </c>
      <c r="D714">
        <v>21</v>
      </c>
      <c r="E714">
        <v>1</v>
      </c>
      <c r="F714">
        <v>6112.35</v>
      </c>
      <c r="G714" t="s">
        <v>11</v>
      </c>
      <c r="H714" t="s">
        <v>16</v>
      </c>
      <c r="I714" t="s">
        <v>23</v>
      </c>
    </row>
    <row r="715" spans="1:9" x14ac:dyDescent="0.25">
      <c r="A715" t="s">
        <v>748</v>
      </c>
      <c r="B715">
        <v>1991</v>
      </c>
      <c r="C715" t="s">
        <v>10</v>
      </c>
      <c r="D715">
        <v>25</v>
      </c>
      <c r="E715">
        <v>3</v>
      </c>
      <c r="F715">
        <v>6113.23</v>
      </c>
      <c r="G715" t="s">
        <v>11</v>
      </c>
      <c r="H715" t="s">
        <v>11</v>
      </c>
      <c r="I715" t="s">
        <v>247</v>
      </c>
    </row>
    <row r="716" spans="1:9" x14ac:dyDescent="0.25">
      <c r="A716" t="s">
        <v>749</v>
      </c>
      <c r="B716">
        <v>1983</v>
      </c>
      <c r="C716" t="s">
        <v>35</v>
      </c>
      <c r="D716">
        <v>11</v>
      </c>
      <c r="E716">
        <v>1</v>
      </c>
      <c r="F716">
        <v>6117.49</v>
      </c>
      <c r="G716" t="s">
        <v>11</v>
      </c>
      <c r="H716" t="s">
        <v>12</v>
      </c>
      <c r="I716" t="s">
        <v>23</v>
      </c>
    </row>
    <row r="717" spans="1:9" x14ac:dyDescent="0.25">
      <c r="A717" t="s">
        <v>750</v>
      </c>
      <c r="B717">
        <v>1983</v>
      </c>
      <c r="C717" t="s">
        <v>15</v>
      </c>
      <c r="D717">
        <v>16</v>
      </c>
      <c r="E717">
        <v>1</v>
      </c>
      <c r="F717">
        <v>6123.57</v>
      </c>
      <c r="G717" t="s">
        <v>12</v>
      </c>
      <c r="H717" t="s">
        <v>11</v>
      </c>
      <c r="I717" t="s">
        <v>23</v>
      </c>
    </row>
    <row r="718" spans="1:9" x14ac:dyDescent="0.25">
      <c r="A718" t="s">
        <v>751</v>
      </c>
      <c r="B718">
        <v>1990</v>
      </c>
      <c r="C718" t="s">
        <v>35</v>
      </c>
      <c r="D718">
        <v>18</v>
      </c>
      <c r="E718">
        <v>3</v>
      </c>
      <c r="F718">
        <v>6128.8</v>
      </c>
      <c r="G718" t="s">
        <v>11</v>
      </c>
      <c r="H718" t="s">
        <v>12</v>
      </c>
      <c r="I718" t="s">
        <v>23</v>
      </c>
    </row>
    <row r="719" spans="1:9" x14ac:dyDescent="0.25">
      <c r="A719" t="s">
        <v>752</v>
      </c>
      <c r="B719">
        <v>1969</v>
      </c>
      <c r="C719" t="s">
        <v>15</v>
      </c>
      <c r="D719">
        <v>9</v>
      </c>
      <c r="E719">
        <v>0</v>
      </c>
      <c r="F719">
        <v>6138.5</v>
      </c>
      <c r="G719" t="s">
        <v>11</v>
      </c>
      <c r="H719" t="s">
        <v>11</v>
      </c>
      <c r="I719" t="s">
        <v>42</v>
      </c>
    </row>
    <row r="720" spans="1:9" x14ac:dyDescent="0.25">
      <c r="A720" t="s">
        <v>753</v>
      </c>
      <c r="B720">
        <v>1978</v>
      </c>
      <c r="C720" t="s">
        <v>20</v>
      </c>
      <c r="D720">
        <v>5</v>
      </c>
      <c r="E720">
        <v>2</v>
      </c>
      <c r="F720">
        <v>6138.58</v>
      </c>
      <c r="G720" t="s">
        <v>11</v>
      </c>
      <c r="H720" t="s">
        <v>16</v>
      </c>
      <c r="I720" t="s">
        <v>13</v>
      </c>
    </row>
    <row r="721" spans="1:9" x14ac:dyDescent="0.25">
      <c r="A721" t="s">
        <v>754</v>
      </c>
      <c r="B721">
        <v>1976</v>
      </c>
      <c r="C721" t="s">
        <v>30</v>
      </c>
      <c r="D721">
        <v>12</v>
      </c>
      <c r="E721">
        <v>2</v>
      </c>
      <c r="F721">
        <v>6139.14</v>
      </c>
      <c r="G721" t="s">
        <v>11</v>
      </c>
      <c r="H721" t="s">
        <v>12</v>
      </c>
      <c r="I721" t="s">
        <v>13</v>
      </c>
    </row>
    <row r="722" spans="1:9" x14ac:dyDescent="0.25">
      <c r="A722" t="s">
        <v>755</v>
      </c>
      <c r="B722">
        <v>1970</v>
      </c>
      <c r="C722" t="s">
        <v>37</v>
      </c>
      <c r="D722">
        <v>14</v>
      </c>
      <c r="E722">
        <v>0</v>
      </c>
      <c r="F722">
        <v>6147.12</v>
      </c>
      <c r="G722" t="s">
        <v>11</v>
      </c>
      <c r="H722" t="s">
        <v>12</v>
      </c>
      <c r="I722" t="s">
        <v>23</v>
      </c>
    </row>
    <row r="723" spans="1:9" x14ac:dyDescent="0.25">
      <c r="A723" t="s">
        <v>756</v>
      </c>
      <c r="B723">
        <v>1973</v>
      </c>
      <c r="C723" t="s">
        <v>15</v>
      </c>
      <c r="D723">
        <v>6</v>
      </c>
      <c r="E723">
        <v>0</v>
      </c>
      <c r="F723">
        <v>6152.05</v>
      </c>
      <c r="G723" t="s">
        <v>11</v>
      </c>
      <c r="H723" t="s">
        <v>12</v>
      </c>
      <c r="I723" t="s">
        <v>13</v>
      </c>
    </row>
    <row r="724" spans="1:9" x14ac:dyDescent="0.25">
      <c r="A724" t="s">
        <v>757</v>
      </c>
      <c r="B724">
        <v>1985</v>
      </c>
      <c r="C724" t="s">
        <v>37</v>
      </c>
      <c r="D724">
        <v>15</v>
      </c>
      <c r="E724">
        <v>3</v>
      </c>
      <c r="F724">
        <v>6159.57</v>
      </c>
      <c r="G724" t="s">
        <v>11</v>
      </c>
      <c r="H724" t="s">
        <v>16</v>
      </c>
      <c r="I724" t="s">
        <v>23</v>
      </c>
    </row>
    <row r="725" spans="1:9" x14ac:dyDescent="0.25">
      <c r="A725" t="s">
        <v>758</v>
      </c>
      <c r="B725">
        <v>1984</v>
      </c>
      <c r="C725" t="s">
        <v>37</v>
      </c>
      <c r="D725">
        <v>6</v>
      </c>
      <c r="E725">
        <v>3</v>
      </c>
      <c r="F725">
        <v>6170.96</v>
      </c>
      <c r="G725" t="s">
        <v>11</v>
      </c>
      <c r="H725" t="s">
        <v>16</v>
      </c>
      <c r="I725" t="s">
        <v>13</v>
      </c>
    </row>
    <row r="726" spans="1:9" x14ac:dyDescent="0.25">
      <c r="A726" t="s">
        <v>759</v>
      </c>
      <c r="B726">
        <v>1985</v>
      </c>
      <c r="C726" t="s">
        <v>35</v>
      </c>
      <c r="D726">
        <v>9</v>
      </c>
      <c r="E726">
        <v>3</v>
      </c>
      <c r="F726">
        <v>6183.32</v>
      </c>
      <c r="G726" t="s">
        <v>11</v>
      </c>
      <c r="H726" t="s">
        <v>11</v>
      </c>
      <c r="I726" t="s">
        <v>23</v>
      </c>
    </row>
    <row r="727" spans="1:9" x14ac:dyDescent="0.25">
      <c r="A727" t="s">
        <v>760</v>
      </c>
      <c r="B727">
        <v>1970</v>
      </c>
      <c r="C727" t="s">
        <v>37</v>
      </c>
      <c r="D727">
        <v>5</v>
      </c>
      <c r="E727">
        <v>0</v>
      </c>
      <c r="F727">
        <v>6183.46</v>
      </c>
      <c r="G727" t="s">
        <v>11</v>
      </c>
      <c r="H727" t="s">
        <v>11</v>
      </c>
      <c r="I727" t="s">
        <v>23</v>
      </c>
    </row>
    <row r="728" spans="1:9" x14ac:dyDescent="0.25">
      <c r="A728" t="s">
        <v>761</v>
      </c>
      <c r="B728">
        <v>1988</v>
      </c>
      <c r="C728" t="s">
        <v>15</v>
      </c>
      <c r="D728">
        <v>1</v>
      </c>
      <c r="E728">
        <v>3</v>
      </c>
      <c r="F728">
        <v>6184.3</v>
      </c>
      <c r="G728" t="s">
        <v>11</v>
      </c>
      <c r="H728" t="s">
        <v>12</v>
      </c>
      <c r="I728" t="s">
        <v>13</v>
      </c>
    </row>
    <row r="729" spans="1:9" x14ac:dyDescent="0.25">
      <c r="A729" t="s">
        <v>762</v>
      </c>
      <c r="B729">
        <v>1981</v>
      </c>
      <c r="C729" t="s">
        <v>15</v>
      </c>
      <c r="D729">
        <v>22</v>
      </c>
      <c r="E729">
        <v>0</v>
      </c>
      <c r="F729">
        <v>6185.32</v>
      </c>
      <c r="G729" t="s">
        <v>11</v>
      </c>
      <c r="H729" t="s">
        <v>16</v>
      </c>
      <c r="I729" t="s">
        <v>13</v>
      </c>
    </row>
    <row r="730" spans="1:9" x14ac:dyDescent="0.25">
      <c r="A730" t="s">
        <v>763</v>
      </c>
      <c r="B730">
        <v>1981</v>
      </c>
      <c r="C730" t="s">
        <v>37</v>
      </c>
      <c r="D730">
        <v>1</v>
      </c>
      <c r="E730">
        <v>0</v>
      </c>
      <c r="F730">
        <v>6186.13</v>
      </c>
      <c r="G730" t="s">
        <v>11</v>
      </c>
      <c r="H730" t="s">
        <v>12</v>
      </c>
      <c r="I730" t="s">
        <v>42</v>
      </c>
    </row>
    <row r="731" spans="1:9" x14ac:dyDescent="0.25">
      <c r="A731" t="s">
        <v>764</v>
      </c>
      <c r="B731">
        <v>1988</v>
      </c>
      <c r="C731" t="s">
        <v>37</v>
      </c>
      <c r="D731">
        <v>23</v>
      </c>
      <c r="E731">
        <v>3</v>
      </c>
      <c r="F731">
        <v>6196.45</v>
      </c>
      <c r="G731" t="s">
        <v>11</v>
      </c>
      <c r="H731" t="s">
        <v>16</v>
      </c>
      <c r="I731" t="s">
        <v>42</v>
      </c>
    </row>
    <row r="732" spans="1:9" x14ac:dyDescent="0.25">
      <c r="A732" t="s">
        <v>765</v>
      </c>
      <c r="B732">
        <v>1985</v>
      </c>
      <c r="C732" t="s">
        <v>10</v>
      </c>
      <c r="D732">
        <v>22</v>
      </c>
      <c r="E732">
        <v>2</v>
      </c>
      <c r="F732">
        <v>6198.75</v>
      </c>
      <c r="G732" t="s">
        <v>11</v>
      </c>
      <c r="H732" t="s">
        <v>16</v>
      </c>
      <c r="I732" t="s">
        <v>23</v>
      </c>
    </row>
    <row r="733" spans="1:9" x14ac:dyDescent="0.25">
      <c r="A733" t="s">
        <v>766</v>
      </c>
      <c r="B733">
        <v>1985</v>
      </c>
      <c r="C733" t="s">
        <v>30</v>
      </c>
      <c r="D733">
        <v>20</v>
      </c>
      <c r="E733">
        <v>2</v>
      </c>
      <c r="F733">
        <v>6203.9</v>
      </c>
      <c r="G733" t="s">
        <v>16</v>
      </c>
      <c r="H733" t="s">
        <v>11</v>
      </c>
      <c r="I733" t="s">
        <v>23</v>
      </c>
    </row>
    <row r="734" spans="1:9" x14ac:dyDescent="0.25">
      <c r="A734" t="s">
        <v>767</v>
      </c>
      <c r="B734">
        <v>1985</v>
      </c>
      <c r="C734" t="s">
        <v>20</v>
      </c>
      <c r="D734">
        <v>22</v>
      </c>
      <c r="E734">
        <v>2</v>
      </c>
      <c r="F734">
        <v>6203.9</v>
      </c>
      <c r="G734" t="s">
        <v>11</v>
      </c>
      <c r="H734" t="s">
        <v>11</v>
      </c>
      <c r="I734" t="s">
        <v>23</v>
      </c>
    </row>
    <row r="735" spans="1:9" x14ac:dyDescent="0.25">
      <c r="A735" t="s">
        <v>768</v>
      </c>
      <c r="B735">
        <v>1999</v>
      </c>
      <c r="C735" t="s">
        <v>20</v>
      </c>
      <c r="D735">
        <v>10</v>
      </c>
      <c r="E735">
        <v>0</v>
      </c>
      <c r="F735">
        <v>6207.26</v>
      </c>
      <c r="G735" t="s">
        <v>11</v>
      </c>
      <c r="H735" t="s">
        <v>11</v>
      </c>
      <c r="I735" t="s">
        <v>535</v>
      </c>
    </row>
    <row r="736" spans="1:9" x14ac:dyDescent="0.25">
      <c r="A736" t="s">
        <v>769</v>
      </c>
      <c r="B736">
        <v>1992</v>
      </c>
      <c r="C736" t="s">
        <v>35</v>
      </c>
      <c r="D736">
        <v>12</v>
      </c>
      <c r="E736">
        <v>0</v>
      </c>
      <c r="F736">
        <v>6208.5</v>
      </c>
      <c r="G736" t="s">
        <v>11</v>
      </c>
      <c r="H736" t="s">
        <v>16</v>
      </c>
      <c r="I736" t="s">
        <v>300</v>
      </c>
    </row>
    <row r="737" spans="1:9" x14ac:dyDescent="0.25">
      <c r="A737" t="s">
        <v>770</v>
      </c>
      <c r="B737">
        <v>1972</v>
      </c>
      <c r="C737" t="s">
        <v>18</v>
      </c>
      <c r="D737">
        <v>29</v>
      </c>
      <c r="E737">
        <v>0</v>
      </c>
      <c r="F737">
        <v>6219.93</v>
      </c>
      <c r="G737" t="s">
        <v>11</v>
      </c>
      <c r="H737" t="s">
        <v>11</v>
      </c>
      <c r="I737" t="s">
        <v>13</v>
      </c>
    </row>
    <row r="738" spans="1:9" x14ac:dyDescent="0.25">
      <c r="A738" t="s">
        <v>771</v>
      </c>
      <c r="B738">
        <v>1978</v>
      </c>
      <c r="C738" t="s">
        <v>20</v>
      </c>
      <c r="D738">
        <v>19</v>
      </c>
      <c r="E738">
        <v>2</v>
      </c>
      <c r="F738">
        <v>6236.95</v>
      </c>
      <c r="G738" t="s">
        <v>11</v>
      </c>
      <c r="H738" t="s">
        <v>11</v>
      </c>
      <c r="I738" t="s">
        <v>13</v>
      </c>
    </row>
    <row r="739" spans="1:9" x14ac:dyDescent="0.25">
      <c r="A739" t="s">
        <v>772</v>
      </c>
      <c r="B739">
        <v>1983</v>
      </c>
      <c r="C739" t="s">
        <v>35</v>
      </c>
      <c r="D739">
        <v>11</v>
      </c>
      <c r="E739">
        <v>1</v>
      </c>
      <c r="F739">
        <v>6238.3</v>
      </c>
      <c r="G739" t="s">
        <v>11</v>
      </c>
      <c r="H739" t="s">
        <v>16</v>
      </c>
      <c r="I739" t="s">
        <v>42</v>
      </c>
    </row>
    <row r="740" spans="1:9" x14ac:dyDescent="0.25">
      <c r="A740" t="s">
        <v>773</v>
      </c>
      <c r="B740">
        <v>1979</v>
      </c>
      <c r="C740" t="s">
        <v>37</v>
      </c>
      <c r="D740">
        <v>10</v>
      </c>
      <c r="E740">
        <v>0</v>
      </c>
      <c r="F740">
        <v>6250.44</v>
      </c>
      <c r="G740" t="s">
        <v>11</v>
      </c>
      <c r="H740" t="s">
        <v>16</v>
      </c>
      <c r="I740" t="s">
        <v>42</v>
      </c>
    </row>
    <row r="741" spans="1:9" x14ac:dyDescent="0.25">
      <c r="A741" t="s">
        <v>774</v>
      </c>
      <c r="B741">
        <v>1972</v>
      </c>
      <c r="C741" t="s">
        <v>15</v>
      </c>
      <c r="D741">
        <v>11</v>
      </c>
      <c r="E741">
        <v>0</v>
      </c>
      <c r="F741">
        <v>6253.85</v>
      </c>
      <c r="G741" t="s">
        <v>11</v>
      </c>
      <c r="H741" t="s">
        <v>11</v>
      </c>
      <c r="I741" t="s">
        <v>13</v>
      </c>
    </row>
    <row r="742" spans="1:9" x14ac:dyDescent="0.25">
      <c r="A742" t="s">
        <v>775</v>
      </c>
      <c r="B742">
        <v>1972</v>
      </c>
      <c r="C742" t="s">
        <v>20</v>
      </c>
      <c r="D742">
        <v>8</v>
      </c>
      <c r="E742">
        <v>0</v>
      </c>
      <c r="F742">
        <v>6254.13</v>
      </c>
      <c r="G742" t="s">
        <v>11</v>
      </c>
      <c r="H742" t="s">
        <v>11</v>
      </c>
      <c r="I742" t="s">
        <v>23</v>
      </c>
    </row>
    <row r="743" spans="1:9" x14ac:dyDescent="0.25">
      <c r="A743" t="s">
        <v>776</v>
      </c>
      <c r="B743">
        <v>1970</v>
      </c>
      <c r="C743" t="s">
        <v>37</v>
      </c>
      <c r="D743">
        <v>11</v>
      </c>
      <c r="E743">
        <v>0</v>
      </c>
      <c r="F743">
        <v>6255.38</v>
      </c>
      <c r="G743" t="s">
        <v>11</v>
      </c>
      <c r="H743" t="s">
        <v>11</v>
      </c>
      <c r="I743" t="s">
        <v>13</v>
      </c>
    </row>
    <row r="744" spans="1:9" x14ac:dyDescent="0.25">
      <c r="A744" t="s">
        <v>777</v>
      </c>
      <c r="B744">
        <v>1995</v>
      </c>
      <c r="C744" t="s">
        <v>37</v>
      </c>
      <c r="D744">
        <v>17</v>
      </c>
      <c r="E744">
        <v>0</v>
      </c>
      <c r="F744">
        <v>6261.2</v>
      </c>
      <c r="G744" t="s">
        <v>11</v>
      </c>
      <c r="H744" t="s">
        <v>16</v>
      </c>
      <c r="I744" t="s">
        <v>535</v>
      </c>
    </row>
    <row r="745" spans="1:9" x14ac:dyDescent="0.25">
      <c r="A745" t="s">
        <v>778</v>
      </c>
      <c r="B745">
        <v>1984</v>
      </c>
      <c r="C745" t="s">
        <v>20</v>
      </c>
      <c r="D745">
        <v>25</v>
      </c>
      <c r="E745">
        <v>3</v>
      </c>
      <c r="F745">
        <v>6269.33</v>
      </c>
      <c r="G745" t="s">
        <v>11</v>
      </c>
      <c r="H745" t="s">
        <v>16</v>
      </c>
      <c r="I745" t="s">
        <v>13</v>
      </c>
    </row>
    <row r="746" spans="1:9" x14ac:dyDescent="0.25">
      <c r="A746" t="s">
        <v>779</v>
      </c>
      <c r="B746">
        <v>1981</v>
      </c>
      <c r="C746" t="s">
        <v>18</v>
      </c>
      <c r="D746">
        <v>30</v>
      </c>
      <c r="E746">
        <v>1</v>
      </c>
      <c r="F746">
        <v>6272.48</v>
      </c>
      <c r="G746" t="s">
        <v>16</v>
      </c>
      <c r="H746" t="s">
        <v>12</v>
      </c>
      <c r="I746" t="s">
        <v>13</v>
      </c>
    </row>
    <row r="747" spans="1:9" x14ac:dyDescent="0.25">
      <c r="A747" t="s">
        <v>780</v>
      </c>
      <c r="B747">
        <v>1993</v>
      </c>
      <c r="C747" t="s">
        <v>37</v>
      </c>
      <c r="D747">
        <v>16</v>
      </c>
      <c r="E747">
        <v>0</v>
      </c>
      <c r="F747">
        <v>6276.3</v>
      </c>
      <c r="G747" t="s">
        <v>11</v>
      </c>
      <c r="H747" t="s">
        <v>16</v>
      </c>
      <c r="I747" t="s">
        <v>200</v>
      </c>
    </row>
    <row r="748" spans="1:9" x14ac:dyDescent="0.25">
      <c r="A748" t="s">
        <v>781</v>
      </c>
      <c r="B748">
        <v>1981</v>
      </c>
      <c r="C748" t="s">
        <v>15</v>
      </c>
      <c r="D748">
        <v>24</v>
      </c>
      <c r="E748">
        <v>1</v>
      </c>
      <c r="F748">
        <v>6282.24</v>
      </c>
      <c r="G748" t="s">
        <v>11</v>
      </c>
      <c r="H748" t="s">
        <v>16</v>
      </c>
      <c r="I748" t="s">
        <v>42</v>
      </c>
    </row>
    <row r="749" spans="1:9" x14ac:dyDescent="0.25">
      <c r="A749" t="s">
        <v>782</v>
      </c>
      <c r="B749">
        <v>1981</v>
      </c>
      <c r="C749" t="s">
        <v>35</v>
      </c>
      <c r="D749">
        <v>26</v>
      </c>
      <c r="E749">
        <v>1</v>
      </c>
      <c r="F749">
        <v>6289.75</v>
      </c>
      <c r="G749" t="s">
        <v>11</v>
      </c>
      <c r="H749" t="s">
        <v>12</v>
      </c>
      <c r="I749" t="s">
        <v>13</v>
      </c>
    </row>
    <row r="750" spans="1:9" x14ac:dyDescent="0.25">
      <c r="A750" t="s">
        <v>783</v>
      </c>
      <c r="B750">
        <v>1996</v>
      </c>
      <c r="C750" t="s">
        <v>10</v>
      </c>
      <c r="D750">
        <v>4</v>
      </c>
      <c r="E750">
        <v>0</v>
      </c>
      <c r="F750">
        <v>6293.63</v>
      </c>
      <c r="G750" t="s">
        <v>11</v>
      </c>
      <c r="H750" t="s">
        <v>12</v>
      </c>
      <c r="I750" t="s">
        <v>300</v>
      </c>
    </row>
    <row r="751" spans="1:9" x14ac:dyDescent="0.25">
      <c r="A751" t="s">
        <v>784</v>
      </c>
      <c r="B751">
        <v>1974</v>
      </c>
      <c r="C751" t="s">
        <v>20</v>
      </c>
      <c r="D751">
        <v>17</v>
      </c>
      <c r="E751">
        <v>0</v>
      </c>
      <c r="F751">
        <v>6302.23</v>
      </c>
      <c r="G751" t="s">
        <v>11</v>
      </c>
      <c r="H751" t="s">
        <v>16</v>
      </c>
      <c r="I751" t="s">
        <v>13</v>
      </c>
    </row>
    <row r="752" spans="1:9" x14ac:dyDescent="0.25">
      <c r="A752" t="s">
        <v>785</v>
      </c>
      <c r="B752">
        <v>1969</v>
      </c>
      <c r="C752" t="s">
        <v>20</v>
      </c>
      <c r="D752">
        <v>4</v>
      </c>
      <c r="E752">
        <v>0</v>
      </c>
      <c r="F752">
        <v>6305.61</v>
      </c>
      <c r="G752" t="s">
        <v>11</v>
      </c>
      <c r="H752" t="s">
        <v>11</v>
      </c>
      <c r="I752" t="s">
        <v>23</v>
      </c>
    </row>
    <row r="753" spans="1:9" x14ac:dyDescent="0.25">
      <c r="A753" t="s">
        <v>786</v>
      </c>
      <c r="B753">
        <v>2004</v>
      </c>
      <c r="C753" t="s">
        <v>10</v>
      </c>
      <c r="D753">
        <v>27</v>
      </c>
      <c r="E753">
        <v>0</v>
      </c>
      <c r="F753">
        <v>6311.11</v>
      </c>
      <c r="G753" t="s">
        <v>11</v>
      </c>
      <c r="H753" t="s">
        <v>11</v>
      </c>
      <c r="I753" t="s">
        <v>42</v>
      </c>
    </row>
    <row r="754" spans="1:9" x14ac:dyDescent="0.25">
      <c r="A754" t="s">
        <v>787</v>
      </c>
      <c r="B754">
        <v>1985</v>
      </c>
      <c r="C754" t="s">
        <v>15</v>
      </c>
      <c r="D754">
        <v>19</v>
      </c>
      <c r="E754">
        <v>2</v>
      </c>
      <c r="F754">
        <v>6311.95</v>
      </c>
      <c r="G754" t="s">
        <v>11</v>
      </c>
      <c r="H754" t="s">
        <v>16</v>
      </c>
      <c r="I754" t="s">
        <v>42</v>
      </c>
    </row>
    <row r="755" spans="1:9" x14ac:dyDescent="0.25">
      <c r="A755" t="s">
        <v>788</v>
      </c>
      <c r="B755">
        <v>1985</v>
      </c>
      <c r="C755" t="s">
        <v>30</v>
      </c>
      <c r="D755">
        <v>15</v>
      </c>
      <c r="E755">
        <v>2</v>
      </c>
      <c r="F755">
        <v>6313.76</v>
      </c>
      <c r="G755" t="s">
        <v>11</v>
      </c>
      <c r="H755" t="s">
        <v>16</v>
      </c>
      <c r="I755" t="s">
        <v>13</v>
      </c>
    </row>
    <row r="756" spans="1:9" x14ac:dyDescent="0.25">
      <c r="A756" t="s">
        <v>789</v>
      </c>
      <c r="B756">
        <v>1990</v>
      </c>
      <c r="C756" t="s">
        <v>35</v>
      </c>
      <c r="D756">
        <v>13</v>
      </c>
      <c r="E756">
        <v>3</v>
      </c>
      <c r="F756">
        <v>6334.34</v>
      </c>
      <c r="G756" t="s">
        <v>11</v>
      </c>
      <c r="H756" t="s">
        <v>11</v>
      </c>
      <c r="I756" t="s">
        <v>247</v>
      </c>
    </row>
    <row r="757" spans="1:9" x14ac:dyDescent="0.25">
      <c r="A757" t="s">
        <v>790</v>
      </c>
      <c r="B757">
        <v>1986</v>
      </c>
      <c r="C757" t="s">
        <v>20</v>
      </c>
      <c r="D757">
        <v>25</v>
      </c>
      <c r="E757">
        <v>3</v>
      </c>
      <c r="F757">
        <v>6335.64</v>
      </c>
      <c r="G757" t="s">
        <v>11</v>
      </c>
      <c r="H757" t="s">
        <v>11</v>
      </c>
      <c r="I757" t="s">
        <v>13</v>
      </c>
    </row>
    <row r="758" spans="1:9" x14ac:dyDescent="0.25">
      <c r="A758" t="s">
        <v>791</v>
      </c>
      <c r="B758">
        <v>1983</v>
      </c>
      <c r="C758" t="s">
        <v>37</v>
      </c>
      <c r="D758">
        <v>21</v>
      </c>
      <c r="E758">
        <v>2</v>
      </c>
      <c r="F758">
        <v>6338.08</v>
      </c>
      <c r="G758" t="s">
        <v>11</v>
      </c>
      <c r="H758" t="s">
        <v>16</v>
      </c>
      <c r="I758" t="s">
        <v>13</v>
      </c>
    </row>
    <row r="759" spans="1:9" x14ac:dyDescent="0.25">
      <c r="A759" t="s">
        <v>792</v>
      </c>
      <c r="B759">
        <v>1983</v>
      </c>
      <c r="C759" t="s">
        <v>35</v>
      </c>
      <c r="D759">
        <v>19</v>
      </c>
      <c r="E759">
        <v>2</v>
      </c>
      <c r="F759">
        <v>6356.27</v>
      </c>
      <c r="G759" t="s">
        <v>12</v>
      </c>
      <c r="H759" t="s">
        <v>11</v>
      </c>
      <c r="I759" t="s">
        <v>13</v>
      </c>
    </row>
    <row r="760" spans="1:9" x14ac:dyDescent="0.25">
      <c r="A760" t="s">
        <v>793</v>
      </c>
      <c r="B760">
        <v>1980</v>
      </c>
      <c r="C760" t="s">
        <v>37</v>
      </c>
      <c r="D760">
        <v>30</v>
      </c>
      <c r="E760">
        <v>0</v>
      </c>
      <c r="F760">
        <v>6358.78</v>
      </c>
      <c r="G760" t="s">
        <v>11</v>
      </c>
      <c r="H760" t="s">
        <v>16</v>
      </c>
      <c r="I760" t="s">
        <v>23</v>
      </c>
    </row>
    <row r="761" spans="1:9" x14ac:dyDescent="0.25">
      <c r="A761" t="s">
        <v>794</v>
      </c>
      <c r="B761">
        <v>1989</v>
      </c>
      <c r="C761" t="s">
        <v>18</v>
      </c>
      <c r="D761">
        <v>24</v>
      </c>
      <c r="E761">
        <v>3</v>
      </c>
      <c r="F761">
        <v>6360.99</v>
      </c>
      <c r="G761" t="s">
        <v>11</v>
      </c>
      <c r="H761" t="s">
        <v>11</v>
      </c>
      <c r="I761" t="s">
        <v>23</v>
      </c>
    </row>
    <row r="762" spans="1:9" x14ac:dyDescent="0.25">
      <c r="A762" t="s">
        <v>795</v>
      </c>
      <c r="B762">
        <v>1996</v>
      </c>
      <c r="C762" t="s">
        <v>10</v>
      </c>
      <c r="D762">
        <v>7</v>
      </c>
      <c r="E762">
        <v>0</v>
      </c>
      <c r="F762">
        <v>6361.47</v>
      </c>
      <c r="G762" t="s">
        <v>11</v>
      </c>
      <c r="H762" t="s">
        <v>12</v>
      </c>
      <c r="I762" t="s">
        <v>300</v>
      </c>
    </row>
    <row r="763" spans="1:9" x14ac:dyDescent="0.25">
      <c r="A763" t="s">
        <v>796</v>
      </c>
      <c r="B763">
        <v>1970</v>
      </c>
      <c r="C763" t="s">
        <v>15</v>
      </c>
      <c r="D763">
        <v>9</v>
      </c>
      <c r="E763">
        <v>0</v>
      </c>
      <c r="F763">
        <v>6367.31</v>
      </c>
      <c r="G763" t="s">
        <v>11</v>
      </c>
      <c r="H763" t="s">
        <v>16</v>
      </c>
      <c r="I763" t="s">
        <v>13</v>
      </c>
    </row>
    <row r="764" spans="1:9" x14ac:dyDescent="0.25">
      <c r="A764" t="s">
        <v>797</v>
      </c>
      <c r="B764">
        <v>1984</v>
      </c>
      <c r="C764" t="s">
        <v>35</v>
      </c>
      <c r="D764">
        <v>13</v>
      </c>
      <c r="E764">
        <v>1</v>
      </c>
      <c r="F764">
        <v>6373.56</v>
      </c>
      <c r="G764" t="s">
        <v>11</v>
      </c>
      <c r="H764" t="s">
        <v>16</v>
      </c>
      <c r="I764" t="s">
        <v>23</v>
      </c>
    </row>
    <row r="765" spans="1:9" x14ac:dyDescent="0.25">
      <c r="A765" t="s">
        <v>798</v>
      </c>
      <c r="B765">
        <v>1976</v>
      </c>
      <c r="C765" t="s">
        <v>15</v>
      </c>
      <c r="D765">
        <v>18</v>
      </c>
      <c r="E765">
        <v>2</v>
      </c>
      <c r="F765">
        <v>6374.16</v>
      </c>
      <c r="G765" t="s">
        <v>11</v>
      </c>
      <c r="H765" t="s">
        <v>11</v>
      </c>
      <c r="I765" t="s">
        <v>13</v>
      </c>
    </row>
    <row r="766" spans="1:9" x14ac:dyDescent="0.25">
      <c r="A766" t="s">
        <v>799</v>
      </c>
      <c r="B766">
        <v>1982</v>
      </c>
      <c r="C766" t="s">
        <v>35</v>
      </c>
      <c r="D766">
        <v>6</v>
      </c>
      <c r="E766">
        <v>1</v>
      </c>
      <c r="F766">
        <v>6389.38</v>
      </c>
      <c r="G766" t="s">
        <v>16</v>
      </c>
      <c r="H766" t="s">
        <v>11</v>
      </c>
      <c r="I766" t="s">
        <v>23</v>
      </c>
    </row>
    <row r="767" spans="1:9" x14ac:dyDescent="0.25">
      <c r="A767" t="s">
        <v>800</v>
      </c>
      <c r="B767">
        <v>1997</v>
      </c>
      <c r="C767" t="s">
        <v>35</v>
      </c>
      <c r="D767">
        <v>16</v>
      </c>
      <c r="E767">
        <v>0</v>
      </c>
      <c r="F767">
        <v>6389.53</v>
      </c>
      <c r="G767" t="s">
        <v>11</v>
      </c>
      <c r="H767" t="s">
        <v>11</v>
      </c>
      <c r="I767" t="s">
        <v>300</v>
      </c>
    </row>
    <row r="768" spans="1:9" x14ac:dyDescent="0.25">
      <c r="A768" t="s">
        <v>801</v>
      </c>
      <c r="B768">
        <v>1982</v>
      </c>
      <c r="C768" t="s">
        <v>37</v>
      </c>
      <c r="D768">
        <v>28</v>
      </c>
      <c r="E768">
        <v>1</v>
      </c>
      <c r="F768">
        <v>6393.6</v>
      </c>
      <c r="G768" t="s">
        <v>11</v>
      </c>
      <c r="H768" t="s">
        <v>16</v>
      </c>
      <c r="I768" t="s">
        <v>23</v>
      </c>
    </row>
    <row r="769" spans="1:9" x14ac:dyDescent="0.25">
      <c r="A769" t="s">
        <v>802</v>
      </c>
      <c r="B769">
        <v>1987</v>
      </c>
      <c r="C769" t="s">
        <v>20</v>
      </c>
      <c r="D769">
        <v>9</v>
      </c>
      <c r="E769">
        <v>2</v>
      </c>
      <c r="F769">
        <v>6402.29</v>
      </c>
      <c r="G769" t="s">
        <v>11</v>
      </c>
      <c r="H769" t="s">
        <v>12</v>
      </c>
      <c r="I769" t="s">
        <v>247</v>
      </c>
    </row>
    <row r="770" spans="1:9" x14ac:dyDescent="0.25">
      <c r="A770" t="s">
        <v>803</v>
      </c>
      <c r="B770">
        <v>1985</v>
      </c>
      <c r="C770" t="s">
        <v>30</v>
      </c>
      <c r="D770">
        <v>10</v>
      </c>
      <c r="E770">
        <v>2</v>
      </c>
      <c r="F770">
        <v>6406.41</v>
      </c>
      <c r="G770" t="s">
        <v>16</v>
      </c>
      <c r="H770" t="s">
        <v>12</v>
      </c>
      <c r="I770" t="s">
        <v>276</v>
      </c>
    </row>
    <row r="771" spans="1:9" x14ac:dyDescent="0.25">
      <c r="A771" t="s">
        <v>804</v>
      </c>
      <c r="B771">
        <v>1970</v>
      </c>
      <c r="C771" t="s">
        <v>35</v>
      </c>
      <c r="D771">
        <v>20</v>
      </c>
      <c r="E771">
        <v>0</v>
      </c>
      <c r="F771">
        <v>6407.05</v>
      </c>
      <c r="G771" t="s">
        <v>11</v>
      </c>
      <c r="H771" t="s">
        <v>16</v>
      </c>
      <c r="I771" t="s">
        <v>13</v>
      </c>
    </row>
    <row r="772" spans="1:9" x14ac:dyDescent="0.25">
      <c r="A772" t="s">
        <v>805</v>
      </c>
      <c r="B772">
        <v>1971</v>
      </c>
      <c r="C772" t="s">
        <v>35</v>
      </c>
      <c r="D772">
        <v>22</v>
      </c>
      <c r="E772">
        <v>0</v>
      </c>
      <c r="F772">
        <v>6412.34</v>
      </c>
      <c r="G772" t="s">
        <v>11</v>
      </c>
      <c r="H772" t="s">
        <v>12</v>
      </c>
      <c r="I772" t="s">
        <v>13</v>
      </c>
    </row>
    <row r="773" spans="1:9" x14ac:dyDescent="0.25">
      <c r="A773" t="s">
        <v>806</v>
      </c>
      <c r="B773">
        <v>1987</v>
      </c>
      <c r="C773" t="s">
        <v>20</v>
      </c>
      <c r="D773">
        <v>4</v>
      </c>
      <c r="E773">
        <v>3</v>
      </c>
      <c r="F773">
        <v>6414.18</v>
      </c>
      <c r="G773" t="s">
        <v>11</v>
      </c>
      <c r="H773" t="s">
        <v>11</v>
      </c>
      <c r="I773" t="s">
        <v>42</v>
      </c>
    </row>
    <row r="774" spans="1:9" x14ac:dyDescent="0.25">
      <c r="A774" t="s">
        <v>807</v>
      </c>
      <c r="B774">
        <v>1976</v>
      </c>
      <c r="C774" t="s">
        <v>30</v>
      </c>
      <c r="D774">
        <v>30</v>
      </c>
      <c r="E774">
        <v>2</v>
      </c>
      <c r="F774">
        <v>6417.28</v>
      </c>
      <c r="G774" t="s">
        <v>11</v>
      </c>
      <c r="H774" t="s">
        <v>12</v>
      </c>
      <c r="I774" t="s">
        <v>13</v>
      </c>
    </row>
    <row r="775" spans="1:9" x14ac:dyDescent="0.25">
      <c r="A775" t="s">
        <v>808</v>
      </c>
      <c r="B775">
        <v>1975</v>
      </c>
      <c r="C775" t="s">
        <v>35</v>
      </c>
      <c r="D775">
        <v>5</v>
      </c>
      <c r="E775">
        <v>1</v>
      </c>
      <c r="F775">
        <v>6423.48</v>
      </c>
      <c r="G775" t="s">
        <v>11</v>
      </c>
      <c r="H775" t="s">
        <v>12</v>
      </c>
      <c r="I775" t="s">
        <v>13</v>
      </c>
    </row>
    <row r="776" spans="1:9" x14ac:dyDescent="0.25">
      <c r="A776" t="s">
        <v>809</v>
      </c>
      <c r="B776">
        <v>1985</v>
      </c>
      <c r="C776" t="s">
        <v>10</v>
      </c>
      <c r="D776">
        <v>22</v>
      </c>
      <c r="E776">
        <v>3</v>
      </c>
      <c r="F776">
        <v>6435.62</v>
      </c>
      <c r="G776" t="s">
        <v>12</v>
      </c>
      <c r="H776" t="s">
        <v>11</v>
      </c>
      <c r="I776" t="s">
        <v>13</v>
      </c>
    </row>
    <row r="777" spans="1:9" x14ac:dyDescent="0.25">
      <c r="A777" t="s">
        <v>810</v>
      </c>
      <c r="B777">
        <v>1984</v>
      </c>
      <c r="C777" t="s">
        <v>35</v>
      </c>
      <c r="D777">
        <v>26</v>
      </c>
      <c r="E777">
        <v>2</v>
      </c>
      <c r="F777">
        <v>6455.86</v>
      </c>
      <c r="G777" t="s">
        <v>12</v>
      </c>
      <c r="H777" t="s">
        <v>12</v>
      </c>
      <c r="I777" t="s">
        <v>23</v>
      </c>
    </row>
    <row r="778" spans="1:9" x14ac:dyDescent="0.25">
      <c r="A778" t="s">
        <v>811</v>
      </c>
      <c r="B778">
        <v>1984</v>
      </c>
      <c r="C778" t="s">
        <v>15</v>
      </c>
      <c r="D778">
        <v>1</v>
      </c>
      <c r="E778">
        <v>2</v>
      </c>
      <c r="F778">
        <v>6457.84</v>
      </c>
      <c r="G778" t="s">
        <v>11</v>
      </c>
      <c r="H778" t="s">
        <v>12</v>
      </c>
      <c r="I778" t="s">
        <v>23</v>
      </c>
    </row>
    <row r="779" spans="1:9" x14ac:dyDescent="0.25">
      <c r="A779" t="s">
        <v>812</v>
      </c>
      <c r="B779">
        <v>1981</v>
      </c>
      <c r="C779" t="s">
        <v>10</v>
      </c>
      <c r="D779">
        <v>27</v>
      </c>
      <c r="E779">
        <v>1</v>
      </c>
      <c r="F779">
        <v>6473.15</v>
      </c>
      <c r="G779" t="s">
        <v>11</v>
      </c>
      <c r="H779" t="s">
        <v>11</v>
      </c>
      <c r="I779" t="s">
        <v>13</v>
      </c>
    </row>
    <row r="780" spans="1:9" x14ac:dyDescent="0.25">
      <c r="A780" t="s">
        <v>813</v>
      </c>
      <c r="B780">
        <v>1980</v>
      </c>
      <c r="C780" t="s">
        <v>18</v>
      </c>
      <c r="D780">
        <v>8</v>
      </c>
      <c r="E780">
        <v>0</v>
      </c>
      <c r="F780">
        <v>6474.01</v>
      </c>
      <c r="G780" t="s">
        <v>11</v>
      </c>
      <c r="H780" t="s">
        <v>12</v>
      </c>
      <c r="I780" t="s">
        <v>42</v>
      </c>
    </row>
    <row r="781" spans="1:9" x14ac:dyDescent="0.25">
      <c r="A781" t="s">
        <v>814</v>
      </c>
      <c r="B781">
        <v>1970</v>
      </c>
      <c r="C781" t="s">
        <v>30</v>
      </c>
      <c r="D781">
        <v>1</v>
      </c>
      <c r="E781">
        <v>0</v>
      </c>
      <c r="F781">
        <v>6481.67</v>
      </c>
      <c r="G781" t="s">
        <v>11</v>
      </c>
      <c r="H781" t="s">
        <v>11</v>
      </c>
      <c r="I781" t="s">
        <v>13</v>
      </c>
    </row>
    <row r="782" spans="1:9" x14ac:dyDescent="0.25">
      <c r="A782" t="s">
        <v>815</v>
      </c>
      <c r="B782">
        <v>1982</v>
      </c>
      <c r="C782" t="s">
        <v>37</v>
      </c>
      <c r="D782">
        <v>9</v>
      </c>
      <c r="E782">
        <v>1</v>
      </c>
      <c r="F782">
        <v>6496.89</v>
      </c>
      <c r="G782" t="s">
        <v>11</v>
      </c>
      <c r="H782" t="s">
        <v>12</v>
      </c>
      <c r="I782" t="s">
        <v>42</v>
      </c>
    </row>
    <row r="783" spans="1:9" x14ac:dyDescent="0.25">
      <c r="A783" t="s">
        <v>816</v>
      </c>
      <c r="B783">
        <v>1982</v>
      </c>
      <c r="C783" t="s">
        <v>35</v>
      </c>
      <c r="D783">
        <v>28</v>
      </c>
      <c r="E783">
        <v>1</v>
      </c>
      <c r="F783">
        <v>6500.24</v>
      </c>
      <c r="G783" t="s">
        <v>11</v>
      </c>
      <c r="H783" t="s">
        <v>11</v>
      </c>
      <c r="I783" t="s">
        <v>13</v>
      </c>
    </row>
    <row r="784" spans="1:9" x14ac:dyDescent="0.25">
      <c r="A784" t="s">
        <v>817</v>
      </c>
      <c r="B784">
        <v>1994</v>
      </c>
      <c r="C784" t="s">
        <v>10</v>
      </c>
      <c r="D784">
        <v>7</v>
      </c>
      <c r="E784">
        <v>0</v>
      </c>
      <c r="F784">
        <v>6512.24</v>
      </c>
      <c r="G784" t="s">
        <v>11</v>
      </c>
      <c r="H784" t="s">
        <v>16</v>
      </c>
      <c r="I784" t="s">
        <v>300</v>
      </c>
    </row>
    <row r="785" spans="1:9" x14ac:dyDescent="0.25">
      <c r="A785" t="s">
        <v>818</v>
      </c>
      <c r="B785">
        <v>1976</v>
      </c>
      <c r="C785" t="s">
        <v>37</v>
      </c>
      <c r="D785">
        <v>23</v>
      </c>
      <c r="E785">
        <v>2</v>
      </c>
      <c r="F785">
        <v>6529.21</v>
      </c>
      <c r="G785" t="s">
        <v>11</v>
      </c>
      <c r="H785" t="s">
        <v>16</v>
      </c>
      <c r="I785" t="s">
        <v>13</v>
      </c>
    </row>
    <row r="786" spans="1:9" x14ac:dyDescent="0.25">
      <c r="A786" t="s">
        <v>819</v>
      </c>
      <c r="B786">
        <v>1982</v>
      </c>
      <c r="C786" t="s">
        <v>35</v>
      </c>
      <c r="D786">
        <v>12</v>
      </c>
      <c r="E786">
        <v>3</v>
      </c>
      <c r="F786">
        <v>6532.04</v>
      </c>
      <c r="G786" t="s">
        <v>11</v>
      </c>
      <c r="H786" t="s">
        <v>16</v>
      </c>
      <c r="I786" t="s">
        <v>13</v>
      </c>
    </row>
    <row r="787" spans="1:9" x14ac:dyDescent="0.25">
      <c r="A787" t="s">
        <v>820</v>
      </c>
      <c r="B787">
        <v>1982</v>
      </c>
      <c r="C787" t="s">
        <v>37</v>
      </c>
      <c r="D787">
        <v>2</v>
      </c>
      <c r="E787">
        <v>3</v>
      </c>
      <c r="F787">
        <v>6536.68</v>
      </c>
      <c r="G787" t="s">
        <v>11</v>
      </c>
      <c r="H787" t="s">
        <v>11</v>
      </c>
      <c r="I787" t="s">
        <v>23</v>
      </c>
    </row>
    <row r="788" spans="1:9" x14ac:dyDescent="0.25">
      <c r="A788" t="s">
        <v>821</v>
      </c>
      <c r="B788">
        <v>1969</v>
      </c>
      <c r="C788" t="s">
        <v>30</v>
      </c>
      <c r="D788">
        <v>3</v>
      </c>
      <c r="E788">
        <v>0</v>
      </c>
      <c r="F788">
        <v>6546.16</v>
      </c>
      <c r="G788" t="s">
        <v>11</v>
      </c>
      <c r="H788" t="s">
        <v>12</v>
      </c>
      <c r="I788" t="s">
        <v>13</v>
      </c>
    </row>
    <row r="789" spans="1:9" x14ac:dyDescent="0.25">
      <c r="A789" t="s">
        <v>822</v>
      </c>
      <c r="B789">
        <v>1986</v>
      </c>
      <c r="C789" t="s">
        <v>30</v>
      </c>
      <c r="D789">
        <v>18</v>
      </c>
      <c r="E789">
        <v>3</v>
      </c>
      <c r="F789">
        <v>6548.2</v>
      </c>
      <c r="G789" t="s">
        <v>11</v>
      </c>
      <c r="H789" t="s">
        <v>12</v>
      </c>
      <c r="I789" t="s">
        <v>23</v>
      </c>
    </row>
    <row r="790" spans="1:9" x14ac:dyDescent="0.25">
      <c r="A790" t="s">
        <v>823</v>
      </c>
      <c r="B790">
        <v>1989</v>
      </c>
      <c r="C790" t="s">
        <v>35</v>
      </c>
      <c r="D790">
        <v>6</v>
      </c>
      <c r="E790">
        <v>3</v>
      </c>
      <c r="F790">
        <v>6551.75</v>
      </c>
      <c r="G790" t="s">
        <v>11</v>
      </c>
      <c r="H790" t="s">
        <v>11</v>
      </c>
      <c r="I790" t="s">
        <v>247</v>
      </c>
    </row>
    <row r="791" spans="1:9" x14ac:dyDescent="0.25">
      <c r="A791" t="s">
        <v>824</v>
      </c>
      <c r="B791">
        <v>1968</v>
      </c>
      <c r="C791" t="s">
        <v>30</v>
      </c>
      <c r="D791">
        <v>11</v>
      </c>
      <c r="E791">
        <v>0</v>
      </c>
      <c r="F791">
        <v>6552.01</v>
      </c>
      <c r="G791" t="s">
        <v>12</v>
      </c>
      <c r="H791" t="s">
        <v>11</v>
      </c>
      <c r="I791" t="s">
        <v>13</v>
      </c>
    </row>
    <row r="792" spans="1:9" x14ac:dyDescent="0.25">
      <c r="A792" t="s">
        <v>825</v>
      </c>
      <c r="B792">
        <v>1984</v>
      </c>
      <c r="C792" t="s">
        <v>20</v>
      </c>
      <c r="D792">
        <v>20</v>
      </c>
      <c r="E792">
        <v>1</v>
      </c>
      <c r="F792">
        <v>6555.07</v>
      </c>
      <c r="G792" t="s">
        <v>11</v>
      </c>
      <c r="H792" t="s">
        <v>11</v>
      </c>
      <c r="I792" t="s">
        <v>247</v>
      </c>
    </row>
    <row r="793" spans="1:9" x14ac:dyDescent="0.25">
      <c r="A793" t="s">
        <v>826</v>
      </c>
      <c r="B793">
        <v>1981</v>
      </c>
      <c r="C793" t="s">
        <v>10</v>
      </c>
      <c r="D793">
        <v>20</v>
      </c>
      <c r="E793">
        <v>0</v>
      </c>
      <c r="F793">
        <v>6571.02</v>
      </c>
      <c r="G793" t="s">
        <v>11</v>
      </c>
      <c r="H793" t="s">
        <v>16</v>
      </c>
      <c r="I793" t="s">
        <v>23</v>
      </c>
    </row>
    <row r="794" spans="1:9" x14ac:dyDescent="0.25">
      <c r="A794" t="s">
        <v>827</v>
      </c>
      <c r="B794">
        <v>1984</v>
      </c>
      <c r="C794" t="s">
        <v>37</v>
      </c>
      <c r="D794">
        <v>5</v>
      </c>
      <c r="E794">
        <v>2</v>
      </c>
      <c r="F794">
        <v>6571.54</v>
      </c>
      <c r="G794" t="s">
        <v>11</v>
      </c>
      <c r="H794" t="s">
        <v>12</v>
      </c>
      <c r="I794" t="s">
        <v>42</v>
      </c>
    </row>
    <row r="795" spans="1:9" x14ac:dyDescent="0.25">
      <c r="A795" t="s">
        <v>828</v>
      </c>
      <c r="B795">
        <v>1982</v>
      </c>
      <c r="C795" t="s">
        <v>15</v>
      </c>
      <c r="D795">
        <v>22</v>
      </c>
      <c r="E795">
        <v>2</v>
      </c>
      <c r="F795">
        <v>6593.51</v>
      </c>
      <c r="G795" t="s">
        <v>11</v>
      </c>
      <c r="H795" t="s">
        <v>16</v>
      </c>
      <c r="I795" t="s">
        <v>13</v>
      </c>
    </row>
    <row r="796" spans="1:9" x14ac:dyDescent="0.25">
      <c r="A796" t="s">
        <v>829</v>
      </c>
      <c r="B796">
        <v>1982</v>
      </c>
      <c r="C796" t="s">
        <v>30</v>
      </c>
      <c r="D796">
        <v>29</v>
      </c>
      <c r="E796">
        <v>1</v>
      </c>
      <c r="F796">
        <v>6600.21</v>
      </c>
      <c r="G796" t="s">
        <v>12</v>
      </c>
      <c r="H796" t="s">
        <v>11</v>
      </c>
      <c r="I796" t="s">
        <v>168</v>
      </c>
    </row>
    <row r="797" spans="1:9" x14ac:dyDescent="0.25">
      <c r="A797" t="s">
        <v>830</v>
      </c>
      <c r="B797">
        <v>1982</v>
      </c>
      <c r="C797" t="s">
        <v>15</v>
      </c>
      <c r="D797">
        <v>7</v>
      </c>
      <c r="E797">
        <v>2</v>
      </c>
      <c r="F797">
        <v>6600.36</v>
      </c>
      <c r="G797" t="s">
        <v>11</v>
      </c>
      <c r="H797" t="s">
        <v>12</v>
      </c>
      <c r="I797" t="s">
        <v>42</v>
      </c>
    </row>
    <row r="798" spans="1:9" x14ac:dyDescent="0.25">
      <c r="A798" t="s">
        <v>831</v>
      </c>
      <c r="B798">
        <v>1982</v>
      </c>
      <c r="C798" t="s">
        <v>35</v>
      </c>
      <c r="D798">
        <v>28</v>
      </c>
      <c r="E798">
        <v>1</v>
      </c>
      <c r="F798">
        <v>6610.11</v>
      </c>
      <c r="G798" t="s">
        <v>12</v>
      </c>
      <c r="H798" t="s">
        <v>11</v>
      </c>
      <c r="I798" t="s">
        <v>164</v>
      </c>
    </row>
    <row r="799" spans="1:9" x14ac:dyDescent="0.25">
      <c r="A799" t="s">
        <v>832</v>
      </c>
      <c r="B799">
        <v>1973</v>
      </c>
      <c r="C799" t="s">
        <v>35</v>
      </c>
      <c r="D799">
        <v>29</v>
      </c>
      <c r="E799">
        <v>0</v>
      </c>
      <c r="F799">
        <v>6630.31</v>
      </c>
      <c r="G799" t="s">
        <v>11</v>
      </c>
      <c r="H799" t="s">
        <v>16</v>
      </c>
      <c r="I799" t="s">
        <v>13</v>
      </c>
    </row>
    <row r="800" spans="1:9" x14ac:dyDescent="0.25">
      <c r="A800" t="s">
        <v>833</v>
      </c>
      <c r="B800">
        <v>2003</v>
      </c>
      <c r="C800" t="s">
        <v>20</v>
      </c>
      <c r="D800">
        <v>4</v>
      </c>
      <c r="E800">
        <v>0</v>
      </c>
      <c r="F800">
        <v>6638.16</v>
      </c>
      <c r="G800" t="s">
        <v>11</v>
      </c>
      <c r="H800" t="s">
        <v>16</v>
      </c>
      <c r="I800" t="s">
        <v>23</v>
      </c>
    </row>
    <row r="801" spans="1:9" x14ac:dyDescent="0.25">
      <c r="A801" t="s">
        <v>834</v>
      </c>
      <c r="B801">
        <v>1990</v>
      </c>
      <c r="C801" t="s">
        <v>18</v>
      </c>
      <c r="D801">
        <v>6</v>
      </c>
      <c r="E801">
        <v>3</v>
      </c>
      <c r="F801">
        <v>6639.3</v>
      </c>
      <c r="G801" t="s">
        <v>11</v>
      </c>
      <c r="H801" t="s">
        <v>11</v>
      </c>
      <c r="I801" t="s">
        <v>300</v>
      </c>
    </row>
    <row r="802" spans="1:9" x14ac:dyDescent="0.25">
      <c r="A802" t="s">
        <v>835</v>
      </c>
      <c r="B802">
        <v>1984</v>
      </c>
      <c r="C802" t="s">
        <v>30</v>
      </c>
      <c r="D802">
        <v>8</v>
      </c>
      <c r="E802">
        <v>2</v>
      </c>
      <c r="F802">
        <v>6640.54</v>
      </c>
      <c r="G802" t="s">
        <v>11</v>
      </c>
      <c r="H802" t="s">
        <v>12</v>
      </c>
      <c r="I802" t="s">
        <v>166</v>
      </c>
    </row>
    <row r="803" spans="1:9" x14ac:dyDescent="0.25">
      <c r="A803" t="s">
        <v>836</v>
      </c>
      <c r="B803">
        <v>1970</v>
      </c>
      <c r="C803" t="s">
        <v>15</v>
      </c>
      <c r="D803">
        <v>8</v>
      </c>
      <c r="E803">
        <v>0</v>
      </c>
      <c r="F803">
        <v>6651.26</v>
      </c>
      <c r="G803" t="s">
        <v>11</v>
      </c>
      <c r="H803" t="s">
        <v>12</v>
      </c>
      <c r="I803" t="s">
        <v>13</v>
      </c>
    </row>
    <row r="804" spans="1:9" x14ac:dyDescent="0.25">
      <c r="A804" t="s">
        <v>837</v>
      </c>
      <c r="B804">
        <v>1984</v>
      </c>
      <c r="C804" t="s">
        <v>10</v>
      </c>
      <c r="D804">
        <v>1</v>
      </c>
      <c r="E804">
        <v>3</v>
      </c>
      <c r="F804">
        <v>6652.53</v>
      </c>
      <c r="G804" t="s">
        <v>12</v>
      </c>
      <c r="H804" t="s">
        <v>11</v>
      </c>
      <c r="I804" t="s">
        <v>13</v>
      </c>
    </row>
    <row r="805" spans="1:9" x14ac:dyDescent="0.25">
      <c r="A805" t="s">
        <v>838</v>
      </c>
      <c r="B805">
        <v>1989</v>
      </c>
      <c r="C805" t="s">
        <v>15</v>
      </c>
      <c r="D805">
        <v>19</v>
      </c>
      <c r="E805">
        <v>5</v>
      </c>
      <c r="F805">
        <v>6653.79</v>
      </c>
      <c r="G805" t="s">
        <v>11</v>
      </c>
      <c r="H805" t="s">
        <v>16</v>
      </c>
      <c r="I805" t="s">
        <v>13</v>
      </c>
    </row>
    <row r="806" spans="1:9" x14ac:dyDescent="0.25">
      <c r="A806" t="s">
        <v>839</v>
      </c>
      <c r="B806">
        <v>1982</v>
      </c>
      <c r="C806" t="s">
        <v>20</v>
      </c>
      <c r="D806">
        <v>27</v>
      </c>
      <c r="E806">
        <v>3</v>
      </c>
      <c r="F806">
        <v>6664.32</v>
      </c>
      <c r="G806" t="s">
        <v>11</v>
      </c>
      <c r="H806" t="s">
        <v>11</v>
      </c>
      <c r="I806" t="s">
        <v>13</v>
      </c>
    </row>
    <row r="807" spans="1:9" x14ac:dyDescent="0.25">
      <c r="A807" t="s">
        <v>840</v>
      </c>
      <c r="B807">
        <v>1981</v>
      </c>
      <c r="C807" t="s">
        <v>20</v>
      </c>
      <c r="D807">
        <v>17</v>
      </c>
      <c r="E807">
        <v>1</v>
      </c>
      <c r="F807">
        <v>6664.69</v>
      </c>
      <c r="G807" t="s">
        <v>12</v>
      </c>
      <c r="H807" t="s">
        <v>16</v>
      </c>
      <c r="I807" t="s">
        <v>23</v>
      </c>
    </row>
    <row r="808" spans="1:9" x14ac:dyDescent="0.25">
      <c r="A808" t="s">
        <v>841</v>
      </c>
      <c r="B808">
        <v>1989</v>
      </c>
      <c r="C808" t="s">
        <v>37</v>
      </c>
      <c r="D808">
        <v>20</v>
      </c>
      <c r="E808">
        <v>5</v>
      </c>
      <c r="F808">
        <v>6666.24</v>
      </c>
      <c r="G808" t="s">
        <v>12</v>
      </c>
      <c r="H808" t="s">
        <v>16</v>
      </c>
      <c r="I808" t="s">
        <v>42</v>
      </c>
    </row>
    <row r="809" spans="1:9" x14ac:dyDescent="0.25">
      <c r="A809" t="s">
        <v>842</v>
      </c>
      <c r="B809">
        <v>1985</v>
      </c>
      <c r="C809" t="s">
        <v>10</v>
      </c>
      <c r="D809">
        <v>9</v>
      </c>
      <c r="E809">
        <v>2</v>
      </c>
      <c r="F809">
        <v>6686.43</v>
      </c>
      <c r="G809" t="s">
        <v>11</v>
      </c>
      <c r="H809" t="s">
        <v>12</v>
      </c>
      <c r="I809" t="s">
        <v>23</v>
      </c>
    </row>
    <row r="810" spans="1:9" x14ac:dyDescent="0.25">
      <c r="A810" t="s">
        <v>843</v>
      </c>
      <c r="B810">
        <v>1968</v>
      </c>
      <c r="C810" t="s">
        <v>10</v>
      </c>
      <c r="D810">
        <v>13</v>
      </c>
      <c r="E810">
        <v>0</v>
      </c>
      <c r="F810">
        <v>6700.56</v>
      </c>
      <c r="G810" t="s">
        <v>12</v>
      </c>
      <c r="H810" t="s">
        <v>16</v>
      </c>
      <c r="I810" t="s">
        <v>23</v>
      </c>
    </row>
    <row r="811" spans="1:9" x14ac:dyDescent="0.25">
      <c r="A811" t="s">
        <v>844</v>
      </c>
      <c r="B811">
        <v>1971</v>
      </c>
      <c r="C811" t="s">
        <v>30</v>
      </c>
      <c r="D811">
        <v>12</v>
      </c>
      <c r="E811">
        <v>0</v>
      </c>
      <c r="F811">
        <v>6706.47</v>
      </c>
      <c r="G811" t="s">
        <v>11</v>
      </c>
      <c r="H811" t="s">
        <v>16</v>
      </c>
      <c r="I811" t="s">
        <v>13</v>
      </c>
    </row>
    <row r="812" spans="1:9" x14ac:dyDescent="0.25">
      <c r="A812" t="s">
        <v>845</v>
      </c>
      <c r="B812">
        <v>1983</v>
      </c>
      <c r="C812" t="s">
        <v>18</v>
      </c>
      <c r="D812">
        <v>12</v>
      </c>
      <c r="E812">
        <v>2</v>
      </c>
      <c r="F812">
        <v>6710.19</v>
      </c>
      <c r="G812" t="s">
        <v>12</v>
      </c>
      <c r="H812" t="s">
        <v>12</v>
      </c>
      <c r="I812" t="s">
        <v>23</v>
      </c>
    </row>
    <row r="813" spans="1:9" x14ac:dyDescent="0.25">
      <c r="A813" t="s">
        <v>846</v>
      </c>
      <c r="B813">
        <v>1994</v>
      </c>
      <c r="C813" t="s">
        <v>18</v>
      </c>
      <c r="D813">
        <v>13</v>
      </c>
      <c r="E813">
        <v>0</v>
      </c>
      <c r="F813">
        <v>6721.37</v>
      </c>
      <c r="G813" t="s">
        <v>11</v>
      </c>
      <c r="H813" t="s">
        <v>16</v>
      </c>
      <c r="I813" t="s">
        <v>23</v>
      </c>
    </row>
    <row r="814" spans="1:9" x14ac:dyDescent="0.25">
      <c r="A814" t="s">
        <v>847</v>
      </c>
      <c r="B814">
        <v>1978</v>
      </c>
      <c r="C814" t="s">
        <v>37</v>
      </c>
      <c r="D814">
        <v>21</v>
      </c>
      <c r="E814">
        <v>2</v>
      </c>
      <c r="F814">
        <v>6737.98</v>
      </c>
      <c r="G814" t="s">
        <v>11</v>
      </c>
      <c r="H814" t="s">
        <v>12</v>
      </c>
      <c r="I814" t="s">
        <v>13</v>
      </c>
    </row>
    <row r="815" spans="1:9" x14ac:dyDescent="0.25">
      <c r="A815" t="s">
        <v>848</v>
      </c>
      <c r="B815">
        <v>1968</v>
      </c>
      <c r="C815" t="s">
        <v>10</v>
      </c>
      <c r="D815">
        <v>18</v>
      </c>
      <c r="E815">
        <v>0</v>
      </c>
      <c r="F815">
        <v>6738.84</v>
      </c>
      <c r="G815" t="s">
        <v>12</v>
      </c>
      <c r="H815" t="s">
        <v>16</v>
      </c>
      <c r="I815" t="s">
        <v>23</v>
      </c>
    </row>
    <row r="816" spans="1:9" x14ac:dyDescent="0.25">
      <c r="A816" t="s">
        <v>849</v>
      </c>
      <c r="B816">
        <v>1986</v>
      </c>
      <c r="C816" t="s">
        <v>35</v>
      </c>
      <c r="D816">
        <v>7</v>
      </c>
      <c r="E816">
        <v>3</v>
      </c>
      <c r="F816">
        <v>6746.74</v>
      </c>
      <c r="G816" t="s">
        <v>12</v>
      </c>
      <c r="H816" t="s">
        <v>11</v>
      </c>
      <c r="I816" t="s">
        <v>168</v>
      </c>
    </row>
    <row r="817" spans="1:9" x14ac:dyDescent="0.25">
      <c r="A817" t="s">
        <v>850</v>
      </c>
      <c r="B817">
        <v>1986</v>
      </c>
      <c r="C817" t="s">
        <v>18</v>
      </c>
      <c r="D817">
        <v>5</v>
      </c>
      <c r="E817">
        <v>3</v>
      </c>
      <c r="F817">
        <v>6748.59</v>
      </c>
      <c r="G817" t="s">
        <v>12</v>
      </c>
      <c r="H817" t="s">
        <v>16</v>
      </c>
      <c r="I817" t="s">
        <v>168</v>
      </c>
    </row>
    <row r="818" spans="1:9" x14ac:dyDescent="0.25">
      <c r="A818" t="s">
        <v>851</v>
      </c>
      <c r="B818">
        <v>1970</v>
      </c>
      <c r="C818" t="s">
        <v>18</v>
      </c>
      <c r="D818">
        <v>17</v>
      </c>
      <c r="E818">
        <v>0</v>
      </c>
      <c r="F818">
        <v>6749.63</v>
      </c>
      <c r="G818" t="s">
        <v>11</v>
      </c>
      <c r="H818" t="s">
        <v>16</v>
      </c>
      <c r="I818" t="s">
        <v>13</v>
      </c>
    </row>
    <row r="819" spans="1:9" x14ac:dyDescent="0.25">
      <c r="A819" t="s">
        <v>852</v>
      </c>
      <c r="B819">
        <v>1966</v>
      </c>
      <c r="C819" t="s">
        <v>30</v>
      </c>
      <c r="D819">
        <v>9</v>
      </c>
      <c r="E819">
        <v>0</v>
      </c>
      <c r="F819">
        <v>6750.27</v>
      </c>
      <c r="G819" t="s">
        <v>12</v>
      </c>
      <c r="H819" t="s">
        <v>11</v>
      </c>
      <c r="I819" t="s">
        <v>13</v>
      </c>
    </row>
    <row r="820" spans="1:9" x14ac:dyDescent="0.25">
      <c r="A820" t="s">
        <v>853</v>
      </c>
      <c r="B820">
        <v>1988</v>
      </c>
      <c r="C820" t="s">
        <v>37</v>
      </c>
      <c r="D820">
        <v>10</v>
      </c>
      <c r="E820">
        <v>3</v>
      </c>
      <c r="F820">
        <v>6753.04</v>
      </c>
      <c r="G820" t="s">
        <v>11</v>
      </c>
      <c r="H820" t="s">
        <v>11</v>
      </c>
      <c r="I820" t="s">
        <v>247</v>
      </c>
    </row>
    <row r="821" spans="1:9" x14ac:dyDescent="0.25">
      <c r="A821" t="s">
        <v>854</v>
      </c>
      <c r="B821">
        <v>1981</v>
      </c>
      <c r="C821" t="s">
        <v>20</v>
      </c>
      <c r="D821">
        <v>21</v>
      </c>
      <c r="E821">
        <v>1</v>
      </c>
      <c r="F821">
        <v>6770.19</v>
      </c>
      <c r="G821" t="s">
        <v>11</v>
      </c>
      <c r="H821" t="s">
        <v>12</v>
      </c>
      <c r="I821" t="s">
        <v>13</v>
      </c>
    </row>
    <row r="822" spans="1:9" x14ac:dyDescent="0.25">
      <c r="A822" t="s">
        <v>855</v>
      </c>
      <c r="B822">
        <v>1981</v>
      </c>
      <c r="C822" t="s">
        <v>20</v>
      </c>
      <c r="D822">
        <v>3</v>
      </c>
      <c r="E822">
        <v>1</v>
      </c>
      <c r="F822">
        <v>6775.96</v>
      </c>
      <c r="G822" t="s">
        <v>11</v>
      </c>
      <c r="H822" t="s">
        <v>12</v>
      </c>
      <c r="I822" t="s">
        <v>42</v>
      </c>
    </row>
    <row r="823" spans="1:9" x14ac:dyDescent="0.25">
      <c r="A823" t="s">
        <v>856</v>
      </c>
      <c r="B823">
        <v>1981</v>
      </c>
      <c r="C823" t="s">
        <v>37</v>
      </c>
      <c r="D823">
        <v>8</v>
      </c>
      <c r="E823">
        <v>1</v>
      </c>
      <c r="F823">
        <v>6781.35</v>
      </c>
      <c r="G823" t="s">
        <v>11</v>
      </c>
      <c r="H823" t="s">
        <v>16</v>
      </c>
      <c r="I823" t="s">
        <v>13</v>
      </c>
    </row>
    <row r="824" spans="1:9" x14ac:dyDescent="0.25">
      <c r="A824" t="s">
        <v>857</v>
      </c>
      <c r="B824">
        <v>1980</v>
      </c>
      <c r="C824" t="s">
        <v>15</v>
      </c>
      <c r="D824">
        <v>23</v>
      </c>
      <c r="E824">
        <v>2</v>
      </c>
      <c r="F824">
        <v>6781.52</v>
      </c>
      <c r="G824" t="s">
        <v>11</v>
      </c>
      <c r="H824" t="s">
        <v>11</v>
      </c>
      <c r="I824" t="s">
        <v>13</v>
      </c>
    </row>
    <row r="825" spans="1:9" x14ac:dyDescent="0.25">
      <c r="A825" t="s">
        <v>858</v>
      </c>
      <c r="B825">
        <v>1985</v>
      </c>
      <c r="C825" t="s">
        <v>30</v>
      </c>
      <c r="D825">
        <v>24</v>
      </c>
      <c r="E825">
        <v>3</v>
      </c>
      <c r="F825">
        <v>6796.86</v>
      </c>
      <c r="G825" t="s">
        <v>12</v>
      </c>
      <c r="H825" t="s">
        <v>12</v>
      </c>
      <c r="I825" t="s">
        <v>23</v>
      </c>
    </row>
    <row r="826" spans="1:9" x14ac:dyDescent="0.25">
      <c r="A826" t="s">
        <v>859</v>
      </c>
      <c r="B826">
        <v>1991</v>
      </c>
      <c r="C826" t="s">
        <v>18</v>
      </c>
      <c r="D826">
        <v>29</v>
      </c>
      <c r="E826">
        <v>5</v>
      </c>
      <c r="F826">
        <v>6799.46</v>
      </c>
      <c r="G826" t="s">
        <v>16</v>
      </c>
      <c r="H826" t="s">
        <v>11</v>
      </c>
      <c r="I826" t="s">
        <v>276</v>
      </c>
    </row>
    <row r="827" spans="1:9" x14ac:dyDescent="0.25">
      <c r="A827" t="s">
        <v>860</v>
      </c>
      <c r="B827">
        <v>1975</v>
      </c>
      <c r="C827" t="s">
        <v>35</v>
      </c>
      <c r="D827">
        <v>17</v>
      </c>
      <c r="E827">
        <v>1</v>
      </c>
      <c r="F827">
        <v>6809.46</v>
      </c>
      <c r="G827" t="s">
        <v>11</v>
      </c>
      <c r="H827" t="s">
        <v>16</v>
      </c>
      <c r="I827" t="s">
        <v>23</v>
      </c>
    </row>
    <row r="828" spans="1:9" x14ac:dyDescent="0.25">
      <c r="A828" t="s">
        <v>861</v>
      </c>
      <c r="B828">
        <v>1994</v>
      </c>
      <c r="C828" t="s">
        <v>10</v>
      </c>
      <c r="D828">
        <v>8</v>
      </c>
      <c r="E828">
        <v>0</v>
      </c>
      <c r="F828">
        <v>6827.69</v>
      </c>
      <c r="G828" t="s">
        <v>11</v>
      </c>
      <c r="H828" t="s">
        <v>11</v>
      </c>
      <c r="I828" t="s">
        <v>300</v>
      </c>
    </row>
    <row r="829" spans="1:9" x14ac:dyDescent="0.25">
      <c r="A829" t="s">
        <v>862</v>
      </c>
      <c r="B829">
        <v>1979</v>
      </c>
      <c r="C829" t="s">
        <v>10</v>
      </c>
      <c r="D829">
        <v>15</v>
      </c>
      <c r="E829">
        <v>0</v>
      </c>
      <c r="F829">
        <v>6837.37</v>
      </c>
      <c r="G829" t="s">
        <v>12</v>
      </c>
      <c r="H829" t="s">
        <v>16</v>
      </c>
      <c r="I829" t="s">
        <v>168</v>
      </c>
    </row>
    <row r="830" spans="1:9" x14ac:dyDescent="0.25">
      <c r="A830" t="s">
        <v>863</v>
      </c>
      <c r="B830">
        <v>2000</v>
      </c>
      <c r="C830" t="s">
        <v>15</v>
      </c>
      <c r="D830">
        <v>30</v>
      </c>
      <c r="E830">
        <v>0</v>
      </c>
      <c r="F830">
        <v>6842.28</v>
      </c>
      <c r="G830" t="s">
        <v>11</v>
      </c>
      <c r="H830" t="s">
        <v>16</v>
      </c>
      <c r="I830" t="s">
        <v>23</v>
      </c>
    </row>
    <row r="831" spans="1:9" x14ac:dyDescent="0.25">
      <c r="A831" t="s">
        <v>864</v>
      </c>
      <c r="B831">
        <v>1977</v>
      </c>
      <c r="C831" t="s">
        <v>18</v>
      </c>
      <c r="D831">
        <v>15</v>
      </c>
      <c r="E831">
        <v>2</v>
      </c>
      <c r="F831">
        <v>6843.17</v>
      </c>
      <c r="G831" t="s">
        <v>11</v>
      </c>
      <c r="H831" t="s">
        <v>16</v>
      </c>
      <c r="I831" t="s">
        <v>13</v>
      </c>
    </row>
    <row r="832" spans="1:9" x14ac:dyDescent="0.25">
      <c r="A832" t="s">
        <v>865</v>
      </c>
      <c r="B832">
        <v>1979</v>
      </c>
      <c r="C832" t="s">
        <v>15</v>
      </c>
      <c r="D832">
        <v>4</v>
      </c>
      <c r="E832">
        <v>1</v>
      </c>
      <c r="F832">
        <v>6849.03</v>
      </c>
      <c r="G832" t="s">
        <v>11</v>
      </c>
      <c r="H832" t="s">
        <v>11</v>
      </c>
      <c r="I832" t="s">
        <v>42</v>
      </c>
    </row>
    <row r="833" spans="1:9" x14ac:dyDescent="0.25">
      <c r="A833" t="s">
        <v>866</v>
      </c>
      <c r="B833">
        <v>1981</v>
      </c>
      <c r="C833" t="s">
        <v>18</v>
      </c>
      <c r="D833">
        <v>19</v>
      </c>
      <c r="E833">
        <v>1</v>
      </c>
      <c r="F833">
        <v>6858.48</v>
      </c>
      <c r="G833" t="s">
        <v>11</v>
      </c>
      <c r="H833" t="s">
        <v>11</v>
      </c>
      <c r="I833" t="s">
        <v>166</v>
      </c>
    </row>
    <row r="834" spans="1:9" x14ac:dyDescent="0.25">
      <c r="A834" t="s">
        <v>867</v>
      </c>
      <c r="B834">
        <v>1978</v>
      </c>
      <c r="C834" t="s">
        <v>35</v>
      </c>
      <c r="D834">
        <v>5</v>
      </c>
      <c r="E834">
        <v>2</v>
      </c>
      <c r="F834">
        <v>6863.49</v>
      </c>
      <c r="G834" t="s">
        <v>11</v>
      </c>
      <c r="H834" t="s">
        <v>16</v>
      </c>
      <c r="I834" t="s">
        <v>13</v>
      </c>
    </row>
    <row r="835" spans="1:9" x14ac:dyDescent="0.25">
      <c r="A835" t="s">
        <v>868</v>
      </c>
      <c r="B835">
        <v>1969</v>
      </c>
      <c r="C835" t="s">
        <v>37</v>
      </c>
      <c r="D835">
        <v>23</v>
      </c>
      <c r="E835">
        <v>0</v>
      </c>
      <c r="F835">
        <v>6868.39</v>
      </c>
      <c r="G835" t="s">
        <v>11</v>
      </c>
      <c r="H835" t="s">
        <v>11</v>
      </c>
      <c r="I835" t="s">
        <v>13</v>
      </c>
    </row>
    <row r="836" spans="1:9" x14ac:dyDescent="0.25">
      <c r="A836" t="s">
        <v>869</v>
      </c>
      <c r="B836">
        <v>1981</v>
      </c>
      <c r="C836" t="s">
        <v>18</v>
      </c>
      <c r="D836">
        <v>23</v>
      </c>
      <c r="E836">
        <v>2</v>
      </c>
      <c r="F836">
        <v>6875.96</v>
      </c>
      <c r="G836" t="s">
        <v>11</v>
      </c>
      <c r="H836" t="s">
        <v>11</v>
      </c>
      <c r="I836" t="s">
        <v>42</v>
      </c>
    </row>
    <row r="837" spans="1:9" x14ac:dyDescent="0.25">
      <c r="A837" t="s">
        <v>870</v>
      </c>
      <c r="B837">
        <v>2004</v>
      </c>
      <c r="C837" t="s">
        <v>30</v>
      </c>
      <c r="D837">
        <v>24</v>
      </c>
      <c r="E837">
        <v>0</v>
      </c>
      <c r="F837">
        <v>6876.53</v>
      </c>
      <c r="G837" t="s">
        <v>11</v>
      </c>
      <c r="H837" t="s">
        <v>16</v>
      </c>
      <c r="I837" t="s">
        <v>23</v>
      </c>
    </row>
    <row r="838" spans="1:9" x14ac:dyDescent="0.25">
      <c r="A838" t="s">
        <v>871</v>
      </c>
      <c r="B838">
        <v>1985</v>
      </c>
      <c r="C838" t="s">
        <v>20</v>
      </c>
      <c r="D838">
        <v>10</v>
      </c>
      <c r="E838">
        <v>2</v>
      </c>
      <c r="F838">
        <v>6877.98</v>
      </c>
      <c r="G838" t="s">
        <v>11</v>
      </c>
      <c r="H838" t="s">
        <v>16</v>
      </c>
      <c r="I838" t="s">
        <v>247</v>
      </c>
    </row>
    <row r="839" spans="1:9" x14ac:dyDescent="0.25">
      <c r="A839" t="s">
        <v>872</v>
      </c>
      <c r="B839">
        <v>1989</v>
      </c>
      <c r="C839" t="s">
        <v>30</v>
      </c>
      <c r="D839">
        <v>21</v>
      </c>
      <c r="E839">
        <v>3</v>
      </c>
      <c r="F839">
        <v>6895.19</v>
      </c>
      <c r="G839" t="s">
        <v>11</v>
      </c>
      <c r="H839" t="s">
        <v>12</v>
      </c>
      <c r="I839" t="s">
        <v>247</v>
      </c>
    </row>
    <row r="840" spans="1:9" x14ac:dyDescent="0.25">
      <c r="A840" t="s">
        <v>873</v>
      </c>
      <c r="B840">
        <v>1984</v>
      </c>
      <c r="C840" t="s">
        <v>20</v>
      </c>
      <c r="D840">
        <v>5</v>
      </c>
      <c r="E840">
        <v>2</v>
      </c>
      <c r="F840">
        <v>6933.24</v>
      </c>
      <c r="G840" t="s">
        <v>11</v>
      </c>
      <c r="H840" t="s">
        <v>12</v>
      </c>
      <c r="I840" t="s">
        <v>23</v>
      </c>
    </row>
    <row r="841" spans="1:9" x14ac:dyDescent="0.25">
      <c r="A841" t="s">
        <v>874</v>
      </c>
      <c r="B841">
        <v>1978</v>
      </c>
      <c r="C841" t="s">
        <v>15</v>
      </c>
      <c r="D841">
        <v>29</v>
      </c>
      <c r="E841">
        <v>2</v>
      </c>
      <c r="F841">
        <v>6938.11</v>
      </c>
      <c r="G841" t="s">
        <v>11</v>
      </c>
      <c r="H841" t="s">
        <v>11</v>
      </c>
      <c r="I841" t="s">
        <v>13</v>
      </c>
    </row>
    <row r="842" spans="1:9" x14ac:dyDescent="0.25">
      <c r="A842" t="s">
        <v>875</v>
      </c>
      <c r="B842">
        <v>1980</v>
      </c>
      <c r="C842" t="s">
        <v>35</v>
      </c>
      <c r="D842">
        <v>30</v>
      </c>
      <c r="E842">
        <v>1</v>
      </c>
      <c r="F842">
        <v>6940.91</v>
      </c>
      <c r="G842" t="s">
        <v>11</v>
      </c>
      <c r="H842" t="s">
        <v>11</v>
      </c>
      <c r="I842" t="s">
        <v>23</v>
      </c>
    </row>
    <row r="843" spans="1:9" x14ac:dyDescent="0.25">
      <c r="A843" t="s">
        <v>876</v>
      </c>
      <c r="B843">
        <v>1980</v>
      </c>
      <c r="C843" t="s">
        <v>37</v>
      </c>
      <c r="D843">
        <v>5</v>
      </c>
      <c r="E843">
        <v>2</v>
      </c>
      <c r="F843">
        <v>6940.94</v>
      </c>
      <c r="G843" t="s">
        <v>11</v>
      </c>
      <c r="H843" t="s">
        <v>12</v>
      </c>
      <c r="I843" t="s">
        <v>13</v>
      </c>
    </row>
    <row r="844" spans="1:9" x14ac:dyDescent="0.25">
      <c r="A844" t="s">
        <v>877</v>
      </c>
      <c r="B844">
        <v>1978</v>
      </c>
      <c r="C844" t="s">
        <v>30</v>
      </c>
      <c r="D844">
        <v>15</v>
      </c>
      <c r="E844">
        <v>0</v>
      </c>
      <c r="F844">
        <v>6948.7</v>
      </c>
      <c r="G844" t="s">
        <v>16</v>
      </c>
      <c r="H844" t="s">
        <v>11</v>
      </c>
      <c r="I844" t="s">
        <v>23</v>
      </c>
    </row>
    <row r="845" spans="1:9" x14ac:dyDescent="0.25">
      <c r="A845" t="s">
        <v>878</v>
      </c>
      <c r="B845">
        <v>1980</v>
      </c>
      <c r="C845" t="s">
        <v>35</v>
      </c>
      <c r="D845">
        <v>18</v>
      </c>
      <c r="E845">
        <v>2</v>
      </c>
      <c r="F845">
        <v>6951.12</v>
      </c>
      <c r="G845" t="s">
        <v>11</v>
      </c>
      <c r="H845" t="s">
        <v>11</v>
      </c>
      <c r="I845" t="s">
        <v>13</v>
      </c>
    </row>
    <row r="846" spans="1:9" x14ac:dyDescent="0.25">
      <c r="A846" t="s">
        <v>879</v>
      </c>
      <c r="B846">
        <v>1975</v>
      </c>
      <c r="C846" t="s">
        <v>18</v>
      </c>
      <c r="D846">
        <v>3</v>
      </c>
      <c r="E846">
        <v>1</v>
      </c>
      <c r="F846">
        <v>6965.21</v>
      </c>
      <c r="G846" t="s">
        <v>11</v>
      </c>
      <c r="H846" t="s">
        <v>12</v>
      </c>
      <c r="I846" t="s">
        <v>13</v>
      </c>
    </row>
    <row r="847" spans="1:9" x14ac:dyDescent="0.25">
      <c r="A847" t="s">
        <v>880</v>
      </c>
      <c r="B847">
        <v>1985</v>
      </c>
      <c r="C847" t="s">
        <v>30</v>
      </c>
      <c r="D847">
        <v>10</v>
      </c>
      <c r="E847">
        <v>3</v>
      </c>
      <c r="F847">
        <v>6985.51</v>
      </c>
      <c r="G847" t="s">
        <v>11</v>
      </c>
      <c r="H847" t="s">
        <v>11</v>
      </c>
      <c r="I847" t="s">
        <v>166</v>
      </c>
    </row>
    <row r="848" spans="1:9" x14ac:dyDescent="0.25">
      <c r="A848" t="s">
        <v>881</v>
      </c>
      <c r="B848">
        <v>1982</v>
      </c>
      <c r="C848" t="s">
        <v>37</v>
      </c>
      <c r="D848">
        <v>18</v>
      </c>
      <c r="E848">
        <v>2</v>
      </c>
      <c r="F848">
        <v>6986.7</v>
      </c>
      <c r="G848" t="s">
        <v>12</v>
      </c>
      <c r="H848" t="s">
        <v>16</v>
      </c>
      <c r="I848" t="s">
        <v>23</v>
      </c>
    </row>
    <row r="849" spans="1:9" x14ac:dyDescent="0.25">
      <c r="A849" t="s">
        <v>882</v>
      </c>
      <c r="B849">
        <v>1982</v>
      </c>
      <c r="C849" t="s">
        <v>20</v>
      </c>
      <c r="D849">
        <v>1</v>
      </c>
      <c r="E849">
        <v>3</v>
      </c>
      <c r="F849">
        <v>6989.95</v>
      </c>
      <c r="G849" t="s">
        <v>11</v>
      </c>
      <c r="H849" t="s">
        <v>16</v>
      </c>
      <c r="I849" t="s">
        <v>13</v>
      </c>
    </row>
    <row r="850" spans="1:9" x14ac:dyDescent="0.25">
      <c r="A850" t="s">
        <v>883</v>
      </c>
      <c r="B850">
        <v>1969</v>
      </c>
      <c r="C850" t="s">
        <v>10</v>
      </c>
      <c r="D850">
        <v>6</v>
      </c>
      <c r="E850">
        <v>0</v>
      </c>
      <c r="F850">
        <v>7003.1</v>
      </c>
      <c r="G850" t="s">
        <v>11</v>
      </c>
      <c r="H850" t="s">
        <v>12</v>
      </c>
      <c r="I850" t="s">
        <v>13</v>
      </c>
    </row>
    <row r="851" spans="1:9" x14ac:dyDescent="0.25">
      <c r="A851" t="s">
        <v>884</v>
      </c>
      <c r="B851">
        <v>1978</v>
      </c>
      <c r="C851" t="s">
        <v>18</v>
      </c>
      <c r="D851">
        <v>2</v>
      </c>
      <c r="E851">
        <v>2</v>
      </c>
      <c r="F851">
        <v>7033.08</v>
      </c>
      <c r="G851" t="s">
        <v>11</v>
      </c>
      <c r="H851" t="s">
        <v>11</v>
      </c>
      <c r="I851" t="s">
        <v>13</v>
      </c>
    </row>
    <row r="852" spans="1:9" x14ac:dyDescent="0.25">
      <c r="A852" t="s">
        <v>885</v>
      </c>
      <c r="B852">
        <v>1995</v>
      </c>
      <c r="C852" t="s">
        <v>37</v>
      </c>
      <c r="D852">
        <v>29</v>
      </c>
      <c r="E852">
        <v>0</v>
      </c>
      <c r="F852">
        <v>7042.11</v>
      </c>
      <c r="G852" t="s">
        <v>11</v>
      </c>
      <c r="H852" t="s">
        <v>12</v>
      </c>
      <c r="I852" t="s">
        <v>23</v>
      </c>
    </row>
    <row r="853" spans="1:9" x14ac:dyDescent="0.25">
      <c r="A853" t="s">
        <v>886</v>
      </c>
      <c r="B853">
        <v>1980</v>
      </c>
      <c r="C853" t="s">
        <v>10</v>
      </c>
      <c r="D853">
        <v>26</v>
      </c>
      <c r="E853">
        <v>1</v>
      </c>
      <c r="F853">
        <v>7045.5</v>
      </c>
      <c r="G853" t="s">
        <v>11</v>
      </c>
      <c r="H853" t="s">
        <v>16</v>
      </c>
      <c r="I853" t="s">
        <v>42</v>
      </c>
    </row>
    <row r="854" spans="1:9" x14ac:dyDescent="0.25">
      <c r="A854" t="s">
        <v>887</v>
      </c>
      <c r="B854">
        <v>1980</v>
      </c>
      <c r="C854" t="s">
        <v>37</v>
      </c>
      <c r="D854">
        <v>22</v>
      </c>
      <c r="E854">
        <v>1</v>
      </c>
      <c r="F854">
        <v>7046.72</v>
      </c>
      <c r="G854" t="s">
        <v>11</v>
      </c>
      <c r="H854" t="s">
        <v>12</v>
      </c>
      <c r="I854" t="s">
        <v>13</v>
      </c>
    </row>
    <row r="855" spans="1:9" x14ac:dyDescent="0.25">
      <c r="A855" t="s">
        <v>888</v>
      </c>
      <c r="B855">
        <v>1980</v>
      </c>
      <c r="C855" t="s">
        <v>10</v>
      </c>
      <c r="D855">
        <v>21</v>
      </c>
      <c r="E855">
        <v>0</v>
      </c>
      <c r="F855">
        <v>7050.02</v>
      </c>
      <c r="G855" t="s">
        <v>11</v>
      </c>
      <c r="H855" t="s">
        <v>16</v>
      </c>
      <c r="I855" t="s">
        <v>247</v>
      </c>
    </row>
    <row r="856" spans="1:9" x14ac:dyDescent="0.25">
      <c r="A856" t="s">
        <v>889</v>
      </c>
      <c r="B856">
        <v>1980</v>
      </c>
      <c r="C856" t="s">
        <v>18</v>
      </c>
      <c r="D856">
        <v>28</v>
      </c>
      <c r="E856">
        <v>1</v>
      </c>
      <c r="F856">
        <v>7050.64</v>
      </c>
      <c r="G856" t="s">
        <v>11</v>
      </c>
      <c r="H856" t="s">
        <v>12</v>
      </c>
      <c r="I856" t="s">
        <v>42</v>
      </c>
    </row>
    <row r="857" spans="1:9" x14ac:dyDescent="0.25">
      <c r="A857" t="s">
        <v>890</v>
      </c>
      <c r="B857">
        <v>1978</v>
      </c>
      <c r="C857" t="s">
        <v>18</v>
      </c>
      <c r="D857">
        <v>24</v>
      </c>
      <c r="E857">
        <v>2</v>
      </c>
      <c r="F857">
        <v>7054.41</v>
      </c>
      <c r="G857" t="s">
        <v>11</v>
      </c>
      <c r="H857" t="s">
        <v>11</v>
      </c>
      <c r="I857" t="s">
        <v>13</v>
      </c>
    </row>
    <row r="858" spans="1:9" x14ac:dyDescent="0.25">
      <c r="A858" t="s">
        <v>891</v>
      </c>
      <c r="B858">
        <v>1982</v>
      </c>
      <c r="C858" t="s">
        <v>37</v>
      </c>
      <c r="D858">
        <v>6</v>
      </c>
      <c r="E858">
        <v>1</v>
      </c>
      <c r="F858">
        <v>7077.19</v>
      </c>
      <c r="G858" t="s">
        <v>11</v>
      </c>
      <c r="H858" t="s">
        <v>12</v>
      </c>
      <c r="I858" t="s">
        <v>247</v>
      </c>
    </row>
    <row r="859" spans="1:9" x14ac:dyDescent="0.25">
      <c r="A859" t="s">
        <v>892</v>
      </c>
      <c r="B859">
        <v>1992</v>
      </c>
      <c r="C859" t="s">
        <v>18</v>
      </c>
      <c r="D859">
        <v>18</v>
      </c>
      <c r="E859">
        <v>0</v>
      </c>
      <c r="F859">
        <v>7096.98</v>
      </c>
      <c r="G859" t="s">
        <v>11</v>
      </c>
      <c r="H859" t="s">
        <v>11</v>
      </c>
      <c r="I859" t="s">
        <v>23</v>
      </c>
    </row>
    <row r="860" spans="1:9" x14ac:dyDescent="0.25">
      <c r="A860" t="s">
        <v>893</v>
      </c>
      <c r="B860">
        <v>1987</v>
      </c>
      <c r="C860" t="s">
        <v>35</v>
      </c>
      <c r="D860">
        <v>11</v>
      </c>
      <c r="E860">
        <v>3</v>
      </c>
      <c r="F860">
        <v>7106.81</v>
      </c>
      <c r="G860" t="s">
        <v>11</v>
      </c>
      <c r="H860" t="s">
        <v>16</v>
      </c>
      <c r="I860" t="s">
        <v>23</v>
      </c>
    </row>
    <row r="861" spans="1:9" x14ac:dyDescent="0.25">
      <c r="A861" t="s">
        <v>894</v>
      </c>
      <c r="B861">
        <v>1968</v>
      </c>
      <c r="C861" t="s">
        <v>18</v>
      </c>
      <c r="D861">
        <v>29</v>
      </c>
      <c r="E861">
        <v>0</v>
      </c>
      <c r="F861">
        <v>7125.25</v>
      </c>
      <c r="G861" t="s">
        <v>12</v>
      </c>
      <c r="H861" t="s">
        <v>11</v>
      </c>
      <c r="I861" t="s">
        <v>13</v>
      </c>
    </row>
    <row r="862" spans="1:9" x14ac:dyDescent="0.25">
      <c r="A862" t="s">
        <v>895</v>
      </c>
      <c r="B862">
        <v>1993</v>
      </c>
      <c r="C862" t="s">
        <v>35</v>
      </c>
      <c r="D862">
        <v>1</v>
      </c>
      <c r="E862">
        <v>0</v>
      </c>
      <c r="F862">
        <v>7128.64</v>
      </c>
      <c r="G862" t="s">
        <v>11</v>
      </c>
      <c r="H862" t="s">
        <v>11</v>
      </c>
      <c r="I862" t="s">
        <v>300</v>
      </c>
    </row>
    <row r="863" spans="1:9" x14ac:dyDescent="0.25">
      <c r="A863" t="s">
        <v>896</v>
      </c>
      <c r="B863">
        <v>1984</v>
      </c>
      <c r="C863" t="s">
        <v>10</v>
      </c>
      <c r="D863">
        <v>7</v>
      </c>
      <c r="E863">
        <v>2</v>
      </c>
      <c r="F863">
        <v>7133.9</v>
      </c>
      <c r="G863" t="s">
        <v>11</v>
      </c>
      <c r="H863" t="s">
        <v>16</v>
      </c>
      <c r="I863" t="s">
        <v>247</v>
      </c>
    </row>
    <row r="864" spans="1:9" x14ac:dyDescent="0.25">
      <c r="A864" t="s">
        <v>897</v>
      </c>
      <c r="B864">
        <v>1999</v>
      </c>
      <c r="C864" t="s">
        <v>35</v>
      </c>
      <c r="D864">
        <v>8</v>
      </c>
      <c r="E864">
        <v>0</v>
      </c>
      <c r="F864">
        <v>7144.4</v>
      </c>
      <c r="G864" t="s">
        <v>11</v>
      </c>
      <c r="H864" t="s">
        <v>16</v>
      </c>
      <c r="I864" t="s">
        <v>632</v>
      </c>
    </row>
    <row r="865" spans="1:9" x14ac:dyDescent="0.25">
      <c r="A865" t="s">
        <v>898</v>
      </c>
      <c r="B865">
        <v>1984</v>
      </c>
      <c r="C865" t="s">
        <v>15</v>
      </c>
      <c r="D865">
        <v>21</v>
      </c>
      <c r="E865">
        <v>2</v>
      </c>
      <c r="F865">
        <v>7144.86</v>
      </c>
      <c r="G865" t="s">
        <v>11</v>
      </c>
      <c r="H865" t="s">
        <v>11</v>
      </c>
      <c r="I865" t="s">
        <v>247</v>
      </c>
    </row>
    <row r="866" spans="1:9" x14ac:dyDescent="0.25">
      <c r="A866" t="s">
        <v>899</v>
      </c>
      <c r="B866">
        <v>1976</v>
      </c>
      <c r="C866" t="s">
        <v>18</v>
      </c>
      <c r="D866">
        <v>24</v>
      </c>
      <c r="E866">
        <v>0</v>
      </c>
      <c r="F866">
        <v>7147.11</v>
      </c>
      <c r="G866" t="s">
        <v>12</v>
      </c>
      <c r="H866" t="s">
        <v>11</v>
      </c>
      <c r="I866" t="s">
        <v>42</v>
      </c>
    </row>
    <row r="867" spans="1:9" x14ac:dyDescent="0.25">
      <c r="A867" t="s">
        <v>900</v>
      </c>
      <c r="B867">
        <v>1978</v>
      </c>
      <c r="C867" t="s">
        <v>10</v>
      </c>
      <c r="D867">
        <v>30</v>
      </c>
      <c r="E867">
        <v>1</v>
      </c>
      <c r="F867">
        <v>7147.47</v>
      </c>
      <c r="G867" t="s">
        <v>11</v>
      </c>
      <c r="H867" t="s">
        <v>12</v>
      </c>
      <c r="I867" t="s">
        <v>13</v>
      </c>
    </row>
    <row r="868" spans="1:9" x14ac:dyDescent="0.25">
      <c r="A868" t="s">
        <v>901</v>
      </c>
      <c r="B868">
        <v>1984</v>
      </c>
      <c r="C868" t="s">
        <v>18</v>
      </c>
      <c r="D868">
        <v>29</v>
      </c>
      <c r="E868">
        <v>3</v>
      </c>
      <c r="F868">
        <v>7151.09</v>
      </c>
      <c r="G868" t="s">
        <v>11</v>
      </c>
      <c r="H868" t="s">
        <v>11</v>
      </c>
      <c r="I868" t="s">
        <v>42</v>
      </c>
    </row>
    <row r="869" spans="1:9" x14ac:dyDescent="0.25">
      <c r="A869" t="s">
        <v>902</v>
      </c>
      <c r="B869">
        <v>1978</v>
      </c>
      <c r="C869" t="s">
        <v>20</v>
      </c>
      <c r="D869">
        <v>6</v>
      </c>
      <c r="E869">
        <v>1</v>
      </c>
      <c r="F869">
        <v>7152.67</v>
      </c>
      <c r="G869" t="s">
        <v>12</v>
      </c>
      <c r="H869" t="s">
        <v>11</v>
      </c>
      <c r="I869" t="s">
        <v>13</v>
      </c>
    </row>
    <row r="870" spans="1:9" x14ac:dyDescent="0.25">
      <c r="A870" t="s">
        <v>903</v>
      </c>
      <c r="B870">
        <v>1981</v>
      </c>
      <c r="C870" t="s">
        <v>10</v>
      </c>
      <c r="D870">
        <v>17</v>
      </c>
      <c r="E870">
        <v>1</v>
      </c>
      <c r="F870">
        <v>7153.55</v>
      </c>
      <c r="G870" t="s">
        <v>11</v>
      </c>
      <c r="H870" t="s">
        <v>16</v>
      </c>
      <c r="I870" t="s">
        <v>23</v>
      </c>
    </row>
    <row r="871" spans="1:9" x14ac:dyDescent="0.25">
      <c r="A871" t="s">
        <v>904</v>
      </c>
      <c r="B871">
        <v>1980</v>
      </c>
      <c r="C871" t="s">
        <v>18</v>
      </c>
      <c r="D871">
        <v>22</v>
      </c>
      <c r="E871">
        <v>2</v>
      </c>
      <c r="F871">
        <v>7160.09</v>
      </c>
      <c r="G871" t="s">
        <v>11</v>
      </c>
      <c r="H871" t="s">
        <v>11</v>
      </c>
      <c r="I871" t="s">
        <v>42</v>
      </c>
    </row>
    <row r="872" spans="1:9" x14ac:dyDescent="0.25">
      <c r="A872" t="s">
        <v>905</v>
      </c>
      <c r="B872">
        <v>1980</v>
      </c>
      <c r="C872" t="s">
        <v>37</v>
      </c>
      <c r="D872">
        <v>7</v>
      </c>
      <c r="E872">
        <v>2</v>
      </c>
      <c r="F872">
        <v>7160.33</v>
      </c>
      <c r="G872" t="s">
        <v>11</v>
      </c>
      <c r="H872" t="s">
        <v>16</v>
      </c>
      <c r="I872" t="s">
        <v>13</v>
      </c>
    </row>
    <row r="873" spans="1:9" x14ac:dyDescent="0.25">
      <c r="A873" t="s">
        <v>906</v>
      </c>
      <c r="B873">
        <v>1980</v>
      </c>
      <c r="C873" t="s">
        <v>20</v>
      </c>
      <c r="D873">
        <v>30</v>
      </c>
      <c r="E873">
        <v>2</v>
      </c>
      <c r="F873">
        <v>7162.01</v>
      </c>
      <c r="G873" t="s">
        <v>11</v>
      </c>
      <c r="H873" t="s">
        <v>12</v>
      </c>
      <c r="I873" t="s">
        <v>13</v>
      </c>
    </row>
    <row r="874" spans="1:9" x14ac:dyDescent="0.25">
      <c r="A874" t="s">
        <v>907</v>
      </c>
      <c r="B874">
        <v>1982</v>
      </c>
      <c r="C874" t="s">
        <v>35</v>
      </c>
      <c r="D874">
        <v>16</v>
      </c>
      <c r="E874">
        <v>2</v>
      </c>
      <c r="F874">
        <v>7173.36</v>
      </c>
      <c r="G874" t="s">
        <v>12</v>
      </c>
      <c r="H874" t="s">
        <v>11</v>
      </c>
      <c r="I874" t="s">
        <v>168</v>
      </c>
    </row>
    <row r="875" spans="1:9" x14ac:dyDescent="0.25">
      <c r="A875" t="s">
        <v>908</v>
      </c>
      <c r="B875">
        <v>1975</v>
      </c>
      <c r="C875" t="s">
        <v>10</v>
      </c>
      <c r="D875">
        <v>19</v>
      </c>
      <c r="E875">
        <v>1</v>
      </c>
      <c r="F875">
        <v>7175.51</v>
      </c>
      <c r="G875" t="s">
        <v>11</v>
      </c>
      <c r="H875" t="s">
        <v>12</v>
      </c>
      <c r="I875" t="s">
        <v>13</v>
      </c>
    </row>
    <row r="876" spans="1:9" x14ac:dyDescent="0.25">
      <c r="A876" t="s">
        <v>909</v>
      </c>
      <c r="B876">
        <v>1968</v>
      </c>
      <c r="C876" t="s">
        <v>35</v>
      </c>
      <c r="D876">
        <v>26</v>
      </c>
      <c r="E876">
        <v>0</v>
      </c>
      <c r="F876">
        <v>7179.52</v>
      </c>
      <c r="G876" t="s">
        <v>12</v>
      </c>
      <c r="H876" t="s">
        <v>12</v>
      </c>
      <c r="I876" t="s">
        <v>13</v>
      </c>
    </row>
    <row r="877" spans="1:9" x14ac:dyDescent="0.25">
      <c r="A877" t="s">
        <v>910</v>
      </c>
      <c r="B877">
        <v>1982</v>
      </c>
      <c r="C877" t="s">
        <v>20</v>
      </c>
      <c r="D877">
        <v>14</v>
      </c>
      <c r="E877">
        <v>3</v>
      </c>
      <c r="F877">
        <v>7196.87</v>
      </c>
      <c r="G877" t="s">
        <v>12</v>
      </c>
      <c r="H877" t="s">
        <v>11</v>
      </c>
      <c r="I877" t="s">
        <v>42</v>
      </c>
    </row>
    <row r="878" spans="1:9" x14ac:dyDescent="0.25">
      <c r="A878" t="s">
        <v>911</v>
      </c>
      <c r="B878">
        <v>1983</v>
      </c>
      <c r="C878" t="s">
        <v>35</v>
      </c>
      <c r="D878">
        <v>11</v>
      </c>
      <c r="E878">
        <v>2</v>
      </c>
      <c r="F878">
        <v>7201.7</v>
      </c>
      <c r="G878" t="s">
        <v>11</v>
      </c>
      <c r="H878" t="s">
        <v>12</v>
      </c>
      <c r="I878" t="s">
        <v>23</v>
      </c>
    </row>
    <row r="879" spans="1:9" x14ac:dyDescent="0.25">
      <c r="A879" t="s">
        <v>912</v>
      </c>
      <c r="B879">
        <v>1983</v>
      </c>
      <c r="C879" t="s">
        <v>15</v>
      </c>
      <c r="D879">
        <v>21</v>
      </c>
      <c r="E879">
        <v>2</v>
      </c>
      <c r="F879">
        <v>7209.49</v>
      </c>
      <c r="G879" t="s">
        <v>11</v>
      </c>
      <c r="H879" t="s">
        <v>12</v>
      </c>
      <c r="I879" t="s">
        <v>23</v>
      </c>
    </row>
    <row r="880" spans="1:9" x14ac:dyDescent="0.25">
      <c r="A880" t="s">
        <v>913</v>
      </c>
      <c r="B880">
        <v>1991</v>
      </c>
      <c r="C880" t="s">
        <v>18</v>
      </c>
      <c r="D880">
        <v>28</v>
      </c>
      <c r="E880">
        <v>3</v>
      </c>
      <c r="F880">
        <v>7220.25</v>
      </c>
      <c r="G880" t="s">
        <v>11</v>
      </c>
      <c r="H880" t="s">
        <v>11</v>
      </c>
      <c r="I880" t="s">
        <v>300</v>
      </c>
    </row>
    <row r="881" spans="1:9" x14ac:dyDescent="0.25">
      <c r="A881" t="s">
        <v>914</v>
      </c>
      <c r="B881">
        <v>1977</v>
      </c>
      <c r="C881" t="s">
        <v>20</v>
      </c>
      <c r="D881">
        <v>15</v>
      </c>
      <c r="E881">
        <v>0</v>
      </c>
      <c r="F881">
        <v>7222.79</v>
      </c>
      <c r="G881" t="s">
        <v>12</v>
      </c>
      <c r="H881" t="s">
        <v>12</v>
      </c>
      <c r="I881" t="s">
        <v>23</v>
      </c>
    </row>
    <row r="882" spans="1:9" x14ac:dyDescent="0.25">
      <c r="A882" t="s">
        <v>915</v>
      </c>
      <c r="B882">
        <v>1986</v>
      </c>
      <c r="C882" t="s">
        <v>10</v>
      </c>
      <c r="D882">
        <v>13</v>
      </c>
      <c r="E882">
        <v>3</v>
      </c>
      <c r="F882">
        <v>7228.22</v>
      </c>
      <c r="G882" t="s">
        <v>11</v>
      </c>
      <c r="H882" t="s">
        <v>16</v>
      </c>
      <c r="I882" t="s">
        <v>247</v>
      </c>
    </row>
    <row r="883" spans="1:9" x14ac:dyDescent="0.25">
      <c r="A883" t="s">
        <v>916</v>
      </c>
      <c r="B883">
        <v>1986</v>
      </c>
      <c r="C883" t="s">
        <v>20</v>
      </c>
      <c r="D883">
        <v>2</v>
      </c>
      <c r="E883">
        <v>4</v>
      </c>
      <c r="F883">
        <v>7243.81</v>
      </c>
      <c r="G883" t="s">
        <v>11</v>
      </c>
      <c r="H883" t="s">
        <v>12</v>
      </c>
      <c r="I883" t="s">
        <v>13</v>
      </c>
    </row>
    <row r="884" spans="1:9" x14ac:dyDescent="0.25">
      <c r="A884" t="s">
        <v>917</v>
      </c>
      <c r="B884">
        <v>1982</v>
      </c>
      <c r="C884" t="s">
        <v>10</v>
      </c>
      <c r="D884">
        <v>24</v>
      </c>
      <c r="E884">
        <v>3</v>
      </c>
      <c r="F884">
        <v>7248.71</v>
      </c>
      <c r="G884" t="s">
        <v>11</v>
      </c>
      <c r="H884" t="s">
        <v>16</v>
      </c>
      <c r="I884" t="s">
        <v>13</v>
      </c>
    </row>
    <row r="885" spans="1:9" x14ac:dyDescent="0.25">
      <c r="A885" t="s">
        <v>918</v>
      </c>
      <c r="B885">
        <v>1981</v>
      </c>
      <c r="C885" t="s">
        <v>35</v>
      </c>
      <c r="D885">
        <v>14</v>
      </c>
      <c r="E885">
        <v>2</v>
      </c>
      <c r="F885">
        <v>7256.72</v>
      </c>
      <c r="G885" t="s">
        <v>12</v>
      </c>
      <c r="H885" t="s">
        <v>11</v>
      </c>
      <c r="I885" t="s">
        <v>23</v>
      </c>
    </row>
    <row r="886" spans="1:9" x14ac:dyDescent="0.25">
      <c r="A886" t="s">
        <v>919</v>
      </c>
      <c r="B886">
        <v>1981</v>
      </c>
      <c r="C886" t="s">
        <v>18</v>
      </c>
      <c r="D886">
        <v>13</v>
      </c>
      <c r="E886">
        <v>2</v>
      </c>
      <c r="F886">
        <v>7261.74</v>
      </c>
      <c r="G886" t="s">
        <v>12</v>
      </c>
      <c r="H886" t="s">
        <v>12</v>
      </c>
      <c r="I886" t="s">
        <v>23</v>
      </c>
    </row>
    <row r="887" spans="1:9" x14ac:dyDescent="0.25">
      <c r="A887" t="s">
        <v>920</v>
      </c>
      <c r="B887">
        <v>1973</v>
      </c>
      <c r="C887" t="s">
        <v>37</v>
      </c>
      <c r="D887">
        <v>25</v>
      </c>
      <c r="E887">
        <v>0</v>
      </c>
      <c r="F887">
        <v>7265.58</v>
      </c>
      <c r="G887" t="s">
        <v>11</v>
      </c>
      <c r="H887" t="s">
        <v>11</v>
      </c>
      <c r="I887" t="s">
        <v>13</v>
      </c>
    </row>
    <row r="888" spans="1:9" x14ac:dyDescent="0.25">
      <c r="A888" t="s">
        <v>921</v>
      </c>
      <c r="B888">
        <v>1981</v>
      </c>
      <c r="C888" t="s">
        <v>35</v>
      </c>
      <c r="D888">
        <v>4</v>
      </c>
      <c r="E888">
        <v>2</v>
      </c>
      <c r="F888">
        <v>7265.7</v>
      </c>
      <c r="G888" t="s">
        <v>12</v>
      </c>
      <c r="H888" t="s">
        <v>12</v>
      </c>
      <c r="I888" t="s">
        <v>23</v>
      </c>
    </row>
    <row r="889" spans="1:9" x14ac:dyDescent="0.25">
      <c r="A889" t="s">
        <v>922</v>
      </c>
      <c r="B889">
        <v>1976</v>
      </c>
      <c r="C889" t="s">
        <v>30</v>
      </c>
      <c r="D889">
        <v>18</v>
      </c>
      <c r="E889">
        <v>2</v>
      </c>
      <c r="F889">
        <v>7273.02</v>
      </c>
      <c r="G889" t="s">
        <v>11</v>
      </c>
      <c r="H889" t="s">
        <v>16</v>
      </c>
      <c r="I889" t="s">
        <v>13</v>
      </c>
    </row>
    <row r="890" spans="1:9" x14ac:dyDescent="0.25">
      <c r="A890" t="s">
        <v>923</v>
      </c>
      <c r="B890">
        <v>1985</v>
      </c>
      <c r="C890" t="s">
        <v>15</v>
      </c>
      <c r="D890">
        <v>2</v>
      </c>
      <c r="E890">
        <v>3</v>
      </c>
      <c r="F890">
        <v>7281.51</v>
      </c>
      <c r="G890" t="s">
        <v>11</v>
      </c>
      <c r="H890" t="s">
        <v>16</v>
      </c>
      <c r="I890" t="s">
        <v>23</v>
      </c>
    </row>
    <row r="891" spans="1:9" x14ac:dyDescent="0.25">
      <c r="A891" t="s">
        <v>924</v>
      </c>
      <c r="B891">
        <v>1966</v>
      </c>
      <c r="C891" t="s">
        <v>30</v>
      </c>
      <c r="D891">
        <v>26</v>
      </c>
      <c r="E891">
        <v>0</v>
      </c>
      <c r="F891">
        <v>7302.46</v>
      </c>
      <c r="G891" t="s">
        <v>12</v>
      </c>
      <c r="H891" t="s">
        <v>16</v>
      </c>
      <c r="I891" t="s">
        <v>23</v>
      </c>
    </row>
    <row r="892" spans="1:9" x14ac:dyDescent="0.25">
      <c r="A892" t="s">
        <v>925</v>
      </c>
      <c r="B892">
        <v>1965</v>
      </c>
      <c r="C892" t="s">
        <v>18</v>
      </c>
      <c r="D892">
        <v>6</v>
      </c>
      <c r="E892">
        <v>0</v>
      </c>
      <c r="F892">
        <v>7304.65</v>
      </c>
      <c r="G892" t="s">
        <v>12</v>
      </c>
      <c r="H892" t="s">
        <v>12</v>
      </c>
      <c r="I892" t="s">
        <v>13</v>
      </c>
    </row>
    <row r="893" spans="1:9" x14ac:dyDescent="0.25">
      <c r="A893" t="s">
        <v>926</v>
      </c>
      <c r="B893">
        <v>1965</v>
      </c>
      <c r="C893" t="s">
        <v>18</v>
      </c>
      <c r="D893">
        <v>25</v>
      </c>
      <c r="E893">
        <v>0</v>
      </c>
      <c r="F893">
        <v>7318.21</v>
      </c>
      <c r="G893" t="s">
        <v>12</v>
      </c>
      <c r="H893" t="s">
        <v>16</v>
      </c>
      <c r="I893" t="s">
        <v>13</v>
      </c>
    </row>
    <row r="894" spans="1:9" x14ac:dyDescent="0.25">
      <c r="A894" t="s">
        <v>927</v>
      </c>
      <c r="B894">
        <v>1972</v>
      </c>
      <c r="C894" t="s">
        <v>35</v>
      </c>
      <c r="D894">
        <v>11</v>
      </c>
      <c r="E894">
        <v>0</v>
      </c>
      <c r="F894">
        <v>7318.22</v>
      </c>
      <c r="G894" t="s">
        <v>11</v>
      </c>
      <c r="H894" t="s">
        <v>12</v>
      </c>
      <c r="I894" t="s">
        <v>23</v>
      </c>
    </row>
    <row r="895" spans="1:9" x14ac:dyDescent="0.25">
      <c r="A895" t="s">
        <v>928</v>
      </c>
      <c r="B895">
        <v>1965</v>
      </c>
      <c r="C895" t="s">
        <v>10</v>
      </c>
      <c r="D895">
        <v>11</v>
      </c>
      <c r="E895">
        <v>0</v>
      </c>
      <c r="F895">
        <v>7322.86</v>
      </c>
      <c r="G895" t="s">
        <v>12</v>
      </c>
      <c r="H895" t="s">
        <v>12</v>
      </c>
      <c r="I895" t="s">
        <v>23</v>
      </c>
    </row>
    <row r="896" spans="1:9" x14ac:dyDescent="0.25">
      <c r="A896" t="s">
        <v>929</v>
      </c>
      <c r="B896">
        <v>2004</v>
      </c>
      <c r="C896" t="s">
        <v>15</v>
      </c>
      <c r="D896">
        <v>15</v>
      </c>
      <c r="E896">
        <v>0</v>
      </c>
      <c r="F896">
        <v>7323.73</v>
      </c>
      <c r="G896" t="s">
        <v>11</v>
      </c>
      <c r="H896" t="s">
        <v>11</v>
      </c>
      <c r="I896" t="s">
        <v>247</v>
      </c>
    </row>
    <row r="897" spans="1:9" x14ac:dyDescent="0.25">
      <c r="A897" t="s">
        <v>930</v>
      </c>
      <c r="B897">
        <v>1979</v>
      </c>
      <c r="C897" t="s">
        <v>18</v>
      </c>
      <c r="D897">
        <v>19</v>
      </c>
      <c r="E897">
        <v>0</v>
      </c>
      <c r="F897">
        <v>7325.05</v>
      </c>
      <c r="G897" t="s">
        <v>11</v>
      </c>
      <c r="H897" t="s">
        <v>12</v>
      </c>
      <c r="I897" t="s">
        <v>247</v>
      </c>
    </row>
    <row r="898" spans="1:9" x14ac:dyDescent="0.25">
      <c r="A898" t="s">
        <v>931</v>
      </c>
      <c r="B898">
        <v>1984</v>
      </c>
      <c r="C898" t="s">
        <v>10</v>
      </c>
      <c r="D898">
        <v>25</v>
      </c>
      <c r="E898">
        <v>3</v>
      </c>
      <c r="F898">
        <v>7325.47</v>
      </c>
      <c r="G898" t="s">
        <v>11</v>
      </c>
      <c r="H898" t="s">
        <v>16</v>
      </c>
      <c r="I898" t="s">
        <v>23</v>
      </c>
    </row>
    <row r="899" spans="1:9" x14ac:dyDescent="0.25">
      <c r="A899" t="s">
        <v>932</v>
      </c>
      <c r="B899">
        <v>1979</v>
      </c>
      <c r="C899" t="s">
        <v>20</v>
      </c>
      <c r="D899">
        <v>19</v>
      </c>
      <c r="E899">
        <v>1</v>
      </c>
      <c r="F899">
        <v>7337.75</v>
      </c>
      <c r="G899" t="s">
        <v>11</v>
      </c>
      <c r="H899" t="s">
        <v>12</v>
      </c>
      <c r="I899" t="s">
        <v>42</v>
      </c>
    </row>
    <row r="900" spans="1:9" x14ac:dyDescent="0.25">
      <c r="A900" t="s">
        <v>933</v>
      </c>
      <c r="B900">
        <v>1986</v>
      </c>
      <c r="C900" t="s">
        <v>18</v>
      </c>
      <c r="D900">
        <v>15</v>
      </c>
      <c r="E900">
        <v>3</v>
      </c>
      <c r="F900">
        <v>7339.93</v>
      </c>
      <c r="G900" t="s">
        <v>11</v>
      </c>
      <c r="H900" t="s">
        <v>11</v>
      </c>
      <c r="I900" t="s">
        <v>23</v>
      </c>
    </row>
    <row r="901" spans="1:9" x14ac:dyDescent="0.25">
      <c r="A901" t="s">
        <v>934</v>
      </c>
      <c r="B901">
        <v>1977</v>
      </c>
      <c r="C901" t="s">
        <v>30</v>
      </c>
      <c r="D901">
        <v>18</v>
      </c>
      <c r="E901">
        <v>0</v>
      </c>
      <c r="F901">
        <v>7345.08</v>
      </c>
      <c r="G901" t="s">
        <v>11</v>
      </c>
      <c r="H901" t="s">
        <v>16</v>
      </c>
      <c r="I901" t="s">
        <v>42</v>
      </c>
    </row>
    <row r="902" spans="1:9" x14ac:dyDescent="0.25">
      <c r="A902" t="s">
        <v>935</v>
      </c>
      <c r="B902">
        <v>1979</v>
      </c>
      <c r="C902" t="s">
        <v>18</v>
      </c>
      <c r="D902">
        <v>26</v>
      </c>
      <c r="E902">
        <v>1</v>
      </c>
      <c r="F902">
        <v>7345.73</v>
      </c>
      <c r="G902" t="s">
        <v>11</v>
      </c>
      <c r="H902" t="s">
        <v>16</v>
      </c>
      <c r="I902" t="s">
        <v>13</v>
      </c>
    </row>
    <row r="903" spans="1:9" x14ac:dyDescent="0.25">
      <c r="A903" t="s">
        <v>936</v>
      </c>
      <c r="B903">
        <v>1977</v>
      </c>
      <c r="C903" t="s">
        <v>30</v>
      </c>
      <c r="D903">
        <v>1</v>
      </c>
      <c r="E903">
        <v>0</v>
      </c>
      <c r="F903">
        <v>7348.14</v>
      </c>
      <c r="G903" t="s">
        <v>11</v>
      </c>
      <c r="H903" t="s">
        <v>16</v>
      </c>
      <c r="I903" t="s">
        <v>42</v>
      </c>
    </row>
    <row r="904" spans="1:9" x14ac:dyDescent="0.25">
      <c r="A904" t="s">
        <v>937</v>
      </c>
      <c r="B904">
        <v>1993</v>
      </c>
      <c r="C904" t="s">
        <v>37</v>
      </c>
      <c r="D904">
        <v>5</v>
      </c>
      <c r="E904">
        <v>0</v>
      </c>
      <c r="F904">
        <v>7349.12</v>
      </c>
      <c r="G904" t="s">
        <v>11</v>
      </c>
      <c r="H904" t="s">
        <v>11</v>
      </c>
      <c r="I904" t="s">
        <v>300</v>
      </c>
    </row>
    <row r="905" spans="1:9" x14ac:dyDescent="0.25">
      <c r="A905" t="s">
        <v>938</v>
      </c>
      <c r="B905">
        <v>1983</v>
      </c>
      <c r="C905" t="s">
        <v>18</v>
      </c>
      <c r="D905">
        <v>21</v>
      </c>
      <c r="E905">
        <v>3</v>
      </c>
      <c r="F905">
        <v>7357.49</v>
      </c>
      <c r="G905" t="s">
        <v>11</v>
      </c>
      <c r="H905" t="s">
        <v>11</v>
      </c>
      <c r="I905" t="s">
        <v>23</v>
      </c>
    </row>
    <row r="906" spans="1:9" x14ac:dyDescent="0.25">
      <c r="A906" t="s">
        <v>939</v>
      </c>
      <c r="B906">
        <v>1981</v>
      </c>
      <c r="C906" t="s">
        <v>10</v>
      </c>
      <c r="D906">
        <v>16</v>
      </c>
      <c r="E906">
        <v>1</v>
      </c>
      <c r="F906">
        <v>7358.18</v>
      </c>
      <c r="G906" t="s">
        <v>11</v>
      </c>
      <c r="H906" t="s">
        <v>12</v>
      </c>
      <c r="I906" t="s">
        <v>247</v>
      </c>
    </row>
    <row r="907" spans="1:9" x14ac:dyDescent="0.25">
      <c r="A907" t="s">
        <v>940</v>
      </c>
      <c r="B907">
        <v>1965</v>
      </c>
      <c r="C907" t="s">
        <v>30</v>
      </c>
      <c r="D907">
        <v>9</v>
      </c>
      <c r="E907">
        <v>0</v>
      </c>
      <c r="F907">
        <v>7362.31</v>
      </c>
      <c r="G907" t="s">
        <v>12</v>
      </c>
      <c r="H907" t="s">
        <v>12</v>
      </c>
      <c r="I907" t="s">
        <v>13</v>
      </c>
    </row>
    <row r="908" spans="1:9" x14ac:dyDescent="0.25">
      <c r="A908" t="s">
        <v>941</v>
      </c>
      <c r="B908">
        <v>1981</v>
      </c>
      <c r="C908" t="s">
        <v>15</v>
      </c>
      <c r="D908">
        <v>24</v>
      </c>
      <c r="E908">
        <v>2</v>
      </c>
      <c r="F908">
        <v>7371.77</v>
      </c>
      <c r="G908" t="s">
        <v>11</v>
      </c>
      <c r="H908" t="s">
        <v>16</v>
      </c>
      <c r="I908" t="s">
        <v>42</v>
      </c>
    </row>
    <row r="909" spans="1:9" x14ac:dyDescent="0.25">
      <c r="A909" t="s">
        <v>942</v>
      </c>
      <c r="B909">
        <v>1993</v>
      </c>
      <c r="C909" t="s">
        <v>10</v>
      </c>
      <c r="D909">
        <v>22</v>
      </c>
      <c r="E909">
        <v>0</v>
      </c>
      <c r="F909">
        <v>7388.85</v>
      </c>
      <c r="G909" t="s">
        <v>11</v>
      </c>
      <c r="H909" t="s">
        <v>11</v>
      </c>
      <c r="I909" t="s">
        <v>535</v>
      </c>
    </row>
    <row r="910" spans="1:9" x14ac:dyDescent="0.25">
      <c r="A910" t="s">
        <v>943</v>
      </c>
      <c r="B910">
        <v>1965</v>
      </c>
      <c r="C910" t="s">
        <v>30</v>
      </c>
      <c r="D910">
        <v>5</v>
      </c>
      <c r="E910">
        <v>0</v>
      </c>
      <c r="F910">
        <v>7403.98</v>
      </c>
      <c r="G910" t="s">
        <v>12</v>
      </c>
      <c r="H910" t="s">
        <v>11</v>
      </c>
      <c r="I910" t="s">
        <v>13</v>
      </c>
    </row>
    <row r="911" spans="1:9" x14ac:dyDescent="0.25">
      <c r="A911" t="s">
        <v>944</v>
      </c>
      <c r="B911">
        <v>1983</v>
      </c>
      <c r="C911" t="s">
        <v>20</v>
      </c>
      <c r="D911">
        <v>19</v>
      </c>
      <c r="E911">
        <v>3</v>
      </c>
      <c r="F911">
        <v>7418.52</v>
      </c>
      <c r="G911" t="s">
        <v>11</v>
      </c>
      <c r="H911" t="s">
        <v>11</v>
      </c>
      <c r="I911" t="s">
        <v>42</v>
      </c>
    </row>
    <row r="912" spans="1:9" x14ac:dyDescent="0.25">
      <c r="A912" t="s">
        <v>945</v>
      </c>
      <c r="B912">
        <v>1978</v>
      </c>
      <c r="C912" t="s">
        <v>15</v>
      </c>
      <c r="D912">
        <v>12</v>
      </c>
      <c r="E912">
        <v>0</v>
      </c>
      <c r="F912">
        <v>7419.48</v>
      </c>
      <c r="G912" t="s">
        <v>11</v>
      </c>
      <c r="H912" t="s">
        <v>11</v>
      </c>
      <c r="I912" t="s">
        <v>23</v>
      </c>
    </row>
    <row r="913" spans="1:9" x14ac:dyDescent="0.25">
      <c r="A913" t="s">
        <v>946</v>
      </c>
      <c r="B913">
        <v>1978</v>
      </c>
      <c r="C913" t="s">
        <v>30</v>
      </c>
      <c r="D913">
        <v>2</v>
      </c>
      <c r="E913">
        <v>0</v>
      </c>
      <c r="F913">
        <v>7421.19</v>
      </c>
      <c r="G913" t="s">
        <v>11</v>
      </c>
      <c r="H913" t="s">
        <v>12</v>
      </c>
      <c r="I913" t="s">
        <v>23</v>
      </c>
    </row>
    <row r="914" spans="1:9" x14ac:dyDescent="0.25">
      <c r="A914" t="s">
        <v>947</v>
      </c>
      <c r="B914">
        <v>1977</v>
      </c>
      <c r="C914" t="s">
        <v>35</v>
      </c>
      <c r="D914">
        <v>25</v>
      </c>
      <c r="E914">
        <v>1</v>
      </c>
      <c r="F914">
        <v>7441.05</v>
      </c>
      <c r="G914" t="s">
        <v>12</v>
      </c>
      <c r="H914" t="s">
        <v>11</v>
      </c>
      <c r="I914" t="s">
        <v>42</v>
      </c>
    </row>
    <row r="915" spans="1:9" x14ac:dyDescent="0.25">
      <c r="A915" t="s">
        <v>948</v>
      </c>
      <c r="B915">
        <v>1979</v>
      </c>
      <c r="C915" t="s">
        <v>20</v>
      </c>
      <c r="D915">
        <v>1</v>
      </c>
      <c r="E915">
        <v>2</v>
      </c>
      <c r="F915">
        <v>7441.5</v>
      </c>
      <c r="G915" t="s">
        <v>12</v>
      </c>
      <c r="H915" t="s">
        <v>11</v>
      </c>
      <c r="I915" t="s">
        <v>42</v>
      </c>
    </row>
    <row r="916" spans="1:9" x14ac:dyDescent="0.25">
      <c r="A916" t="s">
        <v>949</v>
      </c>
      <c r="B916">
        <v>1980</v>
      </c>
      <c r="C916" t="s">
        <v>10</v>
      </c>
      <c r="D916">
        <v>7</v>
      </c>
      <c r="E916">
        <v>1</v>
      </c>
      <c r="F916">
        <v>7443.64</v>
      </c>
      <c r="G916" t="s">
        <v>11</v>
      </c>
      <c r="H916" t="s">
        <v>12</v>
      </c>
      <c r="I916" t="s">
        <v>23</v>
      </c>
    </row>
    <row r="917" spans="1:9" x14ac:dyDescent="0.25">
      <c r="A917" t="s">
        <v>950</v>
      </c>
      <c r="B917">
        <v>1977</v>
      </c>
      <c r="C917" t="s">
        <v>20</v>
      </c>
      <c r="D917">
        <v>25</v>
      </c>
      <c r="E917">
        <v>1</v>
      </c>
      <c r="F917">
        <v>7445.92</v>
      </c>
      <c r="G917" t="s">
        <v>12</v>
      </c>
      <c r="H917" t="s">
        <v>16</v>
      </c>
      <c r="I917" t="s">
        <v>42</v>
      </c>
    </row>
    <row r="918" spans="1:9" x14ac:dyDescent="0.25">
      <c r="A918" t="s">
        <v>951</v>
      </c>
      <c r="B918">
        <v>1977</v>
      </c>
      <c r="C918" t="s">
        <v>20</v>
      </c>
      <c r="D918">
        <v>30</v>
      </c>
      <c r="E918">
        <v>0</v>
      </c>
      <c r="F918">
        <v>7448.4</v>
      </c>
      <c r="G918" t="s">
        <v>12</v>
      </c>
      <c r="H918" t="s">
        <v>12</v>
      </c>
      <c r="I918" t="s">
        <v>356</v>
      </c>
    </row>
    <row r="919" spans="1:9" x14ac:dyDescent="0.25">
      <c r="A919" t="s">
        <v>952</v>
      </c>
      <c r="B919">
        <v>2001</v>
      </c>
      <c r="C919" t="s">
        <v>18</v>
      </c>
      <c r="D919">
        <v>1</v>
      </c>
      <c r="E919">
        <v>0</v>
      </c>
      <c r="F919">
        <v>7450.36</v>
      </c>
      <c r="G919" t="s">
        <v>11</v>
      </c>
      <c r="H919" t="s">
        <v>11</v>
      </c>
      <c r="I919" t="s">
        <v>23</v>
      </c>
    </row>
    <row r="920" spans="1:9" x14ac:dyDescent="0.25">
      <c r="A920" t="s">
        <v>953</v>
      </c>
      <c r="B920">
        <v>1967</v>
      </c>
      <c r="C920" t="s">
        <v>35</v>
      </c>
      <c r="D920">
        <v>4</v>
      </c>
      <c r="E920">
        <v>0</v>
      </c>
      <c r="F920">
        <v>7463.51</v>
      </c>
      <c r="G920" t="s">
        <v>12</v>
      </c>
      <c r="H920" t="s">
        <v>12</v>
      </c>
      <c r="I920" t="s">
        <v>13</v>
      </c>
    </row>
    <row r="921" spans="1:9" x14ac:dyDescent="0.25">
      <c r="A921" t="s">
        <v>954</v>
      </c>
      <c r="B921">
        <v>1996</v>
      </c>
      <c r="C921" t="s">
        <v>18</v>
      </c>
      <c r="D921">
        <v>14</v>
      </c>
      <c r="E921">
        <v>0</v>
      </c>
      <c r="F921">
        <v>7487.38</v>
      </c>
      <c r="G921" t="s">
        <v>11</v>
      </c>
      <c r="H921" t="s">
        <v>12</v>
      </c>
      <c r="I921" t="s">
        <v>23</v>
      </c>
    </row>
    <row r="922" spans="1:9" x14ac:dyDescent="0.25">
      <c r="A922" t="s">
        <v>955</v>
      </c>
      <c r="B922">
        <v>1988</v>
      </c>
      <c r="C922" t="s">
        <v>30</v>
      </c>
      <c r="D922">
        <v>15</v>
      </c>
      <c r="E922">
        <v>3</v>
      </c>
      <c r="F922">
        <v>7494.63</v>
      </c>
      <c r="G922" t="s">
        <v>11</v>
      </c>
      <c r="H922" t="s">
        <v>12</v>
      </c>
      <c r="I922" t="s">
        <v>200</v>
      </c>
    </row>
    <row r="923" spans="1:9" x14ac:dyDescent="0.25">
      <c r="A923" t="s">
        <v>956</v>
      </c>
      <c r="B923">
        <v>1997</v>
      </c>
      <c r="C923" t="s">
        <v>37</v>
      </c>
      <c r="D923">
        <v>28</v>
      </c>
      <c r="E923">
        <v>0</v>
      </c>
      <c r="F923">
        <v>7504.3</v>
      </c>
      <c r="G923" t="s">
        <v>11</v>
      </c>
      <c r="H923" t="s">
        <v>16</v>
      </c>
      <c r="I923" t="s">
        <v>23</v>
      </c>
    </row>
    <row r="924" spans="1:9" x14ac:dyDescent="0.25">
      <c r="A924" t="s">
        <v>957</v>
      </c>
      <c r="B924">
        <v>1983</v>
      </c>
      <c r="C924" t="s">
        <v>10</v>
      </c>
      <c r="D924">
        <v>10</v>
      </c>
      <c r="E924">
        <v>4</v>
      </c>
      <c r="F924">
        <v>7512.27</v>
      </c>
      <c r="G924" t="s">
        <v>12</v>
      </c>
      <c r="H924" t="s">
        <v>11</v>
      </c>
      <c r="I924" t="s">
        <v>42</v>
      </c>
    </row>
    <row r="925" spans="1:9" x14ac:dyDescent="0.25">
      <c r="A925" t="s">
        <v>958</v>
      </c>
      <c r="B925">
        <v>1978</v>
      </c>
      <c r="C925" t="s">
        <v>37</v>
      </c>
      <c r="D925">
        <v>18</v>
      </c>
      <c r="E925">
        <v>1</v>
      </c>
      <c r="F925">
        <v>7518.03</v>
      </c>
      <c r="G925" t="s">
        <v>11</v>
      </c>
      <c r="H925" t="s">
        <v>12</v>
      </c>
      <c r="I925" t="s">
        <v>23</v>
      </c>
    </row>
    <row r="926" spans="1:9" x14ac:dyDescent="0.25">
      <c r="A926" t="s">
        <v>959</v>
      </c>
      <c r="B926">
        <v>1976</v>
      </c>
      <c r="C926" t="s">
        <v>37</v>
      </c>
      <c r="D926">
        <v>10</v>
      </c>
      <c r="E926">
        <v>0</v>
      </c>
      <c r="F926">
        <v>7526.71</v>
      </c>
      <c r="G926" t="s">
        <v>12</v>
      </c>
      <c r="H926" t="s">
        <v>16</v>
      </c>
      <c r="I926" t="s">
        <v>23</v>
      </c>
    </row>
    <row r="927" spans="1:9" x14ac:dyDescent="0.25">
      <c r="A927" t="s">
        <v>960</v>
      </c>
      <c r="B927">
        <v>1978</v>
      </c>
      <c r="C927" t="s">
        <v>30</v>
      </c>
      <c r="D927">
        <v>14</v>
      </c>
      <c r="E927">
        <v>2</v>
      </c>
      <c r="F927">
        <v>7531.7</v>
      </c>
      <c r="G927" t="s">
        <v>11</v>
      </c>
      <c r="H927" t="s">
        <v>16</v>
      </c>
      <c r="I927" t="s">
        <v>13</v>
      </c>
    </row>
    <row r="928" spans="1:9" x14ac:dyDescent="0.25">
      <c r="A928" t="s">
        <v>961</v>
      </c>
      <c r="B928">
        <v>1984</v>
      </c>
      <c r="C928" t="s">
        <v>35</v>
      </c>
      <c r="D928">
        <v>22</v>
      </c>
      <c r="E928">
        <v>3</v>
      </c>
      <c r="F928">
        <v>7537.16</v>
      </c>
      <c r="G928" t="s">
        <v>11</v>
      </c>
      <c r="H928" t="s">
        <v>11</v>
      </c>
      <c r="I928" t="s">
        <v>23</v>
      </c>
    </row>
    <row r="929" spans="1:9" x14ac:dyDescent="0.25">
      <c r="A929" t="s">
        <v>962</v>
      </c>
      <c r="B929">
        <v>1988</v>
      </c>
      <c r="C929" t="s">
        <v>30</v>
      </c>
      <c r="D929">
        <v>15</v>
      </c>
      <c r="E929">
        <v>3</v>
      </c>
      <c r="F929">
        <v>7538.52</v>
      </c>
      <c r="G929" t="s">
        <v>11</v>
      </c>
      <c r="H929" t="s">
        <v>11</v>
      </c>
      <c r="I929" t="s">
        <v>23</v>
      </c>
    </row>
    <row r="930" spans="1:9" x14ac:dyDescent="0.25">
      <c r="A930" t="s">
        <v>963</v>
      </c>
      <c r="B930">
        <v>1994</v>
      </c>
      <c r="C930" t="s">
        <v>35</v>
      </c>
      <c r="D930">
        <v>14</v>
      </c>
      <c r="E930">
        <v>0</v>
      </c>
      <c r="F930">
        <v>7567.13</v>
      </c>
      <c r="G930" t="s">
        <v>11</v>
      </c>
      <c r="H930" t="s">
        <v>11</v>
      </c>
      <c r="I930" t="s">
        <v>300</v>
      </c>
    </row>
    <row r="931" spans="1:9" x14ac:dyDescent="0.25">
      <c r="A931" t="s">
        <v>964</v>
      </c>
      <c r="B931">
        <v>1967</v>
      </c>
      <c r="C931" t="s">
        <v>10</v>
      </c>
      <c r="D931">
        <v>17</v>
      </c>
      <c r="E931">
        <v>0</v>
      </c>
      <c r="F931">
        <v>7585.62</v>
      </c>
      <c r="G931" t="s">
        <v>12</v>
      </c>
      <c r="H931" t="s">
        <v>11</v>
      </c>
      <c r="I931" t="s">
        <v>13</v>
      </c>
    </row>
    <row r="932" spans="1:9" x14ac:dyDescent="0.25">
      <c r="A932" t="s">
        <v>965</v>
      </c>
      <c r="B932">
        <v>1997</v>
      </c>
      <c r="C932" t="s">
        <v>20</v>
      </c>
      <c r="D932">
        <v>30</v>
      </c>
      <c r="E932">
        <v>0</v>
      </c>
      <c r="F932">
        <v>7607.03</v>
      </c>
      <c r="G932" t="s">
        <v>11</v>
      </c>
      <c r="H932" t="s">
        <v>11</v>
      </c>
      <c r="I932" t="s">
        <v>23</v>
      </c>
    </row>
    <row r="933" spans="1:9" x14ac:dyDescent="0.25">
      <c r="A933" t="s">
        <v>966</v>
      </c>
      <c r="B933">
        <v>1968</v>
      </c>
      <c r="C933" t="s">
        <v>10</v>
      </c>
      <c r="D933">
        <v>3</v>
      </c>
      <c r="E933">
        <v>0</v>
      </c>
      <c r="F933">
        <v>7609.6</v>
      </c>
      <c r="G933" t="s">
        <v>12</v>
      </c>
      <c r="H933" t="s">
        <v>11</v>
      </c>
      <c r="I933" t="s">
        <v>23</v>
      </c>
    </row>
    <row r="934" spans="1:9" x14ac:dyDescent="0.25">
      <c r="A934" t="s">
        <v>967</v>
      </c>
      <c r="B934">
        <v>1996</v>
      </c>
      <c r="C934" t="s">
        <v>20</v>
      </c>
      <c r="D934">
        <v>17</v>
      </c>
      <c r="E934">
        <v>0</v>
      </c>
      <c r="F934">
        <v>7623.13</v>
      </c>
      <c r="G934" t="s">
        <v>11</v>
      </c>
      <c r="H934" t="s">
        <v>12</v>
      </c>
      <c r="I934" t="s">
        <v>42</v>
      </c>
    </row>
    <row r="935" spans="1:9" x14ac:dyDescent="0.25">
      <c r="A935" t="s">
        <v>968</v>
      </c>
      <c r="B935">
        <v>1978</v>
      </c>
      <c r="C935" t="s">
        <v>15</v>
      </c>
      <c r="D935">
        <v>28</v>
      </c>
      <c r="E935">
        <v>1</v>
      </c>
      <c r="F935">
        <v>7623.52</v>
      </c>
      <c r="G935" t="s">
        <v>11</v>
      </c>
      <c r="H935" t="s">
        <v>16</v>
      </c>
      <c r="I935" t="s">
        <v>42</v>
      </c>
    </row>
    <row r="936" spans="1:9" x14ac:dyDescent="0.25">
      <c r="A936" t="s">
        <v>969</v>
      </c>
      <c r="B936">
        <v>1978</v>
      </c>
      <c r="C936" t="s">
        <v>15</v>
      </c>
      <c r="D936">
        <v>6</v>
      </c>
      <c r="E936">
        <v>1</v>
      </c>
      <c r="F936">
        <v>7624.63</v>
      </c>
      <c r="G936" t="s">
        <v>11</v>
      </c>
      <c r="H936" t="s">
        <v>16</v>
      </c>
      <c r="I936" t="s">
        <v>42</v>
      </c>
    </row>
    <row r="937" spans="1:9" x14ac:dyDescent="0.25">
      <c r="A937" t="s">
        <v>970</v>
      </c>
      <c r="B937">
        <v>1978</v>
      </c>
      <c r="C937" t="s">
        <v>15</v>
      </c>
      <c r="D937">
        <v>29</v>
      </c>
      <c r="E937">
        <v>1</v>
      </c>
      <c r="F937">
        <v>7626.99</v>
      </c>
      <c r="G937" t="s">
        <v>11</v>
      </c>
      <c r="H937" t="s">
        <v>11</v>
      </c>
      <c r="I937" t="s">
        <v>42</v>
      </c>
    </row>
    <row r="938" spans="1:9" x14ac:dyDescent="0.25">
      <c r="A938" t="s">
        <v>971</v>
      </c>
      <c r="B938">
        <v>1978</v>
      </c>
      <c r="C938" t="s">
        <v>35</v>
      </c>
      <c r="D938">
        <v>24</v>
      </c>
      <c r="E938">
        <v>1</v>
      </c>
      <c r="F938">
        <v>7633.72</v>
      </c>
      <c r="G938" t="s">
        <v>11</v>
      </c>
      <c r="H938" t="s">
        <v>16</v>
      </c>
      <c r="I938" t="s">
        <v>13</v>
      </c>
    </row>
    <row r="939" spans="1:9" x14ac:dyDescent="0.25">
      <c r="A939" t="s">
        <v>972</v>
      </c>
      <c r="B939">
        <v>2001</v>
      </c>
      <c r="C939" t="s">
        <v>30</v>
      </c>
      <c r="D939">
        <v>13</v>
      </c>
      <c r="E939">
        <v>0</v>
      </c>
      <c r="F939">
        <v>7636.92</v>
      </c>
      <c r="G939" t="s">
        <v>11</v>
      </c>
      <c r="H939" t="s">
        <v>12</v>
      </c>
      <c r="I939" t="s">
        <v>23</v>
      </c>
    </row>
    <row r="940" spans="1:9" x14ac:dyDescent="0.25">
      <c r="A940" t="s">
        <v>973</v>
      </c>
      <c r="B940">
        <v>1980</v>
      </c>
      <c r="C940" t="s">
        <v>18</v>
      </c>
      <c r="D940">
        <v>20</v>
      </c>
      <c r="E940">
        <v>1</v>
      </c>
      <c r="F940">
        <v>7639.42</v>
      </c>
      <c r="G940" t="s">
        <v>11</v>
      </c>
      <c r="H940" t="s">
        <v>11</v>
      </c>
      <c r="I940" t="s">
        <v>247</v>
      </c>
    </row>
    <row r="941" spans="1:9" x14ac:dyDescent="0.25">
      <c r="A941" t="s">
        <v>974</v>
      </c>
      <c r="B941">
        <v>1980</v>
      </c>
      <c r="C941" t="s">
        <v>10</v>
      </c>
      <c r="D941">
        <v>24</v>
      </c>
      <c r="E941">
        <v>2</v>
      </c>
      <c r="F941">
        <v>7640.31</v>
      </c>
      <c r="G941" t="s">
        <v>11</v>
      </c>
      <c r="H941" t="s">
        <v>16</v>
      </c>
      <c r="I941" t="s">
        <v>13</v>
      </c>
    </row>
    <row r="942" spans="1:9" x14ac:dyDescent="0.25">
      <c r="A942" t="s">
        <v>975</v>
      </c>
      <c r="B942">
        <v>1999</v>
      </c>
      <c r="C942" t="s">
        <v>18</v>
      </c>
      <c r="D942">
        <v>15</v>
      </c>
      <c r="E942">
        <v>0</v>
      </c>
      <c r="F942">
        <v>7642.05</v>
      </c>
      <c r="G942" t="s">
        <v>11</v>
      </c>
      <c r="H942" t="s">
        <v>11</v>
      </c>
      <c r="I942" t="s">
        <v>535</v>
      </c>
    </row>
    <row r="943" spans="1:9" x14ac:dyDescent="0.25">
      <c r="A943" t="s">
        <v>976</v>
      </c>
      <c r="B943">
        <v>1980</v>
      </c>
      <c r="C943" t="s">
        <v>37</v>
      </c>
      <c r="D943">
        <v>16</v>
      </c>
      <c r="E943">
        <v>1</v>
      </c>
      <c r="F943">
        <v>7650.77</v>
      </c>
      <c r="G943" t="s">
        <v>11</v>
      </c>
      <c r="H943" t="s">
        <v>11</v>
      </c>
      <c r="I943" t="s">
        <v>247</v>
      </c>
    </row>
    <row r="944" spans="1:9" x14ac:dyDescent="0.25">
      <c r="A944" t="s">
        <v>977</v>
      </c>
      <c r="B944">
        <v>1993</v>
      </c>
      <c r="C944" t="s">
        <v>35</v>
      </c>
      <c r="D944">
        <v>10</v>
      </c>
      <c r="E944">
        <v>0</v>
      </c>
      <c r="F944">
        <v>7650.8</v>
      </c>
      <c r="G944" t="s">
        <v>11</v>
      </c>
      <c r="H944" t="s">
        <v>11</v>
      </c>
      <c r="I944" t="s">
        <v>23</v>
      </c>
    </row>
    <row r="945" spans="1:9" x14ac:dyDescent="0.25">
      <c r="A945" t="s">
        <v>978</v>
      </c>
      <c r="B945">
        <v>1998</v>
      </c>
      <c r="C945" t="s">
        <v>20</v>
      </c>
      <c r="D945">
        <v>30</v>
      </c>
      <c r="E945">
        <v>0</v>
      </c>
      <c r="F945">
        <v>7652.26</v>
      </c>
      <c r="G945" t="s">
        <v>11</v>
      </c>
      <c r="H945" t="s">
        <v>12</v>
      </c>
      <c r="I945" t="s">
        <v>249</v>
      </c>
    </row>
    <row r="946" spans="1:9" x14ac:dyDescent="0.25">
      <c r="A946" t="s">
        <v>979</v>
      </c>
      <c r="B946">
        <v>1965</v>
      </c>
      <c r="C946" t="s">
        <v>30</v>
      </c>
      <c r="D946">
        <v>27</v>
      </c>
      <c r="E946">
        <v>0</v>
      </c>
      <c r="F946">
        <v>7657.69</v>
      </c>
      <c r="G946" t="s">
        <v>12</v>
      </c>
      <c r="H946" t="s">
        <v>12</v>
      </c>
      <c r="I946" t="s">
        <v>23</v>
      </c>
    </row>
    <row r="947" spans="1:9" x14ac:dyDescent="0.25">
      <c r="A947" t="s">
        <v>980</v>
      </c>
      <c r="B947">
        <v>1976</v>
      </c>
      <c r="C947" t="s">
        <v>37</v>
      </c>
      <c r="D947">
        <v>9</v>
      </c>
      <c r="E947">
        <v>2</v>
      </c>
      <c r="F947">
        <v>7662.47</v>
      </c>
      <c r="G947" t="s">
        <v>11</v>
      </c>
      <c r="H947" t="s">
        <v>16</v>
      </c>
      <c r="I947" t="s">
        <v>42</v>
      </c>
    </row>
    <row r="948" spans="1:9" x14ac:dyDescent="0.25">
      <c r="A948" t="s">
        <v>981</v>
      </c>
      <c r="B948">
        <v>1996</v>
      </c>
      <c r="C948" t="s">
        <v>15</v>
      </c>
      <c r="D948">
        <v>24</v>
      </c>
      <c r="E948">
        <v>0</v>
      </c>
      <c r="F948">
        <v>7670.75</v>
      </c>
      <c r="G948" t="s">
        <v>11</v>
      </c>
      <c r="H948" t="s">
        <v>11</v>
      </c>
      <c r="I948" t="s">
        <v>632</v>
      </c>
    </row>
    <row r="949" spans="1:9" x14ac:dyDescent="0.25">
      <c r="A949" t="s">
        <v>982</v>
      </c>
      <c r="B949">
        <v>1995</v>
      </c>
      <c r="C949" t="s">
        <v>20</v>
      </c>
      <c r="D949">
        <v>13</v>
      </c>
      <c r="E949">
        <v>0</v>
      </c>
      <c r="F949">
        <v>7676.4</v>
      </c>
      <c r="G949" t="s">
        <v>11</v>
      </c>
      <c r="H949" t="s">
        <v>16</v>
      </c>
      <c r="I949" t="s">
        <v>23</v>
      </c>
    </row>
    <row r="950" spans="1:9" x14ac:dyDescent="0.25">
      <c r="A950" t="s">
        <v>983</v>
      </c>
      <c r="B950">
        <v>1971</v>
      </c>
      <c r="C950" t="s">
        <v>37</v>
      </c>
      <c r="D950">
        <v>11</v>
      </c>
      <c r="E950">
        <v>0</v>
      </c>
      <c r="F950">
        <v>7680.92</v>
      </c>
      <c r="G950" t="s">
        <v>11</v>
      </c>
      <c r="H950" t="s">
        <v>16</v>
      </c>
      <c r="I950" t="s">
        <v>13</v>
      </c>
    </row>
    <row r="951" spans="1:9" x14ac:dyDescent="0.25">
      <c r="A951" t="s">
        <v>984</v>
      </c>
      <c r="B951">
        <v>1981</v>
      </c>
      <c r="C951" t="s">
        <v>30</v>
      </c>
      <c r="D951">
        <v>19</v>
      </c>
      <c r="E951">
        <v>1</v>
      </c>
      <c r="F951">
        <v>7681.17</v>
      </c>
      <c r="G951" t="s">
        <v>11</v>
      </c>
      <c r="H951" t="s">
        <v>11</v>
      </c>
      <c r="I951" t="s">
        <v>516</v>
      </c>
    </row>
    <row r="952" spans="1:9" x14ac:dyDescent="0.25">
      <c r="A952" t="s">
        <v>985</v>
      </c>
      <c r="B952">
        <v>1982</v>
      </c>
      <c r="C952" t="s">
        <v>30</v>
      </c>
      <c r="D952">
        <v>18</v>
      </c>
      <c r="E952">
        <v>3</v>
      </c>
      <c r="F952">
        <v>7682.67</v>
      </c>
      <c r="G952" t="s">
        <v>11</v>
      </c>
      <c r="H952" t="s">
        <v>16</v>
      </c>
      <c r="I952" t="s">
        <v>13</v>
      </c>
    </row>
    <row r="953" spans="1:9" x14ac:dyDescent="0.25">
      <c r="A953" t="s">
        <v>986</v>
      </c>
      <c r="B953">
        <v>1987</v>
      </c>
      <c r="C953" t="s">
        <v>10</v>
      </c>
      <c r="D953">
        <v>12</v>
      </c>
      <c r="E953">
        <v>3</v>
      </c>
      <c r="F953">
        <v>7684.62</v>
      </c>
      <c r="G953" t="s">
        <v>11</v>
      </c>
      <c r="H953" t="s">
        <v>12</v>
      </c>
      <c r="I953" t="s">
        <v>300</v>
      </c>
    </row>
    <row r="954" spans="1:9" x14ac:dyDescent="0.25">
      <c r="A954" t="s">
        <v>987</v>
      </c>
      <c r="B954">
        <v>1978</v>
      </c>
      <c r="C954" t="s">
        <v>30</v>
      </c>
      <c r="D954">
        <v>29</v>
      </c>
      <c r="E954">
        <v>2</v>
      </c>
      <c r="F954">
        <v>7726.85</v>
      </c>
      <c r="G954" t="s">
        <v>16</v>
      </c>
      <c r="H954" t="s">
        <v>11</v>
      </c>
      <c r="I954" t="s">
        <v>42</v>
      </c>
    </row>
    <row r="955" spans="1:9" x14ac:dyDescent="0.25">
      <c r="A955" t="s">
        <v>988</v>
      </c>
      <c r="B955">
        <v>1979</v>
      </c>
      <c r="C955" t="s">
        <v>18</v>
      </c>
      <c r="D955">
        <v>2</v>
      </c>
      <c r="E955">
        <v>1</v>
      </c>
      <c r="F955">
        <v>7727.25</v>
      </c>
      <c r="G955" t="s">
        <v>11</v>
      </c>
      <c r="H955" t="s">
        <v>12</v>
      </c>
      <c r="I955" t="s">
        <v>23</v>
      </c>
    </row>
    <row r="956" spans="1:9" x14ac:dyDescent="0.25">
      <c r="A956" t="s">
        <v>989</v>
      </c>
      <c r="B956">
        <v>1980</v>
      </c>
      <c r="C956" t="s">
        <v>20</v>
      </c>
      <c r="D956">
        <v>10</v>
      </c>
      <c r="E956">
        <v>2</v>
      </c>
      <c r="F956">
        <v>7729.65</v>
      </c>
      <c r="G956" t="s">
        <v>12</v>
      </c>
      <c r="H956" t="s">
        <v>16</v>
      </c>
      <c r="I956" t="s">
        <v>168</v>
      </c>
    </row>
    <row r="957" spans="1:9" x14ac:dyDescent="0.25">
      <c r="A957" t="s">
        <v>990</v>
      </c>
      <c r="B957">
        <v>1978</v>
      </c>
      <c r="C957" t="s">
        <v>30</v>
      </c>
      <c r="D957">
        <v>4</v>
      </c>
      <c r="E957">
        <v>2</v>
      </c>
      <c r="F957">
        <v>7731.43</v>
      </c>
      <c r="G957" t="s">
        <v>12</v>
      </c>
      <c r="H957" t="s">
        <v>11</v>
      </c>
      <c r="I957" t="s">
        <v>13</v>
      </c>
    </row>
    <row r="958" spans="1:9" x14ac:dyDescent="0.25">
      <c r="A958" t="s">
        <v>991</v>
      </c>
      <c r="B958">
        <v>1977</v>
      </c>
      <c r="C958" t="s">
        <v>35</v>
      </c>
      <c r="D958">
        <v>29</v>
      </c>
      <c r="E958">
        <v>0</v>
      </c>
      <c r="F958">
        <v>7731.86</v>
      </c>
      <c r="G958" t="s">
        <v>11</v>
      </c>
      <c r="H958" t="s">
        <v>12</v>
      </c>
      <c r="I958" t="s">
        <v>23</v>
      </c>
    </row>
    <row r="959" spans="1:9" x14ac:dyDescent="0.25">
      <c r="A959" t="s">
        <v>992</v>
      </c>
      <c r="B959">
        <v>1965</v>
      </c>
      <c r="C959" t="s">
        <v>10</v>
      </c>
      <c r="D959">
        <v>18</v>
      </c>
      <c r="E959">
        <v>0</v>
      </c>
      <c r="F959">
        <v>7736.39</v>
      </c>
      <c r="G959" t="s">
        <v>12</v>
      </c>
      <c r="H959" t="s">
        <v>11</v>
      </c>
      <c r="I959" t="s">
        <v>13</v>
      </c>
    </row>
    <row r="960" spans="1:9" x14ac:dyDescent="0.25">
      <c r="A960" t="s">
        <v>993</v>
      </c>
      <c r="B960">
        <v>1978</v>
      </c>
      <c r="C960" t="s">
        <v>20</v>
      </c>
      <c r="D960">
        <v>4</v>
      </c>
      <c r="E960">
        <v>2</v>
      </c>
      <c r="F960">
        <v>7740.34</v>
      </c>
      <c r="G960" t="s">
        <v>16</v>
      </c>
      <c r="H960" t="s">
        <v>16</v>
      </c>
      <c r="I960" t="s">
        <v>42</v>
      </c>
    </row>
    <row r="961" spans="1:9" x14ac:dyDescent="0.25">
      <c r="A961" t="s">
        <v>994</v>
      </c>
      <c r="B961">
        <v>1976</v>
      </c>
      <c r="C961" t="s">
        <v>30</v>
      </c>
      <c r="D961">
        <v>12</v>
      </c>
      <c r="E961">
        <v>1</v>
      </c>
      <c r="F961">
        <v>7742.11</v>
      </c>
      <c r="G961" t="s">
        <v>12</v>
      </c>
      <c r="H961" t="s">
        <v>11</v>
      </c>
      <c r="I961" t="s">
        <v>13</v>
      </c>
    </row>
    <row r="962" spans="1:9" x14ac:dyDescent="0.25">
      <c r="A962" t="s">
        <v>995</v>
      </c>
      <c r="B962">
        <v>1981</v>
      </c>
      <c r="C962" t="s">
        <v>18</v>
      </c>
      <c r="D962">
        <v>30</v>
      </c>
      <c r="E962">
        <v>2</v>
      </c>
      <c r="F962">
        <v>7749.16</v>
      </c>
      <c r="G962" t="s">
        <v>11</v>
      </c>
      <c r="H962" t="s">
        <v>16</v>
      </c>
      <c r="I962" t="s">
        <v>23</v>
      </c>
    </row>
    <row r="963" spans="1:9" x14ac:dyDescent="0.25">
      <c r="A963" t="s">
        <v>996</v>
      </c>
      <c r="B963">
        <v>1997</v>
      </c>
      <c r="C963" t="s">
        <v>30</v>
      </c>
      <c r="D963">
        <v>21</v>
      </c>
      <c r="E963">
        <v>0</v>
      </c>
      <c r="F963">
        <v>7763.06</v>
      </c>
      <c r="G963" t="s">
        <v>11</v>
      </c>
      <c r="H963" t="s">
        <v>16</v>
      </c>
      <c r="I963" t="s">
        <v>23</v>
      </c>
    </row>
    <row r="964" spans="1:9" x14ac:dyDescent="0.25">
      <c r="A964" t="s">
        <v>997</v>
      </c>
      <c r="B964">
        <v>1974</v>
      </c>
      <c r="C964" t="s">
        <v>30</v>
      </c>
      <c r="D964">
        <v>6</v>
      </c>
      <c r="E964">
        <v>0</v>
      </c>
      <c r="F964">
        <v>7789.64</v>
      </c>
      <c r="G964" t="s">
        <v>16</v>
      </c>
      <c r="H964" t="s">
        <v>12</v>
      </c>
      <c r="I964" t="s">
        <v>13</v>
      </c>
    </row>
    <row r="965" spans="1:9" x14ac:dyDescent="0.25">
      <c r="A965" t="s">
        <v>998</v>
      </c>
      <c r="B965">
        <v>1999</v>
      </c>
      <c r="C965" t="s">
        <v>30</v>
      </c>
      <c r="D965">
        <v>25</v>
      </c>
      <c r="E965">
        <v>0</v>
      </c>
      <c r="F965">
        <v>7794.68</v>
      </c>
      <c r="G965" t="s">
        <v>11</v>
      </c>
      <c r="H965" t="s">
        <v>11</v>
      </c>
      <c r="I965" t="s">
        <v>535</v>
      </c>
    </row>
    <row r="966" spans="1:9" x14ac:dyDescent="0.25">
      <c r="A966" t="s">
        <v>999</v>
      </c>
      <c r="B966">
        <v>1997</v>
      </c>
      <c r="C966" t="s">
        <v>30</v>
      </c>
      <c r="D966">
        <v>2</v>
      </c>
      <c r="E966">
        <v>0</v>
      </c>
      <c r="F966">
        <v>7803.77</v>
      </c>
      <c r="G966" t="s">
        <v>11</v>
      </c>
      <c r="H966" t="s">
        <v>12</v>
      </c>
      <c r="I966" t="s">
        <v>23</v>
      </c>
    </row>
    <row r="967" spans="1:9" x14ac:dyDescent="0.25">
      <c r="A967" t="s">
        <v>1000</v>
      </c>
      <c r="B967">
        <v>1974</v>
      </c>
      <c r="C967" t="s">
        <v>15</v>
      </c>
      <c r="D967">
        <v>9</v>
      </c>
      <c r="E967">
        <v>0</v>
      </c>
      <c r="F967">
        <v>7804.16</v>
      </c>
      <c r="G967" t="s">
        <v>11</v>
      </c>
      <c r="H967" t="s">
        <v>12</v>
      </c>
      <c r="I967" t="s">
        <v>13</v>
      </c>
    </row>
    <row r="968" spans="1:9" x14ac:dyDescent="0.25">
      <c r="A968" t="s">
        <v>1001</v>
      </c>
      <c r="B968">
        <v>1991</v>
      </c>
      <c r="C968" t="s">
        <v>30</v>
      </c>
      <c r="D968">
        <v>21</v>
      </c>
      <c r="E968">
        <v>3</v>
      </c>
      <c r="F968">
        <v>7812.67</v>
      </c>
      <c r="G968" t="s">
        <v>11</v>
      </c>
      <c r="H968" t="s">
        <v>16</v>
      </c>
      <c r="I968" t="s">
        <v>23</v>
      </c>
    </row>
    <row r="969" spans="1:9" x14ac:dyDescent="0.25">
      <c r="A969" t="s">
        <v>1002</v>
      </c>
      <c r="B969">
        <v>1989</v>
      </c>
      <c r="C969" t="s">
        <v>37</v>
      </c>
      <c r="D969">
        <v>12</v>
      </c>
      <c r="E969">
        <v>3</v>
      </c>
      <c r="F969">
        <v>7824.37</v>
      </c>
      <c r="G969" t="s">
        <v>11</v>
      </c>
      <c r="H969" t="s">
        <v>11</v>
      </c>
      <c r="I969" t="s">
        <v>23</v>
      </c>
    </row>
    <row r="970" spans="1:9" x14ac:dyDescent="0.25">
      <c r="A970" t="s">
        <v>1003</v>
      </c>
      <c r="B970">
        <v>2001</v>
      </c>
      <c r="C970" t="s">
        <v>37</v>
      </c>
      <c r="D970">
        <v>5</v>
      </c>
      <c r="E970">
        <v>0</v>
      </c>
      <c r="F970">
        <v>7844.8</v>
      </c>
      <c r="G970" t="s">
        <v>11</v>
      </c>
      <c r="H970" t="s">
        <v>11</v>
      </c>
      <c r="I970" t="s">
        <v>23</v>
      </c>
    </row>
    <row r="971" spans="1:9" x14ac:dyDescent="0.25">
      <c r="A971" t="s">
        <v>1004</v>
      </c>
      <c r="B971">
        <v>1994</v>
      </c>
      <c r="C971" t="s">
        <v>15</v>
      </c>
      <c r="D971">
        <v>17</v>
      </c>
      <c r="E971">
        <v>0</v>
      </c>
      <c r="F971">
        <v>7851.85</v>
      </c>
      <c r="G971" t="s">
        <v>11</v>
      </c>
      <c r="H971" t="s">
        <v>12</v>
      </c>
      <c r="I971" t="s">
        <v>23</v>
      </c>
    </row>
    <row r="972" spans="1:9" x14ac:dyDescent="0.25">
      <c r="A972" t="s">
        <v>1005</v>
      </c>
      <c r="B972">
        <v>1962</v>
      </c>
      <c r="C972" t="s">
        <v>37</v>
      </c>
      <c r="D972">
        <v>10</v>
      </c>
      <c r="E972">
        <v>0</v>
      </c>
      <c r="F972">
        <v>7896.41</v>
      </c>
      <c r="G972" t="s">
        <v>12</v>
      </c>
      <c r="H972" t="s">
        <v>11</v>
      </c>
      <c r="I972" t="s">
        <v>13</v>
      </c>
    </row>
    <row r="973" spans="1:9" x14ac:dyDescent="0.25">
      <c r="A973" t="s">
        <v>1006</v>
      </c>
      <c r="B973">
        <v>1977</v>
      </c>
      <c r="C973" t="s">
        <v>10</v>
      </c>
      <c r="D973">
        <v>20</v>
      </c>
      <c r="E973">
        <v>0</v>
      </c>
      <c r="F973">
        <v>7935.29</v>
      </c>
      <c r="G973" t="s">
        <v>11</v>
      </c>
      <c r="H973" t="s">
        <v>16</v>
      </c>
      <c r="I973" t="s">
        <v>247</v>
      </c>
    </row>
    <row r="974" spans="1:9" x14ac:dyDescent="0.25">
      <c r="A974" t="s">
        <v>1007</v>
      </c>
      <c r="B974">
        <v>1987</v>
      </c>
      <c r="C974" t="s">
        <v>37</v>
      </c>
      <c r="D974">
        <v>29</v>
      </c>
      <c r="E974">
        <v>3</v>
      </c>
      <c r="F974">
        <v>7948.22</v>
      </c>
      <c r="G974" t="s">
        <v>11</v>
      </c>
      <c r="H974" t="s">
        <v>12</v>
      </c>
      <c r="I974" t="s">
        <v>200</v>
      </c>
    </row>
    <row r="975" spans="1:9" x14ac:dyDescent="0.25">
      <c r="A975" t="s">
        <v>1008</v>
      </c>
      <c r="B975">
        <v>1966</v>
      </c>
      <c r="C975" t="s">
        <v>10</v>
      </c>
      <c r="D975">
        <v>9</v>
      </c>
      <c r="E975">
        <v>0</v>
      </c>
      <c r="F975">
        <v>7953.72</v>
      </c>
      <c r="G975" t="s">
        <v>12</v>
      </c>
      <c r="H975" t="s">
        <v>12</v>
      </c>
      <c r="I975" t="s">
        <v>23</v>
      </c>
    </row>
    <row r="976" spans="1:9" x14ac:dyDescent="0.25">
      <c r="A976" t="s">
        <v>1009</v>
      </c>
      <c r="B976">
        <v>1981</v>
      </c>
      <c r="C976" t="s">
        <v>30</v>
      </c>
      <c r="D976">
        <v>28</v>
      </c>
      <c r="E976">
        <v>3</v>
      </c>
      <c r="F976">
        <v>7954.52</v>
      </c>
      <c r="G976" t="s">
        <v>11</v>
      </c>
      <c r="H976" t="s">
        <v>11</v>
      </c>
      <c r="I976" t="s">
        <v>42</v>
      </c>
    </row>
    <row r="977" spans="1:9" x14ac:dyDescent="0.25">
      <c r="A977" t="s">
        <v>1010</v>
      </c>
      <c r="B977">
        <v>1970</v>
      </c>
      <c r="C977" t="s">
        <v>18</v>
      </c>
      <c r="D977">
        <v>19</v>
      </c>
      <c r="E977">
        <v>0</v>
      </c>
      <c r="F977">
        <v>7958.13</v>
      </c>
      <c r="G977" t="s">
        <v>11</v>
      </c>
      <c r="H977" t="s">
        <v>11</v>
      </c>
      <c r="I977" t="s">
        <v>13</v>
      </c>
    </row>
    <row r="978" spans="1:9" x14ac:dyDescent="0.25">
      <c r="A978" t="s">
        <v>1011</v>
      </c>
      <c r="B978">
        <v>1975</v>
      </c>
      <c r="C978" t="s">
        <v>35</v>
      </c>
      <c r="D978">
        <v>10</v>
      </c>
      <c r="E978">
        <v>1</v>
      </c>
      <c r="F978">
        <v>7966.81</v>
      </c>
      <c r="G978" t="s">
        <v>11</v>
      </c>
      <c r="H978" t="s">
        <v>11</v>
      </c>
      <c r="I978" t="s">
        <v>13</v>
      </c>
    </row>
    <row r="979" spans="1:9" x14ac:dyDescent="0.25">
      <c r="A979" t="s">
        <v>1012</v>
      </c>
      <c r="B979">
        <v>1972</v>
      </c>
      <c r="C979" t="s">
        <v>15</v>
      </c>
      <c r="D979">
        <v>23</v>
      </c>
      <c r="E979">
        <v>0</v>
      </c>
      <c r="F979">
        <v>7980.34</v>
      </c>
      <c r="G979" t="s">
        <v>11</v>
      </c>
      <c r="H979" t="s">
        <v>11</v>
      </c>
      <c r="I979" t="s">
        <v>13</v>
      </c>
    </row>
    <row r="980" spans="1:9" x14ac:dyDescent="0.25">
      <c r="A980" t="s">
        <v>1013</v>
      </c>
      <c r="B980">
        <v>1983</v>
      </c>
      <c r="C980" t="s">
        <v>35</v>
      </c>
      <c r="D980">
        <v>28</v>
      </c>
      <c r="E980">
        <v>3</v>
      </c>
      <c r="F980">
        <v>7985.82</v>
      </c>
      <c r="G980" t="s">
        <v>11</v>
      </c>
      <c r="H980" t="s">
        <v>16</v>
      </c>
      <c r="I980" t="s">
        <v>247</v>
      </c>
    </row>
    <row r="981" spans="1:9" x14ac:dyDescent="0.25">
      <c r="A981" t="s">
        <v>1014</v>
      </c>
      <c r="B981">
        <v>1983</v>
      </c>
      <c r="C981" t="s">
        <v>35</v>
      </c>
      <c r="D981">
        <v>20</v>
      </c>
      <c r="E981">
        <v>3</v>
      </c>
      <c r="F981">
        <v>7986.48</v>
      </c>
      <c r="G981" t="s">
        <v>11</v>
      </c>
      <c r="H981" t="s">
        <v>12</v>
      </c>
      <c r="I981" t="s">
        <v>247</v>
      </c>
    </row>
    <row r="982" spans="1:9" x14ac:dyDescent="0.25">
      <c r="A982" t="s">
        <v>1015</v>
      </c>
      <c r="B982">
        <v>1962</v>
      </c>
      <c r="C982" t="s">
        <v>35</v>
      </c>
      <c r="D982">
        <v>22</v>
      </c>
      <c r="E982">
        <v>0</v>
      </c>
      <c r="F982">
        <v>8004.96</v>
      </c>
      <c r="G982" t="s">
        <v>12</v>
      </c>
      <c r="H982" t="s">
        <v>16</v>
      </c>
      <c r="I982" t="s">
        <v>13</v>
      </c>
    </row>
    <row r="983" spans="1:9" x14ac:dyDescent="0.25">
      <c r="A983" t="s">
        <v>1016</v>
      </c>
      <c r="B983">
        <v>1995</v>
      </c>
      <c r="C983" t="s">
        <v>20</v>
      </c>
      <c r="D983">
        <v>18</v>
      </c>
      <c r="E983">
        <v>0</v>
      </c>
      <c r="F983">
        <v>8014.62</v>
      </c>
      <c r="G983" t="s">
        <v>11</v>
      </c>
      <c r="H983" t="s">
        <v>12</v>
      </c>
      <c r="I983" t="s">
        <v>23</v>
      </c>
    </row>
    <row r="984" spans="1:9" x14ac:dyDescent="0.25">
      <c r="A984" t="s">
        <v>1017</v>
      </c>
      <c r="B984">
        <v>1980</v>
      </c>
      <c r="C984" t="s">
        <v>15</v>
      </c>
      <c r="D984">
        <v>8</v>
      </c>
      <c r="E984">
        <v>2</v>
      </c>
      <c r="F984">
        <v>8017.06</v>
      </c>
      <c r="G984" t="s">
        <v>11</v>
      </c>
      <c r="H984" t="s">
        <v>11</v>
      </c>
      <c r="I984" t="s">
        <v>23</v>
      </c>
    </row>
    <row r="985" spans="1:9" x14ac:dyDescent="0.25">
      <c r="A985" t="s">
        <v>1018</v>
      </c>
      <c r="B985">
        <v>1989</v>
      </c>
      <c r="C985" t="s">
        <v>15</v>
      </c>
      <c r="D985">
        <v>3</v>
      </c>
      <c r="E985">
        <v>3</v>
      </c>
      <c r="F985">
        <v>8021.11</v>
      </c>
      <c r="G985" t="s">
        <v>11</v>
      </c>
      <c r="H985" t="s">
        <v>16</v>
      </c>
      <c r="I985" t="s">
        <v>23</v>
      </c>
    </row>
    <row r="986" spans="1:9" x14ac:dyDescent="0.25">
      <c r="A986" t="s">
        <v>1019</v>
      </c>
      <c r="B986">
        <v>1978</v>
      </c>
      <c r="C986" t="s">
        <v>10</v>
      </c>
      <c r="D986">
        <v>17</v>
      </c>
      <c r="E986">
        <v>1</v>
      </c>
      <c r="F986">
        <v>8023.14</v>
      </c>
      <c r="G986" t="s">
        <v>11</v>
      </c>
      <c r="H986" t="s">
        <v>12</v>
      </c>
      <c r="I986" t="s">
        <v>23</v>
      </c>
    </row>
    <row r="987" spans="1:9" x14ac:dyDescent="0.25">
      <c r="A987" t="s">
        <v>1020</v>
      </c>
      <c r="B987">
        <v>1976</v>
      </c>
      <c r="C987" t="s">
        <v>30</v>
      </c>
      <c r="D987">
        <v>20</v>
      </c>
      <c r="E987">
        <v>0</v>
      </c>
      <c r="F987">
        <v>8026.67</v>
      </c>
      <c r="G987" t="s">
        <v>11</v>
      </c>
      <c r="H987" t="s">
        <v>11</v>
      </c>
      <c r="I987" t="s">
        <v>23</v>
      </c>
    </row>
    <row r="988" spans="1:9" x14ac:dyDescent="0.25">
      <c r="A988" t="s">
        <v>1021</v>
      </c>
      <c r="B988">
        <v>1977</v>
      </c>
      <c r="C988" t="s">
        <v>15</v>
      </c>
      <c r="D988">
        <v>6</v>
      </c>
      <c r="E988">
        <v>2</v>
      </c>
      <c r="F988">
        <v>8027.97</v>
      </c>
      <c r="G988" t="s">
        <v>12</v>
      </c>
      <c r="H988" t="s">
        <v>11</v>
      </c>
      <c r="I988" t="s">
        <v>42</v>
      </c>
    </row>
    <row r="989" spans="1:9" x14ac:dyDescent="0.25">
      <c r="A989" t="s">
        <v>1022</v>
      </c>
      <c r="B989">
        <v>2003</v>
      </c>
      <c r="C989" t="s">
        <v>30</v>
      </c>
      <c r="D989">
        <v>12</v>
      </c>
      <c r="E989">
        <v>0</v>
      </c>
      <c r="F989">
        <v>8035.64</v>
      </c>
      <c r="G989" t="s">
        <v>11</v>
      </c>
      <c r="H989" t="s">
        <v>11</v>
      </c>
      <c r="I989" t="s">
        <v>23</v>
      </c>
    </row>
    <row r="990" spans="1:9" x14ac:dyDescent="0.25">
      <c r="A990" t="s">
        <v>1023</v>
      </c>
      <c r="B990">
        <v>1985</v>
      </c>
      <c r="C990" t="s">
        <v>15</v>
      </c>
      <c r="D990">
        <v>28</v>
      </c>
      <c r="E990">
        <v>3</v>
      </c>
      <c r="F990">
        <v>8059.06</v>
      </c>
      <c r="G990" t="s">
        <v>11</v>
      </c>
      <c r="H990" t="s">
        <v>12</v>
      </c>
      <c r="I990" t="s">
        <v>23</v>
      </c>
    </row>
    <row r="991" spans="1:9" x14ac:dyDescent="0.25">
      <c r="A991" t="s">
        <v>1024</v>
      </c>
      <c r="B991">
        <v>1982</v>
      </c>
      <c r="C991" t="s">
        <v>30</v>
      </c>
      <c r="D991">
        <v>27</v>
      </c>
      <c r="E991">
        <v>3</v>
      </c>
      <c r="F991">
        <v>8059.68</v>
      </c>
      <c r="G991" t="s">
        <v>11</v>
      </c>
      <c r="H991" t="s">
        <v>12</v>
      </c>
      <c r="I991" t="s">
        <v>23</v>
      </c>
    </row>
    <row r="992" spans="1:9" x14ac:dyDescent="0.25">
      <c r="A992" t="s">
        <v>1025</v>
      </c>
      <c r="B992">
        <v>1970</v>
      </c>
      <c r="C992" t="s">
        <v>30</v>
      </c>
      <c r="D992">
        <v>12</v>
      </c>
      <c r="E992">
        <v>0</v>
      </c>
      <c r="F992">
        <v>8062.31</v>
      </c>
      <c r="G992" t="s">
        <v>11</v>
      </c>
      <c r="H992" t="s">
        <v>16</v>
      </c>
      <c r="I992" t="s">
        <v>13</v>
      </c>
    </row>
    <row r="993" spans="1:9" x14ac:dyDescent="0.25">
      <c r="A993" t="s">
        <v>1026</v>
      </c>
      <c r="B993">
        <v>1975</v>
      </c>
      <c r="C993" t="s">
        <v>18</v>
      </c>
      <c r="D993">
        <v>28</v>
      </c>
      <c r="E993">
        <v>1</v>
      </c>
      <c r="F993">
        <v>8062.76</v>
      </c>
      <c r="G993" t="s">
        <v>12</v>
      </c>
      <c r="H993" t="s">
        <v>12</v>
      </c>
      <c r="I993" t="s">
        <v>42</v>
      </c>
    </row>
    <row r="994" spans="1:9" x14ac:dyDescent="0.25">
      <c r="A994" t="s">
        <v>1027</v>
      </c>
      <c r="B994">
        <v>1965</v>
      </c>
      <c r="C994" t="s">
        <v>35</v>
      </c>
      <c r="D994">
        <v>11</v>
      </c>
      <c r="E994">
        <v>0</v>
      </c>
      <c r="F994">
        <v>8067.83</v>
      </c>
      <c r="G994" t="s">
        <v>12</v>
      </c>
      <c r="H994" t="s">
        <v>16</v>
      </c>
      <c r="I994" t="s">
        <v>13</v>
      </c>
    </row>
    <row r="995" spans="1:9" x14ac:dyDescent="0.25">
      <c r="A995" t="s">
        <v>1028</v>
      </c>
      <c r="B995">
        <v>1975</v>
      </c>
      <c r="C995" t="s">
        <v>30</v>
      </c>
      <c r="D995">
        <v>15</v>
      </c>
      <c r="E995">
        <v>1</v>
      </c>
      <c r="F995">
        <v>8068.19</v>
      </c>
      <c r="G995" t="s">
        <v>12</v>
      </c>
      <c r="H995" t="s">
        <v>11</v>
      </c>
      <c r="I995" t="s">
        <v>42</v>
      </c>
    </row>
    <row r="996" spans="1:9" x14ac:dyDescent="0.25">
      <c r="A996" t="s">
        <v>1029</v>
      </c>
      <c r="B996">
        <v>1965</v>
      </c>
      <c r="C996" t="s">
        <v>37</v>
      </c>
      <c r="D996">
        <v>21</v>
      </c>
      <c r="E996">
        <v>0</v>
      </c>
      <c r="F996">
        <v>8071.57</v>
      </c>
      <c r="G996" t="s">
        <v>12</v>
      </c>
      <c r="H996" t="s">
        <v>16</v>
      </c>
      <c r="I996" t="s">
        <v>42</v>
      </c>
    </row>
    <row r="997" spans="1:9" x14ac:dyDescent="0.25">
      <c r="A997" t="s">
        <v>1030</v>
      </c>
      <c r="B997">
        <v>1993</v>
      </c>
      <c r="C997" t="s">
        <v>15</v>
      </c>
      <c r="D997">
        <v>7</v>
      </c>
      <c r="E997">
        <v>0</v>
      </c>
      <c r="F997">
        <v>8077.41</v>
      </c>
      <c r="G997" t="s">
        <v>11</v>
      </c>
      <c r="H997" t="s">
        <v>16</v>
      </c>
      <c r="I997" t="s">
        <v>535</v>
      </c>
    </row>
    <row r="998" spans="1:9" x14ac:dyDescent="0.25">
      <c r="A998" t="s">
        <v>1031</v>
      </c>
      <c r="B998">
        <v>2001</v>
      </c>
      <c r="C998" t="s">
        <v>35</v>
      </c>
      <c r="D998">
        <v>28</v>
      </c>
      <c r="E998">
        <v>0</v>
      </c>
      <c r="F998">
        <v>8081.26</v>
      </c>
      <c r="G998" t="s">
        <v>11</v>
      </c>
      <c r="H998" t="s">
        <v>11</v>
      </c>
      <c r="I998" t="s">
        <v>23</v>
      </c>
    </row>
    <row r="999" spans="1:9" x14ac:dyDescent="0.25">
      <c r="A999" t="s">
        <v>1032</v>
      </c>
      <c r="B999">
        <v>1994</v>
      </c>
      <c r="C999" t="s">
        <v>37</v>
      </c>
      <c r="D999">
        <v>12</v>
      </c>
      <c r="E999">
        <v>0</v>
      </c>
      <c r="F999">
        <v>8081.74</v>
      </c>
      <c r="G999" t="s">
        <v>11</v>
      </c>
      <c r="H999" t="s">
        <v>11</v>
      </c>
      <c r="I999" t="s">
        <v>535</v>
      </c>
    </row>
    <row r="1000" spans="1:9" x14ac:dyDescent="0.25">
      <c r="A1000" t="s">
        <v>1033</v>
      </c>
      <c r="B1000">
        <v>1975</v>
      </c>
      <c r="C1000" t="s">
        <v>30</v>
      </c>
      <c r="D1000">
        <v>21</v>
      </c>
      <c r="E1000">
        <v>1</v>
      </c>
      <c r="F1000">
        <v>8083.92</v>
      </c>
      <c r="G1000" t="s">
        <v>12</v>
      </c>
      <c r="H1000" t="s">
        <v>12</v>
      </c>
      <c r="I1000" t="s">
        <v>13</v>
      </c>
    </row>
    <row r="1001" spans="1:9" x14ac:dyDescent="0.25">
      <c r="A1001" t="s">
        <v>1034</v>
      </c>
      <c r="B1001">
        <v>1967</v>
      </c>
      <c r="C1001" t="s">
        <v>18</v>
      </c>
      <c r="D1001">
        <v>10</v>
      </c>
      <c r="E1001">
        <v>0</v>
      </c>
      <c r="F1001">
        <v>8091.3</v>
      </c>
      <c r="G1001" t="s">
        <v>12</v>
      </c>
      <c r="H1001" t="s">
        <v>16</v>
      </c>
      <c r="I1001" t="s">
        <v>23</v>
      </c>
    </row>
    <row r="1002" spans="1:9" x14ac:dyDescent="0.25">
      <c r="A1002" t="s">
        <v>1035</v>
      </c>
      <c r="B1002">
        <v>1973</v>
      </c>
      <c r="C1002" t="s">
        <v>37</v>
      </c>
      <c r="D1002">
        <v>11</v>
      </c>
      <c r="E1002">
        <v>0</v>
      </c>
      <c r="F1002">
        <v>8112.59</v>
      </c>
      <c r="G1002" t="s">
        <v>11</v>
      </c>
      <c r="H1002" t="s">
        <v>11</v>
      </c>
      <c r="I1002" t="s">
        <v>13</v>
      </c>
    </row>
    <row r="1003" spans="1:9" x14ac:dyDescent="0.25">
      <c r="A1003" t="s">
        <v>1036</v>
      </c>
      <c r="B1003">
        <v>1978</v>
      </c>
      <c r="C1003" t="s">
        <v>20</v>
      </c>
      <c r="D1003">
        <v>1</v>
      </c>
      <c r="E1003">
        <v>2</v>
      </c>
      <c r="F1003">
        <v>8116.27</v>
      </c>
      <c r="G1003" t="s">
        <v>12</v>
      </c>
      <c r="H1003" t="s">
        <v>16</v>
      </c>
      <c r="I1003" t="s">
        <v>23</v>
      </c>
    </row>
    <row r="1004" spans="1:9" x14ac:dyDescent="0.25">
      <c r="A1004" t="s">
        <v>1037</v>
      </c>
      <c r="B1004">
        <v>1973</v>
      </c>
      <c r="C1004" t="s">
        <v>30</v>
      </c>
      <c r="D1004">
        <v>16</v>
      </c>
      <c r="E1004">
        <v>0</v>
      </c>
      <c r="F1004">
        <v>8116.68</v>
      </c>
      <c r="G1004" t="s">
        <v>12</v>
      </c>
      <c r="H1004" t="s">
        <v>16</v>
      </c>
      <c r="I1004" t="s">
        <v>42</v>
      </c>
    </row>
    <row r="1005" spans="1:9" x14ac:dyDescent="0.25">
      <c r="A1005" t="s">
        <v>1038</v>
      </c>
      <c r="B1005">
        <v>1973</v>
      </c>
      <c r="C1005" t="s">
        <v>35</v>
      </c>
      <c r="D1005">
        <v>30</v>
      </c>
      <c r="E1005">
        <v>0</v>
      </c>
      <c r="F1005">
        <v>8124.41</v>
      </c>
      <c r="G1005" t="s">
        <v>12</v>
      </c>
      <c r="H1005" t="s">
        <v>16</v>
      </c>
      <c r="I1005" t="s">
        <v>13</v>
      </c>
    </row>
    <row r="1006" spans="1:9" x14ac:dyDescent="0.25">
      <c r="A1006" t="s">
        <v>1039</v>
      </c>
      <c r="B1006">
        <v>1973</v>
      </c>
      <c r="C1006" t="s">
        <v>20</v>
      </c>
      <c r="D1006">
        <v>3</v>
      </c>
      <c r="E1006">
        <v>0</v>
      </c>
      <c r="F1006">
        <v>8125.78</v>
      </c>
      <c r="G1006" t="s">
        <v>11</v>
      </c>
      <c r="H1006" t="s">
        <v>11</v>
      </c>
      <c r="I1006" t="s">
        <v>13</v>
      </c>
    </row>
    <row r="1007" spans="1:9" x14ac:dyDescent="0.25">
      <c r="A1007" t="s">
        <v>1040</v>
      </c>
      <c r="B1007">
        <v>1990</v>
      </c>
      <c r="C1007" t="s">
        <v>18</v>
      </c>
      <c r="D1007">
        <v>21</v>
      </c>
      <c r="E1007">
        <v>3</v>
      </c>
      <c r="F1007">
        <v>8157.92</v>
      </c>
      <c r="G1007" t="s">
        <v>11</v>
      </c>
      <c r="H1007" t="s">
        <v>12</v>
      </c>
      <c r="I1007" t="s">
        <v>200</v>
      </c>
    </row>
    <row r="1008" spans="1:9" x14ac:dyDescent="0.25">
      <c r="A1008" t="s">
        <v>1041</v>
      </c>
      <c r="B1008">
        <v>1982</v>
      </c>
      <c r="C1008" t="s">
        <v>18</v>
      </c>
      <c r="D1008">
        <v>28</v>
      </c>
      <c r="E1008">
        <v>4</v>
      </c>
      <c r="F1008">
        <v>8162.72</v>
      </c>
      <c r="G1008" t="s">
        <v>12</v>
      </c>
      <c r="H1008" t="s">
        <v>12</v>
      </c>
      <c r="I1008" t="s">
        <v>23</v>
      </c>
    </row>
    <row r="1009" spans="1:9" x14ac:dyDescent="0.25">
      <c r="A1009" t="s">
        <v>1042</v>
      </c>
      <c r="B1009">
        <v>1963</v>
      </c>
      <c r="C1009" t="s">
        <v>15</v>
      </c>
      <c r="D1009">
        <v>5</v>
      </c>
      <c r="E1009">
        <v>0</v>
      </c>
      <c r="F1009">
        <v>8177.9</v>
      </c>
      <c r="G1009" t="s">
        <v>12</v>
      </c>
      <c r="H1009" t="s">
        <v>16</v>
      </c>
      <c r="I1009" t="s">
        <v>13</v>
      </c>
    </row>
    <row r="1010" spans="1:9" x14ac:dyDescent="0.25">
      <c r="A1010" t="s">
        <v>1043</v>
      </c>
      <c r="B1010">
        <v>1983</v>
      </c>
      <c r="C1010" t="s">
        <v>18</v>
      </c>
      <c r="D1010">
        <v>8</v>
      </c>
      <c r="E1010">
        <v>3</v>
      </c>
      <c r="F1010">
        <v>8179.51</v>
      </c>
      <c r="G1010" t="s">
        <v>11</v>
      </c>
      <c r="H1010" t="s">
        <v>11</v>
      </c>
      <c r="I1010" t="s">
        <v>516</v>
      </c>
    </row>
    <row r="1011" spans="1:9" x14ac:dyDescent="0.25">
      <c r="A1011" t="s">
        <v>1044</v>
      </c>
      <c r="B1011">
        <v>1997</v>
      </c>
      <c r="C1011" t="s">
        <v>37</v>
      </c>
      <c r="D1011">
        <v>21</v>
      </c>
      <c r="E1011">
        <v>0</v>
      </c>
      <c r="F1011">
        <v>8182.89</v>
      </c>
      <c r="G1011" t="s">
        <v>11</v>
      </c>
      <c r="H1011" t="s">
        <v>16</v>
      </c>
      <c r="I1011" t="s">
        <v>535</v>
      </c>
    </row>
    <row r="1012" spans="1:9" x14ac:dyDescent="0.25">
      <c r="A1012" t="s">
        <v>1045</v>
      </c>
      <c r="B1012">
        <v>1962</v>
      </c>
      <c r="C1012" t="s">
        <v>15</v>
      </c>
      <c r="D1012">
        <v>23</v>
      </c>
      <c r="E1012">
        <v>0</v>
      </c>
      <c r="F1012">
        <v>8188.12</v>
      </c>
      <c r="G1012" t="s">
        <v>12</v>
      </c>
      <c r="H1012" t="s">
        <v>12</v>
      </c>
      <c r="I1012" t="s">
        <v>13</v>
      </c>
    </row>
    <row r="1013" spans="1:9" x14ac:dyDescent="0.25">
      <c r="A1013" t="s">
        <v>1046</v>
      </c>
      <c r="B1013">
        <v>1978</v>
      </c>
      <c r="C1013" t="s">
        <v>37</v>
      </c>
      <c r="D1013">
        <v>24</v>
      </c>
      <c r="E1013">
        <v>2</v>
      </c>
      <c r="F1013">
        <v>8211.1</v>
      </c>
      <c r="G1013" t="s">
        <v>11</v>
      </c>
      <c r="H1013" t="s">
        <v>12</v>
      </c>
      <c r="I1013" t="s">
        <v>13</v>
      </c>
    </row>
    <row r="1014" spans="1:9" x14ac:dyDescent="0.25">
      <c r="A1014" t="s">
        <v>1047</v>
      </c>
      <c r="B1014">
        <v>1978</v>
      </c>
      <c r="C1014" t="s">
        <v>18</v>
      </c>
      <c r="D1014">
        <v>30</v>
      </c>
      <c r="E1014">
        <v>2</v>
      </c>
      <c r="F1014">
        <v>8219.2000000000007</v>
      </c>
      <c r="G1014" t="s">
        <v>11</v>
      </c>
      <c r="H1014" t="s">
        <v>11</v>
      </c>
      <c r="I1014" t="s">
        <v>13</v>
      </c>
    </row>
    <row r="1015" spans="1:9" x14ac:dyDescent="0.25">
      <c r="A1015" t="s">
        <v>1048</v>
      </c>
      <c r="B1015">
        <v>1976</v>
      </c>
      <c r="C1015" t="s">
        <v>20</v>
      </c>
      <c r="D1015">
        <v>3</v>
      </c>
      <c r="E1015">
        <v>1</v>
      </c>
      <c r="F1015">
        <v>8232.64</v>
      </c>
      <c r="G1015" t="s">
        <v>11</v>
      </c>
      <c r="H1015" t="s">
        <v>12</v>
      </c>
      <c r="I1015" t="s">
        <v>13</v>
      </c>
    </row>
    <row r="1016" spans="1:9" x14ac:dyDescent="0.25">
      <c r="A1016" t="s">
        <v>1049</v>
      </c>
      <c r="B1016">
        <v>1976</v>
      </c>
      <c r="C1016" t="s">
        <v>18</v>
      </c>
      <c r="D1016">
        <v>30</v>
      </c>
      <c r="E1016">
        <v>1</v>
      </c>
      <c r="F1016">
        <v>8233.1</v>
      </c>
      <c r="G1016" t="s">
        <v>11</v>
      </c>
      <c r="H1016" t="s">
        <v>11</v>
      </c>
      <c r="I1016" t="s">
        <v>13</v>
      </c>
    </row>
    <row r="1017" spans="1:9" x14ac:dyDescent="0.25">
      <c r="A1017" t="s">
        <v>1050</v>
      </c>
      <c r="B1017">
        <v>1976</v>
      </c>
      <c r="C1017" t="s">
        <v>20</v>
      </c>
      <c r="D1017">
        <v>2</v>
      </c>
      <c r="E1017">
        <v>1</v>
      </c>
      <c r="F1017">
        <v>8240.59</v>
      </c>
      <c r="G1017" t="s">
        <v>11</v>
      </c>
      <c r="H1017" t="s">
        <v>11</v>
      </c>
      <c r="I1017" t="s">
        <v>13</v>
      </c>
    </row>
    <row r="1018" spans="1:9" x14ac:dyDescent="0.25">
      <c r="A1018" t="s">
        <v>1051</v>
      </c>
      <c r="B1018">
        <v>1982</v>
      </c>
      <c r="C1018" t="s">
        <v>20</v>
      </c>
      <c r="D1018">
        <v>27</v>
      </c>
      <c r="E1018">
        <v>3</v>
      </c>
      <c r="F1018">
        <v>8252.2800000000007</v>
      </c>
      <c r="G1018" t="s">
        <v>11</v>
      </c>
      <c r="H1018" t="s">
        <v>11</v>
      </c>
      <c r="I1018" t="s">
        <v>247</v>
      </c>
    </row>
    <row r="1019" spans="1:9" x14ac:dyDescent="0.25">
      <c r="A1019" t="s">
        <v>1052</v>
      </c>
      <c r="B1019">
        <v>1964</v>
      </c>
      <c r="C1019" t="s">
        <v>20</v>
      </c>
      <c r="D1019">
        <v>5</v>
      </c>
      <c r="E1019">
        <v>0</v>
      </c>
      <c r="F1019">
        <v>8268</v>
      </c>
      <c r="G1019" t="s">
        <v>12</v>
      </c>
      <c r="H1019" t="s">
        <v>12</v>
      </c>
      <c r="I1019" t="s">
        <v>13</v>
      </c>
    </row>
    <row r="1020" spans="1:9" x14ac:dyDescent="0.25">
      <c r="A1020" t="s">
        <v>1053</v>
      </c>
      <c r="B1020">
        <v>1974</v>
      </c>
      <c r="C1020" t="s">
        <v>35</v>
      </c>
      <c r="D1020">
        <v>5</v>
      </c>
      <c r="E1020">
        <v>0</v>
      </c>
      <c r="F1020">
        <v>8269.0400000000009</v>
      </c>
      <c r="G1020" t="s">
        <v>11</v>
      </c>
      <c r="H1020" t="s">
        <v>16</v>
      </c>
      <c r="I1020" t="s">
        <v>42</v>
      </c>
    </row>
    <row r="1021" spans="1:9" x14ac:dyDescent="0.25">
      <c r="A1021" t="s">
        <v>1054</v>
      </c>
      <c r="B1021">
        <v>2000</v>
      </c>
      <c r="C1021" t="s">
        <v>15</v>
      </c>
      <c r="D1021">
        <v>28</v>
      </c>
      <c r="E1021">
        <v>0</v>
      </c>
      <c r="F1021">
        <v>8271.4599999999991</v>
      </c>
      <c r="G1021" t="s">
        <v>11</v>
      </c>
      <c r="H1021" t="s">
        <v>16</v>
      </c>
      <c r="I1021" t="s">
        <v>249</v>
      </c>
    </row>
    <row r="1022" spans="1:9" x14ac:dyDescent="0.25">
      <c r="A1022" t="s">
        <v>1055</v>
      </c>
      <c r="B1022">
        <v>1974</v>
      </c>
      <c r="C1022" t="s">
        <v>20</v>
      </c>
      <c r="D1022">
        <v>26</v>
      </c>
      <c r="E1022">
        <v>0</v>
      </c>
      <c r="F1022">
        <v>8277.52</v>
      </c>
      <c r="G1022" t="s">
        <v>11</v>
      </c>
      <c r="H1022" t="s">
        <v>11</v>
      </c>
      <c r="I1022" t="s">
        <v>42</v>
      </c>
    </row>
    <row r="1023" spans="1:9" x14ac:dyDescent="0.25">
      <c r="A1023" t="s">
        <v>1056</v>
      </c>
      <c r="B1023">
        <v>1974</v>
      </c>
      <c r="C1023" t="s">
        <v>30</v>
      </c>
      <c r="D1023">
        <v>22</v>
      </c>
      <c r="E1023">
        <v>0</v>
      </c>
      <c r="F1023">
        <v>8280.6200000000008</v>
      </c>
      <c r="G1023" t="s">
        <v>11</v>
      </c>
      <c r="H1023" t="s">
        <v>11</v>
      </c>
      <c r="I1023" t="s">
        <v>13</v>
      </c>
    </row>
    <row r="1024" spans="1:9" x14ac:dyDescent="0.25">
      <c r="A1024" t="s">
        <v>1057</v>
      </c>
      <c r="B1024">
        <v>1974</v>
      </c>
      <c r="C1024" t="s">
        <v>18</v>
      </c>
      <c r="D1024">
        <v>6</v>
      </c>
      <c r="E1024">
        <v>0</v>
      </c>
      <c r="F1024">
        <v>8283.68</v>
      </c>
      <c r="G1024" t="s">
        <v>11</v>
      </c>
      <c r="H1024" t="s">
        <v>12</v>
      </c>
      <c r="I1024" t="s">
        <v>13</v>
      </c>
    </row>
    <row r="1025" spans="1:9" x14ac:dyDescent="0.25">
      <c r="A1025" t="s">
        <v>1058</v>
      </c>
      <c r="B1025">
        <v>1978</v>
      </c>
      <c r="C1025" t="s">
        <v>18</v>
      </c>
      <c r="D1025">
        <v>26</v>
      </c>
      <c r="E1025">
        <v>2</v>
      </c>
      <c r="F1025">
        <v>8302.5400000000009</v>
      </c>
      <c r="G1025" t="s">
        <v>12</v>
      </c>
      <c r="H1025" t="s">
        <v>12</v>
      </c>
      <c r="I1025" t="s">
        <v>168</v>
      </c>
    </row>
    <row r="1026" spans="1:9" x14ac:dyDescent="0.25">
      <c r="A1026" t="s">
        <v>1059</v>
      </c>
      <c r="B1026">
        <v>1979</v>
      </c>
      <c r="C1026" t="s">
        <v>35</v>
      </c>
      <c r="D1026">
        <v>7</v>
      </c>
      <c r="E1026">
        <v>2</v>
      </c>
      <c r="F1026">
        <v>8310.84</v>
      </c>
      <c r="G1026" t="s">
        <v>11</v>
      </c>
      <c r="H1026" t="s">
        <v>11</v>
      </c>
      <c r="I1026" t="s">
        <v>23</v>
      </c>
    </row>
    <row r="1027" spans="1:9" x14ac:dyDescent="0.25">
      <c r="A1027" t="s">
        <v>1060</v>
      </c>
      <c r="B1027">
        <v>1993</v>
      </c>
      <c r="C1027" t="s">
        <v>18</v>
      </c>
      <c r="D1027">
        <v>22</v>
      </c>
      <c r="E1027">
        <v>0</v>
      </c>
      <c r="F1027">
        <v>8314.65</v>
      </c>
      <c r="G1027" t="s">
        <v>11</v>
      </c>
      <c r="H1027" t="s">
        <v>16</v>
      </c>
      <c r="I1027" t="s">
        <v>23</v>
      </c>
    </row>
    <row r="1028" spans="1:9" x14ac:dyDescent="0.25">
      <c r="A1028" t="s">
        <v>1061</v>
      </c>
      <c r="B1028">
        <v>1976</v>
      </c>
      <c r="C1028" t="s">
        <v>10</v>
      </c>
      <c r="D1028">
        <v>12</v>
      </c>
      <c r="E1028">
        <v>1</v>
      </c>
      <c r="F1028">
        <v>8334.4599999999991</v>
      </c>
      <c r="G1028" t="s">
        <v>12</v>
      </c>
      <c r="H1028" t="s">
        <v>11</v>
      </c>
      <c r="I1028" t="s">
        <v>168</v>
      </c>
    </row>
    <row r="1029" spans="1:9" x14ac:dyDescent="0.25">
      <c r="A1029" t="s">
        <v>1062</v>
      </c>
      <c r="B1029">
        <v>1976</v>
      </c>
      <c r="C1029" t="s">
        <v>10</v>
      </c>
      <c r="D1029">
        <v>20</v>
      </c>
      <c r="E1029">
        <v>1</v>
      </c>
      <c r="F1029">
        <v>8334.59</v>
      </c>
      <c r="G1029" t="s">
        <v>12</v>
      </c>
      <c r="H1029" t="s">
        <v>11</v>
      </c>
      <c r="I1029" t="s">
        <v>168</v>
      </c>
    </row>
    <row r="1030" spans="1:9" x14ac:dyDescent="0.25">
      <c r="A1030" t="s">
        <v>1063</v>
      </c>
      <c r="B1030">
        <v>1976</v>
      </c>
      <c r="C1030" t="s">
        <v>10</v>
      </c>
      <c r="D1030">
        <v>7</v>
      </c>
      <c r="E1030">
        <v>1</v>
      </c>
      <c r="F1030">
        <v>8342.91</v>
      </c>
      <c r="G1030" t="s">
        <v>12</v>
      </c>
      <c r="H1030" t="s">
        <v>16</v>
      </c>
      <c r="I1030" t="s">
        <v>168</v>
      </c>
    </row>
    <row r="1031" spans="1:9" x14ac:dyDescent="0.25">
      <c r="A1031" t="s">
        <v>1064</v>
      </c>
      <c r="B1031">
        <v>1976</v>
      </c>
      <c r="C1031" t="s">
        <v>18</v>
      </c>
      <c r="D1031">
        <v>12</v>
      </c>
      <c r="E1031">
        <v>2</v>
      </c>
      <c r="F1031">
        <v>8347.16</v>
      </c>
      <c r="G1031" t="s">
        <v>11</v>
      </c>
      <c r="H1031" t="s">
        <v>16</v>
      </c>
      <c r="I1031" t="s">
        <v>13</v>
      </c>
    </row>
    <row r="1032" spans="1:9" x14ac:dyDescent="0.25">
      <c r="A1032" t="s">
        <v>1065</v>
      </c>
      <c r="B1032">
        <v>1963</v>
      </c>
      <c r="C1032" t="s">
        <v>20</v>
      </c>
      <c r="D1032">
        <v>21</v>
      </c>
      <c r="E1032">
        <v>0</v>
      </c>
      <c r="F1032">
        <v>8355.5400000000009</v>
      </c>
      <c r="G1032" t="s">
        <v>12</v>
      </c>
      <c r="H1032" t="s">
        <v>12</v>
      </c>
      <c r="I1032" t="s">
        <v>23</v>
      </c>
    </row>
    <row r="1033" spans="1:9" x14ac:dyDescent="0.25">
      <c r="A1033" t="s">
        <v>1066</v>
      </c>
      <c r="B1033">
        <v>1971</v>
      </c>
      <c r="C1033" t="s">
        <v>20</v>
      </c>
      <c r="D1033">
        <v>4</v>
      </c>
      <c r="E1033">
        <v>0</v>
      </c>
      <c r="F1033">
        <v>8396.6200000000008</v>
      </c>
      <c r="G1033" t="s">
        <v>11</v>
      </c>
      <c r="H1033" t="s">
        <v>12</v>
      </c>
      <c r="I1033" t="s">
        <v>13</v>
      </c>
    </row>
    <row r="1034" spans="1:9" x14ac:dyDescent="0.25">
      <c r="A1034" t="s">
        <v>1067</v>
      </c>
      <c r="B1034">
        <v>1971</v>
      </c>
      <c r="C1034" t="s">
        <v>20</v>
      </c>
      <c r="D1034">
        <v>18</v>
      </c>
      <c r="E1034">
        <v>0</v>
      </c>
      <c r="F1034">
        <v>8400.01</v>
      </c>
      <c r="G1034" t="s">
        <v>11</v>
      </c>
      <c r="H1034" t="s">
        <v>12</v>
      </c>
      <c r="I1034" t="s">
        <v>13</v>
      </c>
    </row>
    <row r="1035" spans="1:9" x14ac:dyDescent="0.25">
      <c r="A1035" t="s">
        <v>1068</v>
      </c>
      <c r="B1035">
        <v>1979</v>
      </c>
      <c r="C1035" t="s">
        <v>18</v>
      </c>
      <c r="D1035">
        <v>11</v>
      </c>
      <c r="E1035">
        <v>3</v>
      </c>
      <c r="F1035">
        <v>8410.0499999999993</v>
      </c>
      <c r="G1035" t="s">
        <v>11</v>
      </c>
      <c r="H1035" t="s">
        <v>11</v>
      </c>
      <c r="I1035" t="s">
        <v>23</v>
      </c>
    </row>
    <row r="1036" spans="1:9" x14ac:dyDescent="0.25">
      <c r="A1036" t="s">
        <v>1069</v>
      </c>
      <c r="B1036">
        <v>1977</v>
      </c>
      <c r="C1036" t="s">
        <v>20</v>
      </c>
      <c r="D1036">
        <v>4</v>
      </c>
      <c r="E1036">
        <v>2</v>
      </c>
      <c r="F1036">
        <v>8413.4599999999991</v>
      </c>
      <c r="G1036" t="s">
        <v>12</v>
      </c>
      <c r="H1036" t="s">
        <v>16</v>
      </c>
      <c r="I1036" t="s">
        <v>23</v>
      </c>
    </row>
    <row r="1037" spans="1:9" x14ac:dyDescent="0.25">
      <c r="A1037" t="s">
        <v>1070</v>
      </c>
      <c r="B1037">
        <v>1975</v>
      </c>
      <c r="C1037" t="s">
        <v>20</v>
      </c>
      <c r="D1037">
        <v>28</v>
      </c>
      <c r="E1037">
        <v>1</v>
      </c>
      <c r="F1037">
        <v>8428.07</v>
      </c>
      <c r="G1037" t="s">
        <v>12</v>
      </c>
      <c r="H1037" t="s">
        <v>11</v>
      </c>
      <c r="I1037" t="s">
        <v>23</v>
      </c>
    </row>
    <row r="1038" spans="1:9" x14ac:dyDescent="0.25">
      <c r="A1038" t="s">
        <v>1071</v>
      </c>
      <c r="B1038">
        <v>1963</v>
      </c>
      <c r="C1038" t="s">
        <v>20</v>
      </c>
      <c r="D1038">
        <v>24</v>
      </c>
      <c r="E1038">
        <v>0</v>
      </c>
      <c r="F1038">
        <v>8440.0499999999993</v>
      </c>
      <c r="G1038" t="s">
        <v>12</v>
      </c>
      <c r="H1038" t="s">
        <v>11</v>
      </c>
      <c r="I1038" t="s">
        <v>13</v>
      </c>
    </row>
    <row r="1039" spans="1:9" x14ac:dyDescent="0.25">
      <c r="A1039" t="s">
        <v>1072</v>
      </c>
      <c r="B1039">
        <v>1972</v>
      </c>
      <c r="C1039" t="s">
        <v>20</v>
      </c>
      <c r="D1039">
        <v>9</v>
      </c>
      <c r="E1039">
        <v>0</v>
      </c>
      <c r="F1039">
        <v>8442.67</v>
      </c>
      <c r="G1039" t="s">
        <v>11</v>
      </c>
      <c r="H1039" t="s">
        <v>12</v>
      </c>
      <c r="I1039" t="s">
        <v>13</v>
      </c>
    </row>
    <row r="1040" spans="1:9" x14ac:dyDescent="0.25">
      <c r="A1040" t="s">
        <v>1073</v>
      </c>
      <c r="B1040">
        <v>1972</v>
      </c>
      <c r="C1040" t="s">
        <v>20</v>
      </c>
      <c r="D1040">
        <v>4</v>
      </c>
      <c r="E1040">
        <v>0</v>
      </c>
      <c r="F1040">
        <v>8444.4699999999993</v>
      </c>
      <c r="G1040" t="s">
        <v>12</v>
      </c>
      <c r="H1040" t="s">
        <v>16</v>
      </c>
      <c r="I1040" t="s">
        <v>42</v>
      </c>
    </row>
    <row r="1041" spans="1:9" x14ac:dyDescent="0.25">
      <c r="A1041" t="s">
        <v>1074</v>
      </c>
      <c r="B1041">
        <v>1966</v>
      </c>
      <c r="C1041" t="s">
        <v>18</v>
      </c>
      <c r="D1041">
        <v>12</v>
      </c>
      <c r="E1041">
        <v>0</v>
      </c>
      <c r="F1041">
        <v>8448.66</v>
      </c>
      <c r="G1041" t="s">
        <v>12</v>
      </c>
      <c r="H1041" t="s">
        <v>16</v>
      </c>
      <c r="I1041" t="s">
        <v>13</v>
      </c>
    </row>
    <row r="1042" spans="1:9" x14ac:dyDescent="0.25">
      <c r="A1042" t="s">
        <v>1075</v>
      </c>
      <c r="B1042">
        <v>1984</v>
      </c>
      <c r="C1042" t="s">
        <v>18</v>
      </c>
      <c r="D1042">
        <v>19</v>
      </c>
      <c r="E1042">
        <v>3</v>
      </c>
      <c r="F1042">
        <v>8450.82</v>
      </c>
      <c r="G1042" t="s">
        <v>11</v>
      </c>
      <c r="H1042" t="s">
        <v>11</v>
      </c>
      <c r="I1042" t="s">
        <v>200</v>
      </c>
    </row>
    <row r="1043" spans="1:9" x14ac:dyDescent="0.25">
      <c r="A1043" t="s">
        <v>1076</v>
      </c>
      <c r="B1043">
        <v>1972</v>
      </c>
      <c r="C1043" t="s">
        <v>30</v>
      </c>
      <c r="D1043">
        <v>26</v>
      </c>
      <c r="E1043">
        <v>0</v>
      </c>
      <c r="F1043">
        <v>8457.82</v>
      </c>
      <c r="G1043" t="s">
        <v>11</v>
      </c>
      <c r="H1043" t="s">
        <v>12</v>
      </c>
      <c r="I1043" t="s">
        <v>42</v>
      </c>
    </row>
    <row r="1044" spans="1:9" x14ac:dyDescent="0.25">
      <c r="A1044" t="s">
        <v>1077</v>
      </c>
      <c r="B1044">
        <v>1992</v>
      </c>
      <c r="C1044" t="s">
        <v>20</v>
      </c>
      <c r="D1044">
        <v>9</v>
      </c>
      <c r="E1044">
        <v>0</v>
      </c>
      <c r="F1044">
        <v>8466.35</v>
      </c>
      <c r="G1044" t="s">
        <v>11</v>
      </c>
      <c r="H1044" t="s">
        <v>11</v>
      </c>
      <c r="I1044" t="s">
        <v>23</v>
      </c>
    </row>
    <row r="1045" spans="1:9" x14ac:dyDescent="0.25">
      <c r="A1045" t="s">
        <v>1078</v>
      </c>
      <c r="B1045">
        <v>1993</v>
      </c>
      <c r="C1045" t="s">
        <v>15</v>
      </c>
      <c r="D1045">
        <v>10</v>
      </c>
      <c r="E1045">
        <v>0</v>
      </c>
      <c r="F1045">
        <v>8471.65</v>
      </c>
      <c r="G1045" t="s">
        <v>11</v>
      </c>
      <c r="H1045" t="s">
        <v>16</v>
      </c>
      <c r="I1045" t="s">
        <v>23</v>
      </c>
    </row>
    <row r="1046" spans="1:9" x14ac:dyDescent="0.25">
      <c r="A1046" t="s">
        <v>1079</v>
      </c>
      <c r="B1046">
        <v>1977</v>
      </c>
      <c r="C1046" t="s">
        <v>30</v>
      </c>
      <c r="D1046">
        <v>26</v>
      </c>
      <c r="E1046">
        <v>2</v>
      </c>
      <c r="F1046">
        <v>8515.76</v>
      </c>
      <c r="G1046" t="s">
        <v>11</v>
      </c>
      <c r="H1046" t="s">
        <v>11</v>
      </c>
      <c r="I1046" t="s">
        <v>13</v>
      </c>
    </row>
    <row r="1047" spans="1:9" x14ac:dyDescent="0.25">
      <c r="A1047" t="s">
        <v>1080</v>
      </c>
      <c r="B1047">
        <v>1977</v>
      </c>
      <c r="C1047" t="s">
        <v>18</v>
      </c>
      <c r="D1047">
        <v>21</v>
      </c>
      <c r="E1047">
        <v>2</v>
      </c>
      <c r="F1047">
        <v>8516.83</v>
      </c>
      <c r="G1047" t="s">
        <v>11</v>
      </c>
      <c r="H1047" t="s">
        <v>16</v>
      </c>
      <c r="I1047" t="s">
        <v>13</v>
      </c>
    </row>
    <row r="1048" spans="1:9" x14ac:dyDescent="0.25">
      <c r="A1048" t="s">
        <v>1081</v>
      </c>
      <c r="B1048">
        <v>1977</v>
      </c>
      <c r="C1048" t="s">
        <v>30</v>
      </c>
      <c r="D1048">
        <v>29</v>
      </c>
      <c r="E1048">
        <v>2</v>
      </c>
      <c r="F1048">
        <v>8520.0300000000007</v>
      </c>
      <c r="G1048" t="s">
        <v>11</v>
      </c>
      <c r="H1048" t="s">
        <v>12</v>
      </c>
      <c r="I1048" t="s">
        <v>42</v>
      </c>
    </row>
    <row r="1049" spans="1:9" x14ac:dyDescent="0.25">
      <c r="A1049" t="s">
        <v>1082</v>
      </c>
      <c r="B1049">
        <v>1979</v>
      </c>
      <c r="C1049" t="s">
        <v>35</v>
      </c>
      <c r="D1049">
        <v>13</v>
      </c>
      <c r="E1049">
        <v>3</v>
      </c>
      <c r="F1049">
        <v>8522</v>
      </c>
      <c r="G1049" t="s">
        <v>11</v>
      </c>
      <c r="H1049" t="s">
        <v>11</v>
      </c>
      <c r="I1049" t="s">
        <v>42</v>
      </c>
    </row>
    <row r="1050" spans="1:9" x14ac:dyDescent="0.25">
      <c r="A1050" t="s">
        <v>1083</v>
      </c>
      <c r="B1050">
        <v>1977</v>
      </c>
      <c r="C1050" t="s">
        <v>10</v>
      </c>
      <c r="D1050">
        <v>26</v>
      </c>
      <c r="E1050">
        <v>2</v>
      </c>
      <c r="F1050">
        <v>8527.5300000000007</v>
      </c>
      <c r="G1050" t="s">
        <v>11</v>
      </c>
      <c r="H1050" t="s">
        <v>11</v>
      </c>
      <c r="I1050" t="s">
        <v>13</v>
      </c>
    </row>
    <row r="1051" spans="1:9" x14ac:dyDescent="0.25">
      <c r="A1051" t="s">
        <v>1084</v>
      </c>
      <c r="B1051" t="s">
        <v>31</v>
      </c>
      <c r="C1051" t="s">
        <v>10</v>
      </c>
      <c r="D1051">
        <v>24</v>
      </c>
      <c r="E1051">
        <v>0</v>
      </c>
      <c r="F1051">
        <v>8534.67</v>
      </c>
      <c r="G1051" t="s">
        <v>11</v>
      </c>
      <c r="H1051" t="s">
        <v>12</v>
      </c>
      <c r="I1051" t="s">
        <v>247</v>
      </c>
    </row>
    <row r="1052" spans="1:9" x14ac:dyDescent="0.25">
      <c r="A1052" t="s">
        <v>1085</v>
      </c>
      <c r="B1052">
        <v>1981</v>
      </c>
      <c r="C1052" t="s">
        <v>30</v>
      </c>
      <c r="D1052">
        <v>27</v>
      </c>
      <c r="E1052">
        <v>3</v>
      </c>
      <c r="F1052">
        <v>8538.2900000000009</v>
      </c>
      <c r="G1052" t="s">
        <v>11</v>
      </c>
      <c r="H1052" t="s">
        <v>12</v>
      </c>
      <c r="I1052" t="s">
        <v>247</v>
      </c>
    </row>
    <row r="1053" spans="1:9" x14ac:dyDescent="0.25">
      <c r="A1053" t="s">
        <v>1086</v>
      </c>
      <c r="B1053">
        <v>1975</v>
      </c>
      <c r="C1053" t="s">
        <v>15</v>
      </c>
      <c r="D1053">
        <v>6</v>
      </c>
      <c r="E1053">
        <v>1</v>
      </c>
      <c r="F1053">
        <v>8539.67</v>
      </c>
      <c r="G1053" t="s">
        <v>11</v>
      </c>
      <c r="H1053" t="s">
        <v>12</v>
      </c>
      <c r="I1053" t="s">
        <v>42</v>
      </c>
    </row>
    <row r="1054" spans="1:9" x14ac:dyDescent="0.25">
      <c r="A1054" t="s">
        <v>1087</v>
      </c>
      <c r="B1054" t="s">
        <v>31</v>
      </c>
      <c r="C1054" t="s">
        <v>30</v>
      </c>
      <c r="D1054">
        <v>12</v>
      </c>
      <c r="E1054">
        <v>1</v>
      </c>
      <c r="F1054">
        <v>8547.69</v>
      </c>
      <c r="G1054" t="s">
        <v>11</v>
      </c>
      <c r="H1054" t="s">
        <v>16</v>
      </c>
      <c r="I1054" t="s">
        <v>13</v>
      </c>
    </row>
    <row r="1055" spans="1:9" x14ac:dyDescent="0.25">
      <c r="A1055" t="s">
        <v>1088</v>
      </c>
      <c r="B1055">
        <v>1975</v>
      </c>
      <c r="C1055" t="s">
        <v>35</v>
      </c>
      <c r="D1055">
        <v>6</v>
      </c>
      <c r="E1055">
        <v>1</v>
      </c>
      <c r="F1055">
        <v>8551.35</v>
      </c>
      <c r="G1055" t="s">
        <v>11</v>
      </c>
      <c r="H1055" t="s">
        <v>11</v>
      </c>
      <c r="I1055" t="s">
        <v>42</v>
      </c>
    </row>
    <row r="1056" spans="1:9" x14ac:dyDescent="0.25">
      <c r="A1056" t="s">
        <v>1089</v>
      </c>
      <c r="B1056">
        <v>1975</v>
      </c>
      <c r="C1056" t="s">
        <v>35</v>
      </c>
      <c r="D1056">
        <v>21</v>
      </c>
      <c r="E1056">
        <v>1</v>
      </c>
      <c r="F1056">
        <v>8556.91</v>
      </c>
      <c r="G1056" t="s">
        <v>11</v>
      </c>
      <c r="H1056" t="s">
        <v>16</v>
      </c>
      <c r="I1056" t="s">
        <v>42</v>
      </c>
    </row>
    <row r="1057" spans="1:9" x14ac:dyDescent="0.25">
      <c r="A1057" t="s">
        <v>1090</v>
      </c>
      <c r="B1057">
        <v>1988</v>
      </c>
      <c r="C1057" t="s">
        <v>20</v>
      </c>
      <c r="D1057">
        <v>21</v>
      </c>
      <c r="E1057">
        <v>3</v>
      </c>
      <c r="F1057">
        <v>8567.25</v>
      </c>
      <c r="G1057" t="s">
        <v>11</v>
      </c>
      <c r="H1057" t="s">
        <v>16</v>
      </c>
      <c r="I1057" t="s">
        <v>23</v>
      </c>
    </row>
    <row r="1058" spans="1:9" x14ac:dyDescent="0.25">
      <c r="A1058" t="s">
        <v>1091</v>
      </c>
      <c r="B1058">
        <v>1975</v>
      </c>
      <c r="C1058" t="s">
        <v>20</v>
      </c>
      <c r="D1058">
        <v>26</v>
      </c>
      <c r="E1058">
        <v>1</v>
      </c>
      <c r="F1058">
        <v>8569.86</v>
      </c>
      <c r="G1058" t="s">
        <v>11</v>
      </c>
      <c r="H1058" t="s">
        <v>12</v>
      </c>
      <c r="I1058" t="s">
        <v>13</v>
      </c>
    </row>
    <row r="1059" spans="1:9" x14ac:dyDescent="0.25">
      <c r="A1059" t="s">
        <v>1092</v>
      </c>
      <c r="B1059">
        <v>1982</v>
      </c>
      <c r="C1059" t="s">
        <v>30</v>
      </c>
      <c r="D1059">
        <v>6</v>
      </c>
      <c r="E1059">
        <v>3</v>
      </c>
      <c r="F1059">
        <v>8572.0400000000009</v>
      </c>
      <c r="G1059" t="s">
        <v>11</v>
      </c>
      <c r="H1059" t="s">
        <v>11</v>
      </c>
      <c r="I1059" t="s">
        <v>300</v>
      </c>
    </row>
    <row r="1060" spans="1:9" x14ac:dyDescent="0.25">
      <c r="A1060" t="s">
        <v>1093</v>
      </c>
      <c r="B1060">
        <v>1987</v>
      </c>
      <c r="C1060" t="s">
        <v>15</v>
      </c>
      <c r="D1060">
        <v>11</v>
      </c>
      <c r="E1060">
        <v>3</v>
      </c>
      <c r="F1060">
        <v>8573.2999999999993</v>
      </c>
      <c r="G1060" t="s">
        <v>11</v>
      </c>
      <c r="H1060" t="s">
        <v>11</v>
      </c>
      <c r="I1060" t="s">
        <v>300</v>
      </c>
    </row>
    <row r="1061" spans="1:9" x14ac:dyDescent="0.25">
      <c r="A1061" t="s">
        <v>1094</v>
      </c>
      <c r="B1061">
        <v>1983</v>
      </c>
      <c r="C1061" t="s">
        <v>30</v>
      </c>
      <c r="D1061">
        <v>30</v>
      </c>
      <c r="E1061">
        <v>5</v>
      </c>
      <c r="F1061">
        <v>8582.2999999999993</v>
      </c>
      <c r="G1061" t="s">
        <v>11</v>
      </c>
      <c r="H1061" t="s">
        <v>16</v>
      </c>
      <c r="I1061" t="s">
        <v>13</v>
      </c>
    </row>
    <row r="1062" spans="1:9" x14ac:dyDescent="0.25">
      <c r="A1062" t="s">
        <v>1095</v>
      </c>
      <c r="B1062">
        <v>1983</v>
      </c>
      <c r="C1062" t="s">
        <v>10</v>
      </c>
      <c r="D1062">
        <v>25</v>
      </c>
      <c r="E1062">
        <v>5</v>
      </c>
      <c r="F1062">
        <v>8596.83</v>
      </c>
      <c r="G1062" t="s">
        <v>11</v>
      </c>
      <c r="H1062" t="s">
        <v>12</v>
      </c>
      <c r="I1062" t="s">
        <v>13</v>
      </c>
    </row>
    <row r="1063" spans="1:9" x14ac:dyDescent="0.25">
      <c r="A1063" t="s">
        <v>1096</v>
      </c>
      <c r="B1063">
        <v>1973</v>
      </c>
      <c r="C1063" t="s">
        <v>10</v>
      </c>
      <c r="D1063">
        <v>11</v>
      </c>
      <c r="E1063">
        <v>0</v>
      </c>
      <c r="F1063">
        <v>8601.33</v>
      </c>
      <c r="G1063" t="s">
        <v>11</v>
      </c>
      <c r="H1063" t="s">
        <v>16</v>
      </c>
      <c r="I1063" t="s">
        <v>13</v>
      </c>
    </row>
    <row r="1064" spans="1:9" x14ac:dyDescent="0.25">
      <c r="A1064" t="s">
        <v>1097</v>
      </c>
      <c r="B1064">
        <v>1977</v>
      </c>
      <c r="C1064" t="s">
        <v>20</v>
      </c>
      <c r="D1064">
        <v>24</v>
      </c>
      <c r="E1064">
        <v>2</v>
      </c>
      <c r="F1064">
        <v>8603.82</v>
      </c>
      <c r="G1064" t="s">
        <v>11</v>
      </c>
      <c r="H1064" t="s">
        <v>16</v>
      </c>
      <c r="I1064" t="s">
        <v>166</v>
      </c>
    </row>
    <row r="1065" spans="1:9" x14ac:dyDescent="0.25">
      <c r="A1065" t="s">
        <v>1098</v>
      </c>
      <c r="B1065">
        <v>1977</v>
      </c>
      <c r="C1065" t="s">
        <v>15</v>
      </c>
      <c r="D1065">
        <v>12</v>
      </c>
      <c r="E1065">
        <v>2</v>
      </c>
      <c r="F1065">
        <v>8604.48</v>
      </c>
      <c r="G1065" t="s">
        <v>12</v>
      </c>
      <c r="H1065" t="s">
        <v>11</v>
      </c>
      <c r="I1065" t="s">
        <v>168</v>
      </c>
    </row>
    <row r="1066" spans="1:9" x14ac:dyDescent="0.25">
      <c r="A1066" t="s">
        <v>1099</v>
      </c>
      <c r="B1066">
        <v>1977</v>
      </c>
      <c r="C1066" t="s">
        <v>37</v>
      </c>
      <c r="D1066">
        <v>15</v>
      </c>
      <c r="E1066">
        <v>3</v>
      </c>
      <c r="F1066">
        <v>8605.36</v>
      </c>
      <c r="G1066" t="s">
        <v>11</v>
      </c>
      <c r="H1066" t="s">
        <v>11</v>
      </c>
      <c r="I1066" t="s">
        <v>13</v>
      </c>
    </row>
    <row r="1067" spans="1:9" x14ac:dyDescent="0.25">
      <c r="A1067" t="s">
        <v>1100</v>
      </c>
      <c r="B1067">
        <v>1979</v>
      </c>
      <c r="C1067" t="s">
        <v>10</v>
      </c>
      <c r="D1067">
        <v>17</v>
      </c>
      <c r="E1067">
        <v>3</v>
      </c>
      <c r="F1067">
        <v>8606.2199999999993</v>
      </c>
      <c r="G1067" t="s">
        <v>16</v>
      </c>
      <c r="H1067" t="s">
        <v>11</v>
      </c>
      <c r="I1067" t="s">
        <v>276</v>
      </c>
    </row>
    <row r="1068" spans="1:9" x14ac:dyDescent="0.25">
      <c r="A1068" t="s">
        <v>1101</v>
      </c>
      <c r="B1068">
        <v>1977</v>
      </c>
      <c r="C1068" t="s">
        <v>20</v>
      </c>
      <c r="D1068">
        <v>2</v>
      </c>
      <c r="E1068">
        <v>3</v>
      </c>
      <c r="F1068">
        <v>8615.2999999999993</v>
      </c>
      <c r="G1068" t="s">
        <v>11</v>
      </c>
      <c r="H1068" t="s">
        <v>12</v>
      </c>
      <c r="I1068" t="s">
        <v>42</v>
      </c>
    </row>
    <row r="1069" spans="1:9" x14ac:dyDescent="0.25">
      <c r="A1069" t="s">
        <v>1102</v>
      </c>
      <c r="B1069">
        <v>1975</v>
      </c>
      <c r="C1069" t="s">
        <v>35</v>
      </c>
      <c r="D1069">
        <v>3</v>
      </c>
      <c r="E1069">
        <v>1</v>
      </c>
      <c r="F1069">
        <v>8627.5400000000009</v>
      </c>
      <c r="G1069" t="s">
        <v>11</v>
      </c>
      <c r="H1069" t="s">
        <v>11</v>
      </c>
      <c r="I1069" t="s">
        <v>356</v>
      </c>
    </row>
    <row r="1070" spans="1:9" x14ac:dyDescent="0.25">
      <c r="A1070" t="s">
        <v>1103</v>
      </c>
      <c r="B1070">
        <v>1965</v>
      </c>
      <c r="C1070" t="s">
        <v>37</v>
      </c>
      <c r="D1070">
        <v>21</v>
      </c>
      <c r="E1070">
        <v>0</v>
      </c>
      <c r="F1070">
        <v>8665.09</v>
      </c>
      <c r="G1070" t="s">
        <v>12</v>
      </c>
      <c r="H1070" t="s">
        <v>11</v>
      </c>
      <c r="I1070" t="s">
        <v>23</v>
      </c>
    </row>
    <row r="1071" spans="1:9" x14ac:dyDescent="0.25">
      <c r="A1071" t="s">
        <v>1104</v>
      </c>
      <c r="B1071">
        <v>1969</v>
      </c>
      <c r="C1071" t="s">
        <v>35</v>
      </c>
      <c r="D1071">
        <v>10</v>
      </c>
      <c r="E1071">
        <v>0</v>
      </c>
      <c r="F1071">
        <v>8665.14</v>
      </c>
      <c r="G1071" t="s">
        <v>11</v>
      </c>
      <c r="H1071" t="s">
        <v>12</v>
      </c>
      <c r="I1071" t="s">
        <v>13</v>
      </c>
    </row>
    <row r="1072" spans="1:9" x14ac:dyDescent="0.25">
      <c r="A1072" t="s">
        <v>1105</v>
      </c>
      <c r="B1072">
        <v>1974</v>
      </c>
      <c r="C1072" t="s">
        <v>35</v>
      </c>
      <c r="D1072">
        <v>16</v>
      </c>
      <c r="E1072">
        <v>0</v>
      </c>
      <c r="F1072">
        <v>8671.19</v>
      </c>
      <c r="G1072" t="s">
        <v>11</v>
      </c>
      <c r="H1072" t="s">
        <v>16</v>
      </c>
      <c r="I1072" t="s">
        <v>23</v>
      </c>
    </row>
    <row r="1073" spans="1:9" x14ac:dyDescent="0.25">
      <c r="A1073" t="s">
        <v>1106</v>
      </c>
      <c r="B1073">
        <v>1973</v>
      </c>
      <c r="C1073" t="s">
        <v>37</v>
      </c>
      <c r="D1073">
        <v>11</v>
      </c>
      <c r="E1073">
        <v>0</v>
      </c>
      <c r="F1073">
        <v>8688.86</v>
      </c>
      <c r="G1073" t="s">
        <v>11</v>
      </c>
      <c r="H1073" t="s">
        <v>16</v>
      </c>
      <c r="I1073" t="s">
        <v>356</v>
      </c>
    </row>
    <row r="1074" spans="1:9" x14ac:dyDescent="0.25">
      <c r="A1074" t="s">
        <v>1107</v>
      </c>
      <c r="B1074">
        <v>1980</v>
      </c>
      <c r="C1074" t="s">
        <v>37</v>
      </c>
      <c r="D1074">
        <v>28</v>
      </c>
      <c r="E1074">
        <v>2</v>
      </c>
      <c r="F1074">
        <v>8701.84</v>
      </c>
      <c r="G1074" t="s">
        <v>11</v>
      </c>
      <c r="H1074" t="s">
        <v>12</v>
      </c>
      <c r="I1074" t="s">
        <v>300</v>
      </c>
    </row>
    <row r="1075" spans="1:9" x14ac:dyDescent="0.25">
      <c r="A1075" t="s">
        <v>1108</v>
      </c>
      <c r="B1075">
        <v>1973</v>
      </c>
      <c r="C1075" t="s">
        <v>18</v>
      </c>
      <c r="D1075">
        <v>25</v>
      </c>
      <c r="E1075">
        <v>1</v>
      </c>
      <c r="F1075">
        <v>8703.4599999999991</v>
      </c>
      <c r="G1075" t="s">
        <v>12</v>
      </c>
      <c r="H1075" t="s">
        <v>12</v>
      </c>
      <c r="I1075" t="s">
        <v>42</v>
      </c>
    </row>
    <row r="1076" spans="1:9" x14ac:dyDescent="0.25">
      <c r="A1076" t="s">
        <v>1109</v>
      </c>
      <c r="B1076">
        <v>1976</v>
      </c>
      <c r="C1076" t="s">
        <v>18</v>
      </c>
      <c r="D1076">
        <v>17</v>
      </c>
      <c r="E1076">
        <v>2</v>
      </c>
      <c r="F1076">
        <v>8733.23</v>
      </c>
      <c r="G1076" t="s">
        <v>11</v>
      </c>
      <c r="H1076" t="s">
        <v>12</v>
      </c>
      <c r="I1076" t="s">
        <v>23</v>
      </c>
    </row>
    <row r="1077" spans="1:9" x14ac:dyDescent="0.25">
      <c r="A1077" t="s">
        <v>1110</v>
      </c>
      <c r="B1077">
        <v>1999</v>
      </c>
      <c r="C1077" t="s">
        <v>35</v>
      </c>
      <c r="D1077">
        <v>23</v>
      </c>
      <c r="E1077">
        <v>0</v>
      </c>
      <c r="F1077">
        <v>8747.68</v>
      </c>
      <c r="G1077" t="s">
        <v>11</v>
      </c>
      <c r="H1077" t="s">
        <v>12</v>
      </c>
      <c r="I1077" t="s">
        <v>42</v>
      </c>
    </row>
    <row r="1078" spans="1:9" x14ac:dyDescent="0.25">
      <c r="A1078" t="s">
        <v>1111</v>
      </c>
      <c r="B1078">
        <v>1969</v>
      </c>
      <c r="C1078" t="s">
        <v>20</v>
      </c>
      <c r="D1078">
        <v>9</v>
      </c>
      <c r="E1078">
        <v>0</v>
      </c>
      <c r="F1078">
        <v>8760.1200000000008</v>
      </c>
      <c r="G1078" t="s">
        <v>11</v>
      </c>
      <c r="H1078" t="s">
        <v>16</v>
      </c>
      <c r="I1078" t="s">
        <v>13</v>
      </c>
    </row>
    <row r="1079" spans="1:9" x14ac:dyDescent="0.25">
      <c r="A1079" t="s">
        <v>1112</v>
      </c>
      <c r="B1079">
        <v>1974</v>
      </c>
      <c r="C1079" t="s">
        <v>20</v>
      </c>
      <c r="D1079">
        <v>6</v>
      </c>
      <c r="E1079">
        <v>1</v>
      </c>
      <c r="F1079">
        <v>8765.25</v>
      </c>
      <c r="G1079" t="s">
        <v>11</v>
      </c>
      <c r="H1079" t="s">
        <v>12</v>
      </c>
      <c r="I1079" t="s">
        <v>23</v>
      </c>
    </row>
    <row r="1080" spans="1:9" x14ac:dyDescent="0.25">
      <c r="A1080" t="s">
        <v>1113</v>
      </c>
      <c r="B1080">
        <v>1971</v>
      </c>
      <c r="C1080" t="s">
        <v>35</v>
      </c>
      <c r="D1080">
        <v>23</v>
      </c>
      <c r="E1080">
        <v>0</v>
      </c>
      <c r="F1080">
        <v>8782.4699999999993</v>
      </c>
      <c r="G1080" t="s">
        <v>11</v>
      </c>
      <c r="H1080" t="s">
        <v>12</v>
      </c>
      <c r="I1080" t="s">
        <v>42</v>
      </c>
    </row>
    <row r="1081" spans="1:9" x14ac:dyDescent="0.25">
      <c r="A1081" t="s">
        <v>1114</v>
      </c>
      <c r="B1081">
        <v>1971</v>
      </c>
      <c r="C1081" t="s">
        <v>18</v>
      </c>
      <c r="D1081">
        <v>18</v>
      </c>
      <c r="E1081">
        <v>0</v>
      </c>
      <c r="F1081">
        <v>8798.59</v>
      </c>
      <c r="G1081" t="s">
        <v>11</v>
      </c>
      <c r="H1081" t="s">
        <v>16</v>
      </c>
      <c r="I1081" t="s">
        <v>42</v>
      </c>
    </row>
    <row r="1082" spans="1:9" x14ac:dyDescent="0.25">
      <c r="A1082" t="s">
        <v>1115</v>
      </c>
      <c r="B1082">
        <v>1965</v>
      </c>
      <c r="C1082" t="s">
        <v>35</v>
      </c>
      <c r="D1082">
        <v>29</v>
      </c>
      <c r="E1082">
        <v>0</v>
      </c>
      <c r="F1082">
        <v>8800.49</v>
      </c>
      <c r="G1082" t="s">
        <v>12</v>
      </c>
      <c r="H1082" t="s">
        <v>11</v>
      </c>
      <c r="I1082" t="s">
        <v>13</v>
      </c>
    </row>
    <row r="1083" spans="1:9" x14ac:dyDescent="0.25">
      <c r="A1083" t="s">
        <v>1116</v>
      </c>
      <c r="B1083">
        <v>2001</v>
      </c>
      <c r="C1083" t="s">
        <v>15</v>
      </c>
      <c r="D1083">
        <v>7</v>
      </c>
      <c r="E1083">
        <v>0</v>
      </c>
      <c r="F1083">
        <v>8821.8799999999992</v>
      </c>
      <c r="G1083" t="s">
        <v>11</v>
      </c>
      <c r="H1083" t="s">
        <v>12</v>
      </c>
      <c r="I1083" t="s">
        <v>249</v>
      </c>
    </row>
    <row r="1084" spans="1:9" x14ac:dyDescent="0.25">
      <c r="A1084" t="s">
        <v>1117</v>
      </c>
      <c r="B1084">
        <v>1976</v>
      </c>
      <c r="C1084" t="s">
        <v>18</v>
      </c>
      <c r="D1084">
        <v>14</v>
      </c>
      <c r="E1084">
        <v>2</v>
      </c>
      <c r="F1084">
        <v>8823.2800000000007</v>
      </c>
      <c r="G1084" t="s">
        <v>11</v>
      </c>
      <c r="H1084" t="s">
        <v>16</v>
      </c>
      <c r="I1084" t="s">
        <v>42</v>
      </c>
    </row>
    <row r="1085" spans="1:9" x14ac:dyDescent="0.25">
      <c r="A1085" t="s">
        <v>1118</v>
      </c>
      <c r="B1085">
        <v>1976</v>
      </c>
      <c r="C1085" t="s">
        <v>37</v>
      </c>
      <c r="D1085">
        <v>19</v>
      </c>
      <c r="E1085">
        <v>1</v>
      </c>
      <c r="F1085">
        <v>8823.99</v>
      </c>
      <c r="G1085" t="s">
        <v>11</v>
      </c>
      <c r="H1085" t="s">
        <v>12</v>
      </c>
      <c r="I1085" t="s">
        <v>247</v>
      </c>
    </row>
    <row r="1086" spans="1:9" x14ac:dyDescent="0.25">
      <c r="A1086" t="s">
        <v>1119</v>
      </c>
      <c r="B1086">
        <v>1988</v>
      </c>
      <c r="C1086" t="s">
        <v>35</v>
      </c>
      <c r="D1086">
        <v>22</v>
      </c>
      <c r="E1086">
        <v>3</v>
      </c>
      <c r="F1086">
        <v>8824.27</v>
      </c>
      <c r="G1086" t="s">
        <v>11</v>
      </c>
      <c r="H1086" t="s">
        <v>16</v>
      </c>
      <c r="I1086" t="s">
        <v>200</v>
      </c>
    </row>
    <row r="1087" spans="1:9" x14ac:dyDescent="0.25">
      <c r="A1087" t="s">
        <v>1120</v>
      </c>
      <c r="B1087">
        <v>1976</v>
      </c>
      <c r="C1087" t="s">
        <v>10</v>
      </c>
      <c r="D1087">
        <v>14</v>
      </c>
      <c r="E1087">
        <v>2</v>
      </c>
      <c r="F1087">
        <v>8825.09</v>
      </c>
      <c r="G1087" t="s">
        <v>11</v>
      </c>
      <c r="H1087" t="s">
        <v>12</v>
      </c>
      <c r="I1087" t="s">
        <v>42</v>
      </c>
    </row>
    <row r="1088" spans="1:9" x14ac:dyDescent="0.25">
      <c r="A1088" t="s">
        <v>1121</v>
      </c>
      <c r="B1088">
        <v>1972</v>
      </c>
      <c r="C1088" t="s">
        <v>15</v>
      </c>
      <c r="D1088">
        <v>14</v>
      </c>
      <c r="E1088">
        <v>0</v>
      </c>
      <c r="F1088">
        <v>8827.2099999999991</v>
      </c>
      <c r="G1088" t="s">
        <v>12</v>
      </c>
      <c r="H1088" t="s">
        <v>16</v>
      </c>
      <c r="I1088" t="s">
        <v>23</v>
      </c>
    </row>
    <row r="1089" spans="1:9" x14ac:dyDescent="0.25">
      <c r="A1089" t="s">
        <v>1122</v>
      </c>
      <c r="B1089">
        <v>1972</v>
      </c>
      <c r="C1089" t="s">
        <v>15</v>
      </c>
      <c r="D1089">
        <v>22</v>
      </c>
      <c r="E1089">
        <v>0</v>
      </c>
      <c r="F1089">
        <v>8835.26</v>
      </c>
      <c r="G1089" t="s">
        <v>12</v>
      </c>
      <c r="H1089" t="s">
        <v>11</v>
      </c>
      <c r="I1089" t="s">
        <v>23</v>
      </c>
    </row>
    <row r="1090" spans="1:9" x14ac:dyDescent="0.25">
      <c r="A1090" t="s">
        <v>1123</v>
      </c>
      <c r="B1090">
        <v>1974</v>
      </c>
      <c r="C1090" t="s">
        <v>18</v>
      </c>
      <c r="D1090">
        <v>18</v>
      </c>
      <c r="E1090">
        <v>1</v>
      </c>
      <c r="F1090">
        <v>8871.15</v>
      </c>
      <c r="G1090" t="s">
        <v>11</v>
      </c>
      <c r="H1090" t="s">
        <v>12</v>
      </c>
      <c r="I1090" t="s">
        <v>13</v>
      </c>
    </row>
    <row r="1091" spans="1:9" x14ac:dyDescent="0.25">
      <c r="A1091" t="s">
        <v>1124</v>
      </c>
      <c r="B1091">
        <v>1973</v>
      </c>
      <c r="C1091" t="s">
        <v>20</v>
      </c>
      <c r="D1091">
        <v>9</v>
      </c>
      <c r="E1091">
        <v>0</v>
      </c>
      <c r="F1091">
        <v>8890.59</v>
      </c>
      <c r="G1091" t="s">
        <v>11</v>
      </c>
      <c r="H1091" t="s">
        <v>12</v>
      </c>
      <c r="I1091" t="s">
        <v>23</v>
      </c>
    </row>
    <row r="1092" spans="1:9" x14ac:dyDescent="0.25">
      <c r="A1092" t="s">
        <v>1125</v>
      </c>
      <c r="B1092">
        <v>1978</v>
      </c>
      <c r="C1092" t="s">
        <v>30</v>
      </c>
      <c r="D1092">
        <v>16</v>
      </c>
      <c r="E1092">
        <v>3</v>
      </c>
      <c r="F1092">
        <v>8891.14</v>
      </c>
      <c r="G1092" t="s">
        <v>11</v>
      </c>
      <c r="H1092" t="s">
        <v>12</v>
      </c>
      <c r="I1092" t="s">
        <v>356</v>
      </c>
    </row>
    <row r="1093" spans="1:9" x14ac:dyDescent="0.25">
      <c r="A1093" t="s">
        <v>1126</v>
      </c>
      <c r="B1093">
        <v>1997</v>
      </c>
      <c r="C1093" t="s">
        <v>15</v>
      </c>
      <c r="D1093">
        <v>28</v>
      </c>
      <c r="E1093">
        <v>0</v>
      </c>
      <c r="F1093">
        <v>8906.14</v>
      </c>
      <c r="G1093" t="s">
        <v>11</v>
      </c>
      <c r="H1093" t="s">
        <v>11</v>
      </c>
      <c r="I1093" t="s">
        <v>23</v>
      </c>
    </row>
    <row r="1094" spans="1:9" x14ac:dyDescent="0.25">
      <c r="A1094" t="s">
        <v>1127</v>
      </c>
      <c r="B1094">
        <v>1967</v>
      </c>
      <c r="C1094" t="s">
        <v>20</v>
      </c>
      <c r="D1094">
        <v>6</v>
      </c>
      <c r="E1094">
        <v>0</v>
      </c>
      <c r="F1094">
        <v>8908.4699999999993</v>
      </c>
      <c r="G1094" t="s">
        <v>12</v>
      </c>
      <c r="H1094" t="s">
        <v>11</v>
      </c>
      <c r="I1094" t="s">
        <v>13</v>
      </c>
    </row>
    <row r="1095" spans="1:9" x14ac:dyDescent="0.25">
      <c r="A1095" t="s">
        <v>1128</v>
      </c>
      <c r="B1095">
        <v>1975</v>
      </c>
      <c r="C1095" t="s">
        <v>10</v>
      </c>
      <c r="D1095">
        <v>7</v>
      </c>
      <c r="E1095">
        <v>1</v>
      </c>
      <c r="F1095">
        <v>8930.93</v>
      </c>
      <c r="G1095" t="s">
        <v>11</v>
      </c>
      <c r="H1095" t="s">
        <v>11</v>
      </c>
      <c r="I1095" t="s">
        <v>23</v>
      </c>
    </row>
    <row r="1096" spans="1:9" x14ac:dyDescent="0.25">
      <c r="A1096" t="s">
        <v>1129</v>
      </c>
      <c r="B1096">
        <v>1972</v>
      </c>
      <c r="C1096" t="s">
        <v>18</v>
      </c>
      <c r="D1096">
        <v>6</v>
      </c>
      <c r="E1096">
        <v>0</v>
      </c>
      <c r="F1096">
        <v>8932.08</v>
      </c>
      <c r="G1096" t="s">
        <v>11</v>
      </c>
      <c r="H1096" t="s">
        <v>16</v>
      </c>
      <c r="I1096" t="s">
        <v>42</v>
      </c>
    </row>
    <row r="1097" spans="1:9" x14ac:dyDescent="0.25">
      <c r="A1097" t="s">
        <v>1130</v>
      </c>
      <c r="B1097">
        <v>1976</v>
      </c>
      <c r="C1097" t="s">
        <v>30</v>
      </c>
      <c r="D1097">
        <v>25</v>
      </c>
      <c r="E1097">
        <v>3</v>
      </c>
      <c r="F1097">
        <v>8944.1200000000008</v>
      </c>
      <c r="G1097" t="s">
        <v>12</v>
      </c>
      <c r="H1097" t="s">
        <v>11</v>
      </c>
      <c r="I1097" t="s">
        <v>13</v>
      </c>
    </row>
    <row r="1098" spans="1:9" x14ac:dyDescent="0.25">
      <c r="A1098" t="s">
        <v>1131</v>
      </c>
      <c r="B1098">
        <v>1992</v>
      </c>
      <c r="C1098" t="s">
        <v>20</v>
      </c>
      <c r="D1098">
        <v>27</v>
      </c>
      <c r="E1098">
        <v>0</v>
      </c>
      <c r="F1098">
        <v>8954.99</v>
      </c>
      <c r="G1098" t="s">
        <v>11</v>
      </c>
      <c r="H1098" t="s">
        <v>12</v>
      </c>
      <c r="I1098" t="s">
        <v>535</v>
      </c>
    </row>
    <row r="1099" spans="1:9" x14ac:dyDescent="0.25">
      <c r="A1099" t="s">
        <v>1132</v>
      </c>
      <c r="B1099">
        <v>1974</v>
      </c>
      <c r="C1099" t="s">
        <v>35</v>
      </c>
      <c r="D1099">
        <v>17</v>
      </c>
      <c r="E1099">
        <v>1</v>
      </c>
      <c r="F1099">
        <v>8964.06</v>
      </c>
      <c r="G1099" t="s">
        <v>12</v>
      </c>
      <c r="H1099" t="s">
        <v>11</v>
      </c>
      <c r="I1099" t="s">
        <v>168</v>
      </c>
    </row>
    <row r="1100" spans="1:9" x14ac:dyDescent="0.25">
      <c r="A1100" t="s">
        <v>1133</v>
      </c>
      <c r="B1100">
        <v>1983</v>
      </c>
      <c r="C1100" t="s">
        <v>10</v>
      </c>
      <c r="D1100">
        <v>15</v>
      </c>
      <c r="E1100">
        <v>5</v>
      </c>
      <c r="F1100">
        <v>8965.7999999999993</v>
      </c>
      <c r="G1100" t="s">
        <v>11</v>
      </c>
      <c r="H1100" t="s">
        <v>12</v>
      </c>
      <c r="I1100" t="s">
        <v>23</v>
      </c>
    </row>
    <row r="1101" spans="1:9" x14ac:dyDescent="0.25">
      <c r="A1101" t="s">
        <v>1134</v>
      </c>
      <c r="B1101">
        <v>1974</v>
      </c>
      <c r="C1101" t="s">
        <v>20</v>
      </c>
      <c r="D1101">
        <v>8</v>
      </c>
      <c r="E1101">
        <v>2</v>
      </c>
      <c r="F1101">
        <v>8968.33</v>
      </c>
      <c r="G1101" t="s">
        <v>12</v>
      </c>
      <c r="H1101" t="s">
        <v>11</v>
      </c>
      <c r="I1101" t="s">
        <v>42</v>
      </c>
    </row>
    <row r="1102" spans="1:9" x14ac:dyDescent="0.25">
      <c r="A1102" t="s">
        <v>1135</v>
      </c>
      <c r="B1102">
        <v>1974</v>
      </c>
      <c r="C1102" t="s">
        <v>10</v>
      </c>
      <c r="D1102">
        <v>21</v>
      </c>
      <c r="E1102">
        <v>2</v>
      </c>
      <c r="F1102">
        <v>8978.19</v>
      </c>
      <c r="G1102" t="s">
        <v>11</v>
      </c>
      <c r="H1102" t="s">
        <v>11</v>
      </c>
      <c r="I1102" t="s">
        <v>13</v>
      </c>
    </row>
    <row r="1103" spans="1:9" x14ac:dyDescent="0.25">
      <c r="A1103" t="s">
        <v>1136</v>
      </c>
      <c r="B1103">
        <v>1973</v>
      </c>
      <c r="C1103" t="s">
        <v>37</v>
      </c>
      <c r="D1103">
        <v>11</v>
      </c>
      <c r="E1103">
        <v>0</v>
      </c>
      <c r="F1103">
        <v>8988.16</v>
      </c>
      <c r="G1103" t="s">
        <v>11</v>
      </c>
      <c r="H1103" t="s">
        <v>16</v>
      </c>
      <c r="I1103" t="s">
        <v>23</v>
      </c>
    </row>
    <row r="1104" spans="1:9" x14ac:dyDescent="0.25">
      <c r="A1104" t="s">
        <v>1137</v>
      </c>
      <c r="B1104">
        <v>1979</v>
      </c>
      <c r="C1104" t="s">
        <v>30</v>
      </c>
      <c r="D1104">
        <v>16</v>
      </c>
      <c r="E1104">
        <v>2</v>
      </c>
      <c r="F1104">
        <v>8998.43</v>
      </c>
      <c r="G1104" t="s">
        <v>11</v>
      </c>
      <c r="H1104" t="s">
        <v>16</v>
      </c>
      <c r="I1104" t="s">
        <v>200</v>
      </c>
    </row>
    <row r="1105" spans="1:9" x14ac:dyDescent="0.25">
      <c r="A1105" t="s">
        <v>1138</v>
      </c>
      <c r="B1105">
        <v>1993</v>
      </c>
      <c r="C1105" t="s">
        <v>30</v>
      </c>
      <c r="D1105">
        <v>1</v>
      </c>
      <c r="E1105">
        <v>0</v>
      </c>
      <c r="F1105">
        <v>9010.2000000000007</v>
      </c>
      <c r="G1105" t="s">
        <v>11</v>
      </c>
      <c r="H1105" t="s">
        <v>12</v>
      </c>
      <c r="I1105" t="s">
        <v>535</v>
      </c>
    </row>
    <row r="1106" spans="1:9" x14ac:dyDescent="0.25">
      <c r="A1106" t="s">
        <v>1139</v>
      </c>
      <c r="B1106">
        <v>1972</v>
      </c>
      <c r="C1106" t="s">
        <v>30</v>
      </c>
      <c r="D1106">
        <v>7</v>
      </c>
      <c r="E1106">
        <v>1</v>
      </c>
      <c r="F1106">
        <v>9048.0300000000007</v>
      </c>
      <c r="G1106" t="s">
        <v>11</v>
      </c>
      <c r="H1106" t="s">
        <v>11</v>
      </c>
      <c r="I1106" t="s">
        <v>13</v>
      </c>
    </row>
    <row r="1107" spans="1:9" x14ac:dyDescent="0.25">
      <c r="A1107" t="s">
        <v>1140</v>
      </c>
      <c r="B1107">
        <v>1972</v>
      </c>
      <c r="C1107" t="s">
        <v>30</v>
      </c>
      <c r="D1107">
        <v>2</v>
      </c>
      <c r="E1107">
        <v>1</v>
      </c>
      <c r="F1107">
        <v>9058.73</v>
      </c>
      <c r="G1107" t="s">
        <v>12</v>
      </c>
      <c r="H1107" t="s">
        <v>11</v>
      </c>
      <c r="I1107" t="s">
        <v>13</v>
      </c>
    </row>
    <row r="1108" spans="1:9" x14ac:dyDescent="0.25">
      <c r="A1108" t="s">
        <v>1141</v>
      </c>
      <c r="B1108">
        <v>1977</v>
      </c>
      <c r="C1108" t="s">
        <v>15</v>
      </c>
      <c r="D1108">
        <v>4</v>
      </c>
      <c r="E1108">
        <v>2</v>
      </c>
      <c r="F1108">
        <v>9095.07</v>
      </c>
      <c r="G1108" t="s">
        <v>11</v>
      </c>
      <c r="H1108" t="s">
        <v>11</v>
      </c>
      <c r="I1108" t="s">
        <v>247</v>
      </c>
    </row>
    <row r="1109" spans="1:9" x14ac:dyDescent="0.25">
      <c r="A1109" t="s">
        <v>1142</v>
      </c>
      <c r="B1109">
        <v>1965</v>
      </c>
      <c r="C1109" t="s">
        <v>15</v>
      </c>
      <c r="D1109">
        <v>9</v>
      </c>
      <c r="E1109">
        <v>0</v>
      </c>
      <c r="F1109">
        <v>9095.94</v>
      </c>
      <c r="G1109" t="s">
        <v>12</v>
      </c>
      <c r="H1109" t="s">
        <v>16</v>
      </c>
      <c r="I1109" t="s">
        <v>42</v>
      </c>
    </row>
    <row r="1110" spans="1:9" x14ac:dyDescent="0.25">
      <c r="A1110" t="s">
        <v>1143</v>
      </c>
      <c r="B1110">
        <v>1977</v>
      </c>
      <c r="C1110" t="s">
        <v>30</v>
      </c>
      <c r="D1110">
        <v>2</v>
      </c>
      <c r="E1110">
        <v>3</v>
      </c>
      <c r="F1110">
        <v>9101.7999999999993</v>
      </c>
      <c r="G1110" t="s">
        <v>11</v>
      </c>
      <c r="H1110" t="s">
        <v>16</v>
      </c>
      <c r="I1110" t="s">
        <v>42</v>
      </c>
    </row>
    <row r="1111" spans="1:9" x14ac:dyDescent="0.25">
      <c r="A1111" t="s">
        <v>1144</v>
      </c>
      <c r="B1111">
        <v>1970</v>
      </c>
      <c r="C1111" t="s">
        <v>35</v>
      </c>
      <c r="D1111">
        <v>12</v>
      </c>
      <c r="E1111">
        <v>0</v>
      </c>
      <c r="F1111">
        <v>9140.9500000000007</v>
      </c>
      <c r="G1111" t="s">
        <v>12</v>
      </c>
      <c r="H1111" t="s">
        <v>12</v>
      </c>
      <c r="I1111" t="s">
        <v>13</v>
      </c>
    </row>
    <row r="1112" spans="1:9" x14ac:dyDescent="0.25">
      <c r="A1112" t="s">
        <v>1145</v>
      </c>
      <c r="B1112">
        <v>1970</v>
      </c>
      <c r="C1112" t="s">
        <v>37</v>
      </c>
      <c r="D1112">
        <v>18</v>
      </c>
      <c r="E1112">
        <v>0</v>
      </c>
      <c r="F1112">
        <v>9144.57</v>
      </c>
      <c r="G1112" t="s">
        <v>12</v>
      </c>
      <c r="H1112" t="s">
        <v>11</v>
      </c>
      <c r="I1112" t="s">
        <v>42</v>
      </c>
    </row>
    <row r="1113" spans="1:9" x14ac:dyDescent="0.25">
      <c r="A1113" t="s">
        <v>1146</v>
      </c>
      <c r="B1113">
        <v>1982</v>
      </c>
      <c r="C1113" t="s">
        <v>30</v>
      </c>
      <c r="D1113">
        <v>8</v>
      </c>
      <c r="E1113">
        <v>3</v>
      </c>
      <c r="F1113">
        <v>9147.5</v>
      </c>
      <c r="G1113" t="s">
        <v>11</v>
      </c>
      <c r="H1113" t="s">
        <v>16</v>
      </c>
      <c r="I1113" t="s">
        <v>23</v>
      </c>
    </row>
    <row r="1114" spans="1:9" x14ac:dyDescent="0.25">
      <c r="A1114" t="s">
        <v>1147</v>
      </c>
      <c r="B1114">
        <v>1990</v>
      </c>
      <c r="C1114" t="s">
        <v>35</v>
      </c>
      <c r="D1114">
        <v>23</v>
      </c>
      <c r="E1114">
        <v>3</v>
      </c>
      <c r="F1114">
        <v>9159.51</v>
      </c>
      <c r="G1114" t="s">
        <v>11</v>
      </c>
      <c r="H1114" t="s">
        <v>11</v>
      </c>
      <c r="I1114" t="s">
        <v>300</v>
      </c>
    </row>
    <row r="1115" spans="1:9" x14ac:dyDescent="0.25">
      <c r="A1115" t="s">
        <v>1148</v>
      </c>
      <c r="B1115">
        <v>1970</v>
      </c>
      <c r="C1115" t="s">
        <v>37</v>
      </c>
      <c r="D1115">
        <v>24</v>
      </c>
      <c r="E1115">
        <v>0</v>
      </c>
      <c r="F1115">
        <v>9171.75</v>
      </c>
      <c r="G1115" t="s">
        <v>11</v>
      </c>
      <c r="H1115" t="s">
        <v>11</v>
      </c>
      <c r="I1115" t="s">
        <v>23</v>
      </c>
    </row>
    <row r="1116" spans="1:9" x14ac:dyDescent="0.25">
      <c r="A1116" t="s">
        <v>1149</v>
      </c>
      <c r="B1116">
        <v>1971</v>
      </c>
      <c r="C1116" t="s">
        <v>30</v>
      </c>
      <c r="D1116">
        <v>29</v>
      </c>
      <c r="E1116">
        <v>0</v>
      </c>
      <c r="F1116">
        <v>9174.14</v>
      </c>
      <c r="G1116" t="s">
        <v>12</v>
      </c>
      <c r="H1116" t="s">
        <v>16</v>
      </c>
      <c r="I1116" t="s">
        <v>23</v>
      </c>
    </row>
    <row r="1117" spans="1:9" x14ac:dyDescent="0.25">
      <c r="A1117" t="s">
        <v>1150</v>
      </c>
      <c r="B1117">
        <v>1973</v>
      </c>
      <c r="C1117" t="s">
        <v>30</v>
      </c>
      <c r="D1117">
        <v>25</v>
      </c>
      <c r="E1117">
        <v>1</v>
      </c>
      <c r="F1117">
        <v>9182.17</v>
      </c>
      <c r="G1117" t="s">
        <v>11</v>
      </c>
      <c r="H1117" t="s">
        <v>12</v>
      </c>
      <c r="I1117" t="s">
        <v>42</v>
      </c>
    </row>
    <row r="1118" spans="1:9" x14ac:dyDescent="0.25">
      <c r="A1118" t="s">
        <v>1151</v>
      </c>
      <c r="B1118">
        <v>1976</v>
      </c>
      <c r="C1118" t="s">
        <v>20</v>
      </c>
      <c r="D1118">
        <v>10</v>
      </c>
      <c r="E1118">
        <v>2</v>
      </c>
      <c r="F1118">
        <v>9193.84</v>
      </c>
      <c r="G1118" t="s">
        <v>11</v>
      </c>
      <c r="H1118" t="s">
        <v>16</v>
      </c>
      <c r="I1118" t="s">
        <v>23</v>
      </c>
    </row>
    <row r="1119" spans="1:9" x14ac:dyDescent="0.25">
      <c r="A1119" t="s">
        <v>1152</v>
      </c>
      <c r="B1119">
        <v>1986</v>
      </c>
      <c r="C1119" t="s">
        <v>30</v>
      </c>
      <c r="D1119">
        <v>25</v>
      </c>
      <c r="E1119">
        <v>3</v>
      </c>
      <c r="F1119">
        <v>9210.06</v>
      </c>
      <c r="G1119" t="s">
        <v>11</v>
      </c>
      <c r="H1119" t="s">
        <v>12</v>
      </c>
      <c r="I1119" t="s">
        <v>300</v>
      </c>
    </row>
    <row r="1120" spans="1:9" x14ac:dyDescent="0.25">
      <c r="A1120" t="s">
        <v>1153</v>
      </c>
      <c r="B1120">
        <v>1981</v>
      </c>
      <c r="C1120" t="s">
        <v>30</v>
      </c>
      <c r="D1120">
        <v>5</v>
      </c>
      <c r="E1120">
        <v>5</v>
      </c>
      <c r="F1120">
        <v>9222.4</v>
      </c>
      <c r="G1120" t="s">
        <v>11</v>
      </c>
      <c r="H1120" t="s">
        <v>12</v>
      </c>
      <c r="I1120" t="s">
        <v>166</v>
      </c>
    </row>
    <row r="1121" spans="1:9" x14ac:dyDescent="0.25">
      <c r="A1121" t="s">
        <v>1154</v>
      </c>
      <c r="B1121">
        <v>1975</v>
      </c>
      <c r="C1121" t="s">
        <v>30</v>
      </c>
      <c r="D1121">
        <v>6</v>
      </c>
      <c r="E1121">
        <v>2</v>
      </c>
      <c r="F1121">
        <v>9225.26</v>
      </c>
      <c r="G1121" t="s">
        <v>12</v>
      </c>
      <c r="H1121" t="s">
        <v>12</v>
      </c>
      <c r="I1121" t="s">
        <v>164</v>
      </c>
    </row>
    <row r="1122" spans="1:9" x14ac:dyDescent="0.25">
      <c r="A1122" t="s">
        <v>1155</v>
      </c>
      <c r="B1122">
        <v>1980</v>
      </c>
      <c r="C1122" t="s">
        <v>37</v>
      </c>
      <c r="D1122">
        <v>5</v>
      </c>
      <c r="E1122">
        <v>2</v>
      </c>
      <c r="F1122">
        <v>9247.94</v>
      </c>
      <c r="G1122" t="s">
        <v>11</v>
      </c>
      <c r="H1122" t="s">
        <v>16</v>
      </c>
      <c r="I1122" t="s">
        <v>300</v>
      </c>
    </row>
    <row r="1123" spans="1:9" x14ac:dyDescent="0.25">
      <c r="A1123" t="s">
        <v>1156</v>
      </c>
      <c r="B1123">
        <v>1974</v>
      </c>
      <c r="C1123" t="s">
        <v>35</v>
      </c>
      <c r="D1123">
        <v>21</v>
      </c>
      <c r="E1123">
        <v>1</v>
      </c>
      <c r="F1123">
        <v>9249.5</v>
      </c>
      <c r="G1123" t="s">
        <v>11</v>
      </c>
      <c r="H1123" t="s">
        <v>16</v>
      </c>
      <c r="I1123" t="s">
        <v>23</v>
      </c>
    </row>
    <row r="1124" spans="1:9" x14ac:dyDescent="0.25">
      <c r="A1124" t="s">
        <v>1157</v>
      </c>
      <c r="B1124">
        <v>1971</v>
      </c>
      <c r="C1124" t="s">
        <v>35</v>
      </c>
      <c r="D1124">
        <v>6</v>
      </c>
      <c r="E1124">
        <v>0</v>
      </c>
      <c r="F1124">
        <v>9264.7999999999993</v>
      </c>
      <c r="G1124" t="s">
        <v>11</v>
      </c>
      <c r="H1124" t="s">
        <v>16</v>
      </c>
      <c r="I1124" t="s">
        <v>42</v>
      </c>
    </row>
    <row r="1125" spans="1:9" x14ac:dyDescent="0.25">
      <c r="A1125" t="s">
        <v>1158</v>
      </c>
      <c r="B1125">
        <v>1973</v>
      </c>
      <c r="C1125" t="s">
        <v>37</v>
      </c>
      <c r="D1125">
        <v>27</v>
      </c>
      <c r="E1125">
        <v>1</v>
      </c>
      <c r="F1125">
        <v>9282.48</v>
      </c>
      <c r="G1125" t="s">
        <v>12</v>
      </c>
      <c r="H1125" t="s">
        <v>11</v>
      </c>
      <c r="I1125" t="s">
        <v>168</v>
      </c>
    </row>
    <row r="1126" spans="1:9" x14ac:dyDescent="0.25">
      <c r="A1126" t="s">
        <v>1159</v>
      </c>
      <c r="B1126">
        <v>1971</v>
      </c>
      <c r="C1126" t="s">
        <v>10</v>
      </c>
      <c r="D1126">
        <v>2</v>
      </c>
      <c r="E1126">
        <v>0</v>
      </c>
      <c r="F1126">
        <v>9283.56</v>
      </c>
      <c r="G1126" t="s">
        <v>11</v>
      </c>
      <c r="H1126" t="s">
        <v>12</v>
      </c>
      <c r="I1126" t="s">
        <v>13</v>
      </c>
    </row>
    <row r="1127" spans="1:9" x14ac:dyDescent="0.25">
      <c r="A1127" t="s">
        <v>1160</v>
      </c>
      <c r="B1127">
        <v>1969</v>
      </c>
      <c r="C1127" t="s">
        <v>15</v>
      </c>
      <c r="D1127">
        <v>26</v>
      </c>
      <c r="E1127">
        <v>0</v>
      </c>
      <c r="F1127">
        <v>9285.8700000000008</v>
      </c>
      <c r="G1127" t="s">
        <v>11</v>
      </c>
      <c r="H1127" t="s">
        <v>12</v>
      </c>
      <c r="I1127" t="s">
        <v>13</v>
      </c>
    </row>
    <row r="1128" spans="1:9" x14ac:dyDescent="0.25">
      <c r="A1128" t="s">
        <v>1161</v>
      </c>
      <c r="B1128">
        <v>1973</v>
      </c>
      <c r="C1128" t="s">
        <v>37</v>
      </c>
      <c r="D1128">
        <v>16</v>
      </c>
      <c r="E1128">
        <v>1</v>
      </c>
      <c r="F1128">
        <v>9288.0300000000007</v>
      </c>
      <c r="G1128" t="s">
        <v>11</v>
      </c>
      <c r="H1128" t="s">
        <v>12</v>
      </c>
      <c r="I1128" t="s">
        <v>170</v>
      </c>
    </row>
    <row r="1129" spans="1:9" x14ac:dyDescent="0.25">
      <c r="A1129" t="s">
        <v>1162</v>
      </c>
      <c r="B1129">
        <v>1973</v>
      </c>
      <c r="C1129" t="s">
        <v>20</v>
      </c>
      <c r="D1129">
        <v>18</v>
      </c>
      <c r="E1129">
        <v>1</v>
      </c>
      <c r="F1129">
        <v>9290.14</v>
      </c>
      <c r="G1129" t="s">
        <v>12</v>
      </c>
      <c r="H1129" t="s">
        <v>12</v>
      </c>
      <c r="I1129" t="s">
        <v>168</v>
      </c>
    </row>
    <row r="1130" spans="1:9" x14ac:dyDescent="0.25">
      <c r="A1130" t="s">
        <v>1163</v>
      </c>
      <c r="B1130">
        <v>1976</v>
      </c>
      <c r="C1130" t="s">
        <v>15</v>
      </c>
      <c r="D1130">
        <v>3</v>
      </c>
      <c r="E1130">
        <v>3</v>
      </c>
      <c r="F1130">
        <v>9301.89</v>
      </c>
      <c r="G1130" t="s">
        <v>11</v>
      </c>
      <c r="H1130" t="s">
        <v>16</v>
      </c>
      <c r="I1130" t="s">
        <v>23</v>
      </c>
    </row>
    <row r="1131" spans="1:9" x14ac:dyDescent="0.25">
      <c r="A1131" t="s">
        <v>1164</v>
      </c>
      <c r="B1131">
        <v>1973</v>
      </c>
      <c r="C1131" t="s">
        <v>37</v>
      </c>
      <c r="D1131">
        <v>16</v>
      </c>
      <c r="E1131">
        <v>2</v>
      </c>
      <c r="F1131">
        <v>9304.7000000000007</v>
      </c>
      <c r="G1131" t="s">
        <v>12</v>
      </c>
      <c r="H1131" t="s">
        <v>12</v>
      </c>
      <c r="I1131" t="s">
        <v>13</v>
      </c>
    </row>
    <row r="1132" spans="1:9" x14ac:dyDescent="0.25">
      <c r="A1132" t="s">
        <v>1165</v>
      </c>
      <c r="B1132">
        <v>1963</v>
      </c>
      <c r="C1132" t="s">
        <v>18</v>
      </c>
      <c r="D1132">
        <v>8</v>
      </c>
      <c r="E1132">
        <v>0</v>
      </c>
      <c r="F1132">
        <v>9310.81</v>
      </c>
      <c r="G1132" t="s">
        <v>12</v>
      </c>
      <c r="H1132" t="s">
        <v>16</v>
      </c>
      <c r="I1132" t="s">
        <v>13</v>
      </c>
    </row>
    <row r="1133" spans="1:9" x14ac:dyDescent="0.25">
      <c r="A1133" t="s">
        <v>1166</v>
      </c>
      <c r="B1133">
        <v>1977</v>
      </c>
      <c r="C1133" t="s">
        <v>37</v>
      </c>
      <c r="D1133">
        <v>12</v>
      </c>
      <c r="E1133">
        <v>2</v>
      </c>
      <c r="F1133">
        <v>9315.41</v>
      </c>
      <c r="G1133" t="s">
        <v>11</v>
      </c>
      <c r="H1133" t="s">
        <v>16</v>
      </c>
      <c r="I1133" t="s">
        <v>247</v>
      </c>
    </row>
    <row r="1134" spans="1:9" x14ac:dyDescent="0.25">
      <c r="A1134" t="s">
        <v>1167</v>
      </c>
      <c r="B1134">
        <v>1988</v>
      </c>
      <c r="C1134" t="s">
        <v>10</v>
      </c>
      <c r="D1134">
        <v>9</v>
      </c>
      <c r="E1134">
        <v>3</v>
      </c>
      <c r="F1134">
        <v>9320.26</v>
      </c>
      <c r="G1134" t="s">
        <v>11</v>
      </c>
      <c r="H1134" t="s">
        <v>16</v>
      </c>
      <c r="I1134" t="s">
        <v>23</v>
      </c>
    </row>
    <row r="1135" spans="1:9" x14ac:dyDescent="0.25">
      <c r="A1135" t="s">
        <v>1168</v>
      </c>
      <c r="B1135">
        <v>1996</v>
      </c>
      <c r="C1135" t="s">
        <v>37</v>
      </c>
      <c r="D1135">
        <v>12</v>
      </c>
      <c r="E1135">
        <v>0</v>
      </c>
      <c r="F1135">
        <v>9338.61</v>
      </c>
      <c r="G1135" t="s">
        <v>11</v>
      </c>
      <c r="H1135" t="s">
        <v>16</v>
      </c>
      <c r="I1135" t="s">
        <v>535</v>
      </c>
    </row>
    <row r="1136" spans="1:9" x14ac:dyDescent="0.25">
      <c r="A1136" t="s">
        <v>1169</v>
      </c>
      <c r="B1136">
        <v>1988</v>
      </c>
      <c r="C1136" t="s">
        <v>10</v>
      </c>
      <c r="D1136">
        <v>1</v>
      </c>
      <c r="E1136">
        <v>3</v>
      </c>
      <c r="F1136">
        <v>9344.2000000000007</v>
      </c>
      <c r="G1136" t="s">
        <v>11</v>
      </c>
      <c r="H1136" t="s">
        <v>16</v>
      </c>
      <c r="I1136" t="s">
        <v>300</v>
      </c>
    </row>
    <row r="1137" spans="1:9" x14ac:dyDescent="0.25">
      <c r="A1137" t="s">
        <v>1170</v>
      </c>
      <c r="B1137">
        <v>1971</v>
      </c>
      <c r="C1137" t="s">
        <v>37</v>
      </c>
      <c r="D1137">
        <v>8</v>
      </c>
      <c r="E1137">
        <v>0</v>
      </c>
      <c r="F1137">
        <v>9361.33</v>
      </c>
      <c r="G1137" t="s">
        <v>12</v>
      </c>
      <c r="H1137" t="s">
        <v>16</v>
      </c>
      <c r="I1137" t="s">
        <v>168</v>
      </c>
    </row>
    <row r="1138" spans="1:9" x14ac:dyDescent="0.25">
      <c r="A1138" t="s">
        <v>1171</v>
      </c>
      <c r="B1138">
        <v>1969</v>
      </c>
      <c r="C1138" t="s">
        <v>15</v>
      </c>
      <c r="D1138">
        <v>24</v>
      </c>
      <c r="E1138">
        <v>0</v>
      </c>
      <c r="F1138">
        <v>9377.4500000000007</v>
      </c>
      <c r="G1138" t="s">
        <v>11</v>
      </c>
      <c r="H1138" t="s">
        <v>12</v>
      </c>
      <c r="I1138" t="s">
        <v>13</v>
      </c>
    </row>
    <row r="1139" spans="1:9" x14ac:dyDescent="0.25">
      <c r="A1139" t="s">
        <v>1172</v>
      </c>
      <c r="B1139">
        <v>1971</v>
      </c>
      <c r="C1139" t="s">
        <v>15</v>
      </c>
      <c r="D1139">
        <v>26</v>
      </c>
      <c r="E1139">
        <v>1</v>
      </c>
      <c r="F1139">
        <v>9377.9</v>
      </c>
      <c r="G1139" t="s">
        <v>11</v>
      </c>
      <c r="H1139" t="s">
        <v>16</v>
      </c>
      <c r="I1139" t="s">
        <v>13</v>
      </c>
    </row>
    <row r="1140" spans="1:9" x14ac:dyDescent="0.25">
      <c r="A1140" t="s">
        <v>1173</v>
      </c>
      <c r="B1140">
        <v>1975</v>
      </c>
      <c r="C1140" t="s">
        <v>30</v>
      </c>
      <c r="D1140">
        <v>2</v>
      </c>
      <c r="E1140">
        <v>1</v>
      </c>
      <c r="F1140">
        <v>9380.75</v>
      </c>
      <c r="G1140" t="s">
        <v>11</v>
      </c>
      <c r="H1140" t="s">
        <v>11</v>
      </c>
      <c r="I1140" t="s">
        <v>247</v>
      </c>
    </row>
    <row r="1141" spans="1:9" x14ac:dyDescent="0.25">
      <c r="A1141" t="s">
        <v>1174</v>
      </c>
      <c r="B1141">
        <v>1971</v>
      </c>
      <c r="C1141" t="s">
        <v>30</v>
      </c>
      <c r="D1141">
        <v>29</v>
      </c>
      <c r="E1141">
        <v>1</v>
      </c>
      <c r="F1141">
        <v>9386.16</v>
      </c>
      <c r="G1141" t="s">
        <v>12</v>
      </c>
      <c r="H1141" t="s">
        <v>11</v>
      </c>
      <c r="I1141" t="s">
        <v>13</v>
      </c>
    </row>
    <row r="1142" spans="1:9" x14ac:dyDescent="0.25">
      <c r="A1142" t="s">
        <v>1175</v>
      </c>
      <c r="B1142">
        <v>1971</v>
      </c>
      <c r="C1142" t="s">
        <v>37</v>
      </c>
      <c r="D1142">
        <v>20</v>
      </c>
      <c r="E1142">
        <v>1</v>
      </c>
      <c r="F1142">
        <v>9391.35</v>
      </c>
      <c r="G1142" t="s">
        <v>12</v>
      </c>
      <c r="H1142" t="s">
        <v>12</v>
      </c>
      <c r="I1142" t="s">
        <v>42</v>
      </c>
    </row>
    <row r="1143" spans="1:9" x14ac:dyDescent="0.25">
      <c r="A1143" t="s">
        <v>1176</v>
      </c>
      <c r="B1143">
        <v>1976</v>
      </c>
      <c r="C1143" t="s">
        <v>37</v>
      </c>
      <c r="D1143">
        <v>17</v>
      </c>
      <c r="E1143">
        <v>2</v>
      </c>
      <c r="F1143">
        <v>9411.01</v>
      </c>
      <c r="G1143" t="s">
        <v>11</v>
      </c>
      <c r="H1143" t="s">
        <v>12</v>
      </c>
      <c r="I1143" t="s">
        <v>247</v>
      </c>
    </row>
    <row r="1144" spans="1:9" x14ac:dyDescent="0.25">
      <c r="A1144" t="s">
        <v>1177</v>
      </c>
      <c r="B1144">
        <v>1976</v>
      </c>
      <c r="C1144" t="s">
        <v>37</v>
      </c>
      <c r="D1144">
        <v>30</v>
      </c>
      <c r="E1144">
        <v>3</v>
      </c>
      <c r="F1144">
        <v>9414.92</v>
      </c>
      <c r="G1144" t="s">
        <v>11</v>
      </c>
      <c r="H1144" t="s">
        <v>11</v>
      </c>
      <c r="I1144" t="s">
        <v>42</v>
      </c>
    </row>
    <row r="1145" spans="1:9" x14ac:dyDescent="0.25">
      <c r="A1145" t="s">
        <v>1178</v>
      </c>
      <c r="B1145">
        <v>1976</v>
      </c>
      <c r="C1145" t="s">
        <v>15</v>
      </c>
      <c r="D1145">
        <v>3</v>
      </c>
      <c r="E1145">
        <v>2</v>
      </c>
      <c r="F1145">
        <v>9432.93</v>
      </c>
      <c r="G1145" t="s">
        <v>11</v>
      </c>
      <c r="H1145" t="s">
        <v>16</v>
      </c>
      <c r="I1145" t="s">
        <v>247</v>
      </c>
    </row>
    <row r="1146" spans="1:9" x14ac:dyDescent="0.25">
      <c r="A1146" t="s">
        <v>1179</v>
      </c>
      <c r="B1146">
        <v>1974</v>
      </c>
      <c r="C1146" t="s">
        <v>15</v>
      </c>
      <c r="D1146">
        <v>27</v>
      </c>
      <c r="E1146">
        <v>1</v>
      </c>
      <c r="F1146">
        <v>9447.25</v>
      </c>
      <c r="G1146" t="s">
        <v>11</v>
      </c>
      <c r="H1146" t="s">
        <v>16</v>
      </c>
      <c r="I1146" t="s">
        <v>247</v>
      </c>
    </row>
    <row r="1147" spans="1:9" x14ac:dyDescent="0.25">
      <c r="A1147" t="s">
        <v>1180</v>
      </c>
      <c r="B1147">
        <v>1974</v>
      </c>
      <c r="C1147" t="s">
        <v>18</v>
      </c>
      <c r="D1147">
        <v>8</v>
      </c>
      <c r="E1147">
        <v>1</v>
      </c>
      <c r="F1147">
        <v>9447.3799999999992</v>
      </c>
      <c r="G1147" t="s">
        <v>11</v>
      </c>
      <c r="H1147" t="s">
        <v>12</v>
      </c>
      <c r="I1147" t="s">
        <v>247</v>
      </c>
    </row>
    <row r="1148" spans="1:9" x14ac:dyDescent="0.25">
      <c r="A1148" t="s">
        <v>1181</v>
      </c>
      <c r="B1148">
        <v>1987</v>
      </c>
      <c r="C1148" t="s">
        <v>15</v>
      </c>
      <c r="D1148">
        <v>14</v>
      </c>
      <c r="E1148">
        <v>3</v>
      </c>
      <c r="F1148">
        <v>9448.42</v>
      </c>
      <c r="G1148" t="s">
        <v>11</v>
      </c>
      <c r="H1148" t="s">
        <v>12</v>
      </c>
      <c r="I1148" t="s">
        <v>300</v>
      </c>
    </row>
    <row r="1149" spans="1:9" x14ac:dyDescent="0.25">
      <c r="A1149" t="s">
        <v>1182</v>
      </c>
      <c r="B1149">
        <v>1979</v>
      </c>
      <c r="C1149" t="s">
        <v>10</v>
      </c>
      <c r="D1149">
        <v>17</v>
      </c>
      <c r="E1149">
        <v>2</v>
      </c>
      <c r="F1149">
        <v>9453.92</v>
      </c>
      <c r="G1149" t="s">
        <v>11</v>
      </c>
      <c r="H1149" t="s">
        <v>11</v>
      </c>
      <c r="I1149" t="s">
        <v>300</v>
      </c>
    </row>
    <row r="1150" spans="1:9" x14ac:dyDescent="0.25">
      <c r="A1150" t="s">
        <v>1183</v>
      </c>
      <c r="B1150">
        <v>1969</v>
      </c>
      <c r="C1150" t="s">
        <v>18</v>
      </c>
      <c r="D1150">
        <v>4</v>
      </c>
      <c r="E1150">
        <v>0</v>
      </c>
      <c r="F1150">
        <v>9487.64</v>
      </c>
      <c r="G1150" t="s">
        <v>11</v>
      </c>
      <c r="H1150" t="s">
        <v>11</v>
      </c>
      <c r="I1150" t="s">
        <v>13</v>
      </c>
    </row>
    <row r="1151" spans="1:9" x14ac:dyDescent="0.25">
      <c r="A1151" t="s">
        <v>1184</v>
      </c>
      <c r="B1151">
        <v>1976</v>
      </c>
      <c r="C1151" t="s">
        <v>15</v>
      </c>
      <c r="D1151">
        <v>28</v>
      </c>
      <c r="E1151">
        <v>3</v>
      </c>
      <c r="F1151">
        <v>9500.57</v>
      </c>
      <c r="G1151" t="s">
        <v>11</v>
      </c>
      <c r="H1151" t="s">
        <v>12</v>
      </c>
      <c r="I1151" t="s">
        <v>356</v>
      </c>
    </row>
    <row r="1152" spans="1:9" x14ac:dyDescent="0.25">
      <c r="A1152" t="s">
        <v>1185</v>
      </c>
      <c r="B1152">
        <v>1969</v>
      </c>
      <c r="C1152" t="s">
        <v>35</v>
      </c>
      <c r="D1152">
        <v>24</v>
      </c>
      <c r="E1152">
        <v>0</v>
      </c>
      <c r="F1152">
        <v>9504.31</v>
      </c>
      <c r="G1152" t="s">
        <v>12</v>
      </c>
      <c r="H1152" t="s">
        <v>11</v>
      </c>
      <c r="I1152" t="s">
        <v>13</v>
      </c>
    </row>
    <row r="1153" spans="1:9" x14ac:dyDescent="0.25">
      <c r="A1153" t="s">
        <v>1186</v>
      </c>
      <c r="B1153">
        <v>1992</v>
      </c>
      <c r="C1153" t="s">
        <v>35</v>
      </c>
      <c r="D1153">
        <v>22</v>
      </c>
      <c r="E1153">
        <v>0</v>
      </c>
      <c r="F1153">
        <v>9507.68</v>
      </c>
      <c r="G1153" t="s">
        <v>11</v>
      </c>
      <c r="H1153" t="s">
        <v>16</v>
      </c>
      <c r="I1153" t="s">
        <v>23</v>
      </c>
    </row>
    <row r="1154" spans="1:9" x14ac:dyDescent="0.25">
      <c r="A1154" t="s">
        <v>1187</v>
      </c>
      <c r="B1154">
        <v>1971</v>
      </c>
      <c r="C1154" t="s">
        <v>15</v>
      </c>
      <c r="D1154">
        <v>29</v>
      </c>
      <c r="E1154">
        <v>0</v>
      </c>
      <c r="F1154">
        <v>9528.9</v>
      </c>
      <c r="G1154" t="s">
        <v>11</v>
      </c>
      <c r="H1154" t="s">
        <v>11</v>
      </c>
      <c r="I1154" t="s">
        <v>42</v>
      </c>
    </row>
    <row r="1155" spans="1:9" x14ac:dyDescent="0.25">
      <c r="A1155" t="s">
        <v>1188</v>
      </c>
      <c r="B1155">
        <v>1973</v>
      </c>
      <c r="C1155" t="s">
        <v>30</v>
      </c>
      <c r="D1155">
        <v>21</v>
      </c>
      <c r="E1155">
        <v>0</v>
      </c>
      <c r="F1155">
        <v>9538.65</v>
      </c>
      <c r="G1155" t="s">
        <v>11</v>
      </c>
      <c r="H1155" t="s">
        <v>12</v>
      </c>
      <c r="I1155" t="s">
        <v>300</v>
      </c>
    </row>
    <row r="1156" spans="1:9" x14ac:dyDescent="0.25">
      <c r="A1156" t="s">
        <v>1189</v>
      </c>
      <c r="B1156">
        <v>1975</v>
      </c>
      <c r="C1156" t="s">
        <v>10</v>
      </c>
      <c r="D1156">
        <v>28</v>
      </c>
      <c r="E1156">
        <v>1</v>
      </c>
      <c r="F1156">
        <v>9540.17</v>
      </c>
      <c r="G1156" t="s">
        <v>11</v>
      </c>
      <c r="H1156" t="s">
        <v>11</v>
      </c>
      <c r="I1156" t="s">
        <v>247</v>
      </c>
    </row>
    <row r="1157" spans="1:9" x14ac:dyDescent="0.25">
      <c r="A1157" t="s">
        <v>1190</v>
      </c>
      <c r="B1157">
        <v>1972</v>
      </c>
      <c r="C1157" t="s">
        <v>20</v>
      </c>
      <c r="D1157">
        <v>22</v>
      </c>
      <c r="E1157">
        <v>0</v>
      </c>
      <c r="F1157">
        <v>9541.7000000000007</v>
      </c>
      <c r="G1157" t="s">
        <v>11</v>
      </c>
      <c r="H1157" t="s">
        <v>16</v>
      </c>
      <c r="I1157" t="s">
        <v>247</v>
      </c>
    </row>
    <row r="1158" spans="1:9" x14ac:dyDescent="0.25">
      <c r="A1158" t="s">
        <v>1191</v>
      </c>
      <c r="B1158">
        <v>1972</v>
      </c>
      <c r="C1158" t="s">
        <v>20</v>
      </c>
      <c r="D1158">
        <v>22</v>
      </c>
      <c r="E1158">
        <v>1</v>
      </c>
      <c r="F1158">
        <v>9549.57</v>
      </c>
      <c r="G1158" t="s">
        <v>11</v>
      </c>
      <c r="H1158" t="s">
        <v>16</v>
      </c>
      <c r="I1158" t="s">
        <v>13</v>
      </c>
    </row>
    <row r="1159" spans="1:9" x14ac:dyDescent="0.25">
      <c r="A1159" t="s">
        <v>1192</v>
      </c>
      <c r="B1159">
        <v>1974</v>
      </c>
      <c r="C1159" t="s">
        <v>35</v>
      </c>
      <c r="D1159">
        <v>14</v>
      </c>
      <c r="E1159">
        <v>3</v>
      </c>
      <c r="F1159">
        <v>9563.0300000000007</v>
      </c>
      <c r="G1159" t="s">
        <v>12</v>
      </c>
      <c r="H1159" t="s">
        <v>16</v>
      </c>
      <c r="I1159" t="s">
        <v>42</v>
      </c>
    </row>
    <row r="1160" spans="1:9" x14ac:dyDescent="0.25">
      <c r="A1160" t="s">
        <v>1193</v>
      </c>
      <c r="B1160">
        <v>1973</v>
      </c>
      <c r="C1160" t="s">
        <v>30</v>
      </c>
      <c r="D1160">
        <v>1</v>
      </c>
      <c r="E1160">
        <v>1</v>
      </c>
      <c r="F1160">
        <v>9566.99</v>
      </c>
      <c r="G1160" t="s">
        <v>11</v>
      </c>
      <c r="H1160" t="s">
        <v>16</v>
      </c>
      <c r="I1160" t="s">
        <v>23</v>
      </c>
    </row>
    <row r="1161" spans="1:9" x14ac:dyDescent="0.25">
      <c r="A1161" t="s">
        <v>1194</v>
      </c>
      <c r="B1161">
        <v>1966</v>
      </c>
      <c r="C1161" t="s">
        <v>30</v>
      </c>
      <c r="D1161">
        <v>4</v>
      </c>
      <c r="E1161">
        <v>0</v>
      </c>
      <c r="F1161">
        <v>9582.5400000000009</v>
      </c>
      <c r="G1161" t="s">
        <v>12</v>
      </c>
      <c r="H1161" t="s">
        <v>11</v>
      </c>
      <c r="I1161" t="s">
        <v>13</v>
      </c>
    </row>
    <row r="1162" spans="1:9" x14ac:dyDescent="0.25">
      <c r="A1162" t="s">
        <v>1195</v>
      </c>
      <c r="B1162">
        <v>1973</v>
      </c>
      <c r="C1162" t="s">
        <v>15</v>
      </c>
      <c r="D1162">
        <v>28</v>
      </c>
      <c r="E1162">
        <v>1</v>
      </c>
      <c r="F1162">
        <v>9583.89</v>
      </c>
      <c r="G1162" t="s">
        <v>11</v>
      </c>
      <c r="H1162" t="s">
        <v>12</v>
      </c>
      <c r="I1162" t="s">
        <v>23</v>
      </c>
    </row>
    <row r="1163" spans="1:9" x14ac:dyDescent="0.25">
      <c r="A1163" t="s">
        <v>1196</v>
      </c>
      <c r="B1163">
        <v>1981</v>
      </c>
      <c r="C1163" t="s">
        <v>37</v>
      </c>
      <c r="D1163">
        <v>18</v>
      </c>
      <c r="E1163">
        <v>1</v>
      </c>
      <c r="F1163">
        <v>9584.0400000000009</v>
      </c>
      <c r="G1163" t="s">
        <v>11</v>
      </c>
      <c r="H1163" t="s">
        <v>16</v>
      </c>
      <c r="I1163" t="s">
        <v>300</v>
      </c>
    </row>
    <row r="1164" spans="1:9" x14ac:dyDescent="0.25">
      <c r="A1164" t="s">
        <v>1197</v>
      </c>
      <c r="B1164">
        <v>1964</v>
      </c>
      <c r="C1164" t="s">
        <v>30</v>
      </c>
      <c r="D1164">
        <v>15</v>
      </c>
      <c r="E1164">
        <v>0</v>
      </c>
      <c r="F1164">
        <v>9597.6299999999992</v>
      </c>
      <c r="G1164" t="s">
        <v>12</v>
      </c>
      <c r="H1164" t="s">
        <v>12</v>
      </c>
      <c r="I1164" t="s">
        <v>13</v>
      </c>
    </row>
    <row r="1165" spans="1:9" x14ac:dyDescent="0.25">
      <c r="A1165" t="s">
        <v>1198</v>
      </c>
      <c r="B1165">
        <v>1972</v>
      </c>
      <c r="C1165" t="s">
        <v>30</v>
      </c>
      <c r="D1165">
        <v>27</v>
      </c>
      <c r="E1165">
        <v>1</v>
      </c>
      <c r="F1165">
        <v>9617.66</v>
      </c>
      <c r="G1165" t="s">
        <v>12</v>
      </c>
      <c r="H1165" t="s">
        <v>12</v>
      </c>
      <c r="I1165" t="s">
        <v>168</v>
      </c>
    </row>
    <row r="1166" spans="1:9" x14ac:dyDescent="0.25">
      <c r="A1166" t="s">
        <v>1199</v>
      </c>
      <c r="B1166">
        <v>1982</v>
      </c>
      <c r="C1166" t="s">
        <v>35</v>
      </c>
      <c r="D1166">
        <v>29</v>
      </c>
      <c r="E1166">
        <v>3</v>
      </c>
      <c r="F1166">
        <v>9619.18</v>
      </c>
      <c r="G1166" t="s">
        <v>11</v>
      </c>
      <c r="H1166" t="s">
        <v>16</v>
      </c>
      <c r="I1166" t="s">
        <v>200</v>
      </c>
    </row>
    <row r="1167" spans="1:9" x14ac:dyDescent="0.25">
      <c r="A1167" t="s">
        <v>1200</v>
      </c>
      <c r="B1167">
        <v>1975</v>
      </c>
      <c r="C1167" t="s">
        <v>37</v>
      </c>
      <c r="D1167">
        <v>29</v>
      </c>
      <c r="E1167">
        <v>3</v>
      </c>
      <c r="F1167">
        <v>9620.33</v>
      </c>
      <c r="G1167" t="s">
        <v>12</v>
      </c>
      <c r="H1167" t="s">
        <v>12</v>
      </c>
      <c r="I1167" t="s">
        <v>23</v>
      </c>
    </row>
    <row r="1168" spans="1:9" x14ac:dyDescent="0.25">
      <c r="A1168" t="s">
        <v>1201</v>
      </c>
      <c r="B1168">
        <v>1970</v>
      </c>
      <c r="C1168" t="s">
        <v>30</v>
      </c>
      <c r="D1168">
        <v>16</v>
      </c>
      <c r="E1168">
        <v>0</v>
      </c>
      <c r="F1168">
        <v>9625.92</v>
      </c>
      <c r="G1168" t="s">
        <v>11</v>
      </c>
      <c r="H1168" t="s">
        <v>12</v>
      </c>
      <c r="I1168" t="s">
        <v>42</v>
      </c>
    </row>
    <row r="1169" spans="1:9" x14ac:dyDescent="0.25">
      <c r="A1169" t="s">
        <v>1202</v>
      </c>
      <c r="B1169">
        <v>1998</v>
      </c>
      <c r="C1169" t="s">
        <v>18</v>
      </c>
      <c r="D1169">
        <v>23</v>
      </c>
      <c r="E1169">
        <v>0</v>
      </c>
      <c r="F1169">
        <v>9628.7900000000009</v>
      </c>
      <c r="G1169" t="s">
        <v>11</v>
      </c>
      <c r="H1169" t="s">
        <v>11</v>
      </c>
      <c r="I1169" t="s">
        <v>535</v>
      </c>
    </row>
    <row r="1170" spans="1:9" x14ac:dyDescent="0.25">
      <c r="A1170" t="s">
        <v>1203</v>
      </c>
      <c r="B1170">
        <v>1979</v>
      </c>
      <c r="C1170" t="s">
        <v>30</v>
      </c>
      <c r="D1170">
        <v>19</v>
      </c>
      <c r="E1170">
        <v>2</v>
      </c>
      <c r="F1170">
        <v>9630.2999999999993</v>
      </c>
      <c r="G1170" t="s">
        <v>11</v>
      </c>
      <c r="H1170" t="s">
        <v>11</v>
      </c>
      <c r="I1170" t="s">
        <v>300</v>
      </c>
    </row>
    <row r="1171" spans="1:9" x14ac:dyDescent="0.25">
      <c r="A1171" t="s">
        <v>1204</v>
      </c>
      <c r="B1171">
        <v>1972</v>
      </c>
      <c r="C1171" t="s">
        <v>37</v>
      </c>
      <c r="D1171">
        <v>23</v>
      </c>
      <c r="E1171">
        <v>2</v>
      </c>
      <c r="F1171">
        <v>9630.4</v>
      </c>
      <c r="G1171" t="s">
        <v>11</v>
      </c>
      <c r="H1171" t="s">
        <v>11</v>
      </c>
      <c r="I1171" t="s">
        <v>42</v>
      </c>
    </row>
    <row r="1172" spans="1:9" x14ac:dyDescent="0.25">
      <c r="A1172" t="s">
        <v>1205</v>
      </c>
      <c r="B1172">
        <v>1968</v>
      </c>
      <c r="C1172" t="s">
        <v>18</v>
      </c>
      <c r="D1172">
        <v>22</v>
      </c>
      <c r="E1172">
        <v>0</v>
      </c>
      <c r="F1172">
        <v>9630.91</v>
      </c>
      <c r="G1172" t="s">
        <v>12</v>
      </c>
      <c r="H1172" t="s">
        <v>11</v>
      </c>
      <c r="I1172" t="s">
        <v>13</v>
      </c>
    </row>
    <row r="1173" spans="1:9" x14ac:dyDescent="0.25">
      <c r="A1173" t="s">
        <v>1206</v>
      </c>
      <c r="B1173">
        <v>1970</v>
      </c>
      <c r="C1173" t="s">
        <v>20</v>
      </c>
      <c r="D1173">
        <v>30</v>
      </c>
      <c r="E1173">
        <v>0</v>
      </c>
      <c r="F1173">
        <v>9634.5400000000009</v>
      </c>
      <c r="G1173" t="s">
        <v>11</v>
      </c>
      <c r="H1173" t="s">
        <v>11</v>
      </c>
      <c r="I1173" t="s">
        <v>42</v>
      </c>
    </row>
    <row r="1174" spans="1:9" x14ac:dyDescent="0.25">
      <c r="A1174" t="s">
        <v>1207</v>
      </c>
      <c r="B1174">
        <v>1971</v>
      </c>
      <c r="C1174" t="s">
        <v>10</v>
      </c>
      <c r="D1174">
        <v>19</v>
      </c>
      <c r="E1174">
        <v>0</v>
      </c>
      <c r="F1174">
        <v>9644.25</v>
      </c>
      <c r="G1174" t="s">
        <v>11</v>
      </c>
      <c r="H1174" t="s">
        <v>16</v>
      </c>
      <c r="I1174" t="s">
        <v>23</v>
      </c>
    </row>
    <row r="1175" spans="1:9" x14ac:dyDescent="0.25">
      <c r="A1175" t="s">
        <v>1208</v>
      </c>
      <c r="B1175">
        <v>1974</v>
      </c>
      <c r="C1175" t="s">
        <v>10</v>
      </c>
      <c r="D1175">
        <v>8</v>
      </c>
      <c r="E1175">
        <v>0</v>
      </c>
      <c r="F1175">
        <v>9653.81</v>
      </c>
      <c r="G1175" t="s">
        <v>11</v>
      </c>
      <c r="H1175" t="s">
        <v>11</v>
      </c>
      <c r="I1175" t="s">
        <v>42</v>
      </c>
    </row>
    <row r="1176" spans="1:9" x14ac:dyDescent="0.25">
      <c r="A1176" t="s">
        <v>1209</v>
      </c>
      <c r="B1176">
        <v>1981</v>
      </c>
      <c r="C1176" t="s">
        <v>35</v>
      </c>
      <c r="D1176">
        <v>8</v>
      </c>
      <c r="E1176">
        <v>1</v>
      </c>
      <c r="F1176">
        <v>9664.34</v>
      </c>
      <c r="G1176" t="s">
        <v>11</v>
      </c>
      <c r="H1176" t="s">
        <v>12</v>
      </c>
      <c r="I1176" t="s">
        <v>42</v>
      </c>
    </row>
    <row r="1177" spans="1:9" x14ac:dyDescent="0.25">
      <c r="A1177" t="s">
        <v>1210</v>
      </c>
      <c r="B1177">
        <v>1966</v>
      </c>
      <c r="C1177" t="s">
        <v>20</v>
      </c>
      <c r="D1177">
        <v>16</v>
      </c>
      <c r="E1177">
        <v>0</v>
      </c>
      <c r="F1177">
        <v>9684.2900000000009</v>
      </c>
      <c r="G1177" t="s">
        <v>12</v>
      </c>
      <c r="H1177" t="s">
        <v>11</v>
      </c>
      <c r="I1177" t="s">
        <v>13</v>
      </c>
    </row>
    <row r="1178" spans="1:9" x14ac:dyDescent="0.25">
      <c r="A1178" t="s">
        <v>1211</v>
      </c>
      <c r="B1178">
        <v>1964</v>
      </c>
      <c r="C1178" t="s">
        <v>15</v>
      </c>
      <c r="D1178">
        <v>7</v>
      </c>
      <c r="E1178">
        <v>0</v>
      </c>
      <c r="F1178">
        <v>9698.42</v>
      </c>
      <c r="G1178" t="s">
        <v>12</v>
      </c>
      <c r="H1178" t="s">
        <v>12</v>
      </c>
      <c r="I1178" t="s">
        <v>13</v>
      </c>
    </row>
    <row r="1179" spans="1:9" x14ac:dyDescent="0.25">
      <c r="A1179" t="s">
        <v>1212</v>
      </c>
      <c r="B1179">
        <v>1977</v>
      </c>
      <c r="C1179" t="s">
        <v>20</v>
      </c>
      <c r="D1179">
        <v>19</v>
      </c>
      <c r="E1179">
        <v>3</v>
      </c>
      <c r="F1179">
        <v>9704.67</v>
      </c>
      <c r="G1179" t="s">
        <v>11</v>
      </c>
      <c r="H1179" t="s">
        <v>12</v>
      </c>
      <c r="I1179" t="s">
        <v>247</v>
      </c>
    </row>
    <row r="1180" spans="1:9" x14ac:dyDescent="0.25">
      <c r="A1180" t="s">
        <v>1213</v>
      </c>
      <c r="B1180">
        <v>1972</v>
      </c>
      <c r="C1180" t="s">
        <v>10</v>
      </c>
      <c r="D1180">
        <v>10</v>
      </c>
      <c r="E1180">
        <v>0</v>
      </c>
      <c r="F1180">
        <v>9710.7099999999991</v>
      </c>
      <c r="G1180" t="s">
        <v>11</v>
      </c>
      <c r="H1180" t="s">
        <v>16</v>
      </c>
      <c r="I1180" t="s">
        <v>300</v>
      </c>
    </row>
    <row r="1181" spans="1:9" x14ac:dyDescent="0.25">
      <c r="A1181" t="s">
        <v>1214</v>
      </c>
      <c r="B1181">
        <v>1975</v>
      </c>
      <c r="C1181" t="s">
        <v>18</v>
      </c>
      <c r="D1181">
        <v>27</v>
      </c>
      <c r="E1181">
        <v>2</v>
      </c>
      <c r="F1181">
        <v>9715.84</v>
      </c>
      <c r="G1181" t="s">
        <v>11</v>
      </c>
      <c r="H1181" t="s">
        <v>16</v>
      </c>
      <c r="I1181" t="s">
        <v>247</v>
      </c>
    </row>
    <row r="1182" spans="1:9" x14ac:dyDescent="0.25">
      <c r="A1182" t="s">
        <v>1215</v>
      </c>
      <c r="B1182">
        <v>1970</v>
      </c>
      <c r="C1182" t="s">
        <v>20</v>
      </c>
      <c r="D1182">
        <v>12</v>
      </c>
      <c r="E1182">
        <v>0</v>
      </c>
      <c r="F1182">
        <v>9722.77</v>
      </c>
      <c r="G1182" t="s">
        <v>12</v>
      </c>
      <c r="H1182" t="s">
        <v>16</v>
      </c>
      <c r="I1182" t="s">
        <v>168</v>
      </c>
    </row>
    <row r="1183" spans="1:9" x14ac:dyDescent="0.25">
      <c r="A1183" t="s">
        <v>1216</v>
      </c>
      <c r="B1183">
        <v>1970</v>
      </c>
      <c r="C1183" t="s">
        <v>35</v>
      </c>
      <c r="D1183">
        <v>18</v>
      </c>
      <c r="E1183">
        <v>1</v>
      </c>
      <c r="F1183">
        <v>9724.5300000000007</v>
      </c>
      <c r="G1183" t="s">
        <v>12</v>
      </c>
      <c r="H1183" t="s">
        <v>16</v>
      </c>
      <c r="I1183" t="s">
        <v>42</v>
      </c>
    </row>
    <row r="1184" spans="1:9" x14ac:dyDescent="0.25">
      <c r="A1184" t="s">
        <v>1217</v>
      </c>
      <c r="B1184">
        <v>1970</v>
      </c>
      <c r="C1184" t="s">
        <v>10</v>
      </c>
      <c r="D1184">
        <v>4</v>
      </c>
      <c r="E1184">
        <v>1</v>
      </c>
      <c r="F1184">
        <v>9748.91</v>
      </c>
      <c r="G1184" t="s">
        <v>11</v>
      </c>
      <c r="H1184" t="s">
        <v>16</v>
      </c>
      <c r="I1184" t="s">
        <v>13</v>
      </c>
    </row>
    <row r="1185" spans="1:9" x14ac:dyDescent="0.25">
      <c r="A1185" t="s">
        <v>1218</v>
      </c>
      <c r="B1185">
        <v>2001</v>
      </c>
      <c r="C1185" t="s">
        <v>10</v>
      </c>
      <c r="D1185">
        <v>14</v>
      </c>
      <c r="E1185">
        <v>0</v>
      </c>
      <c r="F1185">
        <v>9753.49</v>
      </c>
      <c r="G1185" t="s">
        <v>11</v>
      </c>
      <c r="H1185" t="s">
        <v>11</v>
      </c>
      <c r="I1185" t="s">
        <v>23</v>
      </c>
    </row>
    <row r="1186" spans="1:9" x14ac:dyDescent="0.25">
      <c r="A1186" t="s">
        <v>1219</v>
      </c>
      <c r="B1186">
        <v>1965</v>
      </c>
      <c r="C1186" t="s">
        <v>20</v>
      </c>
      <c r="D1186">
        <v>5</v>
      </c>
      <c r="E1186">
        <v>0</v>
      </c>
      <c r="F1186">
        <v>9764.08</v>
      </c>
      <c r="G1186" t="s">
        <v>12</v>
      </c>
      <c r="H1186" t="s">
        <v>16</v>
      </c>
      <c r="I1186" t="s">
        <v>23</v>
      </c>
    </row>
    <row r="1187" spans="1:9" x14ac:dyDescent="0.25">
      <c r="A1187" t="s">
        <v>1220</v>
      </c>
      <c r="B1187">
        <v>1973</v>
      </c>
      <c r="C1187" t="s">
        <v>10</v>
      </c>
      <c r="D1187">
        <v>7</v>
      </c>
      <c r="E1187">
        <v>1</v>
      </c>
      <c r="F1187">
        <v>9778.35</v>
      </c>
      <c r="G1187" t="s">
        <v>11</v>
      </c>
      <c r="H1187" t="s">
        <v>11</v>
      </c>
      <c r="I1187" t="s">
        <v>247</v>
      </c>
    </row>
    <row r="1188" spans="1:9" x14ac:dyDescent="0.25">
      <c r="A1188" t="s">
        <v>1221</v>
      </c>
      <c r="B1188">
        <v>1996</v>
      </c>
      <c r="C1188" t="s">
        <v>35</v>
      </c>
      <c r="D1188">
        <v>8</v>
      </c>
      <c r="E1188">
        <v>0</v>
      </c>
      <c r="F1188">
        <v>9787.32</v>
      </c>
      <c r="G1188" t="s">
        <v>11</v>
      </c>
      <c r="H1188" t="s">
        <v>12</v>
      </c>
      <c r="I1188" t="s">
        <v>249</v>
      </c>
    </row>
    <row r="1189" spans="1:9" x14ac:dyDescent="0.25">
      <c r="A1189" t="s">
        <v>1222</v>
      </c>
      <c r="B1189">
        <v>1977</v>
      </c>
      <c r="C1189" t="s">
        <v>18</v>
      </c>
      <c r="D1189">
        <v>7</v>
      </c>
      <c r="E1189">
        <v>5</v>
      </c>
      <c r="F1189">
        <v>9788.8700000000008</v>
      </c>
      <c r="G1189" t="s">
        <v>12</v>
      </c>
      <c r="H1189" t="s">
        <v>11</v>
      </c>
      <c r="I1189" t="s">
        <v>13</v>
      </c>
    </row>
    <row r="1190" spans="1:9" x14ac:dyDescent="0.25">
      <c r="A1190" t="s">
        <v>1223</v>
      </c>
      <c r="B1190">
        <v>1973</v>
      </c>
      <c r="C1190" t="s">
        <v>20</v>
      </c>
      <c r="D1190">
        <v>17</v>
      </c>
      <c r="E1190">
        <v>2</v>
      </c>
      <c r="F1190">
        <v>9800.89</v>
      </c>
      <c r="G1190" t="s">
        <v>11</v>
      </c>
      <c r="H1190" t="s">
        <v>16</v>
      </c>
      <c r="I1190" t="s">
        <v>13</v>
      </c>
    </row>
    <row r="1191" spans="1:9" x14ac:dyDescent="0.25">
      <c r="A1191" t="s">
        <v>1224</v>
      </c>
      <c r="B1191">
        <v>1972</v>
      </c>
      <c r="C1191" t="s">
        <v>18</v>
      </c>
      <c r="D1191">
        <v>28</v>
      </c>
      <c r="E1191">
        <v>0</v>
      </c>
      <c r="F1191">
        <v>9819.25</v>
      </c>
      <c r="G1191" t="s">
        <v>11</v>
      </c>
      <c r="H1191" t="s">
        <v>11</v>
      </c>
      <c r="I1191" t="s">
        <v>300</v>
      </c>
    </row>
    <row r="1192" spans="1:9" x14ac:dyDescent="0.25">
      <c r="A1192" t="s">
        <v>1225</v>
      </c>
      <c r="B1192">
        <v>1972</v>
      </c>
      <c r="C1192" t="s">
        <v>20</v>
      </c>
      <c r="D1192">
        <v>26</v>
      </c>
      <c r="E1192">
        <v>0</v>
      </c>
      <c r="F1192">
        <v>9836.2099999999991</v>
      </c>
      <c r="G1192" t="s">
        <v>11</v>
      </c>
      <c r="H1192" t="s">
        <v>12</v>
      </c>
      <c r="I1192" t="s">
        <v>300</v>
      </c>
    </row>
    <row r="1193" spans="1:9" x14ac:dyDescent="0.25">
      <c r="A1193" t="s">
        <v>1226</v>
      </c>
      <c r="B1193">
        <v>1992</v>
      </c>
      <c r="C1193" t="s">
        <v>35</v>
      </c>
      <c r="D1193">
        <v>13</v>
      </c>
      <c r="E1193">
        <v>0</v>
      </c>
      <c r="F1193">
        <v>9844.4500000000007</v>
      </c>
      <c r="G1193" t="s">
        <v>11</v>
      </c>
      <c r="H1193" t="s">
        <v>16</v>
      </c>
      <c r="I1193" t="s">
        <v>23</v>
      </c>
    </row>
    <row r="1194" spans="1:9" x14ac:dyDescent="0.25">
      <c r="A1194" t="s">
        <v>1227</v>
      </c>
      <c r="B1194">
        <v>1968</v>
      </c>
      <c r="C1194" t="s">
        <v>15</v>
      </c>
      <c r="D1194">
        <v>4</v>
      </c>
      <c r="E1194">
        <v>0</v>
      </c>
      <c r="F1194">
        <v>9850.43</v>
      </c>
      <c r="G1194" t="s">
        <v>12</v>
      </c>
      <c r="H1194" t="s">
        <v>12</v>
      </c>
      <c r="I1194" t="s">
        <v>42</v>
      </c>
    </row>
    <row r="1195" spans="1:9" x14ac:dyDescent="0.25">
      <c r="A1195" t="s">
        <v>1228</v>
      </c>
      <c r="B1195">
        <v>1971</v>
      </c>
      <c r="C1195" t="s">
        <v>37</v>
      </c>
      <c r="D1195">
        <v>23</v>
      </c>
      <c r="E1195">
        <v>1</v>
      </c>
      <c r="F1195">
        <v>9855.1299999999992</v>
      </c>
      <c r="G1195" t="s">
        <v>11</v>
      </c>
      <c r="H1195" t="s">
        <v>12</v>
      </c>
      <c r="I1195" t="s">
        <v>13</v>
      </c>
    </row>
    <row r="1196" spans="1:9" x14ac:dyDescent="0.25">
      <c r="A1196" t="s">
        <v>1229</v>
      </c>
      <c r="B1196">
        <v>1971</v>
      </c>
      <c r="C1196" t="s">
        <v>10</v>
      </c>
      <c r="D1196">
        <v>17</v>
      </c>
      <c r="E1196">
        <v>1</v>
      </c>
      <c r="F1196">
        <v>9861.0300000000007</v>
      </c>
      <c r="G1196" t="s">
        <v>11</v>
      </c>
      <c r="H1196" t="s">
        <v>11</v>
      </c>
      <c r="I1196" t="s">
        <v>42</v>
      </c>
    </row>
    <row r="1197" spans="1:9" x14ac:dyDescent="0.25">
      <c r="A1197" t="s">
        <v>1230</v>
      </c>
      <c r="B1197">
        <v>1969</v>
      </c>
      <c r="C1197" t="s">
        <v>37</v>
      </c>
      <c r="D1197">
        <v>20</v>
      </c>
      <c r="E1197">
        <v>0</v>
      </c>
      <c r="F1197">
        <v>9863.4699999999993</v>
      </c>
      <c r="G1197" t="s">
        <v>12</v>
      </c>
      <c r="H1197" t="s">
        <v>12</v>
      </c>
      <c r="I1197" t="s">
        <v>23</v>
      </c>
    </row>
    <row r="1198" spans="1:9" x14ac:dyDescent="0.25">
      <c r="A1198" t="s">
        <v>1231</v>
      </c>
      <c r="B1198">
        <v>1971</v>
      </c>
      <c r="C1198" t="s">
        <v>15</v>
      </c>
      <c r="D1198">
        <v>9</v>
      </c>
      <c r="E1198">
        <v>0</v>
      </c>
      <c r="F1198">
        <v>9866.2999999999993</v>
      </c>
      <c r="G1198" t="s">
        <v>11</v>
      </c>
      <c r="H1198" t="s">
        <v>12</v>
      </c>
      <c r="I1198" t="s">
        <v>247</v>
      </c>
    </row>
    <row r="1199" spans="1:9" x14ac:dyDescent="0.25">
      <c r="A1199" t="s">
        <v>1232</v>
      </c>
      <c r="B1199">
        <v>1969</v>
      </c>
      <c r="C1199" t="s">
        <v>35</v>
      </c>
      <c r="D1199">
        <v>13</v>
      </c>
      <c r="E1199">
        <v>0</v>
      </c>
      <c r="F1199">
        <v>9869.81</v>
      </c>
      <c r="G1199" t="s">
        <v>12</v>
      </c>
      <c r="H1199" t="s">
        <v>12</v>
      </c>
      <c r="I1199" t="s">
        <v>23</v>
      </c>
    </row>
    <row r="1200" spans="1:9" x14ac:dyDescent="0.25">
      <c r="A1200" t="s">
        <v>1233</v>
      </c>
      <c r="B1200">
        <v>1998</v>
      </c>
      <c r="C1200" t="s">
        <v>10</v>
      </c>
      <c r="D1200">
        <v>6</v>
      </c>
      <c r="E1200">
        <v>0</v>
      </c>
      <c r="F1200">
        <v>9870.59</v>
      </c>
      <c r="G1200" t="s">
        <v>11</v>
      </c>
      <c r="H1200" t="s">
        <v>11</v>
      </c>
      <c r="I1200" t="s">
        <v>249</v>
      </c>
    </row>
    <row r="1201" spans="1:9" x14ac:dyDescent="0.25">
      <c r="A1201" t="s">
        <v>1234</v>
      </c>
      <c r="B1201">
        <v>1971</v>
      </c>
      <c r="C1201" t="s">
        <v>30</v>
      </c>
      <c r="D1201">
        <v>22</v>
      </c>
      <c r="E1201">
        <v>1</v>
      </c>
      <c r="F1201">
        <v>9872.7000000000007</v>
      </c>
      <c r="G1201" t="s">
        <v>11</v>
      </c>
      <c r="H1201" t="s">
        <v>11</v>
      </c>
      <c r="I1201" t="s">
        <v>42</v>
      </c>
    </row>
    <row r="1202" spans="1:9" x14ac:dyDescent="0.25">
      <c r="A1202" t="s">
        <v>1235</v>
      </c>
      <c r="B1202">
        <v>1971</v>
      </c>
      <c r="C1202" t="s">
        <v>10</v>
      </c>
      <c r="D1202">
        <v>3</v>
      </c>
      <c r="E1202">
        <v>0</v>
      </c>
      <c r="F1202">
        <v>9875.68</v>
      </c>
      <c r="G1202" t="s">
        <v>11</v>
      </c>
      <c r="H1202" t="s">
        <v>12</v>
      </c>
      <c r="I1202" t="s">
        <v>247</v>
      </c>
    </row>
    <row r="1203" spans="1:9" x14ac:dyDescent="0.25">
      <c r="A1203" t="s">
        <v>1236</v>
      </c>
      <c r="B1203">
        <v>1971</v>
      </c>
      <c r="C1203" t="s">
        <v>37</v>
      </c>
      <c r="D1203">
        <v>3</v>
      </c>
      <c r="E1203">
        <v>1</v>
      </c>
      <c r="F1203">
        <v>9877.61</v>
      </c>
      <c r="G1203" t="s">
        <v>11</v>
      </c>
      <c r="H1203" t="s">
        <v>16</v>
      </c>
      <c r="I1203" t="s">
        <v>13</v>
      </c>
    </row>
    <row r="1204" spans="1:9" x14ac:dyDescent="0.25">
      <c r="A1204" t="s">
        <v>1237</v>
      </c>
      <c r="B1204">
        <v>1971</v>
      </c>
      <c r="C1204" t="s">
        <v>15</v>
      </c>
      <c r="D1204">
        <v>8</v>
      </c>
      <c r="E1204">
        <v>1</v>
      </c>
      <c r="F1204">
        <v>9880.07</v>
      </c>
      <c r="G1204" t="s">
        <v>11</v>
      </c>
      <c r="H1204" t="s">
        <v>12</v>
      </c>
      <c r="I1204" t="s">
        <v>42</v>
      </c>
    </row>
    <row r="1205" spans="1:9" x14ac:dyDescent="0.25">
      <c r="A1205" t="s">
        <v>1238</v>
      </c>
      <c r="B1205">
        <v>1966</v>
      </c>
      <c r="C1205" t="s">
        <v>15</v>
      </c>
      <c r="D1205">
        <v>5</v>
      </c>
      <c r="E1205">
        <v>0</v>
      </c>
      <c r="F1205">
        <v>9890.23</v>
      </c>
      <c r="G1205" t="s">
        <v>12</v>
      </c>
      <c r="H1205" t="s">
        <v>12</v>
      </c>
      <c r="I1205" t="s">
        <v>13</v>
      </c>
    </row>
    <row r="1206" spans="1:9" x14ac:dyDescent="0.25">
      <c r="A1206" t="s">
        <v>1239</v>
      </c>
      <c r="B1206">
        <v>1996</v>
      </c>
      <c r="C1206" t="s">
        <v>10</v>
      </c>
      <c r="D1206">
        <v>8</v>
      </c>
      <c r="E1206">
        <v>0</v>
      </c>
      <c r="F1206">
        <v>9894.69</v>
      </c>
      <c r="G1206" t="s">
        <v>11</v>
      </c>
      <c r="H1206" t="s">
        <v>12</v>
      </c>
      <c r="I1206" t="s">
        <v>23</v>
      </c>
    </row>
    <row r="1207" spans="1:9" x14ac:dyDescent="0.25">
      <c r="A1207" t="s">
        <v>1240</v>
      </c>
      <c r="B1207">
        <v>1962</v>
      </c>
      <c r="C1207" t="s">
        <v>35</v>
      </c>
      <c r="D1207">
        <v>17</v>
      </c>
      <c r="E1207">
        <v>0</v>
      </c>
      <c r="F1207">
        <v>9907.83</v>
      </c>
      <c r="G1207" t="s">
        <v>12</v>
      </c>
      <c r="H1207" t="s">
        <v>11</v>
      </c>
      <c r="I1207" t="s">
        <v>13</v>
      </c>
    </row>
    <row r="1208" spans="1:9" x14ac:dyDescent="0.25">
      <c r="A1208" t="s">
        <v>1241</v>
      </c>
      <c r="B1208">
        <v>1972</v>
      </c>
      <c r="C1208" t="s">
        <v>20</v>
      </c>
      <c r="D1208">
        <v>14</v>
      </c>
      <c r="E1208">
        <v>1</v>
      </c>
      <c r="F1208">
        <v>9910.36</v>
      </c>
      <c r="G1208" t="s">
        <v>11</v>
      </c>
      <c r="H1208" t="s">
        <v>12</v>
      </c>
      <c r="I1208" t="s">
        <v>23</v>
      </c>
    </row>
    <row r="1209" spans="1:9" x14ac:dyDescent="0.25">
      <c r="A1209" t="s">
        <v>1242</v>
      </c>
      <c r="B1209">
        <v>1985</v>
      </c>
      <c r="C1209" t="s">
        <v>35</v>
      </c>
      <c r="D1209">
        <v>19</v>
      </c>
      <c r="E1209">
        <v>3</v>
      </c>
      <c r="F1209">
        <v>9930.64</v>
      </c>
      <c r="G1209" t="s">
        <v>11</v>
      </c>
      <c r="H1209" t="s">
        <v>12</v>
      </c>
      <c r="I1209" t="s">
        <v>200</v>
      </c>
    </row>
    <row r="1210" spans="1:9" x14ac:dyDescent="0.25">
      <c r="A1210" t="s">
        <v>1243</v>
      </c>
      <c r="B1210">
        <v>1983</v>
      </c>
      <c r="C1210" t="s">
        <v>30</v>
      </c>
      <c r="D1210">
        <v>3</v>
      </c>
      <c r="E1210">
        <v>3</v>
      </c>
      <c r="F1210">
        <v>9931.9599999999991</v>
      </c>
      <c r="G1210" t="s">
        <v>11</v>
      </c>
      <c r="H1210" t="s">
        <v>11</v>
      </c>
      <c r="I1210" t="s">
        <v>23</v>
      </c>
    </row>
    <row r="1211" spans="1:9" x14ac:dyDescent="0.25">
      <c r="A1211" t="s">
        <v>1244</v>
      </c>
      <c r="B1211">
        <v>1964</v>
      </c>
      <c r="C1211" t="s">
        <v>20</v>
      </c>
      <c r="D1211">
        <v>11</v>
      </c>
      <c r="E1211">
        <v>0</v>
      </c>
      <c r="F1211">
        <v>9933.44</v>
      </c>
      <c r="G1211" t="s">
        <v>12</v>
      </c>
      <c r="H1211" t="s">
        <v>12</v>
      </c>
      <c r="I1211" t="s">
        <v>13</v>
      </c>
    </row>
    <row r="1212" spans="1:9" x14ac:dyDescent="0.25">
      <c r="A1212" t="s">
        <v>1245</v>
      </c>
      <c r="B1212">
        <v>1971</v>
      </c>
      <c r="C1212" t="s">
        <v>30</v>
      </c>
      <c r="D1212">
        <v>26</v>
      </c>
      <c r="E1212">
        <v>1</v>
      </c>
      <c r="F1212">
        <v>9957.7199999999993</v>
      </c>
      <c r="G1212" t="s">
        <v>11</v>
      </c>
      <c r="H1212" t="s">
        <v>12</v>
      </c>
      <c r="I1212" t="s">
        <v>170</v>
      </c>
    </row>
    <row r="1213" spans="1:9" x14ac:dyDescent="0.25">
      <c r="A1213" t="s">
        <v>1246</v>
      </c>
      <c r="B1213">
        <v>1971</v>
      </c>
      <c r="C1213" t="s">
        <v>37</v>
      </c>
      <c r="D1213">
        <v>6</v>
      </c>
      <c r="E1213">
        <v>1</v>
      </c>
      <c r="F1213">
        <v>9964.06</v>
      </c>
      <c r="G1213" t="s">
        <v>11</v>
      </c>
      <c r="H1213" t="s">
        <v>11</v>
      </c>
      <c r="I1213" t="s">
        <v>166</v>
      </c>
    </row>
    <row r="1214" spans="1:9" x14ac:dyDescent="0.25">
      <c r="A1214" t="s">
        <v>1247</v>
      </c>
      <c r="B1214">
        <v>1970</v>
      </c>
      <c r="C1214" t="s">
        <v>35</v>
      </c>
      <c r="D1214">
        <v>11</v>
      </c>
      <c r="E1214">
        <v>0</v>
      </c>
      <c r="F1214">
        <v>9991.0400000000009</v>
      </c>
      <c r="G1214" t="s">
        <v>11</v>
      </c>
      <c r="H1214" t="s">
        <v>12</v>
      </c>
      <c r="I1214" t="s">
        <v>23</v>
      </c>
    </row>
    <row r="1215" spans="1:9" x14ac:dyDescent="0.25">
      <c r="A1215" t="s">
        <v>1248</v>
      </c>
      <c r="B1215">
        <v>1988</v>
      </c>
      <c r="C1215" t="s">
        <v>10</v>
      </c>
      <c r="D1215">
        <v>3</v>
      </c>
      <c r="E1215">
        <v>3</v>
      </c>
      <c r="F1215">
        <v>10011.44</v>
      </c>
      <c r="G1215" t="s">
        <v>12</v>
      </c>
      <c r="H1215" t="s">
        <v>12</v>
      </c>
      <c r="I1215" t="s">
        <v>535</v>
      </c>
    </row>
    <row r="1216" spans="1:9" x14ac:dyDescent="0.25">
      <c r="A1216" t="s">
        <v>1249</v>
      </c>
      <c r="B1216">
        <v>1979</v>
      </c>
      <c r="C1216" t="s">
        <v>30</v>
      </c>
      <c r="D1216">
        <v>28</v>
      </c>
      <c r="E1216">
        <v>2</v>
      </c>
      <c r="F1216">
        <v>10027.15</v>
      </c>
      <c r="G1216" t="s">
        <v>12</v>
      </c>
      <c r="H1216" t="s">
        <v>16</v>
      </c>
      <c r="I1216" t="s">
        <v>300</v>
      </c>
    </row>
    <row r="1217" spans="1:9" x14ac:dyDescent="0.25">
      <c r="A1217" t="s">
        <v>1250</v>
      </c>
      <c r="B1217">
        <v>1974</v>
      </c>
      <c r="C1217" t="s">
        <v>35</v>
      </c>
      <c r="D1217">
        <v>30</v>
      </c>
      <c r="E1217">
        <v>2</v>
      </c>
      <c r="F1217">
        <v>10043.25</v>
      </c>
      <c r="G1217" t="s">
        <v>12</v>
      </c>
      <c r="H1217" t="s">
        <v>11</v>
      </c>
      <c r="I1217" t="s">
        <v>247</v>
      </c>
    </row>
    <row r="1218" spans="1:9" x14ac:dyDescent="0.25">
      <c r="A1218" t="s">
        <v>1251</v>
      </c>
      <c r="B1218">
        <v>1969</v>
      </c>
      <c r="C1218" t="s">
        <v>35</v>
      </c>
      <c r="D1218">
        <v>22</v>
      </c>
      <c r="E1218">
        <v>1</v>
      </c>
      <c r="F1218">
        <v>10065.41</v>
      </c>
      <c r="G1218" t="s">
        <v>12</v>
      </c>
      <c r="H1218" t="s">
        <v>11</v>
      </c>
      <c r="I1218" t="s">
        <v>42</v>
      </c>
    </row>
    <row r="1219" spans="1:9" x14ac:dyDescent="0.25">
      <c r="A1219" t="s">
        <v>1252</v>
      </c>
      <c r="B1219">
        <v>1969</v>
      </c>
      <c r="C1219" t="s">
        <v>37</v>
      </c>
      <c r="D1219">
        <v>27</v>
      </c>
      <c r="E1219">
        <v>0</v>
      </c>
      <c r="F1219">
        <v>10072.06</v>
      </c>
      <c r="G1219" t="s">
        <v>12</v>
      </c>
      <c r="H1219" t="s">
        <v>16</v>
      </c>
      <c r="I1219" t="s">
        <v>356</v>
      </c>
    </row>
    <row r="1220" spans="1:9" x14ac:dyDescent="0.25">
      <c r="A1220" t="s">
        <v>1253</v>
      </c>
      <c r="B1220">
        <v>1969</v>
      </c>
      <c r="C1220" t="s">
        <v>10</v>
      </c>
      <c r="D1220">
        <v>3</v>
      </c>
      <c r="E1220">
        <v>1</v>
      </c>
      <c r="F1220">
        <v>10085.85</v>
      </c>
      <c r="G1220" t="s">
        <v>12</v>
      </c>
      <c r="H1220" t="s">
        <v>12</v>
      </c>
      <c r="I1220" t="s">
        <v>42</v>
      </c>
    </row>
    <row r="1221" spans="1:9" x14ac:dyDescent="0.25">
      <c r="A1221" t="s">
        <v>1254</v>
      </c>
      <c r="B1221">
        <v>1976</v>
      </c>
      <c r="C1221" t="s">
        <v>30</v>
      </c>
      <c r="D1221">
        <v>19</v>
      </c>
      <c r="E1221">
        <v>5</v>
      </c>
      <c r="F1221">
        <v>10096.969999999999</v>
      </c>
      <c r="G1221" t="s">
        <v>12</v>
      </c>
      <c r="H1221" t="s">
        <v>11</v>
      </c>
      <c r="I1221" t="s">
        <v>42</v>
      </c>
    </row>
    <row r="1222" spans="1:9" x14ac:dyDescent="0.25">
      <c r="A1222" t="s">
        <v>1255</v>
      </c>
      <c r="B1222">
        <v>1972</v>
      </c>
      <c r="C1222" t="s">
        <v>37</v>
      </c>
      <c r="D1222">
        <v>19</v>
      </c>
      <c r="E1222">
        <v>1</v>
      </c>
      <c r="F1222">
        <v>10106.129999999999</v>
      </c>
      <c r="G1222" t="s">
        <v>12</v>
      </c>
      <c r="H1222" t="s">
        <v>16</v>
      </c>
      <c r="I1222" t="s">
        <v>247</v>
      </c>
    </row>
    <row r="1223" spans="1:9" x14ac:dyDescent="0.25">
      <c r="A1223" t="s">
        <v>1256</v>
      </c>
      <c r="B1223">
        <v>1972</v>
      </c>
      <c r="C1223" t="s">
        <v>35</v>
      </c>
      <c r="D1223">
        <v>8</v>
      </c>
      <c r="E1223">
        <v>2</v>
      </c>
      <c r="F1223">
        <v>10107.219999999999</v>
      </c>
      <c r="G1223" t="s">
        <v>12</v>
      </c>
      <c r="H1223" t="s">
        <v>16</v>
      </c>
      <c r="I1223" t="s">
        <v>13</v>
      </c>
    </row>
    <row r="1224" spans="1:9" x14ac:dyDescent="0.25">
      <c r="A1224" t="s">
        <v>1257</v>
      </c>
      <c r="B1224">
        <v>1975</v>
      </c>
      <c r="C1224" t="s">
        <v>10</v>
      </c>
      <c r="D1224">
        <v>2</v>
      </c>
      <c r="E1224">
        <v>3</v>
      </c>
      <c r="F1224">
        <v>10115.01</v>
      </c>
      <c r="G1224" t="s">
        <v>12</v>
      </c>
      <c r="H1224" t="s">
        <v>12</v>
      </c>
      <c r="I1224" t="s">
        <v>23</v>
      </c>
    </row>
    <row r="1225" spans="1:9" x14ac:dyDescent="0.25">
      <c r="A1225" t="s">
        <v>1258</v>
      </c>
      <c r="B1225">
        <v>1972</v>
      </c>
      <c r="C1225" t="s">
        <v>15</v>
      </c>
      <c r="D1225">
        <v>16</v>
      </c>
      <c r="E1225">
        <v>2</v>
      </c>
      <c r="F1225">
        <v>10118.42</v>
      </c>
      <c r="G1225" t="s">
        <v>12</v>
      </c>
      <c r="H1225" t="s">
        <v>12</v>
      </c>
      <c r="I1225" t="s">
        <v>42</v>
      </c>
    </row>
    <row r="1226" spans="1:9" x14ac:dyDescent="0.25">
      <c r="A1226" t="s">
        <v>1259</v>
      </c>
      <c r="B1226">
        <v>1997</v>
      </c>
      <c r="C1226" t="s">
        <v>20</v>
      </c>
      <c r="D1226">
        <v>5</v>
      </c>
      <c r="E1226">
        <v>0</v>
      </c>
      <c r="F1226">
        <v>10139.84</v>
      </c>
      <c r="G1226" t="s">
        <v>12</v>
      </c>
      <c r="H1226" t="s">
        <v>11</v>
      </c>
      <c r="I1226" t="s">
        <v>23</v>
      </c>
    </row>
    <row r="1227" spans="1:9" x14ac:dyDescent="0.25">
      <c r="A1227" t="s">
        <v>1260</v>
      </c>
      <c r="B1227">
        <v>1974</v>
      </c>
      <c r="C1227" t="s">
        <v>30</v>
      </c>
      <c r="D1227">
        <v>30</v>
      </c>
      <c r="E1227">
        <v>3</v>
      </c>
      <c r="F1227">
        <v>10141.14</v>
      </c>
      <c r="G1227" t="s">
        <v>12</v>
      </c>
      <c r="H1227" t="s">
        <v>16</v>
      </c>
      <c r="I1227" t="s">
        <v>168</v>
      </c>
    </row>
    <row r="1228" spans="1:9" x14ac:dyDescent="0.25">
      <c r="A1228" t="s">
        <v>1261</v>
      </c>
      <c r="B1228">
        <v>1981</v>
      </c>
      <c r="C1228" t="s">
        <v>18</v>
      </c>
      <c r="D1228">
        <v>12</v>
      </c>
      <c r="E1228">
        <v>1</v>
      </c>
      <c r="F1228">
        <v>10146.129999999999</v>
      </c>
      <c r="G1228" t="s">
        <v>12</v>
      </c>
      <c r="H1228" t="s">
        <v>16</v>
      </c>
      <c r="I1228" t="s">
        <v>200</v>
      </c>
    </row>
    <row r="1229" spans="1:9" x14ac:dyDescent="0.25">
      <c r="A1229" t="s">
        <v>1262</v>
      </c>
      <c r="B1229">
        <v>1973</v>
      </c>
      <c r="C1229" t="s">
        <v>37</v>
      </c>
      <c r="D1229">
        <v>13</v>
      </c>
      <c r="E1229">
        <v>2</v>
      </c>
      <c r="F1229">
        <v>10156.780000000001</v>
      </c>
      <c r="G1229" t="s">
        <v>12</v>
      </c>
      <c r="H1229" t="s">
        <v>11</v>
      </c>
      <c r="I1229" t="s">
        <v>23</v>
      </c>
    </row>
    <row r="1230" spans="1:9" x14ac:dyDescent="0.25">
      <c r="A1230" t="s">
        <v>1263</v>
      </c>
      <c r="B1230">
        <v>1972</v>
      </c>
      <c r="C1230" t="s">
        <v>10</v>
      </c>
      <c r="D1230">
        <v>10</v>
      </c>
      <c r="E1230">
        <v>0</v>
      </c>
      <c r="F1230">
        <v>10160.870000000001</v>
      </c>
      <c r="G1230" t="s">
        <v>12</v>
      </c>
      <c r="H1230" t="s">
        <v>12</v>
      </c>
      <c r="I1230" t="s">
        <v>200</v>
      </c>
    </row>
    <row r="1231" spans="1:9" x14ac:dyDescent="0.25">
      <c r="A1231" t="s">
        <v>1264</v>
      </c>
      <c r="B1231">
        <v>1985</v>
      </c>
      <c r="C1231" t="s">
        <v>37</v>
      </c>
      <c r="D1231">
        <v>16</v>
      </c>
      <c r="E1231">
        <v>3</v>
      </c>
      <c r="F1231">
        <v>10191.82</v>
      </c>
      <c r="G1231" t="s">
        <v>12</v>
      </c>
      <c r="H1231" t="s">
        <v>11</v>
      </c>
      <c r="I1231" t="s">
        <v>535</v>
      </c>
    </row>
    <row r="1232" spans="1:9" x14ac:dyDescent="0.25">
      <c r="A1232" t="s">
        <v>1265</v>
      </c>
      <c r="B1232">
        <v>1970</v>
      </c>
      <c r="C1232" t="s">
        <v>30</v>
      </c>
      <c r="D1232">
        <v>24</v>
      </c>
      <c r="E1232">
        <v>0</v>
      </c>
      <c r="F1232">
        <v>10197.77</v>
      </c>
      <c r="G1232" t="s">
        <v>12</v>
      </c>
      <c r="H1232" t="s">
        <v>16</v>
      </c>
      <c r="I1232" t="s">
        <v>247</v>
      </c>
    </row>
    <row r="1233" spans="1:9" x14ac:dyDescent="0.25">
      <c r="A1233" t="s">
        <v>1266</v>
      </c>
      <c r="B1233">
        <v>1967</v>
      </c>
      <c r="C1233" t="s">
        <v>20</v>
      </c>
      <c r="D1233">
        <v>26</v>
      </c>
      <c r="E1233">
        <v>0</v>
      </c>
      <c r="F1233">
        <v>10214.64</v>
      </c>
      <c r="G1233" t="s">
        <v>12</v>
      </c>
      <c r="H1233" t="s">
        <v>11</v>
      </c>
      <c r="I1233" t="s">
        <v>42</v>
      </c>
    </row>
    <row r="1234" spans="1:9" x14ac:dyDescent="0.25">
      <c r="A1234" t="s">
        <v>1267</v>
      </c>
      <c r="B1234">
        <v>1967</v>
      </c>
      <c r="C1234" t="s">
        <v>18</v>
      </c>
      <c r="D1234">
        <v>28</v>
      </c>
      <c r="E1234">
        <v>0</v>
      </c>
      <c r="F1234">
        <v>10226.280000000001</v>
      </c>
      <c r="G1234" t="s">
        <v>12</v>
      </c>
      <c r="H1234" t="s">
        <v>12</v>
      </c>
      <c r="I1234" t="s">
        <v>13</v>
      </c>
    </row>
    <row r="1235" spans="1:9" x14ac:dyDescent="0.25">
      <c r="A1235" t="s">
        <v>1268</v>
      </c>
      <c r="B1235">
        <v>1968</v>
      </c>
      <c r="C1235" t="s">
        <v>20</v>
      </c>
      <c r="D1235">
        <v>23</v>
      </c>
      <c r="E1235">
        <v>0</v>
      </c>
      <c r="F1235">
        <v>10231.5</v>
      </c>
      <c r="G1235" t="s">
        <v>12</v>
      </c>
      <c r="H1235" t="s">
        <v>16</v>
      </c>
      <c r="I1235" t="s">
        <v>23</v>
      </c>
    </row>
    <row r="1236" spans="1:9" x14ac:dyDescent="0.25">
      <c r="A1236" t="s">
        <v>1269</v>
      </c>
      <c r="B1236">
        <v>1975</v>
      </c>
      <c r="C1236" t="s">
        <v>35</v>
      </c>
      <c r="D1236">
        <v>15</v>
      </c>
      <c r="E1236">
        <v>1</v>
      </c>
      <c r="F1236">
        <v>10259.129999999999</v>
      </c>
      <c r="G1236" t="s">
        <v>12</v>
      </c>
      <c r="H1236" t="s">
        <v>11</v>
      </c>
      <c r="I1236" t="s">
        <v>42</v>
      </c>
    </row>
    <row r="1237" spans="1:9" x14ac:dyDescent="0.25">
      <c r="A1237" t="s">
        <v>1270</v>
      </c>
      <c r="B1237">
        <v>1973</v>
      </c>
      <c r="C1237" t="s">
        <v>20</v>
      </c>
      <c r="D1237">
        <v>5</v>
      </c>
      <c r="E1237">
        <v>3</v>
      </c>
      <c r="F1237">
        <v>10264.44</v>
      </c>
      <c r="G1237" t="s">
        <v>12</v>
      </c>
      <c r="H1237" t="s">
        <v>11</v>
      </c>
      <c r="I1237" t="s">
        <v>23</v>
      </c>
    </row>
    <row r="1238" spans="1:9" x14ac:dyDescent="0.25">
      <c r="A1238" t="s">
        <v>1271</v>
      </c>
      <c r="B1238">
        <v>1973</v>
      </c>
      <c r="C1238" t="s">
        <v>15</v>
      </c>
      <c r="D1238">
        <v>27</v>
      </c>
      <c r="E1238">
        <v>3</v>
      </c>
      <c r="F1238">
        <v>10269.459999999999</v>
      </c>
      <c r="G1238" t="s">
        <v>12</v>
      </c>
      <c r="H1238" t="s">
        <v>12</v>
      </c>
      <c r="I1238" t="s">
        <v>23</v>
      </c>
    </row>
    <row r="1239" spans="1:9" x14ac:dyDescent="0.25">
      <c r="A1239" t="s">
        <v>1272</v>
      </c>
      <c r="B1239">
        <v>1970</v>
      </c>
      <c r="C1239" t="s">
        <v>18</v>
      </c>
      <c r="D1239">
        <v>21</v>
      </c>
      <c r="E1239">
        <v>0</v>
      </c>
      <c r="F1239">
        <v>10274.33</v>
      </c>
      <c r="G1239" t="s">
        <v>12</v>
      </c>
      <c r="H1239" t="s">
        <v>16</v>
      </c>
      <c r="I1239" t="s">
        <v>247</v>
      </c>
    </row>
    <row r="1240" spans="1:9" x14ac:dyDescent="0.25">
      <c r="A1240" t="s">
        <v>1273</v>
      </c>
      <c r="B1240">
        <v>1988</v>
      </c>
      <c r="C1240" t="s">
        <v>20</v>
      </c>
      <c r="D1240">
        <v>14</v>
      </c>
      <c r="E1240">
        <v>3</v>
      </c>
      <c r="F1240">
        <v>10276.99</v>
      </c>
      <c r="G1240" t="s">
        <v>12</v>
      </c>
      <c r="H1240" t="s">
        <v>16</v>
      </c>
      <c r="I1240" t="s">
        <v>300</v>
      </c>
    </row>
    <row r="1241" spans="1:9" x14ac:dyDescent="0.25">
      <c r="A1241" t="s">
        <v>1274</v>
      </c>
      <c r="B1241">
        <v>1963</v>
      </c>
      <c r="C1241" t="s">
        <v>20</v>
      </c>
      <c r="D1241">
        <v>24</v>
      </c>
      <c r="E1241">
        <v>0</v>
      </c>
      <c r="F1241">
        <v>10308.040000000001</v>
      </c>
      <c r="G1241" t="s">
        <v>12</v>
      </c>
      <c r="H1241" t="s">
        <v>16</v>
      </c>
      <c r="I1241" t="s">
        <v>13</v>
      </c>
    </row>
    <row r="1242" spans="1:9" x14ac:dyDescent="0.25">
      <c r="A1242" t="s">
        <v>1275</v>
      </c>
      <c r="B1242">
        <v>1962</v>
      </c>
      <c r="C1242" t="s">
        <v>10</v>
      </c>
      <c r="D1242">
        <v>12</v>
      </c>
      <c r="E1242">
        <v>0</v>
      </c>
      <c r="F1242">
        <v>10310.780000000001</v>
      </c>
      <c r="G1242" t="s">
        <v>12</v>
      </c>
      <c r="H1242" t="s">
        <v>12</v>
      </c>
      <c r="I1242" t="s">
        <v>23</v>
      </c>
    </row>
    <row r="1243" spans="1:9" x14ac:dyDescent="0.25">
      <c r="A1243" t="s">
        <v>1276</v>
      </c>
      <c r="B1243">
        <v>1991</v>
      </c>
      <c r="C1243" t="s">
        <v>15</v>
      </c>
      <c r="D1243">
        <v>17</v>
      </c>
      <c r="E1243">
        <v>3</v>
      </c>
      <c r="F1243">
        <v>10315.91</v>
      </c>
      <c r="G1243" t="s">
        <v>12</v>
      </c>
      <c r="H1243" t="s">
        <v>11</v>
      </c>
      <c r="I1243" t="s">
        <v>23</v>
      </c>
    </row>
    <row r="1244" spans="1:9" x14ac:dyDescent="0.25">
      <c r="A1244" t="s">
        <v>1277</v>
      </c>
      <c r="B1244">
        <v>1991</v>
      </c>
      <c r="C1244" t="s">
        <v>35</v>
      </c>
      <c r="D1244">
        <v>21</v>
      </c>
      <c r="E1244">
        <v>3</v>
      </c>
      <c r="F1244">
        <v>10322.9</v>
      </c>
      <c r="G1244" t="s">
        <v>12</v>
      </c>
      <c r="H1244" t="s">
        <v>16</v>
      </c>
      <c r="I1244" t="s">
        <v>535</v>
      </c>
    </row>
    <row r="1245" spans="1:9" x14ac:dyDescent="0.25">
      <c r="A1245" t="s">
        <v>1278</v>
      </c>
      <c r="B1245">
        <v>1970</v>
      </c>
      <c r="C1245" t="s">
        <v>30</v>
      </c>
      <c r="D1245">
        <v>1</v>
      </c>
      <c r="E1245">
        <v>2</v>
      </c>
      <c r="F1245">
        <v>10325.209999999999</v>
      </c>
      <c r="G1245" t="s">
        <v>12</v>
      </c>
      <c r="H1245" t="s">
        <v>12</v>
      </c>
      <c r="I1245" t="s">
        <v>42</v>
      </c>
    </row>
    <row r="1246" spans="1:9" x14ac:dyDescent="0.25">
      <c r="A1246" t="s">
        <v>1279</v>
      </c>
      <c r="B1246">
        <v>1982</v>
      </c>
      <c r="C1246" t="s">
        <v>10</v>
      </c>
      <c r="D1246">
        <v>21</v>
      </c>
      <c r="E1246">
        <v>3</v>
      </c>
      <c r="F1246">
        <v>10329.06</v>
      </c>
      <c r="G1246" t="s">
        <v>12</v>
      </c>
      <c r="H1246" t="s">
        <v>16</v>
      </c>
      <c r="I1246" t="s">
        <v>300</v>
      </c>
    </row>
    <row r="1247" spans="1:9" x14ac:dyDescent="0.25">
      <c r="A1247" t="s">
        <v>1280</v>
      </c>
      <c r="B1247">
        <v>1968</v>
      </c>
      <c r="C1247" t="s">
        <v>10</v>
      </c>
      <c r="D1247">
        <v>19</v>
      </c>
      <c r="E1247">
        <v>0</v>
      </c>
      <c r="F1247">
        <v>10338.93</v>
      </c>
      <c r="G1247" t="s">
        <v>12</v>
      </c>
      <c r="H1247" t="s">
        <v>16</v>
      </c>
      <c r="I1247" t="s">
        <v>13</v>
      </c>
    </row>
    <row r="1248" spans="1:9" x14ac:dyDescent="0.25">
      <c r="A1248" t="s">
        <v>1281</v>
      </c>
      <c r="B1248">
        <v>1973</v>
      </c>
      <c r="C1248" t="s">
        <v>35</v>
      </c>
      <c r="D1248">
        <v>8</v>
      </c>
      <c r="E1248">
        <v>0</v>
      </c>
      <c r="F1248">
        <v>10345.93</v>
      </c>
      <c r="G1248" t="s">
        <v>12</v>
      </c>
      <c r="H1248" t="s">
        <v>11</v>
      </c>
      <c r="I1248" t="s">
        <v>300</v>
      </c>
    </row>
    <row r="1249" spans="1:9" x14ac:dyDescent="0.25">
      <c r="A1249" t="s">
        <v>1282</v>
      </c>
      <c r="B1249">
        <v>1974</v>
      </c>
      <c r="C1249" t="s">
        <v>20</v>
      </c>
      <c r="D1249">
        <v>29</v>
      </c>
      <c r="E1249">
        <v>0</v>
      </c>
      <c r="F1249">
        <v>10352.48</v>
      </c>
      <c r="G1249" t="s">
        <v>12</v>
      </c>
      <c r="H1249" t="s">
        <v>16</v>
      </c>
      <c r="I1249" t="s">
        <v>23</v>
      </c>
    </row>
    <row r="1250" spans="1:9" x14ac:dyDescent="0.25">
      <c r="A1250" t="s">
        <v>1283</v>
      </c>
      <c r="B1250">
        <v>1969</v>
      </c>
      <c r="C1250" t="s">
        <v>18</v>
      </c>
      <c r="D1250">
        <v>17</v>
      </c>
      <c r="E1250">
        <v>0</v>
      </c>
      <c r="F1250">
        <v>10355.64</v>
      </c>
      <c r="G1250" t="s">
        <v>12</v>
      </c>
      <c r="H1250" t="s">
        <v>16</v>
      </c>
      <c r="I1250" t="s">
        <v>23</v>
      </c>
    </row>
    <row r="1251" spans="1:9" x14ac:dyDescent="0.25">
      <c r="A1251" t="s">
        <v>1284</v>
      </c>
      <c r="B1251">
        <v>1971</v>
      </c>
      <c r="C1251" t="s">
        <v>20</v>
      </c>
      <c r="D1251">
        <v>6</v>
      </c>
      <c r="E1251">
        <v>0</v>
      </c>
      <c r="F1251">
        <v>10356.67</v>
      </c>
      <c r="G1251" t="s">
        <v>12</v>
      </c>
      <c r="H1251" t="s">
        <v>16</v>
      </c>
      <c r="I1251" t="s">
        <v>200</v>
      </c>
    </row>
    <row r="1252" spans="1:9" x14ac:dyDescent="0.25">
      <c r="A1252" t="s">
        <v>1285</v>
      </c>
      <c r="B1252">
        <v>1973</v>
      </c>
      <c r="C1252" t="s">
        <v>20</v>
      </c>
      <c r="D1252">
        <v>29</v>
      </c>
      <c r="E1252">
        <v>2</v>
      </c>
      <c r="F1252">
        <v>10370.91</v>
      </c>
      <c r="G1252" t="s">
        <v>12</v>
      </c>
      <c r="H1252" t="s">
        <v>12</v>
      </c>
      <c r="I1252" t="s">
        <v>247</v>
      </c>
    </row>
    <row r="1253" spans="1:9" x14ac:dyDescent="0.25">
      <c r="A1253" t="s">
        <v>1286</v>
      </c>
      <c r="B1253">
        <v>1973</v>
      </c>
      <c r="C1253" t="s">
        <v>20</v>
      </c>
      <c r="D1253">
        <v>19</v>
      </c>
      <c r="E1253">
        <v>3</v>
      </c>
      <c r="F1253">
        <v>10381.48</v>
      </c>
      <c r="G1253" t="s">
        <v>12</v>
      </c>
      <c r="H1253" t="s">
        <v>12</v>
      </c>
      <c r="I1253" t="s">
        <v>13</v>
      </c>
    </row>
    <row r="1254" spans="1:9" x14ac:dyDescent="0.25">
      <c r="A1254" t="s">
        <v>1287</v>
      </c>
      <c r="B1254">
        <v>1969</v>
      </c>
      <c r="C1254" t="s">
        <v>10</v>
      </c>
      <c r="D1254">
        <v>7</v>
      </c>
      <c r="E1254">
        <v>0</v>
      </c>
      <c r="F1254">
        <v>10403.27</v>
      </c>
      <c r="G1254" t="s">
        <v>12</v>
      </c>
      <c r="H1254" t="s">
        <v>11</v>
      </c>
      <c r="I1254" t="s">
        <v>516</v>
      </c>
    </row>
    <row r="1255" spans="1:9" x14ac:dyDescent="0.25">
      <c r="A1255" t="s">
        <v>1288</v>
      </c>
      <c r="B1255">
        <v>1975</v>
      </c>
      <c r="C1255" t="s">
        <v>18</v>
      </c>
      <c r="D1255">
        <v>5</v>
      </c>
      <c r="E1255">
        <v>4</v>
      </c>
      <c r="F1255">
        <v>10407.09</v>
      </c>
      <c r="G1255" t="s">
        <v>12</v>
      </c>
      <c r="H1255" t="s">
        <v>16</v>
      </c>
      <c r="I1255" t="s">
        <v>164</v>
      </c>
    </row>
    <row r="1256" spans="1:9" x14ac:dyDescent="0.25">
      <c r="A1256" t="s">
        <v>1289</v>
      </c>
      <c r="B1256">
        <v>1980</v>
      </c>
      <c r="C1256" t="s">
        <v>37</v>
      </c>
      <c r="D1256">
        <v>24</v>
      </c>
      <c r="E1256">
        <v>2</v>
      </c>
      <c r="F1256">
        <v>10407.98</v>
      </c>
      <c r="G1256" t="s">
        <v>12</v>
      </c>
      <c r="H1256" t="s">
        <v>16</v>
      </c>
      <c r="I1256" t="s">
        <v>300</v>
      </c>
    </row>
    <row r="1257" spans="1:9" x14ac:dyDescent="0.25">
      <c r="A1257" t="s">
        <v>1290</v>
      </c>
      <c r="B1257">
        <v>1973</v>
      </c>
      <c r="C1257" t="s">
        <v>37</v>
      </c>
      <c r="D1257">
        <v>11</v>
      </c>
      <c r="E1257">
        <v>0</v>
      </c>
      <c r="F1257">
        <v>10419.59</v>
      </c>
      <c r="G1257" t="s">
        <v>12</v>
      </c>
      <c r="H1257" t="s">
        <v>11</v>
      </c>
      <c r="I1257" t="s">
        <v>200</v>
      </c>
    </row>
    <row r="1258" spans="1:9" x14ac:dyDescent="0.25">
      <c r="A1258" t="s">
        <v>1291</v>
      </c>
      <c r="B1258">
        <v>1979</v>
      </c>
      <c r="C1258" t="s">
        <v>15</v>
      </c>
      <c r="D1258">
        <v>25</v>
      </c>
      <c r="E1258">
        <v>2</v>
      </c>
      <c r="F1258">
        <v>10419.65</v>
      </c>
      <c r="G1258" t="s">
        <v>12</v>
      </c>
      <c r="H1258" t="s">
        <v>11</v>
      </c>
      <c r="I1258" t="s">
        <v>200</v>
      </c>
    </row>
    <row r="1259" spans="1:9" x14ac:dyDescent="0.25">
      <c r="A1259" t="s">
        <v>1292</v>
      </c>
      <c r="B1259">
        <v>1968</v>
      </c>
      <c r="C1259" t="s">
        <v>30</v>
      </c>
      <c r="D1259">
        <v>27</v>
      </c>
      <c r="E1259">
        <v>0</v>
      </c>
      <c r="F1259">
        <v>10422.92</v>
      </c>
      <c r="G1259" t="s">
        <v>12</v>
      </c>
      <c r="H1259" t="s">
        <v>16</v>
      </c>
      <c r="I1259" t="s">
        <v>356</v>
      </c>
    </row>
    <row r="1260" spans="1:9" x14ac:dyDescent="0.25">
      <c r="A1260" t="s">
        <v>1293</v>
      </c>
      <c r="B1260">
        <v>1968</v>
      </c>
      <c r="C1260" t="s">
        <v>35</v>
      </c>
      <c r="D1260">
        <v>23</v>
      </c>
      <c r="E1260">
        <v>0</v>
      </c>
      <c r="F1260">
        <v>10435.07</v>
      </c>
      <c r="G1260" t="s">
        <v>12</v>
      </c>
      <c r="H1260" t="s">
        <v>16</v>
      </c>
      <c r="I1260" t="s">
        <v>168</v>
      </c>
    </row>
    <row r="1261" spans="1:9" x14ac:dyDescent="0.25">
      <c r="A1261" t="s">
        <v>1294</v>
      </c>
      <c r="B1261">
        <v>1968</v>
      </c>
      <c r="C1261" t="s">
        <v>35</v>
      </c>
      <c r="D1261">
        <v>29</v>
      </c>
      <c r="E1261">
        <v>1</v>
      </c>
      <c r="F1261">
        <v>10436.1</v>
      </c>
      <c r="G1261" t="s">
        <v>12</v>
      </c>
      <c r="H1261" t="s">
        <v>12</v>
      </c>
      <c r="I1261" t="s">
        <v>42</v>
      </c>
    </row>
    <row r="1262" spans="1:9" x14ac:dyDescent="0.25">
      <c r="A1262" t="s">
        <v>1295</v>
      </c>
      <c r="B1262">
        <v>1968</v>
      </c>
      <c r="C1262" t="s">
        <v>15</v>
      </c>
      <c r="D1262">
        <v>8</v>
      </c>
      <c r="E1262">
        <v>1</v>
      </c>
      <c r="F1262">
        <v>10450.549999999999</v>
      </c>
      <c r="G1262" t="s">
        <v>12</v>
      </c>
      <c r="H1262" t="s">
        <v>16</v>
      </c>
      <c r="I1262" t="s">
        <v>42</v>
      </c>
    </row>
    <row r="1263" spans="1:9" x14ac:dyDescent="0.25">
      <c r="A1263" t="s">
        <v>1296</v>
      </c>
      <c r="B1263">
        <v>1964</v>
      </c>
      <c r="C1263" t="s">
        <v>37</v>
      </c>
      <c r="D1263">
        <v>14</v>
      </c>
      <c r="E1263">
        <v>0</v>
      </c>
      <c r="F1263">
        <v>10455.1</v>
      </c>
      <c r="G1263" t="s">
        <v>12</v>
      </c>
      <c r="H1263" t="s">
        <v>16</v>
      </c>
      <c r="I1263" t="s">
        <v>23</v>
      </c>
    </row>
    <row r="1264" spans="1:9" x14ac:dyDescent="0.25">
      <c r="A1264" t="s">
        <v>1297</v>
      </c>
      <c r="B1264">
        <v>1976</v>
      </c>
      <c r="C1264" t="s">
        <v>35</v>
      </c>
      <c r="D1264">
        <v>3</v>
      </c>
      <c r="E1264">
        <v>2</v>
      </c>
      <c r="F1264">
        <v>10455.14</v>
      </c>
      <c r="G1264" t="s">
        <v>12</v>
      </c>
      <c r="H1264" t="s">
        <v>11</v>
      </c>
      <c r="I1264" t="s">
        <v>300</v>
      </c>
    </row>
    <row r="1265" spans="1:9" x14ac:dyDescent="0.25">
      <c r="A1265" t="s">
        <v>1298</v>
      </c>
      <c r="B1265">
        <v>1964</v>
      </c>
      <c r="C1265" t="s">
        <v>10</v>
      </c>
      <c r="D1265">
        <v>27</v>
      </c>
      <c r="E1265">
        <v>0</v>
      </c>
      <c r="F1265">
        <v>10459.19</v>
      </c>
      <c r="G1265" t="s">
        <v>12</v>
      </c>
      <c r="H1265" t="s">
        <v>16</v>
      </c>
      <c r="I1265" t="s">
        <v>13</v>
      </c>
    </row>
    <row r="1266" spans="1:9" x14ac:dyDescent="0.25">
      <c r="A1266" t="s">
        <v>1299</v>
      </c>
      <c r="B1266">
        <v>1969</v>
      </c>
      <c r="C1266" t="s">
        <v>20</v>
      </c>
      <c r="D1266">
        <v>22</v>
      </c>
      <c r="E1266">
        <v>1</v>
      </c>
      <c r="F1266">
        <v>10461.98</v>
      </c>
      <c r="G1266" t="s">
        <v>12</v>
      </c>
      <c r="H1266" t="s">
        <v>16</v>
      </c>
      <c r="I1266" t="s">
        <v>23</v>
      </c>
    </row>
    <row r="1267" spans="1:9" x14ac:dyDescent="0.25">
      <c r="A1267" t="s">
        <v>1300</v>
      </c>
      <c r="B1267">
        <v>1987</v>
      </c>
      <c r="C1267" t="s">
        <v>18</v>
      </c>
      <c r="D1267">
        <v>28</v>
      </c>
      <c r="E1267">
        <v>3</v>
      </c>
      <c r="F1267">
        <v>10464.83</v>
      </c>
      <c r="G1267" t="s">
        <v>12</v>
      </c>
      <c r="H1267" t="s">
        <v>16</v>
      </c>
      <c r="I1267" t="s">
        <v>23</v>
      </c>
    </row>
    <row r="1268" spans="1:9" x14ac:dyDescent="0.25">
      <c r="A1268" t="s">
        <v>1301</v>
      </c>
      <c r="B1268">
        <v>1978</v>
      </c>
      <c r="C1268" t="s">
        <v>35</v>
      </c>
      <c r="D1268">
        <v>21</v>
      </c>
      <c r="E1268">
        <v>2</v>
      </c>
      <c r="F1268">
        <v>10486.55</v>
      </c>
      <c r="G1268" t="s">
        <v>12</v>
      </c>
      <c r="H1268" t="s">
        <v>12</v>
      </c>
      <c r="I1268" t="s">
        <v>200</v>
      </c>
    </row>
    <row r="1269" spans="1:9" x14ac:dyDescent="0.25">
      <c r="A1269" t="s">
        <v>1302</v>
      </c>
      <c r="B1269">
        <v>1972</v>
      </c>
      <c r="C1269" t="s">
        <v>37</v>
      </c>
      <c r="D1269">
        <v>19</v>
      </c>
      <c r="E1269">
        <v>2</v>
      </c>
      <c r="F1269">
        <v>10493.95</v>
      </c>
      <c r="G1269" t="s">
        <v>12</v>
      </c>
      <c r="H1269" t="s">
        <v>16</v>
      </c>
      <c r="I1269" t="s">
        <v>23</v>
      </c>
    </row>
    <row r="1270" spans="1:9" x14ac:dyDescent="0.25">
      <c r="A1270" t="s">
        <v>1303</v>
      </c>
      <c r="B1270">
        <v>1977</v>
      </c>
      <c r="C1270" t="s">
        <v>37</v>
      </c>
      <c r="D1270">
        <v>25</v>
      </c>
      <c r="E1270">
        <v>2</v>
      </c>
      <c r="F1270">
        <v>10495.6</v>
      </c>
      <c r="G1270" t="s">
        <v>12</v>
      </c>
      <c r="H1270" t="s">
        <v>16</v>
      </c>
      <c r="I1270" t="s">
        <v>23</v>
      </c>
    </row>
    <row r="1271" spans="1:9" x14ac:dyDescent="0.25">
      <c r="A1271" t="s">
        <v>1304</v>
      </c>
      <c r="B1271">
        <v>1971</v>
      </c>
      <c r="C1271" t="s">
        <v>20</v>
      </c>
      <c r="D1271">
        <v>26</v>
      </c>
      <c r="E1271">
        <v>0</v>
      </c>
      <c r="F1271">
        <v>10546.48</v>
      </c>
      <c r="G1271" t="s">
        <v>12</v>
      </c>
      <c r="H1271" t="s">
        <v>12</v>
      </c>
      <c r="I1271" t="s">
        <v>42</v>
      </c>
    </row>
    <row r="1272" spans="1:9" x14ac:dyDescent="0.25">
      <c r="A1272" t="s">
        <v>1305</v>
      </c>
      <c r="B1272">
        <v>1971</v>
      </c>
      <c r="C1272" t="s">
        <v>18</v>
      </c>
      <c r="D1272">
        <v>29</v>
      </c>
      <c r="E1272">
        <v>3</v>
      </c>
      <c r="F1272">
        <v>10560.49</v>
      </c>
      <c r="G1272" t="s">
        <v>12</v>
      </c>
      <c r="H1272" t="s">
        <v>11</v>
      </c>
      <c r="I1272" t="s">
        <v>13</v>
      </c>
    </row>
    <row r="1273" spans="1:9" x14ac:dyDescent="0.25">
      <c r="A1273" t="s">
        <v>1306</v>
      </c>
      <c r="B1273">
        <v>1969</v>
      </c>
      <c r="C1273" t="s">
        <v>10</v>
      </c>
      <c r="D1273">
        <v>17</v>
      </c>
      <c r="E1273">
        <v>0</v>
      </c>
      <c r="F1273">
        <v>10564.88</v>
      </c>
      <c r="G1273" t="s">
        <v>12</v>
      </c>
      <c r="H1273" t="s">
        <v>16</v>
      </c>
      <c r="I1273" t="s">
        <v>247</v>
      </c>
    </row>
    <row r="1274" spans="1:9" x14ac:dyDescent="0.25">
      <c r="A1274" t="s">
        <v>1307</v>
      </c>
      <c r="B1274">
        <v>1966</v>
      </c>
      <c r="C1274" t="s">
        <v>30</v>
      </c>
      <c r="D1274">
        <v>11</v>
      </c>
      <c r="E1274">
        <v>0</v>
      </c>
      <c r="F1274">
        <v>10577.09</v>
      </c>
      <c r="G1274" t="s">
        <v>12</v>
      </c>
      <c r="H1274" t="s">
        <v>12</v>
      </c>
      <c r="I1274" t="s">
        <v>42</v>
      </c>
    </row>
    <row r="1275" spans="1:9" x14ac:dyDescent="0.25">
      <c r="A1275" t="s">
        <v>1308</v>
      </c>
      <c r="B1275">
        <v>1969</v>
      </c>
      <c r="C1275" t="s">
        <v>30</v>
      </c>
      <c r="D1275">
        <v>25</v>
      </c>
      <c r="E1275">
        <v>1</v>
      </c>
      <c r="F1275">
        <v>10579.71</v>
      </c>
      <c r="G1275" t="s">
        <v>12</v>
      </c>
      <c r="H1275" t="s">
        <v>12</v>
      </c>
      <c r="I1275" t="s">
        <v>13</v>
      </c>
    </row>
    <row r="1276" spans="1:9" x14ac:dyDescent="0.25">
      <c r="A1276" t="s">
        <v>1309</v>
      </c>
      <c r="B1276">
        <v>1966</v>
      </c>
      <c r="C1276" t="s">
        <v>15</v>
      </c>
      <c r="D1276">
        <v>3</v>
      </c>
      <c r="E1276">
        <v>0</v>
      </c>
      <c r="F1276">
        <v>10594.23</v>
      </c>
      <c r="G1276" t="s">
        <v>12</v>
      </c>
      <c r="H1276" t="s">
        <v>12</v>
      </c>
      <c r="I1276" t="s">
        <v>13</v>
      </c>
    </row>
    <row r="1277" spans="1:9" x14ac:dyDescent="0.25">
      <c r="A1277" t="s">
        <v>1310</v>
      </c>
      <c r="B1277">
        <v>1967</v>
      </c>
      <c r="C1277" t="s">
        <v>15</v>
      </c>
      <c r="D1277">
        <v>29</v>
      </c>
      <c r="E1277">
        <v>0</v>
      </c>
      <c r="F1277">
        <v>10594.5</v>
      </c>
      <c r="G1277" t="s">
        <v>12</v>
      </c>
      <c r="H1277" t="s">
        <v>16</v>
      </c>
      <c r="I1277" t="s">
        <v>23</v>
      </c>
    </row>
    <row r="1278" spans="1:9" x14ac:dyDescent="0.25">
      <c r="A1278" t="s">
        <v>1311</v>
      </c>
      <c r="B1278">
        <v>1972</v>
      </c>
      <c r="C1278" t="s">
        <v>30</v>
      </c>
      <c r="D1278">
        <v>14</v>
      </c>
      <c r="E1278">
        <v>3</v>
      </c>
      <c r="F1278">
        <v>10600.55</v>
      </c>
      <c r="G1278" t="s">
        <v>12</v>
      </c>
      <c r="H1278" t="s">
        <v>16</v>
      </c>
      <c r="I1278" t="s">
        <v>23</v>
      </c>
    </row>
    <row r="1279" spans="1:9" x14ac:dyDescent="0.25">
      <c r="A1279" t="s">
        <v>1312</v>
      </c>
      <c r="B1279">
        <v>1966</v>
      </c>
      <c r="C1279" t="s">
        <v>10</v>
      </c>
      <c r="D1279">
        <v>20</v>
      </c>
      <c r="E1279">
        <v>0</v>
      </c>
      <c r="F1279">
        <v>10601.41</v>
      </c>
      <c r="G1279" t="s">
        <v>12</v>
      </c>
      <c r="H1279" t="s">
        <v>11</v>
      </c>
      <c r="I1279" t="s">
        <v>42</v>
      </c>
    </row>
    <row r="1280" spans="1:9" x14ac:dyDescent="0.25">
      <c r="A1280" t="s">
        <v>1313</v>
      </c>
      <c r="B1280">
        <v>1967</v>
      </c>
      <c r="C1280" t="s">
        <v>18</v>
      </c>
      <c r="D1280">
        <v>23</v>
      </c>
      <c r="E1280">
        <v>0</v>
      </c>
      <c r="F1280">
        <v>10601.63</v>
      </c>
      <c r="G1280" t="s">
        <v>12</v>
      </c>
      <c r="H1280" t="s">
        <v>11</v>
      </c>
      <c r="I1280" t="s">
        <v>23</v>
      </c>
    </row>
    <row r="1281" spans="1:9" x14ac:dyDescent="0.25">
      <c r="A1281" t="s">
        <v>1314</v>
      </c>
      <c r="B1281">
        <v>1966</v>
      </c>
      <c r="C1281" t="s">
        <v>10</v>
      </c>
      <c r="D1281">
        <v>2</v>
      </c>
      <c r="E1281">
        <v>0</v>
      </c>
      <c r="F1281">
        <v>10602.39</v>
      </c>
      <c r="G1281" t="s">
        <v>12</v>
      </c>
      <c r="H1281" t="s">
        <v>12</v>
      </c>
      <c r="I1281" t="s">
        <v>42</v>
      </c>
    </row>
    <row r="1282" spans="1:9" x14ac:dyDescent="0.25">
      <c r="A1282" t="s">
        <v>1315</v>
      </c>
      <c r="B1282">
        <v>1965</v>
      </c>
      <c r="C1282" t="s">
        <v>18</v>
      </c>
      <c r="D1282">
        <v>27</v>
      </c>
      <c r="E1282">
        <v>0</v>
      </c>
      <c r="F1282">
        <v>10608.67</v>
      </c>
      <c r="G1282" t="s">
        <v>12</v>
      </c>
      <c r="H1282" t="s">
        <v>12</v>
      </c>
      <c r="I1282" t="s">
        <v>23</v>
      </c>
    </row>
    <row r="1283" spans="1:9" x14ac:dyDescent="0.25">
      <c r="A1283" t="s">
        <v>1316</v>
      </c>
      <c r="B1283">
        <v>1992</v>
      </c>
      <c r="C1283" t="s">
        <v>10</v>
      </c>
      <c r="D1283">
        <v>23</v>
      </c>
      <c r="E1283">
        <v>0</v>
      </c>
      <c r="F1283">
        <v>10617.04</v>
      </c>
      <c r="G1283" t="s">
        <v>12</v>
      </c>
      <c r="H1283" t="s">
        <v>12</v>
      </c>
      <c r="I1283" t="s">
        <v>535</v>
      </c>
    </row>
    <row r="1284" spans="1:9" x14ac:dyDescent="0.25">
      <c r="A1284" t="s">
        <v>1317</v>
      </c>
      <c r="B1284">
        <v>1990</v>
      </c>
      <c r="C1284" t="s">
        <v>10</v>
      </c>
      <c r="D1284">
        <v>6</v>
      </c>
      <c r="E1284">
        <v>3</v>
      </c>
      <c r="F1284">
        <v>10620.26</v>
      </c>
      <c r="G1284" t="s">
        <v>12</v>
      </c>
      <c r="H1284" t="s">
        <v>12</v>
      </c>
      <c r="I1284" t="s">
        <v>23</v>
      </c>
    </row>
    <row r="1285" spans="1:9" x14ac:dyDescent="0.25">
      <c r="A1285" t="s">
        <v>1318</v>
      </c>
      <c r="B1285">
        <v>1964</v>
      </c>
      <c r="C1285" t="s">
        <v>35</v>
      </c>
      <c r="D1285">
        <v>8</v>
      </c>
      <c r="E1285">
        <v>0</v>
      </c>
      <c r="F1285">
        <v>10627.81</v>
      </c>
      <c r="G1285" t="s">
        <v>12</v>
      </c>
      <c r="H1285" t="s">
        <v>12</v>
      </c>
      <c r="I1285" t="s">
        <v>13</v>
      </c>
    </row>
    <row r="1286" spans="1:9" x14ac:dyDescent="0.25">
      <c r="A1286" t="s">
        <v>1319</v>
      </c>
      <c r="B1286">
        <v>1976</v>
      </c>
      <c r="C1286" t="s">
        <v>15</v>
      </c>
      <c r="D1286">
        <v>22</v>
      </c>
      <c r="E1286">
        <v>2</v>
      </c>
      <c r="F1286">
        <v>10665.44</v>
      </c>
      <c r="G1286" t="s">
        <v>12</v>
      </c>
      <c r="H1286" t="s">
        <v>11</v>
      </c>
      <c r="I1286" t="s">
        <v>300</v>
      </c>
    </row>
    <row r="1287" spans="1:9" x14ac:dyDescent="0.25">
      <c r="A1287" t="s">
        <v>1320</v>
      </c>
      <c r="B1287">
        <v>1962</v>
      </c>
      <c r="C1287" t="s">
        <v>20</v>
      </c>
      <c r="D1287">
        <v>7</v>
      </c>
      <c r="E1287">
        <v>0</v>
      </c>
      <c r="F1287">
        <v>10676.83</v>
      </c>
      <c r="G1287" t="s">
        <v>12</v>
      </c>
      <c r="H1287" t="s">
        <v>12</v>
      </c>
      <c r="I1287" t="s">
        <v>13</v>
      </c>
    </row>
    <row r="1288" spans="1:9" x14ac:dyDescent="0.25">
      <c r="A1288" t="s">
        <v>1321</v>
      </c>
      <c r="B1288">
        <v>1977</v>
      </c>
      <c r="C1288" t="s">
        <v>35</v>
      </c>
      <c r="D1288">
        <v>2</v>
      </c>
      <c r="E1288">
        <v>2</v>
      </c>
      <c r="F1288">
        <v>10690.11</v>
      </c>
      <c r="G1288" t="s">
        <v>12</v>
      </c>
      <c r="H1288" t="s">
        <v>11</v>
      </c>
      <c r="I1288" t="s">
        <v>300</v>
      </c>
    </row>
    <row r="1289" spans="1:9" x14ac:dyDescent="0.25">
      <c r="A1289" t="s">
        <v>1322</v>
      </c>
      <c r="B1289">
        <v>1976</v>
      </c>
      <c r="C1289" t="s">
        <v>20</v>
      </c>
      <c r="D1289">
        <v>30</v>
      </c>
      <c r="E1289">
        <v>2</v>
      </c>
      <c r="F1289">
        <v>10698.38</v>
      </c>
      <c r="G1289" t="s">
        <v>12</v>
      </c>
      <c r="H1289" t="s">
        <v>16</v>
      </c>
      <c r="I1289" t="s">
        <v>200</v>
      </c>
    </row>
    <row r="1290" spans="1:9" x14ac:dyDescent="0.25">
      <c r="A1290" t="s">
        <v>1323</v>
      </c>
      <c r="B1290">
        <v>1972</v>
      </c>
      <c r="C1290" t="s">
        <v>37</v>
      </c>
      <c r="D1290">
        <v>24</v>
      </c>
      <c r="E1290">
        <v>3</v>
      </c>
      <c r="F1290">
        <v>10702.64</v>
      </c>
      <c r="G1290" t="s">
        <v>12</v>
      </c>
      <c r="H1290" t="s">
        <v>12</v>
      </c>
      <c r="I1290" t="s">
        <v>13</v>
      </c>
    </row>
    <row r="1291" spans="1:9" x14ac:dyDescent="0.25">
      <c r="A1291" t="s">
        <v>1324</v>
      </c>
      <c r="B1291">
        <v>1967</v>
      </c>
      <c r="C1291" t="s">
        <v>10</v>
      </c>
      <c r="D1291">
        <v>30</v>
      </c>
      <c r="E1291">
        <v>0</v>
      </c>
      <c r="F1291">
        <v>10704.47</v>
      </c>
      <c r="G1291" t="s">
        <v>12</v>
      </c>
      <c r="H1291" t="s">
        <v>11</v>
      </c>
      <c r="I1291" t="s">
        <v>42</v>
      </c>
    </row>
    <row r="1292" spans="1:9" x14ac:dyDescent="0.25">
      <c r="A1292" t="s">
        <v>1325</v>
      </c>
      <c r="B1292">
        <v>1967</v>
      </c>
      <c r="C1292" t="s">
        <v>37</v>
      </c>
      <c r="D1292">
        <v>5</v>
      </c>
      <c r="E1292">
        <v>0</v>
      </c>
      <c r="F1292">
        <v>10713.64</v>
      </c>
      <c r="G1292" t="s">
        <v>12</v>
      </c>
      <c r="H1292" t="s">
        <v>12</v>
      </c>
      <c r="I1292" t="s">
        <v>42</v>
      </c>
    </row>
    <row r="1293" spans="1:9" x14ac:dyDescent="0.25">
      <c r="A1293" t="s">
        <v>1326</v>
      </c>
      <c r="B1293">
        <v>1992</v>
      </c>
      <c r="C1293" t="s">
        <v>18</v>
      </c>
      <c r="D1293">
        <v>25</v>
      </c>
      <c r="E1293">
        <v>0</v>
      </c>
      <c r="F1293">
        <v>10719.57</v>
      </c>
      <c r="G1293" t="s">
        <v>12</v>
      </c>
      <c r="H1293" t="s">
        <v>16</v>
      </c>
      <c r="I1293" t="s">
        <v>23</v>
      </c>
    </row>
    <row r="1294" spans="1:9" x14ac:dyDescent="0.25">
      <c r="A1294" t="s">
        <v>1327</v>
      </c>
      <c r="B1294">
        <v>1974</v>
      </c>
      <c r="C1294" t="s">
        <v>30</v>
      </c>
      <c r="D1294">
        <v>9</v>
      </c>
      <c r="E1294">
        <v>4</v>
      </c>
      <c r="F1294">
        <v>10736.87</v>
      </c>
      <c r="G1294" t="s">
        <v>12</v>
      </c>
      <c r="H1294" t="s">
        <v>16</v>
      </c>
      <c r="I1294" t="s">
        <v>168</v>
      </c>
    </row>
    <row r="1295" spans="1:9" x14ac:dyDescent="0.25">
      <c r="A1295" t="s">
        <v>1328</v>
      </c>
      <c r="B1295">
        <v>1986</v>
      </c>
      <c r="C1295" t="s">
        <v>35</v>
      </c>
      <c r="D1295">
        <v>29</v>
      </c>
      <c r="E1295">
        <v>3</v>
      </c>
      <c r="F1295">
        <v>10749.02</v>
      </c>
      <c r="G1295" t="s">
        <v>12</v>
      </c>
      <c r="H1295" t="s">
        <v>16</v>
      </c>
      <c r="I1295" t="s">
        <v>535</v>
      </c>
    </row>
    <row r="1296" spans="1:9" x14ac:dyDescent="0.25">
      <c r="A1296" t="s">
        <v>1329</v>
      </c>
      <c r="B1296">
        <v>1989</v>
      </c>
      <c r="C1296" t="s">
        <v>15</v>
      </c>
      <c r="D1296">
        <v>25</v>
      </c>
      <c r="E1296">
        <v>3</v>
      </c>
      <c r="F1296">
        <v>10769.75</v>
      </c>
      <c r="G1296" t="s">
        <v>12</v>
      </c>
      <c r="H1296" t="s">
        <v>11</v>
      </c>
      <c r="I1296" t="s">
        <v>632</v>
      </c>
    </row>
    <row r="1297" spans="1:9" x14ac:dyDescent="0.25">
      <c r="A1297" t="s">
        <v>1330</v>
      </c>
      <c r="B1297">
        <v>1967</v>
      </c>
      <c r="C1297" t="s">
        <v>15</v>
      </c>
      <c r="D1297">
        <v>11</v>
      </c>
      <c r="E1297">
        <v>1</v>
      </c>
      <c r="F1297">
        <v>10791.96</v>
      </c>
      <c r="G1297" t="s">
        <v>12</v>
      </c>
      <c r="H1297" t="s">
        <v>11</v>
      </c>
      <c r="I1297" t="s">
        <v>42</v>
      </c>
    </row>
    <row r="1298" spans="1:9" x14ac:dyDescent="0.25">
      <c r="A1298" t="s">
        <v>1331</v>
      </c>
      <c r="B1298">
        <v>1999</v>
      </c>
      <c r="C1298" t="s">
        <v>30</v>
      </c>
      <c r="D1298">
        <v>24</v>
      </c>
      <c r="E1298">
        <v>0</v>
      </c>
      <c r="F1298">
        <v>10795.94</v>
      </c>
      <c r="G1298" t="s">
        <v>12</v>
      </c>
      <c r="H1298" t="s">
        <v>16</v>
      </c>
      <c r="I1298" t="s">
        <v>42</v>
      </c>
    </row>
    <row r="1299" spans="1:9" x14ac:dyDescent="0.25">
      <c r="A1299" t="s">
        <v>1332</v>
      </c>
      <c r="B1299">
        <v>1967</v>
      </c>
      <c r="C1299" t="s">
        <v>37</v>
      </c>
      <c r="D1299">
        <v>23</v>
      </c>
      <c r="E1299">
        <v>0</v>
      </c>
      <c r="F1299">
        <v>10796.35</v>
      </c>
      <c r="G1299" t="s">
        <v>12</v>
      </c>
      <c r="H1299" t="s">
        <v>16</v>
      </c>
      <c r="I1299" t="s">
        <v>166</v>
      </c>
    </row>
    <row r="1300" spans="1:9" x14ac:dyDescent="0.25">
      <c r="A1300" t="s">
        <v>1333</v>
      </c>
      <c r="B1300">
        <v>1970</v>
      </c>
      <c r="C1300" t="s">
        <v>37</v>
      </c>
      <c r="D1300">
        <v>28</v>
      </c>
      <c r="E1300">
        <v>1</v>
      </c>
      <c r="F1300">
        <v>10797.34</v>
      </c>
      <c r="G1300" t="s">
        <v>12</v>
      </c>
      <c r="H1300" t="s">
        <v>11</v>
      </c>
      <c r="I1300" t="s">
        <v>249</v>
      </c>
    </row>
    <row r="1301" spans="1:9" x14ac:dyDescent="0.25">
      <c r="A1301" t="s">
        <v>1334</v>
      </c>
      <c r="B1301">
        <v>1970</v>
      </c>
      <c r="C1301" t="s">
        <v>30</v>
      </c>
      <c r="D1301">
        <v>18</v>
      </c>
      <c r="E1301">
        <v>2</v>
      </c>
      <c r="F1301">
        <v>10806.84</v>
      </c>
      <c r="G1301" t="s">
        <v>12</v>
      </c>
      <c r="H1301" t="s">
        <v>11</v>
      </c>
      <c r="I1301" t="s">
        <v>42</v>
      </c>
    </row>
    <row r="1302" spans="1:9" x14ac:dyDescent="0.25">
      <c r="A1302" t="s">
        <v>1335</v>
      </c>
      <c r="B1302">
        <v>1967</v>
      </c>
      <c r="C1302" t="s">
        <v>37</v>
      </c>
      <c r="D1302">
        <v>2</v>
      </c>
      <c r="E1302">
        <v>1</v>
      </c>
      <c r="F1302">
        <v>10807.49</v>
      </c>
      <c r="G1302" t="s">
        <v>12</v>
      </c>
      <c r="H1302" t="s">
        <v>11</v>
      </c>
      <c r="I1302" t="s">
        <v>13</v>
      </c>
    </row>
    <row r="1303" spans="1:9" x14ac:dyDescent="0.25">
      <c r="A1303" t="s">
        <v>1336</v>
      </c>
      <c r="B1303">
        <v>1968</v>
      </c>
      <c r="C1303" t="s">
        <v>10</v>
      </c>
      <c r="D1303">
        <v>28</v>
      </c>
      <c r="E1303">
        <v>1</v>
      </c>
      <c r="F1303">
        <v>10825.25</v>
      </c>
      <c r="G1303" t="s">
        <v>12</v>
      </c>
      <c r="H1303" t="s">
        <v>12</v>
      </c>
      <c r="I1303" t="s">
        <v>23</v>
      </c>
    </row>
    <row r="1304" spans="1:9" x14ac:dyDescent="0.25">
      <c r="A1304" t="s">
        <v>1337</v>
      </c>
      <c r="B1304">
        <v>1971</v>
      </c>
      <c r="C1304" t="s">
        <v>30</v>
      </c>
      <c r="D1304">
        <v>20</v>
      </c>
      <c r="E1304">
        <v>2</v>
      </c>
      <c r="F1304">
        <v>10848.13</v>
      </c>
      <c r="G1304" t="s">
        <v>12</v>
      </c>
      <c r="H1304" t="s">
        <v>12</v>
      </c>
      <c r="I1304" t="s">
        <v>23</v>
      </c>
    </row>
    <row r="1305" spans="1:9" x14ac:dyDescent="0.25">
      <c r="A1305" t="s">
        <v>1338</v>
      </c>
      <c r="B1305">
        <v>1994</v>
      </c>
      <c r="C1305" t="s">
        <v>20</v>
      </c>
      <c r="D1305">
        <v>6</v>
      </c>
      <c r="E1305">
        <v>0</v>
      </c>
      <c r="F1305">
        <v>10886.66</v>
      </c>
      <c r="G1305" t="s">
        <v>12</v>
      </c>
      <c r="H1305" t="s">
        <v>12</v>
      </c>
      <c r="I1305" t="s">
        <v>23</v>
      </c>
    </row>
    <row r="1306" spans="1:9" x14ac:dyDescent="0.25">
      <c r="A1306" t="s">
        <v>1339</v>
      </c>
      <c r="B1306">
        <v>1968</v>
      </c>
      <c r="C1306" t="s">
        <v>15</v>
      </c>
      <c r="D1306">
        <v>13</v>
      </c>
      <c r="E1306">
        <v>0</v>
      </c>
      <c r="F1306">
        <v>10923.93</v>
      </c>
      <c r="G1306" t="s">
        <v>12</v>
      </c>
      <c r="H1306" t="s">
        <v>16</v>
      </c>
      <c r="I1306" t="s">
        <v>247</v>
      </c>
    </row>
    <row r="1307" spans="1:9" x14ac:dyDescent="0.25">
      <c r="A1307" t="s">
        <v>1340</v>
      </c>
      <c r="B1307">
        <v>1968</v>
      </c>
      <c r="C1307" t="s">
        <v>15</v>
      </c>
      <c r="D1307">
        <v>12</v>
      </c>
      <c r="E1307">
        <v>1</v>
      </c>
      <c r="F1307">
        <v>10928.85</v>
      </c>
      <c r="G1307" t="s">
        <v>12</v>
      </c>
      <c r="H1307" t="s">
        <v>12</v>
      </c>
      <c r="I1307" t="s">
        <v>13</v>
      </c>
    </row>
    <row r="1308" spans="1:9" x14ac:dyDescent="0.25">
      <c r="A1308" t="s">
        <v>1341</v>
      </c>
      <c r="B1308">
        <v>1969</v>
      </c>
      <c r="C1308" t="s">
        <v>15</v>
      </c>
      <c r="D1308">
        <v>10</v>
      </c>
      <c r="E1308">
        <v>1</v>
      </c>
      <c r="F1308">
        <v>10942.13</v>
      </c>
      <c r="G1308" t="s">
        <v>12</v>
      </c>
      <c r="H1308" t="s">
        <v>12</v>
      </c>
      <c r="I1308" t="s">
        <v>23</v>
      </c>
    </row>
    <row r="1309" spans="1:9" x14ac:dyDescent="0.25">
      <c r="A1309" t="s">
        <v>1342</v>
      </c>
      <c r="B1309">
        <v>1965</v>
      </c>
      <c r="C1309" t="s">
        <v>30</v>
      </c>
      <c r="D1309">
        <v>4</v>
      </c>
      <c r="E1309">
        <v>0</v>
      </c>
      <c r="F1309">
        <v>10959.33</v>
      </c>
      <c r="G1309" t="s">
        <v>12</v>
      </c>
      <c r="H1309" t="s">
        <v>12</v>
      </c>
      <c r="I1309" t="s">
        <v>42</v>
      </c>
    </row>
    <row r="1310" spans="1:9" x14ac:dyDescent="0.25">
      <c r="A1310" t="s">
        <v>1343</v>
      </c>
      <c r="B1310">
        <v>1969</v>
      </c>
      <c r="C1310" t="s">
        <v>35</v>
      </c>
      <c r="D1310">
        <v>14</v>
      </c>
      <c r="E1310">
        <v>1</v>
      </c>
      <c r="F1310">
        <v>10959.69</v>
      </c>
      <c r="G1310" t="s">
        <v>12</v>
      </c>
      <c r="H1310" t="s">
        <v>12</v>
      </c>
      <c r="I1310" t="s">
        <v>23</v>
      </c>
    </row>
    <row r="1311" spans="1:9" x14ac:dyDescent="0.25">
      <c r="A1311" t="s">
        <v>1344</v>
      </c>
      <c r="B1311">
        <v>1965</v>
      </c>
      <c r="C1311" t="s">
        <v>18</v>
      </c>
      <c r="D1311">
        <v>19</v>
      </c>
      <c r="E1311">
        <v>0</v>
      </c>
      <c r="F1311">
        <v>10965.45</v>
      </c>
      <c r="G1311" t="s">
        <v>12</v>
      </c>
      <c r="H1311" t="s">
        <v>11</v>
      </c>
      <c r="I1311" t="s">
        <v>42</v>
      </c>
    </row>
    <row r="1312" spans="1:9" x14ac:dyDescent="0.25">
      <c r="A1312" t="s">
        <v>1345</v>
      </c>
      <c r="B1312">
        <v>1966</v>
      </c>
      <c r="C1312" t="s">
        <v>10</v>
      </c>
      <c r="D1312">
        <v>9</v>
      </c>
      <c r="E1312">
        <v>0</v>
      </c>
      <c r="F1312">
        <v>10976.25</v>
      </c>
      <c r="G1312" t="s">
        <v>12</v>
      </c>
      <c r="H1312" t="s">
        <v>11</v>
      </c>
      <c r="I1312" t="s">
        <v>23</v>
      </c>
    </row>
    <row r="1313" spans="1:9" x14ac:dyDescent="0.25">
      <c r="A1313" t="s">
        <v>1346</v>
      </c>
      <c r="B1313">
        <v>1973</v>
      </c>
      <c r="C1313" t="s">
        <v>37</v>
      </c>
      <c r="D1313">
        <v>21</v>
      </c>
      <c r="E1313">
        <v>4</v>
      </c>
      <c r="F1313">
        <v>10977.21</v>
      </c>
      <c r="G1313" t="s">
        <v>12</v>
      </c>
      <c r="H1313" t="s">
        <v>16</v>
      </c>
      <c r="I1313" t="s">
        <v>13</v>
      </c>
    </row>
    <row r="1314" spans="1:9" x14ac:dyDescent="0.25">
      <c r="A1314" t="s">
        <v>1347</v>
      </c>
      <c r="B1314">
        <v>1965</v>
      </c>
      <c r="C1314" t="s">
        <v>30</v>
      </c>
      <c r="D1314">
        <v>18</v>
      </c>
      <c r="E1314">
        <v>0</v>
      </c>
      <c r="F1314">
        <v>10982.5</v>
      </c>
      <c r="G1314" t="s">
        <v>12</v>
      </c>
      <c r="H1314" t="s">
        <v>12</v>
      </c>
      <c r="I1314" t="s">
        <v>13</v>
      </c>
    </row>
    <row r="1315" spans="1:9" x14ac:dyDescent="0.25">
      <c r="A1315" t="s">
        <v>1348</v>
      </c>
      <c r="B1315">
        <v>2000</v>
      </c>
      <c r="C1315" t="s">
        <v>20</v>
      </c>
      <c r="D1315">
        <v>17</v>
      </c>
      <c r="E1315">
        <v>0</v>
      </c>
      <c r="F1315">
        <v>10991.58</v>
      </c>
      <c r="G1315" t="s">
        <v>12</v>
      </c>
      <c r="H1315" t="s">
        <v>12</v>
      </c>
      <c r="I1315" t="s">
        <v>23</v>
      </c>
    </row>
    <row r="1316" spans="1:9" x14ac:dyDescent="0.25">
      <c r="A1316" t="s">
        <v>1349</v>
      </c>
      <c r="B1316">
        <v>1968</v>
      </c>
      <c r="C1316" t="s">
        <v>37</v>
      </c>
      <c r="D1316">
        <v>24</v>
      </c>
      <c r="E1316">
        <v>2</v>
      </c>
      <c r="F1316">
        <v>11013.71</v>
      </c>
      <c r="G1316" t="s">
        <v>12</v>
      </c>
      <c r="H1316" t="s">
        <v>16</v>
      </c>
      <c r="I1316" t="s">
        <v>13</v>
      </c>
    </row>
    <row r="1317" spans="1:9" x14ac:dyDescent="0.25">
      <c r="A1317" t="s">
        <v>1350</v>
      </c>
      <c r="B1317">
        <v>1974</v>
      </c>
      <c r="C1317" t="s">
        <v>30</v>
      </c>
      <c r="D1317">
        <v>15</v>
      </c>
      <c r="E1317">
        <v>4</v>
      </c>
      <c r="F1317">
        <v>11015.17</v>
      </c>
      <c r="G1317" t="s">
        <v>12</v>
      </c>
      <c r="H1317" t="s">
        <v>16</v>
      </c>
      <c r="I1317" t="s">
        <v>23</v>
      </c>
    </row>
    <row r="1318" spans="1:9" x14ac:dyDescent="0.25">
      <c r="A1318" t="s">
        <v>1351</v>
      </c>
      <c r="B1318">
        <v>1991</v>
      </c>
      <c r="C1318" t="s">
        <v>18</v>
      </c>
      <c r="D1318">
        <v>26</v>
      </c>
      <c r="E1318">
        <v>3</v>
      </c>
      <c r="F1318">
        <v>11018.05</v>
      </c>
      <c r="G1318" t="s">
        <v>12</v>
      </c>
      <c r="H1318" t="s">
        <v>11</v>
      </c>
      <c r="I1318" t="s">
        <v>23</v>
      </c>
    </row>
    <row r="1319" spans="1:9" x14ac:dyDescent="0.25">
      <c r="A1319" t="s">
        <v>1352</v>
      </c>
      <c r="B1319">
        <v>1996</v>
      </c>
      <c r="C1319" t="s">
        <v>10</v>
      </c>
      <c r="D1319">
        <v>21</v>
      </c>
      <c r="E1319">
        <v>0</v>
      </c>
      <c r="F1319">
        <v>11028.56</v>
      </c>
      <c r="G1319" t="s">
        <v>12</v>
      </c>
      <c r="H1319" t="s">
        <v>12</v>
      </c>
      <c r="I1319" t="s">
        <v>23</v>
      </c>
    </row>
    <row r="1320" spans="1:9" x14ac:dyDescent="0.25">
      <c r="A1320" t="s">
        <v>1353</v>
      </c>
      <c r="B1320">
        <v>1974</v>
      </c>
      <c r="C1320" t="s">
        <v>30</v>
      </c>
      <c r="D1320">
        <v>10</v>
      </c>
      <c r="E1320">
        <v>4</v>
      </c>
      <c r="F1320">
        <v>11033.66</v>
      </c>
      <c r="G1320" t="s">
        <v>12</v>
      </c>
      <c r="H1320" t="s">
        <v>12</v>
      </c>
      <c r="I1320" t="s">
        <v>23</v>
      </c>
    </row>
    <row r="1321" spans="1:9" x14ac:dyDescent="0.25">
      <c r="A1321" t="s">
        <v>1354</v>
      </c>
      <c r="B1321">
        <v>1989</v>
      </c>
      <c r="C1321" t="s">
        <v>37</v>
      </c>
      <c r="D1321">
        <v>25</v>
      </c>
      <c r="E1321">
        <v>3</v>
      </c>
      <c r="F1321">
        <v>11037.51</v>
      </c>
      <c r="G1321" t="s">
        <v>12</v>
      </c>
      <c r="H1321" t="s">
        <v>16</v>
      </c>
      <c r="I1321" t="s">
        <v>23</v>
      </c>
    </row>
    <row r="1322" spans="1:9" x14ac:dyDescent="0.25">
      <c r="A1322" t="s">
        <v>1355</v>
      </c>
      <c r="B1322">
        <v>1974</v>
      </c>
      <c r="C1322" t="s">
        <v>35</v>
      </c>
      <c r="D1322">
        <v>30</v>
      </c>
      <c r="E1322">
        <v>0</v>
      </c>
      <c r="F1322">
        <v>11037.85</v>
      </c>
      <c r="G1322" t="s">
        <v>12</v>
      </c>
      <c r="H1322" t="s">
        <v>11</v>
      </c>
      <c r="I1322" t="s">
        <v>200</v>
      </c>
    </row>
    <row r="1323" spans="1:9" x14ac:dyDescent="0.25">
      <c r="A1323" t="s">
        <v>1356</v>
      </c>
      <c r="B1323">
        <v>2001</v>
      </c>
      <c r="C1323" t="s">
        <v>30</v>
      </c>
      <c r="D1323">
        <v>17</v>
      </c>
      <c r="E1323">
        <v>0</v>
      </c>
      <c r="F1323">
        <v>11046.02</v>
      </c>
      <c r="G1323" t="s">
        <v>12</v>
      </c>
      <c r="H1323" t="s">
        <v>16</v>
      </c>
      <c r="I1323" t="s">
        <v>535</v>
      </c>
    </row>
    <row r="1324" spans="1:9" x14ac:dyDescent="0.25">
      <c r="A1324" t="s">
        <v>1357</v>
      </c>
      <c r="B1324">
        <v>2000</v>
      </c>
      <c r="C1324" t="s">
        <v>20</v>
      </c>
      <c r="D1324">
        <v>18</v>
      </c>
      <c r="E1324">
        <v>0</v>
      </c>
      <c r="F1324">
        <v>11068.7</v>
      </c>
      <c r="G1324" t="s">
        <v>12</v>
      </c>
      <c r="H1324" t="s">
        <v>16</v>
      </c>
      <c r="I1324" t="s">
        <v>42</v>
      </c>
    </row>
    <row r="1325" spans="1:9" x14ac:dyDescent="0.25">
      <c r="A1325" t="s">
        <v>1358</v>
      </c>
      <c r="B1325">
        <v>1971</v>
      </c>
      <c r="C1325" t="s">
        <v>15</v>
      </c>
      <c r="D1325">
        <v>9</v>
      </c>
      <c r="E1325">
        <v>0</v>
      </c>
      <c r="F1325">
        <v>11068.77</v>
      </c>
      <c r="G1325" t="s">
        <v>12</v>
      </c>
      <c r="H1325" t="s">
        <v>11</v>
      </c>
      <c r="I1325" t="s">
        <v>23</v>
      </c>
    </row>
    <row r="1326" spans="1:9" x14ac:dyDescent="0.25">
      <c r="A1326" t="s">
        <v>1359</v>
      </c>
      <c r="B1326">
        <v>1966</v>
      </c>
      <c r="C1326" t="s">
        <v>15</v>
      </c>
      <c r="D1326">
        <v>7</v>
      </c>
      <c r="E1326">
        <v>0</v>
      </c>
      <c r="F1326">
        <v>11070.54</v>
      </c>
      <c r="G1326" t="s">
        <v>12</v>
      </c>
      <c r="H1326" t="s">
        <v>12</v>
      </c>
      <c r="I1326" t="s">
        <v>42</v>
      </c>
    </row>
    <row r="1327" spans="1:9" x14ac:dyDescent="0.25">
      <c r="A1327" t="s">
        <v>1360</v>
      </c>
      <c r="B1327">
        <v>1966</v>
      </c>
      <c r="C1327" t="s">
        <v>15</v>
      </c>
      <c r="D1327">
        <v>20</v>
      </c>
      <c r="E1327">
        <v>0</v>
      </c>
      <c r="F1327">
        <v>11073.18</v>
      </c>
      <c r="G1327" t="s">
        <v>12</v>
      </c>
      <c r="H1327" t="s">
        <v>12</v>
      </c>
      <c r="I1327" t="s">
        <v>42</v>
      </c>
    </row>
    <row r="1328" spans="1:9" x14ac:dyDescent="0.25">
      <c r="A1328" t="s">
        <v>1361</v>
      </c>
      <c r="B1328">
        <v>1967</v>
      </c>
      <c r="C1328" t="s">
        <v>20</v>
      </c>
      <c r="D1328">
        <v>4</v>
      </c>
      <c r="E1328">
        <v>0</v>
      </c>
      <c r="F1328">
        <v>11082.58</v>
      </c>
      <c r="G1328" t="s">
        <v>12</v>
      </c>
      <c r="H1328" t="s">
        <v>11</v>
      </c>
      <c r="I1328" t="s">
        <v>23</v>
      </c>
    </row>
    <row r="1329" spans="1:9" x14ac:dyDescent="0.25">
      <c r="A1329" t="s">
        <v>1362</v>
      </c>
      <c r="B1329">
        <v>1972</v>
      </c>
      <c r="C1329" t="s">
        <v>37</v>
      </c>
      <c r="D1329">
        <v>7</v>
      </c>
      <c r="E1329">
        <v>3</v>
      </c>
      <c r="F1329">
        <v>11085.59</v>
      </c>
      <c r="G1329" t="s">
        <v>12</v>
      </c>
      <c r="H1329" t="s">
        <v>11</v>
      </c>
      <c r="I1329" t="s">
        <v>23</v>
      </c>
    </row>
    <row r="1330" spans="1:9" x14ac:dyDescent="0.25">
      <c r="A1330" t="s">
        <v>1363</v>
      </c>
      <c r="B1330">
        <v>1966</v>
      </c>
      <c r="C1330" t="s">
        <v>20</v>
      </c>
      <c r="D1330">
        <v>9</v>
      </c>
      <c r="E1330">
        <v>0</v>
      </c>
      <c r="F1330">
        <v>11090.72</v>
      </c>
      <c r="G1330" t="s">
        <v>12</v>
      </c>
      <c r="H1330" t="s">
        <v>16</v>
      </c>
      <c r="I1330" t="s">
        <v>13</v>
      </c>
    </row>
    <row r="1331" spans="1:9" x14ac:dyDescent="0.25">
      <c r="A1331" t="s">
        <v>1364</v>
      </c>
      <c r="B1331">
        <v>1966</v>
      </c>
      <c r="C1331" t="s">
        <v>10</v>
      </c>
      <c r="D1331">
        <v>5</v>
      </c>
      <c r="E1331">
        <v>0</v>
      </c>
      <c r="F1331">
        <v>11093.62</v>
      </c>
      <c r="G1331" t="s">
        <v>12</v>
      </c>
      <c r="H1331" t="s">
        <v>16</v>
      </c>
      <c r="I1331" t="s">
        <v>13</v>
      </c>
    </row>
    <row r="1332" spans="1:9" x14ac:dyDescent="0.25">
      <c r="A1332" t="s">
        <v>1365</v>
      </c>
      <c r="B1332">
        <v>1980</v>
      </c>
      <c r="C1332" t="s">
        <v>35</v>
      </c>
      <c r="D1332">
        <v>20</v>
      </c>
      <c r="E1332">
        <v>2</v>
      </c>
      <c r="F1332">
        <v>11103.33</v>
      </c>
      <c r="G1332" t="s">
        <v>12</v>
      </c>
      <c r="H1332" t="s">
        <v>16</v>
      </c>
      <c r="I1332" t="s">
        <v>300</v>
      </c>
    </row>
    <row r="1333" spans="1:9" x14ac:dyDescent="0.25">
      <c r="A1333" t="s">
        <v>1366</v>
      </c>
      <c r="B1333">
        <v>1969</v>
      </c>
      <c r="C1333" t="s">
        <v>15</v>
      </c>
      <c r="D1333">
        <v>30</v>
      </c>
      <c r="E1333">
        <v>2</v>
      </c>
      <c r="F1333">
        <v>11150.78</v>
      </c>
      <c r="G1333" t="s">
        <v>12</v>
      </c>
      <c r="H1333" t="s">
        <v>11</v>
      </c>
      <c r="I1333" t="s">
        <v>42</v>
      </c>
    </row>
    <row r="1334" spans="1:9" x14ac:dyDescent="0.25">
      <c r="A1334" t="s">
        <v>1367</v>
      </c>
      <c r="B1334">
        <v>1969</v>
      </c>
      <c r="C1334" t="s">
        <v>18</v>
      </c>
      <c r="D1334">
        <v>25</v>
      </c>
      <c r="E1334">
        <v>2</v>
      </c>
      <c r="F1334">
        <v>11163.57</v>
      </c>
      <c r="G1334" t="s">
        <v>12</v>
      </c>
      <c r="H1334" t="s">
        <v>11</v>
      </c>
      <c r="I1334" t="s">
        <v>42</v>
      </c>
    </row>
    <row r="1335" spans="1:9" x14ac:dyDescent="0.25">
      <c r="A1335" t="s">
        <v>1368</v>
      </c>
      <c r="B1335">
        <v>1966</v>
      </c>
      <c r="C1335" t="s">
        <v>35</v>
      </c>
      <c r="D1335">
        <v>6</v>
      </c>
      <c r="E1335">
        <v>0</v>
      </c>
      <c r="F1335">
        <v>11165.42</v>
      </c>
      <c r="G1335" t="s">
        <v>12</v>
      </c>
      <c r="H1335" t="s">
        <v>16</v>
      </c>
      <c r="I1335" t="s">
        <v>168</v>
      </c>
    </row>
    <row r="1336" spans="1:9" x14ac:dyDescent="0.25">
      <c r="A1336" t="s">
        <v>1369</v>
      </c>
      <c r="B1336">
        <v>1972</v>
      </c>
      <c r="C1336" t="s">
        <v>20</v>
      </c>
      <c r="D1336">
        <v>3</v>
      </c>
      <c r="E1336">
        <v>0</v>
      </c>
      <c r="F1336">
        <v>11186.2</v>
      </c>
      <c r="G1336" t="s">
        <v>12</v>
      </c>
      <c r="H1336" t="s">
        <v>11</v>
      </c>
      <c r="I1336" t="s">
        <v>300</v>
      </c>
    </row>
    <row r="1337" spans="1:9" x14ac:dyDescent="0.25">
      <c r="A1337" t="s">
        <v>1370</v>
      </c>
      <c r="B1337">
        <v>1970</v>
      </c>
      <c r="C1337" t="s">
        <v>18</v>
      </c>
      <c r="D1337">
        <v>14</v>
      </c>
      <c r="E1337">
        <v>2</v>
      </c>
      <c r="F1337">
        <v>11187.66</v>
      </c>
      <c r="G1337" t="s">
        <v>12</v>
      </c>
      <c r="H1337" t="s">
        <v>11</v>
      </c>
      <c r="I1337" t="s">
        <v>23</v>
      </c>
    </row>
    <row r="1338" spans="1:9" x14ac:dyDescent="0.25">
      <c r="A1338" t="s">
        <v>1371</v>
      </c>
      <c r="B1338">
        <v>1976</v>
      </c>
      <c r="C1338" t="s">
        <v>18</v>
      </c>
      <c r="D1338">
        <v>28</v>
      </c>
      <c r="E1338">
        <v>2</v>
      </c>
      <c r="F1338">
        <v>11217.35</v>
      </c>
      <c r="G1338" t="s">
        <v>12</v>
      </c>
      <c r="H1338" t="s">
        <v>11</v>
      </c>
      <c r="I1338" t="s">
        <v>200</v>
      </c>
    </row>
    <row r="1339" spans="1:9" x14ac:dyDescent="0.25">
      <c r="A1339" t="s">
        <v>1372</v>
      </c>
      <c r="B1339">
        <v>1969</v>
      </c>
      <c r="C1339" t="s">
        <v>30</v>
      </c>
      <c r="D1339">
        <v>30</v>
      </c>
      <c r="E1339">
        <v>2</v>
      </c>
      <c r="F1339">
        <v>11244.38</v>
      </c>
      <c r="G1339" t="s">
        <v>12</v>
      </c>
      <c r="H1339" t="s">
        <v>16</v>
      </c>
      <c r="I1339" t="s">
        <v>168</v>
      </c>
    </row>
    <row r="1340" spans="1:9" x14ac:dyDescent="0.25">
      <c r="A1340" t="s">
        <v>1373</v>
      </c>
      <c r="B1340">
        <v>1989</v>
      </c>
      <c r="C1340" t="s">
        <v>30</v>
      </c>
      <c r="D1340">
        <v>17</v>
      </c>
      <c r="E1340">
        <v>3</v>
      </c>
      <c r="F1340">
        <v>11250.43</v>
      </c>
      <c r="G1340" t="s">
        <v>12</v>
      </c>
      <c r="H1340" t="s">
        <v>11</v>
      </c>
      <c r="I1340" t="s">
        <v>535</v>
      </c>
    </row>
    <row r="1341" spans="1:9" x14ac:dyDescent="0.25">
      <c r="A1341" t="s">
        <v>1374</v>
      </c>
      <c r="B1341">
        <v>1969</v>
      </c>
      <c r="C1341" t="s">
        <v>35</v>
      </c>
      <c r="D1341">
        <v>20</v>
      </c>
      <c r="E1341">
        <v>3</v>
      </c>
      <c r="F1341">
        <v>11253.42</v>
      </c>
      <c r="G1341" t="s">
        <v>12</v>
      </c>
      <c r="H1341" t="s">
        <v>16</v>
      </c>
      <c r="I1341" t="s">
        <v>42</v>
      </c>
    </row>
    <row r="1342" spans="1:9" x14ac:dyDescent="0.25">
      <c r="A1342" t="s">
        <v>1375</v>
      </c>
      <c r="B1342">
        <v>1981</v>
      </c>
      <c r="C1342" t="s">
        <v>37</v>
      </c>
      <c r="D1342">
        <v>2</v>
      </c>
      <c r="E1342">
        <v>1</v>
      </c>
      <c r="F1342">
        <v>11255.29</v>
      </c>
      <c r="G1342" t="s">
        <v>12</v>
      </c>
      <c r="H1342" t="s">
        <v>16</v>
      </c>
      <c r="I1342" t="s">
        <v>535</v>
      </c>
    </row>
    <row r="1343" spans="1:9" x14ac:dyDescent="0.25">
      <c r="A1343" t="s">
        <v>1376</v>
      </c>
      <c r="B1343">
        <v>1969</v>
      </c>
      <c r="C1343" t="s">
        <v>37</v>
      </c>
      <c r="D1343">
        <v>11</v>
      </c>
      <c r="E1343">
        <v>3</v>
      </c>
      <c r="F1343">
        <v>11264.54</v>
      </c>
      <c r="G1343" t="s">
        <v>12</v>
      </c>
      <c r="H1343" t="s">
        <v>11</v>
      </c>
      <c r="I1343" t="s">
        <v>42</v>
      </c>
    </row>
    <row r="1344" spans="1:9" x14ac:dyDescent="0.25">
      <c r="A1344" t="s">
        <v>1377</v>
      </c>
      <c r="B1344">
        <v>1971</v>
      </c>
      <c r="C1344" t="s">
        <v>30</v>
      </c>
      <c r="D1344">
        <v>26</v>
      </c>
      <c r="E1344">
        <v>0</v>
      </c>
      <c r="F1344">
        <v>11265.71</v>
      </c>
      <c r="G1344" t="s">
        <v>12</v>
      </c>
      <c r="H1344" t="s">
        <v>16</v>
      </c>
      <c r="I1344" t="s">
        <v>200</v>
      </c>
    </row>
    <row r="1345" spans="1:9" x14ac:dyDescent="0.25">
      <c r="A1345" t="s">
        <v>1378</v>
      </c>
      <c r="B1345">
        <v>2004</v>
      </c>
      <c r="C1345" t="s">
        <v>37</v>
      </c>
      <c r="D1345">
        <v>4</v>
      </c>
      <c r="E1345">
        <v>1</v>
      </c>
      <c r="F1345">
        <v>11272.33</v>
      </c>
      <c r="G1345" t="s">
        <v>12</v>
      </c>
      <c r="H1345" t="s">
        <v>11</v>
      </c>
      <c r="I1345" t="s">
        <v>166</v>
      </c>
    </row>
    <row r="1346" spans="1:9" x14ac:dyDescent="0.25">
      <c r="A1346" t="s">
        <v>1379</v>
      </c>
      <c r="B1346">
        <v>1967</v>
      </c>
      <c r="C1346" t="s">
        <v>18</v>
      </c>
      <c r="D1346">
        <v>14</v>
      </c>
      <c r="E1346">
        <v>0</v>
      </c>
      <c r="F1346">
        <v>11286.54</v>
      </c>
      <c r="G1346" t="s">
        <v>12</v>
      </c>
      <c r="H1346" t="s">
        <v>12</v>
      </c>
      <c r="I1346" t="s">
        <v>247</v>
      </c>
    </row>
    <row r="1347" spans="1:9" x14ac:dyDescent="0.25">
      <c r="A1347" t="s">
        <v>1380</v>
      </c>
      <c r="B1347">
        <v>1970</v>
      </c>
      <c r="C1347" t="s">
        <v>18</v>
      </c>
      <c r="D1347">
        <v>22</v>
      </c>
      <c r="E1347">
        <v>3</v>
      </c>
      <c r="F1347">
        <v>11289.11</v>
      </c>
      <c r="G1347" t="s">
        <v>12</v>
      </c>
      <c r="H1347" t="s">
        <v>16</v>
      </c>
      <c r="I1347" t="s">
        <v>23</v>
      </c>
    </row>
    <row r="1348" spans="1:9" x14ac:dyDescent="0.25">
      <c r="A1348" t="s">
        <v>1381</v>
      </c>
      <c r="B1348">
        <v>1988</v>
      </c>
      <c r="C1348" t="s">
        <v>15</v>
      </c>
      <c r="D1348">
        <v>14</v>
      </c>
      <c r="E1348">
        <v>3</v>
      </c>
      <c r="F1348">
        <v>11294.57</v>
      </c>
      <c r="G1348" t="s">
        <v>12</v>
      </c>
      <c r="H1348" t="s">
        <v>16</v>
      </c>
      <c r="I1348" t="s">
        <v>632</v>
      </c>
    </row>
    <row r="1349" spans="1:9" x14ac:dyDescent="0.25">
      <c r="A1349" t="s">
        <v>1382</v>
      </c>
      <c r="B1349">
        <v>1972</v>
      </c>
      <c r="C1349" t="s">
        <v>20</v>
      </c>
      <c r="D1349">
        <v>25</v>
      </c>
      <c r="E1349">
        <v>4</v>
      </c>
      <c r="F1349">
        <v>11299.34</v>
      </c>
      <c r="G1349" t="s">
        <v>12</v>
      </c>
      <c r="H1349" t="s">
        <v>11</v>
      </c>
      <c r="I1349" t="s">
        <v>42</v>
      </c>
    </row>
    <row r="1350" spans="1:9" x14ac:dyDescent="0.25">
      <c r="A1350" t="s">
        <v>1383</v>
      </c>
      <c r="B1350">
        <v>1968</v>
      </c>
      <c r="C1350" t="s">
        <v>37</v>
      </c>
      <c r="D1350">
        <v>6</v>
      </c>
      <c r="E1350">
        <v>1</v>
      </c>
      <c r="F1350">
        <v>11305.93</v>
      </c>
      <c r="G1350" t="s">
        <v>12</v>
      </c>
      <c r="H1350" t="s">
        <v>16</v>
      </c>
      <c r="I1350" t="s">
        <v>23</v>
      </c>
    </row>
    <row r="1351" spans="1:9" x14ac:dyDescent="0.25">
      <c r="A1351" t="s">
        <v>1384</v>
      </c>
      <c r="B1351">
        <v>1963</v>
      </c>
      <c r="C1351" t="s">
        <v>15</v>
      </c>
      <c r="D1351">
        <v>22</v>
      </c>
      <c r="E1351">
        <v>0</v>
      </c>
      <c r="F1351">
        <v>11312.33</v>
      </c>
      <c r="G1351" t="s">
        <v>12</v>
      </c>
      <c r="H1351" t="s">
        <v>12</v>
      </c>
      <c r="I1351" t="s">
        <v>23</v>
      </c>
    </row>
    <row r="1352" spans="1:9" x14ac:dyDescent="0.25">
      <c r="A1352" t="s">
        <v>1385</v>
      </c>
      <c r="B1352">
        <v>1995</v>
      </c>
      <c r="C1352" t="s">
        <v>30</v>
      </c>
      <c r="D1352">
        <v>10</v>
      </c>
      <c r="E1352">
        <v>0</v>
      </c>
      <c r="F1352">
        <v>11318.57</v>
      </c>
      <c r="G1352" t="s">
        <v>12</v>
      </c>
      <c r="H1352" t="s">
        <v>11</v>
      </c>
      <c r="I1352" t="s">
        <v>535</v>
      </c>
    </row>
    <row r="1353" spans="1:9" x14ac:dyDescent="0.25">
      <c r="A1353" t="s">
        <v>1386</v>
      </c>
      <c r="B1353">
        <v>1963</v>
      </c>
      <c r="C1353" t="s">
        <v>10</v>
      </c>
      <c r="D1353">
        <v>11</v>
      </c>
      <c r="E1353">
        <v>0</v>
      </c>
      <c r="F1353">
        <v>11319.12</v>
      </c>
      <c r="G1353" t="s">
        <v>12</v>
      </c>
      <c r="H1353" t="s">
        <v>16</v>
      </c>
      <c r="I1353" t="s">
        <v>23</v>
      </c>
    </row>
    <row r="1354" spans="1:9" x14ac:dyDescent="0.25">
      <c r="A1354" t="s">
        <v>1387</v>
      </c>
      <c r="B1354">
        <v>2002</v>
      </c>
      <c r="C1354" t="s">
        <v>20</v>
      </c>
      <c r="D1354">
        <v>20</v>
      </c>
      <c r="E1354">
        <v>0</v>
      </c>
      <c r="F1354">
        <v>11321.49</v>
      </c>
      <c r="G1354" t="s">
        <v>12</v>
      </c>
      <c r="H1354" t="s">
        <v>12</v>
      </c>
      <c r="I1354" t="s">
        <v>23</v>
      </c>
    </row>
    <row r="1355" spans="1:9" x14ac:dyDescent="0.25">
      <c r="A1355" t="s">
        <v>1388</v>
      </c>
      <c r="B1355">
        <v>1989</v>
      </c>
      <c r="C1355" t="s">
        <v>35</v>
      </c>
      <c r="D1355">
        <v>19</v>
      </c>
      <c r="E1355">
        <v>1</v>
      </c>
      <c r="F1355">
        <v>11326.71</v>
      </c>
      <c r="G1355" t="s">
        <v>12</v>
      </c>
      <c r="H1355" t="s">
        <v>12</v>
      </c>
      <c r="I1355" t="s">
        <v>13</v>
      </c>
    </row>
    <row r="1356" spans="1:9" x14ac:dyDescent="0.25">
      <c r="A1356" t="s">
        <v>1389</v>
      </c>
      <c r="B1356">
        <v>1968</v>
      </c>
      <c r="C1356" t="s">
        <v>15</v>
      </c>
      <c r="D1356">
        <v>2</v>
      </c>
      <c r="E1356">
        <v>0</v>
      </c>
      <c r="F1356">
        <v>11344.32</v>
      </c>
      <c r="G1356" t="s">
        <v>12</v>
      </c>
      <c r="H1356" t="s">
        <v>11</v>
      </c>
      <c r="I1356" t="s">
        <v>200</v>
      </c>
    </row>
    <row r="1357" spans="1:9" x14ac:dyDescent="0.25">
      <c r="A1357" t="s">
        <v>1390</v>
      </c>
      <c r="B1357">
        <v>1964</v>
      </c>
      <c r="C1357" t="s">
        <v>10</v>
      </c>
      <c r="D1357">
        <v>12</v>
      </c>
      <c r="E1357">
        <v>0</v>
      </c>
      <c r="F1357">
        <v>11345.52</v>
      </c>
      <c r="G1357" t="s">
        <v>12</v>
      </c>
      <c r="H1357" t="s">
        <v>12</v>
      </c>
      <c r="I1357" t="s">
        <v>42</v>
      </c>
    </row>
    <row r="1358" spans="1:9" x14ac:dyDescent="0.25">
      <c r="A1358" t="s">
        <v>1391</v>
      </c>
      <c r="B1358">
        <v>1965</v>
      </c>
      <c r="C1358" t="s">
        <v>15</v>
      </c>
      <c r="D1358">
        <v>29</v>
      </c>
      <c r="E1358">
        <v>0</v>
      </c>
      <c r="F1358">
        <v>11353.23</v>
      </c>
      <c r="G1358" t="s">
        <v>12</v>
      </c>
      <c r="H1358" t="s">
        <v>16</v>
      </c>
      <c r="I1358" t="s">
        <v>23</v>
      </c>
    </row>
    <row r="1359" spans="1:9" x14ac:dyDescent="0.25">
      <c r="A1359" t="s">
        <v>1392</v>
      </c>
      <c r="B1359">
        <v>1965</v>
      </c>
      <c r="C1359" t="s">
        <v>20</v>
      </c>
      <c r="D1359">
        <v>26</v>
      </c>
      <c r="E1359">
        <v>0</v>
      </c>
      <c r="F1359">
        <v>11356.66</v>
      </c>
      <c r="G1359" t="s">
        <v>12</v>
      </c>
      <c r="H1359" t="s">
        <v>12</v>
      </c>
      <c r="I1359" t="s">
        <v>23</v>
      </c>
    </row>
    <row r="1360" spans="1:9" x14ac:dyDescent="0.25">
      <c r="A1360" t="s">
        <v>1393</v>
      </c>
      <c r="B1360">
        <v>1964</v>
      </c>
      <c r="C1360" t="s">
        <v>10</v>
      </c>
      <c r="D1360">
        <v>4</v>
      </c>
      <c r="E1360">
        <v>0</v>
      </c>
      <c r="F1360">
        <v>11362.76</v>
      </c>
      <c r="G1360" t="s">
        <v>12</v>
      </c>
      <c r="H1360" t="s">
        <v>16</v>
      </c>
      <c r="I1360" t="s">
        <v>42</v>
      </c>
    </row>
    <row r="1361" spans="1:9" x14ac:dyDescent="0.25">
      <c r="A1361" t="s">
        <v>1394</v>
      </c>
      <c r="B1361">
        <v>1964</v>
      </c>
      <c r="C1361" t="s">
        <v>10</v>
      </c>
      <c r="D1361">
        <v>3</v>
      </c>
      <c r="E1361">
        <v>0</v>
      </c>
      <c r="F1361">
        <v>11363.28</v>
      </c>
      <c r="G1361" t="s">
        <v>12</v>
      </c>
      <c r="H1361" t="s">
        <v>16</v>
      </c>
      <c r="I1361" t="s">
        <v>13</v>
      </c>
    </row>
    <row r="1362" spans="1:9" x14ac:dyDescent="0.25">
      <c r="A1362" t="s">
        <v>1395</v>
      </c>
      <c r="B1362">
        <v>1964</v>
      </c>
      <c r="C1362" t="s">
        <v>30</v>
      </c>
      <c r="D1362">
        <v>13</v>
      </c>
      <c r="E1362">
        <v>0</v>
      </c>
      <c r="F1362">
        <v>11365.95</v>
      </c>
      <c r="G1362" t="s">
        <v>12</v>
      </c>
      <c r="H1362" t="s">
        <v>11</v>
      </c>
      <c r="I1362" t="s">
        <v>42</v>
      </c>
    </row>
    <row r="1363" spans="1:9" x14ac:dyDescent="0.25">
      <c r="A1363" t="s">
        <v>1396</v>
      </c>
      <c r="B1363">
        <v>1979</v>
      </c>
      <c r="C1363" t="s">
        <v>18</v>
      </c>
      <c r="D1363">
        <v>7</v>
      </c>
      <c r="E1363">
        <v>2</v>
      </c>
      <c r="F1363">
        <v>11369.39</v>
      </c>
      <c r="G1363" t="s">
        <v>12</v>
      </c>
      <c r="H1363" t="s">
        <v>16</v>
      </c>
      <c r="I1363" t="s">
        <v>535</v>
      </c>
    </row>
    <row r="1364" spans="1:9" x14ac:dyDescent="0.25">
      <c r="A1364" t="s">
        <v>1397</v>
      </c>
      <c r="B1364">
        <v>1972</v>
      </c>
      <c r="C1364" t="s">
        <v>30</v>
      </c>
      <c r="D1364">
        <v>6</v>
      </c>
      <c r="E1364">
        <v>0</v>
      </c>
      <c r="F1364">
        <v>11378.57</v>
      </c>
      <c r="G1364" t="s">
        <v>12</v>
      </c>
      <c r="H1364" t="s">
        <v>11</v>
      </c>
      <c r="I1364" t="s">
        <v>200</v>
      </c>
    </row>
    <row r="1365" spans="1:9" x14ac:dyDescent="0.25">
      <c r="A1365" t="s">
        <v>1398</v>
      </c>
      <c r="B1365">
        <v>1964</v>
      </c>
      <c r="C1365" t="s">
        <v>18</v>
      </c>
      <c r="D1365">
        <v>13</v>
      </c>
      <c r="E1365">
        <v>0</v>
      </c>
      <c r="F1365">
        <v>11381.33</v>
      </c>
      <c r="G1365" t="s">
        <v>12</v>
      </c>
      <c r="H1365" t="s">
        <v>11</v>
      </c>
      <c r="I1365" t="s">
        <v>13</v>
      </c>
    </row>
    <row r="1366" spans="1:9" x14ac:dyDescent="0.25">
      <c r="A1366" t="s">
        <v>1399</v>
      </c>
      <c r="B1366">
        <v>1997</v>
      </c>
      <c r="C1366" t="s">
        <v>10</v>
      </c>
      <c r="D1366">
        <v>28</v>
      </c>
      <c r="E1366">
        <v>0</v>
      </c>
      <c r="F1366">
        <v>11388.27</v>
      </c>
      <c r="G1366" t="s">
        <v>12</v>
      </c>
      <c r="H1366" t="s">
        <v>11</v>
      </c>
      <c r="I1366" t="s">
        <v>535</v>
      </c>
    </row>
    <row r="1367" spans="1:9" x14ac:dyDescent="0.25">
      <c r="A1367" t="s">
        <v>1400</v>
      </c>
      <c r="B1367">
        <v>1967</v>
      </c>
      <c r="C1367" t="s">
        <v>30</v>
      </c>
      <c r="D1367">
        <v>19</v>
      </c>
      <c r="E1367">
        <v>1</v>
      </c>
      <c r="F1367">
        <v>11394.07</v>
      </c>
      <c r="G1367" t="s">
        <v>12</v>
      </c>
      <c r="H1367" t="s">
        <v>16</v>
      </c>
      <c r="I1367" t="s">
        <v>170</v>
      </c>
    </row>
    <row r="1368" spans="1:9" x14ac:dyDescent="0.25">
      <c r="A1368" t="s">
        <v>1401</v>
      </c>
      <c r="B1368">
        <v>1970</v>
      </c>
      <c r="C1368" t="s">
        <v>37</v>
      </c>
      <c r="D1368">
        <v>2</v>
      </c>
      <c r="E1368">
        <v>2</v>
      </c>
      <c r="F1368">
        <v>11396.9</v>
      </c>
      <c r="G1368" t="s">
        <v>12</v>
      </c>
      <c r="H1368" t="s">
        <v>12</v>
      </c>
      <c r="I1368" t="s">
        <v>247</v>
      </c>
    </row>
    <row r="1369" spans="1:9" x14ac:dyDescent="0.25">
      <c r="A1369" t="s">
        <v>1402</v>
      </c>
      <c r="B1369">
        <v>1970</v>
      </c>
      <c r="C1369" t="s">
        <v>37</v>
      </c>
      <c r="D1369">
        <v>7</v>
      </c>
      <c r="E1369">
        <v>3</v>
      </c>
      <c r="F1369">
        <v>11411.69</v>
      </c>
      <c r="G1369" t="s">
        <v>12</v>
      </c>
      <c r="H1369" t="s">
        <v>11</v>
      </c>
      <c r="I1369" t="s">
        <v>42</v>
      </c>
    </row>
    <row r="1370" spans="1:9" x14ac:dyDescent="0.25">
      <c r="A1370" t="s">
        <v>1403</v>
      </c>
      <c r="B1370">
        <v>1983</v>
      </c>
      <c r="C1370" t="s">
        <v>37</v>
      </c>
      <c r="D1370">
        <v>23</v>
      </c>
      <c r="E1370">
        <v>3</v>
      </c>
      <c r="F1370">
        <v>11412.02</v>
      </c>
      <c r="G1370" t="s">
        <v>12</v>
      </c>
      <c r="H1370" t="s">
        <v>16</v>
      </c>
      <c r="I1370" t="s">
        <v>300</v>
      </c>
    </row>
    <row r="1371" spans="1:9" x14ac:dyDescent="0.25">
      <c r="A1371" t="s">
        <v>1404</v>
      </c>
      <c r="B1371">
        <v>1985</v>
      </c>
      <c r="C1371" t="s">
        <v>18</v>
      </c>
      <c r="D1371">
        <v>9</v>
      </c>
      <c r="E1371">
        <v>3</v>
      </c>
      <c r="F1371">
        <v>11419.49</v>
      </c>
      <c r="G1371" t="s">
        <v>12</v>
      </c>
      <c r="H1371" t="s">
        <v>16</v>
      </c>
      <c r="I1371" t="s">
        <v>23</v>
      </c>
    </row>
    <row r="1372" spans="1:9" x14ac:dyDescent="0.25">
      <c r="A1372" t="s">
        <v>1405</v>
      </c>
      <c r="B1372">
        <v>1980</v>
      </c>
      <c r="C1372" t="s">
        <v>10</v>
      </c>
      <c r="D1372">
        <v>17</v>
      </c>
      <c r="E1372">
        <v>2</v>
      </c>
      <c r="F1372">
        <v>11435.74</v>
      </c>
      <c r="G1372" t="s">
        <v>12</v>
      </c>
      <c r="H1372" t="s">
        <v>12</v>
      </c>
      <c r="I1372" t="s">
        <v>300</v>
      </c>
    </row>
    <row r="1373" spans="1:9" x14ac:dyDescent="0.25">
      <c r="A1373" t="s">
        <v>1406</v>
      </c>
      <c r="B1373">
        <v>1971</v>
      </c>
      <c r="C1373" t="s">
        <v>20</v>
      </c>
      <c r="D1373">
        <v>12</v>
      </c>
      <c r="E1373">
        <v>3</v>
      </c>
      <c r="F1373">
        <v>11436.74</v>
      </c>
      <c r="G1373" t="s">
        <v>12</v>
      </c>
      <c r="H1373" t="s">
        <v>12</v>
      </c>
      <c r="I1373" t="s">
        <v>23</v>
      </c>
    </row>
    <row r="1374" spans="1:9" x14ac:dyDescent="0.25">
      <c r="A1374" t="s">
        <v>1407</v>
      </c>
      <c r="B1374">
        <v>1966</v>
      </c>
      <c r="C1374" t="s">
        <v>18</v>
      </c>
      <c r="D1374">
        <v>14</v>
      </c>
      <c r="E1374">
        <v>0</v>
      </c>
      <c r="F1374">
        <v>11454.02</v>
      </c>
      <c r="G1374" t="s">
        <v>12</v>
      </c>
      <c r="H1374" t="s">
        <v>16</v>
      </c>
      <c r="I1374" t="s">
        <v>23</v>
      </c>
    </row>
    <row r="1375" spans="1:9" x14ac:dyDescent="0.25">
      <c r="A1375" t="s">
        <v>1408</v>
      </c>
      <c r="B1375">
        <v>1965</v>
      </c>
      <c r="C1375" t="s">
        <v>18</v>
      </c>
      <c r="D1375">
        <v>23</v>
      </c>
      <c r="E1375">
        <v>0</v>
      </c>
      <c r="F1375">
        <v>11455.28</v>
      </c>
      <c r="G1375" t="s">
        <v>12</v>
      </c>
      <c r="H1375" t="s">
        <v>11</v>
      </c>
      <c r="I1375" t="s">
        <v>42</v>
      </c>
    </row>
    <row r="1376" spans="1:9" x14ac:dyDescent="0.25">
      <c r="A1376" t="s">
        <v>1409</v>
      </c>
      <c r="B1376">
        <v>1966</v>
      </c>
      <c r="C1376" t="s">
        <v>20</v>
      </c>
      <c r="D1376">
        <v>7</v>
      </c>
      <c r="E1376">
        <v>0</v>
      </c>
      <c r="F1376">
        <v>11478.14</v>
      </c>
      <c r="G1376" t="s">
        <v>12</v>
      </c>
      <c r="H1376" t="s">
        <v>11</v>
      </c>
      <c r="I1376" t="s">
        <v>200</v>
      </c>
    </row>
    <row r="1377" spans="1:9" x14ac:dyDescent="0.25">
      <c r="A1377" t="s">
        <v>1410</v>
      </c>
      <c r="B1377">
        <v>2004</v>
      </c>
      <c r="C1377" t="s">
        <v>20</v>
      </c>
      <c r="D1377">
        <v>10</v>
      </c>
      <c r="E1377">
        <v>0</v>
      </c>
      <c r="F1377">
        <v>11482.63</v>
      </c>
      <c r="G1377" t="s">
        <v>12</v>
      </c>
      <c r="H1377" t="s">
        <v>11</v>
      </c>
      <c r="I1377" t="s">
        <v>13</v>
      </c>
    </row>
    <row r="1378" spans="1:9" x14ac:dyDescent="0.25">
      <c r="A1378" t="s">
        <v>1411</v>
      </c>
      <c r="B1378">
        <v>1970</v>
      </c>
      <c r="C1378" t="s">
        <v>37</v>
      </c>
      <c r="D1378">
        <v>13</v>
      </c>
      <c r="E1378">
        <v>3</v>
      </c>
      <c r="F1378">
        <v>11488.32</v>
      </c>
      <c r="G1378" t="s">
        <v>12</v>
      </c>
      <c r="H1378" t="s">
        <v>16</v>
      </c>
      <c r="I1378" t="s">
        <v>276</v>
      </c>
    </row>
    <row r="1379" spans="1:9" x14ac:dyDescent="0.25">
      <c r="A1379" t="s">
        <v>1412</v>
      </c>
      <c r="B1379">
        <v>1983</v>
      </c>
      <c r="C1379" t="s">
        <v>18</v>
      </c>
      <c r="D1379">
        <v>7</v>
      </c>
      <c r="E1379">
        <v>3</v>
      </c>
      <c r="F1379">
        <v>11492.46</v>
      </c>
      <c r="G1379" t="s">
        <v>12</v>
      </c>
      <c r="H1379" t="s">
        <v>12</v>
      </c>
      <c r="I1379" t="s">
        <v>535</v>
      </c>
    </row>
    <row r="1380" spans="1:9" x14ac:dyDescent="0.25">
      <c r="A1380" t="s">
        <v>1413</v>
      </c>
      <c r="B1380">
        <v>1969</v>
      </c>
      <c r="C1380" t="s">
        <v>35</v>
      </c>
      <c r="D1380">
        <v>11</v>
      </c>
      <c r="E1380">
        <v>0</v>
      </c>
      <c r="F1380">
        <v>11497.69</v>
      </c>
      <c r="G1380" t="s">
        <v>12</v>
      </c>
      <c r="H1380" t="s">
        <v>16</v>
      </c>
      <c r="I1380" t="s">
        <v>23</v>
      </c>
    </row>
    <row r="1381" spans="1:9" x14ac:dyDescent="0.25">
      <c r="A1381" t="s">
        <v>1414</v>
      </c>
      <c r="B1381">
        <v>1989</v>
      </c>
      <c r="C1381" t="s">
        <v>37</v>
      </c>
      <c r="D1381">
        <v>6</v>
      </c>
      <c r="E1381">
        <v>3</v>
      </c>
      <c r="F1381">
        <v>11511.61</v>
      </c>
      <c r="G1381" t="s">
        <v>12</v>
      </c>
      <c r="H1381" t="s">
        <v>12</v>
      </c>
      <c r="I1381" t="s">
        <v>535</v>
      </c>
    </row>
    <row r="1382" spans="1:9" x14ac:dyDescent="0.25">
      <c r="A1382" t="s">
        <v>1415</v>
      </c>
      <c r="B1382">
        <v>1968</v>
      </c>
      <c r="C1382" t="s">
        <v>18</v>
      </c>
      <c r="D1382">
        <v>24</v>
      </c>
      <c r="E1382">
        <v>1</v>
      </c>
      <c r="F1382">
        <v>11512.41</v>
      </c>
      <c r="G1382" t="s">
        <v>12</v>
      </c>
      <c r="H1382" t="s">
        <v>16</v>
      </c>
      <c r="I1382" t="s">
        <v>247</v>
      </c>
    </row>
    <row r="1383" spans="1:9" x14ac:dyDescent="0.25">
      <c r="A1383" t="s">
        <v>1416</v>
      </c>
      <c r="B1383">
        <v>1971</v>
      </c>
      <c r="C1383" t="s">
        <v>30</v>
      </c>
      <c r="D1383">
        <v>19</v>
      </c>
      <c r="E1383">
        <v>4</v>
      </c>
      <c r="F1383">
        <v>11520.1</v>
      </c>
      <c r="G1383" t="s">
        <v>12</v>
      </c>
      <c r="H1383" t="s">
        <v>16</v>
      </c>
      <c r="I1383" t="s">
        <v>23</v>
      </c>
    </row>
    <row r="1384" spans="1:9" x14ac:dyDescent="0.25">
      <c r="A1384" t="s">
        <v>1417</v>
      </c>
      <c r="B1384">
        <v>1988</v>
      </c>
      <c r="C1384" t="s">
        <v>18</v>
      </c>
      <c r="D1384">
        <v>12</v>
      </c>
      <c r="E1384">
        <v>3</v>
      </c>
      <c r="F1384">
        <v>11524.25</v>
      </c>
      <c r="G1384" t="s">
        <v>12</v>
      </c>
      <c r="H1384" t="s">
        <v>16</v>
      </c>
      <c r="I1384" t="s">
        <v>535</v>
      </c>
    </row>
    <row r="1385" spans="1:9" x14ac:dyDescent="0.25">
      <c r="A1385" t="s">
        <v>1418</v>
      </c>
      <c r="B1385">
        <v>1970</v>
      </c>
      <c r="C1385" t="s">
        <v>10</v>
      </c>
      <c r="D1385">
        <v>23</v>
      </c>
      <c r="E1385">
        <v>0</v>
      </c>
      <c r="F1385">
        <v>11530.12</v>
      </c>
      <c r="G1385" t="s">
        <v>12</v>
      </c>
      <c r="H1385" t="s">
        <v>16</v>
      </c>
      <c r="I1385" t="s">
        <v>23</v>
      </c>
    </row>
    <row r="1386" spans="1:9" x14ac:dyDescent="0.25">
      <c r="A1386" t="s">
        <v>1419</v>
      </c>
      <c r="B1386">
        <v>1965</v>
      </c>
      <c r="C1386" t="s">
        <v>37</v>
      </c>
      <c r="D1386">
        <v>3</v>
      </c>
      <c r="E1386">
        <v>0</v>
      </c>
      <c r="F1386">
        <v>11534.87</v>
      </c>
      <c r="G1386" t="s">
        <v>12</v>
      </c>
      <c r="H1386" t="s">
        <v>16</v>
      </c>
      <c r="I1386" t="s">
        <v>356</v>
      </c>
    </row>
    <row r="1387" spans="1:9" x14ac:dyDescent="0.25">
      <c r="A1387" t="s">
        <v>1420</v>
      </c>
      <c r="B1387">
        <v>1968</v>
      </c>
      <c r="C1387" t="s">
        <v>15</v>
      </c>
      <c r="D1387">
        <v>14</v>
      </c>
      <c r="E1387">
        <v>2</v>
      </c>
      <c r="F1387">
        <v>11538.42</v>
      </c>
      <c r="G1387" t="s">
        <v>12</v>
      </c>
      <c r="H1387" t="s">
        <v>16</v>
      </c>
      <c r="I1387" t="s">
        <v>42</v>
      </c>
    </row>
    <row r="1388" spans="1:9" x14ac:dyDescent="0.25">
      <c r="A1388" t="s">
        <v>1421</v>
      </c>
      <c r="B1388">
        <v>1971</v>
      </c>
      <c r="C1388" t="s">
        <v>30</v>
      </c>
      <c r="D1388">
        <v>1</v>
      </c>
      <c r="E1388">
        <v>0</v>
      </c>
      <c r="F1388">
        <v>11540.25</v>
      </c>
      <c r="G1388" t="s">
        <v>12</v>
      </c>
      <c r="H1388" t="s">
        <v>16</v>
      </c>
      <c r="I1388" t="s">
        <v>23</v>
      </c>
    </row>
    <row r="1389" spans="1:9" x14ac:dyDescent="0.25">
      <c r="A1389" t="s">
        <v>1422</v>
      </c>
      <c r="B1389">
        <v>1973</v>
      </c>
      <c r="C1389" t="s">
        <v>10</v>
      </c>
      <c r="D1389">
        <v>23</v>
      </c>
      <c r="E1389">
        <v>5</v>
      </c>
      <c r="F1389">
        <v>11552.9</v>
      </c>
      <c r="G1389" t="s">
        <v>12</v>
      </c>
      <c r="H1389" t="s">
        <v>11</v>
      </c>
      <c r="I1389" t="s">
        <v>42</v>
      </c>
    </row>
    <row r="1390" spans="1:9" x14ac:dyDescent="0.25">
      <c r="A1390" t="s">
        <v>1423</v>
      </c>
      <c r="B1390">
        <v>1965</v>
      </c>
      <c r="C1390" t="s">
        <v>37</v>
      </c>
      <c r="D1390">
        <v>27</v>
      </c>
      <c r="E1390">
        <v>1</v>
      </c>
      <c r="F1390">
        <v>11554.22</v>
      </c>
      <c r="G1390" t="s">
        <v>12</v>
      </c>
      <c r="H1390" t="s">
        <v>16</v>
      </c>
      <c r="I1390" t="s">
        <v>13</v>
      </c>
    </row>
    <row r="1391" spans="1:9" x14ac:dyDescent="0.25">
      <c r="A1391" t="s">
        <v>1424</v>
      </c>
      <c r="B1391">
        <v>1965</v>
      </c>
      <c r="C1391" t="s">
        <v>30</v>
      </c>
      <c r="D1391">
        <v>25</v>
      </c>
      <c r="E1391">
        <v>0</v>
      </c>
      <c r="F1391">
        <v>11566.3</v>
      </c>
      <c r="G1391" t="s">
        <v>12</v>
      </c>
      <c r="H1391" t="s">
        <v>12</v>
      </c>
      <c r="I1391" t="s">
        <v>168</v>
      </c>
    </row>
    <row r="1392" spans="1:9" x14ac:dyDescent="0.25">
      <c r="A1392" t="s">
        <v>1425</v>
      </c>
      <c r="B1392">
        <v>1965</v>
      </c>
      <c r="C1392" t="s">
        <v>15</v>
      </c>
      <c r="D1392">
        <v>6</v>
      </c>
      <c r="E1392">
        <v>1</v>
      </c>
      <c r="F1392">
        <v>11576.13</v>
      </c>
      <c r="G1392" t="s">
        <v>12</v>
      </c>
      <c r="H1392" t="s">
        <v>12</v>
      </c>
      <c r="I1392" t="s">
        <v>42</v>
      </c>
    </row>
    <row r="1393" spans="1:9" x14ac:dyDescent="0.25">
      <c r="A1393" t="s">
        <v>1426</v>
      </c>
      <c r="B1393">
        <v>1964</v>
      </c>
      <c r="C1393" t="s">
        <v>18</v>
      </c>
      <c r="D1393">
        <v>20</v>
      </c>
      <c r="E1393">
        <v>0</v>
      </c>
      <c r="F1393">
        <v>11602.75</v>
      </c>
      <c r="G1393" t="s">
        <v>12</v>
      </c>
      <c r="H1393" t="s">
        <v>16</v>
      </c>
      <c r="I1393" t="s">
        <v>516</v>
      </c>
    </row>
    <row r="1394" spans="1:9" x14ac:dyDescent="0.25">
      <c r="A1394" t="s">
        <v>1427</v>
      </c>
      <c r="B1394">
        <v>1986</v>
      </c>
      <c r="C1394" t="s">
        <v>10</v>
      </c>
      <c r="D1394">
        <v>17</v>
      </c>
      <c r="E1394">
        <v>3</v>
      </c>
      <c r="F1394">
        <v>11625.11</v>
      </c>
      <c r="G1394" t="s">
        <v>12</v>
      </c>
      <c r="H1394" t="s">
        <v>12</v>
      </c>
      <c r="I1394" t="s">
        <v>632</v>
      </c>
    </row>
    <row r="1395" spans="1:9" x14ac:dyDescent="0.25">
      <c r="A1395" t="s">
        <v>1428</v>
      </c>
      <c r="B1395">
        <v>1966</v>
      </c>
      <c r="C1395" t="s">
        <v>37</v>
      </c>
      <c r="D1395">
        <v>4</v>
      </c>
      <c r="E1395">
        <v>0</v>
      </c>
      <c r="F1395">
        <v>11657.72</v>
      </c>
      <c r="G1395" t="s">
        <v>12</v>
      </c>
      <c r="H1395" t="s">
        <v>11</v>
      </c>
      <c r="I1395" t="s">
        <v>247</v>
      </c>
    </row>
    <row r="1396" spans="1:9" x14ac:dyDescent="0.25">
      <c r="A1396" t="s">
        <v>1429</v>
      </c>
      <c r="B1396">
        <v>1994</v>
      </c>
      <c r="C1396" t="s">
        <v>10</v>
      </c>
      <c r="D1396">
        <v>20</v>
      </c>
      <c r="E1396">
        <v>0</v>
      </c>
      <c r="F1396">
        <v>11657.81</v>
      </c>
      <c r="G1396" t="s">
        <v>12</v>
      </c>
      <c r="H1396" t="s">
        <v>11</v>
      </c>
      <c r="I1396" t="s">
        <v>249</v>
      </c>
    </row>
    <row r="1397" spans="1:9" x14ac:dyDescent="0.25">
      <c r="A1397" t="s">
        <v>1430</v>
      </c>
      <c r="B1397">
        <v>1966</v>
      </c>
      <c r="C1397" t="s">
        <v>10</v>
      </c>
      <c r="D1397">
        <v>6</v>
      </c>
      <c r="E1397">
        <v>0</v>
      </c>
      <c r="F1397">
        <v>11658.12</v>
      </c>
      <c r="G1397" t="s">
        <v>12</v>
      </c>
      <c r="H1397" t="s">
        <v>16</v>
      </c>
      <c r="I1397" t="s">
        <v>247</v>
      </c>
    </row>
    <row r="1398" spans="1:9" x14ac:dyDescent="0.25">
      <c r="A1398" t="s">
        <v>1431</v>
      </c>
      <c r="B1398">
        <v>1966</v>
      </c>
      <c r="C1398" t="s">
        <v>35</v>
      </c>
      <c r="D1398">
        <v>23</v>
      </c>
      <c r="E1398">
        <v>0</v>
      </c>
      <c r="F1398">
        <v>11658.38</v>
      </c>
      <c r="G1398" t="s">
        <v>12</v>
      </c>
      <c r="H1398" t="s">
        <v>12</v>
      </c>
      <c r="I1398" t="s">
        <v>247</v>
      </c>
    </row>
    <row r="1399" spans="1:9" x14ac:dyDescent="0.25">
      <c r="A1399" t="s">
        <v>1432</v>
      </c>
      <c r="B1399">
        <v>1966</v>
      </c>
      <c r="C1399" t="s">
        <v>15</v>
      </c>
      <c r="D1399">
        <v>9</v>
      </c>
      <c r="E1399">
        <v>1</v>
      </c>
      <c r="F1399">
        <v>11674.13</v>
      </c>
      <c r="G1399" t="s">
        <v>12</v>
      </c>
      <c r="H1399" t="s">
        <v>16</v>
      </c>
      <c r="I1399" t="s">
        <v>42</v>
      </c>
    </row>
    <row r="1400" spans="1:9" x14ac:dyDescent="0.25">
      <c r="A1400" t="s">
        <v>1433</v>
      </c>
      <c r="B1400">
        <v>1970</v>
      </c>
      <c r="C1400" t="s">
        <v>30</v>
      </c>
      <c r="D1400">
        <v>1</v>
      </c>
      <c r="E1400">
        <v>0</v>
      </c>
      <c r="F1400">
        <v>11696.52</v>
      </c>
      <c r="G1400" t="s">
        <v>12</v>
      </c>
      <c r="H1400" t="s">
        <v>16</v>
      </c>
      <c r="I1400" t="s">
        <v>300</v>
      </c>
    </row>
    <row r="1401" spans="1:9" x14ac:dyDescent="0.25">
      <c r="A1401" t="s">
        <v>1434</v>
      </c>
      <c r="B1401">
        <v>1982</v>
      </c>
      <c r="C1401" t="s">
        <v>37</v>
      </c>
      <c r="D1401">
        <v>21</v>
      </c>
      <c r="E1401">
        <v>3</v>
      </c>
      <c r="F1401">
        <v>11712.97</v>
      </c>
      <c r="G1401" t="s">
        <v>12</v>
      </c>
      <c r="H1401" t="s">
        <v>11</v>
      </c>
      <c r="I1401" t="s">
        <v>300</v>
      </c>
    </row>
    <row r="1402" spans="1:9" x14ac:dyDescent="0.25">
      <c r="A1402" t="s">
        <v>1435</v>
      </c>
      <c r="B1402">
        <v>1969</v>
      </c>
      <c r="C1402" t="s">
        <v>37</v>
      </c>
      <c r="D1402">
        <v>12</v>
      </c>
      <c r="E1402">
        <v>2</v>
      </c>
      <c r="F1402">
        <v>11729.68</v>
      </c>
      <c r="G1402" t="s">
        <v>12</v>
      </c>
      <c r="H1402" t="s">
        <v>16</v>
      </c>
      <c r="I1402" t="s">
        <v>247</v>
      </c>
    </row>
    <row r="1403" spans="1:9" x14ac:dyDescent="0.25">
      <c r="A1403" t="s">
        <v>1436</v>
      </c>
      <c r="B1403">
        <v>1984</v>
      </c>
      <c r="C1403" t="s">
        <v>15</v>
      </c>
      <c r="D1403">
        <v>26</v>
      </c>
      <c r="E1403">
        <v>3</v>
      </c>
      <c r="F1403">
        <v>11730.82</v>
      </c>
      <c r="G1403" t="s">
        <v>12</v>
      </c>
      <c r="H1403" t="s">
        <v>12</v>
      </c>
      <c r="I1403" t="s">
        <v>535</v>
      </c>
    </row>
    <row r="1404" spans="1:9" x14ac:dyDescent="0.25">
      <c r="A1404" t="s">
        <v>1437</v>
      </c>
      <c r="B1404">
        <v>1964</v>
      </c>
      <c r="C1404" t="s">
        <v>15</v>
      </c>
      <c r="D1404">
        <v>9</v>
      </c>
      <c r="E1404">
        <v>0</v>
      </c>
      <c r="F1404">
        <v>11735.88</v>
      </c>
      <c r="G1404" t="s">
        <v>12</v>
      </c>
      <c r="H1404" t="s">
        <v>16</v>
      </c>
      <c r="I1404" t="s">
        <v>23</v>
      </c>
    </row>
    <row r="1405" spans="1:9" x14ac:dyDescent="0.25">
      <c r="A1405" t="s">
        <v>1438</v>
      </c>
      <c r="B1405">
        <v>1988</v>
      </c>
      <c r="C1405" t="s">
        <v>20</v>
      </c>
      <c r="D1405">
        <v>5</v>
      </c>
      <c r="E1405">
        <v>2</v>
      </c>
      <c r="F1405">
        <v>11737.85</v>
      </c>
      <c r="G1405" t="s">
        <v>12</v>
      </c>
      <c r="H1405" t="s">
        <v>16</v>
      </c>
      <c r="I1405" t="s">
        <v>42</v>
      </c>
    </row>
    <row r="1406" spans="1:9" x14ac:dyDescent="0.25">
      <c r="A1406" t="s">
        <v>1439</v>
      </c>
      <c r="B1406">
        <v>1969</v>
      </c>
      <c r="C1406" t="s">
        <v>15</v>
      </c>
      <c r="D1406">
        <v>12</v>
      </c>
      <c r="E1406">
        <v>3</v>
      </c>
      <c r="F1406">
        <v>11741.73</v>
      </c>
      <c r="G1406" t="s">
        <v>12</v>
      </c>
      <c r="H1406" t="s">
        <v>16</v>
      </c>
      <c r="I1406" t="s">
        <v>42</v>
      </c>
    </row>
    <row r="1407" spans="1:9" x14ac:dyDescent="0.25">
      <c r="A1407" t="s">
        <v>1440</v>
      </c>
      <c r="B1407">
        <v>1963</v>
      </c>
      <c r="C1407" t="s">
        <v>18</v>
      </c>
      <c r="D1407">
        <v>9</v>
      </c>
      <c r="E1407">
        <v>0</v>
      </c>
      <c r="F1407">
        <v>11743.3</v>
      </c>
      <c r="G1407" t="s">
        <v>12</v>
      </c>
      <c r="H1407" t="s">
        <v>12</v>
      </c>
      <c r="I1407" t="s">
        <v>13</v>
      </c>
    </row>
    <row r="1408" spans="1:9" x14ac:dyDescent="0.25">
      <c r="A1408" t="s">
        <v>1441</v>
      </c>
      <c r="B1408">
        <v>1964</v>
      </c>
      <c r="C1408" t="s">
        <v>30</v>
      </c>
      <c r="D1408">
        <v>2</v>
      </c>
      <c r="E1408">
        <v>0</v>
      </c>
      <c r="F1408">
        <v>11743.93</v>
      </c>
      <c r="G1408" t="s">
        <v>12</v>
      </c>
      <c r="H1408" t="s">
        <v>16</v>
      </c>
      <c r="I1408" t="s">
        <v>23</v>
      </c>
    </row>
    <row r="1409" spans="1:9" x14ac:dyDescent="0.25">
      <c r="A1409" t="s">
        <v>1442</v>
      </c>
      <c r="B1409">
        <v>1979</v>
      </c>
      <c r="C1409" t="s">
        <v>15</v>
      </c>
      <c r="D1409">
        <v>6</v>
      </c>
      <c r="E1409">
        <v>2</v>
      </c>
      <c r="F1409">
        <v>11752.68</v>
      </c>
      <c r="G1409" t="s">
        <v>12</v>
      </c>
      <c r="H1409" t="s">
        <v>16</v>
      </c>
      <c r="I1409" t="s">
        <v>535</v>
      </c>
    </row>
    <row r="1410" spans="1:9" x14ac:dyDescent="0.25">
      <c r="A1410" t="s">
        <v>1443</v>
      </c>
      <c r="B1410">
        <v>1966</v>
      </c>
      <c r="C1410" t="s">
        <v>10</v>
      </c>
      <c r="D1410">
        <v>25</v>
      </c>
      <c r="E1410">
        <v>1</v>
      </c>
      <c r="F1410">
        <v>11763</v>
      </c>
      <c r="G1410" t="s">
        <v>12</v>
      </c>
      <c r="H1410" t="s">
        <v>12</v>
      </c>
      <c r="I1410" t="s">
        <v>168</v>
      </c>
    </row>
    <row r="1411" spans="1:9" x14ac:dyDescent="0.25">
      <c r="A1411" t="s">
        <v>1444</v>
      </c>
      <c r="B1411">
        <v>1982</v>
      </c>
      <c r="C1411" t="s">
        <v>15</v>
      </c>
      <c r="D1411">
        <v>20</v>
      </c>
      <c r="E1411">
        <v>3</v>
      </c>
      <c r="F1411">
        <v>11773.06</v>
      </c>
      <c r="G1411" t="s">
        <v>12</v>
      </c>
      <c r="H1411" t="s">
        <v>12</v>
      </c>
      <c r="I1411" t="s">
        <v>535</v>
      </c>
    </row>
    <row r="1412" spans="1:9" x14ac:dyDescent="0.25">
      <c r="A1412" t="s">
        <v>1445</v>
      </c>
      <c r="B1412">
        <v>1965</v>
      </c>
      <c r="C1412" t="s">
        <v>37</v>
      </c>
      <c r="D1412">
        <v>3</v>
      </c>
      <c r="E1412">
        <v>0</v>
      </c>
      <c r="F1412">
        <v>11830.61</v>
      </c>
      <c r="G1412" t="s">
        <v>12</v>
      </c>
      <c r="H1412" t="s">
        <v>16</v>
      </c>
      <c r="I1412" t="s">
        <v>23</v>
      </c>
    </row>
    <row r="1413" spans="1:9" x14ac:dyDescent="0.25">
      <c r="A1413" t="s">
        <v>1446</v>
      </c>
      <c r="B1413">
        <v>1964</v>
      </c>
      <c r="C1413" t="s">
        <v>18</v>
      </c>
      <c r="D1413">
        <v>27</v>
      </c>
      <c r="E1413">
        <v>0</v>
      </c>
      <c r="F1413">
        <v>11833.78</v>
      </c>
      <c r="G1413" t="s">
        <v>12</v>
      </c>
      <c r="H1413" t="s">
        <v>12</v>
      </c>
      <c r="I1413" t="s">
        <v>13</v>
      </c>
    </row>
    <row r="1414" spans="1:9" x14ac:dyDescent="0.25">
      <c r="A1414" t="s">
        <v>1447</v>
      </c>
      <c r="B1414">
        <v>1964</v>
      </c>
      <c r="C1414" t="s">
        <v>20</v>
      </c>
      <c r="D1414">
        <v>11</v>
      </c>
      <c r="E1414">
        <v>0</v>
      </c>
      <c r="F1414">
        <v>11837.16</v>
      </c>
      <c r="G1414" t="s">
        <v>12</v>
      </c>
      <c r="H1414" t="s">
        <v>12</v>
      </c>
      <c r="I1414" t="s">
        <v>42</v>
      </c>
    </row>
    <row r="1415" spans="1:9" x14ac:dyDescent="0.25">
      <c r="A1415" t="s">
        <v>1448</v>
      </c>
      <c r="B1415">
        <v>1965</v>
      </c>
      <c r="C1415" t="s">
        <v>20</v>
      </c>
      <c r="D1415">
        <v>25</v>
      </c>
      <c r="E1415">
        <v>0</v>
      </c>
      <c r="F1415">
        <v>11840.78</v>
      </c>
      <c r="G1415" t="s">
        <v>12</v>
      </c>
      <c r="H1415" t="s">
        <v>11</v>
      </c>
      <c r="I1415" t="s">
        <v>23</v>
      </c>
    </row>
    <row r="1416" spans="1:9" x14ac:dyDescent="0.25">
      <c r="A1416" t="s">
        <v>1449</v>
      </c>
      <c r="B1416">
        <v>1964</v>
      </c>
      <c r="C1416" t="s">
        <v>10</v>
      </c>
      <c r="D1416">
        <v>11</v>
      </c>
      <c r="E1416">
        <v>0</v>
      </c>
      <c r="F1416">
        <v>11842.44</v>
      </c>
      <c r="G1416" t="s">
        <v>12</v>
      </c>
      <c r="H1416" t="s">
        <v>11</v>
      </c>
      <c r="I1416" t="s">
        <v>42</v>
      </c>
    </row>
    <row r="1417" spans="1:9" x14ac:dyDescent="0.25">
      <c r="A1417" t="s">
        <v>1450</v>
      </c>
      <c r="B1417">
        <v>1965</v>
      </c>
      <c r="C1417" t="s">
        <v>15</v>
      </c>
      <c r="D1417">
        <v>10</v>
      </c>
      <c r="E1417">
        <v>0</v>
      </c>
      <c r="F1417">
        <v>11842.62</v>
      </c>
      <c r="G1417" t="s">
        <v>12</v>
      </c>
      <c r="H1417" t="s">
        <v>12</v>
      </c>
      <c r="I1417" t="s">
        <v>23</v>
      </c>
    </row>
    <row r="1418" spans="1:9" x14ac:dyDescent="0.25">
      <c r="A1418" t="s">
        <v>1451</v>
      </c>
      <c r="B1418">
        <v>1964</v>
      </c>
      <c r="C1418" t="s">
        <v>18</v>
      </c>
      <c r="D1418">
        <v>27</v>
      </c>
      <c r="E1418">
        <v>0</v>
      </c>
      <c r="F1418">
        <v>11848.14</v>
      </c>
      <c r="G1418" t="s">
        <v>12</v>
      </c>
      <c r="H1418" t="s">
        <v>11</v>
      </c>
      <c r="I1418" t="s">
        <v>42</v>
      </c>
    </row>
    <row r="1419" spans="1:9" x14ac:dyDescent="0.25">
      <c r="A1419" t="s">
        <v>1452</v>
      </c>
      <c r="B1419">
        <v>1964</v>
      </c>
      <c r="C1419" t="s">
        <v>20</v>
      </c>
      <c r="D1419">
        <v>29</v>
      </c>
      <c r="E1419">
        <v>0</v>
      </c>
      <c r="F1419">
        <v>11856.41</v>
      </c>
      <c r="G1419" t="s">
        <v>12</v>
      </c>
      <c r="H1419" t="s">
        <v>11</v>
      </c>
      <c r="I1419" t="s">
        <v>13</v>
      </c>
    </row>
    <row r="1420" spans="1:9" x14ac:dyDescent="0.25">
      <c r="A1420" t="s">
        <v>1453</v>
      </c>
      <c r="B1420">
        <v>1974</v>
      </c>
      <c r="C1420" t="s">
        <v>10</v>
      </c>
      <c r="D1420">
        <v>7</v>
      </c>
      <c r="E1420">
        <v>0</v>
      </c>
      <c r="F1420">
        <v>11858.56</v>
      </c>
      <c r="G1420" t="s">
        <v>12</v>
      </c>
      <c r="H1420" t="s">
        <v>12</v>
      </c>
      <c r="I1420" t="s">
        <v>42</v>
      </c>
    </row>
    <row r="1421" spans="1:9" x14ac:dyDescent="0.25">
      <c r="A1421" t="s">
        <v>1454</v>
      </c>
      <c r="B1421">
        <v>1967</v>
      </c>
      <c r="C1421" t="s">
        <v>35</v>
      </c>
      <c r="D1421">
        <v>24</v>
      </c>
      <c r="E1421">
        <v>1</v>
      </c>
      <c r="F1421">
        <v>11879.1</v>
      </c>
      <c r="G1421" t="s">
        <v>12</v>
      </c>
      <c r="H1421" t="s">
        <v>12</v>
      </c>
      <c r="I1421" t="s">
        <v>247</v>
      </c>
    </row>
    <row r="1422" spans="1:9" x14ac:dyDescent="0.25">
      <c r="A1422" t="s">
        <v>1455</v>
      </c>
      <c r="B1422">
        <v>1967</v>
      </c>
      <c r="C1422" t="s">
        <v>10</v>
      </c>
      <c r="D1422">
        <v>14</v>
      </c>
      <c r="E1422">
        <v>2</v>
      </c>
      <c r="F1422">
        <v>11881.36</v>
      </c>
      <c r="G1422" t="s">
        <v>12</v>
      </c>
      <c r="H1422" t="s">
        <v>11</v>
      </c>
      <c r="I1422" t="s">
        <v>42</v>
      </c>
    </row>
    <row r="1423" spans="1:9" x14ac:dyDescent="0.25">
      <c r="A1423" t="s">
        <v>1456</v>
      </c>
      <c r="B1423">
        <v>1967</v>
      </c>
      <c r="C1423" t="s">
        <v>37</v>
      </c>
      <c r="D1423">
        <v>29</v>
      </c>
      <c r="E1423">
        <v>2</v>
      </c>
      <c r="F1423">
        <v>11881.97</v>
      </c>
      <c r="G1423" t="s">
        <v>12</v>
      </c>
      <c r="H1423" t="s">
        <v>16</v>
      </c>
      <c r="I1423" t="s">
        <v>13</v>
      </c>
    </row>
    <row r="1424" spans="1:9" x14ac:dyDescent="0.25">
      <c r="A1424" t="s">
        <v>1457</v>
      </c>
      <c r="B1424">
        <v>2004</v>
      </c>
      <c r="C1424" t="s">
        <v>18</v>
      </c>
      <c r="D1424">
        <v>2</v>
      </c>
      <c r="E1424">
        <v>2</v>
      </c>
      <c r="F1424">
        <v>11884.05</v>
      </c>
      <c r="G1424" t="s">
        <v>12</v>
      </c>
      <c r="H1424" t="s">
        <v>12</v>
      </c>
      <c r="I1424" t="s">
        <v>13</v>
      </c>
    </row>
    <row r="1425" spans="1:9" x14ac:dyDescent="0.25">
      <c r="A1425" t="s">
        <v>1458</v>
      </c>
      <c r="B1425">
        <v>1964</v>
      </c>
      <c r="C1425" t="s">
        <v>15</v>
      </c>
      <c r="D1425">
        <v>19</v>
      </c>
      <c r="E1425">
        <v>0</v>
      </c>
      <c r="F1425">
        <v>11918.2</v>
      </c>
      <c r="G1425" t="s">
        <v>12</v>
      </c>
      <c r="H1425" t="s">
        <v>16</v>
      </c>
      <c r="I1425" t="s">
        <v>300</v>
      </c>
    </row>
    <row r="1426" spans="1:9" x14ac:dyDescent="0.25">
      <c r="A1426" t="s">
        <v>1459</v>
      </c>
      <c r="B1426">
        <v>1964</v>
      </c>
      <c r="C1426" t="s">
        <v>30</v>
      </c>
      <c r="D1426">
        <v>20</v>
      </c>
      <c r="E1426">
        <v>0</v>
      </c>
      <c r="F1426">
        <v>11931.13</v>
      </c>
      <c r="G1426" t="s">
        <v>12</v>
      </c>
      <c r="H1426" t="s">
        <v>16</v>
      </c>
      <c r="I1426" t="s">
        <v>166</v>
      </c>
    </row>
    <row r="1427" spans="1:9" x14ac:dyDescent="0.25">
      <c r="A1427" t="s">
        <v>1460</v>
      </c>
      <c r="B1427">
        <v>1964</v>
      </c>
      <c r="C1427" t="s">
        <v>35</v>
      </c>
      <c r="D1427">
        <v>2</v>
      </c>
      <c r="E1427">
        <v>0</v>
      </c>
      <c r="F1427">
        <v>11938.26</v>
      </c>
      <c r="G1427" t="s">
        <v>12</v>
      </c>
      <c r="H1427" t="s">
        <v>12</v>
      </c>
      <c r="I1427" t="s">
        <v>166</v>
      </c>
    </row>
    <row r="1428" spans="1:9" x14ac:dyDescent="0.25">
      <c r="A1428" t="s">
        <v>1461</v>
      </c>
      <c r="B1428">
        <v>1991</v>
      </c>
      <c r="C1428" t="s">
        <v>37</v>
      </c>
      <c r="D1428">
        <v>19</v>
      </c>
      <c r="E1428">
        <v>3</v>
      </c>
      <c r="F1428">
        <v>11941.83</v>
      </c>
      <c r="G1428" t="s">
        <v>12</v>
      </c>
      <c r="H1428" t="s">
        <v>16</v>
      </c>
      <c r="I1428" t="s">
        <v>249</v>
      </c>
    </row>
    <row r="1429" spans="1:9" x14ac:dyDescent="0.25">
      <c r="A1429" t="s">
        <v>1462</v>
      </c>
      <c r="B1429">
        <v>1964</v>
      </c>
      <c r="C1429" t="s">
        <v>30</v>
      </c>
      <c r="D1429">
        <v>25</v>
      </c>
      <c r="E1429">
        <v>0</v>
      </c>
      <c r="F1429">
        <v>11944.59</v>
      </c>
      <c r="G1429" t="s">
        <v>12</v>
      </c>
      <c r="H1429" t="s">
        <v>11</v>
      </c>
      <c r="I1429" t="s">
        <v>168</v>
      </c>
    </row>
    <row r="1430" spans="1:9" x14ac:dyDescent="0.25">
      <c r="A1430" t="s">
        <v>1463</v>
      </c>
      <c r="B1430">
        <v>1965</v>
      </c>
      <c r="C1430" t="s">
        <v>15</v>
      </c>
      <c r="D1430">
        <v>1</v>
      </c>
      <c r="E1430">
        <v>1</v>
      </c>
      <c r="F1430">
        <v>11945.13</v>
      </c>
      <c r="G1430" t="s">
        <v>12</v>
      </c>
      <c r="H1430" t="s">
        <v>11</v>
      </c>
      <c r="I1430" t="s">
        <v>23</v>
      </c>
    </row>
    <row r="1431" spans="1:9" x14ac:dyDescent="0.25">
      <c r="A1431" t="s">
        <v>1464</v>
      </c>
      <c r="B1431">
        <v>1964</v>
      </c>
      <c r="C1431" t="s">
        <v>20</v>
      </c>
      <c r="D1431">
        <v>29</v>
      </c>
      <c r="E1431">
        <v>1</v>
      </c>
      <c r="F1431">
        <v>11946.63</v>
      </c>
      <c r="G1431" t="s">
        <v>12</v>
      </c>
      <c r="H1431" t="s">
        <v>11</v>
      </c>
      <c r="I1431" t="s">
        <v>13</v>
      </c>
    </row>
    <row r="1432" spans="1:9" x14ac:dyDescent="0.25">
      <c r="A1432" t="s">
        <v>1465</v>
      </c>
      <c r="B1432">
        <v>1967</v>
      </c>
      <c r="C1432" t="s">
        <v>30</v>
      </c>
      <c r="D1432">
        <v>22</v>
      </c>
      <c r="E1432">
        <v>3</v>
      </c>
      <c r="F1432">
        <v>11987.17</v>
      </c>
      <c r="G1432" t="s">
        <v>12</v>
      </c>
      <c r="H1432" t="s">
        <v>12</v>
      </c>
      <c r="I1432" t="s">
        <v>13</v>
      </c>
    </row>
    <row r="1433" spans="1:9" x14ac:dyDescent="0.25">
      <c r="A1433" t="s">
        <v>1466</v>
      </c>
      <c r="B1433">
        <v>1983</v>
      </c>
      <c r="C1433" t="s">
        <v>10</v>
      </c>
      <c r="D1433">
        <v>4</v>
      </c>
      <c r="E1433">
        <v>3</v>
      </c>
      <c r="F1433">
        <v>11987.68</v>
      </c>
      <c r="G1433" t="s">
        <v>12</v>
      </c>
      <c r="H1433" t="s">
        <v>11</v>
      </c>
      <c r="I1433" t="s">
        <v>535</v>
      </c>
    </row>
    <row r="1434" spans="1:9" x14ac:dyDescent="0.25">
      <c r="A1434" t="s">
        <v>1467</v>
      </c>
      <c r="B1434">
        <v>1993</v>
      </c>
      <c r="C1434" t="s">
        <v>30</v>
      </c>
      <c r="D1434">
        <v>12</v>
      </c>
      <c r="E1434">
        <v>0</v>
      </c>
      <c r="F1434">
        <v>11994.89</v>
      </c>
      <c r="G1434" t="s">
        <v>12</v>
      </c>
      <c r="H1434" t="s">
        <v>11</v>
      </c>
      <c r="I1434" t="s">
        <v>23</v>
      </c>
    </row>
    <row r="1435" spans="1:9" x14ac:dyDescent="0.25">
      <c r="A1435" t="s">
        <v>1468</v>
      </c>
      <c r="B1435">
        <v>1982</v>
      </c>
      <c r="C1435" t="s">
        <v>37</v>
      </c>
      <c r="D1435">
        <v>17</v>
      </c>
      <c r="E1435">
        <v>3</v>
      </c>
      <c r="F1435">
        <v>12001.29</v>
      </c>
      <c r="G1435" t="s">
        <v>12</v>
      </c>
      <c r="H1435" t="s">
        <v>12</v>
      </c>
      <c r="I1435" t="s">
        <v>300</v>
      </c>
    </row>
    <row r="1436" spans="1:9" x14ac:dyDescent="0.25">
      <c r="A1436" t="s">
        <v>1469</v>
      </c>
      <c r="B1436">
        <v>1965</v>
      </c>
      <c r="C1436" t="s">
        <v>18</v>
      </c>
      <c r="D1436">
        <v>9</v>
      </c>
      <c r="E1436">
        <v>0</v>
      </c>
      <c r="F1436">
        <v>12029.29</v>
      </c>
      <c r="G1436" t="s">
        <v>12</v>
      </c>
      <c r="H1436" t="s">
        <v>11</v>
      </c>
      <c r="I1436" t="s">
        <v>247</v>
      </c>
    </row>
    <row r="1437" spans="1:9" x14ac:dyDescent="0.25">
      <c r="A1437" t="s">
        <v>1470</v>
      </c>
      <c r="B1437">
        <v>1965</v>
      </c>
      <c r="C1437" t="s">
        <v>37</v>
      </c>
      <c r="D1437">
        <v>29</v>
      </c>
      <c r="E1437">
        <v>1</v>
      </c>
      <c r="F1437">
        <v>12032.33</v>
      </c>
      <c r="G1437" t="s">
        <v>12</v>
      </c>
      <c r="H1437" t="s">
        <v>16</v>
      </c>
      <c r="I1437" t="s">
        <v>42</v>
      </c>
    </row>
    <row r="1438" spans="1:9" x14ac:dyDescent="0.25">
      <c r="A1438" t="s">
        <v>1471</v>
      </c>
      <c r="B1438">
        <v>1979</v>
      </c>
      <c r="C1438" t="s">
        <v>37</v>
      </c>
      <c r="D1438">
        <v>16</v>
      </c>
      <c r="E1438">
        <v>2</v>
      </c>
      <c r="F1438">
        <v>12035.18</v>
      </c>
      <c r="G1438" t="s">
        <v>12</v>
      </c>
      <c r="H1438" t="s">
        <v>12</v>
      </c>
      <c r="I1438" t="s">
        <v>300</v>
      </c>
    </row>
    <row r="1439" spans="1:9" x14ac:dyDescent="0.25">
      <c r="A1439" t="s">
        <v>1472</v>
      </c>
      <c r="B1439">
        <v>1966</v>
      </c>
      <c r="C1439" t="s">
        <v>15</v>
      </c>
      <c r="D1439">
        <v>24</v>
      </c>
      <c r="E1439">
        <v>1</v>
      </c>
      <c r="F1439">
        <v>12044.34</v>
      </c>
      <c r="G1439" t="s">
        <v>12</v>
      </c>
      <c r="H1439" t="s">
        <v>16</v>
      </c>
      <c r="I1439" t="s">
        <v>23</v>
      </c>
    </row>
    <row r="1440" spans="1:9" x14ac:dyDescent="0.25">
      <c r="A1440" t="s">
        <v>1473</v>
      </c>
      <c r="B1440">
        <v>1986</v>
      </c>
      <c r="C1440" t="s">
        <v>20</v>
      </c>
      <c r="D1440">
        <v>7</v>
      </c>
      <c r="E1440">
        <v>3</v>
      </c>
      <c r="F1440">
        <v>12048.13</v>
      </c>
      <c r="G1440" t="s">
        <v>12</v>
      </c>
      <c r="H1440" t="s">
        <v>11</v>
      </c>
      <c r="I1440" t="s">
        <v>535</v>
      </c>
    </row>
    <row r="1441" spans="1:9" x14ac:dyDescent="0.25">
      <c r="A1441" t="s">
        <v>1474</v>
      </c>
      <c r="B1441">
        <v>1984</v>
      </c>
      <c r="C1441" t="s">
        <v>20</v>
      </c>
      <c r="D1441">
        <v>2</v>
      </c>
      <c r="E1441">
        <v>3</v>
      </c>
      <c r="F1441">
        <v>12091.34</v>
      </c>
      <c r="G1441" t="s">
        <v>12</v>
      </c>
      <c r="H1441" t="s">
        <v>11</v>
      </c>
      <c r="I1441" t="s">
        <v>632</v>
      </c>
    </row>
    <row r="1442" spans="1:9" x14ac:dyDescent="0.25">
      <c r="A1442" t="s">
        <v>1475</v>
      </c>
      <c r="B1442">
        <v>1968</v>
      </c>
      <c r="C1442" t="s">
        <v>18</v>
      </c>
      <c r="D1442">
        <v>21</v>
      </c>
      <c r="E1442">
        <v>3</v>
      </c>
      <c r="F1442">
        <v>12094.48</v>
      </c>
      <c r="G1442" t="s">
        <v>12</v>
      </c>
      <c r="H1442" t="s">
        <v>12</v>
      </c>
      <c r="I1442" t="s">
        <v>42</v>
      </c>
    </row>
    <row r="1443" spans="1:9" x14ac:dyDescent="0.25">
      <c r="A1443" t="s">
        <v>1476</v>
      </c>
      <c r="B1443">
        <v>1968</v>
      </c>
      <c r="C1443" t="s">
        <v>30</v>
      </c>
      <c r="D1443">
        <v>9</v>
      </c>
      <c r="E1443">
        <v>2</v>
      </c>
      <c r="F1443">
        <v>12096.65</v>
      </c>
      <c r="G1443" t="s">
        <v>12</v>
      </c>
      <c r="H1443" t="s">
        <v>16</v>
      </c>
      <c r="I1443" t="s">
        <v>247</v>
      </c>
    </row>
    <row r="1444" spans="1:9" x14ac:dyDescent="0.25">
      <c r="A1444" t="s">
        <v>1477</v>
      </c>
      <c r="B1444">
        <v>1968</v>
      </c>
      <c r="C1444" t="s">
        <v>37</v>
      </c>
      <c r="D1444">
        <v>25</v>
      </c>
      <c r="E1444">
        <v>3</v>
      </c>
      <c r="F1444">
        <v>12105.32</v>
      </c>
      <c r="G1444" t="s">
        <v>12</v>
      </c>
      <c r="H1444" t="s">
        <v>12</v>
      </c>
      <c r="I1444" t="s">
        <v>42</v>
      </c>
    </row>
    <row r="1445" spans="1:9" x14ac:dyDescent="0.25">
      <c r="A1445" t="s">
        <v>1478</v>
      </c>
      <c r="B1445">
        <v>1963</v>
      </c>
      <c r="C1445" t="s">
        <v>10</v>
      </c>
      <c r="D1445">
        <v>20</v>
      </c>
      <c r="E1445">
        <v>0</v>
      </c>
      <c r="F1445">
        <v>12124.99</v>
      </c>
      <c r="G1445" t="s">
        <v>12</v>
      </c>
      <c r="H1445" t="s">
        <v>16</v>
      </c>
      <c r="I1445" t="s">
        <v>23</v>
      </c>
    </row>
    <row r="1446" spans="1:9" x14ac:dyDescent="0.25">
      <c r="A1446" t="s">
        <v>1479</v>
      </c>
      <c r="B1446">
        <v>1963</v>
      </c>
      <c r="C1446" t="s">
        <v>18</v>
      </c>
      <c r="D1446">
        <v>4</v>
      </c>
      <c r="E1446">
        <v>0</v>
      </c>
      <c r="F1446">
        <v>12129.61</v>
      </c>
      <c r="G1446" t="s">
        <v>12</v>
      </c>
      <c r="H1446" t="s">
        <v>16</v>
      </c>
      <c r="I1446" t="s">
        <v>23</v>
      </c>
    </row>
    <row r="1447" spans="1:9" x14ac:dyDescent="0.25">
      <c r="A1447" t="s">
        <v>1480</v>
      </c>
      <c r="B1447">
        <v>1991</v>
      </c>
      <c r="C1447" t="s">
        <v>15</v>
      </c>
      <c r="D1447">
        <v>6</v>
      </c>
      <c r="E1447">
        <v>3</v>
      </c>
      <c r="F1447">
        <v>12130.8</v>
      </c>
      <c r="G1447" t="s">
        <v>12</v>
      </c>
      <c r="H1447" t="s">
        <v>12</v>
      </c>
      <c r="I1447" t="s">
        <v>535</v>
      </c>
    </row>
    <row r="1448" spans="1:9" x14ac:dyDescent="0.25">
      <c r="A1448" t="s">
        <v>1481</v>
      </c>
      <c r="B1448">
        <v>1974</v>
      </c>
      <c r="C1448" t="s">
        <v>20</v>
      </c>
      <c r="D1448">
        <v>16</v>
      </c>
      <c r="E1448">
        <v>0</v>
      </c>
      <c r="F1448">
        <v>12137.6</v>
      </c>
      <c r="G1448" t="s">
        <v>12</v>
      </c>
      <c r="H1448" t="s">
        <v>12</v>
      </c>
      <c r="I1448" t="s">
        <v>23</v>
      </c>
    </row>
    <row r="1449" spans="1:9" x14ac:dyDescent="0.25">
      <c r="A1449" t="s">
        <v>1482</v>
      </c>
      <c r="B1449">
        <v>1962</v>
      </c>
      <c r="C1449" t="s">
        <v>15</v>
      </c>
      <c r="D1449">
        <v>4</v>
      </c>
      <c r="E1449">
        <v>0</v>
      </c>
      <c r="F1449">
        <v>12142.58</v>
      </c>
      <c r="G1449" t="s">
        <v>12</v>
      </c>
      <c r="H1449" t="s">
        <v>11</v>
      </c>
      <c r="I1449" t="s">
        <v>13</v>
      </c>
    </row>
    <row r="1450" spans="1:9" x14ac:dyDescent="0.25">
      <c r="A1450" t="s">
        <v>1483</v>
      </c>
      <c r="B1450">
        <v>1962</v>
      </c>
      <c r="C1450" t="s">
        <v>20</v>
      </c>
      <c r="D1450">
        <v>15</v>
      </c>
      <c r="E1450">
        <v>0</v>
      </c>
      <c r="F1450">
        <v>12146.97</v>
      </c>
      <c r="G1450" t="s">
        <v>12</v>
      </c>
      <c r="H1450" t="s">
        <v>12</v>
      </c>
      <c r="I1450" t="s">
        <v>42</v>
      </c>
    </row>
    <row r="1451" spans="1:9" x14ac:dyDescent="0.25">
      <c r="A1451" t="s">
        <v>1484</v>
      </c>
      <c r="B1451">
        <v>1987</v>
      </c>
      <c r="C1451" t="s">
        <v>37</v>
      </c>
      <c r="D1451">
        <v>5</v>
      </c>
      <c r="E1451">
        <v>3</v>
      </c>
      <c r="F1451">
        <v>12148.2</v>
      </c>
      <c r="G1451" t="s">
        <v>12</v>
      </c>
      <c r="H1451" t="s">
        <v>12</v>
      </c>
      <c r="I1451" t="s">
        <v>23</v>
      </c>
    </row>
    <row r="1452" spans="1:9" x14ac:dyDescent="0.25">
      <c r="A1452" t="s">
        <v>1485</v>
      </c>
      <c r="B1452">
        <v>1991</v>
      </c>
      <c r="C1452" t="s">
        <v>35</v>
      </c>
      <c r="D1452">
        <v>29</v>
      </c>
      <c r="E1452">
        <v>3</v>
      </c>
      <c r="F1452">
        <v>12198.64</v>
      </c>
      <c r="G1452" t="s">
        <v>12</v>
      </c>
      <c r="H1452" t="s">
        <v>12</v>
      </c>
      <c r="I1452" t="s">
        <v>535</v>
      </c>
    </row>
    <row r="1453" spans="1:9" x14ac:dyDescent="0.25">
      <c r="A1453" t="s">
        <v>1486</v>
      </c>
      <c r="B1453">
        <v>1977</v>
      </c>
      <c r="C1453" t="s">
        <v>35</v>
      </c>
      <c r="D1453">
        <v>14</v>
      </c>
      <c r="E1453">
        <v>2</v>
      </c>
      <c r="F1453">
        <v>12218.7</v>
      </c>
      <c r="G1453" t="s">
        <v>12</v>
      </c>
      <c r="H1453" t="s">
        <v>16</v>
      </c>
      <c r="I1453" t="s">
        <v>23</v>
      </c>
    </row>
    <row r="1454" spans="1:9" x14ac:dyDescent="0.25">
      <c r="A1454" t="s">
        <v>1487</v>
      </c>
      <c r="B1454">
        <v>1964</v>
      </c>
      <c r="C1454" t="s">
        <v>10</v>
      </c>
      <c r="D1454">
        <v>20</v>
      </c>
      <c r="E1454">
        <v>0</v>
      </c>
      <c r="F1454">
        <v>12222.9</v>
      </c>
      <c r="G1454" t="s">
        <v>12</v>
      </c>
      <c r="H1454" t="s">
        <v>11</v>
      </c>
      <c r="I1454" t="s">
        <v>23</v>
      </c>
    </row>
    <row r="1455" spans="1:9" x14ac:dyDescent="0.25">
      <c r="A1455" t="s">
        <v>1488</v>
      </c>
      <c r="B1455">
        <v>1964</v>
      </c>
      <c r="C1455" t="s">
        <v>10</v>
      </c>
      <c r="D1455">
        <v>2</v>
      </c>
      <c r="E1455">
        <v>0</v>
      </c>
      <c r="F1455">
        <v>12224.35</v>
      </c>
      <c r="G1455" t="s">
        <v>12</v>
      </c>
      <c r="H1455" t="s">
        <v>16</v>
      </c>
      <c r="I1455" t="s">
        <v>23</v>
      </c>
    </row>
    <row r="1456" spans="1:9" x14ac:dyDescent="0.25">
      <c r="A1456" t="s">
        <v>1489</v>
      </c>
      <c r="B1456">
        <v>1964</v>
      </c>
      <c r="C1456" t="s">
        <v>18</v>
      </c>
      <c r="D1456">
        <v>24</v>
      </c>
      <c r="E1456">
        <v>0</v>
      </c>
      <c r="F1456">
        <v>12231.61</v>
      </c>
      <c r="G1456" t="s">
        <v>12</v>
      </c>
      <c r="H1456" t="s">
        <v>12</v>
      </c>
      <c r="I1456" t="s">
        <v>23</v>
      </c>
    </row>
    <row r="1457" spans="1:9" x14ac:dyDescent="0.25">
      <c r="A1457" t="s">
        <v>1490</v>
      </c>
      <c r="B1457">
        <v>1963</v>
      </c>
      <c r="C1457" t="s">
        <v>10</v>
      </c>
      <c r="D1457">
        <v>19</v>
      </c>
      <c r="E1457">
        <v>0</v>
      </c>
      <c r="F1457">
        <v>12233.83</v>
      </c>
      <c r="G1457" t="s">
        <v>12</v>
      </c>
      <c r="H1457" t="s">
        <v>16</v>
      </c>
      <c r="I1457" t="s">
        <v>42</v>
      </c>
    </row>
    <row r="1458" spans="1:9" x14ac:dyDescent="0.25">
      <c r="A1458" t="s">
        <v>1491</v>
      </c>
      <c r="B1458">
        <v>1964</v>
      </c>
      <c r="C1458" t="s">
        <v>37</v>
      </c>
      <c r="D1458">
        <v>15</v>
      </c>
      <c r="E1458">
        <v>0</v>
      </c>
      <c r="F1458">
        <v>12235.84</v>
      </c>
      <c r="G1458" t="s">
        <v>12</v>
      </c>
      <c r="H1458" t="s">
        <v>12</v>
      </c>
      <c r="I1458" t="s">
        <v>23</v>
      </c>
    </row>
    <row r="1459" spans="1:9" x14ac:dyDescent="0.25">
      <c r="A1459" t="s">
        <v>1492</v>
      </c>
      <c r="B1459">
        <v>1966</v>
      </c>
      <c r="C1459" t="s">
        <v>10</v>
      </c>
      <c r="D1459">
        <v>29</v>
      </c>
      <c r="E1459">
        <v>0</v>
      </c>
      <c r="F1459">
        <v>12237.73</v>
      </c>
      <c r="G1459" t="s">
        <v>12</v>
      </c>
      <c r="H1459" t="s">
        <v>12</v>
      </c>
      <c r="I1459" t="s">
        <v>23</v>
      </c>
    </row>
    <row r="1460" spans="1:9" x14ac:dyDescent="0.25">
      <c r="A1460" t="s">
        <v>1493</v>
      </c>
      <c r="B1460">
        <v>1963</v>
      </c>
      <c r="C1460" t="s">
        <v>10</v>
      </c>
      <c r="D1460">
        <v>17</v>
      </c>
      <c r="E1460">
        <v>0</v>
      </c>
      <c r="F1460">
        <v>12244.53</v>
      </c>
      <c r="G1460" t="s">
        <v>12</v>
      </c>
      <c r="H1460" t="s">
        <v>16</v>
      </c>
      <c r="I1460" t="s">
        <v>13</v>
      </c>
    </row>
    <row r="1461" spans="1:9" x14ac:dyDescent="0.25">
      <c r="A1461" t="s">
        <v>1494</v>
      </c>
      <c r="B1461">
        <v>1974</v>
      </c>
      <c r="C1461" t="s">
        <v>18</v>
      </c>
      <c r="D1461">
        <v>23</v>
      </c>
      <c r="E1461">
        <v>0</v>
      </c>
      <c r="F1461">
        <v>12245.17</v>
      </c>
      <c r="G1461" t="s">
        <v>12</v>
      </c>
      <c r="H1461" t="s">
        <v>16</v>
      </c>
      <c r="I1461" t="s">
        <v>23</v>
      </c>
    </row>
    <row r="1462" spans="1:9" x14ac:dyDescent="0.25">
      <c r="A1462" t="s">
        <v>1495</v>
      </c>
      <c r="B1462">
        <v>1989</v>
      </c>
      <c r="C1462" t="s">
        <v>15</v>
      </c>
      <c r="D1462">
        <v>23</v>
      </c>
      <c r="E1462">
        <v>3</v>
      </c>
      <c r="F1462">
        <v>12254.44</v>
      </c>
      <c r="G1462" t="s">
        <v>12</v>
      </c>
      <c r="H1462" t="s">
        <v>12</v>
      </c>
      <c r="I1462" t="s">
        <v>535</v>
      </c>
    </row>
    <row r="1463" spans="1:9" x14ac:dyDescent="0.25">
      <c r="A1463" t="s">
        <v>1496</v>
      </c>
      <c r="B1463">
        <v>1986</v>
      </c>
      <c r="C1463" t="s">
        <v>35</v>
      </c>
      <c r="D1463">
        <v>13</v>
      </c>
      <c r="E1463">
        <v>3</v>
      </c>
      <c r="F1463">
        <v>12255.04</v>
      </c>
      <c r="G1463" t="s">
        <v>12</v>
      </c>
      <c r="H1463" t="s">
        <v>11</v>
      </c>
      <c r="I1463" t="s">
        <v>535</v>
      </c>
    </row>
    <row r="1464" spans="1:9" x14ac:dyDescent="0.25">
      <c r="A1464" t="s">
        <v>1497</v>
      </c>
      <c r="B1464">
        <v>1966</v>
      </c>
      <c r="C1464" t="s">
        <v>30</v>
      </c>
      <c r="D1464">
        <v>6</v>
      </c>
      <c r="E1464">
        <v>2</v>
      </c>
      <c r="F1464">
        <v>12265.51</v>
      </c>
      <c r="G1464" t="s">
        <v>12</v>
      </c>
      <c r="H1464" t="s">
        <v>12</v>
      </c>
      <c r="I1464" t="s">
        <v>13</v>
      </c>
    </row>
    <row r="1465" spans="1:9" x14ac:dyDescent="0.25">
      <c r="A1465" t="s">
        <v>1498</v>
      </c>
      <c r="B1465">
        <v>1967</v>
      </c>
      <c r="C1465" t="s">
        <v>30</v>
      </c>
      <c r="D1465">
        <v>30</v>
      </c>
      <c r="E1465">
        <v>2</v>
      </c>
      <c r="F1465">
        <v>12268.63</v>
      </c>
      <c r="G1465" t="s">
        <v>12</v>
      </c>
      <c r="H1465" t="s">
        <v>16</v>
      </c>
      <c r="I1465" t="s">
        <v>23</v>
      </c>
    </row>
    <row r="1466" spans="1:9" x14ac:dyDescent="0.25">
      <c r="A1466" t="s">
        <v>1499</v>
      </c>
      <c r="B1466">
        <v>1967</v>
      </c>
      <c r="C1466" t="s">
        <v>35</v>
      </c>
      <c r="D1466">
        <v>28</v>
      </c>
      <c r="E1466">
        <v>2</v>
      </c>
      <c r="F1466">
        <v>12269.69</v>
      </c>
      <c r="G1466" t="s">
        <v>12</v>
      </c>
      <c r="H1466" t="s">
        <v>11</v>
      </c>
      <c r="I1466" t="s">
        <v>23</v>
      </c>
    </row>
    <row r="1467" spans="1:9" x14ac:dyDescent="0.25">
      <c r="A1467" t="s">
        <v>1500</v>
      </c>
      <c r="B1467">
        <v>1966</v>
      </c>
      <c r="C1467" t="s">
        <v>15</v>
      </c>
      <c r="D1467">
        <v>16</v>
      </c>
      <c r="E1467">
        <v>0</v>
      </c>
      <c r="F1467">
        <v>12282.03</v>
      </c>
      <c r="G1467" t="s">
        <v>12</v>
      </c>
      <c r="H1467" t="s">
        <v>16</v>
      </c>
      <c r="I1467" t="s">
        <v>200</v>
      </c>
    </row>
    <row r="1468" spans="1:9" x14ac:dyDescent="0.25">
      <c r="A1468" t="s">
        <v>1501</v>
      </c>
      <c r="B1468">
        <v>1990</v>
      </c>
      <c r="C1468" t="s">
        <v>37</v>
      </c>
      <c r="D1468">
        <v>29</v>
      </c>
      <c r="E1468">
        <v>3</v>
      </c>
      <c r="F1468">
        <v>12282.38</v>
      </c>
      <c r="G1468" t="s">
        <v>12</v>
      </c>
      <c r="H1468" t="s">
        <v>16</v>
      </c>
      <c r="I1468" t="s">
        <v>42</v>
      </c>
    </row>
    <row r="1469" spans="1:9" x14ac:dyDescent="0.25">
      <c r="A1469" t="s">
        <v>1502</v>
      </c>
      <c r="B1469">
        <v>1963</v>
      </c>
      <c r="C1469" t="s">
        <v>37</v>
      </c>
      <c r="D1469">
        <v>28</v>
      </c>
      <c r="E1469">
        <v>0</v>
      </c>
      <c r="F1469">
        <v>12299.59</v>
      </c>
      <c r="G1469" t="s">
        <v>12</v>
      </c>
      <c r="H1469" t="s">
        <v>16</v>
      </c>
      <c r="I1469" t="s">
        <v>200</v>
      </c>
    </row>
    <row r="1470" spans="1:9" x14ac:dyDescent="0.25">
      <c r="A1470" t="s">
        <v>1503</v>
      </c>
      <c r="B1470">
        <v>1963</v>
      </c>
      <c r="C1470" t="s">
        <v>35</v>
      </c>
      <c r="D1470">
        <v>29</v>
      </c>
      <c r="E1470">
        <v>0</v>
      </c>
      <c r="F1470">
        <v>12323.94</v>
      </c>
      <c r="G1470" t="s">
        <v>12</v>
      </c>
      <c r="H1470" t="s">
        <v>12</v>
      </c>
      <c r="I1470" t="s">
        <v>356</v>
      </c>
    </row>
    <row r="1471" spans="1:9" x14ac:dyDescent="0.25">
      <c r="A1471" t="s">
        <v>1504</v>
      </c>
      <c r="B1471">
        <v>1963</v>
      </c>
      <c r="C1471" t="s">
        <v>35</v>
      </c>
      <c r="D1471">
        <v>2</v>
      </c>
      <c r="E1471">
        <v>1</v>
      </c>
      <c r="F1471">
        <v>12333.83</v>
      </c>
      <c r="G1471" t="s">
        <v>12</v>
      </c>
      <c r="H1471" t="s">
        <v>11</v>
      </c>
      <c r="I1471" t="s">
        <v>42</v>
      </c>
    </row>
    <row r="1472" spans="1:9" x14ac:dyDescent="0.25">
      <c r="A1472" t="s">
        <v>1505</v>
      </c>
      <c r="B1472">
        <v>1963</v>
      </c>
      <c r="C1472" t="s">
        <v>20</v>
      </c>
      <c r="D1472">
        <v>22</v>
      </c>
      <c r="E1472">
        <v>1</v>
      </c>
      <c r="F1472">
        <v>12347.17</v>
      </c>
      <c r="G1472" t="s">
        <v>12</v>
      </c>
      <c r="H1472" t="s">
        <v>12</v>
      </c>
      <c r="I1472" t="s">
        <v>42</v>
      </c>
    </row>
    <row r="1473" spans="1:9" x14ac:dyDescent="0.25">
      <c r="A1473" t="s">
        <v>1506</v>
      </c>
      <c r="B1473">
        <v>1966</v>
      </c>
      <c r="C1473" t="s">
        <v>30</v>
      </c>
      <c r="D1473">
        <v>29</v>
      </c>
      <c r="E1473">
        <v>3</v>
      </c>
      <c r="F1473">
        <v>12363.55</v>
      </c>
      <c r="G1473" t="s">
        <v>12</v>
      </c>
      <c r="H1473" t="s">
        <v>12</v>
      </c>
      <c r="I1473" t="s">
        <v>42</v>
      </c>
    </row>
    <row r="1474" spans="1:9" x14ac:dyDescent="0.25">
      <c r="A1474" t="s">
        <v>1507</v>
      </c>
      <c r="B1474">
        <v>1962</v>
      </c>
      <c r="C1474" t="s">
        <v>20</v>
      </c>
      <c r="D1474">
        <v>26</v>
      </c>
      <c r="E1474">
        <v>0</v>
      </c>
      <c r="F1474">
        <v>12369.89</v>
      </c>
      <c r="G1474" t="s">
        <v>12</v>
      </c>
      <c r="H1474" t="s">
        <v>11</v>
      </c>
      <c r="I1474" t="s">
        <v>247</v>
      </c>
    </row>
    <row r="1475" spans="1:9" x14ac:dyDescent="0.25">
      <c r="A1475" t="s">
        <v>1508</v>
      </c>
      <c r="B1475">
        <v>1989</v>
      </c>
      <c r="C1475" t="s">
        <v>30</v>
      </c>
      <c r="D1475">
        <v>29</v>
      </c>
      <c r="E1475">
        <v>0</v>
      </c>
      <c r="F1475">
        <v>12404.88</v>
      </c>
      <c r="G1475" t="s">
        <v>12</v>
      </c>
      <c r="H1475" t="s">
        <v>12</v>
      </c>
      <c r="I1475" t="s">
        <v>168</v>
      </c>
    </row>
    <row r="1476" spans="1:9" x14ac:dyDescent="0.25">
      <c r="A1476" t="s">
        <v>1509</v>
      </c>
      <c r="B1476">
        <v>1972</v>
      </c>
      <c r="C1476" t="s">
        <v>35</v>
      </c>
      <c r="D1476">
        <v>21</v>
      </c>
      <c r="E1476">
        <v>0</v>
      </c>
      <c r="F1476">
        <v>12407.3</v>
      </c>
      <c r="G1476" t="s">
        <v>12</v>
      </c>
      <c r="H1476" t="s">
        <v>11</v>
      </c>
      <c r="I1476" t="s">
        <v>300</v>
      </c>
    </row>
    <row r="1477" spans="1:9" x14ac:dyDescent="0.25">
      <c r="A1477" t="s">
        <v>1510</v>
      </c>
      <c r="B1477">
        <v>1979</v>
      </c>
      <c r="C1477" t="s">
        <v>10</v>
      </c>
      <c r="D1477">
        <v>14</v>
      </c>
      <c r="E1477">
        <v>2</v>
      </c>
      <c r="F1477">
        <v>12408.29</v>
      </c>
      <c r="G1477" t="s">
        <v>12</v>
      </c>
      <c r="H1477" t="s">
        <v>16</v>
      </c>
      <c r="I1477" t="s">
        <v>632</v>
      </c>
    </row>
    <row r="1478" spans="1:9" x14ac:dyDescent="0.25">
      <c r="A1478" t="s">
        <v>1511</v>
      </c>
      <c r="B1478">
        <v>1964</v>
      </c>
      <c r="C1478" t="s">
        <v>35</v>
      </c>
      <c r="D1478">
        <v>4</v>
      </c>
      <c r="E1478">
        <v>0</v>
      </c>
      <c r="F1478">
        <v>12430.95</v>
      </c>
      <c r="G1478" t="s">
        <v>12</v>
      </c>
      <c r="H1478" t="s">
        <v>12</v>
      </c>
      <c r="I1478" t="s">
        <v>247</v>
      </c>
    </row>
    <row r="1479" spans="1:9" x14ac:dyDescent="0.25">
      <c r="A1479" t="s">
        <v>1512</v>
      </c>
      <c r="B1479">
        <v>1995</v>
      </c>
      <c r="C1479" t="s">
        <v>35</v>
      </c>
      <c r="D1479">
        <v>9</v>
      </c>
      <c r="E1479">
        <v>0</v>
      </c>
      <c r="F1479">
        <v>12452.25</v>
      </c>
      <c r="G1479" t="s">
        <v>12</v>
      </c>
      <c r="H1479" t="s">
        <v>12</v>
      </c>
      <c r="I1479" t="s">
        <v>23</v>
      </c>
    </row>
    <row r="1480" spans="1:9" x14ac:dyDescent="0.25">
      <c r="A1480" t="s">
        <v>1513</v>
      </c>
      <c r="B1480">
        <v>1968</v>
      </c>
      <c r="C1480" t="s">
        <v>15</v>
      </c>
      <c r="D1480">
        <v>26</v>
      </c>
      <c r="E1480">
        <v>3</v>
      </c>
      <c r="F1480">
        <v>12475.35</v>
      </c>
      <c r="G1480" t="s">
        <v>12</v>
      </c>
      <c r="H1480" t="s">
        <v>16</v>
      </c>
      <c r="I1480" t="s">
        <v>23</v>
      </c>
    </row>
    <row r="1481" spans="1:9" x14ac:dyDescent="0.25">
      <c r="A1481" t="s">
        <v>1514</v>
      </c>
      <c r="B1481">
        <v>1968</v>
      </c>
      <c r="C1481" t="s">
        <v>15</v>
      </c>
      <c r="D1481">
        <v>12</v>
      </c>
      <c r="E1481">
        <v>3</v>
      </c>
      <c r="F1481">
        <v>12479.71</v>
      </c>
      <c r="G1481" t="s">
        <v>12</v>
      </c>
      <c r="H1481" t="s">
        <v>12</v>
      </c>
      <c r="I1481" t="s">
        <v>23</v>
      </c>
    </row>
    <row r="1482" spans="1:9" x14ac:dyDescent="0.25">
      <c r="A1482" t="s">
        <v>1515</v>
      </c>
      <c r="B1482">
        <v>1967</v>
      </c>
      <c r="C1482" t="s">
        <v>20</v>
      </c>
      <c r="D1482">
        <v>1</v>
      </c>
      <c r="E1482">
        <v>3</v>
      </c>
      <c r="F1482">
        <v>12485.8</v>
      </c>
      <c r="G1482" t="s">
        <v>12</v>
      </c>
      <c r="H1482" t="s">
        <v>12</v>
      </c>
      <c r="I1482" t="s">
        <v>13</v>
      </c>
    </row>
    <row r="1483" spans="1:9" x14ac:dyDescent="0.25">
      <c r="A1483" t="s">
        <v>1516</v>
      </c>
      <c r="B1483">
        <v>1968</v>
      </c>
      <c r="C1483" t="s">
        <v>30</v>
      </c>
      <c r="D1483">
        <v>3</v>
      </c>
      <c r="E1483">
        <v>3</v>
      </c>
      <c r="F1483">
        <v>12495.29</v>
      </c>
      <c r="G1483" t="s">
        <v>12</v>
      </c>
      <c r="H1483" t="s">
        <v>12</v>
      </c>
      <c r="I1483" t="s">
        <v>23</v>
      </c>
    </row>
    <row r="1484" spans="1:9" x14ac:dyDescent="0.25">
      <c r="A1484" t="s">
        <v>1517</v>
      </c>
      <c r="B1484">
        <v>1966</v>
      </c>
      <c r="C1484" t="s">
        <v>10</v>
      </c>
      <c r="D1484">
        <v>12</v>
      </c>
      <c r="E1484">
        <v>0</v>
      </c>
      <c r="F1484">
        <v>12499.88</v>
      </c>
      <c r="G1484" t="s">
        <v>12</v>
      </c>
      <c r="H1484" t="s">
        <v>11</v>
      </c>
      <c r="I1484" t="s">
        <v>23</v>
      </c>
    </row>
    <row r="1485" spans="1:9" x14ac:dyDescent="0.25">
      <c r="A1485" t="s">
        <v>1518</v>
      </c>
      <c r="B1485">
        <v>1962</v>
      </c>
      <c r="C1485" t="s">
        <v>37</v>
      </c>
      <c r="D1485">
        <v>16</v>
      </c>
      <c r="E1485">
        <v>0</v>
      </c>
      <c r="F1485">
        <v>12523.6</v>
      </c>
      <c r="G1485" t="s">
        <v>12</v>
      </c>
      <c r="H1485" t="s">
        <v>12</v>
      </c>
      <c r="I1485" t="s">
        <v>23</v>
      </c>
    </row>
    <row r="1486" spans="1:9" x14ac:dyDescent="0.25">
      <c r="A1486" t="s">
        <v>1519</v>
      </c>
      <c r="B1486">
        <v>1961</v>
      </c>
      <c r="C1486" t="s">
        <v>15</v>
      </c>
      <c r="D1486">
        <v>28</v>
      </c>
      <c r="E1486">
        <v>0</v>
      </c>
      <c r="F1486">
        <v>12557.61</v>
      </c>
      <c r="G1486" t="s">
        <v>12</v>
      </c>
      <c r="H1486" t="s">
        <v>12</v>
      </c>
      <c r="I1486" t="s">
        <v>13</v>
      </c>
    </row>
    <row r="1487" spans="1:9" x14ac:dyDescent="0.25">
      <c r="A1487" t="s">
        <v>1520</v>
      </c>
      <c r="B1487">
        <v>1961</v>
      </c>
      <c r="C1487" t="s">
        <v>15</v>
      </c>
      <c r="D1487">
        <v>28</v>
      </c>
      <c r="E1487">
        <v>0</v>
      </c>
      <c r="F1487">
        <v>12574.05</v>
      </c>
      <c r="G1487" t="s">
        <v>12</v>
      </c>
      <c r="H1487" t="s">
        <v>16</v>
      </c>
      <c r="I1487" t="s">
        <v>42</v>
      </c>
    </row>
    <row r="1488" spans="1:9" x14ac:dyDescent="0.25">
      <c r="A1488" t="s">
        <v>1521</v>
      </c>
      <c r="B1488">
        <v>1969</v>
      </c>
      <c r="C1488" t="s">
        <v>15</v>
      </c>
      <c r="D1488">
        <v>26</v>
      </c>
      <c r="E1488">
        <v>0</v>
      </c>
      <c r="F1488">
        <v>12579.92</v>
      </c>
      <c r="G1488" t="s">
        <v>12</v>
      </c>
      <c r="H1488" t="s">
        <v>16</v>
      </c>
      <c r="I1488" t="s">
        <v>200</v>
      </c>
    </row>
    <row r="1489" spans="1:9" x14ac:dyDescent="0.25">
      <c r="A1489" t="s">
        <v>1522</v>
      </c>
      <c r="B1489">
        <v>1970</v>
      </c>
      <c r="C1489" t="s">
        <v>18</v>
      </c>
      <c r="D1489">
        <v>18</v>
      </c>
      <c r="E1489">
        <v>5</v>
      </c>
      <c r="F1489">
        <v>12592.53</v>
      </c>
      <c r="G1489" t="s">
        <v>12</v>
      </c>
      <c r="H1489" t="s">
        <v>11</v>
      </c>
      <c r="I1489" t="s">
        <v>13</v>
      </c>
    </row>
    <row r="1490" spans="1:9" x14ac:dyDescent="0.25">
      <c r="A1490" t="s">
        <v>1523</v>
      </c>
      <c r="B1490">
        <v>1988</v>
      </c>
      <c r="C1490" t="s">
        <v>35</v>
      </c>
      <c r="D1490">
        <v>11</v>
      </c>
      <c r="E1490">
        <v>3</v>
      </c>
      <c r="F1490">
        <v>12600.46</v>
      </c>
      <c r="G1490" t="s">
        <v>12</v>
      </c>
      <c r="H1490" t="s">
        <v>16</v>
      </c>
      <c r="I1490" t="s">
        <v>249</v>
      </c>
    </row>
    <row r="1491" spans="1:9" x14ac:dyDescent="0.25">
      <c r="A1491" t="s">
        <v>1524</v>
      </c>
      <c r="B1491">
        <v>1998</v>
      </c>
      <c r="C1491" t="s">
        <v>15</v>
      </c>
      <c r="D1491">
        <v>18</v>
      </c>
      <c r="E1491">
        <v>1</v>
      </c>
      <c r="F1491">
        <v>12609.89</v>
      </c>
      <c r="G1491" t="s">
        <v>12</v>
      </c>
      <c r="H1491" t="s">
        <v>12</v>
      </c>
      <c r="I1491" t="s">
        <v>23</v>
      </c>
    </row>
    <row r="1492" spans="1:9" x14ac:dyDescent="0.25">
      <c r="A1492" t="s">
        <v>1525</v>
      </c>
      <c r="B1492">
        <v>1963</v>
      </c>
      <c r="C1492" t="s">
        <v>35</v>
      </c>
      <c r="D1492">
        <v>19</v>
      </c>
      <c r="E1492">
        <v>0</v>
      </c>
      <c r="F1492">
        <v>12622.18</v>
      </c>
      <c r="G1492" t="s">
        <v>12</v>
      </c>
      <c r="H1492" t="s">
        <v>16</v>
      </c>
      <c r="I1492" t="s">
        <v>23</v>
      </c>
    </row>
    <row r="1493" spans="1:9" x14ac:dyDescent="0.25">
      <c r="A1493" t="s">
        <v>1526</v>
      </c>
      <c r="B1493">
        <v>1970</v>
      </c>
      <c r="C1493" t="s">
        <v>30</v>
      </c>
      <c r="D1493">
        <v>28</v>
      </c>
      <c r="E1493">
        <v>0</v>
      </c>
      <c r="F1493">
        <v>12624.74</v>
      </c>
      <c r="G1493" t="s">
        <v>12</v>
      </c>
      <c r="H1493" t="s">
        <v>16</v>
      </c>
      <c r="I1493" t="s">
        <v>23</v>
      </c>
    </row>
    <row r="1494" spans="1:9" x14ac:dyDescent="0.25">
      <c r="A1494" t="s">
        <v>1527</v>
      </c>
      <c r="B1494">
        <v>1965</v>
      </c>
      <c r="C1494" t="s">
        <v>37</v>
      </c>
      <c r="D1494">
        <v>4</v>
      </c>
      <c r="E1494">
        <v>2</v>
      </c>
      <c r="F1494">
        <v>12629.17</v>
      </c>
      <c r="G1494" t="s">
        <v>12</v>
      </c>
      <c r="H1494" t="s">
        <v>16</v>
      </c>
      <c r="I1494" t="s">
        <v>13</v>
      </c>
    </row>
    <row r="1495" spans="1:9" x14ac:dyDescent="0.25">
      <c r="A1495" t="s">
        <v>1528</v>
      </c>
      <c r="B1495">
        <v>1962</v>
      </c>
      <c r="C1495" t="s">
        <v>15</v>
      </c>
      <c r="D1495">
        <v>22</v>
      </c>
      <c r="E1495">
        <v>0</v>
      </c>
      <c r="F1495">
        <v>12629.9</v>
      </c>
      <c r="G1495" t="s">
        <v>12</v>
      </c>
      <c r="H1495" t="s">
        <v>12</v>
      </c>
      <c r="I1495" t="s">
        <v>13</v>
      </c>
    </row>
    <row r="1496" spans="1:9" x14ac:dyDescent="0.25">
      <c r="A1496" t="s">
        <v>1529</v>
      </c>
      <c r="B1496">
        <v>1962</v>
      </c>
      <c r="C1496" t="s">
        <v>10</v>
      </c>
      <c r="D1496">
        <v>22</v>
      </c>
      <c r="E1496">
        <v>0</v>
      </c>
      <c r="F1496">
        <v>12638.2</v>
      </c>
      <c r="G1496" t="s">
        <v>12</v>
      </c>
      <c r="H1496" t="s">
        <v>16</v>
      </c>
      <c r="I1496" t="s">
        <v>42</v>
      </c>
    </row>
    <row r="1497" spans="1:9" x14ac:dyDescent="0.25">
      <c r="A1497" t="s">
        <v>1530</v>
      </c>
      <c r="B1497">
        <v>1972</v>
      </c>
      <c r="C1497" t="s">
        <v>20</v>
      </c>
      <c r="D1497">
        <v>5</v>
      </c>
      <c r="E1497">
        <v>0</v>
      </c>
      <c r="F1497">
        <v>12640.24</v>
      </c>
      <c r="G1497" t="s">
        <v>12</v>
      </c>
      <c r="H1497" t="s">
        <v>16</v>
      </c>
      <c r="I1497" t="s">
        <v>42</v>
      </c>
    </row>
    <row r="1498" spans="1:9" x14ac:dyDescent="0.25">
      <c r="A1498" t="s">
        <v>1531</v>
      </c>
      <c r="B1498">
        <v>1966</v>
      </c>
      <c r="C1498" t="s">
        <v>30</v>
      </c>
      <c r="D1498">
        <v>17</v>
      </c>
      <c r="E1498">
        <v>2</v>
      </c>
      <c r="F1498">
        <v>12643.38</v>
      </c>
      <c r="G1498" t="s">
        <v>12</v>
      </c>
      <c r="H1498" t="s">
        <v>16</v>
      </c>
      <c r="I1498" t="s">
        <v>23</v>
      </c>
    </row>
    <row r="1499" spans="1:9" x14ac:dyDescent="0.25">
      <c r="A1499" t="s">
        <v>1532</v>
      </c>
      <c r="B1499">
        <v>1962</v>
      </c>
      <c r="C1499" t="s">
        <v>10</v>
      </c>
      <c r="D1499">
        <v>11</v>
      </c>
      <c r="E1499">
        <v>0</v>
      </c>
      <c r="F1499">
        <v>12644.59</v>
      </c>
      <c r="G1499" t="s">
        <v>12</v>
      </c>
      <c r="H1499" t="s">
        <v>11</v>
      </c>
      <c r="I1499" t="s">
        <v>42</v>
      </c>
    </row>
    <row r="1500" spans="1:9" x14ac:dyDescent="0.25">
      <c r="A1500" t="s">
        <v>1533</v>
      </c>
      <c r="B1500">
        <v>1965</v>
      </c>
      <c r="C1500" t="s">
        <v>20</v>
      </c>
      <c r="D1500">
        <v>14</v>
      </c>
      <c r="E1500">
        <v>2</v>
      </c>
      <c r="F1500">
        <v>12646.21</v>
      </c>
      <c r="G1500" t="s">
        <v>12</v>
      </c>
      <c r="H1500" t="s">
        <v>11</v>
      </c>
      <c r="I1500" t="s">
        <v>42</v>
      </c>
    </row>
    <row r="1501" spans="1:9" x14ac:dyDescent="0.25">
      <c r="A1501" t="s">
        <v>1534</v>
      </c>
      <c r="B1501">
        <v>1962</v>
      </c>
      <c r="C1501" t="s">
        <v>35</v>
      </c>
      <c r="D1501">
        <v>27</v>
      </c>
      <c r="E1501">
        <v>0</v>
      </c>
      <c r="F1501">
        <v>12648.7</v>
      </c>
      <c r="G1501" t="s">
        <v>12</v>
      </c>
      <c r="H1501" t="s">
        <v>11</v>
      </c>
      <c r="I1501" t="s">
        <v>13</v>
      </c>
    </row>
    <row r="1502" spans="1:9" x14ac:dyDescent="0.25">
      <c r="A1502" t="s">
        <v>1535</v>
      </c>
      <c r="B1502">
        <v>1974</v>
      </c>
      <c r="C1502" t="s">
        <v>20</v>
      </c>
      <c r="D1502">
        <v>24</v>
      </c>
      <c r="E1502">
        <v>0</v>
      </c>
      <c r="F1502">
        <v>12697.48</v>
      </c>
      <c r="G1502" t="s">
        <v>12</v>
      </c>
      <c r="H1502" t="s">
        <v>12</v>
      </c>
      <c r="I1502" t="s">
        <v>300</v>
      </c>
    </row>
    <row r="1503" spans="1:9" x14ac:dyDescent="0.25">
      <c r="A1503" t="s">
        <v>1536</v>
      </c>
      <c r="B1503">
        <v>1992</v>
      </c>
      <c r="C1503" t="s">
        <v>10</v>
      </c>
      <c r="D1503">
        <v>7</v>
      </c>
      <c r="E1503">
        <v>0</v>
      </c>
      <c r="F1503">
        <v>12699.56</v>
      </c>
      <c r="G1503" t="s">
        <v>12</v>
      </c>
      <c r="H1503" t="s">
        <v>11</v>
      </c>
      <c r="I1503" t="s">
        <v>42</v>
      </c>
    </row>
    <row r="1504" spans="1:9" x14ac:dyDescent="0.25">
      <c r="A1504" t="s">
        <v>1537</v>
      </c>
      <c r="B1504">
        <v>1964</v>
      </c>
      <c r="C1504" t="s">
        <v>15</v>
      </c>
      <c r="D1504">
        <v>28</v>
      </c>
      <c r="E1504">
        <v>0</v>
      </c>
      <c r="F1504">
        <v>12700.63</v>
      </c>
      <c r="G1504" t="s">
        <v>12</v>
      </c>
      <c r="H1504" t="s">
        <v>12</v>
      </c>
      <c r="I1504" t="s">
        <v>42</v>
      </c>
    </row>
    <row r="1505" spans="1:9" x14ac:dyDescent="0.25">
      <c r="A1505" t="s">
        <v>1538</v>
      </c>
      <c r="B1505">
        <v>1970</v>
      </c>
      <c r="C1505" t="s">
        <v>10</v>
      </c>
      <c r="D1505">
        <v>8</v>
      </c>
      <c r="E1505">
        <v>0</v>
      </c>
      <c r="F1505">
        <v>12713</v>
      </c>
      <c r="G1505" t="s">
        <v>12</v>
      </c>
      <c r="H1505" t="s">
        <v>16</v>
      </c>
      <c r="I1505" t="s">
        <v>42</v>
      </c>
    </row>
    <row r="1506" spans="1:9" x14ac:dyDescent="0.25">
      <c r="A1506" t="s">
        <v>1539</v>
      </c>
      <c r="B1506">
        <v>1988</v>
      </c>
      <c r="C1506" t="s">
        <v>10</v>
      </c>
      <c r="D1506">
        <v>17</v>
      </c>
      <c r="E1506">
        <v>3</v>
      </c>
      <c r="F1506">
        <v>12718.21</v>
      </c>
      <c r="G1506" t="s">
        <v>12</v>
      </c>
      <c r="H1506" t="s">
        <v>16</v>
      </c>
      <c r="I1506" t="s">
        <v>535</v>
      </c>
    </row>
    <row r="1507" spans="1:9" x14ac:dyDescent="0.25">
      <c r="A1507" t="s">
        <v>1540</v>
      </c>
      <c r="B1507">
        <v>1962</v>
      </c>
      <c r="C1507" t="s">
        <v>20</v>
      </c>
      <c r="D1507">
        <v>2</v>
      </c>
      <c r="E1507">
        <v>0</v>
      </c>
      <c r="F1507">
        <v>12731</v>
      </c>
      <c r="G1507" t="s">
        <v>12</v>
      </c>
      <c r="H1507" t="s">
        <v>12</v>
      </c>
      <c r="I1507" t="s">
        <v>168</v>
      </c>
    </row>
    <row r="1508" spans="1:9" x14ac:dyDescent="0.25">
      <c r="A1508" t="s">
        <v>1541</v>
      </c>
      <c r="B1508">
        <v>1962</v>
      </c>
      <c r="C1508" t="s">
        <v>37</v>
      </c>
      <c r="D1508">
        <v>1</v>
      </c>
      <c r="E1508">
        <v>0</v>
      </c>
      <c r="F1508">
        <v>12741.17</v>
      </c>
      <c r="G1508" t="s">
        <v>12</v>
      </c>
      <c r="H1508" t="s">
        <v>16</v>
      </c>
      <c r="I1508" t="s">
        <v>356</v>
      </c>
    </row>
    <row r="1509" spans="1:9" x14ac:dyDescent="0.25">
      <c r="A1509" t="s">
        <v>1542</v>
      </c>
      <c r="B1509">
        <v>1975</v>
      </c>
      <c r="C1509" t="s">
        <v>20</v>
      </c>
      <c r="D1509">
        <v>25</v>
      </c>
      <c r="E1509">
        <v>1</v>
      </c>
      <c r="F1509">
        <v>12770.27</v>
      </c>
      <c r="G1509" t="s">
        <v>12</v>
      </c>
      <c r="H1509" t="s">
        <v>12</v>
      </c>
      <c r="I1509" t="s">
        <v>300</v>
      </c>
    </row>
    <row r="1510" spans="1:9" x14ac:dyDescent="0.25">
      <c r="A1510" t="s">
        <v>1543</v>
      </c>
      <c r="B1510">
        <v>1972</v>
      </c>
      <c r="C1510" t="s">
        <v>37</v>
      </c>
      <c r="D1510">
        <v>7</v>
      </c>
      <c r="E1510">
        <v>0</v>
      </c>
      <c r="F1510">
        <v>12776.05</v>
      </c>
      <c r="G1510" t="s">
        <v>12</v>
      </c>
      <c r="H1510" t="s">
        <v>12</v>
      </c>
      <c r="I1510" t="s">
        <v>535</v>
      </c>
    </row>
    <row r="1511" spans="1:9" x14ac:dyDescent="0.25">
      <c r="A1511" t="s">
        <v>1544</v>
      </c>
      <c r="B1511">
        <v>1963</v>
      </c>
      <c r="C1511" t="s">
        <v>30</v>
      </c>
      <c r="D1511">
        <v>5</v>
      </c>
      <c r="E1511">
        <v>0</v>
      </c>
      <c r="F1511">
        <v>12788.03</v>
      </c>
      <c r="G1511" t="s">
        <v>12</v>
      </c>
      <c r="H1511" t="s">
        <v>12</v>
      </c>
      <c r="I1511" t="s">
        <v>200</v>
      </c>
    </row>
    <row r="1512" spans="1:9" x14ac:dyDescent="0.25">
      <c r="A1512" t="s">
        <v>1545</v>
      </c>
      <c r="B1512">
        <v>1983</v>
      </c>
      <c r="C1512" t="s">
        <v>37</v>
      </c>
      <c r="D1512">
        <v>29</v>
      </c>
      <c r="E1512">
        <v>3</v>
      </c>
      <c r="F1512">
        <v>12788.18</v>
      </c>
      <c r="G1512" t="s">
        <v>12</v>
      </c>
      <c r="H1512" t="s">
        <v>16</v>
      </c>
      <c r="I1512" t="s">
        <v>535</v>
      </c>
    </row>
    <row r="1513" spans="1:9" x14ac:dyDescent="0.25">
      <c r="A1513" t="s">
        <v>1546</v>
      </c>
      <c r="B1513">
        <v>1978</v>
      </c>
      <c r="C1513" t="s">
        <v>10</v>
      </c>
      <c r="D1513">
        <v>24</v>
      </c>
      <c r="E1513">
        <v>0</v>
      </c>
      <c r="F1513">
        <v>12797.21</v>
      </c>
      <c r="G1513" t="s">
        <v>12</v>
      </c>
      <c r="H1513" t="s">
        <v>16</v>
      </c>
      <c r="I1513" t="s">
        <v>247</v>
      </c>
    </row>
    <row r="1514" spans="1:9" x14ac:dyDescent="0.25">
      <c r="A1514" t="s">
        <v>1547</v>
      </c>
      <c r="B1514">
        <v>1963</v>
      </c>
      <c r="C1514" t="s">
        <v>10</v>
      </c>
      <c r="D1514">
        <v>20</v>
      </c>
      <c r="E1514">
        <v>0</v>
      </c>
      <c r="F1514">
        <v>12815.44</v>
      </c>
      <c r="G1514" t="s">
        <v>12</v>
      </c>
      <c r="H1514" t="s">
        <v>12</v>
      </c>
      <c r="I1514" t="s">
        <v>247</v>
      </c>
    </row>
    <row r="1515" spans="1:9" x14ac:dyDescent="0.25">
      <c r="A1515" t="s">
        <v>1548</v>
      </c>
      <c r="B1515">
        <v>1967</v>
      </c>
      <c r="C1515" t="s">
        <v>20</v>
      </c>
      <c r="D1515">
        <v>25</v>
      </c>
      <c r="E1515">
        <v>0</v>
      </c>
      <c r="F1515">
        <v>12823.25</v>
      </c>
      <c r="G1515" t="s">
        <v>12</v>
      </c>
      <c r="H1515" t="s">
        <v>12</v>
      </c>
      <c r="I1515" t="s">
        <v>300</v>
      </c>
    </row>
    <row r="1516" spans="1:9" x14ac:dyDescent="0.25">
      <c r="A1516" t="s">
        <v>1549</v>
      </c>
      <c r="B1516">
        <v>2004</v>
      </c>
      <c r="C1516" t="s">
        <v>15</v>
      </c>
      <c r="D1516">
        <v>9</v>
      </c>
      <c r="E1516">
        <v>2</v>
      </c>
      <c r="F1516">
        <v>12829.46</v>
      </c>
      <c r="G1516" t="s">
        <v>12</v>
      </c>
      <c r="H1516" t="s">
        <v>12</v>
      </c>
      <c r="I1516" t="s">
        <v>168</v>
      </c>
    </row>
    <row r="1517" spans="1:9" x14ac:dyDescent="0.25">
      <c r="A1517" t="s">
        <v>1550</v>
      </c>
      <c r="B1517">
        <v>1993</v>
      </c>
      <c r="C1517" t="s">
        <v>20</v>
      </c>
      <c r="D1517">
        <v>27</v>
      </c>
      <c r="E1517">
        <v>0</v>
      </c>
      <c r="F1517">
        <v>12847.24</v>
      </c>
      <c r="G1517" t="s">
        <v>12</v>
      </c>
      <c r="H1517" t="s">
        <v>11</v>
      </c>
      <c r="I1517" t="s">
        <v>23</v>
      </c>
    </row>
    <row r="1518" spans="1:9" x14ac:dyDescent="0.25">
      <c r="A1518" t="s">
        <v>1551</v>
      </c>
      <c r="B1518">
        <v>1973</v>
      </c>
      <c r="C1518" t="s">
        <v>20</v>
      </c>
      <c r="D1518">
        <v>22</v>
      </c>
      <c r="E1518">
        <v>0</v>
      </c>
      <c r="F1518">
        <v>12852.37</v>
      </c>
      <c r="G1518" t="s">
        <v>12</v>
      </c>
      <c r="H1518" t="s">
        <v>16</v>
      </c>
      <c r="I1518" t="s">
        <v>23</v>
      </c>
    </row>
    <row r="1519" spans="1:9" x14ac:dyDescent="0.25">
      <c r="A1519" t="s">
        <v>1552</v>
      </c>
      <c r="B1519">
        <v>1963</v>
      </c>
      <c r="C1519" t="s">
        <v>20</v>
      </c>
      <c r="D1519">
        <v>27</v>
      </c>
      <c r="E1519">
        <v>0</v>
      </c>
      <c r="F1519">
        <v>12856.84</v>
      </c>
      <c r="G1519" t="s">
        <v>12</v>
      </c>
      <c r="H1519" t="s">
        <v>12</v>
      </c>
      <c r="I1519" t="s">
        <v>300</v>
      </c>
    </row>
    <row r="1520" spans="1:9" x14ac:dyDescent="0.25">
      <c r="A1520" t="s">
        <v>1553</v>
      </c>
      <c r="B1520">
        <v>1984</v>
      </c>
      <c r="C1520" t="s">
        <v>35</v>
      </c>
      <c r="D1520">
        <v>6</v>
      </c>
      <c r="E1520">
        <v>3</v>
      </c>
      <c r="F1520">
        <v>12870.31</v>
      </c>
      <c r="G1520" t="s">
        <v>12</v>
      </c>
      <c r="H1520" t="s">
        <v>12</v>
      </c>
      <c r="I1520" t="s">
        <v>23</v>
      </c>
    </row>
    <row r="1521" spans="1:9" x14ac:dyDescent="0.25">
      <c r="A1521" t="s">
        <v>1554</v>
      </c>
      <c r="B1521">
        <v>2004</v>
      </c>
      <c r="C1521" t="s">
        <v>10</v>
      </c>
      <c r="D1521">
        <v>9</v>
      </c>
      <c r="E1521">
        <v>0</v>
      </c>
      <c r="F1521">
        <v>12890.06</v>
      </c>
      <c r="G1521" t="s">
        <v>12</v>
      </c>
      <c r="H1521" t="s">
        <v>16</v>
      </c>
      <c r="I1521" t="s">
        <v>166</v>
      </c>
    </row>
    <row r="1522" spans="1:9" x14ac:dyDescent="0.25">
      <c r="A1522" t="s">
        <v>1555</v>
      </c>
      <c r="B1522">
        <v>1963</v>
      </c>
      <c r="C1522" t="s">
        <v>35</v>
      </c>
      <c r="D1522">
        <v>16</v>
      </c>
      <c r="E1522">
        <v>1</v>
      </c>
      <c r="F1522">
        <v>12913.99</v>
      </c>
      <c r="G1522" t="s">
        <v>12</v>
      </c>
      <c r="H1522" t="s">
        <v>11</v>
      </c>
      <c r="I1522" t="s">
        <v>168</v>
      </c>
    </row>
    <row r="1523" spans="1:9" x14ac:dyDescent="0.25">
      <c r="A1523" t="s">
        <v>1556</v>
      </c>
      <c r="B1523">
        <v>1963</v>
      </c>
      <c r="C1523" t="s">
        <v>20</v>
      </c>
      <c r="D1523">
        <v>1</v>
      </c>
      <c r="E1523">
        <v>2</v>
      </c>
      <c r="F1523">
        <v>12925.89</v>
      </c>
      <c r="G1523" t="s">
        <v>12</v>
      </c>
      <c r="H1523" t="s">
        <v>11</v>
      </c>
      <c r="I1523" t="s">
        <v>13</v>
      </c>
    </row>
    <row r="1524" spans="1:9" x14ac:dyDescent="0.25">
      <c r="A1524" t="s">
        <v>1557</v>
      </c>
      <c r="B1524">
        <v>1963</v>
      </c>
      <c r="C1524" t="s">
        <v>35</v>
      </c>
      <c r="D1524">
        <v>14</v>
      </c>
      <c r="E1524">
        <v>2</v>
      </c>
      <c r="F1524">
        <v>12928.79</v>
      </c>
      <c r="G1524" t="s">
        <v>12</v>
      </c>
      <c r="H1524" t="s">
        <v>11</v>
      </c>
      <c r="I1524" t="s">
        <v>13</v>
      </c>
    </row>
    <row r="1525" spans="1:9" x14ac:dyDescent="0.25">
      <c r="A1525" t="s">
        <v>1558</v>
      </c>
      <c r="B1525">
        <v>1966</v>
      </c>
      <c r="C1525" t="s">
        <v>30</v>
      </c>
      <c r="D1525">
        <v>22</v>
      </c>
      <c r="E1525">
        <v>4</v>
      </c>
      <c r="F1525">
        <v>12949.16</v>
      </c>
      <c r="G1525" t="s">
        <v>12</v>
      </c>
      <c r="H1525" t="s">
        <v>12</v>
      </c>
      <c r="I1525" t="s">
        <v>13</v>
      </c>
    </row>
    <row r="1526" spans="1:9" x14ac:dyDescent="0.25">
      <c r="A1526" t="s">
        <v>1559</v>
      </c>
      <c r="B1526">
        <v>1961</v>
      </c>
      <c r="C1526" t="s">
        <v>35</v>
      </c>
      <c r="D1526">
        <v>20</v>
      </c>
      <c r="E1526">
        <v>0</v>
      </c>
      <c r="F1526">
        <v>12950.07</v>
      </c>
      <c r="G1526" t="s">
        <v>12</v>
      </c>
      <c r="H1526" t="s">
        <v>16</v>
      </c>
      <c r="I1526" t="s">
        <v>23</v>
      </c>
    </row>
    <row r="1527" spans="1:9" x14ac:dyDescent="0.25">
      <c r="A1527" t="s">
        <v>1560</v>
      </c>
      <c r="B1527">
        <v>1960</v>
      </c>
      <c r="C1527" t="s">
        <v>15</v>
      </c>
      <c r="D1527">
        <v>4</v>
      </c>
      <c r="E1527">
        <v>0</v>
      </c>
      <c r="F1527">
        <v>12957.12</v>
      </c>
      <c r="G1527" t="s">
        <v>12</v>
      </c>
      <c r="H1527" t="s">
        <v>16</v>
      </c>
      <c r="I1527" t="s">
        <v>42</v>
      </c>
    </row>
    <row r="1528" spans="1:9" x14ac:dyDescent="0.25">
      <c r="A1528" t="s">
        <v>1561</v>
      </c>
      <c r="B1528">
        <v>1960</v>
      </c>
      <c r="C1528" t="s">
        <v>18</v>
      </c>
      <c r="D1528">
        <v>22</v>
      </c>
      <c r="E1528">
        <v>0</v>
      </c>
      <c r="F1528">
        <v>12979.36</v>
      </c>
      <c r="G1528" t="s">
        <v>12</v>
      </c>
      <c r="H1528" t="s">
        <v>16</v>
      </c>
      <c r="I1528" t="s">
        <v>42</v>
      </c>
    </row>
    <row r="1529" spans="1:9" x14ac:dyDescent="0.25">
      <c r="A1529" t="s">
        <v>1562</v>
      </c>
      <c r="B1529">
        <v>1960</v>
      </c>
      <c r="C1529" t="s">
        <v>20</v>
      </c>
      <c r="D1529">
        <v>23</v>
      </c>
      <c r="E1529">
        <v>0</v>
      </c>
      <c r="F1529">
        <v>12981.35</v>
      </c>
      <c r="G1529" t="s">
        <v>12</v>
      </c>
      <c r="H1529" t="s">
        <v>12</v>
      </c>
      <c r="I1529" t="s">
        <v>13</v>
      </c>
    </row>
    <row r="1530" spans="1:9" x14ac:dyDescent="0.25">
      <c r="A1530" t="s">
        <v>1563</v>
      </c>
      <c r="B1530">
        <v>1960</v>
      </c>
      <c r="C1530" t="s">
        <v>15</v>
      </c>
      <c r="D1530">
        <v>28</v>
      </c>
      <c r="E1530">
        <v>0</v>
      </c>
      <c r="F1530">
        <v>12982.87</v>
      </c>
      <c r="G1530" t="s">
        <v>12</v>
      </c>
      <c r="H1530" t="s">
        <v>16</v>
      </c>
      <c r="I1530" t="s">
        <v>13</v>
      </c>
    </row>
    <row r="1531" spans="1:9" x14ac:dyDescent="0.25">
      <c r="A1531" t="s">
        <v>1564</v>
      </c>
      <c r="B1531">
        <v>1979</v>
      </c>
      <c r="C1531" t="s">
        <v>15</v>
      </c>
      <c r="D1531">
        <v>27</v>
      </c>
      <c r="E1531">
        <v>2</v>
      </c>
      <c r="F1531">
        <v>12994.12</v>
      </c>
      <c r="G1531" t="s">
        <v>12</v>
      </c>
      <c r="H1531" t="s">
        <v>11</v>
      </c>
      <c r="I1531" t="s">
        <v>535</v>
      </c>
    </row>
    <row r="1532" spans="1:9" x14ac:dyDescent="0.25">
      <c r="A1532" t="s">
        <v>1565</v>
      </c>
      <c r="B1532">
        <v>1981</v>
      </c>
      <c r="C1532" t="s">
        <v>37</v>
      </c>
      <c r="D1532">
        <v>30</v>
      </c>
      <c r="E1532">
        <v>1</v>
      </c>
      <c r="F1532">
        <v>13002.91</v>
      </c>
      <c r="G1532" t="s">
        <v>12</v>
      </c>
      <c r="H1532" t="s">
        <v>16</v>
      </c>
      <c r="I1532" t="s">
        <v>23</v>
      </c>
    </row>
    <row r="1533" spans="1:9" x14ac:dyDescent="0.25">
      <c r="A1533" t="s">
        <v>1566</v>
      </c>
      <c r="B1533">
        <v>1962</v>
      </c>
      <c r="C1533" t="s">
        <v>18</v>
      </c>
      <c r="D1533">
        <v>24</v>
      </c>
      <c r="E1533">
        <v>0</v>
      </c>
      <c r="F1533">
        <v>13004.95</v>
      </c>
      <c r="G1533" t="s">
        <v>12</v>
      </c>
      <c r="H1533" t="s">
        <v>16</v>
      </c>
      <c r="I1533" t="s">
        <v>23</v>
      </c>
    </row>
    <row r="1534" spans="1:9" x14ac:dyDescent="0.25">
      <c r="A1534" t="s">
        <v>1567</v>
      </c>
      <c r="B1534">
        <v>1969</v>
      </c>
      <c r="C1534" t="s">
        <v>30</v>
      </c>
      <c r="D1534">
        <v>13</v>
      </c>
      <c r="E1534">
        <v>0</v>
      </c>
      <c r="F1534">
        <v>13008.07</v>
      </c>
      <c r="G1534" t="s">
        <v>12</v>
      </c>
      <c r="H1534" t="s">
        <v>12</v>
      </c>
      <c r="I1534" t="s">
        <v>23</v>
      </c>
    </row>
    <row r="1535" spans="1:9" x14ac:dyDescent="0.25">
      <c r="A1535" t="s">
        <v>1568</v>
      </c>
      <c r="B1535">
        <v>1972</v>
      </c>
      <c r="C1535" t="s">
        <v>20</v>
      </c>
      <c r="D1535">
        <v>27</v>
      </c>
      <c r="E1535">
        <v>0</v>
      </c>
      <c r="F1535">
        <v>13010.86</v>
      </c>
      <c r="G1535" t="s">
        <v>12</v>
      </c>
      <c r="H1535" t="s">
        <v>11</v>
      </c>
      <c r="I1535" t="s">
        <v>23</v>
      </c>
    </row>
    <row r="1536" spans="1:9" x14ac:dyDescent="0.25">
      <c r="A1536" t="s">
        <v>1569</v>
      </c>
      <c r="B1536">
        <v>1962</v>
      </c>
      <c r="C1536" t="s">
        <v>10</v>
      </c>
      <c r="D1536">
        <v>20</v>
      </c>
      <c r="E1536">
        <v>0</v>
      </c>
      <c r="F1536">
        <v>13012.21</v>
      </c>
      <c r="G1536" t="s">
        <v>12</v>
      </c>
      <c r="H1536" t="s">
        <v>16</v>
      </c>
      <c r="I1536" t="s">
        <v>23</v>
      </c>
    </row>
    <row r="1537" spans="1:9" x14ac:dyDescent="0.25">
      <c r="A1537" t="s">
        <v>1570</v>
      </c>
      <c r="B1537">
        <v>1964</v>
      </c>
      <c r="C1537" t="s">
        <v>20</v>
      </c>
      <c r="D1537">
        <v>23</v>
      </c>
      <c r="E1537">
        <v>1</v>
      </c>
      <c r="F1537">
        <v>13019.16</v>
      </c>
      <c r="G1537" t="s">
        <v>12</v>
      </c>
      <c r="H1537" t="s">
        <v>16</v>
      </c>
      <c r="I1537" t="s">
        <v>247</v>
      </c>
    </row>
    <row r="1538" spans="1:9" x14ac:dyDescent="0.25">
      <c r="A1538" t="s">
        <v>1571</v>
      </c>
      <c r="B1538">
        <v>1965</v>
      </c>
      <c r="C1538" t="s">
        <v>15</v>
      </c>
      <c r="D1538">
        <v>4</v>
      </c>
      <c r="E1538">
        <v>0</v>
      </c>
      <c r="F1538">
        <v>13023.93</v>
      </c>
      <c r="G1538" t="s">
        <v>12</v>
      </c>
      <c r="H1538" t="s">
        <v>11</v>
      </c>
      <c r="I1538" t="s">
        <v>200</v>
      </c>
    </row>
    <row r="1539" spans="1:9" x14ac:dyDescent="0.25">
      <c r="A1539" t="s">
        <v>1572</v>
      </c>
      <c r="B1539">
        <v>1961</v>
      </c>
      <c r="C1539" t="s">
        <v>15</v>
      </c>
      <c r="D1539">
        <v>9</v>
      </c>
      <c r="E1539">
        <v>0</v>
      </c>
      <c r="F1539">
        <v>13041.92</v>
      </c>
      <c r="G1539" t="s">
        <v>12</v>
      </c>
      <c r="H1539" t="s">
        <v>16</v>
      </c>
      <c r="I1539" t="s">
        <v>42</v>
      </c>
    </row>
    <row r="1540" spans="1:9" x14ac:dyDescent="0.25">
      <c r="A1540" t="s">
        <v>1573</v>
      </c>
      <c r="B1540">
        <v>1969</v>
      </c>
      <c r="C1540" t="s">
        <v>20</v>
      </c>
      <c r="D1540">
        <v>23</v>
      </c>
      <c r="E1540">
        <v>0</v>
      </c>
      <c r="F1540">
        <v>13044.41</v>
      </c>
      <c r="G1540" t="s">
        <v>12</v>
      </c>
      <c r="H1540" t="s">
        <v>16</v>
      </c>
      <c r="I1540" t="s">
        <v>23</v>
      </c>
    </row>
    <row r="1541" spans="1:9" x14ac:dyDescent="0.25">
      <c r="A1541" t="s">
        <v>1574</v>
      </c>
      <c r="B1541">
        <v>1967</v>
      </c>
      <c r="C1541" t="s">
        <v>35</v>
      </c>
      <c r="D1541">
        <v>6</v>
      </c>
      <c r="E1541">
        <v>3</v>
      </c>
      <c r="F1541">
        <v>13047.33</v>
      </c>
      <c r="G1541" t="s">
        <v>12</v>
      </c>
      <c r="H1541" t="s">
        <v>12</v>
      </c>
      <c r="I1541" t="s">
        <v>247</v>
      </c>
    </row>
    <row r="1542" spans="1:9" x14ac:dyDescent="0.25">
      <c r="A1542" t="s">
        <v>1575</v>
      </c>
      <c r="B1542">
        <v>1985</v>
      </c>
      <c r="C1542" t="s">
        <v>37</v>
      </c>
      <c r="D1542">
        <v>26</v>
      </c>
      <c r="E1542">
        <v>3</v>
      </c>
      <c r="F1542">
        <v>13051.22</v>
      </c>
      <c r="G1542" t="s">
        <v>12</v>
      </c>
      <c r="H1542" t="s">
        <v>16</v>
      </c>
      <c r="I1542" t="s">
        <v>535</v>
      </c>
    </row>
    <row r="1543" spans="1:9" x14ac:dyDescent="0.25">
      <c r="A1543" t="s">
        <v>1576</v>
      </c>
      <c r="B1543">
        <v>1961</v>
      </c>
      <c r="C1543" t="s">
        <v>15</v>
      </c>
      <c r="D1543">
        <v>6</v>
      </c>
      <c r="E1543">
        <v>0</v>
      </c>
      <c r="F1543">
        <v>13063.88</v>
      </c>
      <c r="G1543" t="s">
        <v>12</v>
      </c>
      <c r="H1543" t="s">
        <v>11</v>
      </c>
      <c r="I1543" t="s">
        <v>42</v>
      </c>
    </row>
    <row r="1544" spans="1:9" x14ac:dyDescent="0.25">
      <c r="A1544" t="s">
        <v>1577</v>
      </c>
      <c r="B1544">
        <v>1978</v>
      </c>
      <c r="C1544" t="s">
        <v>10</v>
      </c>
      <c r="D1544">
        <v>17</v>
      </c>
      <c r="E1544">
        <v>2</v>
      </c>
      <c r="F1544">
        <v>13101.74</v>
      </c>
      <c r="G1544" t="s">
        <v>12</v>
      </c>
      <c r="H1544" t="s">
        <v>11</v>
      </c>
      <c r="I1544" t="s">
        <v>535</v>
      </c>
    </row>
    <row r="1545" spans="1:9" x14ac:dyDescent="0.25">
      <c r="A1545" t="s">
        <v>1578</v>
      </c>
      <c r="B1545">
        <v>1971</v>
      </c>
      <c r="C1545" t="s">
        <v>37</v>
      </c>
      <c r="D1545">
        <v>30</v>
      </c>
      <c r="E1545">
        <v>0</v>
      </c>
      <c r="F1545">
        <v>13110.79</v>
      </c>
      <c r="G1545" t="s">
        <v>12</v>
      </c>
      <c r="H1545" t="s">
        <v>11</v>
      </c>
      <c r="I1545" t="s">
        <v>42</v>
      </c>
    </row>
    <row r="1546" spans="1:9" x14ac:dyDescent="0.25">
      <c r="A1546" t="s">
        <v>1579</v>
      </c>
      <c r="B1546">
        <v>1962</v>
      </c>
      <c r="C1546" t="s">
        <v>35</v>
      </c>
      <c r="D1546">
        <v>2</v>
      </c>
      <c r="E1546">
        <v>1</v>
      </c>
      <c r="F1546">
        <v>13112.6</v>
      </c>
      <c r="G1546" t="s">
        <v>12</v>
      </c>
      <c r="H1546" t="s">
        <v>12</v>
      </c>
      <c r="I1546" t="s">
        <v>23</v>
      </c>
    </row>
    <row r="1547" spans="1:9" x14ac:dyDescent="0.25">
      <c r="A1547" t="s">
        <v>1580</v>
      </c>
      <c r="B1547">
        <v>1992</v>
      </c>
      <c r="C1547" t="s">
        <v>35</v>
      </c>
      <c r="D1547">
        <v>12</v>
      </c>
      <c r="E1547">
        <v>0</v>
      </c>
      <c r="F1547">
        <v>13113.51</v>
      </c>
      <c r="G1547" t="s">
        <v>12</v>
      </c>
      <c r="H1547" t="s">
        <v>11</v>
      </c>
      <c r="I1547" t="s">
        <v>535</v>
      </c>
    </row>
    <row r="1548" spans="1:9" x14ac:dyDescent="0.25">
      <c r="A1548" t="s">
        <v>1581</v>
      </c>
      <c r="B1548">
        <v>1963</v>
      </c>
      <c r="C1548" t="s">
        <v>20</v>
      </c>
      <c r="D1548">
        <v>14</v>
      </c>
      <c r="E1548">
        <v>0</v>
      </c>
      <c r="F1548">
        <v>13116.84</v>
      </c>
      <c r="G1548" t="s">
        <v>12</v>
      </c>
      <c r="H1548" t="s">
        <v>16</v>
      </c>
      <c r="I1548" t="s">
        <v>23</v>
      </c>
    </row>
    <row r="1549" spans="1:9" x14ac:dyDescent="0.25">
      <c r="A1549" t="s">
        <v>1582</v>
      </c>
      <c r="B1549">
        <v>1999</v>
      </c>
      <c r="C1549" t="s">
        <v>35</v>
      </c>
      <c r="D1549">
        <v>16</v>
      </c>
      <c r="E1549">
        <v>0</v>
      </c>
      <c r="F1549">
        <v>13126.68</v>
      </c>
      <c r="G1549" t="s">
        <v>12</v>
      </c>
      <c r="H1549" t="s">
        <v>12</v>
      </c>
      <c r="I1549" t="s">
        <v>42</v>
      </c>
    </row>
    <row r="1550" spans="1:9" x14ac:dyDescent="0.25">
      <c r="A1550" t="s">
        <v>1583</v>
      </c>
      <c r="B1550">
        <v>1961</v>
      </c>
      <c r="C1550" t="s">
        <v>20</v>
      </c>
      <c r="D1550">
        <v>7</v>
      </c>
      <c r="E1550">
        <v>0</v>
      </c>
      <c r="F1550">
        <v>13129.6</v>
      </c>
      <c r="G1550" t="s">
        <v>12</v>
      </c>
      <c r="H1550" t="s">
        <v>11</v>
      </c>
      <c r="I1550" t="s">
        <v>356</v>
      </c>
    </row>
    <row r="1551" spans="1:9" x14ac:dyDescent="0.25">
      <c r="A1551" t="s">
        <v>1584</v>
      </c>
      <c r="B1551">
        <v>1961</v>
      </c>
      <c r="C1551" t="s">
        <v>30</v>
      </c>
      <c r="D1551">
        <v>6</v>
      </c>
      <c r="E1551">
        <v>0</v>
      </c>
      <c r="F1551">
        <v>13143.34</v>
      </c>
      <c r="G1551" t="s">
        <v>12</v>
      </c>
      <c r="H1551" t="s">
        <v>11</v>
      </c>
      <c r="I1551" t="s">
        <v>516</v>
      </c>
    </row>
    <row r="1552" spans="1:9" x14ac:dyDescent="0.25">
      <c r="A1552" t="s">
        <v>1585</v>
      </c>
      <c r="B1552">
        <v>1961</v>
      </c>
      <c r="C1552" t="s">
        <v>30</v>
      </c>
      <c r="D1552">
        <v>6</v>
      </c>
      <c r="E1552">
        <v>0</v>
      </c>
      <c r="F1552">
        <v>13143.86</v>
      </c>
      <c r="G1552" t="s">
        <v>12</v>
      </c>
      <c r="H1552" t="s">
        <v>11</v>
      </c>
      <c r="I1552" t="s">
        <v>168</v>
      </c>
    </row>
    <row r="1553" spans="1:9" x14ac:dyDescent="0.25">
      <c r="A1553" t="s">
        <v>1586</v>
      </c>
      <c r="B1553">
        <v>1962</v>
      </c>
      <c r="C1553" t="s">
        <v>35</v>
      </c>
      <c r="D1553">
        <v>5</v>
      </c>
      <c r="E1553">
        <v>0</v>
      </c>
      <c r="F1553">
        <v>13204.29</v>
      </c>
      <c r="G1553" t="s">
        <v>12</v>
      </c>
      <c r="H1553" t="s">
        <v>16</v>
      </c>
      <c r="I1553" t="s">
        <v>247</v>
      </c>
    </row>
    <row r="1554" spans="1:9" x14ac:dyDescent="0.25">
      <c r="A1554" t="s">
        <v>1587</v>
      </c>
      <c r="B1554">
        <v>1982</v>
      </c>
      <c r="C1554" t="s">
        <v>37</v>
      </c>
      <c r="D1554">
        <v>15</v>
      </c>
      <c r="E1554">
        <v>3</v>
      </c>
      <c r="F1554">
        <v>13214.43</v>
      </c>
      <c r="G1554" t="s">
        <v>12</v>
      </c>
      <c r="H1554" t="s">
        <v>11</v>
      </c>
      <c r="I1554" t="s">
        <v>23</v>
      </c>
    </row>
    <row r="1555" spans="1:9" x14ac:dyDescent="0.25">
      <c r="A1555" t="s">
        <v>1588</v>
      </c>
      <c r="B1555">
        <v>1962</v>
      </c>
      <c r="C1555" t="s">
        <v>30</v>
      </c>
      <c r="D1555">
        <v>7</v>
      </c>
      <c r="E1555">
        <v>0</v>
      </c>
      <c r="F1555">
        <v>13217.09</v>
      </c>
      <c r="G1555" t="s">
        <v>12</v>
      </c>
      <c r="H1555" t="s">
        <v>16</v>
      </c>
      <c r="I1555" t="s">
        <v>247</v>
      </c>
    </row>
    <row r="1556" spans="1:9" x14ac:dyDescent="0.25">
      <c r="A1556" t="s">
        <v>1589</v>
      </c>
      <c r="B1556">
        <v>1965</v>
      </c>
      <c r="C1556" t="s">
        <v>15</v>
      </c>
      <c r="D1556">
        <v>13</v>
      </c>
      <c r="E1556">
        <v>2</v>
      </c>
      <c r="F1556">
        <v>13224.06</v>
      </c>
      <c r="G1556" t="s">
        <v>12</v>
      </c>
      <c r="H1556" t="s">
        <v>12</v>
      </c>
      <c r="I1556" t="s">
        <v>247</v>
      </c>
    </row>
    <row r="1557" spans="1:9" x14ac:dyDescent="0.25">
      <c r="A1557" t="s">
        <v>1590</v>
      </c>
      <c r="B1557">
        <v>1962</v>
      </c>
      <c r="C1557" t="s">
        <v>15</v>
      </c>
      <c r="D1557">
        <v>24</v>
      </c>
      <c r="E1557">
        <v>1</v>
      </c>
      <c r="F1557">
        <v>13224.69</v>
      </c>
      <c r="G1557" t="s">
        <v>12</v>
      </c>
      <c r="H1557" t="s">
        <v>11</v>
      </c>
      <c r="I1557" t="s">
        <v>42</v>
      </c>
    </row>
    <row r="1558" spans="1:9" x14ac:dyDescent="0.25">
      <c r="A1558" t="s">
        <v>1591</v>
      </c>
      <c r="B1558">
        <v>1962</v>
      </c>
      <c r="C1558" t="s">
        <v>37</v>
      </c>
      <c r="D1558">
        <v>11</v>
      </c>
      <c r="E1558">
        <v>0</v>
      </c>
      <c r="F1558">
        <v>13228.85</v>
      </c>
      <c r="G1558" t="s">
        <v>12</v>
      </c>
      <c r="H1558" t="s">
        <v>12</v>
      </c>
      <c r="I1558" t="s">
        <v>249</v>
      </c>
    </row>
    <row r="1559" spans="1:9" x14ac:dyDescent="0.25">
      <c r="A1559" t="s">
        <v>1592</v>
      </c>
      <c r="B1559">
        <v>1994</v>
      </c>
      <c r="C1559" t="s">
        <v>10</v>
      </c>
      <c r="D1559">
        <v>1</v>
      </c>
      <c r="E1559">
        <v>0</v>
      </c>
      <c r="F1559">
        <v>13292.52</v>
      </c>
      <c r="G1559" t="s">
        <v>12</v>
      </c>
      <c r="H1559" t="s">
        <v>12</v>
      </c>
      <c r="I1559" t="s">
        <v>23</v>
      </c>
    </row>
    <row r="1560" spans="1:9" x14ac:dyDescent="0.25">
      <c r="A1560" t="s">
        <v>1593</v>
      </c>
      <c r="B1560">
        <v>1976</v>
      </c>
      <c r="C1560" t="s">
        <v>35</v>
      </c>
      <c r="D1560">
        <v>23</v>
      </c>
      <c r="E1560">
        <v>2</v>
      </c>
      <c r="F1560">
        <v>13333.71</v>
      </c>
      <c r="G1560" t="s">
        <v>12</v>
      </c>
      <c r="H1560" t="s">
        <v>11</v>
      </c>
      <c r="I1560" t="s">
        <v>23</v>
      </c>
    </row>
    <row r="1561" spans="1:9" x14ac:dyDescent="0.25">
      <c r="A1561" t="s">
        <v>1594</v>
      </c>
      <c r="B1561">
        <v>1960</v>
      </c>
      <c r="C1561" t="s">
        <v>15</v>
      </c>
      <c r="D1561">
        <v>11</v>
      </c>
      <c r="E1561">
        <v>0</v>
      </c>
      <c r="F1561">
        <v>13352.1</v>
      </c>
      <c r="G1561" t="s">
        <v>12</v>
      </c>
      <c r="H1561" t="s">
        <v>16</v>
      </c>
      <c r="I1561" t="s">
        <v>23</v>
      </c>
    </row>
    <row r="1562" spans="1:9" x14ac:dyDescent="0.25">
      <c r="A1562" t="s">
        <v>1595</v>
      </c>
      <c r="B1562">
        <v>1990</v>
      </c>
      <c r="C1562" t="s">
        <v>37</v>
      </c>
      <c r="D1562">
        <v>2</v>
      </c>
      <c r="E1562">
        <v>3</v>
      </c>
      <c r="F1562">
        <v>13360.94</v>
      </c>
      <c r="G1562" t="s">
        <v>12</v>
      </c>
      <c r="H1562" t="s">
        <v>16</v>
      </c>
      <c r="I1562" t="s">
        <v>23</v>
      </c>
    </row>
    <row r="1563" spans="1:9" x14ac:dyDescent="0.25">
      <c r="A1563" t="s">
        <v>1596</v>
      </c>
      <c r="B1563">
        <v>1964</v>
      </c>
      <c r="C1563" t="s">
        <v>20</v>
      </c>
      <c r="D1563">
        <v>24</v>
      </c>
      <c r="E1563">
        <v>0</v>
      </c>
      <c r="F1563">
        <v>13375.76</v>
      </c>
      <c r="G1563" t="s">
        <v>12</v>
      </c>
      <c r="H1563" t="s">
        <v>11</v>
      </c>
      <c r="I1563" t="s">
        <v>200</v>
      </c>
    </row>
    <row r="1564" spans="1:9" x14ac:dyDescent="0.25">
      <c r="A1564" t="s">
        <v>1597</v>
      </c>
      <c r="B1564">
        <v>1979</v>
      </c>
      <c r="C1564" t="s">
        <v>20</v>
      </c>
      <c r="D1564">
        <v>30</v>
      </c>
      <c r="E1564">
        <v>2</v>
      </c>
      <c r="F1564">
        <v>13377.41</v>
      </c>
      <c r="G1564" t="s">
        <v>12</v>
      </c>
      <c r="H1564" t="s">
        <v>12</v>
      </c>
      <c r="I1564" t="s">
        <v>535</v>
      </c>
    </row>
    <row r="1565" spans="1:9" x14ac:dyDescent="0.25">
      <c r="A1565" t="s">
        <v>1598</v>
      </c>
      <c r="B1565">
        <v>1984</v>
      </c>
      <c r="C1565" t="s">
        <v>18</v>
      </c>
      <c r="D1565">
        <v>6</v>
      </c>
      <c r="E1565">
        <v>3</v>
      </c>
      <c r="F1565">
        <v>13383.67</v>
      </c>
      <c r="G1565" t="s">
        <v>12</v>
      </c>
      <c r="H1565" t="s">
        <v>11</v>
      </c>
      <c r="I1565" t="s">
        <v>249</v>
      </c>
    </row>
    <row r="1566" spans="1:9" x14ac:dyDescent="0.25">
      <c r="A1566" t="s">
        <v>1599</v>
      </c>
      <c r="B1566">
        <v>1959</v>
      </c>
      <c r="C1566" t="s">
        <v>30</v>
      </c>
      <c r="D1566">
        <v>9</v>
      </c>
      <c r="E1566">
        <v>0</v>
      </c>
      <c r="F1566">
        <v>13390.56</v>
      </c>
      <c r="G1566" t="s">
        <v>12</v>
      </c>
      <c r="H1566" t="s">
        <v>12</v>
      </c>
      <c r="I1566" t="s">
        <v>42</v>
      </c>
    </row>
    <row r="1567" spans="1:9" x14ac:dyDescent="0.25">
      <c r="A1567" t="s">
        <v>1600</v>
      </c>
      <c r="B1567">
        <v>1959</v>
      </c>
      <c r="C1567" t="s">
        <v>15</v>
      </c>
      <c r="D1567">
        <v>25</v>
      </c>
      <c r="E1567">
        <v>0</v>
      </c>
      <c r="F1567">
        <v>13393.76</v>
      </c>
      <c r="G1567" t="s">
        <v>12</v>
      </c>
      <c r="H1567" t="s">
        <v>16</v>
      </c>
      <c r="I1567" t="s">
        <v>42</v>
      </c>
    </row>
    <row r="1568" spans="1:9" x14ac:dyDescent="0.25">
      <c r="A1568" t="s">
        <v>1601</v>
      </c>
      <c r="B1568">
        <v>1959</v>
      </c>
      <c r="C1568" t="s">
        <v>30</v>
      </c>
      <c r="D1568">
        <v>20</v>
      </c>
      <c r="E1568">
        <v>0</v>
      </c>
      <c r="F1568">
        <v>13405.39</v>
      </c>
      <c r="G1568" t="s">
        <v>12</v>
      </c>
      <c r="H1568" t="s">
        <v>12</v>
      </c>
      <c r="I1568" t="s">
        <v>13</v>
      </c>
    </row>
    <row r="1569" spans="1:9" x14ac:dyDescent="0.25">
      <c r="A1569" t="s">
        <v>1602</v>
      </c>
      <c r="B1569">
        <v>1992</v>
      </c>
      <c r="C1569" t="s">
        <v>30</v>
      </c>
      <c r="D1569">
        <v>19</v>
      </c>
      <c r="E1569">
        <v>0</v>
      </c>
      <c r="F1569">
        <v>13412.97</v>
      </c>
      <c r="G1569" t="s">
        <v>12</v>
      </c>
      <c r="H1569" t="s">
        <v>12</v>
      </c>
      <c r="I1569" t="s">
        <v>249</v>
      </c>
    </row>
    <row r="1570" spans="1:9" x14ac:dyDescent="0.25">
      <c r="A1570" t="s">
        <v>1603</v>
      </c>
      <c r="B1570">
        <v>1961</v>
      </c>
      <c r="C1570" t="s">
        <v>10</v>
      </c>
      <c r="D1570">
        <v>22</v>
      </c>
      <c r="E1570">
        <v>0</v>
      </c>
      <c r="F1570">
        <v>13415.04</v>
      </c>
      <c r="G1570" t="s">
        <v>12</v>
      </c>
      <c r="H1570" t="s">
        <v>11</v>
      </c>
      <c r="I1570" t="s">
        <v>23</v>
      </c>
    </row>
    <row r="1571" spans="1:9" x14ac:dyDescent="0.25">
      <c r="A1571" t="s">
        <v>1604</v>
      </c>
      <c r="B1571">
        <v>1994</v>
      </c>
      <c r="C1571" t="s">
        <v>18</v>
      </c>
      <c r="D1571">
        <v>17</v>
      </c>
      <c r="E1571">
        <v>0</v>
      </c>
      <c r="F1571">
        <v>13417.05</v>
      </c>
      <c r="G1571" t="s">
        <v>12</v>
      </c>
      <c r="H1571" t="s">
        <v>12</v>
      </c>
      <c r="I1571" t="s">
        <v>23</v>
      </c>
    </row>
    <row r="1572" spans="1:9" x14ac:dyDescent="0.25">
      <c r="A1572" t="s">
        <v>1605</v>
      </c>
      <c r="B1572">
        <v>1961</v>
      </c>
      <c r="C1572" t="s">
        <v>15</v>
      </c>
      <c r="D1572">
        <v>3</v>
      </c>
      <c r="E1572">
        <v>0</v>
      </c>
      <c r="F1572">
        <v>13429.04</v>
      </c>
      <c r="G1572" t="s">
        <v>12</v>
      </c>
      <c r="H1572" t="s">
        <v>12</v>
      </c>
      <c r="I1572" t="s">
        <v>23</v>
      </c>
    </row>
    <row r="1573" spans="1:9" x14ac:dyDescent="0.25">
      <c r="A1573" t="s">
        <v>1606</v>
      </c>
      <c r="B1573">
        <v>1966</v>
      </c>
      <c r="C1573" t="s">
        <v>15</v>
      </c>
      <c r="D1573">
        <v>14</v>
      </c>
      <c r="E1573">
        <v>3</v>
      </c>
      <c r="F1573">
        <v>13430.27</v>
      </c>
      <c r="G1573" t="s">
        <v>12</v>
      </c>
      <c r="H1573" t="s">
        <v>12</v>
      </c>
      <c r="I1573" t="s">
        <v>247</v>
      </c>
    </row>
    <row r="1574" spans="1:9" x14ac:dyDescent="0.25">
      <c r="A1574" t="s">
        <v>1607</v>
      </c>
      <c r="B1574">
        <v>1975</v>
      </c>
      <c r="C1574" t="s">
        <v>18</v>
      </c>
      <c r="D1574">
        <v>29</v>
      </c>
      <c r="E1574">
        <v>1</v>
      </c>
      <c r="F1574">
        <v>13440.7</v>
      </c>
      <c r="G1574" t="s">
        <v>12</v>
      </c>
      <c r="H1574" t="s">
        <v>11</v>
      </c>
      <c r="I1574" t="s">
        <v>23</v>
      </c>
    </row>
    <row r="1575" spans="1:9" x14ac:dyDescent="0.25">
      <c r="A1575" t="s">
        <v>1608</v>
      </c>
      <c r="B1575">
        <v>1960</v>
      </c>
      <c r="C1575" t="s">
        <v>35</v>
      </c>
      <c r="D1575">
        <v>13</v>
      </c>
      <c r="E1575">
        <v>0</v>
      </c>
      <c r="F1575">
        <v>13451.12</v>
      </c>
      <c r="G1575" t="s">
        <v>12</v>
      </c>
      <c r="H1575" t="s">
        <v>16</v>
      </c>
      <c r="I1575" t="s">
        <v>42</v>
      </c>
    </row>
    <row r="1576" spans="1:9" x14ac:dyDescent="0.25">
      <c r="A1576" t="s">
        <v>1609</v>
      </c>
      <c r="B1576">
        <v>1960</v>
      </c>
      <c r="C1576" t="s">
        <v>10</v>
      </c>
      <c r="D1576">
        <v>11</v>
      </c>
      <c r="E1576">
        <v>0</v>
      </c>
      <c r="F1576">
        <v>13457.96</v>
      </c>
      <c r="G1576" t="s">
        <v>12</v>
      </c>
      <c r="H1576" t="s">
        <v>16</v>
      </c>
      <c r="I1576" t="s">
        <v>13</v>
      </c>
    </row>
    <row r="1577" spans="1:9" x14ac:dyDescent="0.25">
      <c r="A1577" t="s">
        <v>1610</v>
      </c>
      <c r="B1577">
        <v>1960</v>
      </c>
      <c r="C1577" t="s">
        <v>30</v>
      </c>
      <c r="D1577">
        <v>16</v>
      </c>
      <c r="E1577">
        <v>0</v>
      </c>
      <c r="F1577">
        <v>13462.52</v>
      </c>
      <c r="G1577" t="s">
        <v>12</v>
      </c>
      <c r="H1577" t="s">
        <v>11</v>
      </c>
      <c r="I1577" t="s">
        <v>42</v>
      </c>
    </row>
    <row r="1578" spans="1:9" x14ac:dyDescent="0.25">
      <c r="A1578" t="s">
        <v>1611</v>
      </c>
      <c r="B1578">
        <v>1985</v>
      </c>
      <c r="C1578" t="s">
        <v>35</v>
      </c>
      <c r="D1578">
        <v>19</v>
      </c>
      <c r="E1578">
        <v>3</v>
      </c>
      <c r="F1578">
        <v>13465.8</v>
      </c>
      <c r="G1578" t="s">
        <v>12</v>
      </c>
      <c r="H1578" t="s">
        <v>16</v>
      </c>
      <c r="I1578" t="s">
        <v>23</v>
      </c>
    </row>
    <row r="1579" spans="1:9" x14ac:dyDescent="0.25">
      <c r="A1579" t="s">
        <v>1612</v>
      </c>
      <c r="B1579">
        <v>1960</v>
      </c>
      <c r="C1579" t="s">
        <v>10</v>
      </c>
      <c r="D1579">
        <v>28</v>
      </c>
      <c r="E1579">
        <v>0</v>
      </c>
      <c r="F1579">
        <v>13470.8</v>
      </c>
      <c r="G1579" t="s">
        <v>12</v>
      </c>
      <c r="H1579" t="s">
        <v>11</v>
      </c>
      <c r="I1579" t="s">
        <v>13</v>
      </c>
    </row>
    <row r="1580" spans="1:9" x14ac:dyDescent="0.25">
      <c r="A1580" t="s">
        <v>1613</v>
      </c>
      <c r="B1580">
        <v>1960</v>
      </c>
      <c r="C1580" t="s">
        <v>10</v>
      </c>
      <c r="D1580">
        <v>24</v>
      </c>
      <c r="E1580">
        <v>0</v>
      </c>
      <c r="F1580">
        <v>13470.86</v>
      </c>
      <c r="G1580" t="s">
        <v>12</v>
      </c>
      <c r="H1580" t="s">
        <v>12</v>
      </c>
      <c r="I1580" t="s">
        <v>42</v>
      </c>
    </row>
    <row r="1581" spans="1:9" x14ac:dyDescent="0.25">
      <c r="A1581" t="s">
        <v>1614</v>
      </c>
      <c r="B1581">
        <v>1975</v>
      </c>
      <c r="C1581" t="s">
        <v>35</v>
      </c>
      <c r="D1581">
        <v>7</v>
      </c>
      <c r="E1581">
        <v>1</v>
      </c>
      <c r="F1581">
        <v>13472.19</v>
      </c>
      <c r="G1581" t="s">
        <v>12</v>
      </c>
      <c r="H1581" t="s">
        <v>11</v>
      </c>
      <c r="I1581" t="s">
        <v>23</v>
      </c>
    </row>
    <row r="1582" spans="1:9" x14ac:dyDescent="0.25">
      <c r="A1582" t="s">
        <v>1615</v>
      </c>
      <c r="B1582">
        <v>1990</v>
      </c>
      <c r="C1582" t="s">
        <v>35</v>
      </c>
      <c r="D1582">
        <v>30</v>
      </c>
      <c r="E1582">
        <v>3</v>
      </c>
      <c r="F1582">
        <v>13480.83</v>
      </c>
      <c r="G1582" t="s">
        <v>12</v>
      </c>
      <c r="H1582" t="s">
        <v>11</v>
      </c>
      <c r="I1582" t="s">
        <v>249</v>
      </c>
    </row>
    <row r="1583" spans="1:9" x14ac:dyDescent="0.25">
      <c r="A1583" t="s">
        <v>1616</v>
      </c>
      <c r="B1583">
        <v>1963</v>
      </c>
      <c r="C1583" t="s">
        <v>37</v>
      </c>
      <c r="D1583">
        <v>14</v>
      </c>
      <c r="E1583">
        <v>0</v>
      </c>
      <c r="F1583">
        <v>13511.28</v>
      </c>
      <c r="G1583" t="s">
        <v>12</v>
      </c>
      <c r="H1583" t="s">
        <v>16</v>
      </c>
      <c r="I1583" t="s">
        <v>23</v>
      </c>
    </row>
    <row r="1584" spans="1:9" x14ac:dyDescent="0.25">
      <c r="A1584" t="s">
        <v>1617</v>
      </c>
      <c r="B1584">
        <v>1960</v>
      </c>
      <c r="C1584" t="s">
        <v>10</v>
      </c>
      <c r="D1584">
        <v>11</v>
      </c>
      <c r="E1584">
        <v>0</v>
      </c>
      <c r="F1584">
        <v>13555</v>
      </c>
      <c r="G1584" t="s">
        <v>12</v>
      </c>
      <c r="H1584" t="s">
        <v>12</v>
      </c>
      <c r="I1584" t="s">
        <v>356</v>
      </c>
    </row>
    <row r="1585" spans="1:9" x14ac:dyDescent="0.25">
      <c r="A1585" t="s">
        <v>1618</v>
      </c>
      <c r="B1585">
        <v>1968</v>
      </c>
      <c r="C1585" t="s">
        <v>10</v>
      </c>
      <c r="D1585">
        <v>15</v>
      </c>
      <c r="E1585">
        <v>0</v>
      </c>
      <c r="F1585">
        <v>13566.04</v>
      </c>
      <c r="G1585" t="s">
        <v>12</v>
      </c>
      <c r="H1585" t="s">
        <v>12</v>
      </c>
      <c r="I1585" t="s">
        <v>535</v>
      </c>
    </row>
    <row r="1586" spans="1:9" x14ac:dyDescent="0.25">
      <c r="A1586" t="s">
        <v>1619</v>
      </c>
      <c r="B1586">
        <v>1992</v>
      </c>
      <c r="C1586" t="s">
        <v>35</v>
      </c>
      <c r="D1586">
        <v>14</v>
      </c>
      <c r="E1586">
        <v>0</v>
      </c>
      <c r="F1586">
        <v>13588.17</v>
      </c>
      <c r="G1586" t="s">
        <v>12</v>
      </c>
      <c r="H1586" t="s">
        <v>16</v>
      </c>
      <c r="I1586" t="s">
        <v>23</v>
      </c>
    </row>
    <row r="1587" spans="1:9" x14ac:dyDescent="0.25">
      <c r="A1587" t="s">
        <v>1620</v>
      </c>
      <c r="B1587">
        <v>1964</v>
      </c>
      <c r="C1587" t="s">
        <v>20</v>
      </c>
      <c r="D1587">
        <v>10</v>
      </c>
      <c r="E1587">
        <v>2</v>
      </c>
      <c r="F1587">
        <v>13607.37</v>
      </c>
      <c r="G1587" t="s">
        <v>12</v>
      </c>
      <c r="H1587" t="s">
        <v>16</v>
      </c>
      <c r="I1587" t="s">
        <v>247</v>
      </c>
    </row>
    <row r="1588" spans="1:9" x14ac:dyDescent="0.25">
      <c r="A1588" t="s">
        <v>1621</v>
      </c>
      <c r="B1588">
        <v>1961</v>
      </c>
      <c r="C1588" t="s">
        <v>15</v>
      </c>
      <c r="D1588">
        <v>18</v>
      </c>
      <c r="E1588">
        <v>0</v>
      </c>
      <c r="F1588">
        <v>13616.36</v>
      </c>
      <c r="G1588" t="s">
        <v>12</v>
      </c>
      <c r="H1588" t="s">
        <v>12</v>
      </c>
      <c r="I1588" t="s">
        <v>247</v>
      </c>
    </row>
    <row r="1589" spans="1:9" x14ac:dyDescent="0.25">
      <c r="A1589" t="s">
        <v>1622</v>
      </c>
      <c r="B1589">
        <v>1969</v>
      </c>
      <c r="C1589" t="s">
        <v>10</v>
      </c>
      <c r="D1589">
        <v>26</v>
      </c>
      <c r="E1589">
        <v>0</v>
      </c>
      <c r="F1589">
        <v>13622.01</v>
      </c>
      <c r="G1589" t="s">
        <v>12</v>
      </c>
      <c r="H1589" t="s">
        <v>12</v>
      </c>
      <c r="I1589" t="s">
        <v>23</v>
      </c>
    </row>
    <row r="1590" spans="1:9" x14ac:dyDescent="0.25">
      <c r="A1590" t="s">
        <v>1623</v>
      </c>
      <c r="B1590">
        <v>1961</v>
      </c>
      <c r="C1590" t="s">
        <v>30</v>
      </c>
      <c r="D1590">
        <v>24</v>
      </c>
      <c r="E1590">
        <v>0</v>
      </c>
      <c r="F1590">
        <v>13635.64</v>
      </c>
      <c r="G1590" t="s">
        <v>12</v>
      </c>
      <c r="H1590" t="s">
        <v>12</v>
      </c>
      <c r="I1590" t="s">
        <v>247</v>
      </c>
    </row>
    <row r="1591" spans="1:9" x14ac:dyDescent="0.25">
      <c r="A1591" t="s">
        <v>1624</v>
      </c>
      <c r="B1591">
        <v>1984</v>
      </c>
      <c r="C1591" t="s">
        <v>10</v>
      </c>
      <c r="D1591">
        <v>20</v>
      </c>
      <c r="E1591">
        <v>3</v>
      </c>
      <c r="F1591">
        <v>13638.06</v>
      </c>
      <c r="G1591" t="s">
        <v>12</v>
      </c>
      <c r="H1591" t="s">
        <v>12</v>
      </c>
      <c r="I1591" t="s">
        <v>249</v>
      </c>
    </row>
    <row r="1592" spans="1:9" x14ac:dyDescent="0.25">
      <c r="A1592" t="s">
        <v>1625</v>
      </c>
      <c r="B1592">
        <v>1963</v>
      </c>
      <c r="C1592" t="s">
        <v>35</v>
      </c>
      <c r="D1592">
        <v>4</v>
      </c>
      <c r="E1592">
        <v>0</v>
      </c>
      <c r="F1592">
        <v>13677.68</v>
      </c>
      <c r="G1592" t="s">
        <v>12</v>
      </c>
      <c r="H1592" t="s">
        <v>11</v>
      </c>
      <c r="I1592" t="s">
        <v>300</v>
      </c>
    </row>
    <row r="1593" spans="1:9" x14ac:dyDescent="0.25">
      <c r="A1593" t="s">
        <v>1626</v>
      </c>
      <c r="B1593">
        <v>1985</v>
      </c>
      <c r="C1593" t="s">
        <v>20</v>
      </c>
      <c r="D1593">
        <v>14</v>
      </c>
      <c r="E1593">
        <v>3</v>
      </c>
      <c r="F1593">
        <v>13685.51</v>
      </c>
      <c r="G1593" t="s">
        <v>12</v>
      </c>
      <c r="H1593" t="s">
        <v>16</v>
      </c>
      <c r="I1593" t="s">
        <v>535</v>
      </c>
    </row>
    <row r="1594" spans="1:9" x14ac:dyDescent="0.25">
      <c r="A1594" t="s">
        <v>1627</v>
      </c>
      <c r="B1594">
        <v>1986</v>
      </c>
      <c r="C1594" t="s">
        <v>15</v>
      </c>
      <c r="D1594">
        <v>24</v>
      </c>
      <c r="E1594">
        <v>3</v>
      </c>
      <c r="F1594">
        <v>13714.55</v>
      </c>
      <c r="G1594" t="s">
        <v>12</v>
      </c>
      <c r="H1594" t="s">
        <v>11</v>
      </c>
      <c r="I1594" t="s">
        <v>249</v>
      </c>
    </row>
    <row r="1595" spans="1:9" x14ac:dyDescent="0.25">
      <c r="A1595" t="s">
        <v>1628</v>
      </c>
      <c r="B1595">
        <v>1981</v>
      </c>
      <c r="C1595" t="s">
        <v>35</v>
      </c>
      <c r="D1595">
        <v>2</v>
      </c>
      <c r="E1595">
        <v>1</v>
      </c>
      <c r="F1595">
        <v>13725.47</v>
      </c>
      <c r="G1595" t="s">
        <v>12</v>
      </c>
      <c r="H1595" t="s">
        <v>11</v>
      </c>
      <c r="I1595" t="s">
        <v>247</v>
      </c>
    </row>
    <row r="1596" spans="1:9" x14ac:dyDescent="0.25">
      <c r="A1596" t="s">
        <v>1629</v>
      </c>
      <c r="B1596">
        <v>1985</v>
      </c>
      <c r="C1596" t="s">
        <v>35</v>
      </c>
      <c r="D1596">
        <v>29</v>
      </c>
      <c r="E1596">
        <v>3</v>
      </c>
      <c r="F1596">
        <v>13726.21</v>
      </c>
      <c r="G1596" t="s">
        <v>12</v>
      </c>
      <c r="H1596" t="s">
        <v>12</v>
      </c>
      <c r="I1596" t="s">
        <v>535</v>
      </c>
    </row>
    <row r="1597" spans="1:9" x14ac:dyDescent="0.25">
      <c r="A1597" t="s">
        <v>1630</v>
      </c>
      <c r="B1597">
        <v>1969</v>
      </c>
      <c r="C1597" t="s">
        <v>37</v>
      </c>
      <c r="D1597">
        <v>23</v>
      </c>
      <c r="E1597">
        <v>0</v>
      </c>
      <c r="F1597">
        <v>13746.74</v>
      </c>
      <c r="G1597" t="s">
        <v>12</v>
      </c>
      <c r="H1597" t="s">
        <v>11</v>
      </c>
      <c r="I1597" t="s">
        <v>535</v>
      </c>
    </row>
    <row r="1598" spans="1:9" x14ac:dyDescent="0.25">
      <c r="A1598" t="s">
        <v>1631</v>
      </c>
      <c r="B1598">
        <v>2004</v>
      </c>
      <c r="C1598" t="s">
        <v>10</v>
      </c>
      <c r="D1598">
        <v>16</v>
      </c>
      <c r="E1598">
        <v>0</v>
      </c>
      <c r="F1598">
        <v>13747.87</v>
      </c>
      <c r="G1598" t="s">
        <v>12</v>
      </c>
      <c r="H1598" t="s">
        <v>11</v>
      </c>
      <c r="I1598" t="s">
        <v>170</v>
      </c>
    </row>
    <row r="1599" spans="1:9" x14ac:dyDescent="0.25">
      <c r="A1599" t="s">
        <v>1632</v>
      </c>
      <c r="B1599">
        <v>1959</v>
      </c>
      <c r="C1599" t="s">
        <v>35</v>
      </c>
      <c r="D1599">
        <v>6</v>
      </c>
      <c r="E1599">
        <v>0</v>
      </c>
      <c r="F1599">
        <v>13770.1</v>
      </c>
      <c r="G1599" t="s">
        <v>12</v>
      </c>
      <c r="H1599" t="s">
        <v>16</v>
      </c>
      <c r="I1599" t="s">
        <v>23</v>
      </c>
    </row>
    <row r="1600" spans="1:9" x14ac:dyDescent="0.25">
      <c r="A1600" t="s">
        <v>1633</v>
      </c>
      <c r="B1600">
        <v>1966</v>
      </c>
      <c r="C1600" t="s">
        <v>15</v>
      </c>
      <c r="D1600">
        <v>10</v>
      </c>
      <c r="E1600">
        <v>0</v>
      </c>
      <c r="F1600">
        <v>13801.61</v>
      </c>
      <c r="G1600" t="s">
        <v>12</v>
      </c>
      <c r="H1600" t="s">
        <v>12</v>
      </c>
      <c r="I1600" t="s">
        <v>535</v>
      </c>
    </row>
    <row r="1601" spans="1:9" x14ac:dyDescent="0.25">
      <c r="A1601" t="s">
        <v>1634</v>
      </c>
      <c r="B1601">
        <v>1986</v>
      </c>
      <c r="C1601" t="s">
        <v>30</v>
      </c>
      <c r="D1601">
        <v>8</v>
      </c>
      <c r="E1601">
        <v>3</v>
      </c>
      <c r="F1601">
        <v>13819.49</v>
      </c>
      <c r="G1601" t="s">
        <v>12</v>
      </c>
      <c r="H1601" t="s">
        <v>11</v>
      </c>
      <c r="I1601" t="s">
        <v>23</v>
      </c>
    </row>
    <row r="1602" spans="1:9" x14ac:dyDescent="0.25">
      <c r="A1602" t="s">
        <v>1635</v>
      </c>
      <c r="B1602">
        <v>1958</v>
      </c>
      <c r="C1602" t="s">
        <v>15</v>
      </c>
      <c r="D1602">
        <v>25</v>
      </c>
      <c r="E1602">
        <v>0</v>
      </c>
      <c r="F1602">
        <v>13822.8</v>
      </c>
      <c r="G1602" t="s">
        <v>12</v>
      </c>
      <c r="H1602" t="s">
        <v>12</v>
      </c>
      <c r="I1602" t="s">
        <v>42</v>
      </c>
    </row>
    <row r="1603" spans="1:9" x14ac:dyDescent="0.25">
      <c r="A1603" t="s">
        <v>1636</v>
      </c>
      <c r="B1603">
        <v>1958</v>
      </c>
      <c r="C1603" t="s">
        <v>30</v>
      </c>
      <c r="D1603">
        <v>10</v>
      </c>
      <c r="E1603">
        <v>0</v>
      </c>
      <c r="F1603">
        <v>13831.12</v>
      </c>
      <c r="G1603" t="s">
        <v>12</v>
      </c>
      <c r="H1603" t="s">
        <v>16</v>
      </c>
      <c r="I1603" t="s">
        <v>13</v>
      </c>
    </row>
    <row r="1604" spans="1:9" x14ac:dyDescent="0.25">
      <c r="A1604" t="s">
        <v>1637</v>
      </c>
      <c r="B1604">
        <v>2003</v>
      </c>
      <c r="C1604" t="s">
        <v>18</v>
      </c>
      <c r="D1604">
        <v>7</v>
      </c>
      <c r="E1604">
        <v>0</v>
      </c>
      <c r="F1604">
        <v>13844.51</v>
      </c>
      <c r="G1604" t="s">
        <v>11</v>
      </c>
      <c r="H1604" t="s">
        <v>16</v>
      </c>
      <c r="I1604" t="s">
        <v>42</v>
      </c>
    </row>
    <row r="1605" spans="1:9" x14ac:dyDescent="0.25">
      <c r="A1605" t="s">
        <v>1638</v>
      </c>
      <c r="B1605">
        <v>1960</v>
      </c>
      <c r="C1605" t="s">
        <v>10</v>
      </c>
      <c r="D1605">
        <v>21</v>
      </c>
      <c r="E1605">
        <v>0</v>
      </c>
      <c r="F1605">
        <v>13844.8</v>
      </c>
      <c r="G1605" t="s">
        <v>11</v>
      </c>
      <c r="H1605" t="s">
        <v>11</v>
      </c>
      <c r="I1605" t="s">
        <v>23</v>
      </c>
    </row>
    <row r="1606" spans="1:9" x14ac:dyDescent="0.25">
      <c r="A1606" t="s">
        <v>1639</v>
      </c>
      <c r="B1606">
        <v>1978</v>
      </c>
      <c r="C1606" t="s">
        <v>30</v>
      </c>
      <c r="D1606">
        <v>19</v>
      </c>
      <c r="E1606">
        <v>2</v>
      </c>
      <c r="F1606">
        <v>13874.89</v>
      </c>
      <c r="G1606" t="s">
        <v>11</v>
      </c>
      <c r="H1606" t="s">
        <v>16</v>
      </c>
      <c r="I1606" t="s">
        <v>23</v>
      </c>
    </row>
    <row r="1607" spans="1:9" x14ac:dyDescent="0.25">
      <c r="A1607" t="s">
        <v>1640</v>
      </c>
      <c r="B1607">
        <v>1959</v>
      </c>
      <c r="C1607" t="s">
        <v>37</v>
      </c>
      <c r="D1607">
        <v>5</v>
      </c>
      <c r="E1607">
        <v>0</v>
      </c>
      <c r="F1607">
        <v>13880.95</v>
      </c>
      <c r="G1607" t="s">
        <v>11</v>
      </c>
      <c r="H1607" t="s">
        <v>11</v>
      </c>
      <c r="I1607" t="s">
        <v>42</v>
      </c>
    </row>
    <row r="1608" spans="1:9" x14ac:dyDescent="0.25">
      <c r="A1608" t="s">
        <v>1641</v>
      </c>
      <c r="B1608">
        <v>1985</v>
      </c>
      <c r="C1608" t="s">
        <v>20</v>
      </c>
      <c r="D1608">
        <v>25</v>
      </c>
      <c r="E1608">
        <v>3</v>
      </c>
      <c r="F1608">
        <v>13886.4</v>
      </c>
      <c r="G1608" t="s">
        <v>11</v>
      </c>
      <c r="H1608" t="s">
        <v>11</v>
      </c>
      <c r="I1608" t="s">
        <v>23</v>
      </c>
    </row>
    <row r="1609" spans="1:9" x14ac:dyDescent="0.25">
      <c r="A1609" t="s">
        <v>1642</v>
      </c>
      <c r="B1609">
        <v>1959</v>
      </c>
      <c r="C1609" t="s">
        <v>30</v>
      </c>
      <c r="D1609">
        <v>29</v>
      </c>
      <c r="E1609">
        <v>0</v>
      </c>
      <c r="F1609">
        <v>13887.2</v>
      </c>
      <c r="G1609" t="s">
        <v>11</v>
      </c>
      <c r="H1609" t="s">
        <v>12</v>
      </c>
      <c r="I1609" t="s">
        <v>13</v>
      </c>
    </row>
    <row r="1610" spans="1:9" x14ac:dyDescent="0.25">
      <c r="A1610" t="s">
        <v>1643</v>
      </c>
      <c r="B1610">
        <v>1959</v>
      </c>
      <c r="C1610" t="s">
        <v>10</v>
      </c>
      <c r="D1610">
        <v>7</v>
      </c>
      <c r="E1610">
        <v>0</v>
      </c>
      <c r="F1610">
        <v>13887.97</v>
      </c>
      <c r="G1610" t="s">
        <v>11</v>
      </c>
      <c r="H1610" t="s">
        <v>11</v>
      </c>
      <c r="I1610" t="s">
        <v>13</v>
      </c>
    </row>
    <row r="1611" spans="1:9" x14ac:dyDescent="0.25">
      <c r="A1611" t="s">
        <v>1644</v>
      </c>
      <c r="B1611">
        <v>1962</v>
      </c>
      <c r="C1611" t="s">
        <v>10</v>
      </c>
      <c r="D1611">
        <v>27</v>
      </c>
      <c r="E1611">
        <v>3</v>
      </c>
      <c r="F1611">
        <v>13919.82</v>
      </c>
      <c r="G1611" t="s">
        <v>11</v>
      </c>
      <c r="H1611" t="s">
        <v>11</v>
      </c>
      <c r="I1611" t="s">
        <v>13</v>
      </c>
    </row>
    <row r="1612" spans="1:9" x14ac:dyDescent="0.25">
      <c r="A1612" t="s">
        <v>1645</v>
      </c>
      <c r="B1612">
        <v>1960</v>
      </c>
      <c r="C1612" t="s">
        <v>18</v>
      </c>
      <c r="D1612">
        <v>18</v>
      </c>
      <c r="E1612">
        <v>1</v>
      </c>
      <c r="F1612">
        <v>13937.67</v>
      </c>
      <c r="G1612" t="s">
        <v>11</v>
      </c>
      <c r="H1612" t="s">
        <v>16</v>
      </c>
      <c r="I1612" t="s">
        <v>23</v>
      </c>
    </row>
    <row r="1613" spans="1:9" x14ac:dyDescent="0.25">
      <c r="A1613" t="s">
        <v>1646</v>
      </c>
      <c r="B1613">
        <v>1959</v>
      </c>
      <c r="C1613" t="s">
        <v>35</v>
      </c>
      <c r="D1613">
        <v>29</v>
      </c>
      <c r="E1613">
        <v>0</v>
      </c>
      <c r="F1613">
        <v>13974.46</v>
      </c>
      <c r="G1613" t="s">
        <v>11</v>
      </c>
      <c r="H1613" t="s">
        <v>11</v>
      </c>
      <c r="I1613" t="s">
        <v>166</v>
      </c>
    </row>
    <row r="1614" spans="1:9" x14ac:dyDescent="0.25">
      <c r="A1614" t="s">
        <v>1647</v>
      </c>
      <c r="B1614">
        <v>1990</v>
      </c>
      <c r="C1614" t="s">
        <v>10</v>
      </c>
      <c r="D1614">
        <v>13</v>
      </c>
      <c r="E1614">
        <v>3</v>
      </c>
      <c r="F1614">
        <v>13979.45</v>
      </c>
      <c r="G1614" t="s">
        <v>11</v>
      </c>
      <c r="H1614" t="s">
        <v>16</v>
      </c>
      <c r="I1614" t="s">
        <v>249</v>
      </c>
    </row>
    <row r="1615" spans="1:9" x14ac:dyDescent="0.25">
      <c r="A1615" t="s">
        <v>1648</v>
      </c>
      <c r="B1615">
        <v>1959</v>
      </c>
      <c r="C1615" t="s">
        <v>20</v>
      </c>
      <c r="D1615">
        <v>6</v>
      </c>
      <c r="E1615">
        <v>0</v>
      </c>
      <c r="F1615">
        <v>13981.85</v>
      </c>
      <c r="G1615" t="s">
        <v>11</v>
      </c>
      <c r="H1615" t="s">
        <v>16</v>
      </c>
      <c r="I1615" t="s">
        <v>168</v>
      </c>
    </row>
    <row r="1616" spans="1:9" x14ac:dyDescent="0.25">
      <c r="A1616" t="s">
        <v>1649</v>
      </c>
      <c r="B1616">
        <v>1963</v>
      </c>
      <c r="C1616" t="s">
        <v>30</v>
      </c>
      <c r="D1616">
        <v>23</v>
      </c>
      <c r="E1616">
        <v>3</v>
      </c>
      <c r="F1616">
        <v>14001.13</v>
      </c>
      <c r="G1616" t="s">
        <v>11</v>
      </c>
      <c r="H1616" t="s">
        <v>16</v>
      </c>
      <c r="I1616" t="s">
        <v>13</v>
      </c>
    </row>
    <row r="1617" spans="1:9" x14ac:dyDescent="0.25">
      <c r="A1617" t="s">
        <v>1650</v>
      </c>
      <c r="B1617">
        <v>1963</v>
      </c>
      <c r="C1617" t="s">
        <v>10</v>
      </c>
      <c r="D1617">
        <v>6</v>
      </c>
      <c r="E1617">
        <v>3</v>
      </c>
      <c r="F1617">
        <v>14001.29</v>
      </c>
      <c r="G1617" t="s">
        <v>11</v>
      </c>
      <c r="H1617" t="s">
        <v>11</v>
      </c>
      <c r="I1617" t="s">
        <v>13</v>
      </c>
    </row>
    <row r="1618" spans="1:9" x14ac:dyDescent="0.25">
      <c r="A1618" t="s">
        <v>1651</v>
      </c>
      <c r="B1618">
        <v>1963</v>
      </c>
      <c r="C1618" t="s">
        <v>10</v>
      </c>
      <c r="D1618">
        <v>8</v>
      </c>
      <c r="E1618">
        <v>3</v>
      </c>
      <c r="F1618">
        <v>14007.22</v>
      </c>
      <c r="G1618" t="s">
        <v>11</v>
      </c>
      <c r="H1618" t="s">
        <v>12</v>
      </c>
      <c r="I1618" t="s">
        <v>42</v>
      </c>
    </row>
    <row r="1619" spans="1:9" x14ac:dyDescent="0.25">
      <c r="A1619" t="s">
        <v>1652</v>
      </c>
      <c r="B1619">
        <v>1960</v>
      </c>
      <c r="C1619" t="s">
        <v>15</v>
      </c>
      <c r="D1619">
        <v>8</v>
      </c>
      <c r="E1619">
        <v>0</v>
      </c>
      <c r="F1619">
        <v>14043.48</v>
      </c>
      <c r="G1619" t="s">
        <v>11</v>
      </c>
      <c r="H1619" t="s">
        <v>12</v>
      </c>
      <c r="I1619" t="s">
        <v>247</v>
      </c>
    </row>
    <row r="1620" spans="1:9" x14ac:dyDescent="0.25">
      <c r="A1620" t="s">
        <v>1653</v>
      </c>
      <c r="B1620">
        <v>1991</v>
      </c>
      <c r="C1620" t="s">
        <v>20</v>
      </c>
      <c r="D1620">
        <v>12</v>
      </c>
      <c r="E1620">
        <v>3</v>
      </c>
      <c r="F1620">
        <v>14081.93</v>
      </c>
      <c r="G1620" t="s">
        <v>11</v>
      </c>
      <c r="H1620" t="s">
        <v>12</v>
      </c>
      <c r="I1620" t="s">
        <v>23</v>
      </c>
    </row>
    <row r="1621" spans="1:9" x14ac:dyDescent="0.25">
      <c r="A1621" t="s">
        <v>1654</v>
      </c>
      <c r="B1621">
        <v>1976</v>
      </c>
      <c r="C1621" t="s">
        <v>20</v>
      </c>
      <c r="D1621">
        <v>26</v>
      </c>
      <c r="E1621">
        <v>2</v>
      </c>
      <c r="F1621">
        <v>14098.07</v>
      </c>
      <c r="G1621" t="s">
        <v>11</v>
      </c>
      <c r="H1621" t="s">
        <v>12</v>
      </c>
      <c r="I1621" t="s">
        <v>249</v>
      </c>
    </row>
    <row r="1622" spans="1:9" x14ac:dyDescent="0.25">
      <c r="A1622" t="s">
        <v>1655</v>
      </c>
      <c r="B1622">
        <v>1961</v>
      </c>
      <c r="C1622" t="s">
        <v>18</v>
      </c>
      <c r="D1622">
        <v>14</v>
      </c>
      <c r="E1622">
        <v>2</v>
      </c>
      <c r="F1622">
        <v>14119.62</v>
      </c>
      <c r="G1622" t="s">
        <v>11</v>
      </c>
      <c r="H1622" t="s">
        <v>16</v>
      </c>
      <c r="I1622" t="s">
        <v>23</v>
      </c>
    </row>
    <row r="1623" spans="1:9" x14ac:dyDescent="0.25">
      <c r="A1623" t="s">
        <v>1656</v>
      </c>
      <c r="B1623">
        <v>2004</v>
      </c>
      <c r="C1623" t="s">
        <v>10</v>
      </c>
      <c r="D1623">
        <v>6</v>
      </c>
      <c r="E1623">
        <v>0</v>
      </c>
      <c r="F1623">
        <v>14133.04</v>
      </c>
      <c r="G1623" t="s">
        <v>11</v>
      </c>
      <c r="H1623" t="s">
        <v>12</v>
      </c>
      <c r="I1623" t="s">
        <v>13</v>
      </c>
    </row>
    <row r="1624" spans="1:9" x14ac:dyDescent="0.25">
      <c r="A1624" t="s">
        <v>1657</v>
      </c>
      <c r="B1624">
        <v>1984</v>
      </c>
      <c r="C1624" t="s">
        <v>10</v>
      </c>
      <c r="D1624">
        <v>7</v>
      </c>
      <c r="E1624">
        <v>3</v>
      </c>
      <c r="F1624">
        <v>14152.46</v>
      </c>
      <c r="G1624" t="s">
        <v>11</v>
      </c>
      <c r="H1624" t="s">
        <v>16</v>
      </c>
      <c r="I1624" t="s">
        <v>23</v>
      </c>
    </row>
    <row r="1625" spans="1:9" x14ac:dyDescent="0.25">
      <c r="A1625" t="s">
        <v>1658</v>
      </c>
      <c r="B1625">
        <v>1968</v>
      </c>
      <c r="C1625" t="s">
        <v>30</v>
      </c>
      <c r="D1625">
        <v>25</v>
      </c>
      <c r="E1625">
        <v>0</v>
      </c>
      <c r="F1625">
        <v>14193.55</v>
      </c>
      <c r="G1625" t="s">
        <v>11</v>
      </c>
      <c r="H1625" t="s">
        <v>16</v>
      </c>
      <c r="I1625" t="s">
        <v>535</v>
      </c>
    </row>
    <row r="1626" spans="1:9" x14ac:dyDescent="0.25">
      <c r="A1626" t="s">
        <v>1659</v>
      </c>
      <c r="B1626">
        <v>1983</v>
      </c>
      <c r="C1626" t="s">
        <v>15</v>
      </c>
      <c r="D1626">
        <v>17</v>
      </c>
      <c r="E1626">
        <v>3</v>
      </c>
      <c r="F1626">
        <v>14209.4</v>
      </c>
      <c r="G1626" t="s">
        <v>11</v>
      </c>
      <c r="H1626" t="s">
        <v>16</v>
      </c>
      <c r="I1626" t="s">
        <v>535</v>
      </c>
    </row>
    <row r="1627" spans="1:9" x14ac:dyDescent="0.25">
      <c r="A1627" t="s">
        <v>1660</v>
      </c>
      <c r="B1627">
        <v>1958</v>
      </c>
      <c r="C1627" t="s">
        <v>20</v>
      </c>
      <c r="D1627">
        <v>21</v>
      </c>
      <c r="E1627">
        <v>0</v>
      </c>
      <c r="F1627">
        <v>14210.54</v>
      </c>
      <c r="G1627" t="s">
        <v>11</v>
      </c>
      <c r="H1627" t="s">
        <v>11</v>
      </c>
      <c r="I1627" t="s">
        <v>23</v>
      </c>
    </row>
    <row r="1628" spans="1:9" x14ac:dyDescent="0.25">
      <c r="A1628" t="s">
        <v>1661</v>
      </c>
      <c r="B1628">
        <v>1961</v>
      </c>
      <c r="C1628" t="s">
        <v>20</v>
      </c>
      <c r="D1628">
        <v>25</v>
      </c>
      <c r="E1628">
        <v>2</v>
      </c>
      <c r="F1628">
        <v>14235.07</v>
      </c>
      <c r="G1628" t="s">
        <v>11</v>
      </c>
      <c r="H1628" t="s">
        <v>16</v>
      </c>
      <c r="I1628" t="s">
        <v>42</v>
      </c>
    </row>
    <row r="1629" spans="1:9" x14ac:dyDescent="0.25">
      <c r="A1629" t="s">
        <v>1662</v>
      </c>
      <c r="B1629">
        <v>1959</v>
      </c>
      <c r="C1629" t="s">
        <v>37</v>
      </c>
      <c r="D1629">
        <v>10</v>
      </c>
      <c r="E1629">
        <v>0</v>
      </c>
      <c r="F1629">
        <v>14254.61</v>
      </c>
      <c r="G1629" t="s">
        <v>11</v>
      </c>
      <c r="H1629" t="s">
        <v>16</v>
      </c>
      <c r="I1629" t="s">
        <v>23</v>
      </c>
    </row>
    <row r="1630" spans="1:9" x14ac:dyDescent="0.25">
      <c r="A1630" t="s">
        <v>1663</v>
      </c>
      <c r="B1630">
        <v>1959</v>
      </c>
      <c r="C1630" t="s">
        <v>15</v>
      </c>
      <c r="D1630">
        <v>8</v>
      </c>
      <c r="E1630">
        <v>0</v>
      </c>
      <c r="F1630">
        <v>14256.19</v>
      </c>
      <c r="G1630" t="s">
        <v>11</v>
      </c>
      <c r="H1630" t="s">
        <v>12</v>
      </c>
      <c r="I1630" t="s">
        <v>23</v>
      </c>
    </row>
    <row r="1631" spans="1:9" x14ac:dyDescent="0.25">
      <c r="A1631" t="s">
        <v>1664</v>
      </c>
      <c r="B1631">
        <v>1974</v>
      </c>
      <c r="C1631" t="s">
        <v>30</v>
      </c>
      <c r="D1631">
        <v>26</v>
      </c>
      <c r="E1631">
        <v>0</v>
      </c>
      <c r="F1631">
        <v>14256.79</v>
      </c>
      <c r="G1631" t="s">
        <v>11</v>
      </c>
      <c r="H1631" t="s">
        <v>11</v>
      </c>
      <c r="I1631" t="s">
        <v>535</v>
      </c>
    </row>
    <row r="1632" spans="1:9" x14ac:dyDescent="0.25">
      <c r="A1632" t="s">
        <v>1665</v>
      </c>
      <c r="B1632">
        <v>1972</v>
      </c>
      <c r="C1632" t="s">
        <v>10</v>
      </c>
      <c r="D1632">
        <v>13</v>
      </c>
      <c r="E1632">
        <v>0</v>
      </c>
      <c r="F1632">
        <v>14258.33</v>
      </c>
      <c r="G1632" t="s">
        <v>11</v>
      </c>
      <c r="H1632" t="s">
        <v>11</v>
      </c>
      <c r="I1632" t="s">
        <v>535</v>
      </c>
    </row>
    <row r="1633" spans="1:9" x14ac:dyDescent="0.25">
      <c r="A1633" t="s">
        <v>1666</v>
      </c>
      <c r="B1633">
        <v>2004</v>
      </c>
      <c r="C1633" t="s">
        <v>20</v>
      </c>
      <c r="D1633">
        <v>6</v>
      </c>
      <c r="E1633">
        <v>0</v>
      </c>
      <c r="F1633">
        <v>14283.46</v>
      </c>
      <c r="G1633" t="s">
        <v>11</v>
      </c>
      <c r="H1633" t="s">
        <v>11</v>
      </c>
      <c r="I1633" t="s">
        <v>247</v>
      </c>
    </row>
    <row r="1634" spans="1:9" x14ac:dyDescent="0.25">
      <c r="A1634" t="s">
        <v>1667</v>
      </c>
      <c r="B1634">
        <v>1968</v>
      </c>
      <c r="C1634" t="s">
        <v>30</v>
      </c>
      <c r="D1634">
        <v>15</v>
      </c>
      <c r="E1634">
        <v>0</v>
      </c>
      <c r="F1634">
        <v>14285.9</v>
      </c>
      <c r="G1634" t="s">
        <v>11</v>
      </c>
      <c r="H1634" t="s">
        <v>12</v>
      </c>
      <c r="I1634" t="s">
        <v>23</v>
      </c>
    </row>
    <row r="1635" spans="1:9" x14ac:dyDescent="0.25">
      <c r="A1635" t="s">
        <v>1668</v>
      </c>
      <c r="B1635">
        <v>1958</v>
      </c>
      <c r="C1635" t="s">
        <v>37</v>
      </c>
      <c r="D1635">
        <v>15</v>
      </c>
      <c r="E1635">
        <v>0</v>
      </c>
      <c r="F1635">
        <v>14313.85</v>
      </c>
      <c r="G1635" t="s">
        <v>11</v>
      </c>
      <c r="H1635" t="s">
        <v>12</v>
      </c>
      <c r="I1635" t="s">
        <v>13</v>
      </c>
    </row>
    <row r="1636" spans="1:9" x14ac:dyDescent="0.25">
      <c r="A1636" t="s">
        <v>1669</v>
      </c>
      <c r="B1636">
        <v>1958</v>
      </c>
      <c r="C1636" t="s">
        <v>10</v>
      </c>
      <c r="D1636">
        <v>10</v>
      </c>
      <c r="E1636">
        <v>0</v>
      </c>
      <c r="F1636">
        <v>14319.03</v>
      </c>
      <c r="G1636" t="s">
        <v>11</v>
      </c>
      <c r="H1636" t="s">
        <v>11</v>
      </c>
      <c r="I1636" t="s">
        <v>42</v>
      </c>
    </row>
    <row r="1637" spans="1:9" x14ac:dyDescent="0.25">
      <c r="A1637" t="s">
        <v>1670</v>
      </c>
      <c r="B1637">
        <v>1969</v>
      </c>
      <c r="C1637" t="s">
        <v>20</v>
      </c>
      <c r="D1637">
        <v>26</v>
      </c>
      <c r="E1637">
        <v>0</v>
      </c>
      <c r="F1637">
        <v>14337.91</v>
      </c>
      <c r="G1637" t="s">
        <v>11</v>
      </c>
      <c r="H1637" t="s">
        <v>12</v>
      </c>
      <c r="I1637" t="s">
        <v>632</v>
      </c>
    </row>
    <row r="1638" spans="1:9" x14ac:dyDescent="0.25">
      <c r="A1638" t="s">
        <v>1671</v>
      </c>
      <c r="B1638">
        <v>1959</v>
      </c>
      <c r="C1638" t="s">
        <v>30</v>
      </c>
      <c r="D1638">
        <v>24</v>
      </c>
      <c r="E1638">
        <v>1</v>
      </c>
      <c r="F1638">
        <v>14349.85</v>
      </c>
      <c r="G1638" t="s">
        <v>11</v>
      </c>
      <c r="H1638" t="s">
        <v>11</v>
      </c>
      <c r="I1638" t="s">
        <v>23</v>
      </c>
    </row>
    <row r="1639" spans="1:9" x14ac:dyDescent="0.25">
      <c r="A1639" t="s">
        <v>1672</v>
      </c>
      <c r="B1639">
        <v>1967</v>
      </c>
      <c r="C1639" t="s">
        <v>37</v>
      </c>
      <c r="D1639">
        <v>10</v>
      </c>
      <c r="E1639">
        <v>0</v>
      </c>
      <c r="F1639">
        <v>14355.43</v>
      </c>
      <c r="G1639" t="s">
        <v>11</v>
      </c>
      <c r="H1639" t="s">
        <v>16</v>
      </c>
      <c r="I1639" t="s">
        <v>535</v>
      </c>
    </row>
    <row r="1640" spans="1:9" x14ac:dyDescent="0.25">
      <c r="A1640" t="s">
        <v>1673</v>
      </c>
      <c r="B1640">
        <v>1988</v>
      </c>
      <c r="C1640" t="s">
        <v>15</v>
      </c>
      <c r="D1640">
        <v>16</v>
      </c>
      <c r="E1640">
        <v>1</v>
      </c>
      <c r="F1640">
        <v>14358.36</v>
      </c>
      <c r="G1640" t="s">
        <v>11</v>
      </c>
      <c r="H1640" t="s">
        <v>11</v>
      </c>
      <c r="I1640" t="s">
        <v>42</v>
      </c>
    </row>
    <row r="1641" spans="1:9" x14ac:dyDescent="0.25">
      <c r="A1641" t="s">
        <v>1674</v>
      </c>
      <c r="B1641">
        <v>1963</v>
      </c>
      <c r="C1641" t="s">
        <v>10</v>
      </c>
      <c r="D1641">
        <v>16</v>
      </c>
      <c r="E1641">
        <v>3</v>
      </c>
      <c r="F1641">
        <v>14382.71</v>
      </c>
      <c r="G1641" t="s">
        <v>11</v>
      </c>
      <c r="H1641" t="s">
        <v>11</v>
      </c>
      <c r="I1641" t="s">
        <v>23</v>
      </c>
    </row>
    <row r="1642" spans="1:9" x14ac:dyDescent="0.25">
      <c r="A1642" t="s">
        <v>1675</v>
      </c>
      <c r="B1642">
        <v>1965</v>
      </c>
      <c r="C1642" t="s">
        <v>18</v>
      </c>
      <c r="D1642">
        <v>22</v>
      </c>
      <c r="E1642">
        <v>4</v>
      </c>
      <c r="F1642">
        <v>14394.4</v>
      </c>
      <c r="G1642" t="s">
        <v>11</v>
      </c>
      <c r="H1642" t="s">
        <v>12</v>
      </c>
      <c r="I1642" t="s">
        <v>247</v>
      </c>
    </row>
    <row r="1643" spans="1:9" x14ac:dyDescent="0.25">
      <c r="A1643" t="s">
        <v>1676</v>
      </c>
      <c r="B1643">
        <v>1958</v>
      </c>
      <c r="C1643" t="s">
        <v>20</v>
      </c>
      <c r="D1643">
        <v>14</v>
      </c>
      <c r="E1643">
        <v>0</v>
      </c>
      <c r="F1643">
        <v>14394.56</v>
      </c>
      <c r="G1643" t="s">
        <v>11</v>
      </c>
      <c r="H1643" t="s">
        <v>16</v>
      </c>
      <c r="I1643" t="s">
        <v>170</v>
      </c>
    </row>
    <row r="1644" spans="1:9" x14ac:dyDescent="0.25">
      <c r="A1644" t="s">
        <v>1677</v>
      </c>
      <c r="B1644">
        <v>1958</v>
      </c>
      <c r="C1644" t="s">
        <v>10</v>
      </c>
      <c r="D1644">
        <v>29</v>
      </c>
      <c r="E1644">
        <v>0</v>
      </c>
      <c r="F1644">
        <v>14410.93</v>
      </c>
      <c r="G1644" t="s">
        <v>11</v>
      </c>
      <c r="H1644" t="s">
        <v>11</v>
      </c>
      <c r="I1644" t="s">
        <v>168</v>
      </c>
    </row>
    <row r="1645" spans="1:9" x14ac:dyDescent="0.25">
      <c r="A1645" t="s">
        <v>1678</v>
      </c>
      <c r="B1645">
        <v>1958</v>
      </c>
      <c r="C1645" t="s">
        <v>20</v>
      </c>
      <c r="D1645">
        <v>20</v>
      </c>
      <c r="E1645">
        <v>1</v>
      </c>
      <c r="F1645">
        <v>14418.28</v>
      </c>
      <c r="G1645" t="s">
        <v>11</v>
      </c>
      <c r="H1645" t="s">
        <v>12</v>
      </c>
      <c r="I1645" t="s">
        <v>13</v>
      </c>
    </row>
    <row r="1646" spans="1:9" x14ac:dyDescent="0.25">
      <c r="A1646" t="s">
        <v>1679</v>
      </c>
      <c r="B1646">
        <v>1999</v>
      </c>
      <c r="C1646" t="s">
        <v>35</v>
      </c>
      <c r="D1646">
        <v>10</v>
      </c>
      <c r="E1646">
        <v>2</v>
      </c>
      <c r="F1646">
        <v>14426.07</v>
      </c>
      <c r="G1646" t="s">
        <v>11</v>
      </c>
      <c r="H1646" t="s">
        <v>16</v>
      </c>
      <c r="I1646" t="s">
        <v>23</v>
      </c>
    </row>
    <row r="1647" spans="1:9" x14ac:dyDescent="0.25">
      <c r="A1647" t="s">
        <v>1680</v>
      </c>
      <c r="B1647">
        <v>1967</v>
      </c>
      <c r="C1647" t="s">
        <v>35</v>
      </c>
      <c r="D1647">
        <v>15</v>
      </c>
      <c r="E1647">
        <v>0</v>
      </c>
      <c r="F1647">
        <v>14426.66</v>
      </c>
      <c r="G1647" t="s">
        <v>11</v>
      </c>
      <c r="H1647" t="s">
        <v>11</v>
      </c>
      <c r="I1647" t="s">
        <v>535</v>
      </c>
    </row>
    <row r="1648" spans="1:9" x14ac:dyDescent="0.25">
      <c r="A1648" t="s">
        <v>1681</v>
      </c>
      <c r="B1648">
        <v>1967</v>
      </c>
      <c r="C1648" t="s">
        <v>15</v>
      </c>
      <c r="D1648">
        <v>4</v>
      </c>
      <c r="E1648">
        <v>0</v>
      </c>
      <c r="F1648">
        <v>14427.63</v>
      </c>
      <c r="G1648" t="s">
        <v>11</v>
      </c>
      <c r="H1648" t="s">
        <v>11</v>
      </c>
      <c r="I1648" t="s">
        <v>300</v>
      </c>
    </row>
    <row r="1649" spans="1:9" x14ac:dyDescent="0.25">
      <c r="A1649" t="s">
        <v>1682</v>
      </c>
      <c r="B1649">
        <v>1959</v>
      </c>
      <c r="C1649" t="s">
        <v>18</v>
      </c>
      <c r="D1649">
        <v>29</v>
      </c>
      <c r="E1649">
        <v>0</v>
      </c>
      <c r="F1649">
        <v>14449.85</v>
      </c>
      <c r="G1649" t="s">
        <v>11</v>
      </c>
      <c r="H1649" t="s">
        <v>16</v>
      </c>
      <c r="I1649" t="s">
        <v>247</v>
      </c>
    </row>
    <row r="1650" spans="1:9" x14ac:dyDescent="0.25">
      <c r="A1650" t="s">
        <v>1683</v>
      </c>
      <c r="B1650">
        <v>1959</v>
      </c>
      <c r="C1650" t="s">
        <v>35</v>
      </c>
      <c r="D1650">
        <v>3</v>
      </c>
      <c r="E1650">
        <v>0</v>
      </c>
      <c r="F1650">
        <v>14451.84</v>
      </c>
      <c r="G1650" t="s">
        <v>11</v>
      </c>
      <c r="H1650" t="s">
        <v>12</v>
      </c>
      <c r="I1650" t="s">
        <v>249</v>
      </c>
    </row>
    <row r="1651" spans="1:9" x14ac:dyDescent="0.25">
      <c r="A1651" t="s">
        <v>1684</v>
      </c>
      <c r="B1651">
        <v>1996</v>
      </c>
      <c r="C1651" t="s">
        <v>15</v>
      </c>
      <c r="D1651">
        <v>10</v>
      </c>
      <c r="E1651">
        <v>2</v>
      </c>
      <c r="F1651">
        <v>14455.64</v>
      </c>
      <c r="G1651" t="s">
        <v>11</v>
      </c>
      <c r="H1651" t="s">
        <v>12</v>
      </c>
      <c r="I1651" t="s">
        <v>247</v>
      </c>
    </row>
    <row r="1652" spans="1:9" x14ac:dyDescent="0.25">
      <c r="A1652" t="s">
        <v>1685</v>
      </c>
      <c r="B1652">
        <v>1976</v>
      </c>
      <c r="C1652" t="s">
        <v>15</v>
      </c>
      <c r="D1652">
        <v>27</v>
      </c>
      <c r="E1652">
        <v>2</v>
      </c>
      <c r="F1652">
        <v>14470.01</v>
      </c>
      <c r="G1652" t="s">
        <v>11</v>
      </c>
      <c r="H1652" t="s">
        <v>12</v>
      </c>
      <c r="I1652" t="s">
        <v>23</v>
      </c>
    </row>
    <row r="1653" spans="1:9" x14ac:dyDescent="0.25">
      <c r="A1653" t="s">
        <v>1686</v>
      </c>
      <c r="B1653">
        <v>1959</v>
      </c>
      <c r="C1653" t="s">
        <v>15</v>
      </c>
      <c r="D1653">
        <v>20</v>
      </c>
      <c r="E1653">
        <v>1</v>
      </c>
      <c r="F1653">
        <v>14474.68</v>
      </c>
      <c r="G1653" t="s">
        <v>11</v>
      </c>
      <c r="H1653" t="s">
        <v>11</v>
      </c>
      <c r="I1653" t="s">
        <v>13</v>
      </c>
    </row>
    <row r="1654" spans="1:9" x14ac:dyDescent="0.25">
      <c r="A1654" t="s">
        <v>1687</v>
      </c>
      <c r="B1654">
        <v>1979</v>
      </c>
      <c r="C1654" t="s">
        <v>37</v>
      </c>
      <c r="D1654">
        <v>20</v>
      </c>
      <c r="E1654">
        <v>5</v>
      </c>
      <c r="F1654">
        <v>14478.33</v>
      </c>
      <c r="G1654" t="s">
        <v>11</v>
      </c>
      <c r="H1654" t="s">
        <v>11</v>
      </c>
      <c r="I1654" t="s">
        <v>13</v>
      </c>
    </row>
    <row r="1655" spans="1:9" x14ac:dyDescent="0.25">
      <c r="A1655" t="s">
        <v>1688</v>
      </c>
      <c r="B1655">
        <v>1989</v>
      </c>
      <c r="C1655" t="s">
        <v>10</v>
      </c>
      <c r="D1655">
        <v>22</v>
      </c>
      <c r="E1655">
        <v>3</v>
      </c>
      <c r="F1655">
        <v>14507.46</v>
      </c>
      <c r="G1655" t="s">
        <v>11</v>
      </c>
      <c r="H1655" t="s">
        <v>12</v>
      </c>
      <c r="I1655" t="s">
        <v>23</v>
      </c>
    </row>
    <row r="1656" spans="1:9" x14ac:dyDescent="0.25">
      <c r="A1656" t="s">
        <v>1689</v>
      </c>
      <c r="B1656">
        <v>1989</v>
      </c>
      <c r="C1656" t="s">
        <v>10</v>
      </c>
      <c r="D1656">
        <v>14</v>
      </c>
      <c r="E1656">
        <v>3</v>
      </c>
      <c r="F1656">
        <v>14547.26</v>
      </c>
      <c r="G1656" t="s">
        <v>11</v>
      </c>
      <c r="H1656" t="s">
        <v>12</v>
      </c>
      <c r="I1656" t="s">
        <v>42</v>
      </c>
    </row>
    <row r="1657" spans="1:9" x14ac:dyDescent="0.25">
      <c r="A1657" t="s">
        <v>1690</v>
      </c>
      <c r="B1657">
        <v>1998</v>
      </c>
      <c r="C1657" t="s">
        <v>20</v>
      </c>
      <c r="D1657">
        <v>12</v>
      </c>
      <c r="E1657">
        <v>0</v>
      </c>
      <c r="F1657">
        <v>14571.89</v>
      </c>
      <c r="G1657" t="s">
        <v>11</v>
      </c>
      <c r="H1657" t="s">
        <v>16</v>
      </c>
      <c r="I1657" t="s">
        <v>247</v>
      </c>
    </row>
    <row r="1658" spans="1:9" x14ac:dyDescent="0.25">
      <c r="A1658" t="s">
        <v>1691</v>
      </c>
      <c r="B1658">
        <v>1962</v>
      </c>
      <c r="C1658" t="s">
        <v>30</v>
      </c>
      <c r="D1658">
        <v>3</v>
      </c>
      <c r="E1658">
        <v>0</v>
      </c>
      <c r="F1658">
        <v>14574.64</v>
      </c>
      <c r="G1658" t="s">
        <v>11</v>
      </c>
      <c r="H1658" t="s">
        <v>16</v>
      </c>
      <c r="I1658" t="s">
        <v>200</v>
      </c>
    </row>
    <row r="1659" spans="1:9" x14ac:dyDescent="0.25">
      <c r="A1659" t="s">
        <v>1692</v>
      </c>
      <c r="B1659">
        <v>1963</v>
      </c>
      <c r="C1659" t="s">
        <v>37</v>
      </c>
      <c r="D1659">
        <v>14</v>
      </c>
      <c r="E1659">
        <v>3</v>
      </c>
      <c r="F1659">
        <v>14590.63</v>
      </c>
      <c r="G1659" t="s">
        <v>11</v>
      </c>
      <c r="H1659" t="s">
        <v>16</v>
      </c>
      <c r="I1659" t="s">
        <v>247</v>
      </c>
    </row>
    <row r="1660" spans="1:9" x14ac:dyDescent="0.25">
      <c r="A1660" t="s">
        <v>1693</v>
      </c>
      <c r="B1660">
        <v>1967</v>
      </c>
      <c r="C1660" t="s">
        <v>10</v>
      </c>
      <c r="D1660">
        <v>18</v>
      </c>
      <c r="E1660">
        <v>0</v>
      </c>
      <c r="F1660">
        <v>14600.62</v>
      </c>
      <c r="G1660" t="s">
        <v>11</v>
      </c>
      <c r="H1660" t="s">
        <v>12</v>
      </c>
      <c r="I1660" t="s">
        <v>632</v>
      </c>
    </row>
    <row r="1661" spans="1:9" x14ac:dyDescent="0.25">
      <c r="A1661" t="s">
        <v>1694</v>
      </c>
      <c r="B1661">
        <v>1965</v>
      </c>
      <c r="C1661" t="s">
        <v>15</v>
      </c>
      <c r="D1661">
        <v>8</v>
      </c>
      <c r="E1661">
        <v>0</v>
      </c>
      <c r="F1661">
        <v>14612.33</v>
      </c>
      <c r="G1661" t="s">
        <v>11</v>
      </c>
      <c r="H1661" t="s">
        <v>12</v>
      </c>
      <c r="I1661" t="s">
        <v>300</v>
      </c>
    </row>
    <row r="1662" spans="1:9" x14ac:dyDescent="0.25">
      <c r="A1662" t="s">
        <v>1695</v>
      </c>
      <c r="B1662">
        <v>1991</v>
      </c>
      <c r="C1662" t="s">
        <v>35</v>
      </c>
      <c r="D1662">
        <v>21</v>
      </c>
      <c r="E1662">
        <v>3</v>
      </c>
      <c r="F1662">
        <v>14630.52</v>
      </c>
      <c r="G1662" t="s">
        <v>11</v>
      </c>
      <c r="H1662" t="s">
        <v>12</v>
      </c>
      <c r="I1662" t="s">
        <v>42</v>
      </c>
    </row>
    <row r="1663" spans="1:9" x14ac:dyDescent="0.25">
      <c r="A1663" t="s">
        <v>1696</v>
      </c>
      <c r="B1663">
        <v>1967</v>
      </c>
      <c r="C1663" t="s">
        <v>20</v>
      </c>
      <c r="D1663">
        <v>1</v>
      </c>
      <c r="E1663">
        <v>0</v>
      </c>
      <c r="F1663">
        <v>14640.35</v>
      </c>
      <c r="G1663" t="s">
        <v>11</v>
      </c>
      <c r="H1663" t="s">
        <v>12</v>
      </c>
      <c r="I1663" t="s">
        <v>535</v>
      </c>
    </row>
    <row r="1664" spans="1:9" x14ac:dyDescent="0.25">
      <c r="A1664" t="s">
        <v>1697</v>
      </c>
      <c r="B1664">
        <v>1981</v>
      </c>
      <c r="C1664" t="s">
        <v>15</v>
      </c>
      <c r="D1664">
        <v>13</v>
      </c>
      <c r="E1664">
        <v>1</v>
      </c>
      <c r="F1664">
        <v>14657.2</v>
      </c>
      <c r="G1664" t="s">
        <v>11</v>
      </c>
      <c r="H1664" t="s">
        <v>16</v>
      </c>
      <c r="I1664" t="s">
        <v>23</v>
      </c>
    </row>
    <row r="1665" spans="1:9" x14ac:dyDescent="0.25">
      <c r="A1665" t="s">
        <v>1698</v>
      </c>
      <c r="B1665">
        <v>1969</v>
      </c>
      <c r="C1665" t="s">
        <v>37</v>
      </c>
      <c r="D1665">
        <v>20</v>
      </c>
      <c r="E1665">
        <v>0</v>
      </c>
      <c r="F1665">
        <v>14665.75</v>
      </c>
      <c r="G1665" t="s">
        <v>11</v>
      </c>
      <c r="H1665" t="s">
        <v>16</v>
      </c>
      <c r="I1665" t="s">
        <v>23</v>
      </c>
    </row>
    <row r="1666" spans="1:9" x14ac:dyDescent="0.25">
      <c r="A1666" t="s">
        <v>1699</v>
      </c>
      <c r="B1666">
        <v>1958</v>
      </c>
      <c r="C1666" t="s">
        <v>10</v>
      </c>
      <c r="D1666">
        <v>23</v>
      </c>
      <c r="E1666">
        <v>0</v>
      </c>
      <c r="F1666">
        <v>14692.67</v>
      </c>
      <c r="G1666" t="s">
        <v>11</v>
      </c>
      <c r="H1666" t="s">
        <v>16</v>
      </c>
      <c r="I1666" t="s">
        <v>23</v>
      </c>
    </row>
    <row r="1667" spans="1:9" x14ac:dyDescent="0.25">
      <c r="A1667" t="s">
        <v>1700</v>
      </c>
      <c r="B1667">
        <v>1982</v>
      </c>
      <c r="C1667" t="s">
        <v>20</v>
      </c>
      <c r="D1667">
        <v>4</v>
      </c>
      <c r="E1667">
        <v>3</v>
      </c>
      <c r="F1667">
        <v>14696.77</v>
      </c>
      <c r="G1667" t="s">
        <v>11</v>
      </c>
      <c r="H1667" t="s">
        <v>11</v>
      </c>
      <c r="I1667" t="s">
        <v>42</v>
      </c>
    </row>
    <row r="1668" spans="1:9" x14ac:dyDescent="0.25">
      <c r="A1668" t="s">
        <v>1701</v>
      </c>
      <c r="B1668">
        <v>2002</v>
      </c>
      <c r="C1668" t="s">
        <v>20</v>
      </c>
      <c r="D1668">
        <v>24</v>
      </c>
      <c r="E1668">
        <v>0</v>
      </c>
      <c r="F1668">
        <v>14711.74</v>
      </c>
      <c r="G1668" t="s">
        <v>11</v>
      </c>
      <c r="H1668" t="s">
        <v>11</v>
      </c>
      <c r="I1668" t="s">
        <v>23</v>
      </c>
    </row>
    <row r="1669" spans="1:9" x14ac:dyDescent="0.25">
      <c r="A1669" t="s">
        <v>1702</v>
      </c>
      <c r="B1669">
        <v>1962</v>
      </c>
      <c r="C1669" t="s">
        <v>10</v>
      </c>
      <c r="D1669">
        <v>29</v>
      </c>
      <c r="E1669">
        <v>0</v>
      </c>
      <c r="F1669">
        <v>14738.43</v>
      </c>
      <c r="G1669" t="s">
        <v>11</v>
      </c>
      <c r="H1669" t="s">
        <v>12</v>
      </c>
      <c r="I1669" t="s">
        <v>300</v>
      </c>
    </row>
    <row r="1670" spans="1:9" x14ac:dyDescent="0.25">
      <c r="A1670" t="s">
        <v>1703</v>
      </c>
      <c r="B1670">
        <v>1965</v>
      </c>
      <c r="C1670" t="s">
        <v>10</v>
      </c>
      <c r="D1670">
        <v>27</v>
      </c>
      <c r="E1670">
        <v>0</v>
      </c>
      <c r="F1670">
        <v>14750.42</v>
      </c>
      <c r="G1670" t="s">
        <v>11</v>
      </c>
      <c r="H1670" t="s">
        <v>11</v>
      </c>
      <c r="I1670" t="s">
        <v>535</v>
      </c>
    </row>
    <row r="1671" spans="1:9" x14ac:dyDescent="0.25">
      <c r="A1671" t="s">
        <v>1704</v>
      </c>
      <c r="B1671">
        <v>1975</v>
      </c>
      <c r="C1671" t="s">
        <v>30</v>
      </c>
      <c r="D1671">
        <v>10</v>
      </c>
      <c r="E1671">
        <v>1</v>
      </c>
      <c r="F1671">
        <v>14819</v>
      </c>
      <c r="G1671" t="s">
        <v>11</v>
      </c>
      <c r="H1671" t="s">
        <v>12</v>
      </c>
      <c r="I1671" t="s">
        <v>249</v>
      </c>
    </row>
    <row r="1672" spans="1:9" x14ac:dyDescent="0.25">
      <c r="A1672" t="s">
        <v>1705</v>
      </c>
      <c r="B1672">
        <v>1979</v>
      </c>
      <c r="C1672" t="s">
        <v>37</v>
      </c>
      <c r="D1672">
        <v>18</v>
      </c>
      <c r="E1672">
        <v>2</v>
      </c>
      <c r="F1672">
        <v>14839.34</v>
      </c>
      <c r="G1672" t="s">
        <v>11</v>
      </c>
      <c r="H1672" t="s">
        <v>12</v>
      </c>
      <c r="I1672" t="s">
        <v>535</v>
      </c>
    </row>
    <row r="1673" spans="1:9" x14ac:dyDescent="0.25">
      <c r="A1673" t="s">
        <v>1706</v>
      </c>
      <c r="B1673">
        <v>1981</v>
      </c>
      <c r="C1673" t="s">
        <v>18</v>
      </c>
      <c r="D1673">
        <v>5</v>
      </c>
      <c r="E1673">
        <v>1</v>
      </c>
      <c r="F1673">
        <v>14843.96</v>
      </c>
      <c r="G1673" t="s">
        <v>11</v>
      </c>
      <c r="H1673" t="s">
        <v>12</v>
      </c>
      <c r="I1673" t="s">
        <v>535</v>
      </c>
    </row>
    <row r="1674" spans="1:9" x14ac:dyDescent="0.25">
      <c r="A1674" t="s">
        <v>1707</v>
      </c>
      <c r="B1674">
        <v>1970</v>
      </c>
      <c r="C1674" t="s">
        <v>15</v>
      </c>
      <c r="D1674">
        <v>11</v>
      </c>
      <c r="E1674">
        <v>0</v>
      </c>
      <c r="F1674">
        <v>14847.63</v>
      </c>
      <c r="G1674" t="s">
        <v>11</v>
      </c>
      <c r="H1674" t="s">
        <v>11</v>
      </c>
      <c r="I1674" t="s">
        <v>249</v>
      </c>
    </row>
    <row r="1675" spans="1:9" x14ac:dyDescent="0.25">
      <c r="A1675" t="s">
        <v>1708</v>
      </c>
      <c r="B1675">
        <v>1958</v>
      </c>
      <c r="C1675" t="s">
        <v>37</v>
      </c>
      <c r="D1675">
        <v>17</v>
      </c>
      <c r="E1675">
        <v>0</v>
      </c>
      <c r="F1675">
        <v>14901.52</v>
      </c>
      <c r="G1675" t="s">
        <v>11</v>
      </c>
      <c r="H1675" t="s">
        <v>11</v>
      </c>
      <c r="I1675" t="s">
        <v>247</v>
      </c>
    </row>
    <row r="1676" spans="1:9" x14ac:dyDescent="0.25">
      <c r="A1676" t="s">
        <v>1709</v>
      </c>
      <c r="B1676">
        <v>1981</v>
      </c>
      <c r="C1676" t="s">
        <v>10</v>
      </c>
      <c r="D1676">
        <v>4</v>
      </c>
      <c r="E1676">
        <v>1</v>
      </c>
      <c r="F1676">
        <v>14908.27</v>
      </c>
      <c r="G1676" t="s">
        <v>11</v>
      </c>
      <c r="H1676" t="s">
        <v>16</v>
      </c>
      <c r="I1676" t="s">
        <v>42</v>
      </c>
    </row>
    <row r="1677" spans="1:9" x14ac:dyDescent="0.25">
      <c r="A1677" t="s">
        <v>1710</v>
      </c>
      <c r="B1677">
        <v>1968</v>
      </c>
      <c r="C1677" t="s">
        <v>15</v>
      </c>
      <c r="D1677">
        <v>8</v>
      </c>
      <c r="E1677">
        <v>0</v>
      </c>
      <c r="F1677">
        <v>14926.97</v>
      </c>
      <c r="G1677" t="s">
        <v>11</v>
      </c>
      <c r="H1677" t="s">
        <v>11</v>
      </c>
      <c r="I1677" t="s">
        <v>23</v>
      </c>
    </row>
    <row r="1678" spans="1:9" x14ac:dyDescent="0.25">
      <c r="A1678" t="s">
        <v>1711</v>
      </c>
      <c r="B1678">
        <v>1962</v>
      </c>
      <c r="C1678" t="s">
        <v>15</v>
      </c>
      <c r="D1678">
        <v>29</v>
      </c>
      <c r="E1678">
        <v>0</v>
      </c>
      <c r="F1678">
        <v>14945.34</v>
      </c>
      <c r="G1678" t="s">
        <v>11</v>
      </c>
      <c r="H1678" t="s">
        <v>16</v>
      </c>
      <c r="I1678" t="s">
        <v>300</v>
      </c>
    </row>
    <row r="1679" spans="1:9" x14ac:dyDescent="0.25">
      <c r="A1679" t="s">
        <v>1712</v>
      </c>
      <c r="B1679">
        <v>1958</v>
      </c>
      <c r="C1679" t="s">
        <v>10</v>
      </c>
      <c r="D1679">
        <v>29</v>
      </c>
      <c r="E1679">
        <v>2</v>
      </c>
      <c r="F1679">
        <v>14988.43</v>
      </c>
      <c r="G1679" t="s">
        <v>11</v>
      </c>
      <c r="H1679" t="s">
        <v>12</v>
      </c>
      <c r="I1679" t="s">
        <v>42</v>
      </c>
    </row>
    <row r="1680" spans="1:9" x14ac:dyDescent="0.25">
      <c r="A1680" t="s">
        <v>1713</v>
      </c>
      <c r="B1680">
        <v>1995</v>
      </c>
      <c r="C1680" t="s">
        <v>35</v>
      </c>
      <c r="D1680">
        <v>2</v>
      </c>
      <c r="E1680">
        <v>2</v>
      </c>
      <c r="F1680">
        <v>15006.58</v>
      </c>
      <c r="G1680" t="s">
        <v>11</v>
      </c>
      <c r="H1680" t="s">
        <v>11</v>
      </c>
      <c r="I1680" t="s">
        <v>247</v>
      </c>
    </row>
    <row r="1681" spans="1:9" x14ac:dyDescent="0.25">
      <c r="A1681" t="s">
        <v>1714</v>
      </c>
      <c r="B1681">
        <v>1960</v>
      </c>
      <c r="C1681" t="s">
        <v>35</v>
      </c>
      <c r="D1681">
        <v>8</v>
      </c>
      <c r="E1681">
        <v>2</v>
      </c>
      <c r="F1681">
        <v>15019.76</v>
      </c>
      <c r="G1681" t="s">
        <v>11</v>
      </c>
      <c r="H1681" t="s">
        <v>11</v>
      </c>
      <c r="I1681" t="s">
        <v>23</v>
      </c>
    </row>
    <row r="1682" spans="1:9" x14ac:dyDescent="0.25">
      <c r="A1682" t="s">
        <v>1715</v>
      </c>
      <c r="B1682">
        <v>1979</v>
      </c>
      <c r="C1682" t="s">
        <v>15</v>
      </c>
      <c r="D1682">
        <v>25</v>
      </c>
      <c r="E1682">
        <v>2</v>
      </c>
      <c r="F1682">
        <v>15025.76</v>
      </c>
      <c r="G1682" t="s">
        <v>11</v>
      </c>
      <c r="H1682" t="s">
        <v>16</v>
      </c>
      <c r="I1682" t="s">
        <v>42</v>
      </c>
    </row>
    <row r="1683" spans="1:9" x14ac:dyDescent="0.25">
      <c r="A1683" t="s">
        <v>1716</v>
      </c>
      <c r="B1683">
        <v>1970</v>
      </c>
      <c r="C1683" t="s">
        <v>20</v>
      </c>
      <c r="D1683">
        <v>11</v>
      </c>
      <c r="E1683">
        <v>0</v>
      </c>
      <c r="F1683">
        <v>15026.3</v>
      </c>
      <c r="G1683" t="s">
        <v>11</v>
      </c>
      <c r="H1683" t="s">
        <v>12</v>
      </c>
      <c r="I1683" t="s">
        <v>42</v>
      </c>
    </row>
    <row r="1684" spans="1:9" x14ac:dyDescent="0.25">
      <c r="A1684" t="s">
        <v>1717</v>
      </c>
      <c r="B1684">
        <v>1971</v>
      </c>
      <c r="C1684" t="s">
        <v>35</v>
      </c>
      <c r="D1684">
        <v>15</v>
      </c>
      <c r="E1684">
        <v>0</v>
      </c>
      <c r="F1684">
        <v>15038.51</v>
      </c>
      <c r="G1684" t="s">
        <v>11</v>
      </c>
      <c r="H1684" t="s">
        <v>12</v>
      </c>
      <c r="I1684" t="s">
        <v>249</v>
      </c>
    </row>
    <row r="1685" spans="1:9" x14ac:dyDescent="0.25">
      <c r="A1685" t="s">
        <v>1718</v>
      </c>
      <c r="B1685">
        <v>1968</v>
      </c>
      <c r="C1685" t="s">
        <v>18</v>
      </c>
      <c r="D1685">
        <v>12</v>
      </c>
      <c r="E1685">
        <v>0</v>
      </c>
      <c r="F1685">
        <v>15052.68</v>
      </c>
      <c r="G1685" t="s">
        <v>11</v>
      </c>
      <c r="H1685" t="s">
        <v>11</v>
      </c>
      <c r="I1685" t="s">
        <v>632</v>
      </c>
    </row>
    <row r="1686" spans="1:9" x14ac:dyDescent="0.25">
      <c r="A1686" t="s">
        <v>1719</v>
      </c>
      <c r="B1686">
        <v>1975</v>
      </c>
      <c r="C1686" t="s">
        <v>37</v>
      </c>
      <c r="D1686">
        <v>26</v>
      </c>
      <c r="E1686">
        <v>1</v>
      </c>
      <c r="F1686">
        <v>15090.35</v>
      </c>
      <c r="G1686" t="s">
        <v>11</v>
      </c>
      <c r="H1686" t="s">
        <v>16</v>
      </c>
      <c r="I1686" t="s">
        <v>249</v>
      </c>
    </row>
    <row r="1687" spans="1:9" x14ac:dyDescent="0.25">
      <c r="A1687" t="s">
        <v>1720</v>
      </c>
      <c r="B1687">
        <v>1972</v>
      </c>
      <c r="C1687" t="s">
        <v>15</v>
      </c>
      <c r="D1687">
        <v>7</v>
      </c>
      <c r="E1687">
        <v>0</v>
      </c>
      <c r="F1687">
        <v>15103.69</v>
      </c>
      <c r="G1687" t="s">
        <v>11</v>
      </c>
      <c r="H1687" t="s">
        <v>16</v>
      </c>
      <c r="I1687" t="s">
        <v>23</v>
      </c>
    </row>
    <row r="1688" spans="1:9" x14ac:dyDescent="0.25">
      <c r="A1688" t="s">
        <v>1721</v>
      </c>
      <c r="B1688">
        <v>1978</v>
      </c>
      <c r="C1688" t="s">
        <v>20</v>
      </c>
      <c r="D1688">
        <v>5</v>
      </c>
      <c r="E1688">
        <v>2</v>
      </c>
      <c r="F1688">
        <v>15123.19</v>
      </c>
      <c r="G1688" t="s">
        <v>11</v>
      </c>
      <c r="H1688" t="s">
        <v>16</v>
      </c>
      <c r="I1688" t="s">
        <v>42</v>
      </c>
    </row>
    <row r="1689" spans="1:9" x14ac:dyDescent="0.25">
      <c r="A1689" t="s">
        <v>1722</v>
      </c>
      <c r="B1689">
        <v>1971</v>
      </c>
      <c r="C1689" t="s">
        <v>15</v>
      </c>
      <c r="D1689">
        <v>25</v>
      </c>
      <c r="E1689">
        <v>0</v>
      </c>
      <c r="F1689">
        <v>15150.44</v>
      </c>
      <c r="G1689" t="s">
        <v>11</v>
      </c>
      <c r="H1689" t="s">
        <v>16</v>
      </c>
      <c r="I1689" t="s">
        <v>249</v>
      </c>
    </row>
    <row r="1690" spans="1:9" x14ac:dyDescent="0.25">
      <c r="A1690" t="s">
        <v>1723</v>
      </c>
      <c r="B1690">
        <v>1962</v>
      </c>
      <c r="C1690" t="s">
        <v>37</v>
      </c>
      <c r="D1690">
        <v>25</v>
      </c>
      <c r="E1690">
        <v>0</v>
      </c>
      <c r="F1690">
        <v>15161.25</v>
      </c>
      <c r="G1690" t="s">
        <v>11</v>
      </c>
      <c r="H1690" t="s">
        <v>11</v>
      </c>
      <c r="I1690" t="s">
        <v>23</v>
      </c>
    </row>
    <row r="1691" spans="1:9" x14ac:dyDescent="0.25">
      <c r="A1691" t="s">
        <v>1724</v>
      </c>
      <c r="B1691">
        <v>1959</v>
      </c>
      <c r="C1691" t="s">
        <v>18</v>
      </c>
      <c r="D1691">
        <v>4</v>
      </c>
      <c r="E1691">
        <v>3</v>
      </c>
      <c r="F1691">
        <v>15161.53</v>
      </c>
      <c r="G1691" t="s">
        <v>11</v>
      </c>
      <c r="H1691" t="s">
        <v>16</v>
      </c>
      <c r="I1691" t="s">
        <v>13</v>
      </c>
    </row>
    <row r="1692" spans="1:9" x14ac:dyDescent="0.25">
      <c r="A1692" t="s">
        <v>1725</v>
      </c>
      <c r="B1692">
        <v>1959</v>
      </c>
      <c r="C1692" t="s">
        <v>30</v>
      </c>
      <c r="D1692">
        <v>3</v>
      </c>
      <c r="E1692">
        <v>3</v>
      </c>
      <c r="F1692">
        <v>15170.07</v>
      </c>
      <c r="G1692" t="s">
        <v>11</v>
      </c>
      <c r="H1692" t="s">
        <v>12</v>
      </c>
      <c r="I1692" t="s">
        <v>42</v>
      </c>
    </row>
    <row r="1693" spans="1:9" x14ac:dyDescent="0.25">
      <c r="A1693" t="s">
        <v>1726</v>
      </c>
      <c r="B1693">
        <v>1962</v>
      </c>
      <c r="C1693" t="s">
        <v>18</v>
      </c>
      <c r="D1693">
        <v>17</v>
      </c>
      <c r="E1693">
        <v>0</v>
      </c>
      <c r="F1693">
        <v>15174.81</v>
      </c>
      <c r="G1693" t="s">
        <v>11</v>
      </c>
      <c r="H1693" t="s">
        <v>16</v>
      </c>
      <c r="I1693" t="s">
        <v>23</v>
      </c>
    </row>
    <row r="1694" spans="1:9" x14ac:dyDescent="0.25">
      <c r="A1694" t="s">
        <v>1727</v>
      </c>
      <c r="B1694">
        <v>1978</v>
      </c>
      <c r="C1694" t="s">
        <v>15</v>
      </c>
      <c r="D1694">
        <v>23</v>
      </c>
      <c r="E1694">
        <v>2</v>
      </c>
      <c r="F1694">
        <v>15207.92</v>
      </c>
      <c r="G1694" t="s">
        <v>11</v>
      </c>
      <c r="H1694" t="s">
        <v>16</v>
      </c>
      <c r="I1694" t="s">
        <v>23</v>
      </c>
    </row>
    <row r="1695" spans="1:9" x14ac:dyDescent="0.25">
      <c r="A1695" t="s">
        <v>1728</v>
      </c>
      <c r="B1695">
        <v>1960</v>
      </c>
      <c r="C1695" t="s">
        <v>10</v>
      </c>
      <c r="D1695">
        <v>25</v>
      </c>
      <c r="E1695">
        <v>2</v>
      </c>
      <c r="F1695">
        <v>15230.32</v>
      </c>
      <c r="G1695" t="s">
        <v>11</v>
      </c>
      <c r="H1695" t="s">
        <v>11</v>
      </c>
      <c r="I1695" t="s">
        <v>247</v>
      </c>
    </row>
    <row r="1696" spans="1:9" x14ac:dyDescent="0.25">
      <c r="A1696" t="s">
        <v>1729</v>
      </c>
      <c r="B1696">
        <v>1969</v>
      </c>
      <c r="C1696" t="s">
        <v>20</v>
      </c>
      <c r="D1696">
        <v>16</v>
      </c>
      <c r="E1696">
        <v>0</v>
      </c>
      <c r="F1696">
        <v>15260.52</v>
      </c>
      <c r="G1696" t="s">
        <v>11</v>
      </c>
      <c r="H1696" t="s">
        <v>11</v>
      </c>
      <c r="I1696" t="s">
        <v>249</v>
      </c>
    </row>
    <row r="1697" spans="1:9" x14ac:dyDescent="0.25">
      <c r="A1697" t="s">
        <v>1730</v>
      </c>
      <c r="B1697">
        <v>1963</v>
      </c>
      <c r="C1697" t="s">
        <v>30</v>
      </c>
      <c r="D1697">
        <v>13</v>
      </c>
      <c r="E1697">
        <v>0</v>
      </c>
      <c r="F1697">
        <v>15322.77</v>
      </c>
      <c r="G1697" t="s">
        <v>11</v>
      </c>
      <c r="H1697" t="s">
        <v>12</v>
      </c>
      <c r="I1697" t="s">
        <v>300</v>
      </c>
    </row>
    <row r="1698" spans="1:9" x14ac:dyDescent="0.25">
      <c r="A1698" t="s">
        <v>1731</v>
      </c>
      <c r="B1698">
        <v>2001</v>
      </c>
      <c r="C1698" t="s">
        <v>10</v>
      </c>
      <c r="D1698">
        <v>14</v>
      </c>
      <c r="E1698">
        <v>1</v>
      </c>
      <c r="F1698">
        <v>15359.1</v>
      </c>
      <c r="G1698" t="s">
        <v>11</v>
      </c>
      <c r="H1698" t="s">
        <v>12</v>
      </c>
      <c r="I1698" t="s">
        <v>247</v>
      </c>
    </row>
    <row r="1699" spans="1:9" x14ac:dyDescent="0.25">
      <c r="A1699" t="s">
        <v>1732</v>
      </c>
      <c r="B1699">
        <v>1988</v>
      </c>
      <c r="C1699" t="s">
        <v>30</v>
      </c>
      <c r="D1699">
        <v>17</v>
      </c>
      <c r="E1699">
        <v>3</v>
      </c>
      <c r="F1699">
        <v>15361.5</v>
      </c>
      <c r="G1699" t="s">
        <v>11</v>
      </c>
      <c r="H1699" t="s">
        <v>12</v>
      </c>
      <c r="I1699" t="s">
        <v>249</v>
      </c>
    </row>
    <row r="1700" spans="1:9" x14ac:dyDescent="0.25">
      <c r="A1700" t="s">
        <v>1733</v>
      </c>
      <c r="B1700">
        <v>1968</v>
      </c>
      <c r="C1700" t="s">
        <v>10</v>
      </c>
      <c r="D1700">
        <v>18</v>
      </c>
      <c r="E1700">
        <v>0</v>
      </c>
      <c r="F1700">
        <v>15363.77</v>
      </c>
      <c r="G1700" t="s">
        <v>11</v>
      </c>
      <c r="H1700" t="s">
        <v>16</v>
      </c>
      <c r="I1700" t="s">
        <v>535</v>
      </c>
    </row>
    <row r="1701" spans="1:9" x14ac:dyDescent="0.25">
      <c r="A1701" t="s">
        <v>1734</v>
      </c>
      <c r="B1701">
        <v>1962</v>
      </c>
      <c r="C1701" t="s">
        <v>20</v>
      </c>
      <c r="D1701">
        <v>6</v>
      </c>
      <c r="E1701">
        <v>0</v>
      </c>
      <c r="F1701">
        <v>15368.22</v>
      </c>
      <c r="G1701" t="s">
        <v>11</v>
      </c>
      <c r="H1701" t="s">
        <v>11</v>
      </c>
      <c r="I1701" t="s">
        <v>42</v>
      </c>
    </row>
    <row r="1702" spans="1:9" x14ac:dyDescent="0.25">
      <c r="A1702" t="s">
        <v>1735</v>
      </c>
      <c r="B1702">
        <v>1964</v>
      </c>
      <c r="C1702" t="s">
        <v>20</v>
      </c>
      <c r="D1702">
        <v>4</v>
      </c>
      <c r="E1702">
        <v>0</v>
      </c>
      <c r="F1702">
        <v>15377.77</v>
      </c>
      <c r="G1702" t="s">
        <v>11</v>
      </c>
      <c r="H1702" t="s">
        <v>11</v>
      </c>
      <c r="I1702" t="s">
        <v>23</v>
      </c>
    </row>
    <row r="1703" spans="1:9" x14ac:dyDescent="0.25">
      <c r="A1703" t="s">
        <v>1736</v>
      </c>
      <c r="B1703">
        <v>1990</v>
      </c>
      <c r="C1703" t="s">
        <v>37</v>
      </c>
      <c r="D1703">
        <v>25</v>
      </c>
      <c r="E1703">
        <v>3</v>
      </c>
      <c r="F1703">
        <v>15440.2</v>
      </c>
      <c r="G1703" t="s">
        <v>11</v>
      </c>
      <c r="H1703" t="s">
        <v>16</v>
      </c>
      <c r="I1703" t="s">
        <v>23</v>
      </c>
    </row>
    <row r="1704" spans="1:9" x14ac:dyDescent="0.25">
      <c r="A1704" t="s">
        <v>1737</v>
      </c>
      <c r="B1704">
        <v>1976</v>
      </c>
      <c r="C1704" t="s">
        <v>10</v>
      </c>
      <c r="D1704">
        <v>20</v>
      </c>
      <c r="E1704">
        <v>2</v>
      </c>
      <c r="F1704">
        <v>15450.48</v>
      </c>
      <c r="G1704" t="s">
        <v>11</v>
      </c>
      <c r="H1704" t="s">
        <v>16</v>
      </c>
      <c r="I1704" t="s">
        <v>535</v>
      </c>
    </row>
    <row r="1705" spans="1:9" x14ac:dyDescent="0.25">
      <c r="A1705" t="s">
        <v>1738</v>
      </c>
      <c r="B1705">
        <v>2004</v>
      </c>
      <c r="C1705" t="s">
        <v>10</v>
      </c>
      <c r="D1705">
        <v>17</v>
      </c>
      <c r="E1705">
        <v>0</v>
      </c>
      <c r="F1705">
        <v>15518.18</v>
      </c>
      <c r="G1705" t="s">
        <v>11</v>
      </c>
      <c r="H1705" t="s">
        <v>12</v>
      </c>
      <c r="I1705" t="s">
        <v>164</v>
      </c>
    </row>
    <row r="1706" spans="1:9" x14ac:dyDescent="0.25">
      <c r="A1706" t="s">
        <v>1739</v>
      </c>
      <c r="B1706">
        <v>1974</v>
      </c>
      <c r="C1706" t="s">
        <v>18</v>
      </c>
      <c r="D1706">
        <v>28</v>
      </c>
      <c r="E1706">
        <v>0</v>
      </c>
      <c r="F1706">
        <v>15532.16</v>
      </c>
      <c r="G1706" t="s">
        <v>11</v>
      </c>
      <c r="H1706" t="s">
        <v>11</v>
      </c>
      <c r="I1706" t="s">
        <v>535</v>
      </c>
    </row>
    <row r="1707" spans="1:9" x14ac:dyDescent="0.25">
      <c r="A1707" t="s">
        <v>1740</v>
      </c>
      <c r="B1707">
        <v>1959</v>
      </c>
      <c r="C1707" t="s">
        <v>37</v>
      </c>
      <c r="D1707">
        <v>2</v>
      </c>
      <c r="E1707">
        <v>3</v>
      </c>
      <c r="F1707">
        <v>15555.19</v>
      </c>
      <c r="G1707" t="s">
        <v>11</v>
      </c>
      <c r="H1707" t="s">
        <v>12</v>
      </c>
      <c r="I1707" t="s">
        <v>23</v>
      </c>
    </row>
    <row r="1708" spans="1:9" x14ac:dyDescent="0.25">
      <c r="A1708" t="s">
        <v>1741</v>
      </c>
      <c r="B1708">
        <v>1974</v>
      </c>
      <c r="C1708" t="s">
        <v>10</v>
      </c>
      <c r="D1708">
        <v>30</v>
      </c>
      <c r="E1708">
        <v>0</v>
      </c>
      <c r="F1708">
        <v>15556.67</v>
      </c>
      <c r="G1708" t="s">
        <v>11</v>
      </c>
      <c r="H1708" t="s">
        <v>11</v>
      </c>
      <c r="I1708" t="s">
        <v>23</v>
      </c>
    </row>
    <row r="1709" spans="1:9" x14ac:dyDescent="0.25">
      <c r="A1709" t="s">
        <v>1742</v>
      </c>
      <c r="B1709">
        <v>1965</v>
      </c>
      <c r="C1709" t="s">
        <v>37</v>
      </c>
      <c r="D1709">
        <v>28</v>
      </c>
      <c r="E1709">
        <v>0</v>
      </c>
      <c r="F1709">
        <v>15608.58</v>
      </c>
      <c r="G1709" t="s">
        <v>11</v>
      </c>
      <c r="H1709" t="s">
        <v>11</v>
      </c>
      <c r="I1709" t="s">
        <v>535</v>
      </c>
    </row>
    <row r="1710" spans="1:9" x14ac:dyDescent="0.25">
      <c r="A1710" t="s">
        <v>1743</v>
      </c>
      <c r="B1710">
        <v>1960</v>
      </c>
      <c r="C1710" t="s">
        <v>18</v>
      </c>
      <c r="D1710">
        <v>6</v>
      </c>
      <c r="E1710">
        <v>3</v>
      </c>
      <c r="F1710">
        <v>15612.19</v>
      </c>
      <c r="G1710" t="s">
        <v>11</v>
      </c>
      <c r="H1710" t="s">
        <v>11</v>
      </c>
      <c r="I1710" t="s">
        <v>23</v>
      </c>
    </row>
    <row r="1711" spans="1:9" x14ac:dyDescent="0.25">
      <c r="A1711" t="s">
        <v>1744</v>
      </c>
      <c r="B1711">
        <v>1988</v>
      </c>
      <c r="C1711" t="s">
        <v>30</v>
      </c>
      <c r="D1711">
        <v>22</v>
      </c>
      <c r="E1711">
        <v>3</v>
      </c>
      <c r="F1711">
        <v>15646.28</v>
      </c>
      <c r="G1711" t="s">
        <v>11</v>
      </c>
      <c r="H1711" t="s">
        <v>11</v>
      </c>
      <c r="I1711" t="s">
        <v>42</v>
      </c>
    </row>
    <row r="1712" spans="1:9" x14ac:dyDescent="0.25">
      <c r="A1712" t="s">
        <v>1745</v>
      </c>
      <c r="B1712">
        <v>1973</v>
      </c>
      <c r="C1712" t="s">
        <v>18</v>
      </c>
      <c r="D1712">
        <v>26</v>
      </c>
      <c r="E1712">
        <v>0</v>
      </c>
      <c r="F1712">
        <v>15670.3</v>
      </c>
      <c r="G1712" t="s">
        <v>11</v>
      </c>
      <c r="H1712" t="s">
        <v>11</v>
      </c>
      <c r="I1712" t="s">
        <v>535</v>
      </c>
    </row>
    <row r="1713" spans="1:9" x14ac:dyDescent="0.25">
      <c r="A1713" t="s">
        <v>1746</v>
      </c>
      <c r="B1713">
        <v>1976</v>
      </c>
      <c r="C1713" t="s">
        <v>20</v>
      </c>
      <c r="D1713">
        <v>20</v>
      </c>
      <c r="E1713">
        <v>2</v>
      </c>
      <c r="F1713">
        <v>15698.86</v>
      </c>
      <c r="G1713" t="s">
        <v>11</v>
      </c>
      <c r="H1713" t="s">
        <v>11</v>
      </c>
      <c r="I1713" t="s">
        <v>23</v>
      </c>
    </row>
    <row r="1714" spans="1:9" x14ac:dyDescent="0.25">
      <c r="A1714" t="s">
        <v>1747</v>
      </c>
      <c r="B1714">
        <v>1974</v>
      </c>
      <c r="C1714" t="s">
        <v>35</v>
      </c>
      <c r="D1714">
        <v>29</v>
      </c>
      <c r="E1714">
        <v>0</v>
      </c>
      <c r="F1714">
        <v>15746.62</v>
      </c>
      <c r="G1714" t="s">
        <v>11</v>
      </c>
      <c r="H1714" t="s">
        <v>16</v>
      </c>
      <c r="I1714" t="s">
        <v>23</v>
      </c>
    </row>
    <row r="1715" spans="1:9" x14ac:dyDescent="0.25">
      <c r="A1715" t="s">
        <v>1748</v>
      </c>
      <c r="B1715">
        <v>1997</v>
      </c>
      <c r="C1715" t="s">
        <v>37</v>
      </c>
      <c r="D1715">
        <v>9</v>
      </c>
      <c r="E1715">
        <v>0</v>
      </c>
      <c r="F1715">
        <v>15817.99</v>
      </c>
      <c r="G1715" t="s">
        <v>11</v>
      </c>
      <c r="H1715" t="s">
        <v>11</v>
      </c>
      <c r="I1715" t="s">
        <v>23</v>
      </c>
    </row>
    <row r="1716" spans="1:9" x14ac:dyDescent="0.25">
      <c r="A1716" t="s">
        <v>1749</v>
      </c>
      <c r="B1716">
        <v>1984</v>
      </c>
      <c r="C1716" t="s">
        <v>18</v>
      </c>
      <c r="D1716">
        <v>26</v>
      </c>
      <c r="E1716">
        <v>0</v>
      </c>
      <c r="F1716">
        <v>15820.7</v>
      </c>
      <c r="G1716" t="s">
        <v>11</v>
      </c>
      <c r="H1716" t="s">
        <v>12</v>
      </c>
      <c r="I1716" t="s">
        <v>42</v>
      </c>
    </row>
    <row r="1717" spans="1:9" x14ac:dyDescent="0.25">
      <c r="A1717" t="s">
        <v>1750</v>
      </c>
      <c r="B1717">
        <v>1982</v>
      </c>
      <c r="C1717" t="s">
        <v>15</v>
      </c>
      <c r="D1717">
        <v>11</v>
      </c>
      <c r="E1717">
        <v>4</v>
      </c>
      <c r="F1717">
        <v>15828.82</v>
      </c>
      <c r="G1717" t="s">
        <v>11</v>
      </c>
      <c r="H1717" t="s">
        <v>12</v>
      </c>
      <c r="I1717" t="s">
        <v>42</v>
      </c>
    </row>
    <row r="1718" spans="1:9" x14ac:dyDescent="0.25">
      <c r="A1718" t="s">
        <v>1751</v>
      </c>
      <c r="B1718">
        <v>1962</v>
      </c>
      <c r="C1718" t="s">
        <v>30</v>
      </c>
      <c r="D1718">
        <v>25</v>
      </c>
      <c r="E1718">
        <v>0</v>
      </c>
      <c r="F1718">
        <v>15840.81</v>
      </c>
      <c r="G1718" t="s">
        <v>11</v>
      </c>
      <c r="H1718" t="s">
        <v>16</v>
      </c>
      <c r="I1718" t="s">
        <v>632</v>
      </c>
    </row>
    <row r="1719" spans="1:9" x14ac:dyDescent="0.25">
      <c r="A1719" t="s">
        <v>1752</v>
      </c>
      <c r="B1719">
        <v>1980</v>
      </c>
      <c r="C1719" t="s">
        <v>37</v>
      </c>
      <c r="D1719">
        <v>12</v>
      </c>
      <c r="E1719">
        <v>2</v>
      </c>
      <c r="F1719">
        <v>15922.29</v>
      </c>
      <c r="G1719" t="s">
        <v>11</v>
      </c>
      <c r="H1719" t="s">
        <v>12</v>
      </c>
      <c r="I1719" t="s">
        <v>535</v>
      </c>
    </row>
    <row r="1720" spans="1:9" x14ac:dyDescent="0.25">
      <c r="A1720" t="s">
        <v>1753</v>
      </c>
      <c r="B1720">
        <v>1982</v>
      </c>
      <c r="C1720" t="s">
        <v>10</v>
      </c>
      <c r="D1720">
        <v>24</v>
      </c>
      <c r="E1720">
        <v>3</v>
      </c>
      <c r="F1720">
        <v>15965.29</v>
      </c>
      <c r="G1720" t="s">
        <v>11</v>
      </c>
      <c r="H1720" t="s">
        <v>16</v>
      </c>
      <c r="I1720" t="s">
        <v>23</v>
      </c>
    </row>
    <row r="1721" spans="1:9" x14ac:dyDescent="0.25">
      <c r="A1721" t="s">
        <v>1754</v>
      </c>
      <c r="B1721">
        <v>1980</v>
      </c>
      <c r="C1721" t="s">
        <v>20</v>
      </c>
      <c r="D1721">
        <v>19</v>
      </c>
      <c r="E1721">
        <v>2</v>
      </c>
      <c r="F1721">
        <v>15966.19</v>
      </c>
      <c r="G1721" t="s">
        <v>11</v>
      </c>
      <c r="H1721" t="s">
        <v>11</v>
      </c>
      <c r="I1721" t="s">
        <v>23</v>
      </c>
    </row>
    <row r="1722" spans="1:9" x14ac:dyDescent="0.25">
      <c r="A1722" t="s">
        <v>1755</v>
      </c>
      <c r="B1722">
        <v>1988</v>
      </c>
      <c r="C1722" t="s">
        <v>30</v>
      </c>
      <c r="D1722">
        <v>5</v>
      </c>
      <c r="E1722">
        <v>3</v>
      </c>
      <c r="F1722">
        <v>16059.06</v>
      </c>
      <c r="G1722" t="s">
        <v>11</v>
      </c>
      <c r="H1722" t="s">
        <v>12</v>
      </c>
      <c r="I1722" t="s">
        <v>23</v>
      </c>
    </row>
    <row r="1723" spans="1:9" x14ac:dyDescent="0.25">
      <c r="A1723" t="s">
        <v>1756</v>
      </c>
      <c r="B1723">
        <v>1978</v>
      </c>
      <c r="C1723" t="s">
        <v>20</v>
      </c>
      <c r="D1723">
        <v>16</v>
      </c>
      <c r="E1723">
        <v>2</v>
      </c>
      <c r="F1723">
        <v>16062.89</v>
      </c>
      <c r="G1723" t="s">
        <v>11</v>
      </c>
      <c r="H1723" t="s">
        <v>11</v>
      </c>
      <c r="I1723" t="s">
        <v>535</v>
      </c>
    </row>
    <row r="1724" spans="1:9" x14ac:dyDescent="0.25">
      <c r="A1724" t="s">
        <v>1757</v>
      </c>
      <c r="B1724">
        <v>1958</v>
      </c>
      <c r="C1724" t="s">
        <v>37</v>
      </c>
      <c r="D1724">
        <v>22</v>
      </c>
      <c r="E1724">
        <v>2</v>
      </c>
      <c r="F1724">
        <v>16069.08</v>
      </c>
      <c r="G1724" t="s">
        <v>11</v>
      </c>
      <c r="H1724" t="s">
        <v>11</v>
      </c>
      <c r="I1724" t="s">
        <v>247</v>
      </c>
    </row>
    <row r="1725" spans="1:9" x14ac:dyDescent="0.25">
      <c r="A1725" t="s">
        <v>1758</v>
      </c>
      <c r="B1725">
        <v>1958</v>
      </c>
      <c r="C1725" t="s">
        <v>18</v>
      </c>
      <c r="D1725">
        <v>21</v>
      </c>
      <c r="E1725">
        <v>3</v>
      </c>
      <c r="F1725">
        <v>16085.13</v>
      </c>
      <c r="G1725" t="s">
        <v>11</v>
      </c>
      <c r="H1725" t="s">
        <v>11</v>
      </c>
      <c r="I1725" t="s">
        <v>13</v>
      </c>
    </row>
    <row r="1726" spans="1:9" x14ac:dyDescent="0.25">
      <c r="A1726" t="s">
        <v>1759</v>
      </c>
      <c r="B1726">
        <v>1985</v>
      </c>
      <c r="C1726" t="s">
        <v>35</v>
      </c>
      <c r="D1726">
        <v>27</v>
      </c>
      <c r="E1726">
        <v>3</v>
      </c>
      <c r="F1726">
        <v>16097.94</v>
      </c>
      <c r="G1726" t="s">
        <v>11</v>
      </c>
      <c r="H1726" t="s">
        <v>12</v>
      </c>
      <c r="I1726" t="s">
        <v>23</v>
      </c>
    </row>
    <row r="1727" spans="1:9" x14ac:dyDescent="0.25">
      <c r="A1727" t="s">
        <v>1760</v>
      </c>
      <c r="B1727">
        <v>1993</v>
      </c>
      <c r="C1727" t="s">
        <v>35</v>
      </c>
      <c r="D1727">
        <v>8</v>
      </c>
      <c r="E1727">
        <v>0</v>
      </c>
      <c r="F1727">
        <v>16115.3</v>
      </c>
      <c r="G1727" t="s">
        <v>11</v>
      </c>
      <c r="H1727" t="s">
        <v>16</v>
      </c>
      <c r="I1727" t="s">
        <v>247</v>
      </c>
    </row>
    <row r="1728" spans="1:9" x14ac:dyDescent="0.25">
      <c r="A1728" t="s">
        <v>1761</v>
      </c>
      <c r="B1728">
        <v>1987</v>
      </c>
      <c r="C1728" t="s">
        <v>37</v>
      </c>
      <c r="D1728">
        <v>6</v>
      </c>
      <c r="E1728">
        <v>3</v>
      </c>
      <c r="F1728">
        <v>16122.65</v>
      </c>
      <c r="G1728" t="s">
        <v>11</v>
      </c>
      <c r="H1728" t="s">
        <v>16</v>
      </c>
      <c r="I1728" t="s">
        <v>42</v>
      </c>
    </row>
    <row r="1729" spans="1:9" x14ac:dyDescent="0.25">
      <c r="A1729" t="s">
        <v>1762</v>
      </c>
      <c r="B1729">
        <v>1993</v>
      </c>
      <c r="C1729" t="s">
        <v>30</v>
      </c>
      <c r="D1729">
        <v>12</v>
      </c>
      <c r="E1729">
        <v>0</v>
      </c>
      <c r="F1729">
        <v>16138.76</v>
      </c>
      <c r="G1729" t="s">
        <v>11</v>
      </c>
      <c r="H1729" t="s">
        <v>12</v>
      </c>
      <c r="I1729" t="s">
        <v>356</v>
      </c>
    </row>
    <row r="1730" spans="1:9" x14ac:dyDescent="0.25">
      <c r="A1730" t="s">
        <v>1763</v>
      </c>
      <c r="B1730">
        <v>1982</v>
      </c>
      <c r="C1730" t="s">
        <v>10</v>
      </c>
      <c r="D1730">
        <v>6</v>
      </c>
      <c r="E1730">
        <v>3</v>
      </c>
      <c r="F1730">
        <v>16152.04</v>
      </c>
      <c r="G1730" t="s">
        <v>11</v>
      </c>
      <c r="H1730" t="s">
        <v>16</v>
      </c>
      <c r="I1730" t="s">
        <v>535</v>
      </c>
    </row>
    <row r="1731" spans="1:9" x14ac:dyDescent="0.25">
      <c r="A1731" t="s">
        <v>1764</v>
      </c>
      <c r="B1731">
        <v>1974</v>
      </c>
      <c r="C1731" t="s">
        <v>20</v>
      </c>
      <c r="D1731">
        <v>11</v>
      </c>
      <c r="E1731">
        <v>0</v>
      </c>
      <c r="F1731">
        <v>16190.97</v>
      </c>
      <c r="G1731" t="s">
        <v>11</v>
      </c>
      <c r="H1731" t="s">
        <v>12</v>
      </c>
      <c r="I1731" t="s">
        <v>23</v>
      </c>
    </row>
    <row r="1732" spans="1:9" x14ac:dyDescent="0.25">
      <c r="A1732" t="s">
        <v>1765</v>
      </c>
      <c r="B1732">
        <v>1988</v>
      </c>
      <c r="C1732" t="s">
        <v>35</v>
      </c>
      <c r="D1732">
        <v>6</v>
      </c>
      <c r="E1732">
        <v>3</v>
      </c>
      <c r="F1732">
        <v>16199.1</v>
      </c>
      <c r="G1732" t="s">
        <v>11</v>
      </c>
      <c r="H1732" t="s">
        <v>11</v>
      </c>
      <c r="I1732" t="s">
        <v>23</v>
      </c>
    </row>
    <row r="1733" spans="1:9" x14ac:dyDescent="0.25">
      <c r="A1733" t="s">
        <v>1766</v>
      </c>
      <c r="B1733">
        <v>1988</v>
      </c>
      <c r="C1733" t="s">
        <v>35</v>
      </c>
      <c r="D1733">
        <v>21</v>
      </c>
      <c r="E1733">
        <v>3</v>
      </c>
      <c r="F1733">
        <v>16205.88</v>
      </c>
      <c r="G1733" t="s">
        <v>11</v>
      </c>
      <c r="H1733" t="s">
        <v>16</v>
      </c>
      <c r="I1733" t="s">
        <v>23</v>
      </c>
    </row>
    <row r="1734" spans="1:9" x14ac:dyDescent="0.25">
      <c r="A1734" t="s">
        <v>1767</v>
      </c>
      <c r="B1734">
        <v>2002</v>
      </c>
      <c r="C1734" t="s">
        <v>20</v>
      </c>
      <c r="D1734">
        <v>8</v>
      </c>
      <c r="E1734">
        <v>0</v>
      </c>
      <c r="F1734">
        <v>16232.85</v>
      </c>
      <c r="G1734" t="s">
        <v>11</v>
      </c>
      <c r="H1734" t="s">
        <v>16</v>
      </c>
      <c r="I1734" t="s">
        <v>42</v>
      </c>
    </row>
    <row r="1735" spans="1:9" x14ac:dyDescent="0.25">
      <c r="A1735" t="s">
        <v>1768</v>
      </c>
      <c r="B1735">
        <v>1972</v>
      </c>
      <c r="C1735" t="s">
        <v>10</v>
      </c>
      <c r="D1735">
        <v>30</v>
      </c>
      <c r="E1735">
        <v>0</v>
      </c>
      <c r="F1735">
        <v>16267.32</v>
      </c>
      <c r="G1735" t="s">
        <v>11</v>
      </c>
      <c r="H1735" t="s">
        <v>11</v>
      </c>
      <c r="I1735" t="s">
        <v>249</v>
      </c>
    </row>
    <row r="1736" spans="1:9" x14ac:dyDescent="0.25">
      <c r="A1736" t="s">
        <v>1769</v>
      </c>
      <c r="B1736">
        <v>2003</v>
      </c>
      <c r="C1736" t="s">
        <v>35</v>
      </c>
      <c r="D1736">
        <v>24</v>
      </c>
      <c r="E1736">
        <v>0</v>
      </c>
      <c r="F1736">
        <v>16297.85</v>
      </c>
      <c r="G1736" t="s">
        <v>11</v>
      </c>
      <c r="H1736" t="s">
        <v>12</v>
      </c>
      <c r="I1736" t="s">
        <v>42</v>
      </c>
    </row>
    <row r="1737" spans="1:9" x14ac:dyDescent="0.25">
      <c r="A1737" t="s">
        <v>1770</v>
      </c>
      <c r="B1737">
        <v>1969</v>
      </c>
      <c r="C1737" t="s">
        <v>35</v>
      </c>
      <c r="D1737">
        <v>8</v>
      </c>
      <c r="E1737">
        <v>0</v>
      </c>
      <c r="F1737">
        <v>16311.05</v>
      </c>
      <c r="G1737" t="s">
        <v>11</v>
      </c>
      <c r="H1737" t="s">
        <v>12</v>
      </c>
      <c r="I1737" t="s">
        <v>535</v>
      </c>
    </row>
    <row r="1738" spans="1:9" x14ac:dyDescent="0.25">
      <c r="A1738" t="s">
        <v>1771</v>
      </c>
      <c r="B1738">
        <v>1965</v>
      </c>
      <c r="C1738" t="s">
        <v>30</v>
      </c>
      <c r="D1738">
        <v>5</v>
      </c>
      <c r="E1738">
        <v>0</v>
      </c>
      <c r="F1738">
        <v>16351.42</v>
      </c>
      <c r="G1738" t="s">
        <v>11</v>
      </c>
      <c r="H1738" t="s">
        <v>12</v>
      </c>
      <c r="I1738" t="s">
        <v>535</v>
      </c>
    </row>
    <row r="1739" spans="1:9" x14ac:dyDescent="0.25">
      <c r="A1739" t="s">
        <v>1772</v>
      </c>
      <c r="B1739">
        <v>1995</v>
      </c>
      <c r="C1739" t="s">
        <v>20</v>
      </c>
      <c r="D1739">
        <v>28</v>
      </c>
      <c r="E1739">
        <v>3</v>
      </c>
      <c r="F1739">
        <v>16420.490000000002</v>
      </c>
      <c r="G1739" t="s">
        <v>11</v>
      </c>
      <c r="H1739" t="s">
        <v>12</v>
      </c>
      <c r="I1739" t="s">
        <v>23</v>
      </c>
    </row>
    <row r="1740" spans="1:9" x14ac:dyDescent="0.25">
      <c r="A1740" t="s">
        <v>1773</v>
      </c>
      <c r="B1740">
        <v>2003</v>
      </c>
      <c r="C1740" t="s">
        <v>30</v>
      </c>
      <c r="D1740">
        <v>20</v>
      </c>
      <c r="E1740">
        <v>1</v>
      </c>
      <c r="F1740">
        <v>16450.89</v>
      </c>
      <c r="G1740" t="s">
        <v>11</v>
      </c>
      <c r="H1740" t="s">
        <v>16</v>
      </c>
      <c r="I1740" t="s">
        <v>23</v>
      </c>
    </row>
    <row r="1741" spans="1:9" x14ac:dyDescent="0.25">
      <c r="A1741" t="s">
        <v>1774</v>
      </c>
      <c r="B1741">
        <v>1958</v>
      </c>
      <c r="C1741" t="s">
        <v>37</v>
      </c>
      <c r="D1741">
        <v>10</v>
      </c>
      <c r="E1741">
        <v>3</v>
      </c>
      <c r="F1741">
        <v>16455.71</v>
      </c>
      <c r="G1741" t="s">
        <v>11</v>
      </c>
      <c r="H1741" t="s">
        <v>11</v>
      </c>
      <c r="I1741" t="s">
        <v>23</v>
      </c>
    </row>
    <row r="1742" spans="1:9" x14ac:dyDescent="0.25">
      <c r="A1742" t="s">
        <v>1775</v>
      </c>
      <c r="B1742">
        <v>1995</v>
      </c>
      <c r="C1742" t="s">
        <v>30</v>
      </c>
      <c r="D1742">
        <v>23</v>
      </c>
      <c r="E1742">
        <v>0</v>
      </c>
      <c r="F1742">
        <v>16577.78</v>
      </c>
      <c r="G1742" t="s">
        <v>11</v>
      </c>
      <c r="H1742" t="s">
        <v>16</v>
      </c>
      <c r="I1742" t="s">
        <v>13</v>
      </c>
    </row>
    <row r="1743" spans="1:9" x14ac:dyDescent="0.25">
      <c r="A1743" t="s">
        <v>1776</v>
      </c>
      <c r="B1743">
        <v>2001</v>
      </c>
      <c r="C1743" t="s">
        <v>18</v>
      </c>
      <c r="D1743">
        <v>25</v>
      </c>
      <c r="E1743">
        <v>0</v>
      </c>
      <c r="F1743">
        <v>16586.5</v>
      </c>
      <c r="G1743" t="s">
        <v>11</v>
      </c>
      <c r="H1743" t="s">
        <v>16</v>
      </c>
      <c r="I1743" t="s">
        <v>13</v>
      </c>
    </row>
    <row r="1744" spans="1:9" x14ac:dyDescent="0.25">
      <c r="A1744" t="s">
        <v>1777</v>
      </c>
      <c r="B1744">
        <v>1963</v>
      </c>
      <c r="C1744" t="s">
        <v>18</v>
      </c>
      <c r="D1744">
        <v>25</v>
      </c>
      <c r="E1744">
        <v>0</v>
      </c>
      <c r="F1744">
        <v>16587.96</v>
      </c>
      <c r="G1744" t="s">
        <v>11</v>
      </c>
      <c r="H1744" t="s">
        <v>11</v>
      </c>
      <c r="I1744" t="s">
        <v>249</v>
      </c>
    </row>
    <row r="1745" spans="1:9" x14ac:dyDescent="0.25">
      <c r="A1745" t="s">
        <v>1778</v>
      </c>
      <c r="B1745">
        <v>1970</v>
      </c>
      <c r="C1745" t="s">
        <v>10</v>
      </c>
      <c r="D1745">
        <v>10</v>
      </c>
      <c r="E1745">
        <v>0</v>
      </c>
      <c r="F1745">
        <v>16600.16</v>
      </c>
      <c r="G1745" t="s">
        <v>11</v>
      </c>
      <c r="H1745" t="s">
        <v>11</v>
      </c>
      <c r="I1745" t="s">
        <v>42</v>
      </c>
    </row>
    <row r="1746" spans="1:9" x14ac:dyDescent="0.25">
      <c r="A1746" t="s">
        <v>1779</v>
      </c>
      <c r="B1746">
        <v>1975</v>
      </c>
      <c r="C1746" t="s">
        <v>10</v>
      </c>
      <c r="D1746">
        <v>24</v>
      </c>
      <c r="E1746">
        <v>1</v>
      </c>
      <c r="F1746">
        <v>16602.18</v>
      </c>
      <c r="G1746" t="s">
        <v>11</v>
      </c>
      <c r="H1746" t="s">
        <v>16</v>
      </c>
      <c r="I1746" t="s">
        <v>535</v>
      </c>
    </row>
    <row r="1747" spans="1:9" x14ac:dyDescent="0.25">
      <c r="A1747" t="s">
        <v>1780</v>
      </c>
      <c r="B1747">
        <v>1977</v>
      </c>
      <c r="C1747" t="s">
        <v>20</v>
      </c>
      <c r="D1747">
        <v>25</v>
      </c>
      <c r="E1747">
        <v>2</v>
      </c>
      <c r="F1747">
        <v>16631.61</v>
      </c>
      <c r="G1747" t="s">
        <v>11</v>
      </c>
      <c r="H1747" t="s">
        <v>16</v>
      </c>
      <c r="I1747" t="s">
        <v>23</v>
      </c>
    </row>
    <row r="1748" spans="1:9" x14ac:dyDescent="0.25">
      <c r="A1748" t="s">
        <v>1781</v>
      </c>
      <c r="B1748">
        <v>1993</v>
      </c>
      <c r="C1748" t="s">
        <v>15</v>
      </c>
      <c r="D1748">
        <v>5</v>
      </c>
      <c r="E1748">
        <v>1</v>
      </c>
      <c r="F1748">
        <v>16657.72</v>
      </c>
      <c r="G1748" t="s">
        <v>11</v>
      </c>
      <c r="H1748" t="s">
        <v>16</v>
      </c>
      <c r="I1748" t="s">
        <v>247</v>
      </c>
    </row>
    <row r="1749" spans="1:9" x14ac:dyDescent="0.25">
      <c r="A1749" t="s">
        <v>1782</v>
      </c>
      <c r="B1749">
        <v>1974</v>
      </c>
      <c r="C1749" t="s">
        <v>35</v>
      </c>
      <c r="D1749">
        <v>28</v>
      </c>
      <c r="E1749">
        <v>0</v>
      </c>
      <c r="F1749">
        <v>16770.990000000002</v>
      </c>
      <c r="G1749" t="s">
        <v>11</v>
      </c>
      <c r="H1749" t="s">
        <v>16</v>
      </c>
      <c r="I1749" t="s">
        <v>23</v>
      </c>
    </row>
    <row r="1750" spans="1:9" x14ac:dyDescent="0.25">
      <c r="A1750" t="s">
        <v>1783</v>
      </c>
      <c r="B1750">
        <v>1989</v>
      </c>
      <c r="C1750" t="s">
        <v>20</v>
      </c>
      <c r="D1750">
        <v>23</v>
      </c>
      <c r="E1750">
        <v>2</v>
      </c>
      <c r="F1750">
        <v>16776.3</v>
      </c>
      <c r="G1750" t="s">
        <v>11</v>
      </c>
      <c r="H1750" t="s">
        <v>11</v>
      </c>
      <c r="I1750" t="s">
        <v>247</v>
      </c>
    </row>
    <row r="1751" spans="1:9" x14ac:dyDescent="0.25">
      <c r="A1751" t="s">
        <v>1784</v>
      </c>
      <c r="B1751">
        <v>1962</v>
      </c>
      <c r="C1751" t="s">
        <v>10</v>
      </c>
      <c r="D1751">
        <v>29</v>
      </c>
      <c r="E1751">
        <v>0</v>
      </c>
      <c r="F1751">
        <v>16779.400000000001</v>
      </c>
      <c r="G1751" t="s">
        <v>11</v>
      </c>
      <c r="H1751" t="s">
        <v>11</v>
      </c>
      <c r="I1751" t="s">
        <v>535</v>
      </c>
    </row>
    <row r="1752" spans="1:9" x14ac:dyDescent="0.25">
      <c r="A1752" t="s">
        <v>1785</v>
      </c>
      <c r="B1752">
        <v>1995</v>
      </c>
      <c r="C1752" t="s">
        <v>37</v>
      </c>
      <c r="D1752">
        <v>19</v>
      </c>
      <c r="E1752">
        <v>1</v>
      </c>
      <c r="F1752">
        <v>16796.41</v>
      </c>
      <c r="G1752" t="s">
        <v>11</v>
      </c>
      <c r="H1752" t="s">
        <v>12</v>
      </c>
      <c r="I1752" t="s">
        <v>247</v>
      </c>
    </row>
    <row r="1753" spans="1:9" x14ac:dyDescent="0.25">
      <c r="A1753" t="s">
        <v>1786</v>
      </c>
      <c r="B1753">
        <v>1974</v>
      </c>
      <c r="C1753" t="s">
        <v>35</v>
      </c>
      <c r="D1753">
        <v>8</v>
      </c>
      <c r="E1753">
        <v>0</v>
      </c>
      <c r="F1753">
        <v>16841.32</v>
      </c>
      <c r="G1753" t="s">
        <v>11</v>
      </c>
      <c r="H1753" t="s">
        <v>12</v>
      </c>
      <c r="I1753" t="s">
        <v>42</v>
      </c>
    </row>
    <row r="1754" spans="1:9" x14ac:dyDescent="0.25">
      <c r="A1754" t="s">
        <v>1787</v>
      </c>
      <c r="B1754">
        <v>2003</v>
      </c>
      <c r="C1754" t="s">
        <v>20</v>
      </c>
      <c r="D1754">
        <v>10</v>
      </c>
      <c r="E1754">
        <v>0</v>
      </c>
      <c r="F1754">
        <v>16884.919999999998</v>
      </c>
      <c r="G1754" t="s">
        <v>11</v>
      </c>
      <c r="H1754" t="s">
        <v>11</v>
      </c>
      <c r="I1754" t="s">
        <v>42</v>
      </c>
    </row>
    <row r="1755" spans="1:9" x14ac:dyDescent="0.25">
      <c r="A1755" t="s">
        <v>1788</v>
      </c>
      <c r="B1755">
        <v>1968</v>
      </c>
      <c r="C1755" t="s">
        <v>37</v>
      </c>
      <c r="D1755">
        <v>21</v>
      </c>
      <c r="E1755">
        <v>0</v>
      </c>
      <c r="F1755">
        <v>16903.5</v>
      </c>
      <c r="G1755" t="s">
        <v>11</v>
      </c>
      <c r="H1755" t="s">
        <v>12</v>
      </c>
      <c r="I1755" t="s">
        <v>23</v>
      </c>
    </row>
    <row r="1756" spans="1:9" x14ac:dyDescent="0.25">
      <c r="A1756" t="s">
        <v>1789</v>
      </c>
      <c r="B1756">
        <v>1977</v>
      </c>
      <c r="C1756" t="s">
        <v>35</v>
      </c>
      <c r="D1756">
        <v>25</v>
      </c>
      <c r="E1756">
        <v>2</v>
      </c>
      <c r="F1756">
        <v>16921.09</v>
      </c>
      <c r="G1756" t="s">
        <v>11</v>
      </c>
      <c r="H1756" t="s">
        <v>12</v>
      </c>
      <c r="I1756" t="s">
        <v>249</v>
      </c>
    </row>
    <row r="1757" spans="1:9" x14ac:dyDescent="0.25">
      <c r="A1757" t="s">
        <v>1790</v>
      </c>
      <c r="B1757">
        <v>1980</v>
      </c>
      <c r="C1757" t="s">
        <v>10</v>
      </c>
      <c r="D1757">
        <v>16</v>
      </c>
      <c r="E1757">
        <v>2</v>
      </c>
      <c r="F1757">
        <v>16990.55</v>
      </c>
      <c r="G1757" t="s">
        <v>11</v>
      </c>
      <c r="H1757" t="s">
        <v>12</v>
      </c>
      <c r="I1757" t="s">
        <v>23</v>
      </c>
    </row>
    <row r="1758" spans="1:9" x14ac:dyDescent="0.25">
      <c r="A1758" t="s">
        <v>1791</v>
      </c>
      <c r="B1758">
        <v>1971</v>
      </c>
      <c r="C1758" t="s">
        <v>35</v>
      </c>
      <c r="D1758">
        <v>22</v>
      </c>
      <c r="E1758">
        <v>0</v>
      </c>
      <c r="F1758">
        <v>17016.009999999998</v>
      </c>
      <c r="G1758" t="s">
        <v>11</v>
      </c>
      <c r="H1758" t="s">
        <v>11</v>
      </c>
      <c r="I1758" t="s">
        <v>249</v>
      </c>
    </row>
    <row r="1759" spans="1:9" x14ac:dyDescent="0.25">
      <c r="A1759" t="s">
        <v>1792</v>
      </c>
      <c r="B1759">
        <v>1996</v>
      </c>
      <c r="C1759" t="s">
        <v>18</v>
      </c>
      <c r="D1759">
        <v>10</v>
      </c>
      <c r="E1759">
        <v>0</v>
      </c>
      <c r="F1759">
        <v>17043.34</v>
      </c>
      <c r="G1759" t="s">
        <v>11</v>
      </c>
      <c r="H1759" t="s">
        <v>12</v>
      </c>
      <c r="I1759" t="s">
        <v>13</v>
      </c>
    </row>
    <row r="1760" spans="1:9" x14ac:dyDescent="0.25">
      <c r="A1760" t="s">
        <v>1793</v>
      </c>
      <c r="B1760">
        <v>2003</v>
      </c>
      <c r="C1760" t="s">
        <v>30</v>
      </c>
      <c r="D1760">
        <v>26</v>
      </c>
      <c r="E1760">
        <v>0</v>
      </c>
      <c r="F1760">
        <v>17081.080000000002</v>
      </c>
      <c r="G1760" t="s">
        <v>11</v>
      </c>
      <c r="H1760" t="s">
        <v>11</v>
      </c>
      <c r="I1760" t="s">
        <v>42</v>
      </c>
    </row>
    <row r="1761" spans="1:9" x14ac:dyDescent="0.25">
      <c r="A1761" t="s">
        <v>1794</v>
      </c>
      <c r="B1761">
        <v>2002</v>
      </c>
      <c r="C1761" t="s">
        <v>18</v>
      </c>
      <c r="D1761">
        <v>28</v>
      </c>
      <c r="E1761">
        <v>1</v>
      </c>
      <c r="F1761">
        <v>17085.27</v>
      </c>
      <c r="G1761" t="s">
        <v>11</v>
      </c>
      <c r="H1761" t="s">
        <v>12</v>
      </c>
      <c r="I1761" t="s">
        <v>13</v>
      </c>
    </row>
    <row r="1762" spans="1:9" x14ac:dyDescent="0.25">
      <c r="A1762" t="s">
        <v>1795</v>
      </c>
      <c r="B1762">
        <v>1998</v>
      </c>
      <c r="C1762" t="s">
        <v>18</v>
      </c>
      <c r="D1762">
        <v>3</v>
      </c>
      <c r="E1762">
        <v>4</v>
      </c>
      <c r="F1762">
        <v>17128.43</v>
      </c>
      <c r="G1762" t="s">
        <v>11</v>
      </c>
      <c r="H1762" t="s">
        <v>12</v>
      </c>
      <c r="I1762" t="s">
        <v>168</v>
      </c>
    </row>
    <row r="1763" spans="1:9" x14ac:dyDescent="0.25">
      <c r="A1763" t="s">
        <v>1796</v>
      </c>
      <c r="B1763">
        <v>1965</v>
      </c>
      <c r="C1763" t="s">
        <v>20</v>
      </c>
      <c r="D1763">
        <v>16</v>
      </c>
      <c r="E1763">
        <v>0</v>
      </c>
      <c r="F1763">
        <v>17172.27</v>
      </c>
      <c r="G1763" t="s">
        <v>11</v>
      </c>
      <c r="H1763" t="s">
        <v>11</v>
      </c>
      <c r="I1763" t="s">
        <v>535</v>
      </c>
    </row>
    <row r="1764" spans="1:9" x14ac:dyDescent="0.25">
      <c r="A1764" t="s">
        <v>1797</v>
      </c>
      <c r="B1764">
        <v>1964</v>
      </c>
      <c r="C1764" t="s">
        <v>18</v>
      </c>
      <c r="D1764">
        <v>7</v>
      </c>
      <c r="E1764">
        <v>0</v>
      </c>
      <c r="F1764">
        <v>17174.52</v>
      </c>
      <c r="G1764" t="s">
        <v>11</v>
      </c>
      <c r="H1764" t="s">
        <v>11</v>
      </c>
      <c r="I1764" t="s">
        <v>23</v>
      </c>
    </row>
    <row r="1765" spans="1:9" x14ac:dyDescent="0.25">
      <c r="A1765" t="s">
        <v>1798</v>
      </c>
      <c r="B1765">
        <v>2004</v>
      </c>
      <c r="C1765" t="s">
        <v>35</v>
      </c>
      <c r="D1765">
        <v>18</v>
      </c>
      <c r="E1765">
        <v>1</v>
      </c>
      <c r="F1765">
        <v>17178.68</v>
      </c>
      <c r="G1765" t="s">
        <v>11</v>
      </c>
      <c r="H1765" t="s">
        <v>11</v>
      </c>
      <c r="I1765" t="s">
        <v>166</v>
      </c>
    </row>
    <row r="1766" spans="1:9" x14ac:dyDescent="0.25">
      <c r="A1766" t="s">
        <v>1799</v>
      </c>
      <c r="B1766">
        <v>1982</v>
      </c>
      <c r="C1766" t="s">
        <v>37</v>
      </c>
      <c r="D1766">
        <v>22</v>
      </c>
      <c r="E1766">
        <v>1</v>
      </c>
      <c r="F1766">
        <v>17179.52</v>
      </c>
      <c r="G1766" t="s">
        <v>11</v>
      </c>
      <c r="H1766" t="s">
        <v>16</v>
      </c>
      <c r="I1766" t="s">
        <v>13</v>
      </c>
    </row>
    <row r="1767" spans="1:9" x14ac:dyDescent="0.25">
      <c r="A1767" t="s">
        <v>1800</v>
      </c>
      <c r="B1767">
        <v>1975</v>
      </c>
      <c r="C1767" t="s">
        <v>35</v>
      </c>
      <c r="D1767">
        <v>25</v>
      </c>
      <c r="E1767">
        <v>1</v>
      </c>
      <c r="F1767">
        <v>17253.43</v>
      </c>
      <c r="G1767" t="s">
        <v>11</v>
      </c>
      <c r="H1767" t="s">
        <v>12</v>
      </c>
      <c r="I1767" t="s">
        <v>535</v>
      </c>
    </row>
    <row r="1768" spans="1:9" x14ac:dyDescent="0.25">
      <c r="A1768" t="s">
        <v>1801</v>
      </c>
      <c r="B1768">
        <v>1963</v>
      </c>
      <c r="C1768" t="s">
        <v>10</v>
      </c>
      <c r="D1768">
        <v>12</v>
      </c>
      <c r="E1768">
        <v>0</v>
      </c>
      <c r="F1768">
        <v>17337.580000000002</v>
      </c>
      <c r="G1768" t="s">
        <v>11</v>
      </c>
      <c r="H1768" t="s">
        <v>12</v>
      </c>
      <c r="I1768" t="s">
        <v>249</v>
      </c>
    </row>
    <row r="1769" spans="1:9" x14ac:dyDescent="0.25">
      <c r="A1769" t="s">
        <v>1802</v>
      </c>
      <c r="B1769">
        <v>2003</v>
      </c>
      <c r="C1769" t="s">
        <v>15</v>
      </c>
      <c r="D1769">
        <v>1</v>
      </c>
      <c r="E1769">
        <v>0</v>
      </c>
      <c r="F1769">
        <v>17352.68</v>
      </c>
      <c r="G1769" t="s">
        <v>11</v>
      </c>
      <c r="H1769" t="s">
        <v>12</v>
      </c>
      <c r="I1769" t="s">
        <v>23</v>
      </c>
    </row>
    <row r="1770" spans="1:9" x14ac:dyDescent="0.25">
      <c r="A1770" t="s">
        <v>1803</v>
      </c>
      <c r="B1770">
        <v>1992</v>
      </c>
      <c r="C1770" t="s">
        <v>37</v>
      </c>
      <c r="D1770">
        <v>18</v>
      </c>
      <c r="E1770">
        <v>2</v>
      </c>
      <c r="F1770">
        <v>17361.77</v>
      </c>
      <c r="G1770" t="s">
        <v>11</v>
      </c>
      <c r="H1770" t="s">
        <v>16</v>
      </c>
      <c r="I1770" t="s">
        <v>23</v>
      </c>
    </row>
    <row r="1771" spans="1:9" x14ac:dyDescent="0.25">
      <c r="A1771" t="s">
        <v>1804</v>
      </c>
      <c r="B1771">
        <v>2003</v>
      </c>
      <c r="C1771" t="s">
        <v>15</v>
      </c>
      <c r="D1771">
        <v>2</v>
      </c>
      <c r="E1771">
        <v>0</v>
      </c>
      <c r="F1771">
        <v>17468.98</v>
      </c>
      <c r="G1771" t="s">
        <v>11</v>
      </c>
      <c r="H1771" t="s">
        <v>16</v>
      </c>
      <c r="I1771" t="s">
        <v>23</v>
      </c>
    </row>
    <row r="1772" spans="1:9" x14ac:dyDescent="0.25">
      <c r="A1772" t="s">
        <v>1805</v>
      </c>
      <c r="B1772">
        <v>1971</v>
      </c>
      <c r="C1772" t="s">
        <v>18</v>
      </c>
      <c r="D1772">
        <v>8</v>
      </c>
      <c r="E1772">
        <v>0</v>
      </c>
      <c r="F1772">
        <v>17479.53</v>
      </c>
      <c r="G1772" t="s">
        <v>16</v>
      </c>
      <c r="H1772" t="s">
        <v>16</v>
      </c>
      <c r="I1772" t="s">
        <v>23</v>
      </c>
    </row>
    <row r="1773" spans="1:9" x14ac:dyDescent="0.25">
      <c r="A1773" t="s">
        <v>1806</v>
      </c>
      <c r="B1773">
        <v>1990</v>
      </c>
      <c r="C1773" t="s">
        <v>30</v>
      </c>
      <c r="D1773">
        <v>29</v>
      </c>
      <c r="E1773">
        <v>0</v>
      </c>
      <c r="F1773">
        <v>17496.310000000001</v>
      </c>
      <c r="G1773" t="s">
        <v>16</v>
      </c>
      <c r="H1773" t="s">
        <v>11</v>
      </c>
      <c r="I1773" t="s">
        <v>42</v>
      </c>
    </row>
    <row r="1774" spans="1:9" x14ac:dyDescent="0.25">
      <c r="A1774" t="s">
        <v>1807</v>
      </c>
      <c r="B1774">
        <v>1965</v>
      </c>
      <c r="C1774" t="s">
        <v>18</v>
      </c>
      <c r="D1774">
        <v>16</v>
      </c>
      <c r="E1774">
        <v>0</v>
      </c>
      <c r="F1774">
        <v>17505.650000000001</v>
      </c>
      <c r="G1774" t="s">
        <v>16</v>
      </c>
      <c r="H1774" t="s">
        <v>11</v>
      </c>
      <c r="I1774" t="s">
        <v>249</v>
      </c>
    </row>
    <row r="1775" spans="1:9" x14ac:dyDescent="0.25">
      <c r="A1775" t="s">
        <v>1808</v>
      </c>
      <c r="B1775">
        <v>1968</v>
      </c>
      <c r="C1775" t="s">
        <v>10</v>
      </c>
      <c r="D1775">
        <v>12</v>
      </c>
      <c r="E1775">
        <v>0</v>
      </c>
      <c r="F1775">
        <v>17507.47</v>
      </c>
      <c r="G1775" t="s">
        <v>16</v>
      </c>
      <c r="H1775" t="s">
        <v>16</v>
      </c>
      <c r="I1775" t="s">
        <v>535</v>
      </c>
    </row>
    <row r="1776" spans="1:9" x14ac:dyDescent="0.25">
      <c r="A1776" t="s">
        <v>1809</v>
      </c>
      <c r="B1776">
        <v>1963</v>
      </c>
      <c r="C1776" t="s">
        <v>15</v>
      </c>
      <c r="D1776">
        <v>16</v>
      </c>
      <c r="E1776">
        <v>0</v>
      </c>
      <c r="F1776">
        <v>17556.88</v>
      </c>
      <c r="G1776" t="s">
        <v>16</v>
      </c>
      <c r="H1776" t="s">
        <v>11</v>
      </c>
      <c r="I1776" t="s">
        <v>23</v>
      </c>
    </row>
    <row r="1777" spans="1:9" x14ac:dyDescent="0.25">
      <c r="A1777" t="s">
        <v>1810</v>
      </c>
      <c r="B1777">
        <v>2002</v>
      </c>
      <c r="C1777" t="s">
        <v>35</v>
      </c>
      <c r="D1777">
        <v>25</v>
      </c>
      <c r="E1777">
        <v>1</v>
      </c>
      <c r="F1777">
        <v>17560.38</v>
      </c>
      <c r="G1777" t="s">
        <v>16</v>
      </c>
      <c r="H1777" t="s">
        <v>16</v>
      </c>
      <c r="I1777" t="s">
        <v>23</v>
      </c>
    </row>
    <row r="1778" spans="1:9" x14ac:dyDescent="0.25">
      <c r="A1778" t="s">
        <v>1811</v>
      </c>
      <c r="B1778">
        <v>1970</v>
      </c>
      <c r="C1778" t="s">
        <v>10</v>
      </c>
      <c r="D1778">
        <v>26</v>
      </c>
      <c r="E1778">
        <v>0</v>
      </c>
      <c r="F1778">
        <v>17584.72</v>
      </c>
      <c r="G1778" t="s">
        <v>16</v>
      </c>
      <c r="H1778" t="s">
        <v>12</v>
      </c>
      <c r="I1778" t="s">
        <v>23</v>
      </c>
    </row>
    <row r="1779" spans="1:9" x14ac:dyDescent="0.25">
      <c r="A1779" t="s">
        <v>1812</v>
      </c>
      <c r="B1779">
        <v>1990</v>
      </c>
      <c r="C1779" t="s">
        <v>37</v>
      </c>
      <c r="D1779">
        <v>25</v>
      </c>
      <c r="E1779">
        <v>1</v>
      </c>
      <c r="F1779">
        <v>17626.240000000002</v>
      </c>
      <c r="G1779" t="s">
        <v>16</v>
      </c>
      <c r="H1779" t="s">
        <v>12</v>
      </c>
      <c r="I1779" t="s">
        <v>13</v>
      </c>
    </row>
    <row r="1780" spans="1:9" x14ac:dyDescent="0.25">
      <c r="A1780" t="s">
        <v>1813</v>
      </c>
      <c r="B1780">
        <v>1994</v>
      </c>
      <c r="C1780" t="s">
        <v>10</v>
      </c>
      <c r="D1780">
        <v>1</v>
      </c>
      <c r="E1780">
        <v>3</v>
      </c>
      <c r="F1780">
        <v>17663.14</v>
      </c>
      <c r="G1780" t="s">
        <v>16</v>
      </c>
      <c r="H1780" t="s">
        <v>12</v>
      </c>
      <c r="I1780" t="s">
        <v>13</v>
      </c>
    </row>
    <row r="1781" spans="1:9" x14ac:dyDescent="0.25">
      <c r="A1781" t="s">
        <v>1814</v>
      </c>
      <c r="B1781">
        <v>2003</v>
      </c>
      <c r="C1781" t="s">
        <v>10</v>
      </c>
      <c r="D1781">
        <v>14</v>
      </c>
      <c r="E1781">
        <v>0</v>
      </c>
      <c r="F1781">
        <v>17748.509999999998</v>
      </c>
      <c r="G1781" t="s">
        <v>16</v>
      </c>
      <c r="H1781" t="s">
        <v>16</v>
      </c>
      <c r="I1781" t="s">
        <v>23</v>
      </c>
    </row>
    <row r="1782" spans="1:9" x14ac:dyDescent="0.25">
      <c r="A1782" t="s">
        <v>1815</v>
      </c>
      <c r="B1782">
        <v>1966</v>
      </c>
      <c r="C1782" t="s">
        <v>18</v>
      </c>
      <c r="D1782">
        <v>21</v>
      </c>
      <c r="E1782">
        <v>0</v>
      </c>
      <c r="F1782">
        <v>17777.73</v>
      </c>
      <c r="G1782" t="s">
        <v>16</v>
      </c>
      <c r="H1782" t="s">
        <v>12</v>
      </c>
      <c r="I1782" t="s">
        <v>23</v>
      </c>
    </row>
    <row r="1783" spans="1:9" x14ac:dyDescent="0.25">
      <c r="A1783" t="s">
        <v>1816</v>
      </c>
      <c r="B1783">
        <v>1979</v>
      </c>
      <c r="C1783" t="s">
        <v>37</v>
      </c>
      <c r="D1783">
        <v>10</v>
      </c>
      <c r="E1783">
        <v>2</v>
      </c>
      <c r="F1783">
        <v>17779.939999999999</v>
      </c>
      <c r="G1783" t="s">
        <v>16</v>
      </c>
      <c r="H1783" t="s">
        <v>11</v>
      </c>
      <c r="I1783" t="s">
        <v>23</v>
      </c>
    </row>
    <row r="1784" spans="1:9" x14ac:dyDescent="0.25">
      <c r="A1784" t="s">
        <v>1817</v>
      </c>
      <c r="B1784">
        <v>1963</v>
      </c>
      <c r="C1784" t="s">
        <v>30</v>
      </c>
      <c r="D1784">
        <v>8</v>
      </c>
      <c r="E1784">
        <v>0</v>
      </c>
      <c r="F1784">
        <v>17832.599999999999</v>
      </c>
      <c r="G1784" t="s">
        <v>16</v>
      </c>
      <c r="H1784" t="s">
        <v>11</v>
      </c>
      <c r="I1784" t="s">
        <v>23</v>
      </c>
    </row>
    <row r="1785" spans="1:9" x14ac:dyDescent="0.25">
      <c r="A1785" t="s">
        <v>1818</v>
      </c>
      <c r="B1785">
        <v>1976</v>
      </c>
      <c r="C1785" t="s">
        <v>30</v>
      </c>
      <c r="D1785">
        <v>12</v>
      </c>
      <c r="E1785">
        <v>2</v>
      </c>
      <c r="F1785">
        <v>17862.919999999998</v>
      </c>
      <c r="G1785" t="s">
        <v>16</v>
      </c>
      <c r="H1785" t="s">
        <v>11</v>
      </c>
      <c r="I1785" t="s">
        <v>23</v>
      </c>
    </row>
    <row r="1786" spans="1:9" x14ac:dyDescent="0.25">
      <c r="A1786" t="s">
        <v>1819</v>
      </c>
      <c r="B1786">
        <v>1997</v>
      </c>
      <c r="C1786" t="s">
        <v>35</v>
      </c>
      <c r="D1786">
        <v>26</v>
      </c>
      <c r="E1786">
        <v>0</v>
      </c>
      <c r="F1786">
        <v>17878.900000000001</v>
      </c>
      <c r="G1786" t="s">
        <v>16</v>
      </c>
      <c r="H1786" t="s">
        <v>11</v>
      </c>
      <c r="I1786" t="s">
        <v>247</v>
      </c>
    </row>
    <row r="1787" spans="1:9" x14ac:dyDescent="0.25">
      <c r="A1787" t="s">
        <v>1820</v>
      </c>
      <c r="B1787">
        <v>1979</v>
      </c>
      <c r="C1787" t="s">
        <v>15</v>
      </c>
      <c r="D1787">
        <v>12</v>
      </c>
      <c r="E1787">
        <v>2</v>
      </c>
      <c r="F1787">
        <v>17882.669999999998</v>
      </c>
      <c r="G1787" t="s">
        <v>16</v>
      </c>
      <c r="H1787" t="s">
        <v>12</v>
      </c>
      <c r="I1787" t="s">
        <v>23</v>
      </c>
    </row>
    <row r="1788" spans="1:9" x14ac:dyDescent="0.25">
      <c r="A1788" t="s">
        <v>1821</v>
      </c>
      <c r="B1788">
        <v>1989</v>
      </c>
      <c r="C1788" t="s">
        <v>30</v>
      </c>
      <c r="D1788">
        <v>4</v>
      </c>
      <c r="E1788">
        <v>0</v>
      </c>
      <c r="F1788">
        <v>17904.53</v>
      </c>
      <c r="G1788" t="s">
        <v>16</v>
      </c>
      <c r="H1788" t="s">
        <v>11</v>
      </c>
      <c r="I1788" t="s">
        <v>356</v>
      </c>
    </row>
    <row r="1789" spans="1:9" x14ac:dyDescent="0.25">
      <c r="A1789" t="s">
        <v>1822</v>
      </c>
      <c r="B1789">
        <v>1977</v>
      </c>
      <c r="C1789" t="s">
        <v>37</v>
      </c>
      <c r="D1789">
        <v>17</v>
      </c>
      <c r="E1789">
        <v>0</v>
      </c>
      <c r="F1789">
        <v>17929.3</v>
      </c>
      <c r="G1789" t="s">
        <v>16</v>
      </c>
      <c r="H1789" t="s">
        <v>11</v>
      </c>
      <c r="I1789" t="s">
        <v>13</v>
      </c>
    </row>
    <row r="1790" spans="1:9" x14ac:dyDescent="0.25">
      <c r="A1790" t="s">
        <v>1823</v>
      </c>
      <c r="B1790">
        <v>2001</v>
      </c>
      <c r="C1790" t="s">
        <v>20</v>
      </c>
      <c r="D1790">
        <v>28</v>
      </c>
      <c r="E1790">
        <v>4</v>
      </c>
      <c r="F1790">
        <v>17942.11</v>
      </c>
      <c r="G1790" t="s">
        <v>16</v>
      </c>
      <c r="H1790" t="s">
        <v>11</v>
      </c>
      <c r="I1790" t="s">
        <v>42</v>
      </c>
    </row>
    <row r="1791" spans="1:9" x14ac:dyDescent="0.25">
      <c r="A1791" t="s">
        <v>1824</v>
      </c>
      <c r="B1791">
        <v>1975</v>
      </c>
      <c r="C1791" t="s">
        <v>18</v>
      </c>
      <c r="D1791">
        <v>27</v>
      </c>
      <c r="E1791">
        <v>1</v>
      </c>
      <c r="F1791">
        <v>18031.16</v>
      </c>
      <c r="G1791" t="s">
        <v>16</v>
      </c>
      <c r="H1791" t="s">
        <v>12</v>
      </c>
      <c r="I1791" t="s">
        <v>249</v>
      </c>
    </row>
    <row r="1792" spans="1:9" x14ac:dyDescent="0.25">
      <c r="A1792" t="s">
        <v>1825</v>
      </c>
      <c r="B1792">
        <v>1965</v>
      </c>
      <c r="C1792" t="s">
        <v>37</v>
      </c>
      <c r="D1792">
        <v>17</v>
      </c>
      <c r="E1792">
        <v>0</v>
      </c>
      <c r="F1792">
        <v>18031.189999999999</v>
      </c>
      <c r="G1792" t="s">
        <v>16</v>
      </c>
      <c r="H1792" t="s">
        <v>11</v>
      </c>
      <c r="I1792" t="s">
        <v>23</v>
      </c>
    </row>
    <row r="1793" spans="1:9" x14ac:dyDescent="0.25">
      <c r="A1793" t="s">
        <v>1826</v>
      </c>
      <c r="B1793">
        <v>1999</v>
      </c>
      <c r="C1793" t="s">
        <v>37</v>
      </c>
      <c r="D1793">
        <v>24</v>
      </c>
      <c r="E1793">
        <v>0</v>
      </c>
      <c r="F1793">
        <v>18033.97</v>
      </c>
      <c r="G1793" t="s">
        <v>16</v>
      </c>
      <c r="H1793" t="s">
        <v>16</v>
      </c>
      <c r="I1793" t="s">
        <v>23</v>
      </c>
    </row>
    <row r="1794" spans="1:9" x14ac:dyDescent="0.25">
      <c r="A1794" t="s">
        <v>1827</v>
      </c>
      <c r="B1794">
        <v>1993</v>
      </c>
      <c r="C1794" t="s">
        <v>10</v>
      </c>
      <c r="D1794">
        <v>12</v>
      </c>
      <c r="E1794">
        <v>2</v>
      </c>
      <c r="F1794">
        <v>18157.88</v>
      </c>
      <c r="G1794" t="s">
        <v>16</v>
      </c>
      <c r="H1794" t="s">
        <v>16</v>
      </c>
      <c r="I1794" t="s">
        <v>23</v>
      </c>
    </row>
    <row r="1795" spans="1:9" x14ac:dyDescent="0.25">
      <c r="A1795" t="s">
        <v>1828</v>
      </c>
      <c r="B1795">
        <v>1963</v>
      </c>
      <c r="C1795" t="s">
        <v>10</v>
      </c>
      <c r="D1795">
        <v>4</v>
      </c>
      <c r="E1795">
        <v>0</v>
      </c>
      <c r="F1795">
        <v>18208.34</v>
      </c>
      <c r="G1795" t="s">
        <v>16</v>
      </c>
      <c r="H1795" t="s">
        <v>11</v>
      </c>
      <c r="I1795" t="s">
        <v>535</v>
      </c>
    </row>
    <row r="1796" spans="1:9" x14ac:dyDescent="0.25">
      <c r="A1796" t="s">
        <v>1829</v>
      </c>
      <c r="B1796">
        <v>1997</v>
      </c>
      <c r="C1796" t="s">
        <v>18</v>
      </c>
      <c r="D1796">
        <v>15</v>
      </c>
      <c r="E1796">
        <v>1</v>
      </c>
      <c r="F1796">
        <v>18218.16</v>
      </c>
      <c r="G1796" t="s">
        <v>16</v>
      </c>
      <c r="H1796" t="s">
        <v>16</v>
      </c>
      <c r="I1796" t="s">
        <v>13</v>
      </c>
    </row>
    <row r="1797" spans="1:9" x14ac:dyDescent="0.25">
      <c r="A1797" t="s">
        <v>1830</v>
      </c>
      <c r="B1797">
        <v>2004</v>
      </c>
      <c r="C1797" t="s">
        <v>20</v>
      </c>
      <c r="D1797">
        <v>10</v>
      </c>
      <c r="E1797">
        <v>3</v>
      </c>
      <c r="F1797">
        <v>18223.45</v>
      </c>
      <c r="G1797" t="s">
        <v>16</v>
      </c>
      <c r="H1797" t="s">
        <v>12</v>
      </c>
      <c r="I1797" t="s">
        <v>13</v>
      </c>
    </row>
    <row r="1798" spans="1:9" x14ac:dyDescent="0.25">
      <c r="A1798" t="s">
        <v>1831</v>
      </c>
      <c r="B1798">
        <v>1995</v>
      </c>
      <c r="C1798" t="s">
        <v>35</v>
      </c>
      <c r="D1798">
        <v>3</v>
      </c>
      <c r="E1798">
        <v>0</v>
      </c>
      <c r="F1798">
        <v>18246.5</v>
      </c>
      <c r="G1798" t="s">
        <v>16</v>
      </c>
      <c r="H1798" t="s">
        <v>16</v>
      </c>
      <c r="I1798" t="s">
        <v>13</v>
      </c>
    </row>
    <row r="1799" spans="1:9" x14ac:dyDescent="0.25">
      <c r="A1799" t="s">
        <v>1832</v>
      </c>
      <c r="B1799">
        <v>1992</v>
      </c>
      <c r="C1799" t="s">
        <v>30</v>
      </c>
      <c r="D1799">
        <v>25</v>
      </c>
      <c r="E1799">
        <v>3</v>
      </c>
      <c r="F1799">
        <v>18259.22</v>
      </c>
      <c r="G1799" t="s">
        <v>16</v>
      </c>
      <c r="H1799" t="s">
        <v>12</v>
      </c>
      <c r="I1799" t="s">
        <v>42</v>
      </c>
    </row>
    <row r="1800" spans="1:9" x14ac:dyDescent="0.25">
      <c r="A1800" t="s">
        <v>1833</v>
      </c>
      <c r="B1800">
        <v>1995</v>
      </c>
      <c r="C1800" t="s">
        <v>10</v>
      </c>
      <c r="D1800">
        <v>4</v>
      </c>
      <c r="E1800">
        <v>0</v>
      </c>
      <c r="F1800">
        <v>18310.740000000002</v>
      </c>
      <c r="G1800" t="s">
        <v>16</v>
      </c>
      <c r="H1800" t="s">
        <v>12</v>
      </c>
      <c r="I1800" t="s">
        <v>23</v>
      </c>
    </row>
    <row r="1801" spans="1:9" x14ac:dyDescent="0.25">
      <c r="A1801" t="s">
        <v>1834</v>
      </c>
      <c r="B1801">
        <v>1999</v>
      </c>
      <c r="C1801" t="s">
        <v>30</v>
      </c>
      <c r="D1801">
        <v>15</v>
      </c>
      <c r="E1801">
        <v>1</v>
      </c>
      <c r="F1801">
        <v>18328.240000000002</v>
      </c>
      <c r="G1801" t="s">
        <v>16</v>
      </c>
      <c r="H1801" t="s">
        <v>11</v>
      </c>
      <c r="I1801" t="s">
        <v>13</v>
      </c>
    </row>
    <row r="1802" spans="1:9" x14ac:dyDescent="0.25">
      <c r="A1802" t="s">
        <v>1835</v>
      </c>
      <c r="B1802">
        <v>1964</v>
      </c>
      <c r="C1802" t="s">
        <v>20</v>
      </c>
      <c r="D1802">
        <v>26</v>
      </c>
      <c r="E1802">
        <v>0</v>
      </c>
      <c r="F1802">
        <v>18443.11</v>
      </c>
      <c r="G1802" t="s">
        <v>16</v>
      </c>
      <c r="H1802" t="s">
        <v>11</v>
      </c>
      <c r="I1802" t="s">
        <v>23</v>
      </c>
    </row>
    <row r="1803" spans="1:9" x14ac:dyDescent="0.25">
      <c r="A1803" t="s">
        <v>1836</v>
      </c>
      <c r="B1803">
        <v>1986</v>
      </c>
      <c r="C1803" t="s">
        <v>35</v>
      </c>
      <c r="D1803">
        <v>12</v>
      </c>
      <c r="E1803">
        <v>2</v>
      </c>
      <c r="F1803">
        <v>18608.259999999998</v>
      </c>
      <c r="G1803" t="s">
        <v>16</v>
      </c>
      <c r="H1803" t="s">
        <v>12</v>
      </c>
      <c r="I1803" t="s">
        <v>42</v>
      </c>
    </row>
    <row r="1804" spans="1:9" x14ac:dyDescent="0.25">
      <c r="A1804" t="s">
        <v>1837</v>
      </c>
      <c r="B1804">
        <v>1998</v>
      </c>
      <c r="C1804" t="s">
        <v>20</v>
      </c>
      <c r="D1804">
        <v>23</v>
      </c>
      <c r="E1804">
        <v>0</v>
      </c>
      <c r="F1804">
        <v>18648.419999999998</v>
      </c>
      <c r="G1804" t="s">
        <v>16</v>
      </c>
      <c r="H1804" t="s">
        <v>16</v>
      </c>
      <c r="I1804" t="s">
        <v>166</v>
      </c>
    </row>
    <row r="1805" spans="1:9" x14ac:dyDescent="0.25">
      <c r="A1805" t="s">
        <v>1838</v>
      </c>
      <c r="B1805">
        <v>1970</v>
      </c>
      <c r="C1805" t="s">
        <v>37</v>
      </c>
      <c r="D1805">
        <v>17</v>
      </c>
      <c r="E1805">
        <v>0</v>
      </c>
      <c r="F1805">
        <v>18682.740000000002</v>
      </c>
      <c r="G1805" t="s">
        <v>16</v>
      </c>
      <c r="H1805" t="s">
        <v>12</v>
      </c>
      <c r="I1805" t="s">
        <v>23</v>
      </c>
    </row>
    <row r="1806" spans="1:9" x14ac:dyDescent="0.25">
      <c r="A1806" t="s">
        <v>1839</v>
      </c>
      <c r="B1806">
        <v>1967</v>
      </c>
      <c r="C1806" t="s">
        <v>35</v>
      </c>
      <c r="D1806">
        <v>30</v>
      </c>
      <c r="E1806">
        <v>0</v>
      </c>
      <c r="F1806">
        <v>18694.689999999999</v>
      </c>
      <c r="G1806" t="s">
        <v>16</v>
      </c>
      <c r="H1806" t="s">
        <v>16</v>
      </c>
      <c r="I1806" t="s">
        <v>249</v>
      </c>
    </row>
    <row r="1807" spans="1:9" x14ac:dyDescent="0.25">
      <c r="A1807" t="s">
        <v>1840</v>
      </c>
      <c r="B1807">
        <v>1992</v>
      </c>
      <c r="C1807" t="s">
        <v>30</v>
      </c>
      <c r="D1807">
        <v>27</v>
      </c>
      <c r="E1807">
        <v>3</v>
      </c>
      <c r="F1807">
        <v>18765.88</v>
      </c>
      <c r="G1807" t="s">
        <v>16</v>
      </c>
      <c r="H1807" t="s">
        <v>11</v>
      </c>
      <c r="I1807" t="s">
        <v>23</v>
      </c>
    </row>
    <row r="1808" spans="1:9" x14ac:dyDescent="0.25">
      <c r="A1808" t="s">
        <v>1841</v>
      </c>
      <c r="B1808">
        <v>1979</v>
      </c>
      <c r="C1808" t="s">
        <v>15</v>
      </c>
      <c r="D1808">
        <v>19</v>
      </c>
      <c r="E1808">
        <v>2</v>
      </c>
      <c r="F1808">
        <v>18767.740000000002</v>
      </c>
      <c r="G1808" t="s">
        <v>16</v>
      </c>
      <c r="H1808" t="s">
        <v>16</v>
      </c>
      <c r="I1808" t="s">
        <v>13</v>
      </c>
    </row>
    <row r="1809" spans="1:9" x14ac:dyDescent="0.25">
      <c r="A1809" t="s">
        <v>1842</v>
      </c>
      <c r="B1809">
        <v>1995</v>
      </c>
      <c r="C1809" t="s">
        <v>15</v>
      </c>
      <c r="D1809">
        <v>28</v>
      </c>
      <c r="E1809">
        <v>3</v>
      </c>
      <c r="F1809">
        <v>18804.75</v>
      </c>
      <c r="G1809" t="s">
        <v>16</v>
      </c>
      <c r="H1809" t="s">
        <v>16</v>
      </c>
      <c r="I1809" t="s">
        <v>23</v>
      </c>
    </row>
    <row r="1810" spans="1:9" x14ac:dyDescent="0.25">
      <c r="A1810" t="s">
        <v>1843</v>
      </c>
      <c r="B1810">
        <v>1979</v>
      </c>
      <c r="C1810" t="s">
        <v>37</v>
      </c>
      <c r="D1810">
        <v>15</v>
      </c>
      <c r="E1810">
        <v>2</v>
      </c>
      <c r="F1810">
        <v>18806.150000000001</v>
      </c>
      <c r="G1810" t="s">
        <v>16</v>
      </c>
      <c r="H1810" t="s">
        <v>11</v>
      </c>
      <c r="I1810" t="s">
        <v>13</v>
      </c>
    </row>
    <row r="1811" spans="1:9" x14ac:dyDescent="0.25">
      <c r="A1811" t="s">
        <v>1844</v>
      </c>
      <c r="B1811">
        <v>1962</v>
      </c>
      <c r="C1811" t="s">
        <v>30</v>
      </c>
      <c r="D1811">
        <v>18</v>
      </c>
      <c r="E1811">
        <v>0</v>
      </c>
      <c r="F1811">
        <v>18815.53</v>
      </c>
      <c r="G1811" t="s">
        <v>16</v>
      </c>
      <c r="H1811" t="s">
        <v>16</v>
      </c>
      <c r="I1811" t="s">
        <v>249</v>
      </c>
    </row>
    <row r="1812" spans="1:9" x14ac:dyDescent="0.25">
      <c r="A1812" t="s">
        <v>1845</v>
      </c>
      <c r="B1812">
        <v>2003</v>
      </c>
      <c r="C1812" t="s">
        <v>10</v>
      </c>
      <c r="D1812">
        <v>24</v>
      </c>
      <c r="E1812">
        <v>3</v>
      </c>
      <c r="F1812">
        <v>18838.7</v>
      </c>
      <c r="G1812" t="s">
        <v>16</v>
      </c>
      <c r="H1812" t="s">
        <v>12</v>
      </c>
      <c r="I1812" t="s">
        <v>23</v>
      </c>
    </row>
    <row r="1813" spans="1:9" x14ac:dyDescent="0.25">
      <c r="A1813" t="s">
        <v>1846</v>
      </c>
      <c r="B1813">
        <v>1963</v>
      </c>
      <c r="C1813" t="s">
        <v>30</v>
      </c>
      <c r="D1813">
        <v>6</v>
      </c>
      <c r="E1813">
        <v>0</v>
      </c>
      <c r="F1813">
        <v>18883.330000000002</v>
      </c>
      <c r="G1813" t="s">
        <v>16</v>
      </c>
      <c r="H1813" t="s">
        <v>16</v>
      </c>
      <c r="I1813" t="s">
        <v>535</v>
      </c>
    </row>
    <row r="1814" spans="1:9" x14ac:dyDescent="0.25">
      <c r="A1814" t="s">
        <v>1847</v>
      </c>
      <c r="B1814">
        <v>1995</v>
      </c>
      <c r="C1814" t="s">
        <v>20</v>
      </c>
      <c r="D1814">
        <v>27</v>
      </c>
      <c r="E1814">
        <v>1</v>
      </c>
      <c r="F1814">
        <v>18903.490000000002</v>
      </c>
      <c r="G1814" t="s">
        <v>16</v>
      </c>
      <c r="H1814" t="s">
        <v>11</v>
      </c>
      <c r="I1814" t="s">
        <v>247</v>
      </c>
    </row>
    <row r="1815" spans="1:9" x14ac:dyDescent="0.25">
      <c r="A1815" t="s">
        <v>1848</v>
      </c>
      <c r="B1815">
        <v>1969</v>
      </c>
      <c r="C1815" t="s">
        <v>35</v>
      </c>
      <c r="D1815">
        <v>3</v>
      </c>
      <c r="E1815">
        <v>0</v>
      </c>
      <c r="F1815">
        <v>18932.810000000001</v>
      </c>
      <c r="G1815" t="s">
        <v>16</v>
      </c>
      <c r="H1815" t="s">
        <v>12</v>
      </c>
      <c r="I1815" t="s">
        <v>23</v>
      </c>
    </row>
    <row r="1816" spans="1:9" x14ac:dyDescent="0.25">
      <c r="A1816" t="s">
        <v>1849</v>
      </c>
      <c r="B1816">
        <v>1963</v>
      </c>
      <c r="C1816" t="s">
        <v>37</v>
      </c>
      <c r="D1816">
        <v>20</v>
      </c>
      <c r="E1816">
        <v>0</v>
      </c>
      <c r="F1816">
        <v>18954.560000000001</v>
      </c>
      <c r="G1816" t="s">
        <v>16</v>
      </c>
      <c r="H1816" t="s">
        <v>16</v>
      </c>
      <c r="I1816" t="s">
        <v>535</v>
      </c>
    </row>
    <row r="1817" spans="1:9" x14ac:dyDescent="0.25">
      <c r="A1817" t="s">
        <v>1850</v>
      </c>
      <c r="B1817">
        <v>1998</v>
      </c>
      <c r="C1817" t="s">
        <v>35</v>
      </c>
      <c r="D1817">
        <v>6</v>
      </c>
      <c r="E1817">
        <v>0</v>
      </c>
      <c r="F1817">
        <v>18955.22</v>
      </c>
      <c r="G1817" t="s">
        <v>16</v>
      </c>
      <c r="H1817" t="s">
        <v>12</v>
      </c>
      <c r="I1817" t="s">
        <v>42</v>
      </c>
    </row>
    <row r="1818" spans="1:9" x14ac:dyDescent="0.25">
      <c r="A1818" t="s">
        <v>1851</v>
      </c>
      <c r="B1818">
        <v>1992</v>
      </c>
      <c r="C1818" t="s">
        <v>15</v>
      </c>
      <c r="D1818">
        <v>30</v>
      </c>
      <c r="E1818">
        <v>1</v>
      </c>
      <c r="F1818">
        <v>18963.169999999998</v>
      </c>
      <c r="G1818" t="s">
        <v>16</v>
      </c>
      <c r="H1818" t="s">
        <v>16</v>
      </c>
      <c r="I1818" t="s">
        <v>13</v>
      </c>
    </row>
    <row r="1819" spans="1:9" x14ac:dyDescent="0.25">
      <c r="A1819" t="s">
        <v>1852</v>
      </c>
      <c r="B1819">
        <v>1988</v>
      </c>
      <c r="C1819" t="s">
        <v>37</v>
      </c>
      <c r="D1819">
        <v>24</v>
      </c>
      <c r="E1819">
        <v>2</v>
      </c>
      <c r="F1819">
        <v>18972.5</v>
      </c>
      <c r="G1819" t="s">
        <v>16</v>
      </c>
      <c r="H1819" t="s">
        <v>12</v>
      </c>
      <c r="I1819" t="s">
        <v>13</v>
      </c>
    </row>
    <row r="1820" spans="1:9" x14ac:dyDescent="0.25">
      <c r="A1820" t="s">
        <v>1853</v>
      </c>
      <c r="B1820">
        <v>1983</v>
      </c>
      <c r="C1820" t="s">
        <v>30</v>
      </c>
      <c r="D1820">
        <v>19</v>
      </c>
      <c r="E1820">
        <v>5</v>
      </c>
      <c r="F1820">
        <v>19023.259999999998</v>
      </c>
      <c r="G1820" t="s">
        <v>16</v>
      </c>
      <c r="H1820" t="s">
        <v>12</v>
      </c>
      <c r="I1820" t="s">
        <v>42</v>
      </c>
    </row>
    <row r="1821" spans="1:9" x14ac:dyDescent="0.25">
      <c r="A1821" t="s">
        <v>1854</v>
      </c>
      <c r="B1821">
        <v>1989</v>
      </c>
      <c r="C1821" t="s">
        <v>18</v>
      </c>
      <c r="D1821">
        <v>5</v>
      </c>
      <c r="E1821">
        <v>1</v>
      </c>
      <c r="F1821">
        <v>19040.88</v>
      </c>
      <c r="G1821" t="s">
        <v>16</v>
      </c>
      <c r="H1821" t="s">
        <v>12</v>
      </c>
      <c r="I1821" t="s">
        <v>42</v>
      </c>
    </row>
    <row r="1822" spans="1:9" x14ac:dyDescent="0.25">
      <c r="A1822" t="s">
        <v>1855</v>
      </c>
      <c r="B1822">
        <v>1993</v>
      </c>
      <c r="C1822" t="s">
        <v>20</v>
      </c>
      <c r="D1822">
        <v>28</v>
      </c>
      <c r="E1822">
        <v>1</v>
      </c>
      <c r="F1822">
        <v>19107.78</v>
      </c>
      <c r="G1822" t="s">
        <v>16</v>
      </c>
      <c r="H1822" t="s">
        <v>11</v>
      </c>
      <c r="I1822" t="s">
        <v>13</v>
      </c>
    </row>
    <row r="1823" spans="1:9" x14ac:dyDescent="0.25">
      <c r="A1823" t="s">
        <v>1856</v>
      </c>
      <c r="B1823">
        <v>1979</v>
      </c>
      <c r="C1823" t="s">
        <v>10</v>
      </c>
      <c r="D1823">
        <v>2</v>
      </c>
      <c r="E1823">
        <v>2</v>
      </c>
      <c r="F1823">
        <v>19144.580000000002</v>
      </c>
      <c r="G1823" t="s">
        <v>16</v>
      </c>
      <c r="H1823" t="s">
        <v>16</v>
      </c>
      <c r="I1823" t="s">
        <v>247</v>
      </c>
    </row>
    <row r="1824" spans="1:9" x14ac:dyDescent="0.25">
      <c r="A1824" t="s">
        <v>1857</v>
      </c>
      <c r="B1824">
        <v>1991</v>
      </c>
      <c r="C1824" t="s">
        <v>20</v>
      </c>
      <c r="D1824">
        <v>16</v>
      </c>
      <c r="E1824">
        <v>3</v>
      </c>
      <c r="F1824">
        <v>19199.939999999999</v>
      </c>
      <c r="G1824" t="s">
        <v>16</v>
      </c>
      <c r="H1824" t="s">
        <v>12</v>
      </c>
      <c r="I1824" t="s">
        <v>42</v>
      </c>
    </row>
    <row r="1825" spans="1:9" x14ac:dyDescent="0.25">
      <c r="A1825" t="s">
        <v>1858</v>
      </c>
      <c r="B1825">
        <v>1985</v>
      </c>
      <c r="C1825" t="s">
        <v>30</v>
      </c>
      <c r="D1825">
        <v>28</v>
      </c>
      <c r="E1825">
        <v>0</v>
      </c>
      <c r="F1825">
        <v>19214.71</v>
      </c>
      <c r="G1825" t="s">
        <v>16</v>
      </c>
      <c r="H1825" t="s">
        <v>12</v>
      </c>
      <c r="I1825" t="s">
        <v>13</v>
      </c>
    </row>
    <row r="1826" spans="1:9" x14ac:dyDescent="0.25">
      <c r="A1826" t="s">
        <v>1859</v>
      </c>
      <c r="B1826">
        <v>1967</v>
      </c>
      <c r="C1826" t="s">
        <v>10</v>
      </c>
      <c r="D1826">
        <v>29</v>
      </c>
      <c r="E1826">
        <v>0</v>
      </c>
      <c r="F1826">
        <v>19259.96</v>
      </c>
      <c r="G1826" t="s">
        <v>16</v>
      </c>
      <c r="H1826" t="s">
        <v>16</v>
      </c>
      <c r="I1826" t="s">
        <v>23</v>
      </c>
    </row>
    <row r="1827" spans="1:9" x14ac:dyDescent="0.25">
      <c r="A1827" t="s">
        <v>1860</v>
      </c>
      <c r="B1827">
        <v>1966</v>
      </c>
      <c r="C1827" t="s">
        <v>15</v>
      </c>
      <c r="D1827">
        <v>15</v>
      </c>
      <c r="E1827">
        <v>0</v>
      </c>
      <c r="F1827">
        <v>19321.060000000001</v>
      </c>
      <c r="G1827" t="s">
        <v>16</v>
      </c>
      <c r="H1827" t="s">
        <v>16</v>
      </c>
      <c r="I1827" t="s">
        <v>23</v>
      </c>
    </row>
    <row r="1828" spans="1:9" x14ac:dyDescent="0.25">
      <c r="A1828" t="s">
        <v>1861</v>
      </c>
      <c r="B1828">
        <v>1991</v>
      </c>
      <c r="C1828" t="s">
        <v>35</v>
      </c>
      <c r="D1828">
        <v>24</v>
      </c>
      <c r="E1828">
        <v>0</v>
      </c>
      <c r="F1828">
        <v>19350.37</v>
      </c>
      <c r="G1828" t="s">
        <v>16</v>
      </c>
      <c r="H1828" t="s">
        <v>12</v>
      </c>
      <c r="I1828" t="s">
        <v>13</v>
      </c>
    </row>
    <row r="1829" spans="1:9" x14ac:dyDescent="0.25">
      <c r="A1829" t="s">
        <v>1862</v>
      </c>
      <c r="B1829">
        <v>1987</v>
      </c>
      <c r="C1829" t="s">
        <v>18</v>
      </c>
      <c r="D1829">
        <v>30</v>
      </c>
      <c r="E1829">
        <v>3</v>
      </c>
      <c r="F1829">
        <v>19362</v>
      </c>
      <c r="G1829" t="s">
        <v>16</v>
      </c>
      <c r="H1829" t="s">
        <v>12</v>
      </c>
      <c r="I1829" t="s">
        <v>13</v>
      </c>
    </row>
    <row r="1830" spans="1:9" x14ac:dyDescent="0.25">
      <c r="A1830" t="s">
        <v>1863</v>
      </c>
      <c r="B1830">
        <v>1993</v>
      </c>
      <c r="C1830" t="s">
        <v>20</v>
      </c>
      <c r="D1830">
        <v>6</v>
      </c>
      <c r="E1830">
        <v>2</v>
      </c>
      <c r="F1830">
        <v>19442.349999999999</v>
      </c>
      <c r="G1830" t="s">
        <v>16</v>
      </c>
      <c r="H1830" t="s">
        <v>12</v>
      </c>
      <c r="I1830" t="s">
        <v>23</v>
      </c>
    </row>
    <row r="1831" spans="1:9" x14ac:dyDescent="0.25">
      <c r="A1831" t="s">
        <v>1864</v>
      </c>
      <c r="B1831">
        <v>1982</v>
      </c>
      <c r="C1831" t="s">
        <v>30</v>
      </c>
      <c r="D1831">
        <v>15</v>
      </c>
      <c r="E1831">
        <v>2</v>
      </c>
      <c r="F1831">
        <v>19444.27</v>
      </c>
      <c r="G1831" t="s">
        <v>16</v>
      </c>
      <c r="H1831" t="s">
        <v>16</v>
      </c>
      <c r="I1831" t="s">
        <v>13</v>
      </c>
    </row>
    <row r="1832" spans="1:9" x14ac:dyDescent="0.25">
      <c r="A1832" t="s">
        <v>1865</v>
      </c>
      <c r="B1832">
        <v>1987</v>
      </c>
      <c r="C1832" t="s">
        <v>15</v>
      </c>
      <c r="D1832">
        <v>30</v>
      </c>
      <c r="E1832">
        <v>4</v>
      </c>
      <c r="F1832">
        <v>19496.72</v>
      </c>
      <c r="G1832" t="s">
        <v>16</v>
      </c>
      <c r="H1832" t="s">
        <v>12</v>
      </c>
      <c r="I1832" t="s">
        <v>166</v>
      </c>
    </row>
    <row r="1833" spans="1:9" x14ac:dyDescent="0.25">
      <c r="A1833" t="s">
        <v>1866</v>
      </c>
      <c r="B1833">
        <v>1980</v>
      </c>
      <c r="C1833" t="s">
        <v>15</v>
      </c>
      <c r="D1833">
        <v>8</v>
      </c>
      <c r="E1833">
        <v>0</v>
      </c>
      <c r="F1833">
        <v>19515.54</v>
      </c>
      <c r="G1833" t="s">
        <v>16</v>
      </c>
      <c r="H1833" t="s">
        <v>16</v>
      </c>
      <c r="I1833" t="s">
        <v>13</v>
      </c>
    </row>
    <row r="1834" spans="1:9" x14ac:dyDescent="0.25">
      <c r="A1834" t="s">
        <v>1867</v>
      </c>
      <c r="B1834">
        <v>1992</v>
      </c>
      <c r="C1834" t="s">
        <v>35</v>
      </c>
      <c r="D1834">
        <v>19</v>
      </c>
      <c r="E1834">
        <v>1</v>
      </c>
      <c r="F1834">
        <v>19521.97</v>
      </c>
      <c r="G1834" t="s">
        <v>16</v>
      </c>
      <c r="H1834" t="s">
        <v>11</v>
      </c>
      <c r="I1834" t="s">
        <v>13</v>
      </c>
    </row>
    <row r="1835" spans="1:9" x14ac:dyDescent="0.25">
      <c r="A1835" t="s">
        <v>1868</v>
      </c>
      <c r="B1835">
        <v>1985</v>
      </c>
      <c r="C1835" t="s">
        <v>20</v>
      </c>
      <c r="D1835">
        <v>17</v>
      </c>
      <c r="E1835">
        <v>0</v>
      </c>
      <c r="F1835">
        <v>19539.240000000002</v>
      </c>
      <c r="G1835" t="s">
        <v>16</v>
      </c>
      <c r="H1835" t="s">
        <v>16</v>
      </c>
      <c r="I1835" t="s">
        <v>13</v>
      </c>
    </row>
    <row r="1836" spans="1:9" x14ac:dyDescent="0.25">
      <c r="A1836" t="s">
        <v>1869</v>
      </c>
      <c r="B1836">
        <v>1963</v>
      </c>
      <c r="C1836" t="s">
        <v>10</v>
      </c>
      <c r="D1836">
        <v>14</v>
      </c>
      <c r="E1836">
        <v>0</v>
      </c>
      <c r="F1836">
        <v>19551.34</v>
      </c>
      <c r="G1836" t="s">
        <v>16</v>
      </c>
      <c r="H1836" t="s">
        <v>12</v>
      </c>
      <c r="I1836" t="s">
        <v>23</v>
      </c>
    </row>
    <row r="1837" spans="1:9" x14ac:dyDescent="0.25">
      <c r="A1837" t="s">
        <v>1870</v>
      </c>
      <c r="B1837">
        <v>1978</v>
      </c>
      <c r="C1837" t="s">
        <v>20</v>
      </c>
      <c r="D1837">
        <v>24</v>
      </c>
      <c r="E1837">
        <v>1</v>
      </c>
      <c r="F1837">
        <v>19594.810000000001</v>
      </c>
      <c r="G1837" t="s">
        <v>16</v>
      </c>
      <c r="H1837" t="s">
        <v>16</v>
      </c>
      <c r="I1837" t="s">
        <v>247</v>
      </c>
    </row>
    <row r="1838" spans="1:9" x14ac:dyDescent="0.25">
      <c r="A1838" t="s">
        <v>1871</v>
      </c>
      <c r="B1838">
        <v>1994</v>
      </c>
      <c r="C1838" t="s">
        <v>35</v>
      </c>
      <c r="D1838">
        <v>27</v>
      </c>
      <c r="E1838">
        <v>0</v>
      </c>
      <c r="F1838">
        <v>19673.34</v>
      </c>
      <c r="G1838" t="s">
        <v>16</v>
      </c>
      <c r="H1838" t="s">
        <v>11</v>
      </c>
      <c r="I1838" t="s">
        <v>23</v>
      </c>
    </row>
    <row r="1839" spans="1:9" x14ac:dyDescent="0.25">
      <c r="A1839" t="s">
        <v>1872</v>
      </c>
      <c r="B1839">
        <v>1990</v>
      </c>
      <c r="C1839" t="s">
        <v>35</v>
      </c>
      <c r="D1839">
        <v>8</v>
      </c>
      <c r="E1839">
        <v>1</v>
      </c>
      <c r="F1839">
        <v>19719.689999999999</v>
      </c>
      <c r="G1839" t="s">
        <v>16</v>
      </c>
      <c r="H1839" t="s">
        <v>11</v>
      </c>
      <c r="I1839" t="s">
        <v>13</v>
      </c>
    </row>
    <row r="1840" spans="1:9" x14ac:dyDescent="0.25">
      <c r="A1840" t="s">
        <v>1873</v>
      </c>
      <c r="B1840">
        <v>1972</v>
      </c>
      <c r="C1840" t="s">
        <v>18</v>
      </c>
      <c r="D1840">
        <v>14</v>
      </c>
      <c r="E1840">
        <v>3</v>
      </c>
      <c r="F1840">
        <v>19749.38</v>
      </c>
      <c r="G1840" t="s">
        <v>16</v>
      </c>
      <c r="H1840" t="s">
        <v>12</v>
      </c>
      <c r="I1840" t="s">
        <v>13</v>
      </c>
    </row>
    <row r="1841" spans="1:9" x14ac:dyDescent="0.25">
      <c r="A1841" t="s">
        <v>1874</v>
      </c>
      <c r="B1841">
        <v>1979</v>
      </c>
      <c r="C1841" t="s">
        <v>37</v>
      </c>
      <c r="D1841">
        <v>30</v>
      </c>
      <c r="E1841">
        <v>2</v>
      </c>
      <c r="F1841">
        <v>19798.05</v>
      </c>
      <c r="G1841" t="s">
        <v>16</v>
      </c>
      <c r="H1841" t="s">
        <v>16</v>
      </c>
      <c r="I1841" t="s">
        <v>247</v>
      </c>
    </row>
    <row r="1842" spans="1:9" x14ac:dyDescent="0.25">
      <c r="A1842" t="s">
        <v>1875</v>
      </c>
      <c r="B1842">
        <v>1997</v>
      </c>
      <c r="C1842" t="s">
        <v>37</v>
      </c>
      <c r="D1842">
        <v>18</v>
      </c>
      <c r="E1842">
        <v>3</v>
      </c>
      <c r="F1842">
        <v>19933.46</v>
      </c>
      <c r="G1842" t="s">
        <v>16</v>
      </c>
      <c r="H1842" t="s">
        <v>12</v>
      </c>
      <c r="I1842" t="s">
        <v>42</v>
      </c>
    </row>
    <row r="1843" spans="1:9" x14ac:dyDescent="0.25">
      <c r="A1843" t="s">
        <v>1876</v>
      </c>
      <c r="B1843">
        <v>1980</v>
      </c>
      <c r="C1843" t="s">
        <v>37</v>
      </c>
      <c r="D1843">
        <v>9</v>
      </c>
      <c r="E1843">
        <v>0</v>
      </c>
      <c r="F1843">
        <v>19964.75</v>
      </c>
      <c r="G1843" t="s">
        <v>16</v>
      </c>
      <c r="H1843" t="s">
        <v>11</v>
      </c>
      <c r="I1843" t="s">
        <v>247</v>
      </c>
    </row>
    <row r="1844" spans="1:9" x14ac:dyDescent="0.25">
      <c r="A1844" t="s">
        <v>1877</v>
      </c>
      <c r="B1844">
        <v>1966</v>
      </c>
      <c r="C1844" t="s">
        <v>35</v>
      </c>
      <c r="D1844">
        <v>10</v>
      </c>
      <c r="E1844">
        <v>0</v>
      </c>
      <c r="F1844">
        <v>19995.29</v>
      </c>
      <c r="G1844" t="s">
        <v>16</v>
      </c>
      <c r="H1844" t="s">
        <v>12</v>
      </c>
      <c r="I1844" t="s">
        <v>535</v>
      </c>
    </row>
    <row r="1845" spans="1:9" x14ac:dyDescent="0.25">
      <c r="A1845" t="s">
        <v>1878</v>
      </c>
      <c r="B1845">
        <v>1988</v>
      </c>
      <c r="C1845" t="s">
        <v>10</v>
      </c>
      <c r="D1845">
        <v>25</v>
      </c>
      <c r="E1845">
        <v>1</v>
      </c>
      <c r="F1845">
        <v>20009.63</v>
      </c>
      <c r="G1845" t="s">
        <v>11</v>
      </c>
      <c r="H1845" t="s">
        <v>16</v>
      </c>
      <c r="I1845" t="s">
        <v>23</v>
      </c>
    </row>
    <row r="1846" spans="1:9" x14ac:dyDescent="0.25">
      <c r="A1846" t="s">
        <v>1879</v>
      </c>
      <c r="B1846">
        <v>1983</v>
      </c>
      <c r="C1846" t="s">
        <v>37</v>
      </c>
      <c r="D1846">
        <v>6</v>
      </c>
      <c r="E1846">
        <v>0</v>
      </c>
      <c r="F1846">
        <v>20149.32</v>
      </c>
      <c r="G1846" t="s">
        <v>11</v>
      </c>
      <c r="H1846" t="s">
        <v>16</v>
      </c>
      <c r="I1846" t="s">
        <v>168</v>
      </c>
    </row>
    <row r="1847" spans="1:9" x14ac:dyDescent="0.25">
      <c r="A1847" t="s">
        <v>1880</v>
      </c>
      <c r="B1847">
        <v>2002</v>
      </c>
      <c r="C1847" t="s">
        <v>10</v>
      </c>
      <c r="D1847">
        <v>9</v>
      </c>
      <c r="E1847">
        <v>0</v>
      </c>
      <c r="F1847">
        <v>20167.34</v>
      </c>
      <c r="G1847" t="s">
        <v>12</v>
      </c>
      <c r="H1847" t="s">
        <v>12</v>
      </c>
      <c r="I1847" t="s">
        <v>42</v>
      </c>
    </row>
    <row r="1848" spans="1:9" x14ac:dyDescent="0.25">
      <c r="A1848" t="s">
        <v>1881</v>
      </c>
      <c r="B1848">
        <v>1994</v>
      </c>
      <c r="C1848" t="s">
        <v>18</v>
      </c>
      <c r="D1848">
        <v>8</v>
      </c>
      <c r="E1848">
        <v>2</v>
      </c>
      <c r="F1848">
        <v>20177.669999999998</v>
      </c>
      <c r="G1848" t="s">
        <v>11</v>
      </c>
      <c r="H1848" t="s">
        <v>16</v>
      </c>
      <c r="I1848" t="s">
        <v>42</v>
      </c>
    </row>
    <row r="1849" spans="1:9" x14ac:dyDescent="0.25">
      <c r="A1849" t="s">
        <v>1882</v>
      </c>
      <c r="B1849">
        <v>1987</v>
      </c>
      <c r="C1849" t="s">
        <v>37</v>
      </c>
      <c r="D1849">
        <v>17</v>
      </c>
      <c r="E1849">
        <v>0</v>
      </c>
      <c r="F1849">
        <v>20234.849999999999</v>
      </c>
      <c r="G1849" t="s">
        <v>11</v>
      </c>
      <c r="H1849" t="s">
        <v>12</v>
      </c>
      <c r="I1849" t="s">
        <v>23</v>
      </c>
    </row>
    <row r="1850" spans="1:9" x14ac:dyDescent="0.25">
      <c r="A1850" t="s">
        <v>1883</v>
      </c>
      <c r="B1850">
        <v>1966</v>
      </c>
      <c r="C1850" t="s">
        <v>35</v>
      </c>
      <c r="D1850">
        <v>22</v>
      </c>
      <c r="E1850">
        <v>0</v>
      </c>
      <c r="F1850">
        <v>20253.84</v>
      </c>
      <c r="G1850" t="s">
        <v>11</v>
      </c>
      <c r="H1850" t="s">
        <v>12</v>
      </c>
      <c r="I1850" t="s">
        <v>23</v>
      </c>
    </row>
    <row r="1851" spans="1:9" x14ac:dyDescent="0.25">
      <c r="A1851" t="s">
        <v>1884</v>
      </c>
      <c r="B1851">
        <v>1993</v>
      </c>
      <c r="C1851" t="s">
        <v>20</v>
      </c>
      <c r="D1851">
        <v>7</v>
      </c>
      <c r="E1851">
        <v>1</v>
      </c>
      <c r="F1851">
        <v>20277.810000000001</v>
      </c>
      <c r="G1851" t="s">
        <v>12</v>
      </c>
      <c r="H1851" t="s">
        <v>12</v>
      </c>
      <c r="I1851" t="s">
        <v>168</v>
      </c>
    </row>
    <row r="1852" spans="1:9" x14ac:dyDescent="0.25">
      <c r="A1852" t="s">
        <v>1885</v>
      </c>
      <c r="B1852">
        <v>1985</v>
      </c>
      <c r="C1852" t="s">
        <v>20</v>
      </c>
      <c r="D1852">
        <v>17</v>
      </c>
      <c r="E1852">
        <v>1</v>
      </c>
      <c r="F1852">
        <v>20296.86</v>
      </c>
      <c r="G1852" t="s">
        <v>12</v>
      </c>
      <c r="H1852" t="s">
        <v>16</v>
      </c>
      <c r="I1852" t="s">
        <v>247</v>
      </c>
    </row>
    <row r="1853" spans="1:9" x14ac:dyDescent="0.25">
      <c r="A1853" t="s">
        <v>1886</v>
      </c>
      <c r="B1853">
        <v>1962</v>
      </c>
      <c r="C1853" t="s">
        <v>10</v>
      </c>
      <c r="D1853">
        <v>2</v>
      </c>
      <c r="E1853">
        <v>0</v>
      </c>
      <c r="F1853">
        <v>20354.5</v>
      </c>
      <c r="G1853" t="s">
        <v>12</v>
      </c>
      <c r="H1853" t="s">
        <v>11</v>
      </c>
      <c r="I1853" t="s">
        <v>535</v>
      </c>
    </row>
    <row r="1854" spans="1:9" x14ac:dyDescent="0.25">
      <c r="A1854" t="s">
        <v>1887</v>
      </c>
      <c r="B1854">
        <v>1985</v>
      </c>
      <c r="C1854" t="s">
        <v>10</v>
      </c>
      <c r="D1854">
        <v>12</v>
      </c>
      <c r="E1854">
        <v>0</v>
      </c>
      <c r="F1854">
        <v>20420.599999999999</v>
      </c>
      <c r="G1854" t="s">
        <v>12</v>
      </c>
      <c r="H1854" t="s">
        <v>11</v>
      </c>
      <c r="I1854" t="s">
        <v>42</v>
      </c>
    </row>
    <row r="1855" spans="1:9" x14ac:dyDescent="0.25">
      <c r="A1855" t="s">
        <v>1888</v>
      </c>
      <c r="B1855">
        <v>1962</v>
      </c>
      <c r="C1855" t="s">
        <v>37</v>
      </c>
      <c r="D1855">
        <v>18</v>
      </c>
      <c r="E1855">
        <v>0</v>
      </c>
      <c r="F1855">
        <v>20446.849999999999</v>
      </c>
      <c r="G1855" t="s">
        <v>11</v>
      </c>
      <c r="H1855" t="s">
        <v>16</v>
      </c>
      <c r="I1855" t="s">
        <v>23</v>
      </c>
    </row>
    <row r="1856" spans="1:9" x14ac:dyDescent="0.25">
      <c r="A1856" t="s">
        <v>1889</v>
      </c>
      <c r="B1856">
        <v>1969</v>
      </c>
      <c r="C1856" t="s">
        <v>37</v>
      </c>
      <c r="D1856">
        <v>13</v>
      </c>
      <c r="E1856">
        <v>3</v>
      </c>
      <c r="F1856">
        <v>20463</v>
      </c>
      <c r="G1856" t="s">
        <v>11</v>
      </c>
      <c r="H1856" t="s">
        <v>11</v>
      </c>
      <c r="I1856" t="s">
        <v>13</v>
      </c>
    </row>
    <row r="1857" spans="1:9" x14ac:dyDescent="0.25">
      <c r="A1857" t="s">
        <v>1890</v>
      </c>
      <c r="B1857">
        <v>1966</v>
      </c>
      <c r="C1857" t="s">
        <v>10</v>
      </c>
      <c r="D1857">
        <v>9</v>
      </c>
      <c r="E1857">
        <v>0</v>
      </c>
      <c r="F1857">
        <v>20568.32</v>
      </c>
      <c r="G1857" t="s">
        <v>12</v>
      </c>
      <c r="H1857" t="s">
        <v>11</v>
      </c>
      <c r="I1857" t="s">
        <v>23</v>
      </c>
    </row>
    <row r="1858" spans="1:9" x14ac:dyDescent="0.25">
      <c r="A1858" t="s">
        <v>1891</v>
      </c>
      <c r="B1858">
        <v>1967</v>
      </c>
      <c r="C1858" t="s">
        <v>30</v>
      </c>
      <c r="D1858">
        <v>17</v>
      </c>
      <c r="E1858">
        <v>0</v>
      </c>
      <c r="F1858">
        <v>20630.28</v>
      </c>
      <c r="G1858" t="s">
        <v>11</v>
      </c>
      <c r="H1858" t="s">
        <v>12</v>
      </c>
      <c r="I1858" t="s">
        <v>42</v>
      </c>
    </row>
    <row r="1859" spans="1:9" x14ac:dyDescent="0.25">
      <c r="A1859" t="s">
        <v>1892</v>
      </c>
      <c r="B1859">
        <v>1965</v>
      </c>
      <c r="C1859" t="s">
        <v>35</v>
      </c>
      <c r="D1859">
        <v>1</v>
      </c>
      <c r="E1859">
        <v>0</v>
      </c>
      <c r="F1859">
        <v>20709.02</v>
      </c>
      <c r="G1859" t="s">
        <v>12</v>
      </c>
      <c r="H1859" t="s">
        <v>11</v>
      </c>
      <c r="I1859" t="s">
        <v>166</v>
      </c>
    </row>
    <row r="1860" spans="1:9" x14ac:dyDescent="0.25">
      <c r="A1860" t="s">
        <v>1893</v>
      </c>
      <c r="B1860">
        <v>1992</v>
      </c>
      <c r="C1860" t="s">
        <v>20</v>
      </c>
      <c r="D1860">
        <v>14</v>
      </c>
      <c r="E1860">
        <v>3</v>
      </c>
      <c r="F1860">
        <v>20745.990000000002</v>
      </c>
      <c r="G1860" t="s">
        <v>12</v>
      </c>
      <c r="H1860" t="s">
        <v>16</v>
      </c>
      <c r="I1860" t="s">
        <v>23</v>
      </c>
    </row>
    <row r="1861" spans="1:9" x14ac:dyDescent="0.25">
      <c r="A1861" t="s">
        <v>1894</v>
      </c>
      <c r="B1861">
        <v>1986</v>
      </c>
      <c r="C1861" t="s">
        <v>35</v>
      </c>
      <c r="D1861">
        <v>4</v>
      </c>
      <c r="E1861">
        <v>1</v>
      </c>
      <c r="F1861">
        <v>20773.63</v>
      </c>
      <c r="G1861" t="s">
        <v>11</v>
      </c>
      <c r="H1861" t="s">
        <v>12</v>
      </c>
      <c r="I1861" t="s">
        <v>356</v>
      </c>
    </row>
    <row r="1862" spans="1:9" x14ac:dyDescent="0.25">
      <c r="A1862" t="s">
        <v>1895</v>
      </c>
      <c r="B1862">
        <v>1967</v>
      </c>
      <c r="C1862" t="s">
        <v>20</v>
      </c>
      <c r="D1862">
        <v>8</v>
      </c>
      <c r="E1862">
        <v>0</v>
      </c>
      <c r="F1862">
        <v>20781.490000000002</v>
      </c>
      <c r="G1862" t="s">
        <v>11</v>
      </c>
      <c r="H1862" t="s">
        <v>12</v>
      </c>
      <c r="I1862" t="s">
        <v>13</v>
      </c>
    </row>
    <row r="1863" spans="1:9" x14ac:dyDescent="0.25">
      <c r="A1863" t="s">
        <v>1896</v>
      </c>
      <c r="B1863">
        <v>1975</v>
      </c>
      <c r="C1863" t="s">
        <v>30</v>
      </c>
      <c r="D1863">
        <v>8</v>
      </c>
      <c r="E1863">
        <v>0</v>
      </c>
      <c r="F1863">
        <v>20878.78</v>
      </c>
      <c r="G1863" t="s">
        <v>11</v>
      </c>
      <c r="H1863" t="s">
        <v>16</v>
      </c>
      <c r="I1863" t="s">
        <v>247</v>
      </c>
    </row>
    <row r="1864" spans="1:9" x14ac:dyDescent="0.25">
      <c r="A1864" t="s">
        <v>1897</v>
      </c>
      <c r="B1864">
        <v>1964</v>
      </c>
      <c r="C1864" t="s">
        <v>15</v>
      </c>
      <c r="D1864">
        <v>19</v>
      </c>
      <c r="E1864">
        <v>0</v>
      </c>
      <c r="F1864">
        <v>20893.060000000001</v>
      </c>
      <c r="G1864" t="s">
        <v>11</v>
      </c>
      <c r="H1864" t="s">
        <v>12</v>
      </c>
      <c r="I1864" t="s">
        <v>23</v>
      </c>
    </row>
    <row r="1865" spans="1:9" x14ac:dyDescent="0.25">
      <c r="A1865" t="s">
        <v>1898</v>
      </c>
      <c r="B1865">
        <v>1987</v>
      </c>
      <c r="C1865" t="s">
        <v>15</v>
      </c>
      <c r="D1865">
        <v>27</v>
      </c>
      <c r="E1865">
        <v>2</v>
      </c>
      <c r="F1865">
        <v>20984.09</v>
      </c>
      <c r="G1865" t="s">
        <v>11</v>
      </c>
      <c r="H1865" t="s">
        <v>11</v>
      </c>
      <c r="I1865" t="s">
        <v>164</v>
      </c>
    </row>
    <row r="1866" spans="1:9" x14ac:dyDescent="0.25">
      <c r="A1866" t="s">
        <v>1899</v>
      </c>
      <c r="B1866">
        <v>1983</v>
      </c>
      <c r="C1866" t="s">
        <v>10</v>
      </c>
      <c r="D1866">
        <v>2</v>
      </c>
      <c r="E1866">
        <v>1</v>
      </c>
      <c r="F1866">
        <v>21082.16</v>
      </c>
      <c r="G1866" t="s">
        <v>12</v>
      </c>
      <c r="H1866" t="s">
        <v>11</v>
      </c>
      <c r="I1866" t="s">
        <v>42</v>
      </c>
    </row>
    <row r="1867" spans="1:9" x14ac:dyDescent="0.25">
      <c r="A1867" t="s">
        <v>1900</v>
      </c>
      <c r="B1867">
        <v>1977</v>
      </c>
      <c r="C1867" t="s">
        <v>15</v>
      </c>
      <c r="D1867">
        <v>23</v>
      </c>
      <c r="E1867">
        <v>2</v>
      </c>
      <c r="F1867">
        <v>21098.55</v>
      </c>
      <c r="G1867" t="s">
        <v>12</v>
      </c>
      <c r="H1867" t="s">
        <v>12</v>
      </c>
      <c r="I1867" t="s">
        <v>23</v>
      </c>
    </row>
    <row r="1868" spans="1:9" x14ac:dyDescent="0.25">
      <c r="A1868" t="s">
        <v>1901</v>
      </c>
      <c r="B1868">
        <v>1969</v>
      </c>
      <c r="C1868" t="s">
        <v>35</v>
      </c>
      <c r="D1868">
        <v>26</v>
      </c>
      <c r="E1868">
        <v>0</v>
      </c>
      <c r="F1868">
        <v>21195.82</v>
      </c>
      <c r="G1868" t="s">
        <v>12</v>
      </c>
      <c r="H1868" t="s">
        <v>16</v>
      </c>
      <c r="I1868" t="s">
        <v>13</v>
      </c>
    </row>
    <row r="1869" spans="1:9" x14ac:dyDescent="0.25">
      <c r="A1869" t="s">
        <v>1902</v>
      </c>
      <c r="B1869">
        <v>1974</v>
      </c>
      <c r="C1869" t="s">
        <v>37</v>
      </c>
      <c r="D1869">
        <v>14</v>
      </c>
      <c r="E1869">
        <v>0</v>
      </c>
      <c r="F1869">
        <v>21223.68</v>
      </c>
      <c r="G1869" t="s">
        <v>12</v>
      </c>
      <c r="H1869" t="s">
        <v>11</v>
      </c>
      <c r="I1869" t="s">
        <v>13</v>
      </c>
    </row>
    <row r="1870" spans="1:9" x14ac:dyDescent="0.25">
      <c r="A1870" t="s">
        <v>1903</v>
      </c>
      <c r="B1870">
        <v>1974</v>
      </c>
      <c r="C1870" t="s">
        <v>20</v>
      </c>
      <c r="D1870">
        <v>3</v>
      </c>
      <c r="E1870">
        <v>0</v>
      </c>
      <c r="F1870">
        <v>21232.18</v>
      </c>
      <c r="G1870" t="s">
        <v>12</v>
      </c>
      <c r="H1870" t="s">
        <v>11</v>
      </c>
      <c r="I1870" t="s">
        <v>42</v>
      </c>
    </row>
    <row r="1871" spans="1:9" x14ac:dyDescent="0.25">
      <c r="A1871" t="s">
        <v>1904</v>
      </c>
      <c r="B1871">
        <v>1980</v>
      </c>
      <c r="C1871" t="s">
        <v>30</v>
      </c>
      <c r="D1871">
        <v>10</v>
      </c>
      <c r="E1871">
        <v>2</v>
      </c>
      <c r="F1871">
        <v>21259.38</v>
      </c>
      <c r="G1871" t="s">
        <v>12</v>
      </c>
      <c r="H1871" t="s">
        <v>12</v>
      </c>
      <c r="I1871" t="s">
        <v>166</v>
      </c>
    </row>
    <row r="1872" spans="1:9" x14ac:dyDescent="0.25">
      <c r="A1872" t="s">
        <v>1905</v>
      </c>
      <c r="B1872">
        <v>2004</v>
      </c>
      <c r="C1872" t="s">
        <v>35</v>
      </c>
      <c r="D1872">
        <v>4</v>
      </c>
      <c r="E1872">
        <v>0</v>
      </c>
      <c r="F1872">
        <v>21344.85</v>
      </c>
      <c r="G1872" t="s">
        <v>12</v>
      </c>
      <c r="H1872" t="s">
        <v>16</v>
      </c>
      <c r="I1872" t="s">
        <v>247</v>
      </c>
    </row>
    <row r="1873" spans="1:9" x14ac:dyDescent="0.25">
      <c r="A1873" t="s">
        <v>1906</v>
      </c>
      <c r="B1873">
        <v>1980</v>
      </c>
      <c r="C1873" t="s">
        <v>20</v>
      </c>
      <c r="D1873">
        <v>4</v>
      </c>
      <c r="E1873">
        <v>0</v>
      </c>
      <c r="F1873">
        <v>21348.71</v>
      </c>
      <c r="G1873" t="s">
        <v>11</v>
      </c>
      <c r="H1873" t="s">
        <v>16</v>
      </c>
      <c r="I1873" t="s">
        <v>23</v>
      </c>
    </row>
    <row r="1874" spans="1:9" x14ac:dyDescent="0.25">
      <c r="A1874" t="s">
        <v>1907</v>
      </c>
      <c r="B1874">
        <v>1990</v>
      </c>
      <c r="C1874" t="s">
        <v>15</v>
      </c>
      <c r="D1874">
        <v>21</v>
      </c>
      <c r="E1874">
        <v>4</v>
      </c>
      <c r="F1874">
        <v>21472.48</v>
      </c>
      <c r="G1874" t="s">
        <v>11</v>
      </c>
      <c r="H1874" t="s">
        <v>11</v>
      </c>
      <c r="I1874" t="s">
        <v>23</v>
      </c>
    </row>
    <row r="1875" spans="1:9" x14ac:dyDescent="0.25">
      <c r="A1875" t="s">
        <v>1908</v>
      </c>
      <c r="B1875">
        <v>1999</v>
      </c>
      <c r="C1875" t="s">
        <v>18</v>
      </c>
      <c r="D1875">
        <v>12</v>
      </c>
      <c r="E1875">
        <v>0</v>
      </c>
      <c r="F1875">
        <v>21595.38</v>
      </c>
      <c r="G1875" t="s">
        <v>11</v>
      </c>
      <c r="H1875" t="s">
        <v>12</v>
      </c>
      <c r="I1875" t="s">
        <v>23</v>
      </c>
    </row>
    <row r="1876" spans="1:9" x14ac:dyDescent="0.25">
      <c r="A1876" t="s">
        <v>1909</v>
      </c>
      <c r="B1876">
        <v>1983</v>
      </c>
      <c r="C1876" t="s">
        <v>30</v>
      </c>
      <c r="D1876">
        <v>25</v>
      </c>
      <c r="E1876">
        <v>3</v>
      </c>
      <c r="F1876">
        <v>21659.93</v>
      </c>
      <c r="G1876" t="s">
        <v>12</v>
      </c>
      <c r="H1876" t="s">
        <v>12</v>
      </c>
      <c r="I1876" t="s">
        <v>247</v>
      </c>
    </row>
    <row r="1877" spans="1:9" x14ac:dyDescent="0.25">
      <c r="A1877" t="s">
        <v>1910</v>
      </c>
      <c r="B1877">
        <v>1962</v>
      </c>
      <c r="C1877" t="s">
        <v>15</v>
      </c>
      <c r="D1877">
        <v>16</v>
      </c>
      <c r="E1877">
        <v>0</v>
      </c>
      <c r="F1877">
        <v>21661.16</v>
      </c>
      <c r="G1877" t="s">
        <v>11</v>
      </c>
      <c r="H1877" t="s">
        <v>11</v>
      </c>
      <c r="I1877" t="s">
        <v>23</v>
      </c>
    </row>
    <row r="1878" spans="1:9" x14ac:dyDescent="0.25">
      <c r="A1878" t="s">
        <v>1911</v>
      </c>
      <c r="B1878">
        <v>1976</v>
      </c>
      <c r="C1878" t="s">
        <v>10</v>
      </c>
      <c r="D1878">
        <v>18</v>
      </c>
      <c r="E1878">
        <v>1</v>
      </c>
      <c r="F1878">
        <v>21677.279999999999</v>
      </c>
      <c r="G1878" t="s">
        <v>12</v>
      </c>
      <c r="H1878" t="s">
        <v>16</v>
      </c>
      <c r="I1878" t="s">
        <v>23</v>
      </c>
    </row>
    <row r="1879" spans="1:9" x14ac:dyDescent="0.25">
      <c r="A1879" t="s">
        <v>1912</v>
      </c>
      <c r="B1879">
        <v>1979</v>
      </c>
      <c r="C1879" t="s">
        <v>20</v>
      </c>
      <c r="D1879">
        <v>20</v>
      </c>
      <c r="E1879">
        <v>1</v>
      </c>
      <c r="F1879">
        <v>21771.34</v>
      </c>
      <c r="G1879" t="s">
        <v>12</v>
      </c>
      <c r="H1879" t="s">
        <v>16</v>
      </c>
      <c r="I1879" t="s">
        <v>247</v>
      </c>
    </row>
    <row r="1880" spans="1:9" x14ac:dyDescent="0.25">
      <c r="A1880" t="s">
        <v>1913</v>
      </c>
      <c r="B1880">
        <v>1979</v>
      </c>
      <c r="C1880" t="s">
        <v>20</v>
      </c>
      <c r="D1880">
        <v>28</v>
      </c>
      <c r="E1880">
        <v>0</v>
      </c>
      <c r="F1880">
        <v>21774.32</v>
      </c>
      <c r="G1880" t="s">
        <v>12</v>
      </c>
      <c r="H1880" t="s">
        <v>11</v>
      </c>
      <c r="I1880" t="s">
        <v>23</v>
      </c>
    </row>
    <row r="1881" spans="1:9" x14ac:dyDescent="0.25">
      <c r="A1881" t="s">
        <v>1914</v>
      </c>
      <c r="B1881">
        <v>1963</v>
      </c>
      <c r="C1881" t="s">
        <v>35</v>
      </c>
      <c r="D1881">
        <v>27</v>
      </c>
      <c r="E1881">
        <v>0</v>
      </c>
      <c r="F1881">
        <v>21797</v>
      </c>
      <c r="G1881" t="s">
        <v>12</v>
      </c>
      <c r="H1881" t="s">
        <v>16</v>
      </c>
      <c r="I1881" t="s">
        <v>42</v>
      </c>
    </row>
    <row r="1882" spans="1:9" x14ac:dyDescent="0.25">
      <c r="A1882" t="s">
        <v>1915</v>
      </c>
      <c r="B1882">
        <v>1979</v>
      </c>
      <c r="C1882" t="s">
        <v>35</v>
      </c>
      <c r="D1882">
        <v>17</v>
      </c>
      <c r="E1882">
        <v>2</v>
      </c>
      <c r="F1882">
        <v>21880.82</v>
      </c>
      <c r="G1882" t="s">
        <v>12</v>
      </c>
      <c r="H1882" t="s">
        <v>16</v>
      </c>
      <c r="I1882" t="s">
        <v>23</v>
      </c>
    </row>
    <row r="1883" spans="1:9" x14ac:dyDescent="0.25">
      <c r="A1883" t="s">
        <v>1916</v>
      </c>
      <c r="B1883">
        <v>2003</v>
      </c>
      <c r="C1883" t="s">
        <v>20</v>
      </c>
      <c r="D1883">
        <v>28</v>
      </c>
      <c r="E1883">
        <v>0</v>
      </c>
      <c r="F1883">
        <v>21882.400000000001</v>
      </c>
      <c r="G1883" t="s">
        <v>11</v>
      </c>
      <c r="H1883" t="s">
        <v>16</v>
      </c>
      <c r="I1883" t="s">
        <v>42</v>
      </c>
    </row>
    <row r="1884" spans="1:9" x14ac:dyDescent="0.25">
      <c r="A1884" t="s">
        <v>1917</v>
      </c>
      <c r="B1884">
        <v>1975</v>
      </c>
      <c r="C1884" t="s">
        <v>30</v>
      </c>
      <c r="D1884">
        <v>19</v>
      </c>
      <c r="E1884">
        <v>1</v>
      </c>
      <c r="F1884">
        <v>21978.68</v>
      </c>
      <c r="G1884" t="s">
        <v>12</v>
      </c>
      <c r="H1884" t="s">
        <v>12</v>
      </c>
      <c r="I1884" t="s">
        <v>13</v>
      </c>
    </row>
    <row r="1885" spans="1:9" x14ac:dyDescent="0.25">
      <c r="A1885" t="s">
        <v>1918</v>
      </c>
      <c r="B1885">
        <v>1989</v>
      </c>
      <c r="C1885" t="s">
        <v>37</v>
      </c>
      <c r="D1885">
        <v>14</v>
      </c>
      <c r="E1885">
        <v>0</v>
      </c>
      <c r="F1885">
        <v>21984.47</v>
      </c>
      <c r="G1885" t="s">
        <v>12</v>
      </c>
      <c r="H1885" t="s">
        <v>16</v>
      </c>
      <c r="I1885" t="s">
        <v>23</v>
      </c>
    </row>
    <row r="1886" spans="1:9" x14ac:dyDescent="0.25">
      <c r="A1886" t="s">
        <v>1919</v>
      </c>
      <c r="B1886">
        <v>2001</v>
      </c>
      <c r="C1886" t="s">
        <v>35</v>
      </c>
      <c r="D1886">
        <v>28</v>
      </c>
      <c r="E1886">
        <v>0</v>
      </c>
      <c r="F1886">
        <v>22097.62</v>
      </c>
      <c r="G1886" t="s">
        <v>12</v>
      </c>
      <c r="H1886" t="s">
        <v>16</v>
      </c>
      <c r="I1886" t="s">
        <v>42</v>
      </c>
    </row>
    <row r="1887" spans="1:9" x14ac:dyDescent="0.25">
      <c r="A1887" t="s">
        <v>1920</v>
      </c>
      <c r="B1887">
        <v>1980</v>
      </c>
      <c r="C1887" t="s">
        <v>20</v>
      </c>
      <c r="D1887">
        <v>12</v>
      </c>
      <c r="E1887">
        <v>0</v>
      </c>
      <c r="F1887">
        <v>22144.03</v>
      </c>
      <c r="G1887" t="s">
        <v>11</v>
      </c>
      <c r="H1887" t="s">
        <v>11</v>
      </c>
      <c r="I1887" t="s">
        <v>42</v>
      </c>
    </row>
    <row r="1888" spans="1:9" x14ac:dyDescent="0.25">
      <c r="A1888" t="s">
        <v>1921</v>
      </c>
      <c r="B1888">
        <v>1965</v>
      </c>
      <c r="C1888" t="s">
        <v>35</v>
      </c>
      <c r="D1888">
        <v>24</v>
      </c>
      <c r="E1888">
        <v>1</v>
      </c>
      <c r="F1888">
        <v>22192.44</v>
      </c>
      <c r="G1888" t="s">
        <v>12</v>
      </c>
      <c r="H1888" t="s">
        <v>16</v>
      </c>
      <c r="I1888" t="s">
        <v>13</v>
      </c>
    </row>
    <row r="1889" spans="1:9" x14ac:dyDescent="0.25">
      <c r="A1889" t="s">
        <v>1922</v>
      </c>
      <c r="B1889">
        <v>1971</v>
      </c>
      <c r="C1889" t="s">
        <v>18</v>
      </c>
      <c r="D1889">
        <v>16</v>
      </c>
      <c r="E1889">
        <v>1</v>
      </c>
      <c r="F1889">
        <v>22218.11</v>
      </c>
      <c r="G1889" t="s">
        <v>11</v>
      </c>
      <c r="H1889" t="s">
        <v>12</v>
      </c>
      <c r="I1889" t="s">
        <v>13</v>
      </c>
    </row>
    <row r="1890" spans="1:9" x14ac:dyDescent="0.25">
      <c r="A1890" t="s">
        <v>1923</v>
      </c>
      <c r="B1890">
        <v>1982</v>
      </c>
      <c r="C1890" t="s">
        <v>30</v>
      </c>
      <c r="D1890">
        <v>27</v>
      </c>
      <c r="E1890">
        <v>1</v>
      </c>
      <c r="F1890">
        <v>22331.57</v>
      </c>
      <c r="G1890" t="s">
        <v>11</v>
      </c>
      <c r="H1890" t="s">
        <v>12</v>
      </c>
      <c r="I1890" t="s">
        <v>247</v>
      </c>
    </row>
    <row r="1891" spans="1:9" x14ac:dyDescent="0.25">
      <c r="A1891" t="s">
        <v>1924</v>
      </c>
      <c r="B1891">
        <v>1999</v>
      </c>
      <c r="C1891" t="s">
        <v>35</v>
      </c>
      <c r="D1891">
        <v>26</v>
      </c>
      <c r="E1891">
        <v>2</v>
      </c>
      <c r="F1891">
        <v>22395.74</v>
      </c>
      <c r="G1891" t="s">
        <v>12</v>
      </c>
      <c r="H1891" t="s">
        <v>11</v>
      </c>
      <c r="I1891" t="s">
        <v>247</v>
      </c>
    </row>
    <row r="1892" spans="1:9" x14ac:dyDescent="0.25">
      <c r="A1892" t="s">
        <v>1925</v>
      </c>
      <c r="B1892">
        <v>1966</v>
      </c>
      <c r="C1892" t="s">
        <v>35</v>
      </c>
      <c r="D1892">
        <v>18</v>
      </c>
      <c r="E1892">
        <v>0</v>
      </c>
      <c r="F1892">
        <v>22412.65</v>
      </c>
      <c r="G1892" t="s">
        <v>12</v>
      </c>
      <c r="H1892" t="s">
        <v>12</v>
      </c>
      <c r="I1892" t="s">
        <v>276</v>
      </c>
    </row>
    <row r="1893" spans="1:9" x14ac:dyDescent="0.25">
      <c r="A1893" t="s">
        <v>1926</v>
      </c>
      <c r="B1893">
        <v>1983</v>
      </c>
      <c r="C1893" t="s">
        <v>30</v>
      </c>
      <c r="D1893">
        <v>21</v>
      </c>
      <c r="E1893">
        <v>1</v>
      </c>
      <c r="F1893">
        <v>22462.04</v>
      </c>
      <c r="G1893" t="s">
        <v>12</v>
      </c>
      <c r="H1893" t="s">
        <v>16</v>
      </c>
      <c r="I1893" t="s">
        <v>166</v>
      </c>
    </row>
    <row r="1894" spans="1:9" x14ac:dyDescent="0.25">
      <c r="A1894" t="s">
        <v>1927</v>
      </c>
      <c r="B1894">
        <v>1979</v>
      </c>
      <c r="C1894" t="s">
        <v>15</v>
      </c>
      <c r="D1894">
        <v>14</v>
      </c>
      <c r="E1894">
        <v>2</v>
      </c>
      <c r="F1894">
        <v>22478.6</v>
      </c>
      <c r="G1894" t="s">
        <v>12</v>
      </c>
      <c r="H1894" t="s">
        <v>11</v>
      </c>
      <c r="I1894" t="s">
        <v>42</v>
      </c>
    </row>
    <row r="1895" spans="1:9" x14ac:dyDescent="0.25">
      <c r="A1895" t="s">
        <v>1928</v>
      </c>
      <c r="B1895">
        <v>2003</v>
      </c>
      <c r="C1895" t="s">
        <v>10</v>
      </c>
      <c r="D1895">
        <v>25</v>
      </c>
      <c r="E1895">
        <v>2</v>
      </c>
      <c r="F1895">
        <v>22493.66</v>
      </c>
      <c r="G1895" t="s">
        <v>11</v>
      </c>
      <c r="H1895" t="s">
        <v>16</v>
      </c>
      <c r="I1895" t="s">
        <v>23</v>
      </c>
    </row>
    <row r="1896" spans="1:9" x14ac:dyDescent="0.25">
      <c r="A1896" t="s">
        <v>1929</v>
      </c>
      <c r="B1896">
        <v>1970</v>
      </c>
      <c r="C1896" t="s">
        <v>15</v>
      </c>
      <c r="D1896">
        <v>9</v>
      </c>
      <c r="E1896">
        <v>0</v>
      </c>
      <c r="F1896">
        <v>23045.57</v>
      </c>
      <c r="G1896" t="s">
        <v>11</v>
      </c>
      <c r="H1896" t="s">
        <v>11</v>
      </c>
      <c r="I1896" t="s">
        <v>247</v>
      </c>
    </row>
    <row r="1897" spans="1:9" x14ac:dyDescent="0.25">
      <c r="A1897" t="s">
        <v>1930</v>
      </c>
      <c r="B1897">
        <v>1975</v>
      </c>
      <c r="C1897" t="s">
        <v>20</v>
      </c>
      <c r="D1897">
        <v>9</v>
      </c>
      <c r="E1897">
        <v>0</v>
      </c>
      <c r="F1897">
        <v>23065.42</v>
      </c>
      <c r="G1897" t="s">
        <v>11</v>
      </c>
      <c r="H1897" t="s">
        <v>11</v>
      </c>
      <c r="I1897" t="s">
        <v>13</v>
      </c>
    </row>
    <row r="1898" spans="1:9" x14ac:dyDescent="0.25">
      <c r="A1898" t="s">
        <v>1931</v>
      </c>
      <c r="B1898">
        <v>2003</v>
      </c>
      <c r="C1898" t="s">
        <v>30</v>
      </c>
      <c r="D1898">
        <v>14</v>
      </c>
      <c r="E1898">
        <v>0</v>
      </c>
      <c r="F1898">
        <v>23082.959999999999</v>
      </c>
      <c r="G1898" t="s">
        <v>11</v>
      </c>
      <c r="H1898" t="s">
        <v>11</v>
      </c>
      <c r="I1898" t="s">
        <v>42</v>
      </c>
    </row>
    <row r="1899" spans="1:9" x14ac:dyDescent="0.25">
      <c r="A1899" t="s">
        <v>1932</v>
      </c>
      <c r="B1899">
        <v>1997</v>
      </c>
      <c r="C1899" t="s">
        <v>35</v>
      </c>
      <c r="D1899">
        <v>7</v>
      </c>
      <c r="E1899">
        <v>2</v>
      </c>
      <c r="F1899">
        <v>23241.47</v>
      </c>
      <c r="G1899" t="s">
        <v>11</v>
      </c>
      <c r="H1899" t="s">
        <v>12</v>
      </c>
      <c r="I1899" t="s">
        <v>170</v>
      </c>
    </row>
    <row r="1900" spans="1:9" x14ac:dyDescent="0.25">
      <c r="A1900" t="s">
        <v>1933</v>
      </c>
      <c r="B1900">
        <v>1969</v>
      </c>
      <c r="C1900" t="s">
        <v>15</v>
      </c>
      <c r="D1900">
        <v>14</v>
      </c>
      <c r="E1900">
        <v>1</v>
      </c>
      <c r="F1900">
        <v>23244.79</v>
      </c>
      <c r="G1900" t="s">
        <v>11</v>
      </c>
      <c r="H1900" t="s">
        <v>12</v>
      </c>
      <c r="I1900" t="s">
        <v>13</v>
      </c>
    </row>
    <row r="1901" spans="1:9" x14ac:dyDescent="0.25">
      <c r="A1901" t="s">
        <v>1934</v>
      </c>
      <c r="B1901">
        <v>1994</v>
      </c>
      <c r="C1901" t="s">
        <v>37</v>
      </c>
      <c r="D1901">
        <v>3</v>
      </c>
      <c r="E1901">
        <v>1</v>
      </c>
      <c r="F1901">
        <v>23288.93</v>
      </c>
      <c r="G1901" t="s">
        <v>11</v>
      </c>
      <c r="H1901" t="s">
        <v>12</v>
      </c>
      <c r="I1901" t="s">
        <v>247</v>
      </c>
    </row>
    <row r="1902" spans="1:9" x14ac:dyDescent="0.25">
      <c r="A1902" t="s">
        <v>1935</v>
      </c>
      <c r="B1902">
        <v>1973</v>
      </c>
      <c r="C1902" t="s">
        <v>37</v>
      </c>
      <c r="D1902">
        <v>22</v>
      </c>
      <c r="E1902">
        <v>2</v>
      </c>
      <c r="F1902">
        <v>23306.55</v>
      </c>
      <c r="G1902" t="s">
        <v>11</v>
      </c>
      <c r="H1902" t="s">
        <v>11</v>
      </c>
      <c r="I1902" t="s">
        <v>42</v>
      </c>
    </row>
    <row r="1903" spans="1:9" x14ac:dyDescent="0.25">
      <c r="A1903" t="s">
        <v>1936</v>
      </c>
      <c r="B1903">
        <v>1975</v>
      </c>
      <c r="C1903" t="s">
        <v>15</v>
      </c>
      <c r="D1903">
        <v>13</v>
      </c>
      <c r="E1903">
        <v>1</v>
      </c>
      <c r="F1903">
        <v>23401.31</v>
      </c>
      <c r="G1903" t="s">
        <v>11</v>
      </c>
      <c r="H1903" t="s">
        <v>12</v>
      </c>
      <c r="I1903" t="s">
        <v>247</v>
      </c>
    </row>
    <row r="1904" spans="1:9" x14ac:dyDescent="0.25">
      <c r="A1904" t="s">
        <v>1937</v>
      </c>
      <c r="B1904">
        <v>1983</v>
      </c>
      <c r="C1904" t="s">
        <v>35</v>
      </c>
      <c r="D1904">
        <v>26</v>
      </c>
      <c r="E1904">
        <v>2</v>
      </c>
      <c r="F1904">
        <v>23563.02</v>
      </c>
      <c r="G1904" t="s">
        <v>11</v>
      </c>
      <c r="H1904" t="s">
        <v>11</v>
      </c>
      <c r="I1904" t="s">
        <v>13</v>
      </c>
    </row>
    <row r="1905" spans="1:9" x14ac:dyDescent="0.25">
      <c r="A1905" t="s">
        <v>1938</v>
      </c>
      <c r="B1905">
        <v>1974</v>
      </c>
      <c r="C1905" t="s">
        <v>18</v>
      </c>
      <c r="D1905">
        <v>2</v>
      </c>
      <c r="E1905">
        <v>1</v>
      </c>
      <c r="F1905">
        <v>23568.27</v>
      </c>
      <c r="G1905" t="s">
        <v>11</v>
      </c>
      <c r="H1905" t="s">
        <v>11</v>
      </c>
      <c r="I1905" t="s">
        <v>42</v>
      </c>
    </row>
    <row r="1906" spans="1:9" x14ac:dyDescent="0.25">
      <c r="A1906" t="s">
        <v>1939</v>
      </c>
      <c r="B1906">
        <v>1973</v>
      </c>
      <c r="C1906" t="s">
        <v>18</v>
      </c>
      <c r="D1906">
        <v>27</v>
      </c>
      <c r="E1906">
        <v>2</v>
      </c>
      <c r="F1906">
        <v>23807.24</v>
      </c>
      <c r="G1906" t="s">
        <v>11</v>
      </c>
      <c r="H1906" t="s">
        <v>12</v>
      </c>
      <c r="I1906" t="s">
        <v>23</v>
      </c>
    </row>
    <row r="1907" spans="1:9" x14ac:dyDescent="0.25">
      <c r="A1907" t="s">
        <v>1940</v>
      </c>
      <c r="B1907">
        <v>1970</v>
      </c>
      <c r="C1907" t="s">
        <v>35</v>
      </c>
      <c r="D1907">
        <v>8</v>
      </c>
      <c r="E1907">
        <v>1</v>
      </c>
      <c r="F1907">
        <v>23887.66</v>
      </c>
      <c r="G1907" t="s">
        <v>11</v>
      </c>
      <c r="H1907" t="s">
        <v>12</v>
      </c>
      <c r="I1907" t="s">
        <v>23</v>
      </c>
    </row>
    <row r="1908" spans="1:9" x14ac:dyDescent="0.25">
      <c r="A1908" t="s">
        <v>1941</v>
      </c>
      <c r="B1908">
        <v>1971</v>
      </c>
      <c r="C1908" t="s">
        <v>10</v>
      </c>
      <c r="D1908">
        <v>10</v>
      </c>
      <c r="E1908">
        <v>2</v>
      </c>
      <c r="F1908">
        <v>23967.38</v>
      </c>
      <c r="G1908" t="s">
        <v>11</v>
      </c>
      <c r="H1908" t="s">
        <v>11</v>
      </c>
      <c r="I1908" t="s">
        <v>23</v>
      </c>
    </row>
    <row r="1909" spans="1:9" x14ac:dyDescent="0.25">
      <c r="A1909" t="s">
        <v>1942</v>
      </c>
      <c r="B1909">
        <v>2003</v>
      </c>
      <c r="C1909" t="s">
        <v>30</v>
      </c>
      <c r="D1909">
        <v>30</v>
      </c>
      <c r="E1909">
        <v>2</v>
      </c>
      <c r="F1909">
        <v>24059.68</v>
      </c>
      <c r="G1909" t="s">
        <v>11</v>
      </c>
      <c r="H1909" t="s">
        <v>11</v>
      </c>
      <c r="I1909" t="s">
        <v>23</v>
      </c>
    </row>
    <row r="1910" spans="1:9" x14ac:dyDescent="0.25">
      <c r="A1910" t="s">
        <v>1943</v>
      </c>
      <c r="B1910">
        <v>1973</v>
      </c>
      <c r="C1910" t="s">
        <v>18</v>
      </c>
      <c r="D1910">
        <v>13</v>
      </c>
      <c r="E1910">
        <v>3</v>
      </c>
      <c r="F1910">
        <v>24106.91</v>
      </c>
      <c r="G1910" t="s">
        <v>11</v>
      </c>
      <c r="H1910" t="s">
        <v>11</v>
      </c>
      <c r="I1910" t="s">
        <v>247</v>
      </c>
    </row>
    <row r="1911" spans="1:9" x14ac:dyDescent="0.25">
      <c r="A1911" t="s">
        <v>1944</v>
      </c>
      <c r="B1911">
        <v>1974</v>
      </c>
      <c r="C1911" t="s">
        <v>20</v>
      </c>
      <c r="D1911">
        <v>10</v>
      </c>
      <c r="E1911">
        <v>3</v>
      </c>
      <c r="F1911">
        <v>24180.93</v>
      </c>
      <c r="G1911" t="s">
        <v>11</v>
      </c>
      <c r="H1911" t="s">
        <v>16</v>
      </c>
      <c r="I1911" t="s">
        <v>13</v>
      </c>
    </row>
    <row r="1912" spans="1:9" x14ac:dyDescent="0.25">
      <c r="A1912" t="s">
        <v>1945</v>
      </c>
      <c r="B1912">
        <v>1964</v>
      </c>
      <c r="C1912" t="s">
        <v>30</v>
      </c>
      <c r="D1912">
        <v>16</v>
      </c>
      <c r="E1912">
        <v>0</v>
      </c>
      <c r="F1912">
        <v>24227.34</v>
      </c>
      <c r="G1912" t="s">
        <v>11</v>
      </c>
      <c r="H1912" t="s">
        <v>16</v>
      </c>
      <c r="I1912" t="s">
        <v>13</v>
      </c>
    </row>
    <row r="1913" spans="1:9" x14ac:dyDescent="0.25">
      <c r="A1913" t="s">
        <v>1946</v>
      </c>
      <c r="B1913">
        <v>2004</v>
      </c>
      <c r="C1913" t="s">
        <v>35</v>
      </c>
      <c r="D1913">
        <v>3</v>
      </c>
      <c r="E1913">
        <v>0</v>
      </c>
      <c r="F1913">
        <v>24294.02</v>
      </c>
      <c r="G1913" t="s">
        <v>11</v>
      </c>
      <c r="H1913" t="s">
        <v>16</v>
      </c>
      <c r="I1913" t="s">
        <v>42</v>
      </c>
    </row>
    <row r="1914" spans="1:9" x14ac:dyDescent="0.25">
      <c r="A1914" t="s">
        <v>1947</v>
      </c>
      <c r="B1914">
        <v>1999</v>
      </c>
      <c r="C1914" t="s">
        <v>37</v>
      </c>
      <c r="D1914">
        <v>7</v>
      </c>
      <c r="E1914">
        <v>0</v>
      </c>
      <c r="F1914">
        <v>24387.74</v>
      </c>
      <c r="G1914" t="s">
        <v>11</v>
      </c>
      <c r="H1914" t="s">
        <v>16</v>
      </c>
      <c r="I1914" t="s">
        <v>42</v>
      </c>
    </row>
    <row r="1915" spans="1:9" x14ac:dyDescent="0.25">
      <c r="A1915" t="s">
        <v>1948</v>
      </c>
      <c r="B1915">
        <v>1970</v>
      </c>
      <c r="C1915" t="s">
        <v>15</v>
      </c>
      <c r="D1915">
        <v>30</v>
      </c>
      <c r="E1915">
        <v>0</v>
      </c>
      <c r="F1915">
        <v>24393.62</v>
      </c>
      <c r="G1915" t="s">
        <v>11</v>
      </c>
      <c r="H1915" t="s">
        <v>12</v>
      </c>
      <c r="I1915" t="s">
        <v>23</v>
      </c>
    </row>
    <row r="1916" spans="1:9" x14ac:dyDescent="0.25">
      <c r="A1916" t="s">
        <v>1949</v>
      </c>
      <c r="B1916">
        <v>1968</v>
      </c>
      <c r="C1916" t="s">
        <v>10</v>
      </c>
      <c r="D1916">
        <v>6</v>
      </c>
      <c r="E1916">
        <v>0</v>
      </c>
      <c r="F1916">
        <v>24476.48</v>
      </c>
      <c r="G1916" t="s">
        <v>11</v>
      </c>
      <c r="H1916" t="s">
        <v>11</v>
      </c>
      <c r="I1916" t="s">
        <v>23</v>
      </c>
    </row>
    <row r="1917" spans="1:9" x14ac:dyDescent="0.25">
      <c r="A1917" t="s">
        <v>1950</v>
      </c>
      <c r="B1917">
        <v>1961</v>
      </c>
      <c r="C1917" t="s">
        <v>37</v>
      </c>
      <c r="D1917">
        <v>21</v>
      </c>
      <c r="E1917">
        <v>0</v>
      </c>
      <c r="F1917">
        <v>24513.09</v>
      </c>
      <c r="G1917" t="s">
        <v>11</v>
      </c>
      <c r="H1917" t="s">
        <v>11</v>
      </c>
      <c r="I1917" t="s">
        <v>13</v>
      </c>
    </row>
    <row r="1918" spans="1:9" x14ac:dyDescent="0.25">
      <c r="A1918" t="s">
        <v>1951</v>
      </c>
      <c r="B1918">
        <v>1972</v>
      </c>
      <c r="C1918" t="s">
        <v>20</v>
      </c>
      <c r="D1918">
        <v>14</v>
      </c>
      <c r="E1918">
        <v>1</v>
      </c>
      <c r="F1918">
        <v>24520.26</v>
      </c>
      <c r="G1918" t="s">
        <v>11</v>
      </c>
      <c r="H1918" t="s">
        <v>12</v>
      </c>
      <c r="I1918" t="s">
        <v>42</v>
      </c>
    </row>
    <row r="1919" spans="1:9" x14ac:dyDescent="0.25">
      <c r="A1919" t="s">
        <v>1952</v>
      </c>
      <c r="B1919">
        <v>1975</v>
      </c>
      <c r="C1919" t="s">
        <v>18</v>
      </c>
      <c r="D1919">
        <v>13</v>
      </c>
      <c r="E1919">
        <v>2</v>
      </c>
      <c r="F1919">
        <v>24535.7</v>
      </c>
      <c r="G1919" t="s">
        <v>11</v>
      </c>
      <c r="H1919" t="s">
        <v>11</v>
      </c>
      <c r="I1919" t="s">
        <v>23</v>
      </c>
    </row>
    <row r="1920" spans="1:9" x14ac:dyDescent="0.25">
      <c r="A1920" t="s">
        <v>1953</v>
      </c>
      <c r="B1920">
        <v>1976</v>
      </c>
      <c r="C1920" t="s">
        <v>37</v>
      </c>
      <c r="D1920">
        <v>12</v>
      </c>
      <c r="E1920">
        <v>0</v>
      </c>
      <c r="F1920">
        <v>24603.05</v>
      </c>
      <c r="G1920" t="s">
        <v>11</v>
      </c>
      <c r="H1920" t="s">
        <v>11</v>
      </c>
      <c r="I1920" t="s">
        <v>42</v>
      </c>
    </row>
    <row r="1921" spans="1:9" x14ac:dyDescent="0.25">
      <c r="A1921" t="s">
        <v>1954</v>
      </c>
      <c r="B1921">
        <v>1970</v>
      </c>
      <c r="C1921" t="s">
        <v>18</v>
      </c>
      <c r="D1921">
        <v>12</v>
      </c>
      <c r="E1921">
        <v>2</v>
      </c>
      <c r="F1921">
        <v>24667.42</v>
      </c>
      <c r="G1921" t="s">
        <v>11</v>
      </c>
      <c r="H1921" t="s">
        <v>12</v>
      </c>
      <c r="I1921" t="s">
        <v>13</v>
      </c>
    </row>
    <row r="1922" spans="1:9" x14ac:dyDescent="0.25">
      <c r="A1922" t="s">
        <v>1955</v>
      </c>
      <c r="B1922">
        <v>1996</v>
      </c>
      <c r="C1922" t="s">
        <v>35</v>
      </c>
      <c r="D1922">
        <v>28</v>
      </c>
      <c r="E1922">
        <v>4</v>
      </c>
      <c r="F1922">
        <v>24671.66</v>
      </c>
      <c r="G1922" t="s">
        <v>11</v>
      </c>
      <c r="H1922" t="s">
        <v>16</v>
      </c>
      <c r="I1922" t="s">
        <v>247</v>
      </c>
    </row>
    <row r="1923" spans="1:9" x14ac:dyDescent="0.25">
      <c r="A1923" t="s">
        <v>1956</v>
      </c>
      <c r="B1923">
        <v>1992</v>
      </c>
      <c r="C1923" t="s">
        <v>37</v>
      </c>
      <c r="D1923">
        <v>11</v>
      </c>
      <c r="E1923">
        <v>0</v>
      </c>
      <c r="F1923">
        <v>24795.040000000001</v>
      </c>
      <c r="G1923" t="s">
        <v>11</v>
      </c>
      <c r="H1923" t="s">
        <v>12</v>
      </c>
      <c r="I1923" t="s">
        <v>42</v>
      </c>
    </row>
    <row r="1924" spans="1:9" x14ac:dyDescent="0.25">
      <c r="A1924" t="s">
        <v>1957</v>
      </c>
      <c r="B1924">
        <v>1994</v>
      </c>
      <c r="C1924" t="s">
        <v>20</v>
      </c>
      <c r="D1924">
        <v>9</v>
      </c>
      <c r="E1924">
        <v>0</v>
      </c>
      <c r="F1924">
        <v>24817.25</v>
      </c>
      <c r="G1924" t="s">
        <v>11</v>
      </c>
      <c r="H1924" t="s">
        <v>11</v>
      </c>
      <c r="I1924" t="s">
        <v>42</v>
      </c>
    </row>
    <row r="1925" spans="1:9" x14ac:dyDescent="0.25">
      <c r="A1925" t="s">
        <v>1958</v>
      </c>
      <c r="B1925">
        <v>1995</v>
      </c>
      <c r="C1925" t="s">
        <v>18</v>
      </c>
      <c r="D1925">
        <v>10</v>
      </c>
      <c r="E1925">
        <v>0</v>
      </c>
      <c r="F1925">
        <v>24863.25</v>
      </c>
      <c r="G1925" t="s">
        <v>11</v>
      </c>
      <c r="H1925" t="s">
        <v>12</v>
      </c>
      <c r="I1925" t="s">
        <v>42</v>
      </c>
    </row>
    <row r="1926" spans="1:9" x14ac:dyDescent="0.25">
      <c r="A1926" t="s">
        <v>1959</v>
      </c>
      <c r="B1926">
        <v>1970</v>
      </c>
      <c r="C1926" t="s">
        <v>15</v>
      </c>
      <c r="D1926">
        <v>26</v>
      </c>
      <c r="E1926">
        <v>3</v>
      </c>
      <c r="F1926">
        <v>24869.84</v>
      </c>
      <c r="G1926" t="s">
        <v>11</v>
      </c>
      <c r="H1926" t="s">
        <v>11</v>
      </c>
      <c r="I1926" t="s">
        <v>168</v>
      </c>
    </row>
    <row r="1927" spans="1:9" x14ac:dyDescent="0.25">
      <c r="A1927" t="s">
        <v>1960</v>
      </c>
      <c r="B1927">
        <v>1969</v>
      </c>
      <c r="C1927" t="s">
        <v>10</v>
      </c>
      <c r="D1927">
        <v>23</v>
      </c>
      <c r="E1927">
        <v>3</v>
      </c>
      <c r="F1927">
        <v>24873.38</v>
      </c>
      <c r="G1927" t="s">
        <v>11</v>
      </c>
      <c r="H1927" t="s">
        <v>16</v>
      </c>
      <c r="I1927" t="s">
        <v>247</v>
      </c>
    </row>
    <row r="1928" spans="1:9" x14ac:dyDescent="0.25">
      <c r="A1928" t="s">
        <v>1961</v>
      </c>
      <c r="B1928">
        <v>1987</v>
      </c>
      <c r="C1928" t="s">
        <v>18</v>
      </c>
      <c r="D1928">
        <v>14</v>
      </c>
      <c r="E1928">
        <v>2</v>
      </c>
      <c r="F1928">
        <v>24915.05</v>
      </c>
      <c r="G1928" t="s">
        <v>11</v>
      </c>
      <c r="H1928" t="s">
        <v>16</v>
      </c>
      <c r="I1928" t="s">
        <v>247</v>
      </c>
    </row>
    <row r="1929" spans="1:9" x14ac:dyDescent="0.25">
      <c r="A1929" t="s">
        <v>1962</v>
      </c>
      <c r="B1929">
        <v>1975</v>
      </c>
      <c r="C1929" t="s">
        <v>15</v>
      </c>
      <c r="D1929">
        <v>14</v>
      </c>
      <c r="E1929">
        <v>3</v>
      </c>
      <c r="F1929">
        <v>24915.22</v>
      </c>
      <c r="G1929" t="s">
        <v>11</v>
      </c>
      <c r="H1929" t="s">
        <v>12</v>
      </c>
      <c r="I1929" t="s">
        <v>23</v>
      </c>
    </row>
    <row r="1930" spans="1:9" x14ac:dyDescent="0.25">
      <c r="A1930" t="s">
        <v>1963</v>
      </c>
      <c r="B1930">
        <v>1995</v>
      </c>
      <c r="C1930" t="s">
        <v>30</v>
      </c>
      <c r="D1930">
        <v>4</v>
      </c>
      <c r="E1930">
        <v>0</v>
      </c>
      <c r="F1930">
        <v>25075.97</v>
      </c>
      <c r="G1930" t="s">
        <v>11</v>
      </c>
      <c r="H1930" t="s">
        <v>11</v>
      </c>
      <c r="I1930" t="s">
        <v>42</v>
      </c>
    </row>
    <row r="1931" spans="1:9" x14ac:dyDescent="0.25">
      <c r="A1931" t="s">
        <v>1964</v>
      </c>
      <c r="B1931">
        <v>1998</v>
      </c>
      <c r="C1931" t="s">
        <v>18</v>
      </c>
      <c r="D1931">
        <v>14</v>
      </c>
      <c r="E1931">
        <v>0</v>
      </c>
      <c r="F1931">
        <v>25081.77</v>
      </c>
      <c r="G1931" t="s">
        <v>11</v>
      </c>
      <c r="H1931" t="s">
        <v>11</v>
      </c>
      <c r="I1931" t="s">
        <v>13</v>
      </c>
    </row>
    <row r="1932" spans="1:9" x14ac:dyDescent="0.25">
      <c r="A1932" t="s">
        <v>1965</v>
      </c>
      <c r="B1932">
        <v>1998</v>
      </c>
      <c r="C1932" t="s">
        <v>15</v>
      </c>
      <c r="D1932">
        <v>24</v>
      </c>
      <c r="E1932">
        <v>0</v>
      </c>
      <c r="F1932">
        <v>25127.22</v>
      </c>
      <c r="G1932" t="s">
        <v>11</v>
      </c>
      <c r="H1932" t="s">
        <v>12</v>
      </c>
      <c r="I1932" t="s">
        <v>42</v>
      </c>
    </row>
    <row r="1933" spans="1:9" x14ac:dyDescent="0.25">
      <c r="A1933" t="s">
        <v>1966</v>
      </c>
      <c r="B1933">
        <v>1975</v>
      </c>
      <c r="C1933" t="s">
        <v>30</v>
      </c>
      <c r="D1933">
        <v>14</v>
      </c>
      <c r="E1933">
        <v>3</v>
      </c>
      <c r="F1933">
        <v>25309.49</v>
      </c>
      <c r="G1933" t="s">
        <v>11</v>
      </c>
      <c r="H1933" t="s">
        <v>16</v>
      </c>
      <c r="I1933" t="s">
        <v>42</v>
      </c>
    </row>
    <row r="1934" spans="1:9" x14ac:dyDescent="0.25">
      <c r="A1934" t="s">
        <v>1967</v>
      </c>
      <c r="B1934">
        <v>1972</v>
      </c>
      <c r="C1934" t="s">
        <v>20</v>
      </c>
      <c r="D1934">
        <v>26</v>
      </c>
      <c r="E1934">
        <v>2</v>
      </c>
      <c r="F1934">
        <v>25333.33</v>
      </c>
      <c r="G1934" t="s">
        <v>11</v>
      </c>
      <c r="H1934" t="s">
        <v>11</v>
      </c>
      <c r="I1934" t="s">
        <v>356</v>
      </c>
    </row>
    <row r="1935" spans="1:9" x14ac:dyDescent="0.25">
      <c r="A1935" t="s">
        <v>1968</v>
      </c>
      <c r="B1935">
        <v>1968</v>
      </c>
      <c r="C1935" t="s">
        <v>35</v>
      </c>
      <c r="D1935">
        <v>22</v>
      </c>
      <c r="E1935">
        <v>3</v>
      </c>
      <c r="F1935">
        <v>25382.3</v>
      </c>
      <c r="G1935" t="s">
        <v>11</v>
      </c>
      <c r="H1935" t="s">
        <v>11</v>
      </c>
      <c r="I1935" t="s">
        <v>42</v>
      </c>
    </row>
    <row r="1936" spans="1:9" x14ac:dyDescent="0.25">
      <c r="A1936" t="s">
        <v>1969</v>
      </c>
      <c r="B1936">
        <v>1968</v>
      </c>
      <c r="C1936" t="s">
        <v>30</v>
      </c>
      <c r="D1936">
        <v>11</v>
      </c>
      <c r="E1936">
        <v>1</v>
      </c>
      <c r="F1936">
        <v>25517.11</v>
      </c>
      <c r="G1936" t="s">
        <v>11</v>
      </c>
      <c r="H1936" t="s">
        <v>12</v>
      </c>
      <c r="I1936" t="s">
        <v>356</v>
      </c>
    </row>
    <row r="1937" spans="1:9" x14ac:dyDescent="0.25">
      <c r="A1937" t="s">
        <v>1970</v>
      </c>
      <c r="B1937">
        <v>2001</v>
      </c>
      <c r="C1937" t="s">
        <v>35</v>
      </c>
      <c r="D1937">
        <v>2</v>
      </c>
      <c r="E1937">
        <v>0</v>
      </c>
      <c r="F1937">
        <v>25648.98</v>
      </c>
      <c r="G1937" t="s">
        <v>11</v>
      </c>
      <c r="H1937" t="s">
        <v>16</v>
      </c>
      <c r="I1937" t="s">
        <v>42</v>
      </c>
    </row>
    <row r="1938" spans="1:9" x14ac:dyDescent="0.25">
      <c r="A1938" t="s">
        <v>1971</v>
      </c>
      <c r="B1938">
        <v>1972</v>
      </c>
      <c r="C1938" t="s">
        <v>10</v>
      </c>
      <c r="D1938">
        <v>17</v>
      </c>
      <c r="E1938">
        <v>0</v>
      </c>
      <c r="F1938">
        <v>25656.58</v>
      </c>
      <c r="G1938" t="s">
        <v>11</v>
      </c>
      <c r="H1938" t="s">
        <v>12</v>
      </c>
      <c r="I1938" t="s">
        <v>247</v>
      </c>
    </row>
    <row r="1939" spans="1:9" x14ac:dyDescent="0.25">
      <c r="A1939" t="s">
        <v>1972</v>
      </c>
      <c r="B1939">
        <v>1963</v>
      </c>
      <c r="C1939" t="s">
        <v>35</v>
      </c>
      <c r="D1939">
        <v>21</v>
      </c>
      <c r="E1939">
        <v>0</v>
      </c>
      <c r="F1939">
        <v>25678.78</v>
      </c>
      <c r="G1939" t="s">
        <v>11</v>
      </c>
      <c r="H1939" t="s">
        <v>12</v>
      </c>
      <c r="I1939" t="s">
        <v>23</v>
      </c>
    </row>
    <row r="1940" spans="1:9" x14ac:dyDescent="0.25">
      <c r="A1940" t="s">
        <v>1973</v>
      </c>
      <c r="B1940">
        <v>1970</v>
      </c>
      <c r="C1940" t="s">
        <v>30</v>
      </c>
      <c r="D1940">
        <v>3</v>
      </c>
      <c r="E1940">
        <v>3</v>
      </c>
      <c r="F1940">
        <v>25992.82</v>
      </c>
      <c r="G1940" t="s">
        <v>11</v>
      </c>
      <c r="H1940" t="s">
        <v>11</v>
      </c>
      <c r="I1940" t="s">
        <v>13</v>
      </c>
    </row>
    <row r="1941" spans="1:9" x14ac:dyDescent="0.25">
      <c r="A1941" t="s">
        <v>1974</v>
      </c>
      <c r="B1941">
        <v>2001</v>
      </c>
      <c r="C1941" t="s">
        <v>18</v>
      </c>
      <c r="D1941">
        <v>5</v>
      </c>
      <c r="E1941">
        <v>2</v>
      </c>
      <c r="F1941">
        <v>26018.95</v>
      </c>
      <c r="G1941" t="s">
        <v>11</v>
      </c>
      <c r="H1941" t="s">
        <v>11</v>
      </c>
      <c r="I1941" t="s">
        <v>23</v>
      </c>
    </row>
    <row r="1942" spans="1:9" x14ac:dyDescent="0.25">
      <c r="A1942" t="s">
        <v>1975</v>
      </c>
      <c r="B1942">
        <v>2000</v>
      </c>
      <c r="C1942" t="s">
        <v>30</v>
      </c>
      <c r="D1942">
        <v>26</v>
      </c>
      <c r="E1942">
        <v>0</v>
      </c>
      <c r="F1942">
        <v>26026.97</v>
      </c>
      <c r="G1942" t="s">
        <v>11</v>
      </c>
      <c r="H1942" t="s">
        <v>12</v>
      </c>
      <c r="I1942" t="s">
        <v>42</v>
      </c>
    </row>
    <row r="1943" spans="1:9" x14ac:dyDescent="0.25">
      <c r="A1943" t="s">
        <v>1976</v>
      </c>
      <c r="B1943">
        <v>1966</v>
      </c>
      <c r="C1943" t="s">
        <v>10</v>
      </c>
      <c r="D1943">
        <v>9</v>
      </c>
      <c r="E1943">
        <v>1</v>
      </c>
      <c r="F1943">
        <v>26109.33</v>
      </c>
      <c r="G1943" t="s">
        <v>11</v>
      </c>
      <c r="H1943" t="s">
        <v>12</v>
      </c>
      <c r="I1943" t="s">
        <v>23</v>
      </c>
    </row>
    <row r="1944" spans="1:9" x14ac:dyDescent="0.25">
      <c r="A1944" t="s">
        <v>1977</v>
      </c>
      <c r="B1944">
        <v>2002</v>
      </c>
      <c r="C1944" t="s">
        <v>37</v>
      </c>
      <c r="D1944">
        <v>11</v>
      </c>
      <c r="E1944">
        <v>0</v>
      </c>
      <c r="F1944">
        <v>26125.67</v>
      </c>
      <c r="G1944" t="s">
        <v>11</v>
      </c>
      <c r="H1944" t="s">
        <v>16</v>
      </c>
      <c r="I1944" t="s">
        <v>13</v>
      </c>
    </row>
    <row r="1945" spans="1:9" x14ac:dyDescent="0.25">
      <c r="A1945" t="s">
        <v>1978</v>
      </c>
      <c r="B1945">
        <v>1973</v>
      </c>
      <c r="C1945" t="s">
        <v>10</v>
      </c>
      <c r="D1945">
        <v>7</v>
      </c>
      <c r="E1945">
        <v>1</v>
      </c>
      <c r="F1945">
        <v>26140.36</v>
      </c>
      <c r="G1945" t="s">
        <v>11</v>
      </c>
      <c r="H1945" t="s">
        <v>12</v>
      </c>
      <c r="I1945" t="s">
        <v>42</v>
      </c>
    </row>
    <row r="1946" spans="1:9" x14ac:dyDescent="0.25">
      <c r="A1946" t="s">
        <v>1979</v>
      </c>
      <c r="B1946">
        <v>1975</v>
      </c>
      <c r="C1946" t="s">
        <v>18</v>
      </c>
      <c r="D1946">
        <v>4</v>
      </c>
      <c r="E1946">
        <v>1</v>
      </c>
      <c r="F1946">
        <v>26236.58</v>
      </c>
      <c r="G1946" t="s">
        <v>11</v>
      </c>
      <c r="H1946" t="s">
        <v>16</v>
      </c>
      <c r="I1946" t="s">
        <v>42</v>
      </c>
    </row>
    <row r="1947" spans="1:9" x14ac:dyDescent="0.25">
      <c r="A1947" t="s">
        <v>1980</v>
      </c>
      <c r="B1947">
        <v>2004</v>
      </c>
      <c r="C1947" t="s">
        <v>30</v>
      </c>
      <c r="D1947">
        <v>5</v>
      </c>
      <c r="E1947">
        <v>0</v>
      </c>
      <c r="F1947">
        <v>26316.59</v>
      </c>
      <c r="G1947" t="s">
        <v>11</v>
      </c>
      <c r="H1947" t="s">
        <v>12</v>
      </c>
      <c r="I1947" t="s">
        <v>42</v>
      </c>
    </row>
    <row r="1948" spans="1:9" x14ac:dyDescent="0.25">
      <c r="A1948" t="s">
        <v>1981</v>
      </c>
      <c r="B1948">
        <v>1974</v>
      </c>
      <c r="C1948" t="s">
        <v>20</v>
      </c>
      <c r="D1948">
        <v>21</v>
      </c>
      <c r="E1948">
        <v>1</v>
      </c>
      <c r="F1948">
        <v>26392.26</v>
      </c>
      <c r="G1948" t="s">
        <v>11</v>
      </c>
      <c r="H1948" t="s">
        <v>11</v>
      </c>
      <c r="I1948" t="s">
        <v>247</v>
      </c>
    </row>
    <row r="1949" spans="1:9" x14ac:dyDescent="0.25">
      <c r="A1949" t="s">
        <v>1982</v>
      </c>
      <c r="B1949">
        <v>1970</v>
      </c>
      <c r="C1949" t="s">
        <v>35</v>
      </c>
      <c r="D1949">
        <v>27</v>
      </c>
      <c r="E1949">
        <v>2</v>
      </c>
      <c r="F1949">
        <v>26467.1</v>
      </c>
      <c r="G1949" t="s">
        <v>11</v>
      </c>
      <c r="H1949" t="s">
        <v>12</v>
      </c>
      <c r="I1949" t="s">
        <v>23</v>
      </c>
    </row>
    <row r="1950" spans="1:9" x14ac:dyDescent="0.25">
      <c r="A1950" t="s">
        <v>1983</v>
      </c>
      <c r="B1950">
        <v>2004</v>
      </c>
      <c r="C1950" t="s">
        <v>20</v>
      </c>
      <c r="D1950">
        <v>5</v>
      </c>
      <c r="E1950">
        <v>0</v>
      </c>
      <c r="F1950">
        <v>26479.4</v>
      </c>
      <c r="G1950" t="s">
        <v>11</v>
      </c>
      <c r="H1950" t="s">
        <v>11</v>
      </c>
      <c r="I1950" t="s">
        <v>42</v>
      </c>
    </row>
    <row r="1951" spans="1:9" x14ac:dyDescent="0.25">
      <c r="A1951" t="s">
        <v>1984</v>
      </c>
      <c r="B1951">
        <v>1988</v>
      </c>
      <c r="C1951" t="s">
        <v>10</v>
      </c>
      <c r="D1951">
        <v>22</v>
      </c>
      <c r="E1951">
        <v>3</v>
      </c>
      <c r="F1951">
        <v>26607.89</v>
      </c>
      <c r="G1951" t="s">
        <v>11</v>
      </c>
      <c r="H1951" t="s">
        <v>16</v>
      </c>
      <c r="I1951" t="s">
        <v>42</v>
      </c>
    </row>
    <row r="1952" spans="1:9" x14ac:dyDescent="0.25">
      <c r="A1952" t="s">
        <v>1985</v>
      </c>
      <c r="B1952">
        <v>1991</v>
      </c>
      <c r="C1952" t="s">
        <v>35</v>
      </c>
      <c r="D1952">
        <v>22</v>
      </c>
      <c r="E1952">
        <v>3</v>
      </c>
      <c r="F1952">
        <v>26912.560000000001</v>
      </c>
      <c r="G1952" t="s">
        <v>11</v>
      </c>
      <c r="H1952" t="s">
        <v>11</v>
      </c>
      <c r="I1952" t="s">
        <v>42</v>
      </c>
    </row>
    <row r="1953" spans="1:9" x14ac:dyDescent="0.25">
      <c r="A1953" t="s">
        <v>1986</v>
      </c>
      <c r="B1953">
        <v>1958</v>
      </c>
      <c r="C1953" t="s">
        <v>30</v>
      </c>
      <c r="D1953">
        <v>25</v>
      </c>
      <c r="E1953">
        <v>0</v>
      </c>
      <c r="F1953">
        <v>26926.51</v>
      </c>
      <c r="G1953" t="s">
        <v>11</v>
      </c>
      <c r="H1953" t="s">
        <v>16</v>
      </c>
      <c r="I1953" t="s">
        <v>13</v>
      </c>
    </row>
    <row r="1954" spans="1:9" x14ac:dyDescent="0.25">
      <c r="A1954" t="s">
        <v>1987</v>
      </c>
      <c r="B1954">
        <v>2002</v>
      </c>
      <c r="C1954" t="s">
        <v>18</v>
      </c>
      <c r="D1954">
        <v>17</v>
      </c>
      <c r="E1954">
        <v>0</v>
      </c>
      <c r="F1954">
        <v>26927.69</v>
      </c>
      <c r="G1954" t="s">
        <v>11</v>
      </c>
      <c r="H1954" t="s">
        <v>11</v>
      </c>
      <c r="I1954" t="s">
        <v>42</v>
      </c>
    </row>
    <row r="1955" spans="1:9" x14ac:dyDescent="0.25">
      <c r="A1955" t="s">
        <v>1988</v>
      </c>
      <c r="B1955">
        <v>2000</v>
      </c>
      <c r="C1955" t="s">
        <v>15</v>
      </c>
      <c r="D1955">
        <v>9</v>
      </c>
      <c r="E1955">
        <v>0</v>
      </c>
      <c r="F1955">
        <v>26936.98</v>
      </c>
      <c r="G1955" t="s">
        <v>11</v>
      </c>
      <c r="H1955" t="s">
        <v>12</v>
      </c>
      <c r="I1955" t="s">
        <v>42</v>
      </c>
    </row>
    <row r="1956" spans="1:9" x14ac:dyDescent="0.25">
      <c r="A1956" t="s">
        <v>1989</v>
      </c>
      <c r="B1956">
        <v>1960</v>
      </c>
      <c r="C1956" t="s">
        <v>10</v>
      </c>
      <c r="D1956">
        <v>9</v>
      </c>
      <c r="E1956">
        <v>1</v>
      </c>
      <c r="F1956">
        <v>27000.98</v>
      </c>
      <c r="G1956" t="s">
        <v>11</v>
      </c>
      <c r="H1956" t="s">
        <v>11</v>
      </c>
      <c r="I1956" t="s">
        <v>13</v>
      </c>
    </row>
    <row r="1957" spans="1:9" x14ac:dyDescent="0.25">
      <c r="A1957" t="s">
        <v>1990</v>
      </c>
      <c r="B1957">
        <v>1958</v>
      </c>
      <c r="C1957" t="s">
        <v>18</v>
      </c>
      <c r="D1957">
        <v>30</v>
      </c>
      <c r="E1957">
        <v>0</v>
      </c>
      <c r="F1957">
        <v>27037.91</v>
      </c>
      <c r="G1957" t="s">
        <v>11</v>
      </c>
      <c r="H1957" t="s">
        <v>11</v>
      </c>
      <c r="I1957" t="s">
        <v>13</v>
      </c>
    </row>
    <row r="1958" spans="1:9" x14ac:dyDescent="0.25">
      <c r="A1958" t="s">
        <v>1991</v>
      </c>
      <c r="B1958">
        <v>1994</v>
      </c>
      <c r="C1958" t="s">
        <v>10</v>
      </c>
      <c r="D1958">
        <v>2</v>
      </c>
      <c r="E1958">
        <v>0</v>
      </c>
      <c r="F1958">
        <v>27080.639999999999</v>
      </c>
      <c r="G1958" t="s">
        <v>11</v>
      </c>
      <c r="H1958" t="s">
        <v>11</v>
      </c>
      <c r="I1958" t="s">
        <v>42</v>
      </c>
    </row>
    <row r="1959" spans="1:9" x14ac:dyDescent="0.25">
      <c r="A1959" t="s">
        <v>1992</v>
      </c>
      <c r="B1959">
        <v>1990</v>
      </c>
      <c r="C1959" t="s">
        <v>30</v>
      </c>
      <c r="D1959">
        <v>13</v>
      </c>
      <c r="E1959">
        <v>3</v>
      </c>
      <c r="F1959">
        <v>27092.38</v>
      </c>
      <c r="G1959" t="s">
        <v>11</v>
      </c>
      <c r="H1959" t="s">
        <v>12</v>
      </c>
      <c r="I1959" t="s">
        <v>42</v>
      </c>
    </row>
    <row r="1960" spans="1:9" x14ac:dyDescent="0.25">
      <c r="A1960" t="s">
        <v>1993</v>
      </c>
      <c r="B1960">
        <v>1970</v>
      </c>
      <c r="C1960" t="s">
        <v>37</v>
      </c>
      <c r="D1960">
        <v>2</v>
      </c>
      <c r="E1960">
        <v>0</v>
      </c>
      <c r="F1960">
        <v>27117.99</v>
      </c>
      <c r="G1960" t="s">
        <v>11</v>
      </c>
      <c r="H1960" t="s">
        <v>11</v>
      </c>
      <c r="I1960" t="s">
        <v>13</v>
      </c>
    </row>
    <row r="1961" spans="1:9" x14ac:dyDescent="0.25">
      <c r="A1961" t="s">
        <v>1994</v>
      </c>
      <c r="B1961">
        <v>1965</v>
      </c>
      <c r="C1961" t="s">
        <v>30</v>
      </c>
      <c r="D1961">
        <v>21</v>
      </c>
      <c r="E1961">
        <v>0</v>
      </c>
      <c r="F1961">
        <v>27218.44</v>
      </c>
      <c r="G1961" t="s">
        <v>11</v>
      </c>
      <c r="H1961" t="s">
        <v>16</v>
      </c>
      <c r="I1961" t="s">
        <v>356</v>
      </c>
    </row>
    <row r="1962" spans="1:9" x14ac:dyDescent="0.25">
      <c r="A1962" t="s">
        <v>1995</v>
      </c>
      <c r="B1962">
        <v>1999</v>
      </c>
      <c r="C1962" t="s">
        <v>30</v>
      </c>
      <c r="D1962">
        <v>2</v>
      </c>
      <c r="E1962">
        <v>0</v>
      </c>
      <c r="F1962">
        <v>27236.959999999999</v>
      </c>
      <c r="G1962" t="s">
        <v>11</v>
      </c>
      <c r="H1962" t="s">
        <v>16</v>
      </c>
      <c r="I1962" t="s">
        <v>42</v>
      </c>
    </row>
    <row r="1963" spans="1:9" x14ac:dyDescent="0.25">
      <c r="A1963" t="s">
        <v>1996</v>
      </c>
      <c r="B1963">
        <v>1968</v>
      </c>
      <c r="C1963" t="s">
        <v>18</v>
      </c>
      <c r="D1963">
        <v>6</v>
      </c>
      <c r="E1963">
        <v>3</v>
      </c>
      <c r="F1963">
        <v>27322.73</v>
      </c>
      <c r="G1963" t="s">
        <v>11</v>
      </c>
      <c r="H1963" t="s">
        <v>11</v>
      </c>
      <c r="I1963" t="s">
        <v>13</v>
      </c>
    </row>
    <row r="1964" spans="1:9" x14ac:dyDescent="0.25">
      <c r="A1964" t="s">
        <v>1997</v>
      </c>
      <c r="B1964">
        <v>1969</v>
      </c>
      <c r="C1964" t="s">
        <v>37</v>
      </c>
      <c r="D1964">
        <v>16</v>
      </c>
      <c r="E1964">
        <v>0</v>
      </c>
      <c r="F1964">
        <v>27346.04</v>
      </c>
      <c r="G1964" t="s">
        <v>11</v>
      </c>
      <c r="H1964" t="s">
        <v>11</v>
      </c>
      <c r="I1964" t="s">
        <v>13</v>
      </c>
    </row>
    <row r="1965" spans="1:9" x14ac:dyDescent="0.25">
      <c r="A1965" t="s">
        <v>1998</v>
      </c>
      <c r="B1965">
        <v>1988</v>
      </c>
      <c r="C1965" t="s">
        <v>20</v>
      </c>
      <c r="D1965">
        <v>15</v>
      </c>
      <c r="E1965">
        <v>2</v>
      </c>
      <c r="F1965">
        <v>27375.9</v>
      </c>
      <c r="G1965" t="s">
        <v>11</v>
      </c>
      <c r="H1965" t="s">
        <v>12</v>
      </c>
      <c r="I1965" t="s">
        <v>164</v>
      </c>
    </row>
    <row r="1966" spans="1:9" x14ac:dyDescent="0.25">
      <c r="A1966" t="s">
        <v>1999</v>
      </c>
      <c r="B1966">
        <v>1985</v>
      </c>
      <c r="C1966" t="s">
        <v>30</v>
      </c>
      <c r="D1966">
        <v>5</v>
      </c>
      <c r="E1966">
        <v>3</v>
      </c>
      <c r="F1966">
        <v>27432.73</v>
      </c>
      <c r="G1966" t="s">
        <v>11</v>
      </c>
      <c r="H1966" t="s">
        <v>16</v>
      </c>
      <c r="I1966" t="s">
        <v>42</v>
      </c>
    </row>
    <row r="1967" spans="1:9" x14ac:dyDescent="0.25">
      <c r="A1967" t="s">
        <v>2000</v>
      </c>
      <c r="B1967">
        <v>1981</v>
      </c>
      <c r="C1967" t="s">
        <v>37</v>
      </c>
      <c r="D1967">
        <v>3</v>
      </c>
      <c r="E1967">
        <v>1</v>
      </c>
      <c r="F1967">
        <v>27495.59</v>
      </c>
      <c r="G1967" t="s">
        <v>11</v>
      </c>
      <c r="H1967" t="s">
        <v>16</v>
      </c>
      <c r="I1967" t="s">
        <v>42</v>
      </c>
    </row>
    <row r="1968" spans="1:9" x14ac:dyDescent="0.25">
      <c r="A1968" t="s">
        <v>2001</v>
      </c>
      <c r="B1968">
        <v>1965</v>
      </c>
      <c r="C1968" t="s">
        <v>37</v>
      </c>
      <c r="D1968">
        <v>19</v>
      </c>
      <c r="E1968">
        <v>0</v>
      </c>
      <c r="F1968">
        <v>27533.91</v>
      </c>
      <c r="G1968" t="s">
        <v>11</v>
      </c>
      <c r="H1968" t="s">
        <v>12</v>
      </c>
      <c r="I1968" t="s">
        <v>13</v>
      </c>
    </row>
    <row r="1969" spans="1:9" x14ac:dyDescent="0.25">
      <c r="A1969" t="s">
        <v>2002</v>
      </c>
      <c r="B1969">
        <v>1984</v>
      </c>
      <c r="C1969" t="s">
        <v>10</v>
      </c>
      <c r="D1969">
        <v>22</v>
      </c>
      <c r="E1969">
        <v>3</v>
      </c>
      <c r="F1969">
        <v>27534.53</v>
      </c>
      <c r="G1969" t="s">
        <v>11</v>
      </c>
      <c r="H1969" t="s">
        <v>11</v>
      </c>
      <c r="I1969" t="s">
        <v>42</v>
      </c>
    </row>
    <row r="1970" spans="1:9" x14ac:dyDescent="0.25">
      <c r="A1970" t="s">
        <v>2003</v>
      </c>
      <c r="B1970">
        <v>1985</v>
      </c>
      <c r="C1970" t="s">
        <v>15</v>
      </c>
      <c r="D1970">
        <v>6</v>
      </c>
      <c r="E1970">
        <v>3</v>
      </c>
      <c r="F1970">
        <v>27598.93</v>
      </c>
      <c r="G1970" t="s">
        <v>11</v>
      </c>
      <c r="H1970" t="s">
        <v>16</v>
      </c>
      <c r="I1970" t="s">
        <v>42</v>
      </c>
    </row>
    <row r="1971" spans="1:9" x14ac:dyDescent="0.25">
      <c r="A1971" t="s">
        <v>2004</v>
      </c>
      <c r="B1971">
        <v>1992</v>
      </c>
      <c r="C1971" t="s">
        <v>18</v>
      </c>
      <c r="D1971">
        <v>11</v>
      </c>
      <c r="E1971">
        <v>0</v>
      </c>
      <c r="F1971">
        <v>27614.71</v>
      </c>
      <c r="G1971" t="s">
        <v>11</v>
      </c>
      <c r="H1971" t="s">
        <v>12</v>
      </c>
      <c r="I1971" t="s">
        <v>42</v>
      </c>
    </row>
    <row r="1972" spans="1:9" x14ac:dyDescent="0.25">
      <c r="A1972" t="s">
        <v>2005</v>
      </c>
      <c r="B1972">
        <v>1997</v>
      </c>
      <c r="C1972" t="s">
        <v>20</v>
      </c>
      <c r="D1972">
        <v>9</v>
      </c>
      <c r="E1972">
        <v>0</v>
      </c>
      <c r="F1972">
        <v>27619.360000000001</v>
      </c>
      <c r="G1972" t="s">
        <v>11</v>
      </c>
      <c r="H1972" t="s">
        <v>12</v>
      </c>
      <c r="I1972" t="s">
        <v>42</v>
      </c>
    </row>
    <row r="1973" spans="1:9" x14ac:dyDescent="0.25">
      <c r="A1973" t="s">
        <v>2006</v>
      </c>
      <c r="B1973">
        <v>1997</v>
      </c>
      <c r="C1973" t="s">
        <v>37</v>
      </c>
      <c r="D1973">
        <v>7</v>
      </c>
      <c r="E1973">
        <v>0</v>
      </c>
      <c r="F1973">
        <v>27625.17</v>
      </c>
      <c r="G1973" t="s">
        <v>16</v>
      </c>
      <c r="H1973" t="s">
        <v>16</v>
      </c>
      <c r="I1973" t="s">
        <v>42</v>
      </c>
    </row>
    <row r="1974" spans="1:9" x14ac:dyDescent="0.25">
      <c r="A1974" t="s">
        <v>2007</v>
      </c>
      <c r="B1974">
        <v>1992</v>
      </c>
      <c r="C1974" t="s">
        <v>10</v>
      </c>
      <c r="D1974">
        <v>3</v>
      </c>
      <c r="E1974">
        <v>0</v>
      </c>
      <c r="F1974">
        <v>27696.11</v>
      </c>
      <c r="G1974" t="s">
        <v>16</v>
      </c>
      <c r="H1974" t="s">
        <v>11</v>
      </c>
      <c r="I1974" t="s">
        <v>42</v>
      </c>
    </row>
    <row r="1975" spans="1:9" x14ac:dyDescent="0.25">
      <c r="A1975" t="s">
        <v>2008</v>
      </c>
      <c r="B1975">
        <v>2002</v>
      </c>
      <c r="C1975" t="s">
        <v>30</v>
      </c>
      <c r="D1975">
        <v>6</v>
      </c>
      <c r="E1975">
        <v>1</v>
      </c>
      <c r="F1975">
        <v>27724.29</v>
      </c>
      <c r="G1975" t="s">
        <v>16</v>
      </c>
      <c r="H1975" t="s">
        <v>12</v>
      </c>
      <c r="I1975" t="s">
        <v>13</v>
      </c>
    </row>
    <row r="1976" spans="1:9" x14ac:dyDescent="0.25">
      <c r="A1976" t="s">
        <v>2009</v>
      </c>
      <c r="B1976">
        <v>1960</v>
      </c>
      <c r="C1976" t="s">
        <v>10</v>
      </c>
      <c r="D1976">
        <v>6</v>
      </c>
      <c r="E1976">
        <v>0</v>
      </c>
      <c r="F1976">
        <v>27808.73</v>
      </c>
      <c r="G1976" t="s">
        <v>16</v>
      </c>
      <c r="H1976" t="s">
        <v>16</v>
      </c>
      <c r="I1976" t="s">
        <v>13</v>
      </c>
    </row>
    <row r="1977" spans="1:9" x14ac:dyDescent="0.25">
      <c r="A1977" t="s">
        <v>2010</v>
      </c>
      <c r="B1977">
        <v>1985</v>
      </c>
      <c r="C1977" t="s">
        <v>30</v>
      </c>
      <c r="D1977">
        <v>4</v>
      </c>
      <c r="E1977">
        <v>3</v>
      </c>
      <c r="F1977">
        <v>27849.94</v>
      </c>
      <c r="G1977" t="s">
        <v>16</v>
      </c>
      <c r="H1977" t="s">
        <v>16</v>
      </c>
      <c r="I1977" t="s">
        <v>42</v>
      </c>
    </row>
    <row r="1978" spans="1:9" x14ac:dyDescent="0.25">
      <c r="A1978" t="s">
        <v>2011</v>
      </c>
      <c r="B1978">
        <v>1989</v>
      </c>
      <c r="C1978" t="s">
        <v>15</v>
      </c>
      <c r="D1978">
        <v>21</v>
      </c>
      <c r="E1978">
        <v>3</v>
      </c>
      <c r="F1978">
        <v>27925.86</v>
      </c>
      <c r="G1978" t="s">
        <v>16</v>
      </c>
      <c r="H1978" t="s">
        <v>11</v>
      </c>
      <c r="I1978" t="s">
        <v>42</v>
      </c>
    </row>
    <row r="1979" spans="1:9" x14ac:dyDescent="0.25">
      <c r="A1979" t="s">
        <v>2012</v>
      </c>
      <c r="B1979">
        <v>1991</v>
      </c>
      <c r="C1979" t="s">
        <v>18</v>
      </c>
      <c r="D1979">
        <v>4</v>
      </c>
      <c r="E1979">
        <v>3</v>
      </c>
      <c r="F1979">
        <v>27931.11</v>
      </c>
      <c r="G1979" t="s">
        <v>16</v>
      </c>
      <c r="H1979" t="s">
        <v>12</v>
      </c>
      <c r="I1979" t="s">
        <v>42</v>
      </c>
    </row>
    <row r="1980" spans="1:9" x14ac:dyDescent="0.25">
      <c r="A1980" t="s">
        <v>2013</v>
      </c>
      <c r="B1980">
        <v>1961</v>
      </c>
      <c r="C1980" t="s">
        <v>10</v>
      </c>
      <c r="D1980">
        <v>28</v>
      </c>
      <c r="E1980">
        <v>3</v>
      </c>
      <c r="F1980">
        <v>27941.29</v>
      </c>
      <c r="G1980" t="s">
        <v>16</v>
      </c>
      <c r="H1980" t="s">
        <v>12</v>
      </c>
      <c r="I1980" t="s">
        <v>42</v>
      </c>
    </row>
    <row r="1981" spans="1:9" x14ac:dyDescent="0.25">
      <c r="A1981" t="s">
        <v>2014</v>
      </c>
      <c r="B1981">
        <v>1999</v>
      </c>
      <c r="C1981" t="s">
        <v>30</v>
      </c>
      <c r="D1981">
        <v>21</v>
      </c>
      <c r="E1981">
        <v>0</v>
      </c>
      <c r="F1981">
        <v>27980.77</v>
      </c>
      <c r="G1981" t="s">
        <v>16</v>
      </c>
      <c r="H1981" t="s">
        <v>16</v>
      </c>
      <c r="I1981" t="s">
        <v>42</v>
      </c>
    </row>
    <row r="1982" spans="1:9" x14ac:dyDescent="0.25">
      <c r="A1982" t="s">
        <v>2015</v>
      </c>
      <c r="B1982">
        <v>1985</v>
      </c>
      <c r="C1982" t="s">
        <v>15</v>
      </c>
      <c r="D1982">
        <v>29</v>
      </c>
      <c r="E1982">
        <v>3</v>
      </c>
      <c r="F1982">
        <v>28006.94</v>
      </c>
      <c r="G1982" t="s">
        <v>16</v>
      </c>
      <c r="H1982" t="s">
        <v>11</v>
      </c>
      <c r="I1982" t="s">
        <v>42</v>
      </c>
    </row>
    <row r="1983" spans="1:9" x14ac:dyDescent="0.25">
      <c r="A1983" t="s">
        <v>2016</v>
      </c>
      <c r="B1983">
        <v>1960</v>
      </c>
      <c r="C1983" t="s">
        <v>15</v>
      </c>
      <c r="D1983">
        <v>22</v>
      </c>
      <c r="E1983">
        <v>0</v>
      </c>
      <c r="F1983">
        <v>28101.33</v>
      </c>
      <c r="G1983" t="s">
        <v>16</v>
      </c>
      <c r="H1983" t="s">
        <v>11</v>
      </c>
      <c r="I1983" t="s">
        <v>166</v>
      </c>
    </row>
    <row r="1984" spans="1:9" x14ac:dyDescent="0.25">
      <c r="A1984" t="s">
        <v>2017</v>
      </c>
      <c r="B1984">
        <v>1999</v>
      </c>
      <c r="C1984" t="s">
        <v>20</v>
      </c>
      <c r="D1984">
        <v>6</v>
      </c>
      <c r="E1984">
        <v>0</v>
      </c>
      <c r="F1984">
        <v>28245.34</v>
      </c>
      <c r="G1984" t="s">
        <v>16</v>
      </c>
      <c r="H1984" t="s">
        <v>12</v>
      </c>
      <c r="I1984" t="s">
        <v>42</v>
      </c>
    </row>
    <row r="1985" spans="1:9" x14ac:dyDescent="0.25">
      <c r="A1985" t="s">
        <v>2018</v>
      </c>
      <c r="B1985">
        <v>1963</v>
      </c>
      <c r="C1985" t="s">
        <v>15</v>
      </c>
      <c r="D1985">
        <v>25</v>
      </c>
      <c r="E1985">
        <v>1</v>
      </c>
      <c r="F1985">
        <v>28287.9</v>
      </c>
      <c r="G1985" t="s">
        <v>16</v>
      </c>
      <c r="H1985" t="s">
        <v>16</v>
      </c>
      <c r="I1985" t="s">
        <v>13</v>
      </c>
    </row>
    <row r="1986" spans="1:9" x14ac:dyDescent="0.25">
      <c r="A1986" t="s">
        <v>2019</v>
      </c>
      <c r="B1986">
        <v>1990</v>
      </c>
      <c r="C1986" t="s">
        <v>30</v>
      </c>
      <c r="D1986">
        <v>24</v>
      </c>
      <c r="E1986">
        <v>3</v>
      </c>
      <c r="F1986">
        <v>28302.33</v>
      </c>
      <c r="G1986" t="s">
        <v>16</v>
      </c>
      <c r="H1986" t="s">
        <v>11</v>
      </c>
      <c r="I1986" t="s">
        <v>42</v>
      </c>
    </row>
    <row r="1987" spans="1:9" x14ac:dyDescent="0.25">
      <c r="A1987" t="s">
        <v>2020</v>
      </c>
      <c r="B1987">
        <v>1977</v>
      </c>
      <c r="C1987" t="s">
        <v>30</v>
      </c>
      <c r="D1987">
        <v>2</v>
      </c>
      <c r="E1987">
        <v>1</v>
      </c>
      <c r="F1987">
        <v>28340.19</v>
      </c>
      <c r="G1987" t="s">
        <v>16</v>
      </c>
      <c r="H1987" t="s">
        <v>11</v>
      </c>
      <c r="I1987" t="s">
        <v>23</v>
      </c>
    </row>
    <row r="1988" spans="1:9" x14ac:dyDescent="0.25">
      <c r="A1988" t="s">
        <v>2021</v>
      </c>
      <c r="B1988">
        <v>1974</v>
      </c>
      <c r="C1988" t="s">
        <v>20</v>
      </c>
      <c r="D1988">
        <v>16</v>
      </c>
      <c r="E1988">
        <v>1</v>
      </c>
      <c r="F1988">
        <v>28468.92</v>
      </c>
      <c r="G1988" t="s">
        <v>16</v>
      </c>
      <c r="H1988" t="s">
        <v>16</v>
      </c>
      <c r="I1988" t="s">
        <v>23</v>
      </c>
    </row>
    <row r="1989" spans="1:9" x14ac:dyDescent="0.25">
      <c r="A1989" t="s">
        <v>2022</v>
      </c>
      <c r="B1989">
        <v>1982</v>
      </c>
      <c r="C1989" t="s">
        <v>30</v>
      </c>
      <c r="D1989">
        <v>11</v>
      </c>
      <c r="E1989">
        <v>1</v>
      </c>
      <c r="F1989">
        <v>28476.73</v>
      </c>
      <c r="G1989" t="s">
        <v>16</v>
      </c>
      <c r="H1989" t="s">
        <v>11</v>
      </c>
      <c r="I1989" t="s">
        <v>23</v>
      </c>
    </row>
    <row r="1990" spans="1:9" x14ac:dyDescent="0.25">
      <c r="A1990" t="s">
        <v>2023</v>
      </c>
      <c r="B1990">
        <v>1985</v>
      </c>
      <c r="C1990" t="s">
        <v>20</v>
      </c>
      <c r="D1990">
        <v>27</v>
      </c>
      <c r="E1990">
        <v>3</v>
      </c>
      <c r="F1990">
        <v>28542.86</v>
      </c>
      <c r="G1990" t="s">
        <v>16</v>
      </c>
      <c r="H1990" t="s">
        <v>12</v>
      </c>
      <c r="I1990" t="s">
        <v>42</v>
      </c>
    </row>
    <row r="1991" spans="1:9" x14ac:dyDescent="0.25">
      <c r="A1991" t="s">
        <v>2024</v>
      </c>
      <c r="B1991">
        <v>1990</v>
      </c>
      <c r="C1991" t="s">
        <v>30</v>
      </c>
      <c r="D1991">
        <v>5</v>
      </c>
      <c r="E1991">
        <v>3</v>
      </c>
      <c r="F1991">
        <v>28716.14</v>
      </c>
      <c r="G1991" t="s">
        <v>16</v>
      </c>
      <c r="H1991" t="s">
        <v>12</v>
      </c>
      <c r="I1991" t="s">
        <v>42</v>
      </c>
    </row>
    <row r="1992" spans="1:9" x14ac:dyDescent="0.25">
      <c r="A1992" t="s">
        <v>2025</v>
      </c>
      <c r="B1992">
        <v>1961</v>
      </c>
      <c r="C1992" t="s">
        <v>35</v>
      </c>
      <c r="D1992">
        <v>3</v>
      </c>
      <c r="E1992">
        <v>1</v>
      </c>
      <c r="F1992">
        <v>28868.66</v>
      </c>
      <c r="G1992" t="s">
        <v>16</v>
      </c>
      <c r="H1992" t="s">
        <v>11</v>
      </c>
      <c r="I1992" t="s">
        <v>23</v>
      </c>
    </row>
    <row r="1993" spans="1:9" x14ac:dyDescent="0.25">
      <c r="A1993" t="s">
        <v>2026</v>
      </c>
      <c r="B1993">
        <v>1962</v>
      </c>
      <c r="C1993" t="s">
        <v>10</v>
      </c>
      <c r="D1993">
        <v>25</v>
      </c>
      <c r="E1993">
        <v>0</v>
      </c>
      <c r="F1993">
        <v>28923.14</v>
      </c>
      <c r="G1993" t="s">
        <v>16</v>
      </c>
      <c r="H1993" t="s">
        <v>16</v>
      </c>
      <c r="I1993" t="s">
        <v>23</v>
      </c>
    </row>
    <row r="1994" spans="1:9" x14ac:dyDescent="0.25">
      <c r="A1994" t="s">
        <v>2027</v>
      </c>
      <c r="B1994">
        <v>1959</v>
      </c>
      <c r="C1994" t="s">
        <v>30</v>
      </c>
      <c r="D1994">
        <v>5</v>
      </c>
      <c r="E1994">
        <v>0</v>
      </c>
      <c r="F1994">
        <v>28950.47</v>
      </c>
      <c r="G1994" t="s">
        <v>16</v>
      </c>
      <c r="H1994" t="s">
        <v>16</v>
      </c>
      <c r="I1994" t="s">
        <v>23</v>
      </c>
    </row>
    <row r="1995" spans="1:9" x14ac:dyDescent="0.25">
      <c r="A1995" t="s">
        <v>2028</v>
      </c>
      <c r="B1995">
        <v>2003</v>
      </c>
      <c r="C1995" t="s">
        <v>20</v>
      </c>
      <c r="D1995">
        <v>1</v>
      </c>
      <c r="E1995">
        <v>0</v>
      </c>
      <c r="F1995">
        <v>28998.68</v>
      </c>
      <c r="G1995" t="s">
        <v>16</v>
      </c>
      <c r="H1995" t="s">
        <v>12</v>
      </c>
      <c r="I1995" t="s">
        <v>42</v>
      </c>
    </row>
    <row r="1996" spans="1:9" x14ac:dyDescent="0.25">
      <c r="A1996" t="s">
        <v>2029</v>
      </c>
      <c r="B1996">
        <v>1992</v>
      </c>
      <c r="C1996" t="s">
        <v>10</v>
      </c>
      <c r="D1996">
        <v>7</v>
      </c>
      <c r="E1996">
        <v>0</v>
      </c>
      <c r="F1996">
        <v>29007.82</v>
      </c>
      <c r="G1996" t="s">
        <v>16</v>
      </c>
      <c r="H1996" t="s">
        <v>12</v>
      </c>
      <c r="I1996" t="s">
        <v>42</v>
      </c>
    </row>
    <row r="1997" spans="1:9" x14ac:dyDescent="0.25">
      <c r="A1997" t="s">
        <v>2030</v>
      </c>
      <c r="B1997">
        <v>1980</v>
      </c>
      <c r="C1997" t="s">
        <v>10</v>
      </c>
      <c r="D1997">
        <v>14</v>
      </c>
      <c r="E1997">
        <v>2</v>
      </c>
      <c r="F1997">
        <v>29114.21</v>
      </c>
      <c r="G1997" t="s">
        <v>16</v>
      </c>
      <c r="H1997" t="s">
        <v>12</v>
      </c>
      <c r="I1997" t="s">
        <v>42</v>
      </c>
    </row>
    <row r="1998" spans="1:9" x14ac:dyDescent="0.25">
      <c r="A1998" t="s">
        <v>2031</v>
      </c>
      <c r="B1998">
        <v>1978</v>
      </c>
      <c r="C1998" t="s">
        <v>15</v>
      </c>
      <c r="D1998">
        <v>29</v>
      </c>
      <c r="E1998">
        <v>2</v>
      </c>
      <c r="F1998">
        <v>29114.77</v>
      </c>
      <c r="G1998" t="s">
        <v>16</v>
      </c>
      <c r="H1998" t="s">
        <v>16</v>
      </c>
      <c r="I1998" t="s">
        <v>42</v>
      </c>
    </row>
    <row r="1999" spans="1:9" x14ac:dyDescent="0.25">
      <c r="A1999" t="s">
        <v>2032</v>
      </c>
      <c r="B1999">
        <v>1961</v>
      </c>
      <c r="C1999" t="s">
        <v>30</v>
      </c>
      <c r="D1999">
        <v>24</v>
      </c>
      <c r="E1999">
        <v>0</v>
      </c>
      <c r="F1999">
        <v>29141.360000000001</v>
      </c>
      <c r="G1999" t="s">
        <v>16</v>
      </c>
      <c r="H1999" t="s">
        <v>12</v>
      </c>
      <c r="I1999" t="s">
        <v>23</v>
      </c>
    </row>
    <row r="2000" spans="1:9" x14ac:dyDescent="0.25">
      <c r="A2000" t="s">
        <v>2033</v>
      </c>
      <c r="B2000">
        <v>1976</v>
      </c>
      <c r="C2000" t="s">
        <v>15</v>
      </c>
      <c r="D2000">
        <v>8</v>
      </c>
      <c r="E2000">
        <v>2</v>
      </c>
      <c r="F2000">
        <v>29160.39</v>
      </c>
      <c r="G2000" t="s">
        <v>16</v>
      </c>
      <c r="H2000" t="s">
        <v>11</v>
      </c>
      <c r="I2000" t="s">
        <v>42</v>
      </c>
    </row>
    <row r="2001" spans="1:9" x14ac:dyDescent="0.25">
      <c r="A2001" t="s">
        <v>2034</v>
      </c>
      <c r="B2001">
        <v>1969</v>
      </c>
      <c r="C2001" t="s">
        <v>10</v>
      </c>
      <c r="D2001">
        <v>9</v>
      </c>
      <c r="E2001">
        <v>2</v>
      </c>
      <c r="F2001">
        <v>29186.48</v>
      </c>
      <c r="G2001" t="s">
        <v>16</v>
      </c>
      <c r="H2001" t="s">
        <v>12</v>
      </c>
      <c r="I2001" t="s">
        <v>247</v>
      </c>
    </row>
    <row r="2002" spans="1:9" x14ac:dyDescent="0.25">
      <c r="A2002" t="s">
        <v>2035</v>
      </c>
      <c r="B2002">
        <v>1978</v>
      </c>
      <c r="C2002" t="s">
        <v>10</v>
      </c>
      <c r="D2002">
        <v>21</v>
      </c>
      <c r="E2002">
        <v>2</v>
      </c>
      <c r="F2002">
        <v>29227.599999999999</v>
      </c>
      <c r="G2002" t="s">
        <v>16</v>
      </c>
      <c r="H2002" t="s">
        <v>12</v>
      </c>
      <c r="I2002" t="s">
        <v>23</v>
      </c>
    </row>
    <row r="2003" spans="1:9" x14ac:dyDescent="0.25">
      <c r="A2003" t="s">
        <v>2036</v>
      </c>
      <c r="B2003">
        <v>1958</v>
      </c>
      <c r="C2003" t="s">
        <v>18</v>
      </c>
      <c r="D2003">
        <v>5</v>
      </c>
      <c r="E2003">
        <v>0</v>
      </c>
      <c r="F2003">
        <v>29330.98</v>
      </c>
      <c r="G2003" t="s">
        <v>16</v>
      </c>
      <c r="H2003" t="s">
        <v>11</v>
      </c>
      <c r="I2003" t="s">
        <v>23</v>
      </c>
    </row>
    <row r="2004" spans="1:9" x14ac:dyDescent="0.25">
      <c r="A2004" t="s">
        <v>2037</v>
      </c>
      <c r="B2004">
        <v>1985</v>
      </c>
      <c r="C2004" t="s">
        <v>15</v>
      </c>
      <c r="D2004">
        <v>7</v>
      </c>
      <c r="E2004">
        <v>3</v>
      </c>
      <c r="F2004">
        <v>29352.560000000001</v>
      </c>
      <c r="G2004" t="s">
        <v>16</v>
      </c>
      <c r="H2004" t="s">
        <v>16</v>
      </c>
      <c r="I2004" t="s">
        <v>42</v>
      </c>
    </row>
    <row r="2005" spans="1:9" x14ac:dyDescent="0.25">
      <c r="A2005" t="s">
        <v>2038</v>
      </c>
      <c r="B2005">
        <v>1987</v>
      </c>
      <c r="C2005" t="s">
        <v>10</v>
      </c>
      <c r="D2005">
        <v>16</v>
      </c>
      <c r="E2005">
        <v>3</v>
      </c>
      <c r="F2005">
        <v>29443.59</v>
      </c>
      <c r="G2005" t="s">
        <v>16</v>
      </c>
      <c r="H2005" t="s">
        <v>16</v>
      </c>
      <c r="I2005" t="s">
        <v>42</v>
      </c>
    </row>
    <row r="2006" spans="1:9" x14ac:dyDescent="0.25">
      <c r="A2006" t="s">
        <v>2039</v>
      </c>
      <c r="B2006">
        <v>1959</v>
      </c>
      <c r="C2006" t="s">
        <v>37</v>
      </c>
      <c r="D2006">
        <v>20</v>
      </c>
      <c r="E2006">
        <v>0</v>
      </c>
      <c r="F2006">
        <v>29523.17</v>
      </c>
      <c r="G2006" t="s">
        <v>16</v>
      </c>
      <c r="H2006" t="s">
        <v>11</v>
      </c>
      <c r="I2006" t="s">
        <v>247</v>
      </c>
    </row>
    <row r="2007" spans="1:9" x14ac:dyDescent="0.25">
      <c r="A2007" t="s">
        <v>2040</v>
      </c>
      <c r="B2007">
        <v>1975</v>
      </c>
      <c r="C2007" t="s">
        <v>15</v>
      </c>
      <c r="D2007">
        <v>3</v>
      </c>
      <c r="E2007">
        <v>1</v>
      </c>
      <c r="F2007">
        <v>29583.8</v>
      </c>
      <c r="G2007" t="s">
        <v>16</v>
      </c>
      <c r="H2007" t="s">
        <v>16</v>
      </c>
      <c r="I2007" t="s">
        <v>42</v>
      </c>
    </row>
    <row r="2008" spans="1:9" x14ac:dyDescent="0.25">
      <c r="A2008" t="s">
        <v>2041</v>
      </c>
      <c r="B2008">
        <v>1993</v>
      </c>
      <c r="C2008" t="s">
        <v>10</v>
      </c>
      <c r="D2008">
        <v>27</v>
      </c>
      <c r="E2008">
        <v>0</v>
      </c>
      <c r="F2008">
        <v>29622.69</v>
      </c>
      <c r="G2008" t="s">
        <v>16</v>
      </c>
      <c r="H2008" t="s">
        <v>16</v>
      </c>
      <c r="I2008" t="s">
        <v>42</v>
      </c>
    </row>
    <row r="2009" spans="1:9" x14ac:dyDescent="0.25">
      <c r="A2009" t="s">
        <v>2042</v>
      </c>
      <c r="B2009">
        <v>1973</v>
      </c>
      <c r="C2009" t="s">
        <v>35</v>
      </c>
      <c r="D2009">
        <v>23</v>
      </c>
      <c r="E2009">
        <v>0</v>
      </c>
      <c r="F2009">
        <v>29757.69</v>
      </c>
      <c r="G2009" t="s">
        <v>16</v>
      </c>
      <c r="H2009" t="s">
        <v>12</v>
      </c>
      <c r="I2009" t="s">
        <v>42</v>
      </c>
    </row>
    <row r="2010" spans="1:9" x14ac:dyDescent="0.25">
      <c r="A2010" t="s">
        <v>2043</v>
      </c>
      <c r="B2010">
        <v>1998</v>
      </c>
      <c r="C2010" t="s">
        <v>18</v>
      </c>
      <c r="D2010">
        <v>20</v>
      </c>
      <c r="E2010">
        <v>0</v>
      </c>
      <c r="F2010">
        <v>29760.6</v>
      </c>
      <c r="G2010" t="s">
        <v>16</v>
      </c>
      <c r="H2010" t="s">
        <v>11</v>
      </c>
      <c r="I2010" t="s">
        <v>42</v>
      </c>
    </row>
    <row r="2011" spans="1:9" x14ac:dyDescent="0.25">
      <c r="A2011" t="s">
        <v>2044</v>
      </c>
      <c r="B2011">
        <v>1981</v>
      </c>
      <c r="C2011" t="s">
        <v>35</v>
      </c>
      <c r="D2011">
        <v>13</v>
      </c>
      <c r="E2011">
        <v>1</v>
      </c>
      <c r="F2011">
        <v>29816.639999999999</v>
      </c>
      <c r="G2011" t="s">
        <v>16</v>
      </c>
      <c r="H2011" t="s">
        <v>11</v>
      </c>
      <c r="I2011" t="s">
        <v>42</v>
      </c>
    </row>
    <row r="2012" spans="1:9" x14ac:dyDescent="0.25">
      <c r="A2012" t="s">
        <v>2045</v>
      </c>
      <c r="B2012">
        <v>1982</v>
      </c>
      <c r="C2012" t="s">
        <v>37</v>
      </c>
      <c r="D2012">
        <v>29</v>
      </c>
      <c r="E2012">
        <v>3</v>
      </c>
      <c r="F2012">
        <v>29818.76</v>
      </c>
      <c r="G2012" t="s">
        <v>16</v>
      </c>
      <c r="H2012" t="s">
        <v>16</v>
      </c>
      <c r="I2012" t="s">
        <v>23</v>
      </c>
    </row>
    <row r="2013" spans="1:9" x14ac:dyDescent="0.25">
      <c r="A2013" t="s">
        <v>2046</v>
      </c>
      <c r="B2013">
        <v>1989</v>
      </c>
      <c r="C2013" t="s">
        <v>30</v>
      </c>
      <c r="D2013">
        <v>30</v>
      </c>
      <c r="E2013">
        <v>3</v>
      </c>
      <c r="F2013">
        <v>29852.48</v>
      </c>
      <c r="G2013" t="s">
        <v>16</v>
      </c>
      <c r="H2013" t="s">
        <v>12</v>
      </c>
      <c r="I2013" t="s">
        <v>42</v>
      </c>
    </row>
    <row r="2014" spans="1:9" x14ac:dyDescent="0.25">
      <c r="A2014" t="s">
        <v>2047</v>
      </c>
      <c r="B2014">
        <v>1975</v>
      </c>
      <c r="C2014" t="s">
        <v>35</v>
      </c>
      <c r="D2014">
        <v>19</v>
      </c>
      <c r="E2014">
        <v>1</v>
      </c>
      <c r="F2014">
        <v>29899.25</v>
      </c>
      <c r="G2014" t="s">
        <v>16</v>
      </c>
      <c r="H2014" t="s">
        <v>12</v>
      </c>
      <c r="I2014" t="s">
        <v>42</v>
      </c>
    </row>
    <row r="2015" spans="1:9" x14ac:dyDescent="0.25">
      <c r="A2015" t="s">
        <v>2048</v>
      </c>
      <c r="B2015">
        <v>1988</v>
      </c>
      <c r="C2015" t="s">
        <v>30</v>
      </c>
      <c r="D2015">
        <v>30</v>
      </c>
      <c r="E2015">
        <v>3</v>
      </c>
      <c r="F2015">
        <v>29929.56</v>
      </c>
      <c r="G2015" t="s">
        <v>16</v>
      </c>
      <c r="H2015" t="s">
        <v>16</v>
      </c>
      <c r="I2015" t="s">
        <v>42</v>
      </c>
    </row>
    <row r="2016" spans="1:9" x14ac:dyDescent="0.25">
      <c r="A2016" t="s">
        <v>2049</v>
      </c>
      <c r="B2016">
        <v>1976</v>
      </c>
      <c r="C2016" t="s">
        <v>18</v>
      </c>
      <c r="D2016">
        <v>12</v>
      </c>
      <c r="E2016">
        <v>2</v>
      </c>
      <c r="F2016">
        <v>29933.75</v>
      </c>
      <c r="G2016" t="s">
        <v>16</v>
      </c>
      <c r="H2016" t="s">
        <v>16</v>
      </c>
      <c r="I2016" t="s">
        <v>42</v>
      </c>
    </row>
    <row r="2017" spans="1:9" x14ac:dyDescent="0.25">
      <c r="A2017" t="s">
        <v>2050</v>
      </c>
      <c r="B2017">
        <v>1991</v>
      </c>
      <c r="C2017" t="s">
        <v>37</v>
      </c>
      <c r="D2017">
        <v>5</v>
      </c>
      <c r="E2017">
        <v>3</v>
      </c>
      <c r="F2017">
        <v>29969.67</v>
      </c>
      <c r="G2017" t="s">
        <v>16</v>
      </c>
      <c r="H2017" t="s">
        <v>16</v>
      </c>
      <c r="I2017" t="s">
        <v>42</v>
      </c>
    </row>
    <row r="2018" spans="1:9" x14ac:dyDescent="0.25">
      <c r="A2018" t="s">
        <v>2051</v>
      </c>
      <c r="B2018">
        <v>1981</v>
      </c>
      <c r="C2018" t="s">
        <v>35</v>
      </c>
      <c r="D2018">
        <v>4</v>
      </c>
      <c r="E2018">
        <v>1</v>
      </c>
      <c r="F2018">
        <v>30026.87</v>
      </c>
      <c r="G2018" t="s">
        <v>11</v>
      </c>
      <c r="H2018" t="s">
        <v>12</v>
      </c>
      <c r="I2018" t="s">
        <v>23</v>
      </c>
    </row>
    <row r="2019" spans="1:9" x14ac:dyDescent="0.25">
      <c r="A2019" t="s">
        <v>2052</v>
      </c>
      <c r="B2019">
        <v>1967</v>
      </c>
      <c r="C2019" t="s">
        <v>18</v>
      </c>
      <c r="D2019">
        <v>16</v>
      </c>
      <c r="E2019">
        <v>3</v>
      </c>
      <c r="F2019">
        <v>30063.58</v>
      </c>
      <c r="G2019" t="s">
        <v>16</v>
      </c>
      <c r="H2019" t="s">
        <v>16</v>
      </c>
      <c r="I2019" t="s">
        <v>23</v>
      </c>
    </row>
    <row r="2020" spans="1:9" x14ac:dyDescent="0.25">
      <c r="A2020" t="s">
        <v>2053</v>
      </c>
      <c r="B2020">
        <v>1979</v>
      </c>
      <c r="C2020" t="s">
        <v>20</v>
      </c>
      <c r="D2020">
        <v>2</v>
      </c>
      <c r="E2020">
        <v>2</v>
      </c>
      <c r="F2020">
        <v>30095.97</v>
      </c>
      <c r="G2020" t="s">
        <v>11</v>
      </c>
      <c r="H2020" t="s">
        <v>12</v>
      </c>
      <c r="I2020" t="s">
        <v>42</v>
      </c>
    </row>
    <row r="2021" spans="1:9" x14ac:dyDescent="0.25">
      <c r="A2021" t="s">
        <v>2054</v>
      </c>
      <c r="B2021">
        <v>1971</v>
      </c>
      <c r="C2021" t="s">
        <v>30</v>
      </c>
      <c r="D2021">
        <v>25</v>
      </c>
      <c r="E2021">
        <v>0</v>
      </c>
      <c r="F2021">
        <v>30134.75</v>
      </c>
      <c r="G2021" t="s">
        <v>11</v>
      </c>
      <c r="H2021" t="s">
        <v>12</v>
      </c>
      <c r="I2021" t="s">
        <v>42</v>
      </c>
    </row>
    <row r="2022" spans="1:9" x14ac:dyDescent="0.25">
      <c r="A2022" t="s">
        <v>2055</v>
      </c>
      <c r="B2022">
        <v>1958</v>
      </c>
      <c r="C2022" t="s">
        <v>35</v>
      </c>
      <c r="D2022">
        <v>11</v>
      </c>
      <c r="E2022">
        <v>1</v>
      </c>
      <c r="F2022">
        <v>30166.62</v>
      </c>
      <c r="G2022" t="s">
        <v>16</v>
      </c>
      <c r="H2022" t="s">
        <v>12</v>
      </c>
      <c r="I2022" t="s">
        <v>23</v>
      </c>
    </row>
    <row r="2023" spans="1:9" x14ac:dyDescent="0.25">
      <c r="A2023" t="s">
        <v>2056</v>
      </c>
      <c r="B2023">
        <v>1963</v>
      </c>
      <c r="C2023" t="s">
        <v>20</v>
      </c>
      <c r="D2023">
        <v>13</v>
      </c>
      <c r="E2023">
        <v>3</v>
      </c>
      <c r="F2023">
        <v>30184.94</v>
      </c>
      <c r="G2023" t="s">
        <v>16</v>
      </c>
      <c r="H2023" t="s">
        <v>16</v>
      </c>
      <c r="I2023" t="s">
        <v>276</v>
      </c>
    </row>
    <row r="2024" spans="1:9" x14ac:dyDescent="0.25">
      <c r="A2024" t="s">
        <v>2057</v>
      </c>
      <c r="B2024">
        <v>1962</v>
      </c>
      <c r="C2024" t="s">
        <v>20</v>
      </c>
      <c r="D2024">
        <v>15</v>
      </c>
      <c r="E2024">
        <v>0</v>
      </c>
      <c r="F2024">
        <v>30260</v>
      </c>
      <c r="G2024" t="s">
        <v>16</v>
      </c>
      <c r="H2024" t="s">
        <v>16</v>
      </c>
      <c r="I2024" t="s">
        <v>276</v>
      </c>
    </row>
    <row r="2025" spans="1:9" x14ac:dyDescent="0.25">
      <c r="A2025" t="s">
        <v>2058</v>
      </c>
      <c r="B2025">
        <v>1972</v>
      </c>
      <c r="C2025" t="s">
        <v>10</v>
      </c>
      <c r="D2025">
        <v>24</v>
      </c>
      <c r="E2025">
        <v>2</v>
      </c>
      <c r="F2025">
        <v>30284.639999999999</v>
      </c>
      <c r="G2025" t="s">
        <v>16</v>
      </c>
      <c r="H2025" t="s">
        <v>16</v>
      </c>
      <c r="I2025" t="s">
        <v>23</v>
      </c>
    </row>
    <row r="2026" spans="1:9" x14ac:dyDescent="0.25">
      <c r="A2026" t="s">
        <v>2059</v>
      </c>
      <c r="B2026">
        <v>2004</v>
      </c>
      <c r="C2026" t="s">
        <v>18</v>
      </c>
      <c r="D2026">
        <v>1</v>
      </c>
      <c r="E2026">
        <v>0</v>
      </c>
      <c r="F2026">
        <v>30328.27</v>
      </c>
      <c r="G2026" t="s">
        <v>11</v>
      </c>
      <c r="H2026" t="s">
        <v>11</v>
      </c>
      <c r="I2026" t="s">
        <v>42</v>
      </c>
    </row>
    <row r="2027" spans="1:9" x14ac:dyDescent="0.25">
      <c r="A2027" t="s">
        <v>2060</v>
      </c>
      <c r="B2027">
        <v>1969</v>
      </c>
      <c r="C2027" t="s">
        <v>10</v>
      </c>
      <c r="D2027">
        <v>30</v>
      </c>
      <c r="E2027">
        <v>0</v>
      </c>
      <c r="F2027">
        <v>30366.93</v>
      </c>
      <c r="G2027" t="s">
        <v>11</v>
      </c>
      <c r="H2027" t="s">
        <v>11</v>
      </c>
      <c r="I2027" t="s">
        <v>42</v>
      </c>
    </row>
    <row r="2028" spans="1:9" x14ac:dyDescent="0.25">
      <c r="A2028" t="s">
        <v>2061</v>
      </c>
      <c r="B2028">
        <v>1976</v>
      </c>
      <c r="C2028" t="s">
        <v>20</v>
      </c>
      <c r="D2028">
        <v>3</v>
      </c>
      <c r="E2028">
        <v>2</v>
      </c>
      <c r="F2028">
        <v>30409.53</v>
      </c>
      <c r="G2028" t="s">
        <v>11</v>
      </c>
      <c r="H2028" t="s">
        <v>12</v>
      </c>
      <c r="I2028" t="s">
        <v>23</v>
      </c>
    </row>
    <row r="2029" spans="1:9" x14ac:dyDescent="0.25">
      <c r="A2029" t="s">
        <v>2062</v>
      </c>
      <c r="B2029">
        <v>1998</v>
      </c>
      <c r="C2029" t="s">
        <v>37</v>
      </c>
      <c r="D2029">
        <v>28</v>
      </c>
      <c r="E2029">
        <v>0</v>
      </c>
      <c r="F2029">
        <v>30422.03</v>
      </c>
      <c r="G2029" t="s">
        <v>11</v>
      </c>
      <c r="H2029" t="s">
        <v>12</v>
      </c>
      <c r="I2029" t="s">
        <v>42</v>
      </c>
    </row>
    <row r="2030" spans="1:9" x14ac:dyDescent="0.25">
      <c r="A2030" t="s">
        <v>2063</v>
      </c>
      <c r="B2030">
        <v>1983</v>
      </c>
      <c r="C2030" t="s">
        <v>20</v>
      </c>
      <c r="D2030">
        <v>3</v>
      </c>
      <c r="E2030">
        <v>3</v>
      </c>
      <c r="F2030">
        <v>30457.37</v>
      </c>
      <c r="G2030" t="s">
        <v>11</v>
      </c>
      <c r="H2030" t="s">
        <v>16</v>
      </c>
      <c r="I2030" t="s">
        <v>23</v>
      </c>
    </row>
    <row r="2031" spans="1:9" x14ac:dyDescent="0.25">
      <c r="A2031" t="s">
        <v>2064</v>
      </c>
      <c r="B2031">
        <v>1986</v>
      </c>
      <c r="C2031" t="s">
        <v>35</v>
      </c>
      <c r="D2031">
        <v>10</v>
      </c>
      <c r="E2031">
        <v>3</v>
      </c>
      <c r="F2031">
        <v>30530.5</v>
      </c>
      <c r="G2031" t="s">
        <v>11</v>
      </c>
      <c r="H2031" t="s">
        <v>16</v>
      </c>
      <c r="I2031" t="s">
        <v>42</v>
      </c>
    </row>
    <row r="2032" spans="1:9" x14ac:dyDescent="0.25">
      <c r="A2032" t="s">
        <v>2065</v>
      </c>
      <c r="B2032">
        <v>1970</v>
      </c>
      <c r="C2032" t="s">
        <v>15</v>
      </c>
      <c r="D2032">
        <v>11</v>
      </c>
      <c r="E2032">
        <v>0</v>
      </c>
      <c r="F2032">
        <v>30625.65</v>
      </c>
      <c r="G2032" t="s">
        <v>11</v>
      </c>
      <c r="H2032" t="s">
        <v>12</v>
      </c>
      <c r="I2032" t="s">
        <v>42</v>
      </c>
    </row>
    <row r="2033" spans="1:9" x14ac:dyDescent="0.25">
      <c r="A2033" t="s">
        <v>2066</v>
      </c>
      <c r="B2033">
        <v>1999</v>
      </c>
      <c r="C2033" t="s">
        <v>20</v>
      </c>
      <c r="D2033">
        <v>21</v>
      </c>
      <c r="E2033">
        <v>0</v>
      </c>
      <c r="F2033">
        <v>30697.71</v>
      </c>
      <c r="G2033" t="s">
        <v>16</v>
      </c>
      <c r="H2033" t="s">
        <v>11</v>
      </c>
      <c r="I2033" t="s">
        <v>42</v>
      </c>
    </row>
    <row r="2034" spans="1:9" x14ac:dyDescent="0.25">
      <c r="A2034" t="s">
        <v>2067</v>
      </c>
      <c r="B2034">
        <v>1983</v>
      </c>
      <c r="C2034" t="s">
        <v>30</v>
      </c>
      <c r="D2034">
        <v>21</v>
      </c>
      <c r="E2034">
        <v>3</v>
      </c>
      <c r="F2034">
        <v>30724.44</v>
      </c>
      <c r="G2034" t="s">
        <v>11</v>
      </c>
      <c r="H2034" t="s">
        <v>12</v>
      </c>
      <c r="I2034" t="s">
        <v>42</v>
      </c>
    </row>
    <row r="2035" spans="1:9" x14ac:dyDescent="0.25">
      <c r="A2035" t="s">
        <v>2068</v>
      </c>
      <c r="B2035">
        <v>1988</v>
      </c>
      <c r="C2035" t="s">
        <v>20</v>
      </c>
      <c r="D2035">
        <v>5</v>
      </c>
      <c r="E2035">
        <v>3</v>
      </c>
      <c r="F2035">
        <v>30763.01</v>
      </c>
      <c r="G2035" t="s">
        <v>11</v>
      </c>
      <c r="H2035" t="s">
        <v>16</v>
      </c>
      <c r="I2035" t="s">
        <v>42</v>
      </c>
    </row>
    <row r="2036" spans="1:9" x14ac:dyDescent="0.25">
      <c r="A2036" t="s">
        <v>2069</v>
      </c>
      <c r="B2036">
        <v>1961</v>
      </c>
      <c r="C2036" t="s">
        <v>20</v>
      </c>
      <c r="D2036">
        <v>9</v>
      </c>
      <c r="E2036">
        <v>3</v>
      </c>
      <c r="F2036">
        <v>30942.19</v>
      </c>
      <c r="G2036" t="s">
        <v>11</v>
      </c>
      <c r="H2036" t="s">
        <v>11</v>
      </c>
      <c r="I2036" t="s">
        <v>13</v>
      </c>
    </row>
    <row r="2037" spans="1:9" x14ac:dyDescent="0.25">
      <c r="A2037" t="s">
        <v>2070</v>
      </c>
      <c r="B2037">
        <v>2004</v>
      </c>
      <c r="C2037" t="s">
        <v>15</v>
      </c>
      <c r="D2037">
        <v>9</v>
      </c>
      <c r="E2037">
        <v>0</v>
      </c>
      <c r="F2037">
        <v>31196.61</v>
      </c>
      <c r="G2037" t="s">
        <v>11</v>
      </c>
      <c r="H2037" t="s">
        <v>16</v>
      </c>
      <c r="I2037" t="s">
        <v>42</v>
      </c>
    </row>
    <row r="2038" spans="1:9" x14ac:dyDescent="0.25">
      <c r="A2038" t="s">
        <v>2071</v>
      </c>
      <c r="B2038">
        <v>2000</v>
      </c>
      <c r="C2038" t="s">
        <v>10</v>
      </c>
      <c r="D2038">
        <v>22</v>
      </c>
      <c r="E2038">
        <v>0</v>
      </c>
      <c r="F2038">
        <v>31234.560000000001</v>
      </c>
      <c r="G2038" t="s">
        <v>16</v>
      </c>
      <c r="H2038" t="s">
        <v>16</v>
      </c>
      <c r="I2038" t="s">
        <v>42</v>
      </c>
    </row>
    <row r="2039" spans="1:9" x14ac:dyDescent="0.25">
      <c r="A2039" t="s">
        <v>2072</v>
      </c>
      <c r="B2039">
        <v>1968</v>
      </c>
      <c r="C2039" t="s">
        <v>10</v>
      </c>
      <c r="D2039">
        <v>9</v>
      </c>
      <c r="E2039">
        <v>0</v>
      </c>
      <c r="F2039">
        <v>31322.53</v>
      </c>
      <c r="G2039" t="s">
        <v>11</v>
      </c>
      <c r="H2039" t="s">
        <v>16</v>
      </c>
      <c r="I2039" t="s">
        <v>42</v>
      </c>
    </row>
    <row r="2040" spans="1:9" x14ac:dyDescent="0.25">
      <c r="A2040" t="s">
        <v>2073</v>
      </c>
      <c r="B2040">
        <v>1995</v>
      </c>
      <c r="C2040" t="s">
        <v>20</v>
      </c>
      <c r="D2040">
        <v>27</v>
      </c>
      <c r="E2040">
        <v>0</v>
      </c>
      <c r="F2040">
        <v>31328.27</v>
      </c>
      <c r="G2040" t="s">
        <v>11</v>
      </c>
      <c r="H2040" t="s">
        <v>11</v>
      </c>
      <c r="I2040" t="s">
        <v>42</v>
      </c>
    </row>
    <row r="2041" spans="1:9" x14ac:dyDescent="0.25">
      <c r="A2041" t="s">
        <v>2074</v>
      </c>
      <c r="B2041">
        <v>1974</v>
      </c>
      <c r="C2041" t="s">
        <v>37</v>
      </c>
      <c r="D2041">
        <v>8</v>
      </c>
      <c r="E2041">
        <v>0</v>
      </c>
      <c r="F2041">
        <v>31368.81</v>
      </c>
      <c r="G2041" t="s">
        <v>11</v>
      </c>
      <c r="H2041" t="s">
        <v>12</v>
      </c>
      <c r="I2041" t="s">
        <v>42</v>
      </c>
    </row>
    <row r="2042" spans="1:9" x14ac:dyDescent="0.25">
      <c r="A2042" t="s">
        <v>2075</v>
      </c>
      <c r="B2042">
        <v>1975</v>
      </c>
      <c r="C2042" t="s">
        <v>37</v>
      </c>
      <c r="D2042">
        <v>29</v>
      </c>
      <c r="E2042">
        <v>1</v>
      </c>
      <c r="F2042">
        <v>31591.82</v>
      </c>
      <c r="G2042" t="s">
        <v>11</v>
      </c>
      <c r="H2042" t="s">
        <v>16</v>
      </c>
      <c r="I2042" t="s">
        <v>42</v>
      </c>
    </row>
    <row r="2043" spans="1:9" x14ac:dyDescent="0.25">
      <c r="A2043" t="s">
        <v>2076</v>
      </c>
      <c r="B2043">
        <v>1960</v>
      </c>
      <c r="C2043" t="s">
        <v>30</v>
      </c>
      <c r="D2043">
        <v>13</v>
      </c>
      <c r="E2043">
        <v>1</v>
      </c>
      <c r="F2043">
        <v>31620</v>
      </c>
      <c r="G2043" t="s">
        <v>11</v>
      </c>
      <c r="H2043" t="s">
        <v>16</v>
      </c>
      <c r="I2043" t="s">
        <v>247</v>
      </c>
    </row>
    <row r="2044" spans="1:9" x14ac:dyDescent="0.25">
      <c r="A2044" t="s">
        <v>2077</v>
      </c>
      <c r="B2044">
        <v>1977</v>
      </c>
      <c r="C2044" t="s">
        <v>37</v>
      </c>
      <c r="D2044">
        <v>14</v>
      </c>
      <c r="E2044">
        <v>2</v>
      </c>
      <c r="F2044">
        <v>31736.7</v>
      </c>
      <c r="G2044" t="s">
        <v>11</v>
      </c>
      <c r="H2044" t="s">
        <v>11</v>
      </c>
      <c r="I2044" t="s">
        <v>23</v>
      </c>
    </row>
    <row r="2045" spans="1:9" x14ac:dyDescent="0.25">
      <c r="A2045" t="s">
        <v>2078</v>
      </c>
      <c r="B2045">
        <v>1984</v>
      </c>
      <c r="C2045" t="s">
        <v>20</v>
      </c>
      <c r="D2045">
        <v>10</v>
      </c>
      <c r="E2045">
        <v>3</v>
      </c>
      <c r="F2045">
        <v>31743.919999999998</v>
      </c>
      <c r="G2045" t="s">
        <v>11</v>
      </c>
      <c r="H2045" t="s">
        <v>16</v>
      </c>
      <c r="I2045" t="s">
        <v>42</v>
      </c>
    </row>
    <row r="2046" spans="1:9" x14ac:dyDescent="0.25">
      <c r="A2046" t="s">
        <v>2079</v>
      </c>
      <c r="B2046">
        <v>1975</v>
      </c>
      <c r="C2046" t="s">
        <v>20</v>
      </c>
      <c r="D2046">
        <v>25</v>
      </c>
      <c r="E2046">
        <v>1</v>
      </c>
      <c r="F2046">
        <v>31897.1</v>
      </c>
      <c r="G2046" t="s">
        <v>11</v>
      </c>
      <c r="H2046" t="s">
        <v>12</v>
      </c>
      <c r="I2046" t="s">
        <v>42</v>
      </c>
    </row>
    <row r="2047" spans="1:9" x14ac:dyDescent="0.25">
      <c r="A2047" t="s">
        <v>2080</v>
      </c>
      <c r="B2047">
        <v>1972</v>
      </c>
      <c r="C2047" t="s">
        <v>20</v>
      </c>
      <c r="D2047">
        <v>21</v>
      </c>
      <c r="E2047">
        <v>0</v>
      </c>
      <c r="F2047">
        <v>31980.89</v>
      </c>
      <c r="G2047" t="s">
        <v>11</v>
      </c>
      <c r="H2047" t="s">
        <v>16</v>
      </c>
      <c r="I2047" t="s">
        <v>42</v>
      </c>
    </row>
    <row r="2048" spans="1:9" x14ac:dyDescent="0.25">
      <c r="A2048" t="s">
        <v>2081</v>
      </c>
      <c r="B2048">
        <v>1993</v>
      </c>
      <c r="C2048" t="s">
        <v>20</v>
      </c>
      <c r="D2048">
        <v>13</v>
      </c>
      <c r="E2048">
        <v>0</v>
      </c>
      <c r="F2048">
        <v>32086.21</v>
      </c>
      <c r="G2048" t="s">
        <v>16</v>
      </c>
      <c r="H2048" t="s">
        <v>12</v>
      </c>
      <c r="I2048" t="s">
        <v>42</v>
      </c>
    </row>
    <row r="2049" spans="1:9" x14ac:dyDescent="0.25">
      <c r="A2049" t="s">
        <v>2082</v>
      </c>
      <c r="B2049">
        <v>1978</v>
      </c>
      <c r="C2049" t="s">
        <v>15</v>
      </c>
      <c r="D2049">
        <v>10</v>
      </c>
      <c r="E2049">
        <v>2</v>
      </c>
      <c r="F2049">
        <v>32108.66</v>
      </c>
      <c r="G2049" t="s">
        <v>16</v>
      </c>
      <c r="H2049" t="s">
        <v>12</v>
      </c>
      <c r="I2049" t="s">
        <v>356</v>
      </c>
    </row>
    <row r="2050" spans="1:9" x14ac:dyDescent="0.25">
      <c r="A2050" t="s">
        <v>2083</v>
      </c>
      <c r="B2050">
        <v>1969</v>
      </c>
      <c r="C2050" t="s">
        <v>20</v>
      </c>
      <c r="D2050">
        <v>11</v>
      </c>
      <c r="E2050">
        <v>0</v>
      </c>
      <c r="F2050">
        <v>32192.76</v>
      </c>
      <c r="G2050" t="s">
        <v>16</v>
      </c>
      <c r="H2050" t="s">
        <v>11</v>
      </c>
      <c r="I2050" t="s">
        <v>42</v>
      </c>
    </row>
    <row r="2051" spans="1:9" x14ac:dyDescent="0.25">
      <c r="A2051" t="s">
        <v>2084</v>
      </c>
      <c r="B2051">
        <v>1994</v>
      </c>
      <c r="C2051" t="s">
        <v>20</v>
      </c>
      <c r="D2051">
        <v>8</v>
      </c>
      <c r="E2051">
        <v>0</v>
      </c>
      <c r="F2051">
        <v>32222.81</v>
      </c>
      <c r="G2051" t="s">
        <v>11</v>
      </c>
      <c r="H2051" t="s">
        <v>16</v>
      </c>
      <c r="I2051" t="s">
        <v>42</v>
      </c>
    </row>
    <row r="2052" spans="1:9" x14ac:dyDescent="0.25">
      <c r="A2052" t="s">
        <v>2085</v>
      </c>
      <c r="B2052">
        <v>1975</v>
      </c>
      <c r="C2052" t="s">
        <v>30</v>
      </c>
      <c r="D2052">
        <v>17</v>
      </c>
      <c r="E2052">
        <v>1</v>
      </c>
      <c r="F2052">
        <v>32259.96</v>
      </c>
      <c r="G2052" t="s">
        <v>11</v>
      </c>
      <c r="H2052" t="s">
        <v>12</v>
      </c>
      <c r="I2052" t="s">
        <v>23</v>
      </c>
    </row>
    <row r="2053" spans="1:9" x14ac:dyDescent="0.25">
      <c r="A2053" t="s">
        <v>2086</v>
      </c>
      <c r="B2053">
        <v>1986</v>
      </c>
      <c r="C2053" t="s">
        <v>30</v>
      </c>
      <c r="D2053">
        <v>2</v>
      </c>
      <c r="E2053">
        <v>3</v>
      </c>
      <c r="F2053">
        <v>32288.49</v>
      </c>
      <c r="G2053" t="s">
        <v>11</v>
      </c>
      <c r="H2053" t="s">
        <v>11</v>
      </c>
      <c r="I2053" t="s">
        <v>42</v>
      </c>
    </row>
    <row r="2054" spans="1:9" x14ac:dyDescent="0.25">
      <c r="A2054" t="s">
        <v>2087</v>
      </c>
      <c r="B2054">
        <v>1972</v>
      </c>
      <c r="C2054" t="s">
        <v>37</v>
      </c>
      <c r="D2054">
        <v>19</v>
      </c>
      <c r="E2054">
        <v>0</v>
      </c>
      <c r="F2054">
        <v>32428.63</v>
      </c>
      <c r="G2054" t="s">
        <v>11</v>
      </c>
      <c r="H2054" t="s">
        <v>11</v>
      </c>
      <c r="I2054" t="s">
        <v>42</v>
      </c>
    </row>
    <row r="2055" spans="1:9" x14ac:dyDescent="0.25">
      <c r="A2055" t="s">
        <v>2088</v>
      </c>
      <c r="B2055">
        <v>1976</v>
      </c>
      <c r="C2055" t="s">
        <v>35</v>
      </c>
      <c r="D2055">
        <v>9</v>
      </c>
      <c r="E2055">
        <v>2</v>
      </c>
      <c r="F2055">
        <v>32430.22</v>
      </c>
      <c r="G2055" t="s">
        <v>11</v>
      </c>
      <c r="H2055" t="s">
        <v>12</v>
      </c>
      <c r="I2055" t="s">
        <v>42</v>
      </c>
    </row>
    <row r="2056" spans="1:9" x14ac:dyDescent="0.25">
      <c r="A2056" t="s">
        <v>2089</v>
      </c>
      <c r="B2056">
        <v>1981</v>
      </c>
      <c r="C2056" t="s">
        <v>20</v>
      </c>
      <c r="D2056">
        <v>27</v>
      </c>
      <c r="E2056">
        <v>1</v>
      </c>
      <c r="F2056">
        <v>32462.35</v>
      </c>
      <c r="G2056" t="s">
        <v>11</v>
      </c>
      <c r="H2056" t="s">
        <v>11</v>
      </c>
      <c r="I2056" t="s">
        <v>42</v>
      </c>
    </row>
    <row r="2057" spans="1:9" x14ac:dyDescent="0.25">
      <c r="A2057" t="s">
        <v>2090</v>
      </c>
      <c r="B2057">
        <v>1976</v>
      </c>
      <c r="C2057" t="s">
        <v>20</v>
      </c>
      <c r="D2057">
        <v>19</v>
      </c>
      <c r="E2057">
        <v>2</v>
      </c>
      <c r="F2057">
        <v>32485.46</v>
      </c>
      <c r="G2057" t="s">
        <v>11</v>
      </c>
      <c r="H2057" t="s">
        <v>16</v>
      </c>
      <c r="I2057" t="s">
        <v>42</v>
      </c>
    </row>
    <row r="2058" spans="1:9" x14ac:dyDescent="0.25">
      <c r="A2058" t="s">
        <v>2091</v>
      </c>
      <c r="B2058">
        <v>2003</v>
      </c>
      <c r="C2058" t="s">
        <v>37</v>
      </c>
      <c r="D2058">
        <v>8</v>
      </c>
      <c r="E2058">
        <v>0</v>
      </c>
      <c r="F2058">
        <v>32548.34</v>
      </c>
      <c r="G2058" t="s">
        <v>16</v>
      </c>
      <c r="H2058" t="s">
        <v>11</v>
      </c>
      <c r="I2058" t="s">
        <v>13</v>
      </c>
    </row>
    <row r="2059" spans="1:9" x14ac:dyDescent="0.25">
      <c r="A2059" t="s">
        <v>2092</v>
      </c>
      <c r="B2059">
        <v>1990</v>
      </c>
      <c r="C2059" t="s">
        <v>10</v>
      </c>
      <c r="D2059">
        <v>13</v>
      </c>
      <c r="E2059">
        <v>3</v>
      </c>
      <c r="F2059">
        <v>32672.11</v>
      </c>
      <c r="G2059" t="s">
        <v>16</v>
      </c>
      <c r="H2059" t="s">
        <v>16</v>
      </c>
      <c r="I2059" t="s">
        <v>42</v>
      </c>
    </row>
    <row r="2060" spans="1:9" x14ac:dyDescent="0.25">
      <c r="A2060" t="s">
        <v>2093</v>
      </c>
      <c r="B2060">
        <v>1968</v>
      </c>
      <c r="C2060" t="s">
        <v>15</v>
      </c>
      <c r="D2060">
        <v>1</v>
      </c>
      <c r="E2060">
        <v>0</v>
      </c>
      <c r="F2060">
        <v>32686.080000000002</v>
      </c>
      <c r="G2060" t="s">
        <v>11</v>
      </c>
      <c r="H2060" t="s">
        <v>12</v>
      </c>
      <c r="I2060" t="s">
        <v>42</v>
      </c>
    </row>
    <row r="2061" spans="1:9" x14ac:dyDescent="0.25">
      <c r="A2061" t="s">
        <v>2094</v>
      </c>
      <c r="B2061">
        <v>1990</v>
      </c>
      <c r="C2061" t="s">
        <v>20</v>
      </c>
      <c r="D2061">
        <v>30</v>
      </c>
      <c r="E2061">
        <v>3</v>
      </c>
      <c r="F2061">
        <v>32716.2</v>
      </c>
      <c r="G2061" t="s">
        <v>16</v>
      </c>
      <c r="H2061" t="s">
        <v>11</v>
      </c>
      <c r="I2061" t="s">
        <v>42</v>
      </c>
    </row>
    <row r="2062" spans="1:9" x14ac:dyDescent="0.25">
      <c r="A2062" t="s">
        <v>2095</v>
      </c>
      <c r="B2062">
        <v>1990</v>
      </c>
      <c r="C2062" t="s">
        <v>10</v>
      </c>
      <c r="D2062">
        <v>9</v>
      </c>
      <c r="E2062">
        <v>2</v>
      </c>
      <c r="F2062">
        <v>32734.19</v>
      </c>
      <c r="G2062" t="s">
        <v>11</v>
      </c>
      <c r="H2062" t="s">
        <v>16</v>
      </c>
      <c r="I2062" t="s">
        <v>23</v>
      </c>
    </row>
    <row r="2063" spans="1:9" x14ac:dyDescent="0.25">
      <c r="A2063" t="s">
        <v>2096</v>
      </c>
      <c r="B2063">
        <v>1974</v>
      </c>
      <c r="C2063" t="s">
        <v>30</v>
      </c>
      <c r="D2063">
        <v>6</v>
      </c>
      <c r="E2063">
        <v>0</v>
      </c>
      <c r="F2063">
        <v>32760.48</v>
      </c>
      <c r="G2063" t="s">
        <v>16</v>
      </c>
      <c r="H2063" t="s">
        <v>16</v>
      </c>
      <c r="I2063" t="s">
        <v>42</v>
      </c>
    </row>
    <row r="2064" spans="1:9" x14ac:dyDescent="0.25">
      <c r="A2064" t="s">
        <v>2097</v>
      </c>
      <c r="B2064">
        <v>1972</v>
      </c>
      <c r="C2064" t="s">
        <v>15</v>
      </c>
      <c r="D2064">
        <v>7</v>
      </c>
      <c r="E2064">
        <v>0</v>
      </c>
      <c r="F2064">
        <v>32765.33</v>
      </c>
      <c r="G2064" t="s">
        <v>11</v>
      </c>
      <c r="H2064" t="s">
        <v>11</v>
      </c>
      <c r="I2064" t="s">
        <v>23</v>
      </c>
    </row>
    <row r="2065" spans="1:9" x14ac:dyDescent="0.25">
      <c r="A2065" t="s">
        <v>2098</v>
      </c>
      <c r="B2065">
        <v>1980</v>
      </c>
      <c r="C2065" t="s">
        <v>30</v>
      </c>
      <c r="D2065">
        <v>12</v>
      </c>
      <c r="E2065">
        <v>3</v>
      </c>
      <c r="F2065">
        <v>32787.46</v>
      </c>
      <c r="G2065" t="s">
        <v>16</v>
      </c>
      <c r="H2065" t="s">
        <v>12</v>
      </c>
      <c r="I2065" t="s">
        <v>23</v>
      </c>
    </row>
    <row r="2066" spans="1:9" x14ac:dyDescent="0.25">
      <c r="A2066" t="s">
        <v>2099</v>
      </c>
      <c r="B2066">
        <v>1995</v>
      </c>
      <c r="C2066" t="s">
        <v>30</v>
      </c>
      <c r="D2066">
        <v>4</v>
      </c>
      <c r="E2066">
        <v>0</v>
      </c>
      <c r="F2066">
        <v>32827.51</v>
      </c>
      <c r="G2066" t="s">
        <v>16</v>
      </c>
      <c r="H2066" t="s">
        <v>11</v>
      </c>
      <c r="I2066" t="s">
        <v>42</v>
      </c>
    </row>
    <row r="2067" spans="1:9" x14ac:dyDescent="0.25">
      <c r="A2067" t="s">
        <v>2100</v>
      </c>
      <c r="B2067">
        <v>1981</v>
      </c>
      <c r="C2067" t="s">
        <v>15</v>
      </c>
      <c r="D2067">
        <v>17</v>
      </c>
      <c r="E2067">
        <v>1</v>
      </c>
      <c r="F2067">
        <v>32906.69</v>
      </c>
      <c r="G2067" t="s">
        <v>11</v>
      </c>
      <c r="H2067" t="s">
        <v>12</v>
      </c>
      <c r="I2067" t="s">
        <v>42</v>
      </c>
    </row>
    <row r="2068" spans="1:9" x14ac:dyDescent="0.25">
      <c r="A2068" t="s">
        <v>2101</v>
      </c>
      <c r="B2068">
        <v>1971</v>
      </c>
      <c r="C2068" t="s">
        <v>35</v>
      </c>
      <c r="D2068">
        <v>24</v>
      </c>
      <c r="E2068">
        <v>0</v>
      </c>
      <c r="F2068">
        <v>32947.629999999997</v>
      </c>
      <c r="G2068" t="s">
        <v>11</v>
      </c>
      <c r="H2068" t="s">
        <v>16</v>
      </c>
      <c r="I2068" t="s">
        <v>42</v>
      </c>
    </row>
    <row r="2069" spans="1:9" x14ac:dyDescent="0.25">
      <c r="A2069" t="s">
        <v>2102</v>
      </c>
      <c r="B2069">
        <v>1995</v>
      </c>
      <c r="C2069" t="s">
        <v>10</v>
      </c>
      <c r="D2069">
        <v>8</v>
      </c>
      <c r="E2069">
        <v>0</v>
      </c>
      <c r="F2069">
        <v>33017.46</v>
      </c>
      <c r="G2069" t="s">
        <v>16</v>
      </c>
      <c r="H2069" t="s">
        <v>16</v>
      </c>
      <c r="I2069" t="s">
        <v>42</v>
      </c>
    </row>
    <row r="2070" spans="1:9" x14ac:dyDescent="0.25">
      <c r="A2070" t="s">
        <v>2103</v>
      </c>
      <c r="B2070">
        <v>1967</v>
      </c>
      <c r="C2070" t="s">
        <v>10</v>
      </c>
      <c r="D2070">
        <v>10</v>
      </c>
      <c r="E2070">
        <v>0</v>
      </c>
      <c r="F2070">
        <v>33025.32</v>
      </c>
      <c r="G2070" t="s">
        <v>11</v>
      </c>
      <c r="H2070" t="s">
        <v>12</v>
      </c>
      <c r="I2070" t="s">
        <v>42</v>
      </c>
    </row>
    <row r="2071" spans="1:9" x14ac:dyDescent="0.25">
      <c r="A2071" t="s">
        <v>2104</v>
      </c>
      <c r="B2071">
        <v>1994</v>
      </c>
      <c r="C2071" t="s">
        <v>10</v>
      </c>
      <c r="D2071">
        <v>28</v>
      </c>
      <c r="E2071">
        <v>0</v>
      </c>
      <c r="F2071">
        <v>33057.230000000003</v>
      </c>
      <c r="G2071" t="s">
        <v>16</v>
      </c>
      <c r="H2071" t="s">
        <v>11</v>
      </c>
      <c r="I2071" t="s">
        <v>42</v>
      </c>
    </row>
    <row r="2072" spans="1:9" x14ac:dyDescent="0.25">
      <c r="A2072" t="s">
        <v>2105</v>
      </c>
      <c r="B2072">
        <v>1962</v>
      </c>
      <c r="C2072" t="s">
        <v>10</v>
      </c>
      <c r="D2072">
        <v>1</v>
      </c>
      <c r="E2072">
        <v>0</v>
      </c>
      <c r="F2072">
        <v>33074.94</v>
      </c>
      <c r="G2072" t="s">
        <v>16</v>
      </c>
      <c r="H2072" t="s">
        <v>11</v>
      </c>
      <c r="I2072" t="s">
        <v>42</v>
      </c>
    </row>
    <row r="2073" spans="1:9" x14ac:dyDescent="0.25">
      <c r="A2073" t="s">
        <v>2106</v>
      </c>
      <c r="B2073">
        <v>1969</v>
      </c>
      <c r="C2073" t="s">
        <v>37</v>
      </c>
      <c r="D2073">
        <v>30</v>
      </c>
      <c r="E2073">
        <v>0</v>
      </c>
      <c r="F2073">
        <v>33090.660000000003</v>
      </c>
      <c r="G2073" t="s">
        <v>11</v>
      </c>
      <c r="H2073" t="s">
        <v>11</v>
      </c>
      <c r="I2073" t="s">
        <v>42</v>
      </c>
    </row>
    <row r="2074" spans="1:9" x14ac:dyDescent="0.25">
      <c r="A2074" t="s">
        <v>2107</v>
      </c>
      <c r="B2074">
        <v>1985</v>
      </c>
      <c r="C2074" t="s">
        <v>10</v>
      </c>
      <c r="D2074">
        <v>15</v>
      </c>
      <c r="E2074">
        <v>3</v>
      </c>
      <c r="F2074">
        <v>33121</v>
      </c>
      <c r="G2074" t="s">
        <v>11</v>
      </c>
      <c r="H2074" t="s">
        <v>16</v>
      </c>
      <c r="I2074" t="s">
        <v>42</v>
      </c>
    </row>
    <row r="2075" spans="1:9" x14ac:dyDescent="0.25">
      <c r="A2075" t="s">
        <v>2108</v>
      </c>
      <c r="B2075">
        <v>1990</v>
      </c>
      <c r="C2075" t="s">
        <v>37</v>
      </c>
      <c r="D2075">
        <v>12</v>
      </c>
      <c r="E2075">
        <v>3</v>
      </c>
      <c r="F2075">
        <v>33292.83</v>
      </c>
      <c r="G2075" t="s">
        <v>11</v>
      </c>
      <c r="H2075" t="s">
        <v>16</v>
      </c>
      <c r="I2075" t="s">
        <v>42</v>
      </c>
    </row>
    <row r="2076" spans="1:9" x14ac:dyDescent="0.25">
      <c r="A2076" t="s">
        <v>2109</v>
      </c>
      <c r="B2076">
        <v>2003</v>
      </c>
      <c r="C2076" t="s">
        <v>15</v>
      </c>
      <c r="D2076">
        <v>28</v>
      </c>
      <c r="E2076">
        <v>0</v>
      </c>
      <c r="F2076">
        <v>33307.550000000003</v>
      </c>
      <c r="G2076" t="s">
        <v>11</v>
      </c>
      <c r="H2076" t="s">
        <v>12</v>
      </c>
      <c r="I2076" t="s">
        <v>23</v>
      </c>
    </row>
    <row r="2077" spans="1:9" x14ac:dyDescent="0.25">
      <c r="A2077" t="s">
        <v>2110</v>
      </c>
      <c r="B2077">
        <v>1972</v>
      </c>
      <c r="C2077" t="s">
        <v>20</v>
      </c>
      <c r="D2077">
        <v>5</v>
      </c>
      <c r="E2077">
        <v>0</v>
      </c>
      <c r="F2077">
        <v>33344.449999999997</v>
      </c>
      <c r="G2077" t="s">
        <v>11</v>
      </c>
      <c r="H2077" t="s">
        <v>12</v>
      </c>
      <c r="I2077" t="s">
        <v>42</v>
      </c>
    </row>
    <row r="2078" spans="1:9" x14ac:dyDescent="0.25">
      <c r="A2078" t="s">
        <v>2111</v>
      </c>
      <c r="B2078">
        <v>1985</v>
      </c>
      <c r="C2078" t="s">
        <v>30</v>
      </c>
      <c r="D2078">
        <v>7</v>
      </c>
      <c r="E2078">
        <v>3</v>
      </c>
      <c r="F2078">
        <v>33450.99</v>
      </c>
      <c r="G2078" t="s">
        <v>11</v>
      </c>
      <c r="H2078" t="s">
        <v>11</v>
      </c>
      <c r="I2078" t="s">
        <v>42</v>
      </c>
    </row>
    <row r="2079" spans="1:9" x14ac:dyDescent="0.25">
      <c r="A2079" t="s">
        <v>2112</v>
      </c>
      <c r="B2079">
        <v>1970</v>
      </c>
      <c r="C2079" t="s">
        <v>18</v>
      </c>
      <c r="D2079">
        <v>18</v>
      </c>
      <c r="E2079">
        <v>2</v>
      </c>
      <c r="F2079">
        <v>33471.97</v>
      </c>
      <c r="G2079" t="s">
        <v>11</v>
      </c>
      <c r="H2079" t="s">
        <v>11</v>
      </c>
      <c r="I2079" t="s">
        <v>23</v>
      </c>
    </row>
    <row r="2080" spans="1:9" x14ac:dyDescent="0.25">
      <c r="A2080" t="s">
        <v>2113</v>
      </c>
      <c r="B2080">
        <v>2002</v>
      </c>
      <c r="C2080" t="s">
        <v>35</v>
      </c>
      <c r="D2080">
        <v>25</v>
      </c>
      <c r="E2080">
        <v>0</v>
      </c>
      <c r="F2080">
        <v>33475.82</v>
      </c>
      <c r="G2080" t="s">
        <v>16</v>
      </c>
      <c r="H2080" t="s">
        <v>16</v>
      </c>
      <c r="I2080" t="s">
        <v>170</v>
      </c>
    </row>
    <row r="2081" spans="1:9" x14ac:dyDescent="0.25">
      <c r="A2081" t="s">
        <v>2114</v>
      </c>
      <c r="B2081">
        <v>1984</v>
      </c>
      <c r="C2081" t="s">
        <v>10</v>
      </c>
      <c r="D2081">
        <v>22</v>
      </c>
      <c r="E2081">
        <v>3</v>
      </c>
      <c r="F2081">
        <v>33527.1</v>
      </c>
      <c r="G2081" t="s">
        <v>11</v>
      </c>
      <c r="H2081" t="s">
        <v>12</v>
      </c>
      <c r="I2081" t="s">
        <v>42</v>
      </c>
    </row>
    <row r="2082" spans="1:9" x14ac:dyDescent="0.25">
      <c r="A2082" t="s">
        <v>2115</v>
      </c>
      <c r="B2082">
        <v>2003</v>
      </c>
      <c r="C2082" t="s">
        <v>20</v>
      </c>
      <c r="D2082">
        <v>9</v>
      </c>
      <c r="E2082">
        <v>0</v>
      </c>
      <c r="F2082">
        <v>33611.71</v>
      </c>
      <c r="G2082" t="s">
        <v>16</v>
      </c>
      <c r="H2082" t="s">
        <v>11</v>
      </c>
      <c r="I2082" t="s">
        <v>42</v>
      </c>
    </row>
    <row r="2083" spans="1:9" x14ac:dyDescent="0.25">
      <c r="A2083" t="s">
        <v>2116</v>
      </c>
      <c r="B2083">
        <v>1993</v>
      </c>
      <c r="C2083" t="s">
        <v>15</v>
      </c>
      <c r="D2083">
        <v>28</v>
      </c>
      <c r="E2083">
        <v>0</v>
      </c>
      <c r="F2083">
        <v>33707.550000000003</v>
      </c>
      <c r="G2083" t="s">
        <v>11</v>
      </c>
      <c r="H2083" t="s">
        <v>11</v>
      </c>
      <c r="I2083" t="s">
        <v>42</v>
      </c>
    </row>
    <row r="2084" spans="1:9" x14ac:dyDescent="0.25">
      <c r="A2084" t="s">
        <v>2117</v>
      </c>
      <c r="B2084">
        <v>2004</v>
      </c>
      <c r="C2084" t="s">
        <v>15</v>
      </c>
      <c r="D2084">
        <v>1</v>
      </c>
      <c r="E2084">
        <v>0</v>
      </c>
      <c r="F2084">
        <v>33732.69</v>
      </c>
      <c r="G2084" t="s">
        <v>16</v>
      </c>
      <c r="H2084" t="s">
        <v>16</v>
      </c>
      <c r="I2084" t="s">
        <v>356</v>
      </c>
    </row>
    <row r="2085" spans="1:9" x14ac:dyDescent="0.25">
      <c r="A2085" t="s">
        <v>2118</v>
      </c>
      <c r="B2085">
        <v>2003</v>
      </c>
      <c r="C2085" t="s">
        <v>20</v>
      </c>
      <c r="D2085">
        <v>12</v>
      </c>
      <c r="E2085">
        <v>0</v>
      </c>
      <c r="F2085">
        <v>33750.29</v>
      </c>
      <c r="G2085" t="s">
        <v>16</v>
      </c>
      <c r="H2085" t="s">
        <v>12</v>
      </c>
      <c r="I2085" t="s">
        <v>23</v>
      </c>
    </row>
    <row r="2086" spans="1:9" x14ac:dyDescent="0.25">
      <c r="A2086" t="s">
        <v>2119</v>
      </c>
      <c r="B2086">
        <v>1962</v>
      </c>
      <c r="C2086" t="s">
        <v>30</v>
      </c>
      <c r="D2086">
        <v>11</v>
      </c>
      <c r="E2086">
        <v>0</v>
      </c>
      <c r="F2086">
        <v>33753.32</v>
      </c>
      <c r="G2086" t="s">
        <v>16</v>
      </c>
      <c r="H2086" t="s">
        <v>12</v>
      </c>
      <c r="I2086" t="s">
        <v>42</v>
      </c>
    </row>
    <row r="2087" spans="1:9" x14ac:dyDescent="0.25">
      <c r="A2087" t="s">
        <v>2120</v>
      </c>
      <c r="B2087">
        <v>2000</v>
      </c>
      <c r="C2087" t="s">
        <v>37</v>
      </c>
      <c r="D2087">
        <v>26</v>
      </c>
      <c r="E2087">
        <v>0</v>
      </c>
      <c r="F2087">
        <v>33829.39</v>
      </c>
      <c r="G2087" t="s">
        <v>11</v>
      </c>
      <c r="H2087" t="s">
        <v>12</v>
      </c>
      <c r="I2087" t="s">
        <v>42</v>
      </c>
    </row>
    <row r="2088" spans="1:9" x14ac:dyDescent="0.25">
      <c r="A2088" t="s">
        <v>2121</v>
      </c>
      <c r="B2088">
        <v>1997</v>
      </c>
      <c r="C2088" t="s">
        <v>35</v>
      </c>
      <c r="D2088">
        <v>9</v>
      </c>
      <c r="E2088">
        <v>0</v>
      </c>
      <c r="F2088">
        <v>33900.65</v>
      </c>
      <c r="G2088" t="s">
        <v>11</v>
      </c>
      <c r="H2088" t="s">
        <v>12</v>
      </c>
      <c r="I2088" t="s">
        <v>42</v>
      </c>
    </row>
    <row r="2089" spans="1:9" x14ac:dyDescent="0.25">
      <c r="A2089" t="s">
        <v>2122</v>
      </c>
      <c r="B2089">
        <v>2000</v>
      </c>
      <c r="C2089" t="s">
        <v>30</v>
      </c>
      <c r="D2089">
        <v>27</v>
      </c>
      <c r="E2089">
        <v>0</v>
      </c>
      <c r="F2089">
        <v>33907.550000000003</v>
      </c>
      <c r="G2089" t="s">
        <v>11</v>
      </c>
      <c r="H2089" t="s">
        <v>11</v>
      </c>
      <c r="I2089" t="s">
        <v>23</v>
      </c>
    </row>
    <row r="2090" spans="1:9" x14ac:dyDescent="0.25">
      <c r="A2090" t="s">
        <v>2123</v>
      </c>
      <c r="B2090">
        <v>1994</v>
      </c>
      <c r="C2090" t="s">
        <v>20</v>
      </c>
      <c r="D2090">
        <v>25</v>
      </c>
      <c r="E2090">
        <v>0</v>
      </c>
      <c r="F2090">
        <v>33975.47</v>
      </c>
      <c r="G2090" t="s">
        <v>11</v>
      </c>
      <c r="H2090" t="s">
        <v>11</v>
      </c>
      <c r="I2090" t="s">
        <v>42</v>
      </c>
    </row>
    <row r="2091" spans="1:9" x14ac:dyDescent="0.25">
      <c r="A2091" t="s">
        <v>2124</v>
      </c>
      <c r="B2091">
        <v>1972</v>
      </c>
      <c r="C2091" t="s">
        <v>10</v>
      </c>
      <c r="D2091">
        <v>26</v>
      </c>
      <c r="E2091">
        <v>0</v>
      </c>
      <c r="F2091">
        <v>34053.360000000001</v>
      </c>
      <c r="G2091" t="s">
        <v>11</v>
      </c>
      <c r="H2091" t="s">
        <v>11</v>
      </c>
      <c r="I2091" t="s">
        <v>42</v>
      </c>
    </row>
    <row r="2092" spans="1:9" x14ac:dyDescent="0.25">
      <c r="A2092" t="s">
        <v>2125</v>
      </c>
      <c r="B2092">
        <v>2002</v>
      </c>
      <c r="C2092" t="s">
        <v>30</v>
      </c>
      <c r="D2092">
        <v>26</v>
      </c>
      <c r="E2092">
        <v>0</v>
      </c>
      <c r="F2092">
        <v>34084.68</v>
      </c>
      <c r="G2092" t="s">
        <v>11</v>
      </c>
      <c r="H2092" t="s">
        <v>12</v>
      </c>
      <c r="I2092" t="s">
        <v>42</v>
      </c>
    </row>
    <row r="2093" spans="1:9" x14ac:dyDescent="0.25">
      <c r="A2093" t="s">
        <v>2126</v>
      </c>
      <c r="B2093">
        <v>1999</v>
      </c>
      <c r="C2093" t="s">
        <v>15</v>
      </c>
      <c r="D2093">
        <v>6</v>
      </c>
      <c r="E2093">
        <v>0</v>
      </c>
      <c r="F2093">
        <v>34166.269999999997</v>
      </c>
      <c r="G2093" t="s">
        <v>11</v>
      </c>
      <c r="H2093" t="s">
        <v>12</v>
      </c>
      <c r="I2093" t="s">
        <v>42</v>
      </c>
    </row>
    <row r="2094" spans="1:9" x14ac:dyDescent="0.25">
      <c r="A2094" t="s">
        <v>2127</v>
      </c>
      <c r="B2094">
        <v>1971</v>
      </c>
      <c r="C2094" t="s">
        <v>35</v>
      </c>
      <c r="D2094">
        <v>25</v>
      </c>
      <c r="E2094">
        <v>0</v>
      </c>
      <c r="F2094">
        <v>34205.07</v>
      </c>
      <c r="G2094" t="s">
        <v>11</v>
      </c>
      <c r="H2094" t="s">
        <v>11</v>
      </c>
      <c r="I2094" t="s">
        <v>42</v>
      </c>
    </row>
    <row r="2095" spans="1:9" x14ac:dyDescent="0.25">
      <c r="A2095" t="s">
        <v>2128</v>
      </c>
      <c r="B2095">
        <v>1975</v>
      </c>
      <c r="C2095" t="s">
        <v>10</v>
      </c>
      <c r="D2095">
        <v>21</v>
      </c>
      <c r="E2095">
        <v>1</v>
      </c>
      <c r="F2095">
        <v>34210.33</v>
      </c>
      <c r="G2095" t="s">
        <v>11</v>
      </c>
      <c r="H2095" t="s">
        <v>16</v>
      </c>
      <c r="I2095" t="s">
        <v>23</v>
      </c>
    </row>
    <row r="2096" spans="1:9" x14ac:dyDescent="0.25">
      <c r="A2096" t="s">
        <v>2129</v>
      </c>
      <c r="B2096">
        <v>1962</v>
      </c>
      <c r="C2096" t="s">
        <v>10</v>
      </c>
      <c r="D2096">
        <v>5</v>
      </c>
      <c r="E2096">
        <v>0</v>
      </c>
      <c r="F2096">
        <v>34218.019999999997</v>
      </c>
      <c r="G2096" t="s">
        <v>16</v>
      </c>
      <c r="H2096" t="s">
        <v>16</v>
      </c>
      <c r="I2096" t="s">
        <v>42</v>
      </c>
    </row>
    <row r="2097" spans="1:9" x14ac:dyDescent="0.25">
      <c r="A2097" t="s">
        <v>2130</v>
      </c>
      <c r="B2097">
        <v>1998</v>
      </c>
      <c r="C2097" t="s">
        <v>18</v>
      </c>
      <c r="D2097">
        <v>11</v>
      </c>
      <c r="E2097">
        <v>0</v>
      </c>
      <c r="F2097">
        <v>34254.050000000003</v>
      </c>
      <c r="G2097" t="s">
        <v>16</v>
      </c>
      <c r="H2097" t="s">
        <v>12</v>
      </c>
      <c r="I2097" t="s">
        <v>166</v>
      </c>
    </row>
    <row r="2098" spans="1:9" x14ac:dyDescent="0.25">
      <c r="A2098" t="s">
        <v>2131</v>
      </c>
      <c r="B2098">
        <v>1995</v>
      </c>
      <c r="C2098" t="s">
        <v>37</v>
      </c>
      <c r="D2098">
        <v>30</v>
      </c>
      <c r="E2098">
        <v>0</v>
      </c>
      <c r="F2098">
        <v>34289.43</v>
      </c>
      <c r="G2098" t="s">
        <v>16</v>
      </c>
      <c r="H2098" t="s">
        <v>16</v>
      </c>
      <c r="I2098" t="s">
        <v>42</v>
      </c>
    </row>
    <row r="2099" spans="1:9" x14ac:dyDescent="0.25">
      <c r="A2099" t="s">
        <v>2132</v>
      </c>
      <c r="B2099">
        <v>1986</v>
      </c>
      <c r="C2099" t="s">
        <v>37</v>
      </c>
      <c r="D2099">
        <v>11</v>
      </c>
      <c r="E2099">
        <v>3</v>
      </c>
      <c r="F2099">
        <v>34293.120000000003</v>
      </c>
      <c r="G2099" t="s">
        <v>16</v>
      </c>
      <c r="H2099" t="s">
        <v>11</v>
      </c>
      <c r="I2099" t="s">
        <v>42</v>
      </c>
    </row>
    <row r="2100" spans="1:9" x14ac:dyDescent="0.25">
      <c r="A2100" t="s">
        <v>2133</v>
      </c>
      <c r="B2100">
        <v>2004</v>
      </c>
      <c r="C2100" t="s">
        <v>15</v>
      </c>
      <c r="D2100">
        <v>1</v>
      </c>
      <c r="E2100">
        <v>2</v>
      </c>
      <c r="F2100">
        <v>34303.17</v>
      </c>
      <c r="G2100" t="s">
        <v>16</v>
      </c>
      <c r="H2100" t="s">
        <v>12</v>
      </c>
      <c r="I2100" t="s">
        <v>13</v>
      </c>
    </row>
    <row r="2101" spans="1:9" x14ac:dyDescent="0.25">
      <c r="A2101" t="s">
        <v>2134</v>
      </c>
      <c r="B2101">
        <v>1983</v>
      </c>
      <c r="C2101" t="s">
        <v>37</v>
      </c>
      <c r="D2101">
        <v>2</v>
      </c>
      <c r="E2101">
        <v>3</v>
      </c>
      <c r="F2101">
        <v>34307.22</v>
      </c>
      <c r="G2101" t="s">
        <v>11</v>
      </c>
      <c r="H2101" t="s">
        <v>11</v>
      </c>
      <c r="I2101" t="s">
        <v>23</v>
      </c>
    </row>
    <row r="2102" spans="1:9" x14ac:dyDescent="0.25">
      <c r="A2102" t="s">
        <v>2135</v>
      </c>
      <c r="B2102">
        <v>1984</v>
      </c>
      <c r="C2102" t="s">
        <v>37</v>
      </c>
      <c r="D2102">
        <v>1</v>
      </c>
      <c r="E2102">
        <v>3</v>
      </c>
      <c r="F2102">
        <v>34402.22</v>
      </c>
      <c r="G2102" t="s">
        <v>11</v>
      </c>
      <c r="H2102" t="s">
        <v>12</v>
      </c>
      <c r="I2102" t="s">
        <v>42</v>
      </c>
    </row>
    <row r="2103" spans="1:9" x14ac:dyDescent="0.25">
      <c r="A2103" t="s">
        <v>2136</v>
      </c>
      <c r="B2103">
        <v>2003</v>
      </c>
      <c r="C2103" t="s">
        <v>37</v>
      </c>
      <c r="D2103">
        <v>5</v>
      </c>
      <c r="E2103">
        <v>0</v>
      </c>
      <c r="F2103">
        <v>34439.86</v>
      </c>
      <c r="G2103" t="s">
        <v>11</v>
      </c>
      <c r="H2103" t="s">
        <v>16</v>
      </c>
      <c r="I2103" t="s">
        <v>13</v>
      </c>
    </row>
    <row r="2104" spans="1:9" x14ac:dyDescent="0.25">
      <c r="A2104" t="s">
        <v>2137</v>
      </c>
      <c r="B2104">
        <v>1990</v>
      </c>
      <c r="C2104" t="s">
        <v>20</v>
      </c>
      <c r="D2104">
        <v>24</v>
      </c>
      <c r="E2104">
        <v>3</v>
      </c>
      <c r="F2104">
        <v>34456.269999999997</v>
      </c>
      <c r="G2104" t="s">
        <v>16</v>
      </c>
      <c r="H2104" t="s">
        <v>11</v>
      </c>
      <c r="I2104" t="s">
        <v>42</v>
      </c>
    </row>
    <row r="2105" spans="1:9" x14ac:dyDescent="0.25">
      <c r="A2105" t="s">
        <v>2138</v>
      </c>
      <c r="B2105">
        <v>1998</v>
      </c>
      <c r="C2105" t="s">
        <v>18</v>
      </c>
      <c r="D2105">
        <v>24</v>
      </c>
      <c r="E2105">
        <v>0</v>
      </c>
      <c r="F2105">
        <v>34472.839999999997</v>
      </c>
      <c r="G2105" t="s">
        <v>16</v>
      </c>
      <c r="H2105" t="s">
        <v>12</v>
      </c>
      <c r="I2105" t="s">
        <v>42</v>
      </c>
    </row>
    <row r="2106" spans="1:9" x14ac:dyDescent="0.25">
      <c r="A2106" t="s">
        <v>2139</v>
      </c>
      <c r="B2106">
        <v>1976</v>
      </c>
      <c r="C2106" t="s">
        <v>15</v>
      </c>
      <c r="D2106">
        <v>25</v>
      </c>
      <c r="E2106">
        <v>2</v>
      </c>
      <c r="F2106">
        <v>34543.39</v>
      </c>
      <c r="G2106" t="s">
        <v>11</v>
      </c>
      <c r="H2106" t="s">
        <v>12</v>
      </c>
      <c r="I2106" t="s">
        <v>42</v>
      </c>
    </row>
    <row r="2107" spans="1:9" x14ac:dyDescent="0.25">
      <c r="A2107" t="s">
        <v>2140</v>
      </c>
      <c r="B2107">
        <v>2004</v>
      </c>
      <c r="C2107" t="s">
        <v>37</v>
      </c>
      <c r="D2107">
        <v>9</v>
      </c>
      <c r="E2107">
        <v>0</v>
      </c>
      <c r="F2107">
        <v>34617.839999999997</v>
      </c>
      <c r="G2107" t="s">
        <v>16</v>
      </c>
      <c r="H2107" t="s">
        <v>12</v>
      </c>
      <c r="I2107" t="s">
        <v>168</v>
      </c>
    </row>
    <row r="2108" spans="1:9" x14ac:dyDescent="0.25">
      <c r="A2108" t="s">
        <v>2141</v>
      </c>
      <c r="B2108">
        <v>1994</v>
      </c>
      <c r="C2108" t="s">
        <v>10</v>
      </c>
      <c r="D2108">
        <v>7</v>
      </c>
      <c r="E2108">
        <v>0</v>
      </c>
      <c r="F2108">
        <v>34672.15</v>
      </c>
      <c r="G2108" t="s">
        <v>16</v>
      </c>
      <c r="H2108" t="s">
        <v>12</v>
      </c>
      <c r="I2108" t="s">
        <v>13</v>
      </c>
    </row>
    <row r="2109" spans="1:9" x14ac:dyDescent="0.25">
      <c r="A2109" t="s">
        <v>2142</v>
      </c>
      <c r="B2109">
        <v>2003</v>
      </c>
      <c r="C2109" t="s">
        <v>10</v>
      </c>
      <c r="D2109">
        <v>3</v>
      </c>
      <c r="E2109">
        <v>0</v>
      </c>
      <c r="F2109">
        <v>34779.620000000003</v>
      </c>
      <c r="G2109" t="s">
        <v>16</v>
      </c>
      <c r="H2109" t="s">
        <v>11</v>
      </c>
      <c r="I2109" t="s">
        <v>42</v>
      </c>
    </row>
    <row r="2110" spans="1:9" x14ac:dyDescent="0.25">
      <c r="A2110" t="s">
        <v>2143</v>
      </c>
      <c r="B2110">
        <v>1995</v>
      </c>
      <c r="C2110" t="s">
        <v>30</v>
      </c>
      <c r="D2110">
        <v>27</v>
      </c>
      <c r="E2110">
        <v>1</v>
      </c>
      <c r="F2110">
        <v>34806.47</v>
      </c>
      <c r="G2110" t="s">
        <v>16</v>
      </c>
      <c r="H2110" t="s">
        <v>11</v>
      </c>
      <c r="I2110" t="s">
        <v>13</v>
      </c>
    </row>
    <row r="2111" spans="1:9" x14ac:dyDescent="0.25">
      <c r="A2111" t="s">
        <v>2144</v>
      </c>
      <c r="B2111">
        <v>2003</v>
      </c>
      <c r="C2111" t="s">
        <v>20</v>
      </c>
      <c r="D2111">
        <v>17</v>
      </c>
      <c r="E2111">
        <v>0</v>
      </c>
      <c r="F2111">
        <v>34828.65</v>
      </c>
      <c r="G2111" t="s">
        <v>16</v>
      </c>
      <c r="H2111" t="s">
        <v>12</v>
      </c>
      <c r="I2111" t="s">
        <v>42</v>
      </c>
    </row>
    <row r="2112" spans="1:9" x14ac:dyDescent="0.25">
      <c r="A2112" t="s">
        <v>2145</v>
      </c>
      <c r="B2112">
        <v>1995</v>
      </c>
      <c r="C2112" t="s">
        <v>37</v>
      </c>
      <c r="D2112">
        <v>17</v>
      </c>
      <c r="E2112">
        <v>0</v>
      </c>
      <c r="F2112">
        <v>34838.870000000003</v>
      </c>
      <c r="G2112" t="s">
        <v>11</v>
      </c>
      <c r="H2112" t="s">
        <v>12</v>
      </c>
      <c r="I2112" t="s">
        <v>42</v>
      </c>
    </row>
    <row r="2113" spans="1:9" x14ac:dyDescent="0.25">
      <c r="A2113" t="s">
        <v>2146</v>
      </c>
      <c r="B2113">
        <v>1983</v>
      </c>
      <c r="C2113" t="s">
        <v>10</v>
      </c>
      <c r="D2113">
        <v>29</v>
      </c>
      <c r="E2113">
        <v>3</v>
      </c>
      <c r="F2113">
        <v>34940.61</v>
      </c>
      <c r="G2113" t="s">
        <v>11</v>
      </c>
      <c r="H2113" t="s">
        <v>12</v>
      </c>
      <c r="I2113" t="s">
        <v>42</v>
      </c>
    </row>
    <row r="2114" spans="1:9" x14ac:dyDescent="0.25">
      <c r="A2114" t="s">
        <v>2147</v>
      </c>
      <c r="B2114">
        <v>1967</v>
      </c>
      <c r="C2114" t="s">
        <v>37</v>
      </c>
      <c r="D2114">
        <v>7</v>
      </c>
      <c r="E2114">
        <v>0</v>
      </c>
      <c r="F2114">
        <v>34975.68</v>
      </c>
      <c r="G2114" t="s">
        <v>11</v>
      </c>
      <c r="H2114" t="s">
        <v>11</v>
      </c>
      <c r="I2114" t="s">
        <v>42</v>
      </c>
    </row>
    <row r="2115" spans="1:9" x14ac:dyDescent="0.25">
      <c r="A2115" t="s">
        <v>2148</v>
      </c>
      <c r="B2115">
        <v>1998</v>
      </c>
      <c r="C2115" t="s">
        <v>35</v>
      </c>
      <c r="D2115">
        <v>22</v>
      </c>
      <c r="E2115">
        <v>0</v>
      </c>
      <c r="F2115">
        <v>34976.42</v>
      </c>
      <c r="G2115" t="s">
        <v>11</v>
      </c>
      <c r="H2115" t="s">
        <v>16</v>
      </c>
      <c r="I2115" t="s">
        <v>42</v>
      </c>
    </row>
    <row r="2116" spans="1:9" x14ac:dyDescent="0.25">
      <c r="A2116" t="s">
        <v>2149</v>
      </c>
      <c r="B2116">
        <v>1997</v>
      </c>
      <c r="C2116" t="s">
        <v>35</v>
      </c>
      <c r="D2116">
        <v>22</v>
      </c>
      <c r="E2116">
        <v>0</v>
      </c>
      <c r="F2116">
        <v>34979.86</v>
      </c>
      <c r="G2116" t="s">
        <v>11</v>
      </c>
      <c r="H2116" t="s">
        <v>11</v>
      </c>
      <c r="I2116" t="s">
        <v>42</v>
      </c>
    </row>
    <row r="2117" spans="1:9" x14ac:dyDescent="0.25">
      <c r="A2117" t="s">
        <v>2150</v>
      </c>
      <c r="B2117">
        <v>1982</v>
      </c>
      <c r="C2117" t="s">
        <v>10</v>
      </c>
      <c r="D2117">
        <v>5</v>
      </c>
      <c r="E2117">
        <v>3</v>
      </c>
      <c r="F2117">
        <v>35000.730000000003</v>
      </c>
      <c r="G2117" t="s">
        <v>11</v>
      </c>
      <c r="H2117" t="s">
        <v>12</v>
      </c>
      <c r="I2117" t="s">
        <v>42</v>
      </c>
    </row>
    <row r="2118" spans="1:9" x14ac:dyDescent="0.25">
      <c r="A2118" t="s">
        <v>2151</v>
      </c>
      <c r="B2118">
        <v>1975</v>
      </c>
      <c r="C2118" t="s">
        <v>35</v>
      </c>
      <c r="D2118">
        <v>29</v>
      </c>
      <c r="E2118">
        <v>1</v>
      </c>
      <c r="F2118">
        <v>35050.620000000003</v>
      </c>
      <c r="G2118" t="s">
        <v>11</v>
      </c>
      <c r="H2118" t="s">
        <v>16</v>
      </c>
      <c r="I2118" t="s">
        <v>42</v>
      </c>
    </row>
    <row r="2119" spans="1:9" x14ac:dyDescent="0.25">
      <c r="A2119" t="s">
        <v>2152</v>
      </c>
      <c r="B2119">
        <v>1977</v>
      </c>
      <c r="C2119" t="s">
        <v>18</v>
      </c>
      <c r="D2119">
        <v>29</v>
      </c>
      <c r="E2119">
        <v>0</v>
      </c>
      <c r="F2119">
        <v>35069.370000000003</v>
      </c>
      <c r="G2119" t="s">
        <v>16</v>
      </c>
      <c r="H2119" t="s">
        <v>16</v>
      </c>
      <c r="I2119" t="s">
        <v>356</v>
      </c>
    </row>
    <row r="2120" spans="1:9" x14ac:dyDescent="0.25">
      <c r="A2120" t="s">
        <v>2153</v>
      </c>
      <c r="B2120">
        <v>1998</v>
      </c>
      <c r="C2120" t="s">
        <v>30</v>
      </c>
      <c r="D2120">
        <v>22</v>
      </c>
      <c r="E2120">
        <v>0</v>
      </c>
      <c r="F2120">
        <v>35147.53</v>
      </c>
      <c r="G2120" t="s">
        <v>16</v>
      </c>
      <c r="H2120" t="s">
        <v>16</v>
      </c>
      <c r="I2120" t="s">
        <v>168</v>
      </c>
    </row>
    <row r="2121" spans="1:9" x14ac:dyDescent="0.25">
      <c r="A2121" t="s">
        <v>2154</v>
      </c>
      <c r="B2121">
        <v>1967</v>
      </c>
      <c r="C2121" t="s">
        <v>30</v>
      </c>
      <c r="D2121">
        <v>30</v>
      </c>
      <c r="E2121">
        <v>1</v>
      </c>
      <c r="F2121">
        <v>35160.129999999997</v>
      </c>
      <c r="G2121" t="s">
        <v>11</v>
      </c>
      <c r="H2121" t="s">
        <v>11</v>
      </c>
      <c r="I2121" t="s">
        <v>42</v>
      </c>
    </row>
    <row r="2122" spans="1:9" x14ac:dyDescent="0.25">
      <c r="A2122" t="s">
        <v>2155</v>
      </c>
      <c r="B2122">
        <v>1997</v>
      </c>
      <c r="C2122" t="s">
        <v>10</v>
      </c>
      <c r="D2122">
        <v>9</v>
      </c>
      <c r="E2122">
        <v>0</v>
      </c>
      <c r="F2122">
        <v>35302.089999999997</v>
      </c>
      <c r="G2122" t="s">
        <v>16</v>
      </c>
      <c r="H2122" t="s">
        <v>11</v>
      </c>
      <c r="I2122" t="s">
        <v>42</v>
      </c>
    </row>
    <row r="2123" spans="1:9" x14ac:dyDescent="0.25">
      <c r="A2123" t="s">
        <v>2156</v>
      </c>
      <c r="B2123">
        <v>1988</v>
      </c>
      <c r="C2123" t="s">
        <v>20</v>
      </c>
      <c r="D2123">
        <v>19</v>
      </c>
      <c r="E2123">
        <v>3</v>
      </c>
      <c r="F2123">
        <v>35315.96</v>
      </c>
      <c r="G2123" t="s">
        <v>11</v>
      </c>
      <c r="H2123" t="s">
        <v>16</v>
      </c>
      <c r="I2123" t="s">
        <v>42</v>
      </c>
    </row>
    <row r="2124" spans="1:9" x14ac:dyDescent="0.25">
      <c r="A2124" t="s">
        <v>2157</v>
      </c>
      <c r="B2124">
        <v>1971</v>
      </c>
      <c r="C2124" t="s">
        <v>20</v>
      </c>
      <c r="D2124">
        <v>22</v>
      </c>
      <c r="E2124">
        <v>0</v>
      </c>
      <c r="F2124">
        <v>35345.730000000003</v>
      </c>
      <c r="G2124" t="s">
        <v>11</v>
      </c>
      <c r="H2124" t="s">
        <v>12</v>
      </c>
      <c r="I2124" t="s">
        <v>42</v>
      </c>
    </row>
    <row r="2125" spans="1:9" x14ac:dyDescent="0.25">
      <c r="A2125" t="s">
        <v>2158</v>
      </c>
      <c r="B2125">
        <v>1988</v>
      </c>
      <c r="C2125" t="s">
        <v>15</v>
      </c>
      <c r="D2125">
        <v>20</v>
      </c>
      <c r="E2125">
        <v>0</v>
      </c>
      <c r="F2125">
        <v>35491.64</v>
      </c>
      <c r="G2125" t="s">
        <v>16</v>
      </c>
      <c r="H2125" t="s">
        <v>11</v>
      </c>
      <c r="I2125" t="s">
        <v>42</v>
      </c>
    </row>
    <row r="2126" spans="1:9" x14ac:dyDescent="0.25">
      <c r="A2126" t="s">
        <v>2159</v>
      </c>
      <c r="B2126">
        <v>1973</v>
      </c>
      <c r="C2126" t="s">
        <v>30</v>
      </c>
      <c r="D2126">
        <v>16</v>
      </c>
      <c r="E2126">
        <v>0</v>
      </c>
      <c r="F2126">
        <v>35517.19</v>
      </c>
      <c r="G2126" t="s">
        <v>11</v>
      </c>
      <c r="H2126" t="s">
        <v>11</v>
      </c>
      <c r="I2126" t="s">
        <v>42</v>
      </c>
    </row>
    <row r="2127" spans="1:9" x14ac:dyDescent="0.25">
      <c r="A2127" t="s">
        <v>2160</v>
      </c>
      <c r="B2127">
        <v>1992</v>
      </c>
      <c r="C2127" t="s">
        <v>20</v>
      </c>
      <c r="D2127">
        <v>13</v>
      </c>
      <c r="E2127">
        <v>0</v>
      </c>
      <c r="F2127">
        <v>35547.47</v>
      </c>
      <c r="G2127" t="s">
        <v>11</v>
      </c>
      <c r="H2127" t="s">
        <v>12</v>
      </c>
      <c r="I2127" t="s">
        <v>42</v>
      </c>
    </row>
    <row r="2128" spans="1:9" x14ac:dyDescent="0.25">
      <c r="A2128" t="s">
        <v>2161</v>
      </c>
      <c r="B2128">
        <v>1973</v>
      </c>
      <c r="C2128" t="s">
        <v>37</v>
      </c>
      <c r="D2128">
        <v>27</v>
      </c>
      <c r="E2128">
        <v>0</v>
      </c>
      <c r="F2128">
        <v>35547.72</v>
      </c>
      <c r="G2128" t="s">
        <v>16</v>
      </c>
      <c r="H2128" t="s">
        <v>16</v>
      </c>
      <c r="I2128" t="s">
        <v>42</v>
      </c>
    </row>
    <row r="2129" spans="1:9" x14ac:dyDescent="0.25">
      <c r="A2129" t="s">
        <v>2162</v>
      </c>
      <c r="B2129">
        <v>1964</v>
      </c>
      <c r="C2129" t="s">
        <v>35</v>
      </c>
      <c r="D2129">
        <v>29</v>
      </c>
      <c r="E2129">
        <v>0</v>
      </c>
      <c r="F2129">
        <v>35573.26</v>
      </c>
      <c r="G2129" t="s">
        <v>11</v>
      </c>
      <c r="H2129" t="s">
        <v>16</v>
      </c>
      <c r="I2129" t="s">
        <v>42</v>
      </c>
    </row>
    <row r="2130" spans="1:9" x14ac:dyDescent="0.25">
      <c r="A2130" t="s">
        <v>2163</v>
      </c>
      <c r="B2130">
        <v>1971</v>
      </c>
      <c r="C2130" t="s">
        <v>35</v>
      </c>
      <c r="D2130">
        <v>10</v>
      </c>
      <c r="E2130">
        <v>0</v>
      </c>
      <c r="F2130">
        <v>35583.17</v>
      </c>
      <c r="G2130" t="s">
        <v>16</v>
      </c>
      <c r="H2130" t="s">
        <v>12</v>
      </c>
      <c r="I2130" t="s">
        <v>42</v>
      </c>
    </row>
    <row r="2131" spans="1:9" x14ac:dyDescent="0.25">
      <c r="A2131" t="s">
        <v>2164</v>
      </c>
      <c r="B2131">
        <v>2000</v>
      </c>
      <c r="C2131" t="s">
        <v>37</v>
      </c>
      <c r="D2131">
        <v>13</v>
      </c>
      <c r="E2131">
        <v>0</v>
      </c>
      <c r="F2131">
        <v>35585.58</v>
      </c>
      <c r="G2131" t="s">
        <v>16</v>
      </c>
      <c r="H2131" t="s">
        <v>11</v>
      </c>
      <c r="I2131" t="s">
        <v>42</v>
      </c>
    </row>
    <row r="2132" spans="1:9" x14ac:dyDescent="0.25">
      <c r="A2132" t="s">
        <v>2165</v>
      </c>
      <c r="B2132">
        <v>2000</v>
      </c>
      <c r="C2132" t="s">
        <v>15</v>
      </c>
      <c r="D2132">
        <v>19</v>
      </c>
      <c r="E2132">
        <v>0</v>
      </c>
      <c r="F2132">
        <v>35585.58</v>
      </c>
      <c r="G2132" t="s">
        <v>11</v>
      </c>
      <c r="H2132" t="s">
        <v>12</v>
      </c>
      <c r="I2132" t="s">
        <v>42</v>
      </c>
    </row>
    <row r="2133" spans="1:9" x14ac:dyDescent="0.25">
      <c r="A2133" t="s">
        <v>2166</v>
      </c>
      <c r="B2133">
        <v>2000</v>
      </c>
      <c r="C2133" t="s">
        <v>30</v>
      </c>
      <c r="D2133">
        <v>17</v>
      </c>
      <c r="E2133">
        <v>3</v>
      </c>
      <c r="F2133">
        <v>35595.589999999997</v>
      </c>
      <c r="G2133" t="s">
        <v>11</v>
      </c>
      <c r="H2133" t="s">
        <v>12</v>
      </c>
      <c r="I2133" t="s">
        <v>13</v>
      </c>
    </row>
    <row r="2134" spans="1:9" x14ac:dyDescent="0.25">
      <c r="A2134" t="s">
        <v>2167</v>
      </c>
      <c r="B2134">
        <v>1978</v>
      </c>
      <c r="C2134" t="s">
        <v>30</v>
      </c>
      <c r="D2134">
        <v>19</v>
      </c>
      <c r="E2134">
        <v>2</v>
      </c>
      <c r="F2134">
        <v>35701.9</v>
      </c>
      <c r="G2134" t="s">
        <v>11</v>
      </c>
      <c r="H2134" t="s">
        <v>16</v>
      </c>
      <c r="I2134" t="s">
        <v>42</v>
      </c>
    </row>
    <row r="2135" spans="1:9" x14ac:dyDescent="0.25">
      <c r="A2135" t="s">
        <v>2168</v>
      </c>
      <c r="B2135">
        <v>1974</v>
      </c>
      <c r="C2135" t="s">
        <v>10</v>
      </c>
      <c r="D2135">
        <v>15</v>
      </c>
      <c r="E2135">
        <v>0</v>
      </c>
      <c r="F2135">
        <v>35711.39</v>
      </c>
      <c r="G2135" t="s">
        <v>11</v>
      </c>
      <c r="H2135" t="s">
        <v>12</v>
      </c>
      <c r="I2135" t="s">
        <v>23</v>
      </c>
    </row>
    <row r="2136" spans="1:9" x14ac:dyDescent="0.25">
      <c r="A2136" t="s">
        <v>2169</v>
      </c>
      <c r="B2136">
        <v>1976</v>
      </c>
      <c r="C2136" t="s">
        <v>37</v>
      </c>
      <c r="D2136">
        <v>4</v>
      </c>
      <c r="E2136">
        <v>2</v>
      </c>
      <c r="F2136">
        <v>35733.96</v>
      </c>
      <c r="G2136" t="s">
        <v>11</v>
      </c>
      <c r="H2136" t="s">
        <v>11</v>
      </c>
      <c r="I2136" t="s">
        <v>42</v>
      </c>
    </row>
    <row r="2137" spans="1:9" x14ac:dyDescent="0.25">
      <c r="A2137" t="s">
        <v>2170</v>
      </c>
      <c r="B2137">
        <v>1992</v>
      </c>
      <c r="C2137" t="s">
        <v>18</v>
      </c>
      <c r="D2137">
        <v>18</v>
      </c>
      <c r="E2137">
        <v>0</v>
      </c>
      <c r="F2137">
        <v>35883.269999999997</v>
      </c>
      <c r="G2137" t="s">
        <v>11</v>
      </c>
      <c r="H2137" t="s">
        <v>16</v>
      </c>
      <c r="I2137" t="s">
        <v>42</v>
      </c>
    </row>
    <row r="2138" spans="1:9" x14ac:dyDescent="0.25">
      <c r="A2138" t="s">
        <v>2171</v>
      </c>
      <c r="B2138">
        <v>1981</v>
      </c>
      <c r="C2138" t="s">
        <v>15</v>
      </c>
      <c r="D2138">
        <v>22</v>
      </c>
      <c r="E2138">
        <v>1</v>
      </c>
      <c r="F2138">
        <v>35952.65</v>
      </c>
      <c r="G2138" t="s">
        <v>16</v>
      </c>
      <c r="H2138" t="s">
        <v>12</v>
      </c>
      <c r="I2138" t="s">
        <v>42</v>
      </c>
    </row>
    <row r="2139" spans="1:9" x14ac:dyDescent="0.25">
      <c r="A2139" t="s">
        <v>2172</v>
      </c>
      <c r="B2139">
        <v>1999</v>
      </c>
      <c r="C2139" t="s">
        <v>20</v>
      </c>
      <c r="D2139">
        <v>4</v>
      </c>
      <c r="E2139">
        <v>2</v>
      </c>
      <c r="F2139">
        <v>36021.01</v>
      </c>
      <c r="G2139" t="s">
        <v>11</v>
      </c>
      <c r="H2139" t="s">
        <v>12</v>
      </c>
      <c r="I2139" t="s">
        <v>13</v>
      </c>
    </row>
    <row r="2140" spans="1:9" x14ac:dyDescent="0.25">
      <c r="A2140" t="s">
        <v>2173</v>
      </c>
      <c r="B2140">
        <v>1963</v>
      </c>
      <c r="C2140" t="s">
        <v>10</v>
      </c>
      <c r="D2140">
        <v>22</v>
      </c>
      <c r="E2140">
        <v>0</v>
      </c>
      <c r="F2140">
        <v>36074.339999999997</v>
      </c>
      <c r="G2140" t="s">
        <v>11</v>
      </c>
      <c r="H2140" t="s">
        <v>16</v>
      </c>
      <c r="I2140" t="s">
        <v>42</v>
      </c>
    </row>
    <row r="2141" spans="1:9" x14ac:dyDescent="0.25">
      <c r="A2141" t="s">
        <v>2174</v>
      </c>
      <c r="B2141">
        <v>1996</v>
      </c>
      <c r="C2141" t="s">
        <v>35</v>
      </c>
      <c r="D2141">
        <v>20</v>
      </c>
      <c r="E2141">
        <v>2</v>
      </c>
      <c r="F2141">
        <v>36085.22</v>
      </c>
      <c r="G2141" t="s">
        <v>16</v>
      </c>
      <c r="H2141" t="s">
        <v>16</v>
      </c>
      <c r="I2141" t="s">
        <v>42</v>
      </c>
    </row>
    <row r="2142" spans="1:9" x14ac:dyDescent="0.25">
      <c r="A2142" t="s">
        <v>2175</v>
      </c>
      <c r="B2142">
        <v>1979</v>
      </c>
      <c r="C2142" t="s">
        <v>15</v>
      </c>
      <c r="D2142">
        <v>4</v>
      </c>
      <c r="E2142">
        <v>2</v>
      </c>
      <c r="F2142">
        <v>36090.49</v>
      </c>
      <c r="G2142" t="s">
        <v>11</v>
      </c>
      <c r="H2142" t="s">
        <v>11</v>
      </c>
      <c r="I2142" t="s">
        <v>42</v>
      </c>
    </row>
    <row r="2143" spans="1:9" x14ac:dyDescent="0.25">
      <c r="A2143" t="s">
        <v>2176</v>
      </c>
      <c r="B2143">
        <v>1997</v>
      </c>
      <c r="C2143" t="s">
        <v>18</v>
      </c>
      <c r="D2143">
        <v>12</v>
      </c>
      <c r="E2143">
        <v>2</v>
      </c>
      <c r="F2143">
        <v>36124.57</v>
      </c>
      <c r="G2143" t="s">
        <v>16</v>
      </c>
      <c r="H2143" t="s">
        <v>12</v>
      </c>
      <c r="I2143" t="s">
        <v>13</v>
      </c>
    </row>
    <row r="2144" spans="1:9" x14ac:dyDescent="0.25">
      <c r="A2144" t="s">
        <v>2177</v>
      </c>
      <c r="B2144">
        <v>2004</v>
      </c>
      <c r="C2144" t="s">
        <v>35</v>
      </c>
      <c r="D2144">
        <v>30</v>
      </c>
      <c r="E2144">
        <v>0</v>
      </c>
      <c r="F2144">
        <v>36149.480000000003</v>
      </c>
      <c r="G2144" t="s">
        <v>11</v>
      </c>
      <c r="H2144" t="s">
        <v>11</v>
      </c>
      <c r="I2144" t="s">
        <v>13</v>
      </c>
    </row>
    <row r="2145" spans="1:9" x14ac:dyDescent="0.25">
      <c r="A2145" t="s">
        <v>2178</v>
      </c>
      <c r="B2145">
        <v>1974</v>
      </c>
      <c r="C2145" t="s">
        <v>30</v>
      </c>
      <c r="D2145">
        <v>6</v>
      </c>
      <c r="E2145">
        <v>0</v>
      </c>
      <c r="F2145">
        <v>36182.870000000003</v>
      </c>
      <c r="G2145" t="s">
        <v>11</v>
      </c>
      <c r="H2145" t="s">
        <v>12</v>
      </c>
      <c r="I2145" t="s">
        <v>23</v>
      </c>
    </row>
    <row r="2146" spans="1:9" x14ac:dyDescent="0.25">
      <c r="A2146" t="s">
        <v>2179</v>
      </c>
      <c r="B2146">
        <v>1999</v>
      </c>
      <c r="C2146" t="s">
        <v>37</v>
      </c>
      <c r="D2146">
        <v>1</v>
      </c>
      <c r="E2146">
        <v>3</v>
      </c>
      <c r="F2146">
        <v>36189.1</v>
      </c>
      <c r="G2146" t="s">
        <v>16</v>
      </c>
      <c r="H2146" t="s">
        <v>12</v>
      </c>
      <c r="I2146" t="s">
        <v>168</v>
      </c>
    </row>
    <row r="2147" spans="1:9" x14ac:dyDescent="0.25">
      <c r="A2147" t="s">
        <v>2180</v>
      </c>
      <c r="B2147">
        <v>1993</v>
      </c>
      <c r="C2147" t="s">
        <v>30</v>
      </c>
      <c r="D2147">
        <v>28</v>
      </c>
      <c r="E2147">
        <v>0</v>
      </c>
      <c r="F2147">
        <v>36197.699999999997</v>
      </c>
      <c r="G2147" t="s">
        <v>16</v>
      </c>
      <c r="H2147" t="s">
        <v>12</v>
      </c>
      <c r="I2147" t="s">
        <v>42</v>
      </c>
    </row>
    <row r="2148" spans="1:9" x14ac:dyDescent="0.25">
      <c r="A2148" t="s">
        <v>2181</v>
      </c>
      <c r="B2148">
        <v>2003</v>
      </c>
      <c r="C2148" t="s">
        <v>20</v>
      </c>
      <c r="D2148">
        <v>5</v>
      </c>
      <c r="E2148">
        <v>0</v>
      </c>
      <c r="F2148">
        <v>36219.410000000003</v>
      </c>
      <c r="G2148" t="s">
        <v>16</v>
      </c>
      <c r="H2148" t="s">
        <v>16</v>
      </c>
      <c r="I2148" t="s">
        <v>23</v>
      </c>
    </row>
    <row r="2149" spans="1:9" x14ac:dyDescent="0.25">
      <c r="A2149" t="s">
        <v>2182</v>
      </c>
      <c r="B2149">
        <v>2004</v>
      </c>
      <c r="C2149" t="s">
        <v>30</v>
      </c>
      <c r="D2149">
        <v>25</v>
      </c>
      <c r="E2149">
        <v>0</v>
      </c>
      <c r="F2149">
        <v>36307.800000000003</v>
      </c>
      <c r="G2149" t="s">
        <v>16</v>
      </c>
      <c r="H2149" t="s">
        <v>11</v>
      </c>
      <c r="I2149" t="s">
        <v>13</v>
      </c>
    </row>
    <row r="2150" spans="1:9" x14ac:dyDescent="0.25">
      <c r="A2150" t="s">
        <v>2183</v>
      </c>
      <c r="B2150">
        <v>1992</v>
      </c>
      <c r="C2150" t="s">
        <v>18</v>
      </c>
      <c r="D2150">
        <v>16</v>
      </c>
      <c r="E2150">
        <v>0</v>
      </c>
      <c r="F2150">
        <v>36314.050000000003</v>
      </c>
      <c r="G2150" t="s">
        <v>11</v>
      </c>
      <c r="H2150" t="s">
        <v>11</v>
      </c>
      <c r="I2150" t="s">
        <v>42</v>
      </c>
    </row>
    <row r="2151" spans="1:9" x14ac:dyDescent="0.25">
      <c r="A2151" t="s">
        <v>2184</v>
      </c>
      <c r="B2151">
        <v>1967</v>
      </c>
      <c r="C2151" t="s">
        <v>37</v>
      </c>
      <c r="D2151">
        <v>18</v>
      </c>
      <c r="E2151">
        <v>0</v>
      </c>
      <c r="F2151">
        <v>36332.449999999997</v>
      </c>
      <c r="G2151" t="s">
        <v>16</v>
      </c>
      <c r="H2151" t="s">
        <v>12</v>
      </c>
      <c r="I2151" t="s">
        <v>42</v>
      </c>
    </row>
    <row r="2152" spans="1:9" x14ac:dyDescent="0.25">
      <c r="A2152" t="s">
        <v>2185</v>
      </c>
      <c r="B2152">
        <v>1975</v>
      </c>
      <c r="C2152" t="s">
        <v>18</v>
      </c>
      <c r="D2152">
        <v>5</v>
      </c>
      <c r="E2152">
        <v>1</v>
      </c>
      <c r="F2152">
        <v>36350.71</v>
      </c>
      <c r="G2152" t="s">
        <v>16</v>
      </c>
      <c r="H2152" t="s">
        <v>11</v>
      </c>
      <c r="I2152" t="s">
        <v>42</v>
      </c>
    </row>
    <row r="2153" spans="1:9" x14ac:dyDescent="0.25">
      <c r="A2153" t="s">
        <v>2186</v>
      </c>
      <c r="B2153">
        <v>2003</v>
      </c>
      <c r="C2153" t="s">
        <v>30</v>
      </c>
      <c r="D2153">
        <v>9</v>
      </c>
      <c r="E2153">
        <v>2</v>
      </c>
      <c r="F2153">
        <v>36397.58</v>
      </c>
      <c r="G2153" t="s">
        <v>11</v>
      </c>
      <c r="H2153" t="s">
        <v>12</v>
      </c>
      <c r="I2153" t="s">
        <v>42</v>
      </c>
    </row>
    <row r="2154" spans="1:9" x14ac:dyDescent="0.25">
      <c r="A2154" t="s">
        <v>2187</v>
      </c>
      <c r="B2154">
        <v>1962</v>
      </c>
      <c r="C2154" t="s">
        <v>15</v>
      </c>
      <c r="D2154">
        <v>19</v>
      </c>
      <c r="E2154">
        <v>0</v>
      </c>
      <c r="F2154">
        <v>36445.550000000003</v>
      </c>
      <c r="G2154" t="s">
        <v>11</v>
      </c>
      <c r="H2154" t="s">
        <v>11</v>
      </c>
      <c r="I2154" t="s">
        <v>42</v>
      </c>
    </row>
    <row r="2155" spans="1:9" x14ac:dyDescent="0.25">
      <c r="A2155" t="s">
        <v>2188</v>
      </c>
      <c r="B2155">
        <v>1973</v>
      </c>
      <c r="C2155" t="s">
        <v>35</v>
      </c>
      <c r="D2155">
        <v>9</v>
      </c>
      <c r="E2155">
        <v>0</v>
      </c>
      <c r="F2155">
        <v>36541.550000000003</v>
      </c>
      <c r="G2155" t="s">
        <v>11</v>
      </c>
      <c r="H2155" t="s">
        <v>12</v>
      </c>
      <c r="I2155" t="s">
        <v>42</v>
      </c>
    </row>
    <row r="2156" spans="1:9" x14ac:dyDescent="0.25">
      <c r="A2156" t="s">
        <v>2189</v>
      </c>
      <c r="B2156">
        <v>1992</v>
      </c>
      <c r="C2156" t="s">
        <v>37</v>
      </c>
      <c r="D2156">
        <v>9</v>
      </c>
      <c r="E2156">
        <v>0</v>
      </c>
      <c r="F2156">
        <v>36572.800000000003</v>
      </c>
      <c r="G2156" t="s">
        <v>16</v>
      </c>
      <c r="H2156" t="s">
        <v>11</v>
      </c>
      <c r="I2156" t="s">
        <v>42</v>
      </c>
    </row>
    <row r="2157" spans="1:9" x14ac:dyDescent="0.25">
      <c r="A2157" t="s">
        <v>2190</v>
      </c>
      <c r="B2157">
        <v>1961</v>
      </c>
      <c r="C2157" t="s">
        <v>10</v>
      </c>
      <c r="D2157">
        <v>29</v>
      </c>
      <c r="E2157">
        <v>4</v>
      </c>
      <c r="F2157">
        <v>36580.28</v>
      </c>
      <c r="G2157" t="s">
        <v>11</v>
      </c>
      <c r="H2157" t="s">
        <v>11</v>
      </c>
      <c r="I2157" t="s">
        <v>13</v>
      </c>
    </row>
    <row r="2158" spans="1:9" x14ac:dyDescent="0.25">
      <c r="A2158" t="s">
        <v>2191</v>
      </c>
      <c r="B2158">
        <v>1970</v>
      </c>
      <c r="C2158" t="s">
        <v>10</v>
      </c>
      <c r="D2158">
        <v>14</v>
      </c>
      <c r="E2158">
        <v>0</v>
      </c>
      <c r="F2158">
        <v>36786.370000000003</v>
      </c>
      <c r="G2158" t="s">
        <v>16</v>
      </c>
      <c r="H2158" t="s">
        <v>16</v>
      </c>
      <c r="I2158" t="s">
        <v>42</v>
      </c>
    </row>
    <row r="2159" spans="1:9" x14ac:dyDescent="0.25">
      <c r="A2159" t="s">
        <v>2192</v>
      </c>
      <c r="B2159">
        <v>1965</v>
      </c>
      <c r="C2159" t="s">
        <v>30</v>
      </c>
      <c r="D2159">
        <v>28</v>
      </c>
      <c r="E2159">
        <v>0</v>
      </c>
      <c r="F2159">
        <v>36795.29</v>
      </c>
      <c r="G2159" t="s">
        <v>11</v>
      </c>
      <c r="H2159" t="s">
        <v>16</v>
      </c>
      <c r="I2159" t="s">
        <v>42</v>
      </c>
    </row>
    <row r="2160" spans="1:9" x14ac:dyDescent="0.25">
      <c r="A2160" t="s">
        <v>2193</v>
      </c>
      <c r="B2160">
        <v>1992</v>
      </c>
      <c r="C2160" t="s">
        <v>37</v>
      </c>
      <c r="D2160">
        <v>6</v>
      </c>
      <c r="E2160">
        <v>0</v>
      </c>
      <c r="F2160">
        <v>36837.47</v>
      </c>
      <c r="G2160" t="s">
        <v>16</v>
      </c>
      <c r="H2160" t="s">
        <v>11</v>
      </c>
      <c r="I2160" t="s">
        <v>42</v>
      </c>
    </row>
    <row r="2161" spans="1:9" x14ac:dyDescent="0.25">
      <c r="A2161" t="s">
        <v>2194</v>
      </c>
      <c r="B2161">
        <v>1992</v>
      </c>
      <c r="C2161" t="s">
        <v>10</v>
      </c>
      <c r="D2161">
        <v>4</v>
      </c>
      <c r="E2161">
        <v>0</v>
      </c>
      <c r="F2161">
        <v>36837.47</v>
      </c>
      <c r="G2161" t="s">
        <v>11</v>
      </c>
      <c r="H2161" t="s">
        <v>12</v>
      </c>
      <c r="I2161" t="s">
        <v>42</v>
      </c>
    </row>
    <row r="2162" spans="1:9" x14ac:dyDescent="0.25">
      <c r="A2162" t="s">
        <v>2195</v>
      </c>
      <c r="B2162">
        <v>1972</v>
      </c>
      <c r="C2162" t="s">
        <v>30</v>
      </c>
      <c r="D2162">
        <v>5</v>
      </c>
      <c r="E2162">
        <v>0</v>
      </c>
      <c r="F2162">
        <v>36889.99</v>
      </c>
      <c r="G2162" t="s">
        <v>16</v>
      </c>
      <c r="H2162" t="s">
        <v>12</v>
      </c>
      <c r="I2162" t="s">
        <v>42</v>
      </c>
    </row>
    <row r="2163" spans="1:9" x14ac:dyDescent="0.25">
      <c r="A2163" t="s">
        <v>2196</v>
      </c>
      <c r="B2163">
        <v>2003</v>
      </c>
      <c r="C2163" t="s">
        <v>18</v>
      </c>
      <c r="D2163">
        <v>21</v>
      </c>
      <c r="E2163">
        <v>0</v>
      </c>
      <c r="F2163">
        <v>36898.730000000003</v>
      </c>
      <c r="G2163" t="s">
        <v>11</v>
      </c>
      <c r="H2163" t="s">
        <v>16</v>
      </c>
      <c r="I2163" t="s">
        <v>23</v>
      </c>
    </row>
    <row r="2164" spans="1:9" x14ac:dyDescent="0.25">
      <c r="A2164" t="s">
        <v>2197</v>
      </c>
      <c r="B2164">
        <v>1963</v>
      </c>
      <c r="C2164" t="s">
        <v>10</v>
      </c>
      <c r="D2164">
        <v>24</v>
      </c>
      <c r="E2164">
        <v>2</v>
      </c>
      <c r="F2164">
        <v>36910.61</v>
      </c>
      <c r="G2164" t="s">
        <v>11</v>
      </c>
      <c r="H2164" t="s">
        <v>11</v>
      </c>
      <c r="I2164" t="s">
        <v>42</v>
      </c>
    </row>
    <row r="2165" spans="1:9" x14ac:dyDescent="0.25">
      <c r="A2165" t="s">
        <v>2198</v>
      </c>
      <c r="B2165">
        <v>1991</v>
      </c>
      <c r="C2165" t="s">
        <v>18</v>
      </c>
      <c r="D2165">
        <v>10</v>
      </c>
      <c r="E2165">
        <v>3</v>
      </c>
      <c r="F2165">
        <v>36911.99</v>
      </c>
      <c r="G2165" t="s">
        <v>11</v>
      </c>
      <c r="H2165" t="s">
        <v>11</v>
      </c>
      <c r="I2165" t="s">
        <v>42</v>
      </c>
    </row>
    <row r="2166" spans="1:9" x14ac:dyDescent="0.25">
      <c r="A2166" t="s">
        <v>2199</v>
      </c>
      <c r="B2166">
        <v>1968</v>
      </c>
      <c r="C2166" t="s">
        <v>37</v>
      </c>
      <c r="D2166">
        <v>22</v>
      </c>
      <c r="E2166">
        <v>0</v>
      </c>
      <c r="F2166">
        <v>36922.61</v>
      </c>
      <c r="G2166" t="s">
        <v>11</v>
      </c>
      <c r="H2166" t="s">
        <v>16</v>
      </c>
      <c r="I2166" t="s">
        <v>42</v>
      </c>
    </row>
    <row r="2167" spans="1:9" x14ac:dyDescent="0.25">
      <c r="A2167" t="s">
        <v>2200</v>
      </c>
      <c r="B2167">
        <v>1977</v>
      </c>
      <c r="C2167" t="s">
        <v>35</v>
      </c>
      <c r="D2167">
        <v>13</v>
      </c>
      <c r="E2167">
        <v>2</v>
      </c>
      <c r="F2167">
        <v>36935.64</v>
      </c>
      <c r="G2167" t="s">
        <v>11</v>
      </c>
      <c r="H2167" t="s">
        <v>16</v>
      </c>
      <c r="I2167" t="s">
        <v>42</v>
      </c>
    </row>
    <row r="2168" spans="1:9" x14ac:dyDescent="0.25">
      <c r="A2168" t="s">
        <v>2201</v>
      </c>
      <c r="B2168">
        <v>1992</v>
      </c>
      <c r="C2168" t="s">
        <v>35</v>
      </c>
      <c r="D2168">
        <v>25</v>
      </c>
      <c r="E2168">
        <v>0</v>
      </c>
      <c r="F2168">
        <v>36950.26</v>
      </c>
      <c r="G2168" t="s">
        <v>16</v>
      </c>
      <c r="H2168" t="s">
        <v>16</v>
      </c>
      <c r="I2168" t="s">
        <v>13</v>
      </c>
    </row>
    <row r="2169" spans="1:9" x14ac:dyDescent="0.25">
      <c r="A2169" t="s">
        <v>2202</v>
      </c>
      <c r="B2169">
        <v>1992</v>
      </c>
      <c r="C2169" t="s">
        <v>20</v>
      </c>
      <c r="D2169">
        <v>13</v>
      </c>
      <c r="E2169">
        <v>0</v>
      </c>
      <c r="F2169">
        <v>36976.449999999997</v>
      </c>
      <c r="G2169" t="s">
        <v>11</v>
      </c>
      <c r="H2169" t="s">
        <v>12</v>
      </c>
      <c r="I2169" t="s">
        <v>42</v>
      </c>
    </row>
    <row r="2170" spans="1:9" x14ac:dyDescent="0.25">
      <c r="A2170" t="s">
        <v>2203</v>
      </c>
      <c r="B2170">
        <v>1991</v>
      </c>
      <c r="C2170" t="s">
        <v>15</v>
      </c>
      <c r="D2170">
        <v>1</v>
      </c>
      <c r="E2170">
        <v>3</v>
      </c>
      <c r="F2170">
        <v>37040.879999999997</v>
      </c>
      <c r="G2170" t="s">
        <v>11</v>
      </c>
      <c r="H2170" t="s">
        <v>11</v>
      </c>
      <c r="I2170" t="s">
        <v>42</v>
      </c>
    </row>
    <row r="2171" spans="1:9" x14ac:dyDescent="0.25">
      <c r="A2171" t="s">
        <v>2204</v>
      </c>
      <c r="B2171">
        <v>1988</v>
      </c>
      <c r="C2171" t="s">
        <v>30</v>
      </c>
      <c r="D2171">
        <v>17</v>
      </c>
      <c r="E2171">
        <v>3</v>
      </c>
      <c r="F2171">
        <v>37076.370000000003</v>
      </c>
      <c r="G2171" t="s">
        <v>11</v>
      </c>
      <c r="H2171" t="s">
        <v>16</v>
      </c>
      <c r="I2171" t="s">
        <v>42</v>
      </c>
    </row>
    <row r="2172" spans="1:9" x14ac:dyDescent="0.25">
      <c r="A2172" t="s">
        <v>2205</v>
      </c>
      <c r="B2172">
        <v>1989</v>
      </c>
      <c r="C2172" t="s">
        <v>18</v>
      </c>
      <c r="D2172">
        <v>10</v>
      </c>
      <c r="E2172">
        <v>0</v>
      </c>
      <c r="F2172">
        <v>37079.370000000003</v>
      </c>
      <c r="G2172" t="s">
        <v>11</v>
      </c>
      <c r="H2172" t="s">
        <v>12</v>
      </c>
      <c r="I2172" t="s">
        <v>42</v>
      </c>
    </row>
    <row r="2173" spans="1:9" x14ac:dyDescent="0.25">
      <c r="A2173" t="s">
        <v>2206</v>
      </c>
      <c r="B2173">
        <v>1995</v>
      </c>
      <c r="C2173" t="s">
        <v>37</v>
      </c>
      <c r="D2173">
        <v>30</v>
      </c>
      <c r="E2173">
        <v>0</v>
      </c>
      <c r="F2173">
        <v>37133.9</v>
      </c>
      <c r="G2173" t="s">
        <v>11</v>
      </c>
      <c r="H2173" t="s">
        <v>11</v>
      </c>
      <c r="I2173" t="s">
        <v>13</v>
      </c>
    </row>
    <row r="2174" spans="1:9" x14ac:dyDescent="0.25">
      <c r="A2174" t="s">
        <v>2207</v>
      </c>
      <c r="B2174">
        <v>2000</v>
      </c>
      <c r="C2174" t="s">
        <v>20</v>
      </c>
      <c r="D2174">
        <v>5</v>
      </c>
      <c r="E2174">
        <v>1</v>
      </c>
      <c r="F2174">
        <v>37165.160000000003</v>
      </c>
      <c r="G2174" t="s">
        <v>16</v>
      </c>
      <c r="H2174" t="s">
        <v>12</v>
      </c>
      <c r="I2174" t="s">
        <v>31</v>
      </c>
    </row>
    <row r="2175" spans="1:9" x14ac:dyDescent="0.25">
      <c r="A2175" t="s">
        <v>2208</v>
      </c>
      <c r="B2175">
        <v>1990</v>
      </c>
      <c r="C2175" t="s">
        <v>37</v>
      </c>
      <c r="D2175">
        <v>17</v>
      </c>
      <c r="E2175">
        <v>3</v>
      </c>
      <c r="F2175">
        <v>37251.22</v>
      </c>
      <c r="G2175" t="s">
        <v>11</v>
      </c>
      <c r="H2175" t="s">
        <v>11</v>
      </c>
      <c r="I2175" t="s">
        <v>42</v>
      </c>
    </row>
    <row r="2176" spans="1:9" x14ac:dyDescent="0.25">
      <c r="A2176" t="s">
        <v>2209</v>
      </c>
      <c r="B2176">
        <v>1985</v>
      </c>
      <c r="C2176" t="s">
        <v>15</v>
      </c>
      <c r="D2176">
        <v>17</v>
      </c>
      <c r="E2176">
        <v>0</v>
      </c>
      <c r="F2176">
        <v>37270.15</v>
      </c>
      <c r="G2176" t="s">
        <v>11</v>
      </c>
      <c r="H2176" t="s">
        <v>16</v>
      </c>
      <c r="I2176" t="s">
        <v>247</v>
      </c>
    </row>
    <row r="2177" spans="1:9" x14ac:dyDescent="0.25">
      <c r="A2177" t="s">
        <v>2210</v>
      </c>
      <c r="B2177">
        <v>1975</v>
      </c>
      <c r="C2177" t="s">
        <v>15</v>
      </c>
      <c r="D2177">
        <v>9</v>
      </c>
      <c r="E2177">
        <v>1</v>
      </c>
      <c r="F2177">
        <v>37272.339999999997</v>
      </c>
      <c r="G2177" t="s">
        <v>11</v>
      </c>
      <c r="H2177" t="s">
        <v>12</v>
      </c>
      <c r="I2177" t="s">
        <v>42</v>
      </c>
    </row>
    <row r="2178" spans="1:9" x14ac:dyDescent="0.25">
      <c r="A2178" t="s">
        <v>2211</v>
      </c>
      <c r="B2178">
        <v>1969</v>
      </c>
      <c r="C2178" t="s">
        <v>37</v>
      </c>
      <c r="D2178">
        <v>30</v>
      </c>
      <c r="E2178">
        <v>0</v>
      </c>
      <c r="F2178">
        <v>37277.269999999997</v>
      </c>
      <c r="G2178" t="s">
        <v>16</v>
      </c>
      <c r="H2178" t="s">
        <v>12</v>
      </c>
      <c r="I2178" t="s">
        <v>42</v>
      </c>
    </row>
    <row r="2179" spans="1:9" x14ac:dyDescent="0.25">
      <c r="A2179" t="s">
        <v>2212</v>
      </c>
      <c r="B2179">
        <v>1979</v>
      </c>
      <c r="C2179" t="s">
        <v>35</v>
      </c>
      <c r="D2179">
        <v>3</v>
      </c>
      <c r="E2179">
        <v>2</v>
      </c>
      <c r="F2179">
        <v>37425.94</v>
      </c>
      <c r="G2179" t="s">
        <v>11</v>
      </c>
      <c r="H2179" t="s">
        <v>16</v>
      </c>
      <c r="I2179" t="s">
        <v>42</v>
      </c>
    </row>
    <row r="2180" spans="1:9" x14ac:dyDescent="0.25">
      <c r="A2180" t="s">
        <v>2213</v>
      </c>
      <c r="B2180">
        <v>2002</v>
      </c>
      <c r="C2180" t="s">
        <v>20</v>
      </c>
      <c r="D2180">
        <v>27</v>
      </c>
      <c r="E2180">
        <v>3</v>
      </c>
      <c r="F2180">
        <v>37465.339999999997</v>
      </c>
      <c r="G2180" t="s">
        <v>16</v>
      </c>
      <c r="H2180" t="s">
        <v>11</v>
      </c>
      <c r="I2180" t="s">
        <v>23</v>
      </c>
    </row>
    <row r="2181" spans="1:9" x14ac:dyDescent="0.25">
      <c r="A2181" t="s">
        <v>2214</v>
      </c>
      <c r="B2181">
        <v>2000</v>
      </c>
      <c r="C2181" t="s">
        <v>37</v>
      </c>
      <c r="D2181">
        <v>12</v>
      </c>
      <c r="E2181">
        <v>2</v>
      </c>
      <c r="F2181">
        <v>37484.449999999997</v>
      </c>
      <c r="G2181" t="s">
        <v>16</v>
      </c>
      <c r="H2181" t="s">
        <v>16</v>
      </c>
      <c r="I2181" t="s">
        <v>13</v>
      </c>
    </row>
    <row r="2182" spans="1:9" x14ac:dyDescent="0.25">
      <c r="A2182" t="s">
        <v>2215</v>
      </c>
      <c r="B2182">
        <v>1990</v>
      </c>
      <c r="C2182" t="s">
        <v>15</v>
      </c>
      <c r="D2182">
        <v>16</v>
      </c>
      <c r="E2182">
        <v>1</v>
      </c>
      <c r="F2182">
        <v>37607.53</v>
      </c>
      <c r="G2182" t="s">
        <v>16</v>
      </c>
      <c r="H2182" t="s">
        <v>11</v>
      </c>
      <c r="I2182" t="s">
        <v>166</v>
      </c>
    </row>
    <row r="2183" spans="1:9" x14ac:dyDescent="0.25">
      <c r="A2183" t="s">
        <v>2216</v>
      </c>
      <c r="B2183">
        <v>1982</v>
      </c>
      <c r="C2183" t="s">
        <v>18</v>
      </c>
      <c r="D2183">
        <v>20</v>
      </c>
      <c r="E2183">
        <v>3</v>
      </c>
      <c r="F2183">
        <v>37650.74</v>
      </c>
      <c r="G2183" t="s">
        <v>11</v>
      </c>
      <c r="H2183" t="s">
        <v>11</v>
      </c>
      <c r="I2183" t="s">
        <v>23</v>
      </c>
    </row>
    <row r="2184" spans="1:9" x14ac:dyDescent="0.25">
      <c r="A2184" t="s">
        <v>2217</v>
      </c>
      <c r="B2184">
        <v>1970</v>
      </c>
      <c r="C2184" t="s">
        <v>37</v>
      </c>
      <c r="D2184">
        <v>28</v>
      </c>
      <c r="E2184">
        <v>0</v>
      </c>
      <c r="F2184">
        <v>37675.06</v>
      </c>
      <c r="G2184" t="s">
        <v>11</v>
      </c>
      <c r="H2184" t="s">
        <v>12</v>
      </c>
      <c r="I2184" t="s">
        <v>42</v>
      </c>
    </row>
    <row r="2185" spans="1:9" x14ac:dyDescent="0.25">
      <c r="A2185" t="s">
        <v>2218</v>
      </c>
      <c r="B2185">
        <v>1988</v>
      </c>
      <c r="C2185" t="s">
        <v>37</v>
      </c>
      <c r="D2185">
        <v>10</v>
      </c>
      <c r="E2185">
        <v>1</v>
      </c>
      <c r="F2185">
        <v>37701.879999999997</v>
      </c>
      <c r="G2185" t="s">
        <v>11</v>
      </c>
      <c r="H2185" t="s">
        <v>12</v>
      </c>
      <c r="I2185" t="s">
        <v>249</v>
      </c>
    </row>
    <row r="2186" spans="1:9" x14ac:dyDescent="0.25">
      <c r="A2186" t="s">
        <v>2219</v>
      </c>
      <c r="B2186">
        <v>1976</v>
      </c>
      <c r="C2186" t="s">
        <v>20</v>
      </c>
      <c r="D2186">
        <v>18</v>
      </c>
      <c r="E2186">
        <v>2</v>
      </c>
      <c r="F2186">
        <v>37735.199999999997</v>
      </c>
      <c r="G2186" t="s">
        <v>11</v>
      </c>
      <c r="H2186" t="s">
        <v>11</v>
      </c>
      <c r="I2186" t="s">
        <v>42</v>
      </c>
    </row>
    <row r="2187" spans="1:9" x14ac:dyDescent="0.25">
      <c r="A2187" t="s">
        <v>2220</v>
      </c>
      <c r="B2187">
        <v>1986</v>
      </c>
      <c r="C2187" t="s">
        <v>35</v>
      </c>
      <c r="D2187">
        <v>15</v>
      </c>
      <c r="E2187">
        <v>0</v>
      </c>
      <c r="F2187">
        <v>37742.58</v>
      </c>
      <c r="G2187" t="s">
        <v>16</v>
      </c>
      <c r="H2187" t="s">
        <v>16</v>
      </c>
      <c r="I2187" t="s">
        <v>13</v>
      </c>
    </row>
    <row r="2188" spans="1:9" x14ac:dyDescent="0.25">
      <c r="A2188" t="s">
        <v>2221</v>
      </c>
      <c r="B2188">
        <v>1983</v>
      </c>
      <c r="C2188" t="s">
        <v>10</v>
      </c>
      <c r="D2188">
        <v>26</v>
      </c>
      <c r="E2188">
        <v>3</v>
      </c>
      <c r="F2188">
        <v>37800.980000000003</v>
      </c>
      <c r="G2188" t="s">
        <v>11</v>
      </c>
      <c r="H2188" t="s">
        <v>11</v>
      </c>
      <c r="I2188" t="s">
        <v>42</v>
      </c>
    </row>
    <row r="2189" spans="1:9" x14ac:dyDescent="0.25">
      <c r="A2189" t="s">
        <v>2222</v>
      </c>
      <c r="B2189">
        <v>1979</v>
      </c>
      <c r="C2189" t="s">
        <v>20</v>
      </c>
      <c r="D2189">
        <v>9</v>
      </c>
      <c r="E2189">
        <v>0</v>
      </c>
      <c r="F2189">
        <v>37829.72</v>
      </c>
      <c r="G2189" t="s">
        <v>16</v>
      </c>
      <c r="H2189" t="s">
        <v>11</v>
      </c>
      <c r="I2189" t="s">
        <v>42</v>
      </c>
    </row>
    <row r="2190" spans="1:9" x14ac:dyDescent="0.25">
      <c r="A2190" t="s">
        <v>2223</v>
      </c>
      <c r="B2190">
        <v>1998</v>
      </c>
      <c r="C2190" t="s">
        <v>10</v>
      </c>
      <c r="D2190">
        <v>29</v>
      </c>
      <c r="E2190">
        <v>0</v>
      </c>
      <c r="F2190">
        <v>38126.25</v>
      </c>
      <c r="G2190" t="s">
        <v>16</v>
      </c>
      <c r="H2190" t="s">
        <v>12</v>
      </c>
      <c r="I2190" t="s">
        <v>13</v>
      </c>
    </row>
    <row r="2191" spans="1:9" x14ac:dyDescent="0.25">
      <c r="A2191" t="s">
        <v>2224</v>
      </c>
      <c r="B2191">
        <v>1972</v>
      </c>
      <c r="C2191" t="s">
        <v>15</v>
      </c>
      <c r="D2191">
        <v>19</v>
      </c>
      <c r="E2191">
        <v>0</v>
      </c>
      <c r="F2191">
        <v>38189.1</v>
      </c>
      <c r="G2191" t="s">
        <v>11</v>
      </c>
      <c r="H2191" t="s">
        <v>11</v>
      </c>
      <c r="I2191" t="s">
        <v>42</v>
      </c>
    </row>
    <row r="2192" spans="1:9" x14ac:dyDescent="0.25">
      <c r="A2192" t="s">
        <v>2225</v>
      </c>
      <c r="B2192">
        <v>1989</v>
      </c>
      <c r="C2192" t="s">
        <v>20</v>
      </c>
      <c r="D2192">
        <v>8</v>
      </c>
      <c r="E2192">
        <v>3</v>
      </c>
      <c r="F2192">
        <v>38237.339999999997</v>
      </c>
      <c r="G2192" t="s">
        <v>11</v>
      </c>
      <c r="H2192" t="s">
        <v>12</v>
      </c>
      <c r="I2192" t="s">
        <v>42</v>
      </c>
    </row>
    <row r="2193" spans="1:9" x14ac:dyDescent="0.25">
      <c r="A2193" t="s">
        <v>2226</v>
      </c>
      <c r="B2193">
        <v>1964</v>
      </c>
      <c r="C2193" t="s">
        <v>18</v>
      </c>
      <c r="D2193">
        <v>16</v>
      </c>
      <c r="E2193">
        <v>0</v>
      </c>
      <c r="F2193">
        <v>38241.74</v>
      </c>
      <c r="G2193" t="s">
        <v>11</v>
      </c>
      <c r="H2193" t="s">
        <v>12</v>
      </c>
      <c r="I2193" t="s">
        <v>42</v>
      </c>
    </row>
    <row r="2194" spans="1:9" x14ac:dyDescent="0.25">
      <c r="A2194" t="s">
        <v>2227</v>
      </c>
      <c r="B2194">
        <v>1980</v>
      </c>
      <c r="C2194" t="s">
        <v>35</v>
      </c>
      <c r="D2194">
        <v>16</v>
      </c>
      <c r="E2194">
        <v>1</v>
      </c>
      <c r="F2194">
        <v>38245.589999999997</v>
      </c>
      <c r="G2194" t="s">
        <v>16</v>
      </c>
      <c r="H2194" t="s">
        <v>11</v>
      </c>
      <c r="I2194" t="s">
        <v>13</v>
      </c>
    </row>
    <row r="2195" spans="1:9" x14ac:dyDescent="0.25">
      <c r="A2195" t="s">
        <v>2228</v>
      </c>
      <c r="B2195">
        <v>1989</v>
      </c>
      <c r="C2195" t="s">
        <v>37</v>
      </c>
      <c r="D2195">
        <v>30</v>
      </c>
      <c r="E2195">
        <v>1</v>
      </c>
      <c r="F2195">
        <v>38282.75</v>
      </c>
      <c r="G2195" t="s">
        <v>16</v>
      </c>
      <c r="H2195" t="s">
        <v>11</v>
      </c>
      <c r="I2195" t="s">
        <v>13</v>
      </c>
    </row>
    <row r="2196" spans="1:9" x14ac:dyDescent="0.25">
      <c r="A2196" t="s">
        <v>2229</v>
      </c>
      <c r="B2196">
        <v>1980</v>
      </c>
      <c r="C2196" t="s">
        <v>18</v>
      </c>
      <c r="D2196">
        <v>12</v>
      </c>
      <c r="E2196">
        <v>2</v>
      </c>
      <c r="F2196">
        <v>38313.129999999997</v>
      </c>
      <c r="G2196" t="s">
        <v>16</v>
      </c>
      <c r="H2196" t="s">
        <v>12</v>
      </c>
      <c r="I2196" t="s">
        <v>42</v>
      </c>
    </row>
    <row r="2197" spans="1:9" x14ac:dyDescent="0.25">
      <c r="A2197" t="s">
        <v>2230</v>
      </c>
      <c r="B2197">
        <v>2002</v>
      </c>
      <c r="C2197" t="s">
        <v>20</v>
      </c>
      <c r="D2197">
        <v>17</v>
      </c>
      <c r="E2197">
        <v>2</v>
      </c>
      <c r="F2197">
        <v>38344.57</v>
      </c>
      <c r="G2197" t="s">
        <v>16</v>
      </c>
      <c r="H2197" t="s">
        <v>12</v>
      </c>
      <c r="I2197" t="s">
        <v>42</v>
      </c>
    </row>
    <row r="2198" spans="1:9" x14ac:dyDescent="0.25">
      <c r="A2198" t="s">
        <v>2231</v>
      </c>
      <c r="B2198">
        <v>1970</v>
      </c>
      <c r="C2198" t="s">
        <v>35</v>
      </c>
      <c r="D2198">
        <v>22</v>
      </c>
      <c r="E2198">
        <v>0</v>
      </c>
      <c r="F2198">
        <v>38389.79</v>
      </c>
      <c r="G2198" t="s">
        <v>11</v>
      </c>
      <c r="H2198" t="s">
        <v>12</v>
      </c>
      <c r="I2198" t="s">
        <v>42</v>
      </c>
    </row>
    <row r="2199" spans="1:9" x14ac:dyDescent="0.25">
      <c r="A2199" t="s">
        <v>2232</v>
      </c>
      <c r="B2199">
        <v>1971</v>
      </c>
      <c r="C2199" t="s">
        <v>30</v>
      </c>
      <c r="D2199">
        <v>23</v>
      </c>
      <c r="E2199">
        <v>0</v>
      </c>
      <c r="F2199">
        <v>38405.26</v>
      </c>
      <c r="G2199" t="s">
        <v>11</v>
      </c>
      <c r="H2199" t="s">
        <v>16</v>
      </c>
      <c r="I2199" t="s">
        <v>42</v>
      </c>
    </row>
    <row r="2200" spans="1:9" x14ac:dyDescent="0.25">
      <c r="A2200" t="s">
        <v>2233</v>
      </c>
      <c r="B2200">
        <v>1986</v>
      </c>
      <c r="C2200" t="s">
        <v>18</v>
      </c>
      <c r="D2200">
        <v>21</v>
      </c>
      <c r="E2200">
        <v>2</v>
      </c>
      <c r="F2200">
        <v>38415.47</v>
      </c>
      <c r="G2200" t="s">
        <v>16</v>
      </c>
      <c r="H2200" t="s">
        <v>11</v>
      </c>
      <c r="I2200" t="s">
        <v>42</v>
      </c>
    </row>
    <row r="2201" spans="1:9" x14ac:dyDescent="0.25">
      <c r="A2201" t="s">
        <v>2234</v>
      </c>
      <c r="B2201">
        <v>1999</v>
      </c>
      <c r="C2201" t="s">
        <v>15</v>
      </c>
      <c r="D2201">
        <v>12</v>
      </c>
      <c r="E2201">
        <v>2</v>
      </c>
      <c r="F2201">
        <v>38511.629999999997</v>
      </c>
      <c r="G2201" t="s">
        <v>11</v>
      </c>
      <c r="H2201" t="s">
        <v>11</v>
      </c>
      <c r="I2201" t="s">
        <v>247</v>
      </c>
    </row>
    <row r="2202" spans="1:9" x14ac:dyDescent="0.25">
      <c r="A2202" t="s">
        <v>2235</v>
      </c>
      <c r="B2202">
        <v>1990</v>
      </c>
      <c r="C2202" t="s">
        <v>10</v>
      </c>
      <c r="D2202">
        <v>13</v>
      </c>
      <c r="E2202">
        <v>3</v>
      </c>
      <c r="F2202">
        <v>38652.089999999997</v>
      </c>
      <c r="G2202" t="s">
        <v>11</v>
      </c>
      <c r="H2202" t="s">
        <v>11</v>
      </c>
      <c r="I2202" t="s">
        <v>42</v>
      </c>
    </row>
    <row r="2203" spans="1:9" x14ac:dyDescent="0.25">
      <c r="A2203" t="s">
        <v>2236</v>
      </c>
      <c r="B2203">
        <v>1986</v>
      </c>
      <c r="C2203" t="s">
        <v>10</v>
      </c>
      <c r="D2203">
        <v>20</v>
      </c>
      <c r="E2203">
        <v>1</v>
      </c>
      <c r="F2203">
        <v>38709.18</v>
      </c>
      <c r="G2203" t="s">
        <v>16</v>
      </c>
      <c r="H2203" t="s">
        <v>12</v>
      </c>
      <c r="I2203" t="s">
        <v>13</v>
      </c>
    </row>
    <row r="2204" spans="1:9" x14ac:dyDescent="0.25">
      <c r="A2204" t="s">
        <v>2237</v>
      </c>
      <c r="B2204">
        <v>1991</v>
      </c>
      <c r="C2204" t="s">
        <v>15</v>
      </c>
      <c r="D2204">
        <v>22</v>
      </c>
      <c r="E2204">
        <v>2</v>
      </c>
      <c r="F2204">
        <v>38711</v>
      </c>
      <c r="G2204" t="s">
        <v>16</v>
      </c>
      <c r="H2204" t="s">
        <v>12</v>
      </c>
      <c r="I2204" t="s">
        <v>42</v>
      </c>
    </row>
    <row r="2205" spans="1:9" x14ac:dyDescent="0.25">
      <c r="A2205" t="s">
        <v>2238</v>
      </c>
      <c r="B2205">
        <v>1991</v>
      </c>
      <c r="C2205" t="s">
        <v>15</v>
      </c>
      <c r="D2205">
        <v>2</v>
      </c>
      <c r="E2205">
        <v>2</v>
      </c>
      <c r="F2205">
        <v>38711</v>
      </c>
      <c r="G2205" t="s">
        <v>11</v>
      </c>
      <c r="H2205" t="s">
        <v>11</v>
      </c>
      <c r="I2205" t="s">
        <v>42</v>
      </c>
    </row>
    <row r="2206" spans="1:9" x14ac:dyDescent="0.25">
      <c r="A2206" t="s">
        <v>2239</v>
      </c>
      <c r="B2206">
        <v>1976</v>
      </c>
      <c r="C2206" t="s">
        <v>18</v>
      </c>
      <c r="D2206">
        <v>15</v>
      </c>
      <c r="E2206">
        <v>2</v>
      </c>
      <c r="F2206">
        <v>38740.120000000003</v>
      </c>
      <c r="G2206" t="s">
        <v>11</v>
      </c>
      <c r="H2206" t="s">
        <v>11</v>
      </c>
      <c r="I2206" t="s">
        <v>23</v>
      </c>
    </row>
    <row r="2207" spans="1:9" x14ac:dyDescent="0.25">
      <c r="A2207" t="s">
        <v>2240</v>
      </c>
      <c r="B2207">
        <v>1991</v>
      </c>
      <c r="C2207" t="s">
        <v>15</v>
      </c>
      <c r="D2207">
        <v>8</v>
      </c>
      <c r="E2207">
        <v>3</v>
      </c>
      <c r="F2207">
        <v>38746.36</v>
      </c>
      <c r="G2207" t="s">
        <v>16</v>
      </c>
      <c r="H2207" t="s">
        <v>11</v>
      </c>
      <c r="I2207" t="s">
        <v>23</v>
      </c>
    </row>
    <row r="2208" spans="1:9" x14ac:dyDescent="0.25">
      <c r="A2208" t="s">
        <v>2241</v>
      </c>
      <c r="B2208">
        <v>2004</v>
      </c>
      <c r="C2208" t="s">
        <v>30</v>
      </c>
      <c r="D2208">
        <v>5</v>
      </c>
      <c r="E2208">
        <v>0</v>
      </c>
      <c r="F2208">
        <v>38792.69</v>
      </c>
      <c r="G2208" t="s">
        <v>11</v>
      </c>
      <c r="H2208" t="s">
        <v>11</v>
      </c>
      <c r="I2208" t="s">
        <v>13</v>
      </c>
    </row>
    <row r="2209" spans="1:9" x14ac:dyDescent="0.25">
      <c r="A2209" t="s">
        <v>2242</v>
      </c>
      <c r="B2209">
        <v>1979</v>
      </c>
      <c r="C2209" t="s">
        <v>30</v>
      </c>
      <c r="D2209">
        <v>3</v>
      </c>
      <c r="E2209">
        <v>2</v>
      </c>
      <c r="F2209">
        <v>38836.980000000003</v>
      </c>
      <c r="G2209" t="s">
        <v>11</v>
      </c>
      <c r="H2209" t="s">
        <v>16</v>
      </c>
      <c r="I2209" t="s">
        <v>42</v>
      </c>
    </row>
    <row r="2210" spans="1:9" x14ac:dyDescent="0.25">
      <c r="A2210" t="s">
        <v>2243</v>
      </c>
      <c r="B2210">
        <v>1964</v>
      </c>
      <c r="C2210" t="s">
        <v>18</v>
      </c>
      <c r="D2210">
        <v>6</v>
      </c>
      <c r="E2210">
        <v>0</v>
      </c>
      <c r="F2210">
        <v>38869.25</v>
      </c>
      <c r="G2210" t="s">
        <v>11</v>
      </c>
      <c r="H2210" t="s">
        <v>11</v>
      </c>
      <c r="I2210" t="s">
        <v>42</v>
      </c>
    </row>
    <row r="2211" spans="1:9" x14ac:dyDescent="0.25">
      <c r="A2211" t="s">
        <v>2244</v>
      </c>
      <c r="B2211">
        <v>1967</v>
      </c>
      <c r="C2211" t="s">
        <v>10</v>
      </c>
      <c r="D2211">
        <v>30</v>
      </c>
      <c r="E2211">
        <v>0</v>
      </c>
      <c r="F2211">
        <v>38893.360000000001</v>
      </c>
      <c r="G2211" t="s">
        <v>16</v>
      </c>
      <c r="H2211" t="s">
        <v>11</v>
      </c>
      <c r="I2211" t="s">
        <v>42</v>
      </c>
    </row>
    <row r="2212" spans="1:9" x14ac:dyDescent="0.25">
      <c r="A2212" t="s">
        <v>2245</v>
      </c>
      <c r="B2212">
        <v>1987</v>
      </c>
      <c r="C2212" t="s">
        <v>18</v>
      </c>
      <c r="D2212">
        <v>16</v>
      </c>
      <c r="E2212">
        <v>3</v>
      </c>
      <c r="F2212">
        <v>38924.04</v>
      </c>
      <c r="G2212" t="s">
        <v>11</v>
      </c>
      <c r="H2212" t="s">
        <v>11</v>
      </c>
      <c r="I2212" t="s">
        <v>42</v>
      </c>
    </row>
    <row r="2213" spans="1:9" x14ac:dyDescent="0.25">
      <c r="A2213" t="s">
        <v>2246</v>
      </c>
      <c r="B2213">
        <v>1976</v>
      </c>
      <c r="C2213" t="s">
        <v>30</v>
      </c>
      <c r="D2213">
        <v>15</v>
      </c>
      <c r="E2213">
        <v>2</v>
      </c>
      <c r="F2213">
        <v>38932.559999999998</v>
      </c>
      <c r="G2213" t="s">
        <v>11</v>
      </c>
      <c r="H2213" t="s">
        <v>12</v>
      </c>
      <c r="I2213" t="s">
        <v>42</v>
      </c>
    </row>
    <row r="2214" spans="1:9" x14ac:dyDescent="0.25">
      <c r="A2214" t="s">
        <v>2247</v>
      </c>
      <c r="B2214">
        <v>1980</v>
      </c>
      <c r="C2214" t="s">
        <v>20</v>
      </c>
      <c r="D2214">
        <v>24</v>
      </c>
      <c r="E2214">
        <v>2</v>
      </c>
      <c r="F2214">
        <v>38947.43</v>
      </c>
      <c r="G2214" t="s">
        <v>11</v>
      </c>
      <c r="H2214" t="s">
        <v>12</v>
      </c>
      <c r="I2214" t="s">
        <v>42</v>
      </c>
    </row>
    <row r="2215" spans="1:9" x14ac:dyDescent="0.25">
      <c r="A2215" t="s">
        <v>2248</v>
      </c>
      <c r="B2215">
        <v>1978</v>
      </c>
      <c r="C2215" t="s">
        <v>37</v>
      </c>
      <c r="D2215">
        <v>12</v>
      </c>
      <c r="E2215">
        <v>2</v>
      </c>
      <c r="F2215">
        <v>38998.550000000003</v>
      </c>
      <c r="G2215" t="s">
        <v>16</v>
      </c>
      <c r="H2215" t="s">
        <v>16</v>
      </c>
      <c r="I2215" t="s">
        <v>42</v>
      </c>
    </row>
    <row r="2216" spans="1:9" x14ac:dyDescent="0.25">
      <c r="A2216" t="s">
        <v>2249</v>
      </c>
      <c r="B2216">
        <v>1985</v>
      </c>
      <c r="C2216" t="s">
        <v>20</v>
      </c>
      <c r="D2216">
        <v>20</v>
      </c>
      <c r="E2216">
        <v>1</v>
      </c>
      <c r="F2216">
        <v>39047.29</v>
      </c>
      <c r="G2216" t="s">
        <v>16</v>
      </c>
      <c r="H2216" t="s">
        <v>12</v>
      </c>
      <c r="I2216" t="s">
        <v>356</v>
      </c>
    </row>
    <row r="2217" spans="1:9" x14ac:dyDescent="0.25">
      <c r="A2217" t="s">
        <v>2250</v>
      </c>
      <c r="B2217">
        <v>1982</v>
      </c>
      <c r="C2217" t="s">
        <v>35</v>
      </c>
      <c r="D2217">
        <v>4</v>
      </c>
      <c r="E2217">
        <v>1</v>
      </c>
      <c r="F2217">
        <v>39125.33</v>
      </c>
      <c r="G2217" t="s">
        <v>16</v>
      </c>
      <c r="H2217" t="s">
        <v>16</v>
      </c>
      <c r="I2217" t="s">
        <v>168</v>
      </c>
    </row>
    <row r="2218" spans="1:9" x14ac:dyDescent="0.25">
      <c r="A2218" t="s">
        <v>2251</v>
      </c>
      <c r="B2218">
        <v>1962</v>
      </c>
      <c r="C2218" t="s">
        <v>10</v>
      </c>
      <c r="D2218">
        <v>7</v>
      </c>
      <c r="E2218">
        <v>0</v>
      </c>
      <c r="F2218">
        <v>39221.120000000003</v>
      </c>
      <c r="G2218" t="s">
        <v>11</v>
      </c>
      <c r="H2218" t="s">
        <v>16</v>
      </c>
      <c r="I2218" t="s">
        <v>42</v>
      </c>
    </row>
    <row r="2219" spans="1:9" x14ac:dyDescent="0.25">
      <c r="A2219" t="s">
        <v>2252</v>
      </c>
      <c r="B2219">
        <v>1992</v>
      </c>
      <c r="C2219" t="s">
        <v>15</v>
      </c>
      <c r="D2219">
        <v>30</v>
      </c>
      <c r="E2219">
        <v>2</v>
      </c>
      <c r="F2219">
        <v>39241.440000000002</v>
      </c>
      <c r="G2219" t="s">
        <v>16</v>
      </c>
      <c r="H2219" t="s">
        <v>12</v>
      </c>
      <c r="I2219" t="s">
        <v>42</v>
      </c>
    </row>
    <row r="2220" spans="1:9" x14ac:dyDescent="0.25">
      <c r="A2220" t="s">
        <v>2253</v>
      </c>
      <c r="B2220">
        <v>1982</v>
      </c>
      <c r="C2220" t="s">
        <v>35</v>
      </c>
      <c r="D2220">
        <v>16</v>
      </c>
      <c r="E2220">
        <v>3</v>
      </c>
      <c r="F2220">
        <v>39315.279999999999</v>
      </c>
      <c r="G2220" t="s">
        <v>11</v>
      </c>
      <c r="H2220" t="s">
        <v>12</v>
      </c>
      <c r="I2220" t="s">
        <v>42</v>
      </c>
    </row>
    <row r="2221" spans="1:9" x14ac:dyDescent="0.25">
      <c r="A2221" t="s">
        <v>2254</v>
      </c>
      <c r="B2221">
        <v>1978</v>
      </c>
      <c r="C2221" t="s">
        <v>35</v>
      </c>
      <c r="D2221">
        <v>5</v>
      </c>
      <c r="E2221">
        <v>2</v>
      </c>
      <c r="F2221">
        <v>39352.6</v>
      </c>
      <c r="G2221" t="s">
        <v>11</v>
      </c>
      <c r="H2221" t="s">
        <v>12</v>
      </c>
      <c r="I2221" t="s">
        <v>42</v>
      </c>
    </row>
    <row r="2222" spans="1:9" x14ac:dyDescent="0.25">
      <c r="A2222" t="s">
        <v>2255</v>
      </c>
      <c r="B2222">
        <v>1966</v>
      </c>
      <c r="C2222" t="s">
        <v>18</v>
      </c>
      <c r="D2222">
        <v>24</v>
      </c>
      <c r="E2222">
        <v>0</v>
      </c>
      <c r="F2222">
        <v>39396.86</v>
      </c>
      <c r="G2222" t="s">
        <v>11</v>
      </c>
      <c r="H2222" t="s">
        <v>11</v>
      </c>
      <c r="I2222" t="s">
        <v>42</v>
      </c>
    </row>
    <row r="2223" spans="1:9" x14ac:dyDescent="0.25">
      <c r="A2223" t="s">
        <v>2256</v>
      </c>
      <c r="B2223">
        <v>1978</v>
      </c>
      <c r="C2223" t="s">
        <v>10</v>
      </c>
      <c r="D2223">
        <v>12</v>
      </c>
      <c r="E2223">
        <v>1</v>
      </c>
      <c r="F2223">
        <v>39556.49</v>
      </c>
      <c r="G2223" t="s">
        <v>16</v>
      </c>
      <c r="H2223" t="s">
        <v>11</v>
      </c>
      <c r="I2223" t="s">
        <v>164</v>
      </c>
    </row>
    <row r="2224" spans="1:9" x14ac:dyDescent="0.25">
      <c r="A2224" t="s">
        <v>2257</v>
      </c>
      <c r="B2224">
        <v>1981</v>
      </c>
      <c r="C2224" t="s">
        <v>10</v>
      </c>
      <c r="D2224">
        <v>5</v>
      </c>
      <c r="E2224">
        <v>3</v>
      </c>
      <c r="F2224">
        <v>39597.410000000003</v>
      </c>
      <c r="G2224" t="s">
        <v>16</v>
      </c>
      <c r="H2224" t="s">
        <v>11</v>
      </c>
      <c r="I2224" t="s">
        <v>356</v>
      </c>
    </row>
    <row r="2225" spans="1:9" x14ac:dyDescent="0.25">
      <c r="A2225" t="s">
        <v>2258</v>
      </c>
      <c r="B2225">
        <v>1995</v>
      </c>
      <c r="C2225" t="s">
        <v>35</v>
      </c>
      <c r="D2225">
        <v>7</v>
      </c>
      <c r="E2225">
        <v>0</v>
      </c>
      <c r="F2225">
        <v>39611.760000000002</v>
      </c>
      <c r="G2225" t="s">
        <v>16</v>
      </c>
      <c r="H2225" t="s">
        <v>12</v>
      </c>
      <c r="I2225" t="s">
        <v>13</v>
      </c>
    </row>
    <row r="2226" spans="1:9" x14ac:dyDescent="0.25">
      <c r="A2226" t="s">
        <v>2259</v>
      </c>
      <c r="B2226">
        <v>1977</v>
      </c>
      <c r="C2226" t="s">
        <v>30</v>
      </c>
      <c r="D2226">
        <v>17</v>
      </c>
      <c r="E2226">
        <v>2</v>
      </c>
      <c r="F2226">
        <v>39670.44</v>
      </c>
      <c r="G2226" t="s">
        <v>11</v>
      </c>
      <c r="H2226" t="s">
        <v>16</v>
      </c>
      <c r="I2226" t="s">
        <v>23</v>
      </c>
    </row>
    <row r="2227" spans="1:9" x14ac:dyDescent="0.25">
      <c r="A2227" t="s">
        <v>2260</v>
      </c>
      <c r="B2227">
        <v>1968</v>
      </c>
      <c r="C2227" t="s">
        <v>20</v>
      </c>
      <c r="D2227">
        <v>29</v>
      </c>
      <c r="E2227">
        <v>0</v>
      </c>
      <c r="F2227">
        <v>39721.93</v>
      </c>
      <c r="G2227" t="s">
        <v>11</v>
      </c>
      <c r="H2227" t="s">
        <v>11</v>
      </c>
      <c r="I2227" t="s">
        <v>42</v>
      </c>
    </row>
    <row r="2228" spans="1:9" x14ac:dyDescent="0.25">
      <c r="A2228" t="s">
        <v>2261</v>
      </c>
      <c r="B2228">
        <v>2003</v>
      </c>
      <c r="C2228" t="s">
        <v>10</v>
      </c>
      <c r="D2228">
        <v>16</v>
      </c>
      <c r="E2228">
        <v>0</v>
      </c>
      <c r="F2228">
        <v>39722.75</v>
      </c>
      <c r="G2228" t="s">
        <v>16</v>
      </c>
      <c r="H2228" t="s">
        <v>16</v>
      </c>
      <c r="I2228" t="s">
        <v>13</v>
      </c>
    </row>
    <row r="2229" spans="1:9" x14ac:dyDescent="0.25">
      <c r="A2229" t="s">
        <v>2262</v>
      </c>
      <c r="B2229">
        <v>1977</v>
      </c>
      <c r="C2229" t="s">
        <v>35</v>
      </c>
      <c r="D2229">
        <v>12</v>
      </c>
      <c r="E2229">
        <v>1</v>
      </c>
      <c r="F2229">
        <v>39725.519999999997</v>
      </c>
      <c r="G2229" t="s">
        <v>11</v>
      </c>
      <c r="H2229" t="s">
        <v>16</v>
      </c>
      <c r="I2229" t="s">
        <v>23</v>
      </c>
    </row>
    <row r="2230" spans="1:9" x14ac:dyDescent="0.25">
      <c r="A2230" t="s">
        <v>2263</v>
      </c>
      <c r="B2230">
        <v>1973</v>
      </c>
      <c r="C2230" t="s">
        <v>30</v>
      </c>
      <c r="D2230">
        <v>17</v>
      </c>
      <c r="E2230">
        <v>0</v>
      </c>
      <c r="F2230">
        <v>39727.61</v>
      </c>
      <c r="G2230" t="s">
        <v>16</v>
      </c>
      <c r="H2230" t="s">
        <v>11</v>
      </c>
      <c r="I2230" t="s">
        <v>42</v>
      </c>
    </row>
    <row r="2231" spans="1:9" x14ac:dyDescent="0.25">
      <c r="A2231" t="s">
        <v>2264</v>
      </c>
      <c r="B2231">
        <v>1987</v>
      </c>
      <c r="C2231" t="s">
        <v>10</v>
      </c>
      <c r="D2231">
        <v>24</v>
      </c>
      <c r="E2231">
        <v>1</v>
      </c>
      <c r="F2231">
        <v>39774.28</v>
      </c>
      <c r="G2231" t="s">
        <v>16</v>
      </c>
      <c r="H2231" t="s">
        <v>16</v>
      </c>
      <c r="I2231" t="s">
        <v>276</v>
      </c>
    </row>
    <row r="2232" spans="1:9" x14ac:dyDescent="0.25">
      <c r="A2232" t="s">
        <v>2265</v>
      </c>
      <c r="B2232">
        <v>1985</v>
      </c>
      <c r="C2232" t="s">
        <v>10</v>
      </c>
      <c r="D2232">
        <v>17</v>
      </c>
      <c r="E2232">
        <v>2</v>
      </c>
      <c r="F2232">
        <v>39836.519999999997</v>
      </c>
      <c r="G2232" t="s">
        <v>11</v>
      </c>
      <c r="H2232" t="s">
        <v>16</v>
      </c>
      <c r="I2232" t="s">
        <v>42</v>
      </c>
    </row>
    <row r="2233" spans="1:9" x14ac:dyDescent="0.25">
      <c r="A2233" t="s">
        <v>2266</v>
      </c>
      <c r="B2233">
        <v>1983</v>
      </c>
      <c r="C2233" t="s">
        <v>18</v>
      </c>
      <c r="D2233">
        <v>1</v>
      </c>
      <c r="E2233">
        <v>3</v>
      </c>
      <c r="F2233">
        <v>39865.699999999997</v>
      </c>
      <c r="G2233" t="s">
        <v>11</v>
      </c>
      <c r="H2233" t="s">
        <v>11</v>
      </c>
      <c r="I2233" t="s">
        <v>42</v>
      </c>
    </row>
    <row r="2234" spans="1:9" x14ac:dyDescent="0.25">
      <c r="A2234" t="s">
        <v>2267</v>
      </c>
      <c r="B2234">
        <v>1985</v>
      </c>
      <c r="C2234" t="s">
        <v>35</v>
      </c>
      <c r="D2234">
        <v>22</v>
      </c>
      <c r="E2234">
        <v>1</v>
      </c>
      <c r="F2234">
        <v>39871.699999999997</v>
      </c>
      <c r="G2234" t="s">
        <v>16</v>
      </c>
      <c r="H2234" t="s">
        <v>11</v>
      </c>
      <c r="I2234" t="s">
        <v>13</v>
      </c>
    </row>
    <row r="2235" spans="1:9" x14ac:dyDescent="0.25">
      <c r="A2235" t="s">
        <v>2268</v>
      </c>
      <c r="B2235">
        <v>1975</v>
      </c>
      <c r="C2235" t="s">
        <v>30</v>
      </c>
      <c r="D2235">
        <v>2</v>
      </c>
      <c r="E2235">
        <v>1</v>
      </c>
      <c r="F2235">
        <v>39963.120000000003</v>
      </c>
      <c r="G2235" t="s">
        <v>11</v>
      </c>
      <c r="H2235" t="s">
        <v>11</v>
      </c>
      <c r="I2235" t="s">
        <v>42</v>
      </c>
    </row>
    <row r="2236" spans="1:9" x14ac:dyDescent="0.25">
      <c r="A2236" t="s">
        <v>2269</v>
      </c>
      <c r="B2236">
        <v>1987</v>
      </c>
      <c r="C2236" t="s">
        <v>35</v>
      </c>
      <c r="D2236">
        <v>8</v>
      </c>
      <c r="E2236">
        <v>3</v>
      </c>
      <c r="F2236">
        <v>39983.43</v>
      </c>
      <c r="G2236" t="s">
        <v>11</v>
      </c>
      <c r="H2236" t="s">
        <v>12</v>
      </c>
      <c r="I2236" t="s">
        <v>23</v>
      </c>
    </row>
    <row r="2237" spans="1:9" x14ac:dyDescent="0.25">
      <c r="A2237" t="s">
        <v>2270</v>
      </c>
      <c r="B2237">
        <v>1982</v>
      </c>
      <c r="C2237" t="s">
        <v>30</v>
      </c>
      <c r="D2237">
        <v>25</v>
      </c>
      <c r="E2237">
        <v>2</v>
      </c>
      <c r="F2237">
        <v>40003.33</v>
      </c>
      <c r="G2237" t="s">
        <v>16</v>
      </c>
      <c r="H2237" t="s">
        <v>16</v>
      </c>
      <c r="I2237" t="s">
        <v>23</v>
      </c>
    </row>
    <row r="2238" spans="1:9" x14ac:dyDescent="0.25">
      <c r="A2238" t="s">
        <v>2271</v>
      </c>
      <c r="B2238">
        <v>1978</v>
      </c>
      <c r="C2238" t="s">
        <v>30</v>
      </c>
      <c r="D2238">
        <v>20</v>
      </c>
      <c r="E2238">
        <v>2</v>
      </c>
      <c r="F2238">
        <v>40054.730000000003</v>
      </c>
      <c r="G2238" t="s">
        <v>16</v>
      </c>
      <c r="H2238" t="s">
        <v>12</v>
      </c>
      <c r="I2238" t="s">
        <v>42</v>
      </c>
    </row>
    <row r="2239" spans="1:9" x14ac:dyDescent="0.25">
      <c r="A2239" t="s">
        <v>2272</v>
      </c>
      <c r="B2239">
        <v>1966</v>
      </c>
      <c r="C2239" t="s">
        <v>35</v>
      </c>
      <c r="D2239">
        <v>12</v>
      </c>
      <c r="E2239">
        <v>0</v>
      </c>
      <c r="F2239">
        <v>40069.440000000002</v>
      </c>
      <c r="G2239" t="s">
        <v>16</v>
      </c>
      <c r="H2239" t="s">
        <v>12</v>
      </c>
      <c r="I2239" t="s">
        <v>42</v>
      </c>
    </row>
    <row r="2240" spans="1:9" x14ac:dyDescent="0.25">
      <c r="A2240" t="s">
        <v>2273</v>
      </c>
      <c r="B2240">
        <v>1983</v>
      </c>
      <c r="C2240" t="s">
        <v>37</v>
      </c>
      <c r="D2240">
        <v>14</v>
      </c>
      <c r="E2240">
        <v>2</v>
      </c>
      <c r="F2240">
        <v>40103.89</v>
      </c>
      <c r="G2240" t="s">
        <v>16</v>
      </c>
      <c r="H2240" t="s">
        <v>11</v>
      </c>
      <c r="I2240" t="s">
        <v>42</v>
      </c>
    </row>
    <row r="2241" spans="1:9" x14ac:dyDescent="0.25">
      <c r="A2241" t="s">
        <v>2274</v>
      </c>
      <c r="B2241">
        <v>1985</v>
      </c>
      <c r="C2241" t="s">
        <v>37</v>
      </c>
      <c r="D2241">
        <v>21</v>
      </c>
      <c r="E2241">
        <v>4</v>
      </c>
      <c r="F2241">
        <v>40182.25</v>
      </c>
      <c r="G2241" t="s">
        <v>16</v>
      </c>
      <c r="H2241" t="s">
        <v>11</v>
      </c>
      <c r="I2241" t="s">
        <v>42</v>
      </c>
    </row>
    <row r="2242" spans="1:9" x14ac:dyDescent="0.25">
      <c r="A2242" t="s">
        <v>2275</v>
      </c>
      <c r="B2242">
        <v>1979</v>
      </c>
      <c r="C2242" t="s">
        <v>35</v>
      </c>
      <c r="D2242">
        <v>18</v>
      </c>
      <c r="E2242">
        <v>2</v>
      </c>
      <c r="F2242">
        <v>40204.83</v>
      </c>
      <c r="G2242" t="s">
        <v>16</v>
      </c>
      <c r="H2242" t="s">
        <v>12</v>
      </c>
      <c r="I2242" t="s">
        <v>23</v>
      </c>
    </row>
    <row r="2243" spans="1:9" x14ac:dyDescent="0.25">
      <c r="A2243" t="s">
        <v>2276</v>
      </c>
      <c r="B2243">
        <v>1981</v>
      </c>
      <c r="C2243" t="s">
        <v>10</v>
      </c>
      <c r="D2243">
        <v>28</v>
      </c>
      <c r="E2243">
        <v>1</v>
      </c>
      <c r="F2243">
        <v>40208.559999999998</v>
      </c>
      <c r="G2243" t="s">
        <v>16</v>
      </c>
      <c r="H2243" t="s">
        <v>11</v>
      </c>
      <c r="I2243" t="s">
        <v>42</v>
      </c>
    </row>
    <row r="2244" spans="1:9" x14ac:dyDescent="0.25">
      <c r="A2244" t="s">
        <v>2277</v>
      </c>
      <c r="B2244">
        <v>1981</v>
      </c>
      <c r="C2244" t="s">
        <v>37</v>
      </c>
      <c r="D2244">
        <v>4</v>
      </c>
      <c r="E2244">
        <v>1</v>
      </c>
      <c r="F2244">
        <v>40273.65</v>
      </c>
      <c r="G2244" t="s">
        <v>16</v>
      </c>
      <c r="H2244" t="s">
        <v>12</v>
      </c>
      <c r="I2244" t="s">
        <v>13</v>
      </c>
    </row>
    <row r="2245" spans="1:9" x14ac:dyDescent="0.25">
      <c r="A2245" t="s">
        <v>2278</v>
      </c>
      <c r="B2245">
        <v>1977</v>
      </c>
      <c r="C2245" t="s">
        <v>18</v>
      </c>
      <c r="D2245">
        <v>27</v>
      </c>
      <c r="E2245">
        <v>2</v>
      </c>
      <c r="F2245">
        <v>40284.379999999997</v>
      </c>
      <c r="G2245" t="s">
        <v>16</v>
      </c>
      <c r="H2245" t="s">
        <v>12</v>
      </c>
      <c r="I2245" t="s">
        <v>23</v>
      </c>
    </row>
    <row r="2246" spans="1:9" x14ac:dyDescent="0.25">
      <c r="A2246" t="s">
        <v>2279</v>
      </c>
      <c r="B2246">
        <v>1962</v>
      </c>
      <c r="C2246" t="s">
        <v>20</v>
      </c>
      <c r="D2246">
        <v>4</v>
      </c>
      <c r="E2246">
        <v>0</v>
      </c>
      <c r="F2246">
        <v>40309.93</v>
      </c>
      <c r="G2246" t="s">
        <v>16</v>
      </c>
      <c r="H2246" t="s">
        <v>12</v>
      </c>
      <c r="I2246" t="s">
        <v>42</v>
      </c>
    </row>
    <row r="2247" spans="1:9" x14ac:dyDescent="0.25">
      <c r="A2247" t="s">
        <v>2280</v>
      </c>
      <c r="B2247">
        <v>1966</v>
      </c>
      <c r="C2247" t="s">
        <v>35</v>
      </c>
      <c r="D2247">
        <v>12</v>
      </c>
      <c r="E2247">
        <v>0</v>
      </c>
      <c r="F2247">
        <v>40373.74</v>
      </c>
      <c r="G2247" t="s">
        <v>16</v>
      </c>
      <c r="H2247" t="s">
        <v>12</v>
      </c>
      <c r="I2247" t="s">
        <v>42</v>
      </c>
    </row>
    <row r="2248" spans="1:9" x14ac:dyDescent="0.25">
      <c r="A2248" t="s">
        <v>2281</v>
      </c>
      <c r="B2248">
        <v>1985</v>
      </c>
      <c r="C2248" t="s">
        <v>15</v>
      </c>
      <c r="D2248">
        <v>3</v>
      </c>
      <c r="E2248">
        <v>0</v>
      </c>
      <c r="F2248">
        <v>40419.019999999997</v>
      </c>
      <c r="G2248" t="s">
        <v>16</v>
      </c>
      <c r="H2248" t="s">
        <v>11</v>
      </c>
      <c r="I2248" t="s">
        <v>13</v>
      </c>
    </row>
    <row r="2249" spans="1:9" x14ac:dyDescent="0.25">
      <c r="A2249" t="s">
        <v>2282</v>
      </c>
      <c r="B2249">
        <v>1975</v>
      </c>
      <c r="C2249" t="s">
        <v>10</v>
      </c>
      <c r="D2249">
        <v>10</v>
      </c>
      <c r="E2249">
        <v>1</v>
      </c>
      <c r="F2249">
        <v>40590.550000000003</v>
      </c>
      <c r="G2249" t="s">
        <v>16</v>
      </c>
      <c r="H2249" t="s">
        <v>12</v>
      </c>
      <c r="I2249" t="s">
        <v>23</v>
      </c>
    </row>
    <row r="2250" spans="1:9" x14ac:dyDescent="0.25">
      <c r="A2250" t="s">
        <v>2283</v>
      </c>
      <c r="B2250">
        <v>1970</v>
      </c>
      <c r="C2250" t="s">
        <v>20</v>
      </c>
      <c r="D2250">
        <v>25</v>
      </c>
      <c r="E2250">
        <v>0</v>
      </c>
      <c r="F2250">
        <v>40692.910000000003</v>
      </c>
      <c r="G2250" t="s">
        <v>16</v>
      </c>
      <c r="H2250" t="s">
        <v>16</v>
      </c>
      <c r="I2250" t="s">
        <v>42</v>
      </c>
    </row>
    <row r="2251" spans="1:9" x14ac:dyDescent="0.25">
      <c r="A2251" t="s">
        <v>2284</v>
      </c>
      <c r="B2251">
        <v>1976</v>
      </c>
      <c r="C2251" t="s">
        <v>30</v>
      </c>
      <c r="D2251">
        <v>26</v>
      </c>
      <c r="E2251">
        <v>3</v>
      </c>
      <c r="F2251">
        <v>40720.550000000003</v>
      </c>
      <c r="G2251" t="s">
        <v>16</v>
      </c>
      <c r="H2251" t="s">
        <v>12</v>
      </c>
      <c r="I2251" t="s">
        <v>23</v>
      </c>
    </row>
    <row r="2252" spans="1:9" x14ac:dyDescent="0.25">
      <c r="A2252" t="s">
        <v>2285</v>
      </c>
      <c r="B2252">
        <v>1972</v>
      </c>
      <c r="C2252" t="s">
        <v>18</v>
      </c>
      <c r="D2252">
        <v>10</v>
      </c>
      <c r="E2252">
        <v>0</v>
      </c>
      <c r="F2252">
        <v>40817.85</v>
      </c>
      <c r="G2252" t="s">
        <v>16</v>
      </c>
      <c r="H2252" t="s">
        <v>12</v>
      </c>
      <c r="I2252" t="s">
        <v>42</v>
      </c>
    </row>
    <row r="2253" spans="1:9" x14ac:dyDescent="0.25">
      <c r="A2253" t="s">
        <v>2286</v>
      </c>
      <c r="B2253">
        <v>1999</v>
      </c>
      <c r="C2253" t="s">
        <v>10</v>
      </c>
      <c r="D2253">
        <v>2</v>
      </c>
      <c r="E2253">
        <v>1</v>
      </c>
      <c r="F2253">
        <v>40904.199999999997</v>
      </c>
      <c r="G2253" t="s">
        <v>16</v>
      </c>
      <c r="H2253" t="s">
        <v>16</v>
      </c>
      <c r="I2253" t="s">
        <v>247</v>
      </c>
    </row>
    <row r="2254" spans="1:9" x14ac:dyDescent="0.25">
      <c r="A2254" t="s">
        <v>2287</v>
      </c>
      <c r="B2254">
        <v>1992</v>
      </c>
      <c r="C2254" t="s">
        <v>35</v>
      </c>
      <c r="D2254">
        <v>4</v>
      </c>
      <c r="E2254">
        <v>3</v>
      </c>
      <c r="F2254">
        <v>40932.43</v>
      </c>
      <c r="G2254" t="s">
        <v>16</v>
      </c>
      <c r="H2254" t="s">
        <v>11</v>
      </c>
      <c r="I2254" t="s">
        <v>13</v>
      </c>
    </row>
    <row r="2255" spans="1:9" x14ac:dyDescent="0.25">
      <c r="A2255" t="s">
        <v>2288</v>
      </c>
      <c r="B2255">
        <v>1979</v>
      </c>
      <c r="C2255" t="s">
        <v>20</v>
      </c>
      <c r="D2255">
        <v>16</v>
      </c>
      <c r="E2255">
        <v>3</v>
      </c>
      <c r="F2255">
        <v>40941.29</v>
      </c>
      <c r="G2255" t="s">
        <v>16</v>
      </c>
      <c r="H2255" t="s">
        <v>11</v>
      </c>
      <c r="I2255" t="s">
        <v>13</v>
      </c>
    </row>
    <row r="2256" spans="1:9" x14ac:dyDescent="0.25">
      <c r="A2256" t="s">
        <v>2289</v>
      </c>
      <c r="B2256">
        <v>1983</v>
      </c>
      <c r="C2256" t="s">
        <v>20</v>
      </c>
      <c r="D2256">
        <v>8</v>
      </c>
      <c r="E2256">
        <v>3</v>
      </c>
      <c r="F2256">
        <v>40961.29</v>
      </c>
      <c r="G2256" t="s">
        <v>16</v>
      </c>
      <c r="H2256" t="s">
        <v>11</v>
      </c>
      <c r="I2256" t="s">
        <v>42</v>
      </c>
    </row>
    <row r="2257" spans="1:9" x14ac:dyDescent="0.25">
      <c r="A2257" t="s">
        <v>2290</v>
      </c>
      <c r="B2257">
        <v>1974</v>
      </c>
      <c r="C2257" t="s">
        <v>18</v>
      </c>
      <c r="D2257">
        <v>5</v>
      </c>
      <c r="E2257">
        <v>0</v>
      </c>
      <c r="F2257">
        <v>40974.160000000003</v>
      </c>
      <c r="G2257" t="s">
        <v>16</v>
      </c>
      <c r="H2257" t="s">
        <v>11</v>
      </c>
      <c r="I2257" t="s">
        <v>13</v>
      </c>
    </row>
    <row r="2258" spans="1:9" x14ac:dyDescent="0.25">
      <c r="A2258" t="s">
        <v>2291</v>
      </c>
      <c r="B2258">
        <v>1979</v>
      </c>
      <c r="C2258" t="s">
        <v>37</v>
      </c>
      <c r="D2258">
        <v>11</v>
      </c>
      <c r="E2258">
        <v>1</v>
      </c>
      <c r="F2258">
        <v>41034.22</v>
      </c>
      <c r="G2258" t="s">
        <v>16</v>
      </c>
      <c r="H2258" t="s">
        <v>12</v>
      </c>
      <c r="I2258" t="s">
        <v>356</v>
      </c>
    </row>
    <row r="2259" spans="1:9" x14ac:dyDescent="0.25">
      <c r="A2259" t="s">
        <v>2292</v>
      </c>
      <c r="B2259">
        <v>1972</v>
      </c>
      <c r="C2259" t="s">
        <v>35</v>
      </c>
      <c r="D2259">
        <v>12</v>
      </c>
      <c r="E2259">
        <v>0</v>
      </c>
      <c r="F2259">
        <v>41055.29</v>
      </c>
      <c r="G2259" t="s">
        <v>16</v>
      </c>
      <c r="H2259" t="s">
        <v>11</v>
      </c>
      <c r="I2259" t="s">
        <v>42</v>
      </c>
    </row>
    <row r="2260" spans="1:9" x14ac:dyDescent="0.25">
      <c r="A2260" t="s">
        <v>2293</v>
      </c>
      <c r="B2260">
        <v>1972</v>
      </c>
      <c r="C2260" t="s">
        <v>20</v>
      </c>
      <c r="D2260">
        <v>6</v>
      </c>
      <c r="E2260">
        <v>0</v>
      </c>
      <c r="F2260">
        <v>41097.160000000003</v>
      </c>
      <c r="G2260" t="s">
        <v>16</v>
      </c>
      <c r="H2260" t="s">
        <v>12</v>
      </c>
      <c r="I2260" t="s">
        <v>168</v>
      </c>
    </row>
    <row r="2261" spans="1:9" x14ac:dyDescent="0.25">
      <c r="A2261" t="s">
        <v>2294</v>
      </c>
      <c r="B2261">
        <v>1969</v>
      </c>
      <c r="C2261" t="s">
        <v>35</v>
      </c>
      <c r="D2261">
        <v>8</v>
      </c>
      <c r="E2261">
        <v>0</v>
      </c>
      <c r="F2261">
        <v>41191.57</v>
      </c>
      <c r="G2261" t="s">
        <v>16</v>
      </c>
      <c r="H2261" t="s">
        <v>11</v>
      </c>
      <c r="I2261" t="s">
        <v>42</v>
      </c>
    </row>
    <row r="2262" spans="1:9" x14ac:dyDescent="0.25">
      <c r="A2262" t="s">
        <v>2295</v>
      </c>
      <c r="B2262">
        <v>1964</v>
      </c>
      <c r="C2262" t="s">
        <v>18</v>
      </c>
      <c r="D2262">
        <v>6</v>
      </c>
      <c r="E2262">
        <v>0</v>
      </c>
      <c r="F2262">
        <v>41250.39</v>
      </c>
      <c r="G2262" t="s">
        <v>16</v>
      </c>
      <c r="H2262" t="s">
        <v>12</v>
      </c>
      <c r="I2262" t="s">
        <v>42</v>
      </c>
    </row>
    <row r="2263" spans="1:9" x14ac:dyDescent="0.25">
      <c r="A2263" t="s">
        <v>2296</v>
      </c>
      <c r="B2263">
        <v>1977</v>
      </c>
      <c r="C2263" t="s">
        <v>35</v>
      </c>
      <c r="D2263">
        <v>27</v>
      </c>
      <c r="E2263">
        <v>2</v>
      </c>
      <c r="F2263">
        <v>41271.5</v>
      </c>
      <c r="G2263" t="s">
        <v>16</v>
      </c>
      <c r="H2263" t="s">
        <v>11</v>
      </c>
      <c r="I2263" t="s">
        <v>42</v>
      </c>
    </row>
    <row r="2264" spans="1:9" x14ac:dyDescent="0.25">
      <c r="A2264" t="s">
        <v>2297</v>
      </c>
      <c r="B2264">
        <v>1964</v>
      </c>
      <c r="C2264" t="s">
        <v>37</v>
      </c>
      <c r="D2264">
        <v>7</v>
      </c>
      <c r="E2264">
        <v>0</v>
      </c>
      <c r="F2264">
        <v>41331.79</v>
      </c>
      <c r="G2264" t="s">
        <v>16</v>
      </c>
      <c r="H2264" t="s">
        <v>11</v>
      </c>
      <c r="I2264" t="s">
        <v>42</v>
      </c>
    </row>
    <row r="2265" spans="1:9" x14ac:dyDescent="0.25">
      <c r="A2265" t="s">
        <v>2298</v>
      </c>
      <c r="B2265">
        <v>1971</v>
      </c>
      <c r="C2265" t="s">
        <v>37</v>
      </c>
      <c r="D2265">
        <v>16</v>
      </c>
      <c r="E2265">
        <v>0</v>
      </c>
      <c r="F2265">
        <v>41351.879999999997</v>
      </c>
      <c r="G2265" t="s">
        <v>16</v>
      </c>
      <c r="H2265" t="s">
        <v>11</v>
      </c>
      <c r="I2265" t="s">
        <v>42</v>
      </c>
    </row>
    <row r="2266" spans="1:9" x14ac:dyDescent="0.25">
      <c r="A2266" t="s">
        <v>2299</v>
      </c>
      <c r="B2266">
        <v>1967</v>
      </c>
      <c r="C2266" t="s">
        <v>30</v>
      </c>
      <c r="D2266">
        <v>22</v>
      </c>
      <c r="E2266">
        <v>0</v>
      </c>
      <c r="F2266">
        <v>41505.15</v>
      </c>
      <c r="G2266" t="s">
        <v>16</v>
      </c>
      <c r="H2266" t="s">
        <v>11</v>
      </c>
      <c r="I2266" t="s">
        <v>42</v>
      </c>
    </row>
    <row r="2267" spans="1:9" x14ac:dyDescent="0.25">
      <c r="A2267" t="s">
        <v>2300</v>
      </c>
      <c r="B2267">
        <v>1974</v>
      </c>
      <c r="C2267" t="s">
        <v>15</v>
      </c>
      <c r="D2267">
        <v>24</v>
      </c>
      <c r="E2267">
        <v>0</v>
      </c>
      <c r="F2267">
        <v>41636.199999999997</v>
      </c>
      <c r="G2267" t="s">
        <v>16</v>
      </c>
      <c r="H2267" t="s">
        <v>16</v>
      </c>
      <c r="I2267" t="s">
        <v>42</v>
      </c>
    </row>
    <row r="2268" spans="1:9" x14ac:dyDescent="0.25">
      <c r="A2268" t="s">
        <v>2301</v>
      </c>
      <c r="B2268">
        <v>1976</v>
      </c>
      <c r="C2268" t="s">
        <v>37</v>
      </c>
      <c r="D2268">
        <v>29</v>
      </c>
      <c r="E2268">
        <v>1</v>
      </c>
      <c r="F2268">
        <v>41661.599999999999</v>
      </c>
      <c r="G2268" t="s">
        <v>16</v>
      </c>
      <c r="H2268" t="s">
        <v>12</v>
      </c>
      <c r="I2268" t="s">
        <v>42</v>
      </c>
    </row>
    <row r="2269" spans="1:9" x14ac:dyDescent="0.25">
      <c r="A2269" t="s">
        <v>2302</v>
      </c>
      <c r="B2269">
        <v>1975</v>
      </c>
      <c r="C2269" t="s">
        <v>15</v>
      </c>
      <c r="D2269">
        <v>14</v>
      </c>
      <c r="E2269">
        <v>0</v>
      </c>
      <c r="F2269">
        <v>41676.080000000002</v>
      </c>
      <c r="G2269" t="s">
        <v>16</v>
      </c>
      <c r="H2269" t="s">
        <v>11</v>
      </c>
      <c r="I2269" t="s">
        <v>13</v>
      </c>
    </row>
    <row r="2270" spans="1:9" x14ac:dyDescent="0.25">
      <c r="A2270" t="s">
        <v>2303</v>
      </c>
      <c r="B2270">
        <v>1975</v>
      </c>
      <c r="C2270" t="s">
        <v>20</v>
      </c>
      <c r="D2270">
        <v>29</v>
      </c>
      <c r="E2270">
        <v>1</v>
      </c>
      <c r="F2270">
        <v>41681.86</v>
      </c>
      <c r="G2270" t="s">
        <v>16</v>
      </c>
      <c r="H2270" t="s">
        <v>16</v>
      </c>
      <c r="I2270" t="s">
        <v>42</v>
      </c>
    </row>
    <row r="2271" spans="1:9" x14ac:dyDescent="0.25">
      <c r="A2271" t="s">
        <v>2304</v>
      </c>
      <c r="B2271">
        <v>1962</v>
      </c>
      <c r="C2271" t="s">
        <v>20</v>
      </c>
      <c r="D2271">
        <v>22</v>
      </c>
      <c r="E2271">
        <v>0</v>
      </c>
      <c r="F2271">
        <v>41794.629999999997</v>
      </c>
      <c r="G2271" t="s">
        <v>16</v>
      </c>
      <c r="H2271" t="s">
        <v>12</v>
      </c>
      <c r="I2271" t="s">
        <v>42</v>
      </c>
    </row>
    <row r="2272" spans="1:9" x14ac:dyDescent="0.25">
      <c r="A2272" t="s">
        <v>2305</v>
      </c>
      <c r="B2272">
        <v>1966</v>
      </c>
      <c r="C2272" t="s">
        <v>20</v>
      </c>
      <c r="D2272">
        <v>21</v>
      </c>
      <c r="E2272">
        <v>0</v>
      </c>
      <c r="F2272">
        <v>41886.54</v>
      </c>
      <c r="G2272" t="s">
        <v>16</v>
      </c>
      <c r="H2272" t="s">
        <v>12</v>
      </c>
      <c r="I2272" t="s">
        <v>42</v>
      </c>
    </row>
    <row r="2273" spans="1:9" x14ac:dyDescent="0.25">
      <c r="A2273" t="s">
        <v>2306</v>
      </c>
      <c r="B2273">
        <v>1972</v>
      </c>
      <c r="C2273" t="s">
        <v>18</v>
      </c>
      <c r="D2273">
        <v>8</v>
      </c>
      <c r="E2273">
        <v>1</v>
      </c>
      <c r="F2273">
        <v>41919.1</v>
      </c>
      <c r="G2273" t="s">
        <v>16</v>
      </c>
      <c r="H2273" t="s">
        <v>16</v>
      </c>
      <c r="I2273" t="s">
        <v>168</v>
      </c>
    </row>
    <row r="2274" spans="1:9" x14ac:dyDescent="0.25">
      <c r="A2274" t="s">
        <v>2307</v>
      </c>
      <c r="B2274">
        <v>1984</v>
      </c>
      <c r="C2274" t="s">
        <v>15</v>
      </c>
      <c r="D2274">
        <v>10</v>
      </c>
      <c r="E2274">
        <v>3</v>
      </c>
      <c r="F2274">
        <v>41949.24</v>
      </c>
      <c r="G2274" t="s">
        <v>16</v>
      </c>
      <c r="H2274" t="s">
        <v>16</v>
      </c>
      <c r="I2274" t="s">
        <v>13</v>
      </c>
    </row>
    <row r="2275" spans="1:9" x14ac:dyDescent="0.25">
      <c r="A2275" t="s">
        <v>2308</v>
      </c>
      <c r="B2275">
        <v>1968</v>
      </c>
      <c r="C2275" t="s">
        <v>30</v>
      </c>
      <c r="D2275">
        <v>19</v>
      </c>
      <c r="E2275">
        <v>1</v>
      </c>
      <c r="F2275">
        <v>41999.519999999997</v>
      </c>
      <c r="G2275" t="s">
        <v>16</v>
      </c>
      <c r="H2275" t="s">
        <v>12</v>
      </c>
      <c r="I2275" t="s">
        <v>13</v>
      </c>
    </row>
    <row r="2276" spans="1:9" x14ac:dyDescent="0.25">
      <c r="A2276" t="s">
        <v>2309</v>
      </c>
      <c r="B2276">
        <v>1976</v>
      </c>
      <c r="C2276" t="s">
        <v>15</v>
      </c>
      <c r="D2276">
        <v>28</v>
      </c>
      <c r="E2276">
        <v>0</v>
      </c>
      <c r="F2276">
        <v>42111.66</v>
      </c>
      <c r="G2276" t="s">
        <v>16</v>
      </c>
      <c r="H2276" t="s">
        <v>16</v>
      </c>
      <c r="I2276" t="s">
        <v>247</v>
      </c>
    </row>
    <row r="2277" spans="1:9" x14ac:dyDescent="0.25">
      <c r="A2277" t="s">
        <v>2310</v>
      </c>
      <c r="B2277">
        <v>1997</v>
      </c>
      <c r="C2277" t="s">
        <v>30</v>
      </c>
      <c r="D2277">
        <v>9</v>
      </c>
      <c r="E2277">
        <v>2</v>
      </c>
      <c r="F2277">
        <v>42112.24</v>
      </c>
      <c r="G2277" t="s">
        <v>16</v>
      </c>
      <c r="H2277" t="s">
        <v>12</v>
      </c>
      <c r="I2277" t="s">
        <v>13</v>
      </c>
    </row>
    <row r="2278" spans="1:9" x14ac:dyDescent="0.25">
      <c r="A2278" t="s">
        <v>2311</v>
      </c>
      <c r="B2278">
        <v>1979</v>
      </c>
      <c r="C2278" t="s">
        <v>10</v>
      </c>
      <c r="D2278">
        <v>3</v>
      </c>
      <c r="E2278">
        <v>3</v>
      </c>
      <c r="F2278">
        <v>42124.52</v>
      </c>
      <c r="G2278" t="s">
        <v>16</v>
      </c>
      <c r="H2278" t="s">
        <v>16</v>
      </c>
      <c r="I2278" t="s">
        <v>13</v>
      </c>
    </row>
    <row r="2279" spans="1:9" x14ac:dyDescent="0.25">
      <c r="A2279" t="s">
        <v>2312</v>
      </c>
      <c r="B2279">
        <v>1973</v>
      </c>
      <c r="C2279" t="s">
        <v>20</v>
      </c>
      <c r="D2279">
        <v>18</v>
      </c>
      <c r="E2279">
        <v>0</v>
      </c>
      <c r="F2279">
        <v>42188.15</v>
      </c>
      <c r="G2279" t="s">
        <v>16</v>
      </c>
      <c r="H2279" t="s">
        <v>16</v>
      </c>
      <c r="I2279" t="s">
        <v>42</v>
      </c>
    </row>
    <row r="2280" spans="1:9" x14ac:dyDescent="0.25">
      <c r="A2280" t="s">
        <v>2313</v>
      </c>
      <c r="B2280">
        <v>1975</v>
      </c>
      <c r="C2280" t="s">
        <v>35</v>
      </c>
      <c r="D2280">
        <v>15</v>
      </c>
      <c r="E2280">
        <v>1</v>
      </c>
      <c r="F2280">
        <v>42211.14</v>
      </c>
      <c r="G2280" t="s">
        <v>16</v>
      </c>
      <c r="H2280" t="s">
        <v>12</v>
      </c>
      <c r="I2280" t="s">
        <v>13</v>
      </c>
    </row>
    <row r="2281" spans="1:9" x14ac:dyDescent="0.25">
      <c r="A2281" t="s">
        <v>2314</v>
      </c>
      <c r="B2281">
        <v>1967</v>
      </c>
      <c r="C2281" t="s">
        <v>18</v>
      </c>
      <c r="D2281">
        <v>28</v>
      </c>
      <c r="E2281">
        <v>0</v>
      </c>
      <c r="F2281">
        <v>42303.69</v>
      </c>
      <c r="G2281" t="s">
        <v>16</v>
      </c>
      <c r="H2281" t="s">
        <v>11</v>
      </c>
      <c r="I2281" t="s">
        <v>168</v>
      </c>
    </row>
    <row r="2282" spans="1:9" x14ac:dyDescent="0.25">
      <c r="A2282" t="s">
        <v>2315</v>
      </c>
      <c r="B2282">
        <v>1968</v>
      </c>
      <c r="C2282" t="s">
        <v>35</v>
      </c>
      <c r="D2282">
        <v>3</v>
      </c>
      <c r="E2282">
        <v>0</v>
      </c>
      <c r="F2282">
        <v>42478.6</v>
      </c>
      <c r="G2282" t="s">
        <v>16</v>
      </c>
      <c r="H2282" t="s">
        <v>11</v>
      </c>
      <c r="I2282" t="s">
        <v>42</v>
      </c>
    </row>
    <row r="2283" spans="1:9" x14ac:dyDescent="0.25">
      <c r="A2283" t="s">
        <v>2316</v>
      </c>
      <c r="B2283">
        <v>1967</v>
      </c>
      <c r="C2283" t="s">
        <v>18</v>
      </c>
      <c r="D2283">
        <v>27</v>
      </c>
      <c r="E2283">
        <v>0</v>
      </c>
      <c r="F2283">
        <v>42538.720000000001</v>
      </c>
      <c r="G2283" t="s">
        <v>16</v>
      </c>
      <c r="H2283" t="s">
        <v>12</v>
      </c>
      <c r="I2283" t="s">
        <v>42</v>
      </c>
    </row>
    <row r="2284" spans="1:9" x14ac:dyDescent="0.25">
      <c r="A2284" t="s">
        <v>2317</v>
      </c>
      <c r="B2284">
        <v>1979</v>
      </c>
      <c r="C2284" t="s">
        <v>30</v>
      </c>
      <c r="D2284">
        <v>27</v>
      </c>
      <c r="E2284">
        <v>2</v>
      </c>
      <c r="F2284">
        <v>42560.43</v>
      </c>
      <c r="G2284" t="s">
        <v>16</v>
      </c>
      <c r="H2284" t="s">
        <v>12</v>
      </c>
      <c r="I2284" t="s">
        <v>13</v>
      </c>
    </row>
    <row r="2285" spans="1:9" x14ac:dyDescent="0.25">
      <c r="A2285" t="s">
        <v>2318</v>
      </c>
      <c r="B2285">
        <v>1971</v>
      </c>
      <c r="C2285" t="s">
        <v>15</v>
      </c>
      <c r="D2285">
        <v>3</v>
      </c>
      <c r="E2285">
        <v>0</v>
      </c>
      <c r="F2285">
        <v>42644.2</v>
      </c>
      <c r="G2285" t="s">
        <v>16</v>
      </c>
      <c r="H2285" t="s">
        <v>12</v>
      </c>
      <c r="I2285" t="s">
        <v>42</v>
      </c>
    </row>
    <row r="2286" spans="1:9" x14ac:dyDescent="0.25">
      <c r="A2286" t="s">
        <v>2319</v>
      </c>
      <c r="B2286">
        <v>1977</v>
      </c>
      <c r="C2286" t="s">
        <v>37</v>
      </c>
      <c r="D2286">
        <v>21</v>
      </c>
      <c r="E2286">
        <v>2</v>
      </c>
      <c r="F2286">
        <v>42760.5</v>
      </c>
      <c r="G2286" t="s">
        <v>16</v>
      </c>
      <c r="H2286" t="s">
        <v>11</v>
      </c>
      <c r="I2286" t="s">
        <v>23</v>
      </c>
    </row>
    <row r="2287" spans="1:9" x14ac:dyDescent="0.25">
      <c r="A2287" t="s">
        <v>2320</v>
      </c>
      <c r="B2287">
        <v>1965</v>
      </c>
      <c r="C2287" t="s">
        <v>37</v>
      </c>
      <c r="D2287">
        <v>29</v>
      </c>
      <c r="E2287">
        <v>0</v>
      </c>
      <c r="F2287">
        <v>42764.12</v>
      </c>
      <c r="G2287" t="s">
        <v>16</v>
      </c>
      <c r="H2287" t="s">
        <v>11</v>
      </c>
      <c r="I2287" t="s">
        <v>42</v>
      </c>
    </row>
    <row r="2288" spans="1:9" x14ac:dyDescent="0.25">
      <c r="A2288" t="s">
        <v>2321</v>
      </c>
      <c r="B2288">
        <v>1972</v>
      </c>
      <c r="C2288" t="s">
        <v>20</v>
      </c>
      <c r="D2288">
        <v>10</v>
      </c>
      <c r="E2288">
        <v>2</v>
      </c>
      <c r="F2288">
        <v>42856.84</v>
      </c>
      <c r="G2288" t="s">
        <v>16</v>
      </c>
      <c r="H2288" t="s">
        <v>16</v>
      </c>
      <c r="I2288" t="s">
        <v>42</v>
      </c>
    </row>
    <row r="2289" spans="1:9" x14ac:dyDescent="0.25">
      <c r="A2289" t="s">
        <v>2322</v>
      </c>
      <c r="B2289">
        <v>1975</v>
      </c>
      <c r="C2289" t="s">
        <v>37</v>
      </c>
      <c r="D2289">
        <v>23</v>
      </c>
      <c r="E2289">
        <v>1</v>
      </c>
      <c r="F2289">
        <v>42969.85</v>
      </c>
      <c r="G2289" t="s">
        <v>16</v>
      </c>
      <c r="H2289" t="s">
        <v>12</v>
      </c>
      <c r="I2289" t="s">
        <v>13</v>
      </c>
    </row>
    <row r="2290" spans="1:9" x14ac:dyDescent="0.25">
      <c r="A2290" t="s">
        <v>2323</v>
      </c>
      <c r="B2290">
        <v>1978</v>
      </c>
      <c r="C2290" t="s">
        <v>15</v>
      </c>
      <c r="D2290">
        <v>4</v>
      </c>
      <c r="E2290">
        <v>0</v>
      </c>
      <c r="F2290">
        <v>42983.46</v>
      </c>
      <c r="G2290" t="s">
        <v>16</v>
      </c>
      <c r="H2290" t="s">
        <v>11</v>
      </c>
      <c r="I2290" t="s">
        <v>23</v>
      </c>
    </row>
    <row r="2291" spans="1:9" x14ac:dyDescent="0.25">
      <c r="A2291" t="s">
        <v>2324</v>
      </c>
      <c r="B2291">
        <v>1965</v>
      </c>
      <c r="C2291" t="s">
        <v>15</v>
      </c>
      <c r="D2291">
        <v>29</v>
      </c>
      <c r="E2291">
        <v>0</v>
      </c>
      <c r="F2291">
        <v>43073.760000000002</v>
      </c>
      <c r="G2291" t="s">
        <v>11</v>
      </c>
      <c r="H2291" t="s">
        <v>11</v>
      </c>
      <c r="I2291" t="s">
        <v>42</v>
      </c>
    </row>
    <row r="2292" spans="1:9" x14ac:dyDescent="0.25">
      <c r="A2292" t="s">
        <v>2325</v>
      </c>
      <c r="B2292">
        <v>1969</v>
      </c>
      <c r="C2292" t="s">
        <v>30</v>
      </c>
      <c r="D2292">
        <v>3</v>
      </c>
      <c r="E2292">
        <v>0</v>
      </c>
      <c r="F2292">
        <v>43254.42</v>
      </c>
      <c r="G2292" t="s">
        <v>11</v>
      </c>
      <c r="H2292" t="s">
        <v>11</v>
      </c>
      <c r="I2292" t="s">
        <v>168</v>
      </c>
    </row>
    <row r="2293" spans="1:9" x14ac:dyDescent="0.25">
      <c r="A2293" t="s">
        <v>2326</v>
      </c>
      <c r="B2293">
        <v>1965</v>
      </c>
      <c r="C2293" t="s">
        <v>35</v>
      </c>
      <c r="D2293">
        <v>22</v>
      </c>
      <c r="E2293">
        <v>0</v>
      </c>
      <c r="F2293">
        <v>43578.94</v>
      </c>
      <c r="G2293" t="s">
        <v>11</v>
      </c>
      <c r="H2293" t="s">
        <v>11</v>
      </c>
      <c r="I2293" t="s">
        <v>23</v>
      </c>
    </row>
    <row r="2294" spans="1:9" x14ac:dyDescent="0.25">
      <c r="A2294" t="s">
        <v>2327</v>
      </c>
      <c r="B2294">
        <v>1986</v>
      </c>
      <c r="C2294" t="s">
        <v>30</v>
      </c>
      <c r="D2294">
        <v>29</v>
      </c>
      <c r="E2294">
        <v>3</v>
      </c>
      <c r="F2294">
        <v>43753.34</v>
      </c>
      <c r="G2294" t="s">
        <v>11</v>
      </c>
      <c r="H2294" t="s">
        <v>16</v>
      </c>
      <c r="I2294" t="s">
        <v>164</v>
      </c>
    </row>
    <row r="2295" spans="1:9" x14ac:dyDescent="0.25">
      <c r="A2295" t="s">
        <v>2328</v>
      </c>
      <c r="B2295">
        <v>1966</v>
      </c>
      <c r="C2295" t="s">
        <v>37</v>
      </c>
      <c r="D2295">
        <v>25</v>
      </c>
      <c r="E2295">
        <v>2</v>
      </c>
      <c r="F2295">
        <v>43813.87</v>
      </c>
      <c r="G2295" t="s">
        <v>11</v>
      </c>
      <c r="H2295" t="s">
        <v>11</v>
      </c>
      <c r="I2295" t="s">
        <v>13</v>
      </c>
    </row>
    <row r="2296" spans="1:9" x14ac:dyDescent="0.25">
      <c r="A2296" t="s">
        <v>2329</v>
      </c>
      <c r="B2296">
        <v>1966</v>
      </c>
      <c r="C2296" t="s">
        <v>10</v>
      </c>
      <c r="D2296">
        <v>2</v>
      </c>
      <c r="E2296">
        <v>0</v>
      </c>
      <c r="F2296">
        <v>43817.45</v>
      </c>
      <c r="G2296" t="s">
        <v>11</v>
      </c>
      <c r="H2296" t="s">
        <v>12</v>
      </c>
      <c r="I2296" t="s">
        <v>23</v>
      </c>
    </row>
    <row r="2297" spans="1:9" x14ac:dyDescent="0.25">
      <c r="A2297" t="s">
        <v>2330</v>
      </c>
      <c r="B2297">
        <v>1980</v>
      </c>
      <c r="C2297" t="s">
        <v>15</v>
      </c>
      <c r="D2297">
        <v>10</v>
      </c>
      <c r="E2297">
        <v>2</v>
      </c>
      <c r="F2297">
        <v>43896.38</v>
      </c>
      <c r="G2297" t="s">
        <v>11</v>
      </c>
      <c r="H2297" t="s">
        <v>16</v>
      </c>
      <c r="I2297" t="s">
        <v>13</v>
      </c>
    </row>
    <row r="2298" spans="1:9" x14ac:dyDescent="0.25">
      <c r="A2298" t="s">
        <v>2331</v>
      </c>
      <c r="B2298">
        <v>1966</v>
      </c>
      <c r="C2298" t="s">
        <v>37</v>
      </c>
      <c r="D2298">
        <v>5</v>
      </c>
      <c r="E2298">
        <v>0</v>
      </c>
      <c r="F2298">
        <v>43921.18</v>
      </c>
      <c r="G2298" t="s">
        <v>11</v>
      </c>
      <c r="H2298" t="s">
        <v>11</v>
      </c>
      <c r="I2298" t="s">
        <v>23</v>
      </c>
    </row>
    <row r="2299" spans="1:9" x14ac:dyDescent="0.25">
      <c r="A2299" t="s">
        <v>2332</v>
      </c>
      <c r="B2299">
        <v>1988</v>
      </c>
      <c r="C2299" t="s">
        <v>10</v>
      </c>
      <c r="D2299">
        <v>16</v>
      </c>
      <c r="E2299">
        <v>1</v>
      </c>
      <c r="F2299">
        <v>43943.88</v>
      </c>
      <c r="G2299" t="s">
        <v>11</v>
      </c>
      <c r="H2299" t="s">
        <v>16</v>
      </c>
      <c r="I2299" t="s">
        <v>23</v>
      </c>
    </row>
    <row r="2300" spans="1:9" x14ac:dyDescent="0.25">
      <c r="A2300" t="s">
        <v>2333</v>
      </c>
      <c r="B2300">
        <v>1975</v>
      </c>
      <c r="C2300" t="s">
        <v>18</v>
      </c>
      <c r="D2300">
        <v>1</v>
      </c>
      <c r="E2300">
        <v>2</v>
      </c>
      <c r="F2300">
        <v>44202.65</v>
      </c>
      <c r="G2300" t="s">
        <v>11</v>
      </c>
      <c r="H2300" t="s">
        <v>11</v>
      </c>
      <c r="I2300" t="s">
        <v>13</v>
      </c>
    </row>
    <row r="2301" spans="1:9" x14ac:dyDescent="0.25">
      <c r="A2301" t="s">
        <v>2334</v>
      </c>
      <c r="B2301">
        <v>1968</v>
      </c>
      <c r="C2301" t="s">
        <v>15</v>
      </c>
      <c r="D2301">
        <v>24</v>
      </c>
      <c r="E2301">
        <v>2</v>
      </c>
      <c r="F2301">
        <v>44260.75</v>
      </c>
      <c r="G2301" t="s">
        <v>11</v>
      </c>
      <c r="H2301" t="s">
        <v>16</v>
      </c>
      <c r="I2301" t="s">
        <v>13</v>
      </c>
    </row>
    <row r="2302" spans="1:9" x14ac:dyDescent="0.25">
      <c r="A2302" t="s">
        <v>2335</v>
      </c>
      <c r="B2302">
        <v>1971</v>
      </c>
      <c r="C2302" t="s">
        <v>37</v>
      </c>
      <c r="D2302">
        <v>29</v>
      </c>
      <c r="E2302">
        <v>0</v>
      </c>
      <c r="F2302">
        <v>44400.41</v>
      </c>
      <c r="G2302" t="s">
        <v>11</v>
      </c>
      <c r="H2302" t="s">
        <v>11</v>
      </c>
      <c r="I2302" t="s">
        <v>13</v>
      </c>
    </row>
    <row r="2303" spans="1:9" x14ac:dyDescent="0.25">
      <c r="A2303" t="s">
        <v>2336</v>
      </c>
      <c r="B2303">
        <v>1967</v>
      </c>
      <c r="C2303" t="s">
        <v>20</v>
      </c>
      <c r="D2303">
        <v>14</v>
      </c>
      <c r="E2303">
        <v>0</v>
      </c>
      <c r="F2303">
        <v>44423.8</v>
      </c>
      <c r="G2303" t="s">
        <v>11</v>
      </c>
      <c r="H2303" t="s">
        <v>12</v>
      </c>
      <c r="I2303" t="s">
        <v>13</v>
      </c>
    </row>
    <row r="2304" spans="1:9" x14ac:dyDescent="0.25">
      <c r="A2304" t="s">
        <v>2337</v>
      </c>
      <c r="B2304">
        <v>2000</v>
      </c>
      <c r="C2304" t="s">
        <v>35</v>
      </c>
      <c r="D2304">
        <v>2</v>
      </c>
      <c r="E2304">
        <v>1</v>
      </c>
      <c r="F2304">
        <v>44501.4</v>
      </c>
      <c r="G2304" t="s">
        <v>11</v>
      </c>
      <c r="H2304" t="s">
        <v>12</v>
      </c>
      <c r="I2304" t="s">
        <v>13</v>
      </c>
    </row>
    <row r="2305" spans="1:9" x14ac:dyDescent="0.25">
      <c r="A2305" t="s">
        <v>2338</v>
      </c>
      <c r="B2305">
        <v>1993</v>
      </c>
      <c r="C2305" t="s">
        <v>37</v>
      </c>
      <c r="D2305">
        <v>11</v>
      </c>
      <c r="E2305">
        <v>2</v>
      </c>
      <c r="F2305">
        <v>44585.46</v>
      </c>
      <c r="G2305" t="s">
        <v>11</v>
      </c>
      <c r="H2305" t="s">
        <v>11</v>
      </c>
      <c r="I2305" t="s">
        <v>42</v>
      </c>
    </row>
    <row r="2306" spans="1:9" x14ac:dyDescent="0.25">
      <c r="A2306" t="s">
        <v>2339</v>
      </c>
      <c r="B2306">
        <v>1971</v>
      </c>
      <c r="C2306" t="s">
        <v>35</v>
      </c>
      <c r="D2306">
        <v>13</v>
      </c>
      <c r="E2306">
        <v>2</v>
      </c>
      <c r="F2306">
        <v>44641.2</v>
      </c>
      <c r="G2306" t="s">
        <v>11</v>
      </c>
      <c r="H2306" t="s">
        <v>12</v>
      </c>
      <c r="I2306" t="s">
        <v>247</v>
      </c>
    </row>
    <row r="2307" spans="1:9" x14ac:dyDescent="0.25">
      <c r="A2307" t="s">
        <v>2340</v>
      </c>
      <c r="B2307">
        <v>1962</v>
      </c>
      <c r="C2307" t="s">
        <v>30</v>
      </c>
      <c r="D2307">
        <v>17</v>
      </c>
      <c r="E2307">
        <v>0</v>
      </c>
      <c r="F2307">
        <v>45008.959999999999</v>
      </c>
      <c r="G2307" t="s">
        <v>11</v>
      </c>
      <c r="H2307" t="s">
        <v>11</v>
      </c>
      <c r="I2307" t="s">
        <v>13</v>
      </c>
    </row>
    <row r="2308" spans="1:9" x14ac:dyDescent="0.25">
      <c r="A2308" t="s">
        <v>2341</v>
      </c>
      <c r="B2308">
        <v>1974</v>
      </c>
      <c r="C2308" t="s">
        <v>35</v>
      </c>
      <c r="D2308">
        <v>9</v>
      </c>
      <c r="E2308">
        <v>2</v>
      </c>
      <c r="F2308">
        <v>45702.02</v>
      </c>
      <c r="G2308" t="s">
        <v>11</v>
      </c>
      <c r="H2308" t="s">
        <v>11</v>
      </c>
      <c r="I2308" t="s">
        <v>23</v>
      </c>
    </row>
    <row r="2309" spans="1:9" x14ac:dyDescent="0.25">
      <c r="A2309" t="s">
        <v>2342</v>
      </c>
      <c r="B2309">
        <v>1960</v>
      </c>
      <c r="C2309" t="s">
        <v>30</v>
      </c>
      <c r="D2309">
        <v>21</v>
      </c>
      <c r="E2309">
        <v>0</v>
      </c>
      <c r="F2309">
        <v>45710.21</v>
      </c>
      <c r="G2309" t="s">
        <v>11</v>
      </c>
      <c r="H2309" t="s">
        <v>11</v>
      </c>
      <c r="I2309" t="s">
        <v>168</v>
      </c>
    </row>
    <row r="2310" spans="1:9" x14ac:dyDescent="0.25">
      <c r="A2310" t="s">
        <v>2343</v>
      </c>
      <c r="B2310">
        <v>1979</v>
      </c>
      <c r="C2310" t="s">
        <v>35</v>
      </c>
      <c r="D2310">
        <v>12</v>
      </c>
      <c r="E2310">
        <v>0</v>
      </c>
      <c r="F2310">
        <v>45863.21</v>
      </c>
      <c r="G2310" t="s">
        <v>11</v>
      </c>
      <c r="H2310" t="s">
        <v>16</v>
      </c>
      <c r="I2310" t="s">
        <v>13</v>
      </c>
    </row>
    <row r="2311" spans="1:9" x14ac:dyDescent="0.25">
      <c r="A2311" t="s">
        <v>2344</v>
      </c>
      <c r="B2311">
        <v>1985</v>
      </c>
      <c r="C2311" t="s">
        <v>20</v>
      </c>
      <c r="D2311">
        <v>30</v>
      </c>
      <c r="E2311">
        <v>2</v>
      </c>
      <c r="F2311">
        <v>46113.51</v>
      </c>
      <c r="G2311" t="s">
        <v>11</v>
      </c>
      <c r="H2311" t="s">
        <v>12</v>
      </c>
      <c r="I2311" t="s">
        <v>42</v>
      </c>
    </row>
    <row r="2312" spans="1:9" x14ac:dyDescent="0.25">
      <c r="A2312" t="s">
        <v>2345</v>
      </c>
      <c r="B2312">
        <v>1962</v>
      </c>
      <c r="C2312" t="s">
        <v>30</v>
      </c>
      <c r="D2312">
        <v>4</v>
      </c>
      <c r="E2312">
        <v>3</v>
      </c>
      <c r="F2312">
        <v>46130.53</v>
      </c>
      <c r="G2312" t="s">
        <v>16</v>
      </c>
      <c r="H2312" t="s">
        <v>16</v>
      </c>
      <c r="I2312" t="s">
        <v>23</v>
      </c>
    </row>
    <row r="2313" spans="1:9" x14ac:dyDescent="0.25">
      <c r="A2313" t="s">
        <v>2346</v>
      </c>
      <c r="B2313">
        <v>1976</v>
      </c>
      <c r="C2313" t="s">
        <v>30</v>
      </c>
      <c r="D2313">
        <v>2</v>
      </c>
      <c r="E2313">
        <v>3</v>
      </c>
      <c r="F2313">
        <v>46151.12</v>
      </c>
      <c r="G2313" t="s">
        <v>16</v>
      </c>
      <c r="H2313" t="s">
        <v>12</v>
      </c>
      <c r="I2313" t="s">
        <v>13</v>
      </c>
    </row>
    <row r="2314" spans="1:9" x14ac:dyDescent="0.25">
      <c r="A2314" t="s">
        <v>2347</v>
      </c>
      <c r="B2314">
        <v>1978</v>
      </c>
      <c r="C2314" t="s">
        <v>35</v>
      </c>
      <c r="D2314">
        <v>17</v>
      </c>
      <c r="E2314">
        <v>2</v>
      </c>
      <c r="F2314">
        <v>46200.99</v>
      </c>
      <c r="G2314" t="s">
        <v>16</v>
      </c>
      <c r="H2314" t="s">
        <v>16</v>
      </c>
      <c r="I2314" t="s">
        <v>13</v>
      </c>
    </row>
    <row r="2315" spans="1:9" x14ac:dyDescent="0.25">
      <c r="A2315" t="s">
        <v>2348</v>
      </c>
      <c r="B2315">
        <v>1971</v>
      </c>
      <c r="C2315" t="s">
        <v>30</v>
      </c>
      <c r="D2315">
        <v>6</v>
      </c>
      <c r="E2315">
        <v>3</v>
      </c>
      <c r="F2315">
        <v>46255.11</v>
      </c>
      <c r="G2315" t="s">
        <v>16</v>
      </c>
      <c r="H2315" t="s">
        <v>12</v>
      </c>
      <c r="I2315" t="s">
        <v>247</v>
      </c>
    </row>
    <row r="2316" spans="1:9" x14ac:dyDescent="0.25">
      <c r="A2316" t="s">
        <v>2349</v>
      </c>
      <c r="B2316">
        <v>1961</v>
      </c>
      <c r="C2316" t="s">
        <v>35</v>
      </c>
      <c r="D2316">
        <v>8</v>
      </c>
      <c r="E2316">
        <v>0</v>
      </c>
      <c r="F2316">
        <v>46599.11</v>
      </c>
      <c r="G2316" t="s">
        <v>16</v>
      </c>
      <c r="H2316" t="s">
        <v>16</v>
      </c>
      <c r="I2316" t="s">
        <v>13</v>
      </c>
    </row>
    <row r="2317" spans="1:9" x14ac:dyDescent="0.25">
      <c r="A2317" t="s">
        <v>2350</v>
      </c>
      <c r="B2317">
        <v>1969</v>
      </c>
      <c r="C2317" t="s">
        <v>18</v>
      </c>
      <c r="D2317">
        <v>23</v>
      </c>
      <c r="E2317">
        <v>3</v>
      </c>
      <c r="F2317">
        <v>46661.440000000002</v>
      </c>
      <c r="G2317" t="s">
        <v>16</v>
      </c>
      <c r="H2317" t="s">
        <v>12</v>
      </c>
      <c r="I2317" t="s">
        <v>23</v>
      </c>
    </row>
    <row r="2318" spans="1:9" x14ac:dyDescent="0.25">
      <c r="A2318" t="s">
        <v>2351</v>
      </c>
      <c r="B2318">
        <v>1960</v>
      </c>
      <c r="C2318" t="s">
        <v>15</v>
      </c>
      <c r="D2318">
        <v>17</v>
      </c>
      <c r="E2318">
        <v>3</v>
      </c>
      <c r="F2318">
        <v>46718.16</v>
      </c>
      <c r="G2318" t="s">
        <v>16</v>
      </c>
      <c r="H2318" t="s">
        <v>16</v>
      </c>
      <c r="I2318" t="s">
        <v>23</v>
      </c>
    </row>
    <row r="2319" spans="1:9" x14ac:dyDescent="0.25">
      <c r="A2319" t="s">
        <v>2352</v>
      </c>
      <c r="B2319">
        <v>1958</v>
      </c>
      <c r="C2319" t="s">
        <v>20</v>
      </c>
      <c r="D2319">
        <v>15</v>
      </c>
      <c r="E2319">
        <v>0</v>
      </c>
      <c r="F2319">
        <v>46889.26</v>
      </c>
      <c r="G2319" t="s">
        <v>11</v>
      </c>
      <c r="H2319" t="s">
        <v>12</v>
      </c>
      <c r="I2319" t="s">
        <v>13</v>
      </c>
    </row>
    <row r="2320" spans="1:9" x14ac:dyDescent="0.25">
      <c r="A2320" t="s">
        <v>2353</v>
      </c>
      <c r="B2320">
        <v>1959</v>
      </c>
      <c r="C2320" t="s">
        <v>10</v>
      </c>
      <c r="D2320">
        <v>14</v>
      </c>
      <c r="E2320">
        <v>0</v>
      </c>
      <c r="F2320">
        <v>47055.53</v>
      </c>
      <c r="G2320" t="s">
        <v>11</v>
      </c>
      <c r="H2320" t="s">
        <v>16</v>
      </c>
      <c r="I2320" t="s">
        <v>13</v>
      </c>
    </row>
    <row r="2321" spans="1:9" x14ac:dyDescent="0.25">
      <c r="A2321" t="s">
        <v>2354</v>
      </c>
      <c r="B2321">
        <v>1970</v>
      </c>
      <c r="C2321" t="s">
        <v>30</v>
      </c>
      <c r="D2321">
        <v>28</v>
      </c>
      <c r="E2321">
        <v>2</v>
      </c>
      <c r="F2321">
        <v>47269.85</v>
      </c>
      <c r="G2321" t="s">
        <v>16</v>
      </c>
      <c r="H2321" t="s">
        <v>11</v>
      </c>
      <c r="I2321" t="s">
        <v>13</v>
      </c>
    </row>
    <row r="2322" spans="1:9" x14ac:dyDescent="0.25">
      <c r="A2322" t="s">
        <v>2355</v>
      </c>
      <c r="B2322">
        <v>1958</v>
      </c>
      <c r="C2322" t="s">
        <v>20</v>
      </c>
      <c r="D2322">
        <v>3</v>
      </c>
      <c r="E2322">
        <v>2</v>
      </c>
      <c r="F2322">
        <v>47291.06</v>
      </c>
      <c r="G2322" t="s">
        <v>11</v>
      </c>
      <c r="H2322" t="s">
        <v>16</v>
      </c>
      <c r="I2322" t="s">
        <v>42</v>
      </c>
    </row>
    <row r="2323" spans="1:9" x14ac:dyDescent="0.25">
      <c r="A2323" t="s">
        <v>2356</v>
      </c>
      <c r="B2323">
        <v>1959</v>
      </c>
      <c r="C2323" t="s">
        <v>37</v>
      </c>
      <c r="D2323">
        <v>4</v>
      </c>
      <c r="E2323">
        <v>2</v>
      </c>
      <c r="F2323">
        <v>47305.31</v>
      </c>
      <c r="G2323" t="s">
        <v>11</v>
      </c>
      <c r="H2323" t="s">
        <v>16</v>
      </c>
      <c r="I2323" t="s">
        <v>42</v>
      </c>
    </row>
    <row r="2324" spans="1:9" x14ac:dyDescent="0.25">
      <c r="A2324" t="s">
        <v>2357</v>
      </c>
      <c r="B2324">
        <v>1961</v>
      </c>
      <c r="C2324" t="s">
        <v>18</v>
      </c>
      <c r="D2324">
        <v>13</v>
      </c>
      <c r="E2324">
        <v>1</v>
      </c>
      <c r="F2324">
        <v>47403.88</v>
      </c>
      <c r="G2324" t="s">
        <v>16</v>
      </c>
      <c r="H2324" t="s">
        <v>12</v>
      </c>
      <c r="I2324" t="s">
        <v>42</v>
      </c>
    </row>
    <row r="2325" spans="1:9" x14ac:dyDescent="0.25">
      <c r="A2325" t="s">
        <v>2358</v>
      </c>
      <c r="B2325">
        <v>1971</v>
      </c>
      <c r="C2325" t="s">
        <v>20</v>
      </c>
      <c r="D2325">
        <v>27</v>
      </c>
      <c r="E2325">
        <v>2</v>
      </c>
      <c r="F2325">
        <v>47462.89</v>
      </c>
      <c r="G2325" t="s">
        <v>16</v>
      </c>
      <c r="H2325" t="s">
        <v>11</v>
      </c>
      <c r="I2325" t="s">
        <v>13</v>
      </c>
    </row>
    <row r="2326" spans="1:9" x14ac:dyDescent="0.25">
      <c r="A2326" t="s">
        <v>2359</v>
      </c>
      <c r="B2326">
        <v>1964</v>
      </c>
      <c r="C2326" t="s">
        <v>15</v>
      </c>
      <c r="D2326">
        <v>7</v>
      </c>
      <c r="E2326">
        <v>2</v>
      </c>
      <c r="F2326">
        <v>47496.49</v>
      </c>
      <c r="G2326" t="s">
        <v>16</v>
      </c>
      <c r="H2326" t="s">
        <v>12</v>
      </c>
      <c r="I2326" t="s">
        <v>23</v>
      </c>
    </row>
    <row r="2327" spans="1:9" x14ac:dyDescent="0.25">
      <c r="A2327" t="s">
        <v>2360</v>
      </c>
      <c r="B2327">
        <v>1963</v>
      </c>
      <c r="C2327" t="s">
        <v>35</v>
      </c>
      <c r="D2327">
        <v>5</v>
      </c>
      <c r="E2327">
        <v>1</v>
      </c>
      <c r="F2327">
        <v>47896.79</v>
      </c>
      <c r="G2327" t="s">
        <v>16</v>
      </c>
      <c r="H2327" t="s">
        <v>12</v>
      </c>
      <c r="I2327" t="s">
        <v>247</v>
      </c>
    </row>
    <row r="2328" spans="1:9" x14ac:dyDescent="0.25">
      <c r="A2328" t="s">
        <v>2361</v>
      </c>
      <c r="B2328">
        <v>1958</v>
      </c>
      <c r="C2328" t="s">
        <v>15</v>
      </c>
      <c r="D2328">
        <v>16</v>
      </c>
      <c r="E2328">
        <v>1</v>
      </c>
      <c r="F2328">
        <v>47928.03</v>
      </c>
      <c r="G2328" t="s">
        <v>11</v>
      </c>
      <c r="H2328" t="s">
        <v>12</v>
      </c>
      <c r="I2328" t="s">
        <v>42</v>
      </c>
    </row>
    <row r="2329" spans="1:9" x14ac:dyDescent="0.25">
      <c r="A2329" t="s">
        <v>2362</v>
      </c>
      <c r="B2329">
        <v>1962</v>
      </c>
      <c r="C2329" t="s">
        <v>35</v>
      </c>
      <c r="D2329">
        <v>27</v>
      </c>
      <c r="E2329">
        <v>0</v>
      </c>
      <c r="F2329">
        <v>48173.36</v>
      </c>
      <c r="G2329" t="s">
        <v>16</v>
      </c>
      <c r="H2329" t="s">
        <v>12</v>
      </c>
      <c r="I2329" t="s">
        <v>42</v>
      </c>
    </row>
    <row r="2330" spans="1:9" x14ac:dyDescent="0.25">
      <c r="A2330" t="s">
        <v>2363</v>
      </c>
      <c r="B2330">
        <v>1961</v>
      </c>
      <c r="C2330" t="s">
        <v>30</v>
      </c>
      <c r="D2330">
        <v>21</v>
      </c>
      <c r="E2330">
        <v>1</v>
      </c>
      <c r="F2330">
        <v>48517.56</v>
      </c>
      <c r="G2330" t="s">
        <v>16</v>
      </c>
      <c r="H2330" t="s">
        <v>12</v>
      </c>
      <c r="I2330" t="s">
        <v>247</v>
      </c>
    </row>
    <row r="2331" spans="1:9" x14ac:dyDescent="0.25">
      <c r="A2331" t="s">
        <v>2364</v>
      </c>
      <c r="B2331">
        <v>1968</v>
      </c>
      <c r="C2331" t="s">
        <v>30</v>
      </c>
      <c r="D2331">
        <v>1</v>
      </c>
      <c r="E2331">
        <v>3</v>
      </c>
      <c r="F2331">
        <v>48549.18</v>
      </c>
      <c r="G2331" t="s">
        <v>16</v>
      </c>
      <c r="H2331" t="s">
        <v>12</v>
      </c>
      <c r="I2331" t="s">
        <v>168</v>
      </c>
    </row>
    <row r="2332" spans="1:9" x14ac:dyDescent="0.25">
      <c r="A2332" t="s">
        <v>2365</v>
      </c>
      <c r="B2332">
        <v>1962</v>
      </c>
      <c r="C2332" t="s">
        <v>37</v>
      </c>
      <c r="D2332">
        <v>11</v>
      </c>
      <c r="E2332">
        <v>0</v>
      </c>
      <c r="F2332">
        <v>48673.56</v>
      </c>
      <c r="G2332" t="s">
        <v>16</v>
      </c>
      <c r="H2332" t="s">
        <v>11</v>
      </c>
      <c r="I2332" t="s">
        <v>13</v>
      </c>
    </row>
    <row r="2333" spans="1:9" x14ac:dyDescent="0.25">
      <c r="A2333" t="s">
        <v>2366</v>
      </c>
      <c r="B2333">
        <v>1965</v>
      </c>
      <c r="C2333" t="s">
        <v>37</v>
      </c>
      <c r="D2333">
        <v>27</v>
      </c>
      <c r="E2333">
        <v>1</v>
      </c>
      <c r="F2333">
        <v>48675.519999999997</v>
      </c>
      <c r="G2333" t="s">
        <v>16</v>
      </c>
      <c r="H2333" t="s">
        <v>11</v>
      </c>
      <c r="I2333" t="s">
        <v>13</v>
      </c>
    </row>
    <row r="2334" spans="1:9" x14ac:dyDescent="0.25">
      <c r="A2334" t="s">
        <v>2367</v>
      </c>
      <c r="B2334">
        <v>1959</v>
      </c>
      <c r="C2334" t="s">
        <v>10</v>
      </c>
      <c r="D2334">
        <v>22</v>
      </c>
      <c r="E2334">
        <v>0</v>
      </c>
      <c r="F2334">
        <v>48824.45</v>
      </c>
      <c r="G2334" t="s">
        <v>11</v>
      </c>
      <c r="H2334" t="s">
        <v>16</v>
      </c>
      <c r="I2334" t="s">
        <v>42</v>
      </c>
    </row>
    <row r="2335" spans="1:9" x14ac:dyDescent="0.25">
      <c r="A2335" t="s">
        <v>2368</v>
      </c>
      <c r="B2335">
        <v>1978</v>
      </c>
      <c r="C2335" t="s">
        <v>30</v>
      </c>
      <c r="D2335">
        <v>29</v>
      </c>
      <c r="E2335">
        <v>0</v>
      </c>
      <c r="F2335">
        <v>48885.14</v>
      </c>
      <c r="G2335" t="s">
        <v>16</v>
      </c>
      <c r="H2335" t="s">
        <v>11</v>
      </c>
      <c r="I2335" t="s">
        <v>13</v>
      </c>
    </row>
    <row r="2336" spans="1:9" x14ac:dyDescent="0.25">
      <c r="A2336" t="s">
        <v>2369</v>
      </c>
      <c r="B2336">
        <v>1963</v>
      </c>
      <c r="C2336" t="s">
        <v>20</v>
      </c>
      <c r="D2336">
        <v>4</v>
      </c>
      <c r="E2336">
        <v>1</v>
      </c>
      <c r="F2336">
        <v>48970.25</v>
      </c>
      <c r="G2336" t="s">
        <v>16</v>
      </c>
      <c r="H2336" t="s">
        <v>11</v>
      </c>
      <c r="I2336" t="s">
        <v>13</v>
      </c>
    </row>
    <row r="2337" spans="1:9" x14ac:dyDescent="0.25">
      <c r="A2337" t="s">
        <v>2370</v>
      </c>
      <c r="B2337">
        <v>1958</v>
      </c>
      <c r="C2337" t="s">
        <v>18</v>
      </c>
      <c r="D2337">
        <v>27</v>
      </c>
      <c r="E2337">
        <v>2</v>
      </c>
      <c r="F2337">
        <v>49577.66</v>
      </c>
      <c r="G2337" t="s">
        <v>11</v>
      </c>
      <c r="H2337" t="s">
        <v>11</v>
      </c>
      <c r="I2337" t="s">
        <v>13</v>
      </c>
    </row>
    <row r="2338" spans="1:9" x14ac:dyDescent="0.25">
      <c r="A2338" t="s">
        <v>2371</v>
      </c>
      <c r="B2338">
        <v>1994</v>
      </c>
      <c r="C2338" t="s">
        <v>37</v>
      </c>
      <c r="D2338">
        <v>27</v>
      </c>
      <c r="E2338">
        <v>1</v>
      </c>
      <c r="F2338">
        <v>51194.559999999998</v>
      </c>
      <c r="G2338" t="s">
        <v>16</v>
      </c>
      <c r="H2338" t="s">
        <v>12</v>
      </c>
      <c r="I2338" t="s">
        <v>42</v>
      </c>
    </row>
    <row r="2339" spans="1:9" x14ac:dyDescent="0.25">
      <c r="A2339" t="s">
        <v>2372</v>
      </c>
      <c r="B2339">
        <v>1962</v>
      </c>
      <c r="C2339" t="s">
        <v>35</v>
      </c>
      <c r="D2339">
        <v>4</v>
      </c>
      <c r="E2339">
        <v>0</v>
      </c>
      <c r="F2339">
        <v>52590.83</v>
      </c>
      <c r="G2339" t="s">
        <v>16</v>
      </c>
      <c r="H2339" t="s">
        <v>12</v>
      </c>
      <c r="I2339" t="s">
        <v>42</v>
      </c>
    </row>
    <row r="2340" spans="1:9" x14ac:dyDescent="0.25">
      <c r="B2340">
        <v>1989</v>
      </c>
      <c r="C2340" t="s">
        <v>18</v>
      </c>
      <c r="D2340">
        <v>19</v>
      </c>
      <c r="E2340">
        <v>0</v>
      </c>
      <c r="F2340">
        <v>55135.4</v>
      </c>
      <c r="G2340" t="s">
        <v>16</v>
      </c>
      <c r="H2340" t="s">
        <v>11</v>
      </c>
      <c r="I2340" t="s">
        <v>23</v>
      </c>
    </row>
    <row r="2341" spans="1:9" x14ac:dyDescent="0.25">
      <c r="B2341">
        <v>1991</v>
      </c>
      <c r="C2341" t="s">
        <v>18</v>
      </c>
      <c r="D2341">
        <v>6</v>
      </c>
      <c r="E2341">
        <v>1</v>
      </c>
      <c r="F2341">
        <v>58571.07</v>
      </c>
      <c r="G2341" t="s">
        <v>16</v>
      </c>
      <c r="H2341" t="s">
        <v>12</v>
      </c>
      <c r="I2341" t="s">
        <v>247</v>
      </c>
    </row>
    <row r="2342" spans="1:9" x14ac:dyDescent="0.25">
      <c r="B2342">
        <v>1970</v>
      </c>
      <c r="C2342" t="s">
        <v>31</v>
      </c>
      <c r="D2342">
        <v>11</v>
      </c>
      <c r="E2342">
        <v>3</v>
      </c>
      <c r="F2342">
        <v>60021.4</v>
      </c>
      <c r="G2342" t="s">
        <v>16</v>
      </c>
      <c r="H2342" t="s">
        <v>16</v>
      </c>
      <c r="I2342" t="s">
        <v>23</v>
      </c>
    </row>
    <row r="2343" spans="1:9" x14ac:dyDescent="0.25">
      <c r="B2343">
        <v>1977</v>
      </c>
      <c r="C2343" t="s">
        <v>18</v>
      </c>
      <c r="D2343">
        <v>8</v>
      </c>
      <c r="E2343">
        <v>0</v>
      </c>
      <c r="F2343">
        <v>62592.87</v>
      </c>
      <c r="G2343" t="s">
        <v>11</v>
      </c>
      <c r="H2343" t="s">
        <v>12</v>
      </c>
      <c r="I2343" t="s">
        <v>13</v>
      </c>
    </row>
    <row r="2344" spans="1:9" x14ac:dyDescent="0.25">
      <c r="B2344">
        <v>1968</v>
      </c>
      <c r="C2344" t="s">
        <v>37</v>
      </c>
      <c r="D2344">
        <v>12</v>
      </c>
      <c r="E2344">
        <v>0</v>
      </c>
      <c r="F2344">
        <v>63770.43</v>
      </c>
      <c r="G2344" t="s">
        <v>16</v>
      </c>
      <c r="H2344" t="s">
        <v>12</v>
      </c>
      <c r="I2344" t="s">
        <v>13</v>
      </c>
    </row>
  </sheetData>
  <autoFilter ref="A1:I2344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38"/>
  <sheetViews>
    <sheetView workbookViewId="0">
      <selection activeCell="F13" sqref="F13"/>
    </sheetView>
  </sheetViews>
  <sheetFormatPr defaultRowHeight="15" x14ac:dyDescent="0.25"/>
  <cols>
    <col min="1" max="1" width="11.85546875" bestFit="1" customWidth="1"/>
    <col min="2" max="2" width="7" bestFit="1" customWidth="1"/>
    <col min="3" max="3" width="18.7109375" customWidth="1"/>
    <col min="4" max="4" width="8.42578125" customWidth="1"/>
    <col min="5" max="5" width="23.7109375" customWidth="1"/>
    <col min="6" max="6" width="11.7109375" bestFit="1" customWidth="1"/>
    <col min="7" max="7" width="15.140625" bestFit="1" customWidth="1"/>
    <col min="8" max="8" width="13.7109375" bestFit="1" customWidth="1"/>
    <col min="9" max="9" width="24.42578125" style="7" bestFit="1" customWidth="1"/>
    <col min="10" max="10" width="12" customWidth="1"/>
  </cols>
  <sheetData>
    <row r="1" spans="1:13" ht="18.95" customHeight="1" x14ac:dyDescent="0.25">
      <c r="A1" s="78" t="s">
        <v>0</v>
      </c>
      <c r="B1" s="78" t="s">
        <v>2373</v>
      </c>
      <c r="C1" s="78" t="s">
        <v>6006</v>
      </c>
      <c r="D1" s="78" t="s">
        <v>2374</v>
      </c>
      <c r="E1" s="78" t="s">
        <v>6007</v>
      </c>
      <c r="F1" s="78" t="s">
        <v>2375</v>
      </c>
      <c r="G1" s="78" t="s">
        <v>2376</v>
      </c>
      <c r="H1" s="78" t="s">
        <v>2377</v>
      </c>
      <c r="I1" s="78" t="s">
        <v>2378</v>
      </c>
      <c r="J1" s="78" t="s">
        <v>2379</v>
      </c>
    </row>
    <row r="2" spans="1:13" x14ac:dyDescent="0.25">
      <c r="A2" s="47" t="s">
        <v>2372</v>
      </c>
      <c r="B2" s="47">
        <v>47.41</v>
      </c>
      <c r="C2" s="47" t="str">
        <f>IF(B2&lt;18.5,"Under Weight", IF(B2&lt;=24.9,"Healthy Weight", IF(B2&lt;=29.9,"Over Weight","Obesity")))</f>
        <v>Obesity</v>
      </c>
      <c r="D2" s="47">
        <v>7.47</v>
      </c>
      <c r="E2" s="47" t="str">
        <f>IF(D2&lt;5.7,"Normal", IF(D2&lt;=6.4,"Prediabetes","Above Diabetes"))</f>
        <v>Above Diabetes</v>
      </c>
      <c r="F2" s="47" t="s">
        <v>2380</v>
      </c>
      <c r="G2" s="47" t="s">
        <v>2380</v>
      </c>
      <c r="H2" s="47" t="s">
        <v>2380</v>
      </c>
      <c r="I2" s="47">
        <v>0</v>
      </c>
      <c r="J2" s="47" t="s">
        <v>2383</v>
      </c>
      <c r="L2" t="s">
        <v>2392</v>
      </c>
    </row>
    <row r="3" spans="1:13" x14ac:dyDescent="0.25">
      <c r="A3" s="47" t="s">
        <v>2371</v>
      </c>
      <c r="B3" s="47">
        <v>30.36</v>
      </c>
      <c r="C3" s="47" t="str">
        <f t="shared" ref="C3:C66" si="0">IF(B3&lt;18.5,"Under Weight", IF(B3&lt;=24.9,"Healthy Weight", IF(B3&lt;=29.9,"Over Weight","Obesity")))</f>
        <v>Obesity</v>
      </c>
      <c r="D3" s="47">
        <v>5.77</v>
      </c>
      <c r="E3" s="47" t="str">
        <f t="shared" ref="E3:E66" si="1">IF(D3&lt;5.7,"Normal", IF(D3&lt;=6.4,"Prediabetes","Above Diabetes"))</f>
        <v>Prediabetes</v>
      </c>
      <c r="F3" s="47" t="s">
        <v>2380</v>
      </c>
      <c r="G3" s="47" t="s">
        <v>2380</v>
      </c>
      <c r="H3" s="47" t="s">
        <v>2380</v>
      </c>
      <c r="I3" s="47">
        <v>0</v>
      </c>
      <c r="J3" s="47" t="s">
        <v>2383</v>
      </c>
      <c r="L3" t="s">
        <v>2393</v>
      </c>
      <c r="M3">
        <f>COUNTIF(J2:J2336,"Yes")</f>
        <v>488</v>
      </c>
    </row>
    <row r="4" spans="1:13" x14ac:dyDescent="0.25">
      <c r="A4" s="47" t="s">
        <v>2370</v>
      </c>
      <c r="B4" s="47">
        <v>34.484999999999999</v>
      </c>
      <c r="C4" s="47" t="str">
        <f t="shared" si="0"/>
        <v>Obesity</v>
      </c>
      <c r="D4" s="47">
        <v>11.87</v>
      </c>
      <c r="E4" s="47" t="str">
        <f t="shared" si="1"/>
        <v>Above Diabetes</v>
      </c>
      <c r="F4" s="47" t="s">
        <v>2383</v>
      </c>
      <c r="G4" s="47" t="s">
        <v>2380</v>
      </c>
      <c r="H4" s="47" t="s">
        <v>2380</v>
      </c>
      <c r="I4" s="47">
        <v>2</v>
      </c>
      <c r="J4" s="47" t="s">
        <v>2383</v>
      </c>
      <c r="L4" t="s">
        <v>2394</v>
      </c>
      <c r="M4">
        <f>COUNTIF(J2:J2336,"No")</f>
        <v>1847</v>
      </c>
    </row>
    <row r="5" spans="1:13" x14ac:dyDescent="0.25">
      <c r="A5" s="47" t="s">
        <v>2369</v>
      </c>
      <c r="B5" s="47">
        <v>38.094999999999999</v>
      </c>
      <c r="C5" s="47" t="str">
        <f t="shared" si="0"/>
        <v>Obesity</v>
      </c>
      <c r="D5" s="47">
        <v>6.05</v>
      </c>
      <c r="E5" s="47" t="str">
        <f t="shared" si="1"/>
        <v>Prediabetes</v>
      </c>
      <c r="F5" s="47" t="s">
        <v>2380</v>
      </c>
      <c r="G5" s="47" t="s">
        <v>2380</v>
      </c>
      <c r="H5" s="47" t="s">
        <v>2380</v>
      </c>
      <c r="I5" s="47">
        <v>0</v>
      </c>
      <c r="J5" s="47" t="s">
        <v>2383</v>
      </c>
    </row>
    <row r="6" spans="1:13" x14ac:dyDescent="0.25">
      <c r="A6" s="47" t="s">
        <v>2368</v>
      </c>
      <c r="B6" s="47">
        <v>35.53</v>
      </c>
      <c r="C6" s="47" t="str">
        <f t="shared" si="0"/>
        <v>Obesity</v>
      </c>
      <c r="D6" s="47">
        <v>5.45</v>
      </c>
      <c r="E6" s="47" t="str">
        <f t="shared" si="1"/>
        <v>Normal</v>
      </c>
      <c r="F6" s="47" t="s">
        <v>2380</v>
      </c>
      <c r="G6" s="47" t="s">
        <v>2380</v>
      </c>
      <c r="H6" s="47" t="s">
        <v>2380</v>
      </c>
      <c r="I6" s="47">
        <v>0</v>
      </c>
      <c r="J6" s="47" t="s">
        <v>2383</v>
      </c>
      <c r="K6" t="s">
        <v>6014</v>
      </c>
    </row>
    <row r="7" spans="1:13" x14ac:dyDescent="0.25">
      <c r="A7" s="47" t="s">
        <v>2367</v>
      </c>
      <c r="B7" s="47">
        <v>32.799999999999997</v>
      </c>
      <c r="C7" s="47" t="str">
        <f t="shared" si="0"/>
        <v>Obesity</v>
      </c>
      <c r="D7" s="47">
        <v>6.59</v>
      </c>
      <c r="E7" s="47" t="str">
        <f t="shared" si="1"/>
        <v>Above Diabetes</v>
      </c>
      <c r="F7" s="47" t="s">
        <v>2380</v>
      </c>
      <c r="G7" s="47" t="s">
        <v>2380</v>
      </c>
      <c r="H7" s="47" t="s">
        <v>2380</v>
      </c>
      <c r="I7" s="47">
        <v>0</v>
      </c>
      <c r="J7" s="47" t="s">
        <v>2383</v>
      </c>
      <c r="L7">
        <f>SUM(I2:I2336)</f>
        <v>1579</v>
      </c>
    </row>
    <row r="8" spans="1:13" x14ac:dyDescent="0.25">
      <c r="A8" s="47" t="s">
        <v>2366</v>
      </c>
      <c r="B8" s="47">
        <v>36.4</v>
      </c>
      <c r="C8" s="47" t="str">
        <f t="shared" si="0"/>
        <v>Obesity</v>
      </c>
      <c r="D8" s="47">
        <v>6.07</v>
      </c>
      <c r="E8" s="47" t="str">
        <f t="shared" si="1"/>
        <v>Prediabetes</v>
      </c>
      <c r="F8" s="47" t="s">
        <v>2380</v>
      </c>
      <c r="G8" s="47" t="s">
        <v>2380</v>
      </c>
      <c r="H8" s="47" t="s">
        <v>2380</v>
      </c>
      <c r="I8" s="47">
        <v>0</v>
      </c>
      <c r="J8" s="47" t="s">
        <v>2383</v>
      </c>
    </row>
    <row r="9" spans="1:13" x14ac:dyDescent="0.25">
      <c r="A9" s="47" t="s">
        <v>2365</v>
      </c>
      <c r="B9" s="47">
        <v>36.96</v>
      </c>
      <c r="C9" s="47" t="str">
        <f t="shared" si="0"/>
        <v>Obesity</v>
      </c>
      <c r="D9" s="47">
        <v>7.93</v>
      </c>
      <c r="E9" s="47" t="str">
        <f t="shared" si="1"/>
        <v>Above Diabetes</v>
      </c>
      <c r="F9" s="47" t="s">
        <v>2380</v>
      </c>
      <c r="G9" s="47" t="s">
        <v>2380</v>
      </c>
      <c r="H9" s="47" t="s">
        <v>2380</v>
      </c>
      <c r="I9" s="47">
        <v>3</v>
      </c>
      <c r="J9" s="47" t="s">
        <v>2383</v>
      </c>
    </row>
    <row r="10" spans="1:13" x14ac:dyDescent="0.25">
      <c r="A10" s="47" t="s">
        <v>2364</v>
      </c>
      <c r="B10" s="47">
        <v>41.14</v>
      </c>
      <c r="C10" s="47" t="str">
        <f t="shared" si="0"/>
        <v>Obesity</v>
      </c>
      <c r="D10" s="47">
        <v>9.58</v>
      </c>
      <c r="E10" s="47" t="str">
        <f t="shared" si="1"/>
        <v>Above Diabetes</v>
      </c>
      <c r="F10" s="47" t="s">
        <v>2383</v>
      </c>
      <c r="G10" s="47" t="s">
        <v>2380</v>
      </c>
      <c r="H10" s="47" t="s">
        <v>2383</v>
      </c>
      <c r="I10" s="47">
        <v>1</v>
      </c>
      <c r="J10" s="47" t="s">
        <v>2383</v>
      </c>
    </row>
    <row r="11" spans="1:13" x14ac:dyDescent="0.25">
      <c r="A11" s="47" t="s">
        <v>2363</v>
      </c>
      <c r="B11" s="47">
        <v>38.06</v>
      </c>
      <c r="C11" s="47" t="str">
        <f t="shared" si="0"/>
        <v>Obesity</v>
      </c>
      <c r="D11" s="47">
        <v>10.79</v>
      </c>
      <c r="E11" s="47" t="str">
        <f t="shared" si="1"/>
        <v>Above Diabetes</v>
      </c>
      <c r="F11" s="47" t="s">
        <v>2380</v>
      </c>
      <c r="G11" s="47" t="s">
        <v>2380</v>
      </c>
      <c r="H11" s="47" t="s">
        <v>2380</v>
      </c>
      <c r="I11" s="47">
        <v>0</v>
      </c>
      <c r="J11" s="47" t="s">
        <v>2383</v>
      </c>
    </row>
    <row r="12" spans="1:13" x14ac:dyDescent="0.25">
      <c r="A12" s="47" t="s">
        <v>2362</v>
      </c>
      <c r="B12" s="47">
        <v>37.700000000000003</v>
      </c>
      <c r="C12" s="47" t="str">
        <f t="shared" si="0"/>
        <v>Obesity</v>
      </c>
      <c r="D12" s="47">
        <v>5.96</v>
      </c>
      <c r="E12" s="47" t="str">
        <f t="shared" si="1"/>
        <v>Prediabetes</v>
      </c>
      <c r="F12" s="47" t="s">
        <v>2383</v>
      </c>
      <c r="G12" s="47" t="s">
        <v>2380</v>
      </c>
      <c r="H12" s="47" t="s">
        <v>2380</v>
      </c>
      <c r="I12" s="47">
        <v>2</v>
      </c>
      <c r="J12" s="47" t="s">
        <v>2383</v>
      </c>
    </row>
    <row r="13" spans="1:13" x14ac:dyDescent="0.25">
      <c r="A13" s="47" t="s">
        <v>2361</v>
      </c>
      <c r="B13" s="47">
        <v>42.13</v>
      </c>
      <c r="C13" s="47" t="str">
        <f t="shared" si="0"/>
        <v>Obesity</v>
      </c>
      <c r="D13" s="47">
        <v>11.9</v>
      </c>
      <c r="E13" s="47" t="str">
        <f t="shared" si="1"/>
        <v>Above Diabetes</v>
      </c>
      <c r="F13" s="47" t="s">
        <v>2380</v>
      </c>
      <c r="G13" s="47" t="s">
        <v>2380</v>
      </c>
      <c r="H13" s="47" t="s">
        <v>2380</v>
      </c>
      <c r="I13" s="47">
        <v>0</v>
      </c>
      <c r="J13" s="47" t="s">
        <v>2383</v>
      </c>
    </row>
    <row r="14" spans="1:13" x14ac:dyDescent="0.25">
      <c r="A14" s="47" t="s">
        <v>2360</v>
      </c>
      <c r="B14" s="47">
        <v>40.92</v>
      </c>
      <c r="C14" s="47" t="str">
        <f t="shared" si="0"/>
        <v>Obesity</v>
      </c>
      <c r="D14" s="47">
        <v>8.41</v>
      </c>
      <c r="E14" s="47" t="str">
        <f t="shared" si="1"/>
        <v>Above Diabetes</v>
      </c>
      <c r="F14" s="47" t="s">
        <v>2380</v>
      </c>
      <c r="G14" s="47" t="s">
        <v>2380</v>
      </c>
      <c r="H14" s="47" t="s">
        <v>2380</v>
      </c>
      <c r="I14" s="47">
        <v>0</v>
      </c>
      <c r="J14" s="47" t="s">
        <v>2383</v>
      </c>
    </row>
    <row r="15" spans="1:13" x14ac:dyDescent="0.25">
      <c r="A15" s="47" t="s">
        <v>2359</v>
      </c>
      <c r="B15" s="47">
        <v>40.564999999999998</v>
      </c>
      <c r="C15" s="47" t="str">
        <f t="shared" si="0"/>
        <v>Obesity</v>
      </c>
      <c r="D15" s="47">
        <v>7.02</v>
      </c>
      <c r="E15" s="47" t="str">
        <f t="shared" si="1"/>
        <v>Above Diabetes</v>
      </c>
      <c r="F15" s="47" t="s">
        <v>2380</v>
      </c>
      <c r="G15" s="47" t="s">
        <v>2380</v>
      </c>
      <c r="H15" s="47" t="s">
        <v>2380</v>
      </c>
      <c r="I15" s="47">
        <v>0</v>
      </c>
      <c r="J15" s="47" t="s">
        <v>2383</v>
      </c>
    </row>
    <row r="16" spans="1:13" x14ac:dyDescent="0.25">
      <c r="A16" s="47" t="s">
        <v>2358</v>
      </c>
      <c r="B16" s="47">
        <v>36.384999999999998</v>
      </c>
      <c r="C16" s="47" t="str">
        <f t="shared" si="0"/>
        <v>Obesity</v>
      </c>
      <c r="D16" s="47">
        <v>7.59</v>
      </c>
      <c r="E16" s="47" t="str">
        <f t="shared" si="1"/>
        <v>Above Diabetes</v>
      </c>
      <c r="F16" s="47" t="s">
        <v>2383</v>
      </c>
      <c r="G16" s="47" t="s">
        <v>2380</v>
      </c>
      <c r="H16" s="47" t="s">
        <v>2380</v>
      </c>
      <c r="I16" s="47">
        <v>2</v>
      </c>
      <c r="J16" s="47" t="s">
        <v>2383</v>
      </c>
    </row>
    <row r="17" spans="1:10" x14ac:dyDescent="0.25">
      <c r="A17" s="47" t="s">
        <v>2357</v>
      </c>
      <c r="B17" s="47">
        <v>39.9</v>
      </c>
      <c r="C17" s="47" t="str">
        <f t="shared" si="0"/>
        <v>Obesity</v>
      </c>
      <c r="D17" s="47">
        <v>11.32</v>
      </c>
      <c r="E17" s="47" t="str">
        <f t="shared" si="1"/>
        <v>Above Diabetes</v>
      </c>
      <c r="F17" s="47" t="s">
        <v>2380</v>
      </c>
      <c r="G17" s="47" t="s">
        <v>2380</v>
      </c>
      <c r="H17" s="47" t="s">
        <v>2380</v>
      </c>
      <c r="I17" s="47">
        <v>0</v>
      </c>
      <c r="J17" s="47" t="s">
        <v>2383</v>
      </c>
    </row>
    <row r="18" spans="1:10" x14ac:dyDescent="0.25">
      <c r="A18" s="47" t="s">
        <v>2356</v>
      </c>
      <c r="B18" s="47">
        <v>33.799999999999997</v>
      </c>
      <c r="C18" s="47" t="str">
        <f t="shared" si="0"/>
        <v>Obesity</v>
      </c>
      <c r="D18" s="47">
        <v>7.67</v>
      </c>
      <c r="E18" s="47" t="str">
        <f t="shared" si="1"/>
        <v>Above Diabetes</v>
      </c>
      <c r="F18" s="47" t="s">
        <v>2380</v>
      </c>
      <c r="G18" s="47" t="s">
        <v>2380</v>
      </c>
      <c r="H18" s="47" t="s">
        <v>2380</v>
      </c>
      <c r="I18" s="47">
        <v>3</v>
      </c>
      <c r="J18" s="47" t="s">
        <v>2383</v>
      </c>
    </row>
    <row r="19" spans="1:10" x14ac:dyDescent="0.25">
      <c r="A19" s="47" t="s">
        <v>2355</v>
      </c>
      <c r="B19" s="47">
        <v>36.765000000000001</v>
      </c>
      <c r="C19" s="47" t="str">
        <f t="shared" si="0"/>
        <v>Obesity</v>
      </c>
      <c r="D19" s="47">
        <v>7.29</v>
      </c>
      <c r="E19" s="47" t="str">
        <f t="shared" si="1"/>
        <v>Above Diabetes</v>
      </c>
      <c r="F19" s="47" t="s">
        <v>2383</v>
      </c>
      <c r="G19" s="47" t="s">
        <v>2380</v>
      </c>
      <c r="H19" s="47" t="s">
        <v>2383</v>
      </c>
      <c r="I19" s="47">
        <v>1</v>
      </c>
      <c r="J19" s="47" t="s">
        <v>2383</v>
      </c>
    </row>
    <row r="20" spans="1:10" x14ac:dyDescent="0.25">
      <c r="A20" s="47" t="s">
        <v>2354</v>
      </c>
      <c r="B20" s="47">
        <v>36.954999999999998</v>
      </c>
      <c r="C20" s="47" t="str">
        <f t="shared" si="0"/>
        <v>Obesity</v>
      </c>
      <c r="D20" s="47">
        <v>4.72</v>
      </c>
      <c r="E20" s="47" t="str">
        <f t="shared" si="1"/>
        <v>Normal</v>
      </c>
      <c r="F20" s="47" t="s">
        <v>2383</v>
      </c>
      <c r="G20" s="47" t="s">
        <v>2380</v>
      </c>
      <c r="H20" s="47" t="s">
        <v>2380</v>
      </c>
      <c r="I20" s="47">
        <v>1</v>
      </c>
      <c r="J20" s="47" t="s">
        <v>2383</v>
      </c>
    </row>
    <row r="21" spans="1:10" x14ac:dyDescent="0.25">
      <c r="A21" s="47" t="s">
        <v>2353</v>
      </c>
      <c r="B21" s="47">
        <v>42.9</v>
      </c>
      <c r="C21" s="47" t="str">
        <f t="shared" si="0"/>
        <v>Obesity</v>
      </c>
      <c r="D21" s="47">
        <v>11.41</v>
      </c>
      <c r="E21" s="47" t="str">
        <f t="shared" si="1"/>
        <v>Above Diabetes</v>
      </c>
      <c r="F21" s="47" t="s">
        <v>2380</v>
      </c>
      <c r="G21" s="47" t="s">
        <v>2380</v>
      </c>
      <c r="H21" s="47" t="s">
        <v>2380</v>
      </c>
      <c r="I21" s="47">
        <v>0</v>
      </c>
      <c r="J21" s="47" t="s">
        <v>2383</v>
      </c>
    </row>
    <row r="22" spans="1:10" x14ac:dyDescent="0.25">
      <c r="A22" s="47" t="s">
        <v>2352</v>
      </c>
      <c r="B22" s="47">
        <v>36.299999999999997</v>
      </c>
      <c r="C22" s="47" t="str">
        <f t="shared" si="0"/>
        <v>Obesity</v>
      </c>
      <c r="D22" s="47">
        <v>11.5</v>
      </c>
      <c r="E22" s="47" t="str">
        <f t="shared" si="1"/>
        <v>Above Diabetes</v>
      </c>
      <c r="F22" s="47" t="s">
        <v>2383</v>
      </c>
      <c r="G22" s="47" t="s">
        <v>2380</v>
      </c>
      <c r="H22" s="47" t="s">
        <v>2380</v>
      </c>
      <c r="I22" s="47">
        <v>2</v>
      </c>
      <c r="J22" s="47" t="s">
        <v>2383</v>
      </c>
    </row>
    <row r="23" spans="1:10" x14ac:dyDescent="0.25">
      <c r="A23" s="47" t="s">
        <v>2351</v>
      </c>
      <c r="B23" s="47">
        <v>32.200000000000003</v>
      </c>
      <c r="C23" s="47" t="str">
        <f t="shared" si="0"/>
        <v>Obesity</v>
      </c>
      <c r="D23" s="47">
        <v>6.22</v>
      </c>
      <c r="E23" s="47" t="str">
        <f t="shared" si="1"/>
        <v>Prediabetes</v>
      </c>
      <c r="F23" s="47" t="s">
        <v>2383</v>
      </c>
      <c r="G23" s="47" t="s">
        <v>2380</v>
      </c>
      <c r="H23" s="47" t="s">
        <v>2380</v>
      </c>
      <c r="I23" s="47">
        <v>2</v>
      </c>
      <c r="J23" s="47" t="s">
        <v>2383</v>
      </c>
    </row>
    <row r="24" spans="1:10" x14ac:dyDescent="0.25">
      <c r="A24" s="47" t="s">
        <v>2350</v>
      </c>
      <c r="B24" s="47">
        <v>31.3</v>
      </c>
      <c r="C24" s="47" t="str">
        <f t="shared" si="0"/>
        <v>Obesity</v>
      </c>
      <c r="D24" s="47">
        <v>11.38</v>
      </c>
      <c r="E24" s="47" t="str">
        <f t="shared" si="1"/>
        <v>Above Diabetes</v>
      </c>
      <c r="F24" s="47" t="s">
        <v>2380</v>
      </c>
      <c r="G24" s="47" t="s">
        <v>2380</v>
      </c>
      <c r="H24" s="47" t="s">
        <v>2380</v>
      </c>
      <c r="I24" s="47">
        <v>3</v>
      </c>
      <c r="J24" s="47" t="s">
        <v>2383</v>
      </c>
    </row>
    <row r="25" spans="1:10" x14ac:dyDescent="0.25">
      <c r="A25" s="47" t="s">
        <v>2349</v>
      </c>
      <c r="B25" s="47">
        <v>41.8</v>
      </c>
      <c r="C25" s="47" t="str">
        <f t="shared" si="0"/>
        <v>Obesity</v>
      </c>
      <c r="D25" s="47">
        <v>7.89</v>
      </c>
      <c r="E25" s="47" t="str">
        <f t="shared" si="1"/>
        <v>Above Diabetes</v>
      </c>
      <c r="F25" s="47" t="s">
        <v>2383</v>
      </c>
      <c r="G25" s="47" t="s">
        <v>2380</v>
      </c>
      <c r="H25" s="47" t="s">
        <v>2380</v>
      </c>
      <c r="I25" s="47">
        <v>2</v>
      </c>
      <c r="J25" s="47" t="s">
        <v>2383</v>
      </c>
    </row>
    <row r="26" spans="1:10" x14ac:dyDescent="0.25">
      <c r="A26" s="47" t="s">
        <v>2348</v>
      </c>
      <c r="B26" s="47">
        <v>35.090000000000003</v>
      </c>
      <c r="C26" s="47" t="str">
        <f t="shared" si="0"/>
        <v>Obesity</v>
      </c>
      <c r="D26" s="47">
        <v>4.38</v>
      </c>
      <c r="E26" s="47" t="str">
        <f t="shared" si="1"/>
        <v>Normal</v>
      </c>
      <c r="F26" s="47" t="s">
        <v>2383</v>
      </c>
      <c r="G26" s="47" t="s">
        <v>2380</v>
      </c>
      <c r="H26" s="47" t="s">
        <v>2380</v>
      </c>
      <c r="I26" s="47">
        <v>2</v>
      </c>
      <c r="J26" s="47" t="s">
        <v>2383</v>
      </c>
    </row>
    <row r="27" spans="1:10" x14ac:dyDescent="0.25">
      <c r="A27" s="47" t="s">
        <v>2347</v>
      </c>
      <c r="B27" s="47">
        <v>33.880000000000003</v>
      </c>
      <c r="C27" s="47" t="str">
        <f t="shared" si="0"/>
        <v>Obesity</v>
      </c>
      <c r="D27" s="47">
        <v>7.01</v>
      </c>
      <c r="E27" s="47" t="str">
        <f t="shared" si="1"/>
        <v>Above Diabetes</v>
      </c>
      <c r="F27" s="47" t="s">
        <v>2380</v>
      </c>
      <c r="G27" s="47" t="s">
        <v>2380</v>
      </c>
      <c r="H27" s="47" t="s">
        <v>2380</v>
      </c>
      <c r="I27" s="47">
        <v>3</v>
      </c>
      <c r="J27" s="47" t="s">
        <v>2383</v>
      </c>
    </row>
    <row r="28" spans="1:10" x14ac:dyDescent="0.25">
      <c r="A28" s="47" t="s">
        <v>2346</v>
      </c>
      <c r="B28" s="47">
        <v>30.875</v>
      </c>
      <c r="C28" s="47" t="str">
        <f t="shared" si="0"/>
        <v>Obesity</v>
      </c>
      <c r="D28" s="47">
        <v>11.88</v>
      </c>
      <c r="E28" s="47" t="str">
        <f t="shared" si="1"/>
        <v>Above Diabetes</v>
      </c>
      <c r="F28" s="47" t="s">
        <v>2380</v>
      </c>
      <c r="G28" s="47" t="s">
        <v>2380</v>
      </c>
      <c r="H28" s="47" t="s">
        <v>2380</v>
      </c>
      <c r="I28" s="47">
        <v>0</v>
      </c>
      <c r="J28" s="47" t="s">
        <v>2383</v>
      </c>
    </row>
    <row r="29" spans="1:10" x14ac:dyDescent="0.25">
      <c r="A29" s="47" t="s">
        <v>2345</v>
      </c>
      <c r="B29" s="47">
        <v>36.86</v>
      </c>
      <c r="C29" s="47" t="str">
        <f t="shared" si="0"/>
        <v>Obesity</v>
      </c>
      <c r="D29" s="47">
        <v>5.19</v>
      </c>
      <c r="E29" s="47" t="str">
        <f t="shared" si="1"/>
        <v>Normal</v>
      </c>
      <c r="F29" s="47" t="s">
        <v>2383</v>
      </c>
      <c r="G29" s="47" t="s">
        <v>2380</v>
      </c>
      <c r="H29" s="47" t="s">
        <v>2383</v>
      </c>
      <c r="I29" s="47">
        <v>1</v>
      </c>
      <c r="J29" s="47" t="s">
        <v>2383</v>
      </c>
    </row>
    <row r="30" spans="1:10" x14ac:dyDescent="0.25">
      <c r="A30" s="47" t="s">
        <v>2344</v>
      </c>
      <c r="B30" s="47">
        <v>35.86</v>
      </c>
      <c r="C30" s="47" t="str">
        <f t="shared" si="0"/>
        <v>Obesity</v>
      </c>
      <c r="D30" s="47">
        <v>6.74</v>
      </c>
      <c r="E30" s="47" t="str">
        <f t="shared" si="1"/>
        <v>Above Diabetes</v>
      </c>
      <c r="F30" s="47" t="s">
        <v>2383</v>
      </c>
      <c r="G30" s="47" t="s">
        <v>2380</v>
      </c>
      <c r="H30" s="47" t="s">
        <v>2380</v>
      </c>
      <c r="I30" s="47">
        <v>2</v>
      </c>
      <c r="J30" s="47" t="s">
        <v>2383</v>
      </c>
    </row>
    <row r="31" spans="1:10" x14ac:dyDescent="0.25">
      <c r="A31" s="47" t="s">
        <v>2343</v>
      </c>
      <c r="B31" s="47">
        <v>37.049999999999997</v>
      </c>
      <c r="C31" s="47" t="str">
        <f t="shared" si="0"/>
        <v>Obesity</v>
      </c>
      <c r="D31" s="47">
        <v>8.44</v>
      </c>
      <c r="E31" s="47" t="str">
        <f t="shared" si="1"/>
        <v>Above Diabetes</v>
      </c>
      <c r="F31" s="47" t="s">
        <v>2380</v>
      </c>
      <c r="G31" s="47" t="s">
        <v>2380</v>
      </c>
      <c r="H31" s="47" t="s">
        <v>2380</v>
      </c>
      <c r="I31" s="47">
        <v>0</v>
      </c>
      <c r="J31" s="47" t="s">
        <v>2383</v>
      </c>
    </row>
    <row r="32" spans="1:10" x14ac:dyDescent="0.25">
      <c r="A32" s="47" t="s">
        <v>2342</v>
      </c>
      <c r="B32" s="47">
        <v>43.89</v>
      </c>
      <c r="C32" s="47" t="str">
        <f t="shared" si="0"/>
        <v>Obesity</v>
      </c>
      <c r="D32" s="47">
        <v>8.7100000000000009</v>
      </c>
      <c r="E32" s="47" t="str">
        <f t="shared" si="1"/>
        <v>Above Diabetes</v>
      </c>
      <c r="F32" s="47" t="s">
        <v>2380</v>
      </c>
      <c r="G32" s="47" t="s">
        <v>2380</v>
      </c>
      <c r="H32" s="47" t="s">
        <v>2380</v>
      </c>
      <c r="I32" s="47">
        <v>0</v>
      </c>
      <c r="J32" s="47" t="s">
        <v>2383</v>
      </c>
    </row>
    <row r="33" spans="1:10" x14ac:dyDescent="0.25">
      <c r="A33" s="47" t="s">
        <v>2341</v>
      </c>
      <c r="B33" s="47">
        <v>42.35</v>
      </c>
      <c r="C33" s="47" t="str">
        <f t="shared" si="0"/>
        <v>Obesity</v>
      </c>
      <c r="D33" s="47">
        <v>5.08</v>
      </c>
      <c r="E33" s="47" t="str">
        <f t="shared" si="1"/>
        <v>Normal</v>
      </c>
      <c r="F33" s="47" t="s">
        <v>2383</v>
      </c>
      <c r="G33" s="47" t="s">
        <v>2380</v>
      </c>
      <c r="H33" s="47" t="s">
        <v>2380</v>
      </c>
      <c r="I33" s="47">
        <v>0</v>
      </c>
      <c r="J33" s="47" t="s">
        <v>2383</v>
      </c>
    </row>
    <row r="34" spans="1:10" x14ac:dyDescent="0.25">
      <c r="A34" s="47" t="s">
        <v>2340</v>
      </c>
      <c r="B34" s="47">
        <v>31.35</v>
      </c>
      <c r="C34" s="47" t="str">
        <f t="shared" si="0"/>
        <v>Obesity</v>
      </c>
      <c r="D34" s="47">
        <v>6.86</v>
      </c>
      <c r="E34" s="47" t="str">
        <f t="shared" si="1"/>
        <v>Above Diabetes</v>
      </c>
      <c r="F34" s="47" t="s">
        <v>2380</v>
      </c>
      <c r="G34" s="47" t="s">
        <v>2380</v>
      </c>
      <c r="H34" s="47" t="s">
        <v>2380</v>
      </c>
      <c r="I34" s="47">
        <v>0</v>
      </c>
      <c r="J34" s="47" t="s">
        <v>2383</v>
      </c>
    </row>
    <row r="35" spans="1:10" x14ac:dyDescent="0.25">
      <c r="A35" s="47" t="s">
        <v>2339</v>
      </c>
      <c r="B35" s="47">
        <v>47.6</v>
      </c>
      <c r="C35" s="47" t="str">
        <f t="shared" si="0"/>
        <v>Obesity</v>
      </c>
      <c r="D35" s="47">
        <v>5.95</v>
      </c>
      <c r="E35" s="47" t="str">
        <f t="shared" si="1"/>
        <v>Prediabetes</v>
      </c>
      <c r="F35" s="47" t="s">
        <v>2383</v>
      </c>
      <c r="G35" s="47" t="s">
        <v>2380</v>
      </c>
      <c r="H35" s="47" t="s">
        <v>2380</v>
      </c>
      <c r="I35" s="47">
        <v>0</v>
      </c>
      <c r="J35" s="47" t="s">
        <v>2383</v>
      </c>
    </row>
    <row r="36" spans="1:10" x14ac:dyDescent="0.25">
      <c r="A36" s="47" t="s">
        <v>2338</v>
      </c>
      <c r="B36" s="47">
        <v>46.2</v>
      </c>
      <c r="C36" s="47" t="str">
        <f t="shared" si="0"/>
        <v>Obesity</v>
      </c>
      <c r="D36" s="47">
        <v>6.09</v>
      </c>
      <c r="E36" s="47" t="str">
        <f t="shared" si="1"/>
        <v>Prediabetes</v>
      </c>
      <c r="F36" s="47" t="s">
        <v>2380</v>
      </c>
      <c r="G36" s="47" t="s">
        <v>2380</v>
      </c>
      <c r="H36" s="47" t="s">
        <v>2383</v>
      </c>
      <c r="I36" s="47">
        <v>1</v>
      </c>
      <c r="J36" s="47" t="s">
        <v>2383</v>
      </c>
    </row>
    <row r="37" spans="1:10" x14ac:dyDescent="0.25">
      <c r="A37" s="47" t="s">
        <v>2337</v>
      </c>
      <c r="B37" s="47">
        <v>32.015000000000001</v>
      </c>
      <c r="C37" s="47" t="str">
        <f t="shared" si="0"/>
        <v>Obesity</v>
      </c>
      <c r="D37" s="47">
        <v>11.75</v>
      </c>
      <c r="E37" s="47" t="str">
        <f t="shared" si="1"/>
        <v>Above Diabetes</v>
      </c>
      <c r="F37" s="47" t="s">
        <v>2380</v>
      </c>
      <c r="G37" s="47" t="s">
        <v>2380</v>
      </c>
      <c r="H37" s="47" t="s">
        <v>2380</v>
      </c>
      <c r="I37" s="47">
        <v>0</v>
      </c>
      <c r="J37" s="47" t="s">
        <v>2383</v>
      </c>
    </row>
    <row r="38" spans="1:10" x14ac:dyDescent="0.25">
      <c r="A38" s="47" t="s">
        <v>2336</v>
      </c>
      <c r="B38" s="47">
        <v>40.564999999999998</v>
      </c>
      <c r="C38" s="47" t="str">
        <f t="shared" si="0"/>
        <v>Obesity</v>
      </c>
      <c r="D38" s="47">
        <v>7.37</v>
      </c>
      <c r="E38" s="47" t="str">
        <f t="shared" si="1"/>
        <v>Above Diabetes</v>
      </c>
      <c r="F38" s="47" t="s">
        <v>2380</v>
      </c>
      <c r="G38" s="47" t="s">
        <v>2380</v>
      </c>
      <c r="H38" s="47" t="s">
        <v>2380</v>
      </c>
      <c r="I38" s="47">
        <v>0</v>
      </c>
      <c r="J38" s="47" t="s">
        <v>2383</v>
      </c>
    </row>
    <row r="39" spans="1:10" x14ac:dyDescent="0.25">
      <c r="A39" s="47" t="s">
        <v>2335</v>
      </c>
      <c r="B39" s="47">
        <v>32.450000000000003</v>
      </c>
      <c r="C39" s="47" t="str">
        <f t="shared" si="0"/>
        <v>Obesity</v>
      </c>
      <c r="D39" s="47">
        <v>11.91</v>
      </c>
      <c r="E39" s="47" t="str">
        <f t="shared" si="1"/>
        <v>Above Diabetes</v>
      </c>
      <c r="F39" s="47" t="s">
        <v>2380</v>
      </c>
      <c r="G39" s="47" t="s">
        <v>2380</v>
      </c>
      <c r="H39" s="47" t="s">
        <v>2380</v>
      </c>
      <c r="I39" s="47">
        <v>0</v>
      </c>
      <c r="J39" s="47" t="s">
        <v>2383</v>
      </c>
    </row>
    <row r="40" spans="1:10" x14ac:dyDescent="0.25">
      <c r="A40" s="47" t="s">
        <v>2334</v>
      </c>
      <c r="B40" s="47">
        <v>34.96</v>
      </c>
      <c r="C40" s="47" t="str">
        <f t="shared" si="0"/>
        <v>Obesity</v>
      </c>
      <c r="D40" s="47">
        <v>6.52</v>
      </c>
      <c r="E40" s="47" t="str">
        <f t="shared" si="1"/>
        <v>Above Diabetes</v>
      </c>
      <c r="F40" s="47" t="s">
        <v>2380</v>
      </c>
      <c r="G40" s="47" t="s">
        <v>2380</v>
      </c>
      <c r="H40" s="47" t="s">
        <v>2380</v>
      </c>
      <c r="I40" s="47">
        <v>0</v>
      </c>
      <c r="J40" s="47" t="s">
        <v>2383</v>
      </c>
    </row>
    <row r="41" spans="1:10" x14ac:dyDescent="0.25">
      <c r="A41" s="47" t="s">
        <v>2333</v>
      </c>
      <c r="B41" s="47">
        <v>35.5</v>
      </c>
      <c r="C41" s="47" t="str">
        <f t="shared" si="0"/>
        <v>Obesity</v>
      </c>
      <c r="D41" s="47">
        <v>5.14</v>
      </c>
      <c r="E41" s="47" t="str">
        <f t="shared" si="1"/>
        <v>Normal</v>
      </c>
      <c r="F41" s="47" t="s">
        <v>2380</v>
      </c>
      <c r="G41" s="47" t="s">
        <v>2380</v>
      </c>
      <c r="H41" s="47" t="s">
        <v>2383</v>
      </c>
      <c r="I41" s="47">
        <v>1</v>
      </c>
      <c r="J41" s="47" t="s">
        <v>2383</v>
      </c>
    </row>
    <row r="42" spans="1:10" x14ac:dyDescent="0.25">
      <c r="A42" s="47" t="s">
        <v>2332</v>
      </c>
      <c r="B42" s="47">
        <v>52.58</v>
      </c>
      <c r="C42" s="47" t="str">
        <f t="shared" si="0"/>
        <v>Obesity</v>
      </c>
      <c r="D42" s="47">
        <v>4.1900000000000004</v>
      </c>
      <c r="E42" s="47" t="str">
        <f t="shared" si="1"/>
        <v>Normal</v>
      </c>
      <c r="F42" s="47" t="s">
        <v>2380</v>
      </c>
      <c r="G42" s="47" t="s">
        <v>2382</v>
      </c>
      <c r="H42" s="47" t="s">
        <v>2380</v>
      </c>
      <c r="I42" s="47">
        <v>1</v>
      </c>
      <c r="J42" s="47" t="s">
        <v>2383</v>
      </c>
    </row>
    <row r="43" spans="1:10" x14ac:dyDescent="0.25">
      <c r="A43" s="47" t="s">
        <v>2331</v>
      </c>
      <c r="B43" s="47">
        <v>35.200000000000003</v>
      </c>
      <c r="C43" s="47" t="str">
        <f t="shared" si="0"/>
        <v>Obesity</v>
      </c>
      <c r="D43" s="47">
        <v>11.68</v>
      </c>
      <c r="E43" s="47" t="str">
        <f t="shared" si="1"/>
        <v>Above Diabetes</v>
      </c>
      <c r="F43" s="47" t="s">
        <v>2383</v>
      </c>
      <c r="G43" s="47" t="s">
        <v>2380</v>
      </c>
      <c r="H43" s="47" t="s">
        <v>2380</v>
      </c>
      <c r="I43" s="47">
        <v>0</v>
      </c>
      <c r="J43" s="47" t="s">
        <v>2383</v>
      </c>
    </row>
    <row r="44" spans="1:10" x14ac:dyDescent="0.25">
      <c r="A44" s="47" t="s">
        <v>2330</v>
      </c>
      <c r="B44" s="47">
        <v>38.06</v>
      </c>
      <c r="C44" s="47" t="str">
        <f t="shared" si="0"/>
        <v>Obesity</v>
      </c>
      <c r="D44" s="47">
        <v>6.98</v>
      </c>
      <c r="E44" s="47" t="str">
        <f t="shared" si="1"/>
        <v>Above Diabetes</v>
      </c>
      <c r="F44" s="47" t="s">
        <v>2380</v>
      </c>
      <c r="G44" s="47" t="s">
        <v>2380</v>
      </c>
      <c r="H44" s="47" t="s">
        <v>2380</v>
      </c>
      <c r="I44" s="47">
        <v>0</v>
      </c>
      <c r="J44" s="47" t="s">
        <v>2383</v>
      </c>
    </row>
    <row r="45" spans="1:10" x14ac:dyDescent="0.25">
      <c r="A45" s="47" t="s">
        <v>2329</v>
      </c>
      <c r="B45" s="47">
        <v>34.21</v>
      </c>
      <c r="C45" s="47" t="str">
        <f t="shared" si="0"/>
        <v>Obesity</v>
      </c>
      <c r="D45" s="47">
        <v>8.34</v>
      </c>
      <c r="E45" s="47" t="str">
        <f t="shared" si="1"/>
        <v>Above Diabetes</v>
      </c>
      <c r="F45" s="47" t="s">
        <v>2380</v>
      </c>
      <c r="G45" s="47" t="s">
        <v>2380</v>
      </c>
      <c r="H45" s="47" t="s">
        <v>2380</v>
      </c>
      <c r="I45" s="47">
        <v>0</v>
      </c>
      <c r="J45" s="47" t="s">
        <v>2383</v>
      </c>
    </row>
    <row r="46" spans="1:10" x14ac:dyDescent="0.25">
      <c r="A46" s="47" t="s">
        <v>2328</v>
      </c>
      <c r="B46" s="47">
        <v>38.94</v>
      </c>
      <c r="C46" s="47" t="str">
        <f t="shared" si="0"/>
        <v>Obesity</v>
      </c>
      <c r="D46" s="47">
        <v>8.49</v>
      </c>
      <c r="E46" s="47" t="str">
        <f t="shared" si="1"/>
        <v>Above Diabetes</v>
      </c>
      <c r="F46" s="47" t="s">
        <v>2383</v>
      </c>
      <c r="G46" s="47" t="s">
        <v>2380</v>
      </c>
      <c r="H46" s="47" t="s">
        <v>2380</v>
      </c>
      <c r="I46" s="47">
        <v>1</v>
      </c>
      <c r="J46" s="47" t="s">
        <v>2383</v>
      </c>
    </row>
    <row r="47" spans="1:10" x14ac:dyDescent="0.25">
      <c r="A47" s="47" t="s">
        <v>2327</v>
      </c>
      <c r="B47" s="47">
        <v>30.21</v>
      </c>
      <c r="C47" s="47" t="str">
        <f t="shared" si="0"/>
        <v>Obesity</v>
      </c>
      <c r="D47" s="47">
        <v>5.34</v>
      </c>
      <c r="E47" s="47" t="str">
        <f t="shared" si="1"/>
        <v>Normal</v>
      </c>
      <c r="F47" s="47" t="s">
        <v>2383</v>
      </c>
      <c r="G47" s="47" t="s">
        <v>2380</v>
      </c>
      <c r="H47" s="47" t="s">
        <v>2380</v>
      </c>
      <c r="I47" s="47">
        <v>1</v>
      </c>
      <c r="J47" s="47" t="s">
        <v>2383</v>
      </c>
    </row>
    <row r="48" spans="1:10" x14ac:dyDescent="0.25">
      <c r="A48" s="47" t="s">
        <v>2326</v>
      </c>
      <c r="B48" s="47">
        <v>33.630000000000003</v>
      </c>
      <c r="C48" s="47" t="str">
        <f t="shared" si="0"/>
        <v>Obesity</v>
      </c>
      <c r="D48" s="47">
        <v>4.43</v>
      </c>
      <c r="E48" s="47" t="str">
        <f t="shared" si="1"/>
        <v>Normal</v>
      </c>
      <c r="F48" s="47" t="s">
        <v>2383</v>
      </c>
      <c r="G48" s="47" t="s">
        <v>2380</v>
      </c>
      <c r="H48" s="47" t="s">
        <v>2380</v>
      </c>
      <c r="I48" s="47">
        <v>2</v>
      </c>
      <c r="J48" s="47" t="s">
        <v>2383</v>
      </c>
    </row>
    <row r="49" spans="1:10" x14ac:dyDescent="0.25">
      <c r="A49" s="47" t="s">
        <v>2325</v>
      </c>
      <c r="B49" s="47">
        <v>40.369999999999997</v>
      </c>
      <c r="C49" s="47" t="str">
        <f t="shared" si="0"/>
        <v>Obesity</v>
      </c>
      <c r="D49" s="47">
        <v>4.47</v>
      </c>
      <c r="E49" s="47" t="str">
        <f t="shared" si="1"/>
        <v>Normal</v>
      </c>
      <c r="F49" s="47" t="s">
        <v>2380</v>
      </c>
      <c r="G49" s="47" t="s">
        <v>2380</v>
      </c>
      <c r="H49" s="47" t="s">
        <v>2380</v>
      </c>
      <c r="I49" s="47">
        <v>0</v>
      </c>
      <c r="J49" s="47" t="s">
        <v>2383</v>
      </c>
    </row>
    <row r="50" spans="1:10" x14ac:dyDescent="0.25">
      <c r="A50" s="47" t="s">
        <v>2324</v>
      </c>
      <c r="B50" s="47">
        <v>53.09</v>
      </c>
      <c r="C50" s="47" t="str">
        <f t="shared" si="0"/>
        <v>Obesity</v>
      </c>
      <c r="D50" s="47">
        <v>4.82</v>
      </c>
      <c r="E50" s="47" t="str">
        <f t="shared" si="1"/>
        <v>Normal</v>
      </c>
      <c r="F50" s="47" t="s">
        <v>2383</v>
      </c>
      <c r="G50" s="47" t="s">
        <v>2380</v>
      </c>
      <c r="H50" s="47" t="s">
        <v>2380</v>
      </c>
      <c r="I50" s="47">
        <v>2</v>
      </c>
      <c r="J50" s="47" t="s">
        <v>2383</v>
      </c>
    </row>
    <row r="51" spans="1:10" x14ac:dyDescent="0.25">
      <c r="A51" s="47" t="s">
        <v>2323</v>
      </c>
      <c r="B51" s="47">
        <v>31.79</v>
      </c>
      <c r="C51" s="47" t="str">
        <f t="shared" si="0"/>
        <v>Obesity</v>
      </c>
      <c r="D51" s="47">
        <v>5.51</v>
      </c>
      <c r="E51" s="47" t="str">
        <f t="shared" si="1"/>
        <v>Normal</v>
      </c>
      <c r="F51" s="47" t="s">
        <v>2383</v>
      </c>
      <c r="G51" s="47" t="s">
        <v>2380</v>
      </c>
      <c r="H51" s="47" t="s">
        <v>2380</v>
      </c>
      <c r="I51" s="47">
        <v>2</v>
      </c>
      <c r="J51" s="47" t="s">
        <v>2383</v>
      </c>
    </row>
    <row r="52" spans="1:10" x14ac:dyDescent="0.25">
      <c r="A52" s="47" t="s">
        <v>2322</v>
      </c>
      <c r="B52" s="47">
        <v>41.895000000000003</v>
      </c>
      <c r="C52" s="47" t="str">
        <f t="shared" si="0"/>
        <v>Obesity</v>
      </c>
      <c r="D52" s="47">
        <v>10.87</v>
      </c>
      <c r="E52" s="47" t="str">
        <f t="shared" si="1"/>
        <v>Above Diabetes</v>
      </c>
      <c r="F52" s="47" t="s">
        <v>2383</v>
      </c>
      <c r="G52" s="47" t="s">
        <v>2380</v>
      </c>
      <c r="H52" s="47" t="s">
        <v>2380</v>
      </c>
      <c r="I52" s="47">
        <v>1</v>
      </c>
      <c r="J52" s="47" t="s">
        <v>2383</v>
      </c>
    </row>
    <row r="53" spans="1:10" x14ac:dyDescent="0.25">
      <c r="A53" s="47" t="s">
        <v>2321</v>
      </c>
      <c r="B53" s="47">
        <v>31.16</v>
      </c>
      <c r="C53" s="47" t="str">
        <f t="shared" si="0"/>
        <v>Obesity</v>
      </c>
      <c r="D53" s="47">
        <v>9.34</v>
      </c>
      <c r="E53" s="47" t="str">
        <f t="shared" si="1"/>
        <v>Above Diabetes</v>
      </c>
      <c r="F53" s="47" t="s">
        <v>2380</v>
      </c>
      <c r="G53" s="47" t="s">
        <v>2380</v>
      </c>
      <c r="H53" s="47" t="s">
        <v>2380</v>
      </c>
      <c r="I53" s="47">
        <v>0</v>
      </c>
      <c r="J53" s="47" t="s">
        <v>2383</v>
      </c>
    </row>
    <row r="54" spans="1:10" x14ac:dyDescent="0.25">
      <c r="A54" s="47" t="s">
        <v>2320</v>
      </c>
      <c r="B54" s="47">
        <v>34.104999999999997</v>
      </c>
      <c r="C54" s="47" t="str">
        <f t="shared" si="0"/>
        <v>Obesity</v>
      </c>
      <c r="D54" s="47">
        <v>5.03</v>
      </c>
      <c r="E54" s="47" t="str">
        <f t="shared" si="1"/>
        <v>Normal</v>
      </c>
      <c r="F54" s="47" t="s">
        <v>2383</v>
      </c>
      <c r="G54" s="47" t="s">
        <v>2380</v>
      </c>
      <c r="H54" s="47" t="s">
        <v>2383</v>
      </c>
      <c r="I54" s="47">
        <v>1</v>
      </c>
      <c r="J54" s="47" t="s">
        <v>2383</v>
      </c>
    </row>
    <row r="55" spans="1:10" x14ac:dyDescent="0.25">
      <c r="A55" s="47" t="s">
        <v>2319</v>
      </c>
      <c r="B55" s="47">
        <v>51.93</v>
      </c>
      <c r="C55" s="47" t="str">
        <f t="shared" si="0"/>
        <v>Obesity</v>
      </c>
      <c r="D55" s="47">
        <v>11.05</v>
      </c>
      <c r="E55" s="47" t="str">
        <f t="shared" si="1"/>
        <v>Above Diabetes</v>
      </c>
      <c r="F55" s="47" t="s">
        <v>2380</v>
      </c>
      <c r="G55" s="47" t="s">
        <v>2380</v>
      </c>
      <c r="H55" s="47" t="s">
        <v>2380</v>
      </c>
      <c r="I55" s="47">
        <v>0</v>
      </c>
      <c r="J55" s="47" t="s">
        <v>2383</v>
      </c>
    </row>
    <row r="56" spans="1:10" x14ac:dyDescent="0.25">
      <c r="A56" s="47" t="s">
        <v>2318</v>
      </c>
      <c r="B56" s="47">
        <v>38.950000000000003</v>
      </c>
      <c r="C56" s="47" t="str">
        <f t="shared" si="0"/>
        <v>Obesity</v>
      </c>
      <c r="D56" s="47">
        <v>11.95</v>
      </c>
      <c r="E56" s="47" t="str">
        <f t="shared" si="1"/>
        <v>Above Diabetes</v>
      </c>
      <c r="F56" s="47" t="s">
        <v>2380</v>
      </c>
      <c r="G56" s="47" t="s">
        <v>2380</v>
      </c>
      <c r="H56" s="47" t="s">
        <v>2380</v>
      </c>
      <c r="I56" s="47">
        <v>0</v>
      </c>
      <c r="J56" s="47" t="s">
        <v>2383</v>
      </c>
    </row>
    <row r="57" spans="1:10" x14ac:dyDescent="0.25">
      <c r="A57" s="47" t="s">
        <v>2317</v>
      </c>
      <c r="B57" s="47">
        <v>36.630000000000003</v>
      </c>
      <c r="C57" s="47" t="str">
        <f t="shared" si="0"/>
        <v>Obesity</v>
      </c>
      <c r="D57" s="47">
        <v>7.72</v>
      </c>
      <c r="E57" s="47" t="str">
        <f t="shared" si="1"/>
        <v>Above Diabetes</v>
      </c>
      <c r="F57" s="47" t="s">
        <v>2383</v>
      </c>
      <c r="G57" s="47" t="s">
        <v>2380</v>
      </c>
      <c r="H57" s="47" t="s">
        <v>2380</v>
      </c>
      <c r="I57" s="47">
        <v>1</v>
      </c>
      <c r="J57" s="47" t="s">
        <v>2383</v>
      </c>
    </row>
    <row r="58" spans="1:10" x14ac:dyDescent="0.25">
      <c r="A58" s="47" t="s">
        <v>2316</v>
      </c>
      <c r="B58" s="47">
        <v>34.200000000000003</v>
      </c>
      <c r="C58" s="47" t="str">
        <f t="shared" si="0"/>
        <v>Obesity</v>
      </c>
      <c r="D58" s="47">
        <v>5.75</v>
      </c>
      <c r="E58" s="47" t="str">
        <f t="shared" si="1"/>
        <v>Prediabetes</v>
      </c>
      <c r="F58" s="47" t="s">
        <v>2380</v>
      </c>
      <c r="G58" s="47" t="s">
        <v>2380</v>
      </c>
      <c r="H58" s="47" t="s">
        <v>2380</v>
      </c>
      <c r="I58" s="47">
        <v>2</v>
      </c>
      <c r="J58" s="47" t="s">
        <v>2383</v>
      </c>
    </row>
    <row r="59" spans="1:10" x14ac:dyDescent="0.25">
      <c r="A59" s="47" t="s">
        <v>2315</v>
      </c>
      <c r="B59" s="47">
        <v>50.63</v>
      </c>
      <c r="C59" s="47" t="str">
        <f t="shared" si="0"/>
        <v>Obesity</v>
      </c>
      <c r="D59" s="47">
        <v>11.89</v>
      </c>
      <c r="E59" s="47" t="str">
        <f t="shared" si="1"/>
        <v>Above Diabetes</v>
      </c>
      <c r="F59" s="47" t="s">
        <v>2380</v>
      </c>
      <c r="G59" s="47" t="s">
        <v>2380</v>
      </c>
      <c r="H59" s="47" t="s">
        <v>2380</v>
      </c>
      <c r="I59" s="47">
        <v>0</v>
      </c>
      <c r="J59" s="47" t="s">
        <v>2383</v>
      </c>
    </row>
    <row r="60" spans="1:10" x14ac:dyDescent="0.25">
      <c r="A60" s="47" t="s">
        <v>2314</v>
      </c>
      <c r="B60" s="47">
        <v>36.479999999999997</v>
      </c>
      <c r="C60" s="47" t="str">
        <f t="shared" si="0"/>
        <v>Obesity</v>
      </c>
      <c r="D60" s="47">
        <v>6.2</v>
      </c>
      <c r="E60" s="47" t="str">
        <f t="shared" si="1"/>
        <v>Prediabetes</v>
      </c>
      <c r="F60" s="47" t="s">
        <v>2380</v>
      </c>
      <c r="G60" s="47" t="s">
        <v>2380</v>
      </c>
      <c r="H60" s="47" t="s">
        <v>2380</v>
      </c>
      <c r="I60" s="47">
        <v>0</v>
      </c>
      <c r="J60" s="47" t="s">
        <v>2383</v>
      </c>
    </row>
    <row r="61" spans="1:10" x14ac:dyDescent="0.25">
      <c r="A61" s="47" t="s">
        <v>2313</v>
      </c>
      <c r="B61" s="47">
        <v>54.82</v>
      </c>
      <c r="C61" s="47" t="str">
        <f t="shared" si="0"/>
        <v>Obesity</v>
      </c>
      <c r="D61" s="47">
        <v>10.61</v>
      </c>
      <c r="E61" s="47" t="str">
        <f t="shared" si="1"/>
        <v>Above Diabetes</v>
      </c>
      <c r="F61" s="47" t="s">
        <v>2380</v>
      </c>
      <c r="G61" s="47" t="s">
        <v>2380</v>
      </c>
      <c r="H61" s="47" t="s">
        <v>2380</v>
      </c>
      <c r="I61" s="47">
        <v>0</v>
      </c>
      <c r="J61" s="47" t="s">
        <v>2383</v>
      </c>
    </row>
    <row r="62" spans="1:10" x14ac:dyDescent="0.25">
      <c r="A62" s="47" t="s">
        <v>2312</v>
      </c>
      <c r="B62" s="47">
        <v>38.06</v>
      </c>
      <c r="C62" s="47" t="str">
        <f t="shared" si="0"/>
        <v>Obesity</v>
      </c>
      <c r="D62" s="47">
        <v>6.04</v>
      </c>
      <c r="E62" s="47" t="str">
        <f t="shared" si="1"/>
        <v>Prediabetes</v>
      </c>
      <c r="F62" s="47" t="s">
        <v>2380</v>
      </c>
      <c r="G62" s="47" t="s">
        <v>2380</v>
      </c>
      <c r="H62" s="47" t="s">
        <v>2383</v>
      </c>
      <c r="I62" s="47">
        <v>1</v>
      </c>
      <c r="J62" s="47" t="s">
        <v>2383</v>
      </c>
    </row>
    <row r="63" spans="1:10" x14ac:dyDescent="0.25">
      <c r="A63" s="47" t="s">
        <v>2311</v>
      </c>
      <c r="B63" s="47">
        <v>51.48</v>
      </c>
      <c r="C63" s="47" t="str">
        <f t="shared" si="0"/>
        <v>Obesity</v>
      </c>
      <c r="D63" s="47">
        <v>9.33</v>
      </c>
      <c r="E63" s="47" t="str">
        <f t="shared" si="1"/>
        <v>Above Diabetes</v>
      </c>
      <c r="F63" s="47" t="s">
        <v>2383</v>
      </c>
      <c r="G63" s="47" t="s">
        <v>2380</v>
      </c>
      <c r="H63" s="47" t="s">
        <v>2380</v>
      </c>
      <c r="I63" s="47">
        <v>0</v>
      </c>
      <c r="J63" s="47" t="s">
        <v>2383</v>
      </c>
    </row>
    <row r="64" spans="1:10" x14ac:dyDescent="0.25">
      <c r="A64" s="47" t="s">
        <v>2310</v>
      </c>
      <c r="B64" s="47">
        <v>52.06</v>
      </c>
      <c r="C64" s="47" t="str">
        <f t="shared" si="0"/>
        <v>Obesity</v>
      </c>
      <c r="D64" s="47">
        <v>11.47</v>
      </c>
      <c r="E64" s="47" t="str">
        <f t="shared" si="1"/>
        <v>Above Diabetes</v>
      </c>
      <c r="F64" s="47" t="s">
        <v>2380</v>
      </c>
      <c r="G64" s="47" t="s">
        <v>2380</v>
      </c>
      <c r="H64" s="47" t="s">
        <v>2380</v>
      </c>
      <c r="I64" s="47">
        <v>0</v>
      </c>
      <c r="J64" s="47" t="s">
        <v>2383</v>
      </c>
    </row>
    <row r="65" spans="1:10" x14ac:dyDescent="0.25">
      <c r="A65" s="47" t="s">
        <v>2309</v>
      </c>
      <c r="B65" s="47">
        <v>30.684999999999999</v>
      </c>
      <c r="C65" s="47" t="str">
        <f t="shared" si="0"/>
        <v>Obesity</v>
      </c>
      <c r="D65" s="47">
        <v>7.02</v>
      </c>
      <c r="E65" s="47" t="str">
        <f t="shared" si="1"/>
        <v>Above Diabetes</v>
      </c>
      <c r="F65" s="47" t="s">
        <v>2383</v>
      </c>
      <c r="G65" s="47" t="s">
        <v>2380</v>
      </c>
      <c r="H65" s="47" t="s">
        <v>2380</v>
      </c>
      <c r="I65" s="47">
        <v>0</v>
      </c>
      <c r="J65" s="47" t="s">
        <v>2383</v>
      </c>
    </row>
    <row r="66" spans="1:10" x14ac:dyDescent="0.25">
      <c r="A66" s="47" t="s">
        <v>2308</v>
      </c>
      <c r="B66" s="47">
        <v>36.08</v>
      </c>
      <c r="C66" s="47" t="str">
        <f t="shared" si="0"/>
        <v>Obesity</v>
      </c>
      <c r="D66" s="47">
        <v>8.8000000000000007</v>
      </c>
      <c r="E66" s="47" t="str">
        <f t="shared" si="1"/>
        <v>Above Diabetes</v>
      </c>
      <c r="F66" s="47" t="s">
        <v>2383</v>
      </c>
      <c r="G66" s="47" t="s">
        <v>2380</v>
      </c>
      <c r="H66" s="47" t="s">
        <v>2380</v>
      </c>
      <c r="I66" s="47">
        <v>1</v>
      </c>
      <c r="J66" s="47" t="s">
        <v>2383</v>
      </c>
    </row>
    <row r="67" spans="1:10" x14ac:dyDescent="0.25">
      <c r="A67" s="47" t="s">
        <v>2307</v>
      </c>
      <c r="B67" s="47">
        <v>54.99</v>
      </c>
      <c r="C67" s="47" t="str">
        <f t="shared" ref="C67:C130" si="2">IF(B67&lt;18.5,"Under Weight", IF(B67&lt;=24.9,"Healthy Weight", IF(B67&lt;=29.9,"Over Weight","Obesity")))</f>
        <v>Obesity</v>
      </c>
      <c r="D67" s="47">
        <v>8.68</v>
      </c>
      <c r="E67" s="47" t="str">
        <f t="shared" ref="E67:E130" si="3">IF(D67&lt;5.7,"Normal", IF(D67&lt;=6.4,"Prediabetes","Above Diabetes"))</f>
        <v>Above Diabetes</v>
      </c>
      <c r="F67" s="47" t="s">
        <v>2380</v>
      </c>
      <c r="G67" s="47" t="s">
        <v>2380</v>
      </c>
      <c r="H67" s="47" t="s">
        <v>2380</v>
      </c>
      <c r="I67" s="47">
        <v>2</v>
      </c>
      <c r="J67" s="47" t="s">
        <v>2383</v>
      </c>
    </row>
    <row r="68" spans="1:10" x14ac:dyDescent="0.25">
      <c r="A68" s="47" t="s">
        <v>2306</v>
      </c>
      <c r="B68" s="47">
        <v>35.97</v>
      </c>
      <c r="C68" s="47" t="str">
        <f t="shared" si="2"/>
        <v>Obesity</v>
      </c>
      <c r="D68" s="47">
        <v>6.12</v>
      </c>
      <c r="E68" s="47" t="str">
        <f t="shared" si="3"/>
        <v>Prediabetes</v>
      </c>
      <c r="F68" s="47" t="s">
        <v>2380</v>
      </c>
      <c r="G68" s="47" t="s">
        <v>2380</v>
      </c>
      <c r="H68" s="47" t="s">
        <v>2383</v>
      </c>
      <c r="I68" s="47">
        <v>1</v>
      </c>
      <c r="J68" s="47" t="s">
        <v>2383</v>
      </c>
    </row>
    <row r="69" spans="1:10" x14ac:dyDescent="0.25">
      <c r="A69" s="47" t="s">
        <v>2305</v>
      </c>
      <c r="B69" s="47">
        <v>45.54</v>
      </c>
      <c r="C69" s="47" t="str">
        <f t="shared" si="2"/>
        <v>Obesity</v>
      </c>
      <c r="D69" s="47">
        <v>5.4</v>
      </c>
      <c r="E69" s="47" t="str">
        <f t="shared" si="3"/>
        <v>Normal</v>
      </c>
      <c r="F69" s="47" t="s">
        <v>2383</v>
      </c>
      <c r="G69" s="47" t="s">
        <v>2380</v>
      </c>
      <c r="H69" s="47" t="s">
        <v>2383</v>
      </c>
      <c r="I69" s="47">
        <v>1</v>
      </c>
      <c r="J69" s="47" t="s">
        <v>2383</v>
      </c>
    </row>
    <row r="70" spans="1:10" x14ac:dyDescent="0.25">
      <c r="A70" s="47" t="s">
        <v>2304</v>
      </c>
      <c r="B70" s="47">
        <v>35.53</v>
      </c>
      <c r="C70" s="47" t="str">
        <f t="shared" si="2"/>
        <v>Obesity</v>
      </c>
      <c r="D70" s="47">
        <v>4.3600000000000003</v>
      </c>
      <c r="E70" s="47" t="str">
        <f t="shared" si="3"/>
        <v>Normal</v>
      </c>
      <c r="F70" s="47" t="s">
        <v>2383</v>
      </c>
      <c r="G70" s="47" t="s">
        <v>2380</v>
      </c>
      <c r="H70" s="47" t="s">
        <v>2380</v>
      </c>
      <c r="I70" s="47">
        <v>0</v>
      </c>
      <c r="J70" s="47" t="s">
        <v>2383</v>
      </c>
    </row>
    <row r="71" spans="1:10" x14ac:dyDescent="0.25">
      <c r="A71" s="47" t="s">
        <v>2303</v>
      </c>
      <c r="B71" s="47">
        <v>30.8</v>
      </c>
      <c r="C71" s="47" t="str">
        <f t="shared" si="2"/>
        <v>Obesity</v>
      </c>
      <c r="D71" s="47">
        <v>9.77</v>
      </c>
      <c r="E71" s="47" t="str">
        <f t="shared" si="3"/>
        <v>Above Diabetes</v>
      </c>
      <c r="F71" s="47" t="s">
        <v>2380</v>
      </c>
      <c r="G71" s="47" t="s">
        <v>2380</v>
      </c>
      <c r="H71" s="47" t="s">
        <v>2380</v>
      </c>
      <c r="I71" s="47">
        <v>0</v>
      </c>
      <c r="J71" s="47" t="s">
        <v>2383</v>
      </c>
    </row>
    <row r="72" spans="1:10" x14ac:dyDescent="0.25">
      <c r="A72" s="47" t="s">
        <v>2302</v>
      </c>
      <c r="B72" s="47">
        <v>38.39</v>
      </c>
      <c r="C72" s="47" t="str">
        <f t="shared" si="2"/>
        <v>Obesity</v>
      </c>
      <c r="D72" s="47">
        <v>4.25</v>
      </c>
      <c r="E72" s="47" t="str">
        <f t="shared" si="3"/>
        <v>Normal</v>
      </c>
      <c r="F72" s="47" t="s">
        <v>2380</v>
      </c>
      <c r="G72" s="47" t="s">
        <v>2380</v>
      </c>
      <c r="H72" s="47" t="s">
        <v>2380</v>
      </c>
      <c r="I72" s="47">
        <v>1</v>
      </c>
      <c r="J72" s="47" t="s">
        <v>2383</v>
      </c>
    </row>
    <row r="73" spans="1:10" x14ac:dyDescent="0.25">
      <c r="A73" s="47" t="s">
        <v>2301</v>
      </c>
      <c r="B73" s="47">
        <v>32.299999999999997</v>
      </c>
      <c r="C73" s="47" t="str">
        <f t="shared" si="2"/>
        <v>Obesity</v>
      </c>
      <c r="D73" s="47">
        <v>4.76</v>
      </c>
      <c r="E73" s="47" t="str">
        <f t="shared" si="3"/>
        <v>Normal</v>
      </c>
      <c r="F73" s="47" t="s">
        <v>2380</v>
      </c>
      <c r="G73" s="47" t="s">
        <v>2380</v>
      </c>
      <c r="H73" s="47" t="s">
        <v>2380</v>
      </c>
      <c r="I73" s="47">
        <v>2</v>
      </c>
      <c r="J73" s="47" t="s">
        <v>2383</v>
      </c>
    </row>
    <row r="74" spans="1:10" x14ac:dyDescent="0.25">
      <c r="A74" s="47" t="s">
        <v>2300</v>
      </c>
      <c r="B74" s="47">
        <v>48.8</v>
      </c>
      <c r="C74" s="47" t="str">
        <f t="shared" si="2"/>
        <v>Obesity</v>
      </c>
      <c r="D74" s="47">
        <v>6.22</v>
      </c>
      <c r="E74" s="47" t="str">
        <f t="shared" si="3"/>
        <v>Prediabetes</v>
      </c>
      <c r="F74" s="47" t="s">
        <v>2383</v>
      </c>
      <c r="G74" s="47" t="s">
        <v>2380</v>
      </c>
      <c r="H74" s="47" t="s">
        <v>2380</v>
      </c>
      <c r="I74" s="47">
        <v>2</v>
      </c>
      <c r="J74" s="47" t="s">
        <v>2383</v>
      </c>
    </row>
    <row r="75" spans="1:10" x14ac:dyDescent="0.25">
      <c r="A75" s="47" t="s">
        <v>2299</v>
      </c>
      <c r="B75" s="47">
        <v>45.5</v>
      </c>
      <c r="C75" s="47" t="str">
        <f t="shared" si="2"/>
        <v>Obesity</v>
      </c>
      <c r="D75" s="47">
        <v>7.96</v>
      </c>
      <c r="E75" s="47" t="str">
        <f t="shared" si="3"/>
        <v>Above Diabetes</v>
      </c>
      <c r="F75" s="47" t="s">
        <v>2380</v>
      </c>
      <c r="G75" s="47" t="s">
        <v>2380</v>
      </c>
      <c r="H75" s="47" t="s">
        <v>2380</v>
      </c>
      <c r="I75" s="47">
        <v>0</v>
      </c>
      <c r="J75" s="47" t="s">
        <v>2383</v>
      </c>
    </row>
    <row r="76" spans="1:10" x14ac:dyDescent="0.25">
      <c r="A76" s="47" t="s">
        <v>2298</v>
      </c>
      <c r="B76" s="47">
        <v>53.61</v>
      </c>
      <c r="C76" s="47" t="str">
        <f t="shared" si="2"/>
        <v>Obesity</v>
      </c>
      <c r="D76" s="47">
        <v>10.92</v>
      </c>
      <c r="E76" s="47" t="str">
        <f t="shared" si="3"/>
        <v>Above Diabetes</v>
      </c>
      <c r="F76" s="47" t="s">
        <v>2383</v>
      </c>
      <c r="G76" s="47" t="s">
        <v>2380</v>
      </c>
      <c r="H76" s="47" t="s">
        <v>2380</v>
      </c>
      <c r="I76" s="47">
        <v>1</v>
      </c>
      <c r="J76" s="47" t="s">
        <v>2383</v>
      </c>
    </row>
    <row r="77" spans="1:10" x14ac:dyDescent="0.25">
      <c r="A77" s="47" t="s">
        <v>2297</v>
      </c>
      <c r="B77" s="47">
        <v>36.19</v>
      </c>
      <c r="C77" s="47" t="str">
        <f t="shared" si="2"/>
        <v>Obesity</v>
      </c>
      <c r="D77" s="47">
        <v>11.51</v>
      </c>
      <c r="E77" s="47" t="str">
        <f t="shared" si="3"/>
        <v>Above Diabetes</v>
      </c>
      <c r="F77" s="47" t="s">
        <v>2383</v>
      </c>
      <c r="G77" s="47" t="s">
        <v>2380</v>
      </c>
      <c r="H77" s="47" t="s">
        <v>2380</v>
      </c>
      <c r="I77" s="47">
        <v>1</v>
      </c>
      <c r="J77" s="47" t="s">
        <v>2383</v>
      </c>
    </row>
    <row r="78" spans="1:10" x14ac:dyDescent="0.25">
      <c r="A78" s="47" t="s">
        <v>2296</v>
      </c>
      <c r="B78" s="47">
        <v>34.6</v>
      </c>
      <c r="C78" s="47" t="str">
        <f t="shared" si="2"/>
        <v>Obesity</v>
      </c>
      <c r="D78" s="47">
        <v>5.99</v>
      </c>
      <c r="E78" s="47" t="str">
        <f t="shared" si="3"/>
        <v>Prediabetes</v>
      </c>
      <c r="F78" s="47" t="s">
        <v>2383</v>
      </c>
      <c r="G78" s="47" t="s">
        <v>2380</v>
      </c>
      <c r="H78" s="47" t="s">
        <v>2380</v>
      </c>
      <c r="I78" s="47">
        <v>0</v>
      </c>
      <c r="J78" s="47" t="s">
        <v>2383</v>
      </c>
    </row>
    <row r="79" spans="1:10" x14ac:dyDescent="0.25">
      <c r="A79" s="47" t="s">
        <v>2295</v>
      </c>
      <c r="B79" s="47">
        <v>54.12</v>
      </c>
      <c r="C79" s="47" t="str">
        <f t="shared" si="2"/>
        <v>Obesity</v>
      </c>
      <c r="D79" s="47">
        <v>11.57</v>
      </c>
      <c r="E79" s="47" t="str">
        <f t="shared" si="3"/>
        <v>Above Diabetes</v>
      </c>
      <c r="F79" s="47" t="s">
        <v>2380</v>
      </c>
      <c r="G79" s="47" t="s">
        <v>2380</v>
      </c>
      <c r="H79" s="47" t="s">
        <v>2380</v>
      </c>
      <c r="I79" s="47">
        <v>0</v>
      </c>
      <c r="J79" s="47" t="s">
        <v>2383</v>
      </c>
    </row>
    <row r="80" spans="1:10" x14ac:dyDescent="0.25">
      <c r="A80" s="47" t="s">
        <v>2294</v>
      </c>
      <c r="B80" s="47">
        <v>48.82</v>
      </c>
      <c r="C80" s="47" t="str">
        <f t="shared" si="2"/>
        <v>Obesity</v>
      </c>
      <c r="D80" s="47">
        <v>6.67</v>
      </c>
      <c r="E80" s="47" t="str">
        <f t="shared" si="3"/>
        <v>Above Diabetes</v>
      </c>
      <c r="F80" s="47" t="s">
        <v>2383</v>
      </c>
      <c r="G80" s="47" t="s">
        <v>2380</v>
      </c>
      <c r="H80" s="47" t="s">
        <v>2380</v>
      </c>
      <c r="I80" s="47">
        <v>0</v>
      </c>
      <c r="J80" s="47" t="s">
        <v>2383</v>
      </c>
    </row>
    <row r="81" spans="1:10" x14ac:dyDescent="0.25">
      <c r="A81" s="47" t="s">
        <v>2293</v>
      </c>
      <c r="B81" s="47">
        <v>51.01</v>
      </c>
      <c r="C81" s="47" t="str">
        <f t="shared" si="2"/>
        <v>Obesity</v>
      </c>
      <c r="D81" s="47">
        <v>9.1999999999999993</v>
      </c>
      <c r="E81" s="47" t="str">
        <f t="shared" si="3"/>
        <v>Above Diabetes</v>
      </c>
      <c r="F81" s="47" t="s">
        <v>2380</v>
      </c>
      <c r="G81" s="47" t="s">
        <v>2380</v>
      </c>
      <c r="H81" s="47" t="s">
        <v>2380</v>
      </c>
      <c r="I81" s="47">
        <v>0</v>
      </c>
      <c r="J81" s="47" t="s">
        <v>2383</v>
      </c>
    </row>
    <row r="82" spans="1:10" x14ac:dyDescent="0.25">
      <c r="A82" s="47" t="s">
        <v>2292</v>
      </c>
      <c r="B82" s="47">
        <v>45.65</v>
      </c>
      <c r="C82" s="47" t="str">
        <f t="shared" si="2"/>
        <v>Obesity</v>
      </c>
      <c r="D82" s="47">
        <v>5.1100000000000003</v>
      </c>
      <c r="E82" s="47" t="str">
        <f t="shared" si="3"/>
        <v>Normal</v>
      </c>
      <c r="F82" s="47" t="s">
        <v>2383</v>
      </c>
      <c r="G82" s="47" t="s">
        <v>2380</v>
      </c>
      <c r="H82" s="47" t="s">
        <v>2380</v>
      </c>
      <c r="I82" s="47">
        <v>1</v>
      </c>
      <c r="J82" s="47" t="s">
        <v>2383</v>
      </c>
    </row>
    <row r="83" spans="1:10" x14ac:dyDescent="0.25">
      <c r="A83" s="47" t="s">
        <v>2291</v>
      </c>
      <c r="B83" s="47">
        <v>52.9</v>
      </c>
      <c r="C83" s="47" t="str">
        <f t="shared" si="2"/>
        <v>Obesity</v>
      </c>
      <c r="D83" s="47">
        <v>5.34</v>
      </c>
      <c r="E83" s="47" t="str">
        <f t="shared" si="3"/>
        <v>Normal</v>
      </c>
      <c r="F83" s="47" t="s">
        <v>2380</v>
      </c>
      <c r="G83" s="47" t="s">
        <v>2380</v>
      </c>
      <c r="H83" s="47" t="s">
        <v>2380</v>
      </c>
      <c r="I83" s="47">
        <v>0</v>
      </c>
      <c r="J83" s="47" t="s">
        <v>2383</v>
      </c>
    </row>
    <row r="84" spans="1:10" x14ac:dyDescent="0.25">
      <c r="A84" s="47" t="s">
        <v>2290</v>
      </c>
      <c r="B84" s="47">
        <v>45.41</v>
      </c>
      <c r="C84" s="47" t="str">
        <f t="shared" si="2"/>
        <v>Obesity</v>
      </c>
      <c r="D84" s="47">
        <v>4.03</v>
      </c>
      <c r="E84" s="47" t="str">
        <f t="shared" si="3"/>
        <v>Normal</v>
      </c>
      <c r="F84" s="47" t="s">
        <v>2383</v>
      </c>
      <c r="G84" s="47" t="s">
        <v>2380</v>
      </c>
      <c r="H84" s="47" t="s">
        <v>2380</v>
      </c>
      <c r="I84" s="47">
        <v>1</v>
      </c>
      <c r="J84" s="47" t="s">
        <v>2383</v>
      </c>
    </row>
    <row r="85" spans="1:10" x14ac:dyDescent="0.25">
      <c r="A85" s="47" t="s">
        <v>2289</v>
      </c>
      <c r="B85" s="47">
        <v>49.41</v>
      </c>
      <c r="C85" s="47" t="str">
        <f t="shared" si="2"/>
        <v>Obesity</v>
      </c>
      <c r="D85" s="47">
        <v>4.2300000000000004</v>
      </c>
      <c r="E85" s="47" t="str">
        <f t="shared" si="3"/>
        <v>Normal</v>
      </c>
      <c r="F85" s="47" t="s">
        <v>2383</v>
      </c>
      <c r="G85" s="47" t="s">
        <v>2380</v>
      </c>
      <c r="H85" s="47" t="s">
        <v>2383</v>
      </c>
      <c r="I85" s="47">
        <v>1</v>
      </c>
      <c r="J85" s="47" t="s">
        <v>2383</v>
      </c>
    </row>
    <row r="86" spans="1:10" x14ac:dyDescent="0.25">
      <c r="A86" s="47" t="s">
        <v>2288</v>
      </c>
      <c r="B86" s="47">
        <v>31.824999999999999</v>
      </c>
      <c r="C86" s="47" t="str">
        <f t="shared" si="2"/>
        <v>Obesity</v>
      </c>
      <c r="D86" s="47">
        <v>4.0599999999999996</v>
      </c>
      <c r="E86" s="47" t="str">
        <f t="shared" si="3"/>
        <v>Normal</v>
      </c>
      <c r="F86" s="47" t="s">
        <v>2380</v>
      </c>
      <c r="G86" s="47" t="s">
        <v>2380</v>
      </c>
      <c r="H86" s="47" t="s">
        <v>2380</v>
      </c>
      <c r="I86" s="47">
        <v>2</v>
      </c>
      <c r="J86" s="47" t="s">
        <v>2383</v>
      </c>
    </row>
    <row r="87" spans="1:10" x14ac:dyDescent="0.25">
      <c r="A87" s="47" t="s">
        <v>2287</v>
      </c>
      <c r="B87" s="47">
        <v>51.28</v>
      </c>
      <c r="C87" s="47" t="str">
        <f t="shared" si="2"/>
        <v>Obesity</v>
      </c>
      <c r="D87" s="47">
        <v>4.68</v>
      </c>
      <c r="E87" s="47" t="str">
        <f t="shared" si="3"/>
        <v>Normal</v>
      </c>
      <c r="F87" s="47" t="s">
        <v>2380</v>
      </c>
      <c r="G87" s="47" t="s">
        <v>2380</v>
      </c>
      <c r="H87" s="47" t="s">
        <v>2380</v>
      </c>
      <c r="I87" s="47">
        <v>2</v>
      </c>
      <c r="J87" s="47" t="s">
        <v>2383</v>
      </c>
    </row>
    <row r="88" spans="1:10" x14ac:dyDescent="0.25">
      <c r="A88" s="47" t="s">
        <v>2286</v>
      </c>
      <c r="B88" s="47">
        <v>34.96</v>
      </c>
      <c r="C88" s="47" t="str">
        <f t="shared" si="2"/>
        <v>Obesity</v>
      </c>
      <c r="D88" s="47">
        <v>4.34</v>
      </c>
      <c r="E88" s="47" t="str">
        <f t="shared" si="3"/>
        <v>Normal</v>
      </c>
      <c r="F88" s="47" t="s">
        <v>2380</v>
      </c>
      <c r="G88" s="47" t="s">
        <v>2380</v>
      </c>
      <c r="H88" s="47" t="s">
        <v>2383</v>
      </c>
      <c r="I88" s="47">
        <v>1</v>
      </c>
      <c r="J88" s="47" t="s">
        <v>2383</v>
      </c>
    </row>
    <row r="89" spans="1:10" x14ac:dyDescent="0.25">
      <c r="A89" s="47" t="s">
        <v>2285</v>
      </c>
      <c r="B89" s="47">
        <v>33.11</v>
      </c>
      <c r="C89" s="47" t="str">
        <f t="shared" si="2"/>
        <v>Obesity</v>
      </c>
      <c r="D89" s="47">
        <v>10.51</v>
      </c>
      <c r="E89" s="47" t="str">
        <f t="shared" si="3"/>
        <v>Above Diabetes</v>
      </c>
      <c r="F89" s="47" t="s">
        <v>2380</v>
      </c>
      <c r="G89" s="47" t="s">
        <v>2380</v>
      </c>
      <c r="H89" s="47" t="s">
        <v>2380</v>
      </c>
      <c r="I89" s="47">
        <v>0</v>
      </c>
      <c r="J89" s="47" t="s">
        <v>2383</v>
      </c>
    </row>
    <row r="90" spans="1:10" x14ac:dyDescent="0.25">
      <c r="A90" s="47" t="s">
        <v>2284</v>
      </c>
      <c r="B90" s="47">
        <v>54.74</v>
      </c>
      <c r="C90" s="47" t="str">
        <f t="shared" si="2"/>
        <v>Obesity</v>
      </c>
      <c r="D90" s="47">
        <v>5.84</v>
      </c>
      <c r="E90" s="47" t="str">
        <f t="shared" si="3"/>
        <v>Prediabetes</v>
      </c>
      <c r="F90" s="47" t="s">
        <v>2383</v>
      </c>
      <c r="G90" s="47" t="s">
        <v>2380</v>
      </c>
      <c r="H90" s="47" t="s">
        <v>2383</v>
      </c>
      <c r="I90" s="47">
        <v>1</v>
      </c>
      <c r="J90" s="47" t="s">
        <v>2383</v>
      </c>
    </row>
    <row r="91" spans="1:10" x14ac:dyDescent="0.25">
      <c r="A91" s="47" t="s">
        <v>2283</v>
      </c>
      <c r="B91" s="47">
        <v>32.56</v>
      </c>
      <c r="C91" s="47" t="str">
        <f t="shared" si="2"/>
        <v>Obesity</v>
      </c>
      <c r="D91" s="47">
        <v>5.41</v>
      </c>
      <c r="E91" s="47" t="str">
        <f t="shared" si="3"/>
        <v>Normal</v>
      </c>
      <c r="F91" s="47" t="s">
        <v>2380</v>
      </c>
      <c r="G91" s="47" t="s">
        <v>2380</v>
      </c>
      <c r="H91" s="47" t="s">
        <v>2383</v>
      </c>
      <c r="I91" s="47">
        <v>1</v>
      </c>
      <c r="J91" s="47" t="s">
        <v>2383</v>
      </c>
    </row>
    <row r="92" spans="1:10" x14ac:dyDescent="0.25">
      <c r="A92" s="47" t="s">
        <v>2282</v>
      </c>
      <c r="B92" s="47">
        <v>39.049999999999997</v>
      </c>
      <c r="C92" s="47" t="str">
        <f t="shared" si="2"/>
        <v>Obesity</v>
      </c>
      <c r="D92" s="47">
        <v>6.06</v>
      </c>
      <c r="E92" s="47" t="str">
        <f t="shared" si="3"/>
        <v>Prediabetes</v>
      </c>
      <c r="F92" s="47" t="s">
        <v>2380</v>
      </c>
      <c r="G92" s="47" t="s">
        <v>2380</v>
      </c>
      <c r="H92" s="47" t="s">
        <v>2380</v>
      </c>
      <c r="I92" s="47">
        <v>1</v>
      </c>
      <c r="J92" s="47" t="s">
        <v>2383</v>
      </c>
    </row>
    <row r="93" spans="1:10" x14ac:dyDescent="0.25">
      <c r="A93" s="47" t="s">
        <v>2281</v>
      </c>
      <c r="B93" s="47">
        <v>42.75</v>
      </c>
      <c r="C93" s="47" t="str">
        <f t="shared" si="2"/>
        <v>Obesity</v>
      </c>
      <c r="D93" s="47">
        <v>4.22</v>
      </c>
      <c r="E93" s="47" t="str">
        <f t="shared" si="3"/>
        <v>Normal</v>
      </c>
      <c r="F93" s="47" t="s">
        <v>2380</v>
      </c>
      <c r="G93" s="47" t="s">
        <v>2380</v>
      </c>
      <c r="H93" s="47" t="s">
        <v>2380</v>
      </c>
      <c r="I93" s="47">
        <v>0</v>
      </c>
      <c r="J93" s="47" t="s">
        <v>2383</v>
      </c>
    </row>
    <row r="94" spans="1:10" x14ac:dyDescent="0.25">
      <c r="A94" s="47" t="s">
        <v>2280</v>
      </c>
      <c r="B94" s="47">
        <v>50.58</v>
      </c>
      <c r="C94" s="47" t="str">
        <f t="shared" si="2"/>
        <v>Obesity</v>
      </c>
      <c r="D94" s="47">
        <v>5.12</v>
      </c>
      <c r="E94" s="47" t="str">
        <f t="shared" si="3"/>
        <v>Normal</v>
      </c>
      <c r="F94" s="47" t="s">
        <v>2380</v>
      </c>
      <c r="G94" s="47" t="s">
        <v>2380</v>
      </c>
      <c r="H94" s="47" t="s">
        <v>2380</v>
      </c>
      <c r="I94" s="47">
        <v>2</v>
      </c>
      <c r="J94" s="47" t="s">
        <v>2383</v>
      </c>
    </row>
    <row r="95" spans="1:10" x14ac:dyDescent="0.25">
      <c r="A95" s="47" t="s">
        <v>2279</v>
      </c>
      <c r="B95" s="47">
        <v>30.495000000000001</v>
      </c>
      <c r="C95" s="47" t="str">
        <f t="shared" si="2"/>
        <v>Obesity</v>
      </c>
      <c r="D95" s="47">
        <v>4.57</v>
      </c>
      <c r="E95" s="47" t="str">
        <f t="shared" si="3"/>
        <v>Normal</v>
      </c>
      <c r="F95" s="47" t="s">
        <v>2383</v>
      </c>
      <c r="G95" s="47" t="s">
        <v>2380</v>
      </c>
      <c r="H95" s="47" t="s">
        <v>2380</v>
      </c>
      <c r="I95" s="47">
        <v>0</v>
      </c>
      <c r="J95" s="47" t="s">
        <v>2383</v>
      </c>
    </row>
    <row r="96" spans="1:10" x14ac:dyDescent="0.25">
      <c r="A96" s="47" t="s">
        <v>2278</v>
      </c>
      <c r="B96" s="47">
        <v>48.31</v>
      </c>
      <c r="C96" s="47" t="str">
        <f t="shared" si="2"/>
        <v>Obesity</v>
      </c>
      <c r="D96" s="47">
        <v>9.58</v>
      </c>
      <c r="E96" s="47" t="str">
        <f t="shared" si="3"/>
        <v>Above Diabetes</v>
      </c>
      <c r="F96" s="47" t="s">
        <v>2383</v>
      </c>
      <c r="G96" s="47" t="s">
        <v>2380</v>
      </c>
      <c r="H96" s="47" t="s">
        <v>2380</v>
      </c>
      <c r="I96" s="47">
        <v>2</v>
      </c>
      <c r="J96" s="47" t="s">
        <v>2383</v>
      </c>
    </row>
    <row r="97" spans="1:10" x14ac:dyDescent="0.25">
      <c r="A97" s="47" t="s">
        <v>2277</v>
      </c>
      <c r="B97" s="47">
        <v>48.99</v>
      </c>
      <c r="C97" s="47" t="str">
        <f t="shared" si="2"/>
        <v>Obesity</v>
      </c>
      <c r="D97" s="47">
        <v>9.7799999999999994</v>
      </c>
      <c r="E97" s="47" t="str">
        <f t="shared" si="3"/>
        <v>Above Diabetes</v>
      </c>
      <c r="F97" s="47" t="s">
        <v>2383</v>
      </c>
      <c r="G97" s="47" t="s">
        <v>2380</v>
      </c>
      <c r="H97" s="47" t="s">
        <v>2380</v>
      </c>
      <c r="I97" s="47">
        <v>1</v>
      </c>
      <c r="J97" s="47" t="s">
        <v>2383</v>
      </c>
    </row>
    <row r="98" spans="1:10" x14ac:dyDescent="0.25">
      <c r="A98" s="47" t="s">
        <v>2276</v>
      </c>
      <c r="B98" s="47">
        <v>38.39</v>
      </c>
      <c r="C98" s="47" t="str">
        <f t="shared" si="2"/>
        <v>Obesity</v>
      </c>
      <c r="D98" s="47">
        <v>4.1100000000000003</v>
      </c>
      <c r="E98" s="47" t="str">
        <f t="shared" si="3"/>
        <v>Normal</v>
      </c>
      <c r="F98" s="47" t="s">
        <v>2383</v>
      </c>
      <c r="G98" s="47" t="s">
        <v>2380</v>
      </c>
      <c r="H98" s="47" t="s">
        <v>2380</v>
      </c>
      <c r="I98" s="47">
        <v>0</v>
      </c>
      <c r="J98" s="47" t="s">
        <v>2383</v>
      </c>
    </row>
    <row r="99" spans="1:10" x14ac:dyDescent="0.25">
      <c r="A99" s="47" t="s">
        <v>2275</v>
      </c>
      <c r="B99" s="47">
        <v>44.34</v>
      </c>
      <c r="C99" s="47" t="str">
        <f t="shared" si="2"/>
        <v>Obesity</v>
      </c>
      <c r="D99" s="47">
        <v>4.0199999999999996</v>
      </c>
      <c r="E99" s="47" t="str">
        <f t="shared" si="3"/>
        <v>Normal</v>
      </c>
      <c r="F99" s="47" t="s">
        <v>2383</v>
      </c>
      <c r="G99" s="47" t="s">
        <v>2380</v>
      </c>
      <c r="H99" s="47" t="s">
        <v>2380</v>
      </c>
      <c r="I99" s="47">
        <v>2</v>
      </c>
      <c r="J99" s="47" t="s">
        <v>2383</v>
      </c>
    </row>
    <row r="100" spans="1:10" x14ac:dyDescent="0.25">
      <c r="A100" s="47" t="s">
        <v>2274</v>
      </c>
      <c r="B100" s="47">
        <v>41.51</v>
      </c>
      <c r="C100" s="47" t="str">
        <f t="shared" si="2"/>
        <v>Obesity</v>
      </c>
      <c r="D100" s="47">
        <v>6.92</v>
      </c>
      <c r="E100" s="47" t="str">
        <f t="shared" si="3"/>
        <v>Above Diabetes</v>
      </c>
      <c r="F100" s="47" t="s">
        <v>2380</v>
      </c>
      <c r="G100" s="47" t="s">
        <v>2380</v>
      </c>
      <c r="H100" s="47" t="s">
        <v>2380</v>
      </c>
      <c r="I100" s="47">
        <v>0</v>
      </c>
      <c r="J100" s="47" t="s">
        <v>2383</v>
      </c>
    </row>
    <row r="101" spans="1:10" x14ac:dyDescent="0.25">
      <c r="A101" s="47" t="s">
        <v>2273</v>
      </c>
      <c r="B101" s="47">
        <v>48.2</v>
      </c>
      <c r="C101" s="47" t="str">
        <f t="shared" si="2"/>
        <v>Obesity</v>
      </c>
      <c r="D101" s="47">
        <v>4.84</v>
      </c>
      <c r="E101" s="47" t="str">
        <f t="shared" si="3"/>
        <v>Normal</v>
      </c>
      <c r="F101" s="47" t="s">
        <v>2380</v>
      </c>
      <c r="G101" s="47" t="s">
        <v>2380</v>
      </c>
      <c r="H101" s="47" t="s">
        <v>2380</v>
      </c>
      <c r="I101" s="47">
        <v>0</v>
      </c>
      <c r="J101" s="47" t="s">
        <v>2383</v>
      </c>
    </row>
    <row r="102" spans="1:10" x14ac:dyDescent="0.25">
      <c r="A102" s="47" t="s">
        <v>2272</v>
      </c>
      <c r="B102" s="47">
        <v>35.75</v>
      </c>
      <c r="C102" s="47" t="str">
        <f t="shared" si="2"/>
        <v>Obesity</v>
      </c>
      <c r="D102" s="47">
        <v>8</v>
      </c>
      <c r="E102" s="47" t="str">
        <f t="shared" si="3"/>
        <v>Above Diabetes</v>
      </c>
      <c r="F102" s="47" t="s">
        <v>2383</v>
      </c>
      <c r="G102" s="47" t="s">
        <v>2380</v>
      </c>
      <c r="H102" s="47" t="s">
        <v>2380</v>
      </c>
      <c r="I102" s="47">
        <v>0</v>
      </c>
      <c r="J102" s="47" t="s">
        <v>2383</v>
      </c>
    </row>
    <row r="103" spans="1:10" x14ac:dyDescent="0.25">
      <c r="A103" s="47" t="s">
        <v>2271</v>
      </c>
      <c r="B103" s="47">
        <v>53.81</v>
      </c>
      <c r="C103" s="47" t="str">
        <f t="shared" si="2"/>
        <v>Obesity</v>
      </c>
      <c r="D103" s="47">
        <v>8.77</v>
      </c>
      <c r="E103" s="47" t="str">
        <f t="shared" si="3"/>
        <v>Above Diabetes</v>
      </c>
      <c r="F103" s="47" t="s">
        <v>2383</v>
      </c>
      <c r="G103" s="47" t="s">
        <v>2380</v>
      </c>
      <c r="H103" s="47" t="s">
        <v>2380</v>
      </c>
      <c r="I103" s="47">
        <v>0</v>
      </c>
      <c r="J103" s="47" t="s">
        <v>2383</v>
      </c>
    </row>
    <row r="104" spans="1:10" x14ac:dyDescent="0.25">
      <c r="A104" s="47" t="s">
        <v>2270</v>
      </c>
      <c r="B104" s="47">
        <v>49.48</v>
      </c>
      <c r="C104" s="47" t="str">
        <f t="shared" si="2"/>
        <v>Obesity</v>
      </c>
      <c r="D104" s="47">
        <v>4.96</v>
      </c>
      <c r="E104" s="47" t="str">
        <f t="shared" si="3"/>
        <v>Normal</v>
      </c>
      <c r="F104" s="47" t="s">
        <v>2380</v>
      </c>
      <c r="G104" s="47" t="s">
        <v>2380</v>
      </c>
      <c r="H104" s="47" t="s">
        <v>2383</v>
      </c>
      <c r="I104" s="47">
        <v>1</v>
      </c>
      <c r="J104" s="47" t="s">
        <v>2383</v>
      </c>
    </row>
    <row r="105" spans="1:10" x14ac:dyDescent="0.25">
      <c r="A105" s="47" t="s">
        <v>2269</v>
      </c>
      <c r="B105" s="47">
        <v>34.1</v>
      </c>
      <c r="C105" s="47" t="str">
        <f t="shared" si="2"/>
        <v>Obesity</v>
      </c>
      <c r="D105" s="47">
        <v>4.43</v>
      </c>
      <c r="E105" s="47" t="str">
        <f t="shared" si="3"/>
        <v>Normal</v>
      </c>
      <c r="F105" s="47" t="s">
        <v>2383</v>
      </c>
      <c r="G105" s="47" t="s">
        <v>2380</v>
      </c>
      <c r="H105" s="47" t="s">
        <v>2380</v>
      </c>
      <c r="I105" s="47">
        <v>0</v>
      </c>
      <c r="J105" s="47" t="s">
        <v>2383</v>
      </c>
    </row>
    <row r="106" spans="1:10" x14ac:dyDescent="0.25">
      <c r="A106" s="47" t="s">
        <v>2268</v>
      </c>
      <c r="B106" s="47">
        <v>35.299999999999997</v>
      </c>
      <c r="C106" s="47" t="str">
        <f t="shared" si="2"/>
        <v>Obesity</v>
      </c>
      <c r="D106" s="47">
        <v>5.82</v>
      </c>
      <c r="E106" s="47" t="str">
        <f t="shared" si="3"/>
        <v>Prediabetes</v>
      </c>
      <c r="F106" s="47" t="s">
        <v>2383</v>
      </c>
      <c r="G106" s="47" t="s">
        <v>2380</v>
      </c>
      <c r="H106" s="47" t="s">
        <v>2383</v>
      </c>
      <c r="I106" s="47">
        <v>1</v>
      </c>
      <c r="J106" s="47" t="s">
        <v>2383</v>
      </c>
    </row>
    <row r="107" spans="1:10" x14ac:dyDescent="0.25">
      <c r="A107" s="47" t="s">
        <v>2267</v>
      </c>
      <c r="B107" s="47">
        <v>43.83</v>
      </c>
      <c r="C107" s="47" t="str">
        <f t="shared" si="2"/>
        <v>Obesity</v>
      </c>
      <c r="D107" s="47">
        <v>6.03</v>
      </c>
      <c r="E107" s="47" t="str">
        <f t="shared" si="3"/>
        <v>Prediabetes</v>
      </c>
      <c r="F107" s="47" t="s">
        <v>2383</v>
      </c>
      <c r="G107" s="47" t="s">
        <v>2380</v>
      </c>
      <c r="H107" s="47" t="s">
        <v>2380</v>
      </c>
      <c r="I107" s="47">
        <v>2</v>
      </c>
      <c r="J107" s="47" t="s">
        <v>2383</v>
      </c>
    </row>
    <row r="108" spans="1:10" x14ac:dyDescent="0.25">
      <c r="A108" s="47" t="s">
        <v>2266</v>
      </c>
      <c r="B108" s="47">
        <v>50.07</v>
      </c>
      <c r="C108" s="47" t="str">
        <f t="shared" si="2"/>
        <v>Obesity</v>
      </c>
      <c r="D108" s="47">
        <v>9.27</v>
      </c>
      <c r="E108" s="47" t="str">
        <f t="shared" si="3"/>
        <v>Above Diabetes</v>
      </c>
      <c r="F108" s="47" t="s">
        <v>2380</v>
      </c>
      <c r="G108" s="47" t="s">
        <v>2380</v>
      </c>
      <c r="H108" s="47" t="s">
        <v>2380</v>
      </c>
      <c r="I108" s="47">
        <v>0</v>
      </c>
      <c r="J108" s="47" t="s">
        <v>2383</v>
      </c>
    </row>
    <row r="109" spans="1:10" x14ac:dyDescent="0.25">
      <c r="A109" s="47" t="s">
        <v>2265</v>
      </c>
      <c r="B109" s="47">
        <v>32.774999999999999</v>
      </c>
      <c r="C109" s="47" t="str">
        <f t="shared" si="2"/>
        <v>Obesity</v>
      </c>
      <c r="D109" s="47">
        <v>5.53</v>
      </c>
      <c r="E109" s="47" t="str">
        <f t="shared" si="3"/>
        <v>Normal</v>
      </c>
      <c r="F109" s="47" t="s">
        <v>2380</v>
      </c>
      <c r="G109" s="47" t="s">
        <v>2380</v>
      </c>
      <c r="H109" s="47" t="s">
        <v>2380</v>
      </c>
      <c r="I109" s="47">
        <v>0</v>
      </c>
      <c r="J109" s="47" t="s">
        <v>2383</v>
      </c>
    </row>
    <row r="110" spans="1:10" x14ac:dyDescent="0.25">
      <c r="A110" s="47" t="s">
        <v>2264</v>
      </c>
      <c r="B110" s="47">
        <v>34.104999999999997</v>
      </c>
      <c r="C110" s="47" t="str">
        <f t="shared" si="2"/>
        <v>Obesity</v>
      </c>
      <c r="D110" s="47">
        <v>5.07</v>
      </c>
      <c r="E110" s="47" t="str">
        <f t="shared" si="3"/>
        <v>Normal</v>
      </c>
      <c r="F110" s="47" t="s">
        <v>2380</v>
      </c>
      <c r="G110" s="47" t="s">
        <v>2380</v>
      </c>
      <c r="H110" s="47" t="s">
        <v>2380</v>
      </c>
      <c r="I110" s="47">
        <v>1</v>
      </c>
      <c r="J110" s="47" t="s">
        <v>2383</v>
      </c>
    </row>
    <row r="111" spans="1:10" x14ac:dyDescent="0.25">
      <c r="A111" s="47" t="s">
        <v>2263</v>
      </c>
      <c r="B111" s="47">
        <v>48.93</v>
      </c>
      <c r="C111" s="47" t="str">
        <f t="shared" si="2"/>
        <v>Obesity</v>
      </c>
      <c r="D111" s="47">
        <v>11.17</v>
      </c>
      <c r="E111" s="47" t="str">
        <f t="shared" si="3"/>
        <v>Above Diabetes</v>
      </c>
      <c r="F111" s="47" t="s">
        <v>2383</v>
      </c>
      <c r="G111" s="47" t="s">
        <v>2380</v>
      </c>
      <c r="H111" s="47" t="s">
        <v>2380</v>
      </c>
      <c r="I111" s="47">
        <v>1</v>
      </c>
      <c r="J111" s="47" t="s">
        <v>2383</v>
      </c>
    </row>
    <row r="112" spans="1:10" x14ac:dyDescent="0.25">
      <c r="A112" s="47" t="s">
        <v>2262</v>
      </c>
      <c r="B112" s="47">
        <v>37.07</v>
      </c>
      <c r="C112" s="47" t="str">
        <f t="shared" si="2"/>
        <v>Obesity</v>
      </c>
      <c r="D112" s="47">
        <v>6.14</v>
      </c>
      <c r="E112" s="47" t="str">
        <f t="shared" si="3"/>
        <v>Prediabetes</v>
      </c>
      <c r="F112" s="47" t="s">
        <v>2383</v>
      </c>
      <c r="G112" s="47" t="s">
        <v>2380</v>
      </c>
      <c r="H112" s="47" t="s">
        <v>2380</v>
      </c>
      <c r="I112" s="47">
        <v>0</v>
      </c>
      <c r="J112" s="47" t="s">
        <v>2383</v>
      </c>
    </row>
    <row r="113" spans="1:10" x14ac:dyDescent="0.25">
      <c r="A113" s="47" t="s">
        <v>2261</v>
      </c>
      <c r="B113" s="47">
        <v>51.51</v>
      </c>
      <c r="C113" s="47" t="str">
        <f t="shared" si="2"/>
        <v>Obesity</v>
      </c>
      <c r="D113" s="47">
        <v>6.26</v>
      </c>
      <c r="E113" s="47" t="str">
        <f t="shared" si="3"/>
        <v>Prediabetes</v>
      </c>
      <c r="F113" s="47" t="s">
        <v>2383</v>
      </c>
      <c r="G113" s="47" t="s">
        <v>2380</v>
      </c>
      <c r="H113" s="47" t="s">
        <v>2383</v>
      </c>
      <c r="I113" s="47">
        <v>1</v>
      </c>
      <c r="J113" s="47" t="s">
        <v>2383</v>
      </c>
    </row>
    <row r="114" spans="1:10" x14ac:dyDescent="0.25">
      <c r="A114" s="47" t="s">
        <v>2260</v>
      </c>
      <c r="B114" s="47">
        <v>34.799999999999997</v>
      </c>
      <c r="C114" s="47" t="str">
        <f t="shared" si="2"/>
        <v>Obesity</v>
      </c>
      <c r="D114" s="47">
        <v>4.72</v>
      </c>
      <c r="E114" s="47" t="str">
        <f t="shared" si="3"/>
        <v>Normal</v>
      </c>
      <c r="F114" s="47" t="s">
        <v>2383</v>
      </c>
      <c r="G114" s="47" t="s">
        <v>2380</v>
      </c>
      <c r="H114" s="47" t="s">
        <v>2380</v>
      </c>
      <c r="I114" s="47">
        <v>0</v>
      </c>
      <c r="J114" s="47" t="s">
        <v>2383</v>
      </c>
    </row>
    <row r="115" spans="1:10" x14ac:dyDescent="0.25">
      <c r="A115" s="47" t="s">
        <v>2259</v>
      </c>
      <c r="B115" s="47">
        <v>36.67</v>
      </c>
      <c r="C115" s="47" t="str">
        <f t="shared" si="2"/>
        <v>Obesity</v>
      </c>
      <c r="D115" s="47">
        <v>5.18</v>
      </c>
      <c r="E115" s="47" t="str">
        <f t="shared" si="3"/>
        <v>Normal</v>
      </c>
      <c r="F115" s="47" t="s">
        <v>2380</v>
      </c>
      <c r="G115" s="47" t="s">
        <v>2380</v>
      </c>
      <c r="H115" s="47" t="s">
        <v>2380</v>
      </c>
      <c r="I115" s="47">
        <v>1</v>
      </c>
      <c r="J115" s="47" t="s">
        <v>2383</v>
      </c>
    </row>
    <row r="116" spans="1:10" x14ac:dyDescent="0.25">
      <c r="A116" s="47" t="s">
        <v>2258</v>
      </c>
      <c r="B116" s="47">
        <v>30.9</v>
      </c>
      <c r="C116" s="47" t="str">
        <f t="shared" si="2"/>
        <v>Obesity</v>
      </c>
      <c r="D116" s="47">
        <v>9.4</v>
      </c>
      <c r="E116" s="47" t="str">
        <f t="shared" si="3"/>
        <v>Above Diabetes</v>
      </c>
      <c r="F116" s="47" t="s">
        <v>2380</v>
      </c>
      <c r="G116" s="47" t="s">
        <v>2380</v>
      </c>
      <c r="H116" s="47" t="s">
        <v>2380</v>
      </c>
      <c r="I116" s="47">
        <v>2</v>
      </c>
      <c r="J116" s="47" t="s">
        <v>2383</v>
      </c>
    </row>
    <row r="117" spans="1:10" x14ac:dyDescent="0.25">
      <c r="A117" s="47" t="s">
        <v>2257</v>
      </c>
      <c r="B117" s="47">
        <v>30.495000000000001</v>
      </c>
      <c r="C117" s="47" t="str">
        <f t="shared" si="2"/>
        <v>Obesity</v>
      </c>
      <c r="D117" s="47">
        <v>6.29</v>
      </c>
      <c r="E117" s="47" t="str">
        <f t="shared" si="3"/>
        <v>Prediabetes</v>
      </c>
      <c r="F117" s="47" t="s">
        <v>2380</v>
      </c>
      <c r="G117" s="47" t="s">
        <v>2380</v>
      </c>
      <c r="H117" s="47" t="s">
        <v>2380</v>
      </c>
      <c r="I117" s="47">
        <v>0</v>
      </c>
      <c r="J117" s="47" t="s">
        <v>2383</v>
      </c>
    </row>
    <row r="118" spans="1:10" x14ac:dyDescent="0.25">
      <c r="A118" s="47" t="s">
        <v>2256</v>
      </c>
      <c r="B118" s="47">
        <v>44.88</v>
      </c>
      <c r="C118" s="47" t="str">
        <f t="shared" si="2"/>
        <v>Obesity</v>
      </c>
      <c r="D118" s="47">
        <v>6.04</v>
      </c>
      <c r="E118" s="47" t="str">
        <f t="shared" si="3"/>
        <v>Prediabetes</v>
      </c>
      <c r="F118" s="47" t="s">
        <v>2380</v>
      </c>
      <c r="G118" s="47" t="s">
        <v>2380</v>
      </c>
      <c r="H118" s="47" t="s">
        <v>2383</v>
      </c>
      <c r="I118" s="47">
        <v>1</v>
      </c>
      <c r="J118" s="47" t="s">
        <v>2383</v>
      </c>
    </row>
    <row r="119" spans="1:10" x14ac:dyDescent="0.25">
      <c r="A119" s="47" t="s">
        <v>2255</v>
      </c>
      <c r="B119" s="47">
        <v>44.32</v>
      </c>
      <c r="C119" s="47" t="str">
        <f t="shared" si="2"/>
        <v>Obesity</v>
      </c>
      <c r="D119" s="47">
        <v>10.55</v>
      </c>
      <c r="E119" s="47" t="str">
        <f t="shared" si="3"/>
        <v>Above Diabetes</v>
      </c>
      <c r="F119" s="47" t="s">
        <v>2380</v>
      </c>
      <c r="G119" s="47" t="s">
        <v>2380</v>
      </c>
      <c r="H119" s="47" t="s">
        <v>2380</v>
      </c>
      <c r="I119" s="47">
        <v>0</v>
      </c>
      <c r="J119" s="47" t="s">
        <v>2383</v>
      </c>
    </row>
    <row r="120" spans="1:10" x14ac:dyDescent="0.25">
      <c r="A120" s="47" t="s">
        <v>2254</v>
      </c>
      <c r="B120" s="47">
        <v>46.39</v>
      </c>
      <c r="C120" s="47" t="str">
        <f t="shared" si="2"/>
        <v>Obesity</v>
      </c>
      <c r="D120" s="47">
        <v>5.09</v>
      </c>
      <c r="E120" s="47" t="str">
        <f t="shared" si="3"/>
        <v>Normal</v>
      </c>
      <c r="F120" s="47" t="s">
        <v>2380</v>
      </c>
      <c r="G120" s="47" t="s">
        <v>2380</v>
      </c>
      <c r="H120" s="47" t="s">
        <v>2380</v>
      </c>
      <c r="I120" s="47">
        <v>0</v>
      </c>
      <c r="J120" s="47" t="s">
        <v>2383</v>
      </c>
    </row>
    <row r="121" spans="1:10" x14ac:dyDescent="0.25">
      <c r="A121" s="47" t="s">
        <v>2253</v>
      </c>
      <c r="B121" s="47">
        <v>42.13</v>
      </c>
      <c r="C121" s="47" t="str">
        <f t="shared" si="2"/>
        <v>Obesity</v>
      </c>
      <c r="D121" s="47">
        <v>5.2</v>
      </c>
      <c r="E121" s="47" t="str">
        <f t="shared" si="3"/>
        <v>Normal</v>
      </c>
      <c r="F121" s="47" t="s">
        <v>2383</v>
      </c>
      <c r="G121" s="47" t="s">
        <v>2380</v>
      </c>
      <c r="H121" s="47" t="s">
        <v>2380</v>
      </c>
      <c r="I121" s="47">
        <v>1</v>
      </c>
      <c r="J121" s="47" t="s">
        <v>2383</v>
      </c>
    </row>
    <row r="122" spans="1:10" x14ac:dyDescent="0.25">
      <c r="A122" s="47" t="s">
        <v>2252</v>
      </c>
      <c r="B122" s="47">
        <v>30.78</v>
      </c>
      <c r="C122" s="47" t="str">
        <f t="shared" si="2"/>
        <v>Obesity</v>
      </c>
      <c r="D122" s="47">
        <v>8.4499999999999993</v>
      </c>
      <c r="E122" s="47" t="str">
        <f t="shared" si="3"/>
        <v>Above Diabetes</v>
      </c>
      <c r="F122" s="47" t="s">
        <v>2383</v>
      </c>
      <c r="G122" s="47" t="s">
        <v>2380</v>
      </c>
      <c r="H122" s="47" t="s">
        <v>2380</v>
      </c>
      <c r="I122" s="47">
        <v>0</v>
      </c>
      <c r="J122" s="47" t="s">
        <v>2383</v>
      </c>
    </row>
    <row r="123" spans="1:10" x14ac:dyDescent="0.25">
      <c r="A123" s="47" t="s">
        <v>2251</v>
      </c>
      <c r="B123" s="47">
        <v>31.35</v>
      </c>
      <c r="C123" s="47" t="str">
        <f t="shared" si="2"/>
        <v>Obesity</v>
      </c>
      <c r="D123" s="47">
        <v>9.5399999999999991</v>
      </c>
      <c r="E123" s="47" t="str">
        <f t="shared" si="3"/>
        <v>Above Diabetes</v>
      </c>
      <c r="F123" s="47" t="s">
        <v>2380</v>
      </c>
      <c r="G123" s="47" t="s">
        <v>2380</v>
      </c>
      <c r="H123" s="47" t="s">
        <v>2380</v>
      </c>
      <c r="I123" s="47">
        <v>0</v>
      </c>
      <c r="J123" s="47" t="s">
        <v>2383</v>
      </c>
    </row>
    <row r="124" spans="1:10" x14ac:dyDescent="0.25">
      <c r="A124" s="47" t="s">
        <v>2250</v>
      </c>
      <c r="B124" s="47">
        <v>41.46</v>
      </c>
      <c r="C124" s="47" t="str">
        <f t="shared" si="2"/>
        <v>Obesity</v>
      </c>
      <c r="D124" s="47">
        <v>4.99</v>
      </c>
      <c r="E124" s="47" t="str">
        <f t="shared" si="3"/>
        <v>Normal</v>
      </c>
      <c r="F124" s="47" t="s">
        <v>2383</v>
      </c>
      <c r="G124" s="47" t="s">
        <v>2380</v>
      </c>
      <c r="H124" s="47" t="s">
        <v>2380</v>
      </c>
      <c r="I124" s="47">
        <v>2</v>
      </c>
      <c r="J124" s="47" t="s">
        <v>2383</v>
      </c>
    </row>
    <row r="125" spans="1:10" x14ac:dyDescent="0.25">
      <c r="A125" s="47" t="s">
        <v>2249</v>
      </c>
      <c r="B125" s="47">
        <v>48</v>
      </c>
      <c r="C125" s="47" t="str">
        <f t="shared" si="2"/>
        <v>Obesity</v>
      </c>
      <c r="D125" s="47">
        <v>10.54</v>
      </c>
      <c r="E125" s="47" t="str">
        <f t="shared" si="3"/>
        <v>Above Diabetes</v>
      </c>
      <c r="F125" s="47" t="s">
        <v>2380</v>
      </c>
      <c r="G125" s="47" t="s">
        <v>2380</v>
      </c>
      <c r="H125" s="47" t="s">
        <v>2380</v>
      </c>
      <c r="I125" s="47">
        <v>0</v>
      </c>
      <c r="J125" s="47" t="s">
        <v>2383</v>
      </c>
    </row>
    <row r="126" spans="1:10" x14ac:dyDescent="0.25">
      <c r="A126" s="47" t="s">
        <v>2248</v>
      </c>
      <c r="B126" s="47">
        <v>49.13</v>
      </c>
      <c r="C126" s="47" t="str">
        <f t="shared" si="2"/>
        <v>Obesity</v>
      </c>
      <c r="D126" s="47">
        <v>4.54</v>
      </c>
      <c r="E126" s="47" t="str">
        <f t="shared" si="3"/>
        <v>Normal</v>
      </c>
      <c r="F126" s="47" t="s">
        <v>2380</v>
      </c>
      <c r="G126" s="47" t="s">
        <v>2380</v>
      </c>
      <c r="H126" s="47" t="s">
        <v>2380</v>
      </c>
      <c r="I126" s="47">
        <v>0</v>
      </c>
      <c r="J126" s="47" t="s">
        <v>2383</v>
      </c>
    </row>
    <row r="127" spans="1:10" x14ac:dyDescent="0.25">
      <c r="A127" s="47" t="s">
        <v>2247</v>
      </c>
      <c r="B127" s="47">
        <v>37.799999999999997</v>
      </c>
      <c r="C127" s="47" t="str">
        <f t="shared" si="2"/>
        <v>Obesity</v>
      </c>
      <c r="D127" s="47">
        <v>6.29</v>
      </c>
      <c r="E127" s="47" t="str">
        <f t="shared" si="3"/>
        <v>Prediabetes</v>
      </c>
      <c r="F127" s="47" t="s">
        <v>2380</v>
      </c>
      <c r="G127" s="47" t="s">
        <v>2380</v>
      </c>
      <c r="H127" s="47" t="s">
        <v>2380</v>
      </c>
      <c r="I127" s="47">
        <v>1</v>
      </c>
      <c r="J127" s="47" t="s">
        <v>2383</v>
      </c>
    </row>
    <row r="128" spans="1:10" x14ac:dyDescent="0.25">
      <c r="A128" s="47" t="s">
        <v>2246</v>
      </c>
      <c r="B128" s="47">
        <v>38.299999999999997</v>
      </c>
      <c r="C128" s="47" t="str">
        <f t="shared" si="2"/>
        <v>Obesity</v>
      </c>
      <c r="D128" s="47">
        <v>9.51</v>
      </c>
      <c r="E128" s="47" t="str">
        <f t="shared" si="3"/>
        <v>Above Diabetes</v>
      </c>
      <c r="F128" s="47" t="s">
        <v>2380</v>
      </c>
      <c r="G128" s="47" t="s">
        <v>2380</v>
      </c>
      <c r="H128" s="47" t="s">
        <v>2380</v>
      </c>
      <c r="I128" s="47">
        <v>0</v>
      </c>
      <c r="J128" s="47" t="s">
        <v>2383</v>
      </c>
    </row>
    <row r="129" spans="1:10" x14ac:dyDescent="0.25">
      <c r="A129" s="47" t="s">
        <v>2245</v>
      </c>
      <c r="B129" s="47">
        <v>32.774999999999999</v>
      </c>
      <c r="C129" s="47" t="str">
        <f t="shared" si="2"/>
        <v>Obesity</v>
      </c>
      <c r="D129" s="47">
        <v>4.72</v>
      </c>
      <c r="E129" s="47" t="str">
        <f t="shared" si="3"/>
        <v>Normal</v>
      </c>
      <c r="F129" s="47" t="s">
        <v>2380</v>
      </c>
      <c r="G129" s="47" t="s">
        <v>2380</v>
      </c>
      <c r="H129" s="47" t="s">
        <v>2380</v>
      </c>
      <c r="I129" s="47">
        <v>0</v>
      </c>
      <c r="J129" s="47" t="s">
        <v>2383</v>
      </c>
    </row>
    <row r="130" spans="1:10" x14ac:dyDescent="0.25">
      <c r="A130" s="47" t="s">
        <v>2244</v>
      </c>
      <c r="B130" s="47">
        <v>34.200000000000003</v>
      </c>
      <c r="C130" s="47" t="str">
        <f t="shared" si="2"/>
        <v>Obesity</v>
      </c>
      <c r="D130" s="47">
        <v>5.91</v>
      </c>
      <c r="E130" s="47" t="str">
        <f t="shared" si="3"/>
        <v>Prediabetes</v>
      </c>
      <c r="F130" s="47" t="s">
        <v>2383</v>
      </c>
      <c r="G130" s="47" t="s">
        <v>2380</v>
      </c>
      <c r="H130" s="47" t="s">
        <v>2380</v>
      </c>
      <c r="I130" s="47">
        <v>0</v>
      </c>
      <c r="J130" s="47" t="s">
        <v>2383</v>
      </c>
    </row>
    <row r="131" spans="1:10" x14ac:dyDescent="0.25">
      <c r="A131" s="47" t="s">
        <v>2243</v>
      </c>
      <c r="B131" s="47">
        <v>30.2</v>
      </c>
      <c r="C131" s="47" t="str">
        <f t="shared" ref="C131:C194" si="4">IF(B131&lt;18.5,"Under Weight", IF(B131&lt;=24.9,"Healthy Weight", IF(B131&lt;=29.9,"Over Weight","Obesity")))</f>
        <v>Obesity</v>
      </c>
      <c r="D131" s="47">
        <v>9.58</v>
      </c>
      <c r="E131" s="47" t="str">
        <f t="shared" ref="E131:E194" si="5">IF(D131&lt;5.7,"Normal", IF(D131&lt;=6.4,"Prediabetes","Above Diabetes"))</f>
        <v>Above Diabetes</v>
      </c>
      <c r="F131" s="47" t="s">
        <v>2380</v>
      </c>
      <c r="G131" s="47" t="s">
        <v>2380</v>
      </c>
      <c r="H131" s="47" t="s">
        <v>2380</v>
      </c>
      <c r="I131" s="47">
        <v>0</v>
      </c>
      <c r="J131" s="47" t="s">
        <v>2383</v>
      </c>
    </row>
    <row r="132" spans="1:10" x14ac:dyDescent="0.25">
      <c r="A132" s="47" t="s">
        <v>2242</v>
      </c>
      <c r="B132" s="47">
        <v>48.32</v>
      </c>
      <c r="C132" s="47" t="str">
        <f t="shared" si="4"/>
        <v>Obesity</v>
      </c>
      <c r="D132" s="47">
        <v>5.77</v>
      </c>
      <c r="E132" s="47" t="str">
        <f t="shared" si="5"/>
        <v>Prediabetes</v>
      </c>
      <c r="F132" s="47" t="s">
        <v>2380</v>
      </c>
      <c r="G132" s="47" t="s">
        <v>2380</v>
      </c>
      <c r="H132" s="47" t="s">
        <v>2380</v>
      </c>
      <c r="I132" s="47">
        <v>0</v>
      </c>
      <c r="J132" s="47" t="s">
        <v>2383</v>
      </c>
    </row>
    <row r="133" spans="1:10" x14ac:dyDescent="0.25">
      <c r="A133" s="47" t="s">
        <v>2241</v>
      </c>
      <c r="B133" s="47">
        <v>44.86</v>
      </c>
      <c r="C133" s="47" t="str">
        <f t="shared" si="4"/>
        <v>Obesity</v>
      </c>
      <c r="D133" s="47">
        <v>4.38</v>
      </c>
      <c r="E133" s="47" t="str">
        <f t="shared" si="5"/>
        <v>Normal</v>
      </c>
      <c r="F133" s="47" t="s">
        <v>2383</v>
      </c>
      <c r="G133" s="47" t="s">
        <v>2380</v>
      </c>
      <c r="H133" s="47" t="s">
        <v>2380</v>
      </c>
      <c r="I133" s="47">
        <v>0</v>
      </c>
      <c r="J133" s="47" t="s">
        <v>2383</v>
      </c>
    </row>
    <row r="134" spans="1:10" x14ac:dyDescent="0.25">
      <c r="A134" s="47" t="s">
        <v>2240</v>
      </c>
      <c r="B134" s="47">
        <v>52.15</v>
      </c>
      <c r="C134" s="47" t="str">
        <f t="shared" si="4"/>
        <v>Obesity</v>
      </c>
      <c r="D134" s="47">
        <v>5.65</v>
      </c>
      <c r="E134" s="47" t="str">
        <f t="shared" si="5"/>
        <v>Normal</v>
      </c>
      <c r="F134" s="47" t="s">
        <v>2380</v>
      </c>
      <c r="G134" s="47" t="s">
        <v>2380</v>
      </c>
      <c r="H134" s="47" t="s">
        <v>2380</v>
      </c>
      <c r="I134" s="47">
        <v>1</v>
      </c>
      <c r="J134" s="47" t="s">
        <v>2383</v>
      </c>
    </row>
    <row r="135" spans="1:10" x14ac:dyDescent="0.25">
      <c r="A135" s="47" t="s">
        <v>2239</v>
      </c>
      <c r="B135" s="47">
        <v>41.12</v>
      </c>
      <c r="C135" s="47" t="str">
        <f t="shared" si="4"/>
        <v>Obesity</v>
      </c>
      <c r="D135" s="47">
        <v>7.54</v>
      </c>
      <c r="E135" s="47" t="str">
        <f t="shared" si="5"/>
        <v>Above Diabetes</v>
      </c>
      <c r="F135" s="47" t="s">
        <v>2383</v>
      </c>
      <c r="G135" s="47" t="s">
        <v>2380</v>
      </c>
      <c r="H135" s="47" t="s">
        <v>2380</v>
      </c>
      <c r="I135" s="47">
        <v>0</v>
      </c>
      <c r="J135" s="47" t="s">
        <v>2383</v>
      </c>
    </row>
    <row r="136" spans="1:10" x14ac:dyDescent="0.25">
      <c r="A136" s="47" t="s">
        <v>2238</v>
      </c>
      <c r="B136" s="47">
        <v>38.39</v>
      </c>
      <c r="C136" s="47" t="str">
        <f t="shared" si="4"/>
        <v>Obesity</v>
      </c>
      <c r="D136" s="47">
        <v>5.1100000000000003</v>
      </c>
      <c r="E136" s="47" t="str">
        <f t="shared" si="5"/>
        <v>Normal</v>
      </c>
      <c r="F136" s="47" t="s">
        <v>2383</v>
      </c>
      <c r="G136" s="47" t="s">
        <v>2380</v>
      </c>
      <c r="H136" s="47" t="s">
        <v>2380</v>
      </c>
      <c r="I136" s="47">
        <v>1</v>
      </c>
      <c r="J136" s="47" t="s">
        <v>2383</v>
      </c>
    </row>
    <row r="137" spans="1:10" x14ac:dyDescent="0.25">
      <c r="A137" s="47" t="s">
        <v>2237</v>
      </c>
      <c r="B137" s="47">
        <v>46.85</v>
      </c>
      <c r="C137" s="47" t="str">
        <f t="shared" si="4"/>
        <v>Obesity</v>
      </c>
      <c r="D137" s="47">
        <v>4.25</v>
      </c>
      <c r="E137" s="47" t="str">
        <f t="shared" si="5"/>
        <v>Normal</v>
      </c>
      <c r="F137" s="47" t="s">
        <v>2380</v>
      </c>
      <c r="G137" s="47" t="s">
        <v>2380</v>
      </c>
      <c r="H137" s="47" t="s">
        <v>2383</v>
      </c>
      <c r="I137" s="47">
        <v>1</v>
      </c>
      <c r="J137" s="47" t="s">
        <v>2383</v>
      </c>
    </row>
    <row r="138" spans="1:10" x14ac:dyDescent="0.25">
      <c r="A138" s="47" t="s">
        <v>2236</v>
      </c>
      <c r="B138" s="47">
        <v>42.24</v>
      </c>
      <c r="C138" s="47" t="str">
        <f t="shared" si="4"/>
        <v>Obesity</v>
      </c>
      <c r="D138" s="47">
        <v>5.55</v>
      </c>
      <c r="E138" s="47" t="str">
        <f t="shared" si="5"/>
        <v>Normal</v>
      </c>
      <c r="F138" s="47" t="s">
        <v>2380</v>
      </c>
      <c r="G138" s="47" t="s">
        <v>2382</v>
      </c>
      <c r="H138" s="47" t="s">
        <v>2380</v>
      </c>
      <c r="I138" s="47">
        <v>1</v>
      </c>
      <c r="J138" s="47" t="s">
        <v>2383</v>
      </c>
    </row>
    <row r="139" spans="1:10" x14ac:dyDescent="0.25">
      <c r="A139" s="47" t="s">
        <v>2235</v>
      </c>
      <c r="B139" s="47">
        <v>34.39</v>
      </c>
      <c r="C139" s="47" t="str">
        <f t="shared" si="4"/>
        <v>Obesity</v>
      </c>
      <c r="D139" s="47">
        <v>5.78</v>
      </c>
      <c r="E139" s="47" t="str">
        <f t="shared" si="5"/>
        <v>Prediabetes</v>
      </c>
      <c r="F139" s="47" t="s">
        <v>2380</v>
      </c>
      <c r="G139" s="47" t="s">
        <v>2380</v>
      </c>
      <c r="H139" s="47" t="s">
        <v>2380</v>
      </c>
      <c r="I139" s="47">
        <v>0</v>
      </c>
      <c r="J139" s="47" t="s">
        <v>2383</v>
      </c>
    </row>
    <row r="140" spans="1:10" x14ac:dyDescent="0.25">
      <c r="A140" s="47" t="s">
        <v>2234</v>
      </c>
      <c r="B140" s="47">
        <v>42.89</v>
      </c>
      <c r="C140" s="47" t="str">
        <f t="shared" si="4"/>
        <v>Obesity</v>
      </c>
      <c r="D140" s="47">
        <v>5.28</v>
      </c>
      <c r="E140" s="47" t="str">
        <f t="shared" si="5"/>
        <v>Normal</v>
      </c>
      <c r="F140" s="47" t="s">
        <v>2383</v>
      </c>
      <c r="G140" s="47" t="s">
        <v>2380</v>
      </c>
      <c r="H140" s="47" t="s">
        <v>2380</v>
      </c>
      <c r="I140" s="47">
        <v>0</v>
      </c>
      <c r="J140" s="47" t="s">
        <v>2383</v>
      </c>
    </row>
    <row r="141" spans="1:10" x14ac:dyDescent="0.25">
      <c r="A141" s="47" t="s">
        <v>2233</v>
      </c>
      <c r="B141" s="47">
        <v>36.299999999999997</v>
      </c>
      <c r="C141" s="47" t="str">
        <f t="shared" si="4"/>
        <v>Obesity</v>
      </c>
      <c r="D141" s="47">
        <v>5.39</v>
      </c>
      <c r="E141" s="47" t="str">
        <f t="shared" si="5"/>
        <v>Normal</v>
      </c>
      <c r="F141" s="47" t="s">
        <v>2380</v>
      </c>
      <c r="G141" s="47" t="s">
        <v>2380</v>
      </c>
      <c r="H141" s="47" t="s">
        <v>2380</v>
      </c>
      <c r="I141" s="47">
        <v>0</v>
      </c>
      <c r="J141" s="47" t="s">
        <v>2383</v>
      </c>
    </row>
    <row r="142" spans="1:10" x14ac:dyDescent="0.25">
      <c r="A142" s="47" t="s">
        <v>2232</v>
      </c>
      <c r="B142" s="47">
        <v>35.200000000000003</v>
      </c>
      <c r="C142" s="47" t="str">
        <f t="shared" si="4"/>
        <v>Obesity</v>
      </c>
      <c r="D142" s="47">
        <v>8.01</v>
      </c>
      <c r="E142" s="47" t="str">
        <f t="shared" si="5"/>
        <v>Above Diabetes</v>
      </c>
      <c r="F142" s="47" t="s">
        <v>2383</v>
      </c>
      <c r="G142" s="47" t="s">
        <v>2380</v>
      </c>
      <c r="H142" s="47" t="s">
        <v>2380</v>
      </c>
      <c r="I142" s="47">
        <v>1</v>
      </c>
      <c r="J142" s="47" t="s">
        <v>2383</v>
      </c>
    </row>
    <row r="143" spans="1:10" x14ac:dyDescent="0.25">
      <c r="A143" s="47" t="s">
        <v>2231</v>
      </c>
      <c r="B143" s="47">
        <v>53.62</v>
      </c>
      <c r="C143" s="47" t="str">
        <f t="shared" si="4"/>
        <v>Obesity</v>
      </c>
      <c r="D143" s="47">
        <v>5.21</v>
      </c>
      <c r="E143" s="47" t="str">
        <f t="shared" si="5"/>
        <v>Normal</v>
      </c>
      <c r="F143" s="47" t="s">
        <v>2380</v>
      </c>
      <c r="G143" s="47" t="s">
        <v>2380</v>
      </c>
      <c r="H143" s="47" t="s">
        <v>2380</v>
      </c>
      <c r="I143" s="47">
        <v>0</v>
      </c>
      <c r="J143" s="47" t="s">
        <v>2383</v>
      </c>
    </row>
    <row r="144" spans="1:10" x14ac:dyDescent="0.25">
      <c r="A144" s="47" t="s">
        <v>2230</v>
      </c>
      <c r="B144" s="47">
        <v>36.67</v>
      </c>
      <c r="C144" s="47" t="str">
        <f t="shared" si="4"/>
        <v>Obesity</v>
      </c>
      <c r="D144" s="47">
        <v>6.27</v>
      </c>
      <c r="E144" s="47" t="str">
        <f t="shared" si="5"/>
        <v>Prediabetes</v>
      </c>
      <c r="F144" s="47" t="s">
        <v>2380</v>
      </c>
      <c r="G144" s="47" t="s">
        <v>2380</v>
      </c>
      <c r="H144" s="47" t="s">
        <v>2380</v>
      </c>
      <c r="I144" s="47">
        <v>0</v>
      </c>
      <c r="J144" s="47" t="s">
        <v>2383</v>
      </c>
    </row>
    <row r="145" spans="1:10" x14ac:dyDescent="0.25">
      <c r="A145" s="47" t="s">
        <v>2229</v>
      </c>
      <c r="B145" s="47">
        <v>33.4</v>
      </c>
      <c r="C145" s="47" t="str">
        <f t="shared" si="4"/>
        <v>Obesity</v>
      </c>
      <c r="D145" s="47">
        <v>10.73</v>
      </c>
      <c r="E145" s="47" t="str">
        <f t="shared" si="5"/>
        <v>Above Diabetes</v>
      </c>
      <c r="F145" s="47" t="s">
        <v>2383</v>
      </c>
      <c r="G145" s="47" t="s">
        <v>2380</v>
      </c>
      <c r="H145" s="47" t="s">
        <v>2380</v>
      </c>
      <c r="I145" s="47">
        <v>1</v>
      </c>
      <c r="J145" s="47" t="s">
        <v>2383</v>
      </c>
    </row>
    <row r="146" spans="1:10" x14ac:dyDescent="0.25">
      <c r="A146" s="47" t="s">
        <v>2228</v>
      </c>
      <c r="B146" s="47">
        <v>42.71</v>
      </c>
      <c r="C146" s="47" t="str">
        <f t="shared" si="4"/>
        <v>Obesity</v>
      </c>
      <c r="D146" s="47">
        <v>10.52</v>
      </c>
      <c r="E146" s="47" t="str">
        <f t="shared" si="5"/>
        <v>Above Diabetes</v>
      </c>
      <c r="F146" s="47" t="s">
        <v>2380</v>
      </c>
      <c r="G146" s="47" t="s">
        <v>2380</v>
      </c>
      <c r="H146" s="47" t="s">
        <v>2380</v>
      </c>
      <c r="I146" s="47">
        <v>0</v>
      </c>
      <c r="J146" s="47" t="s">
        <v>2383</v>
      </c>
    </row>
    <row r="147" spans="1:10" x14ac:dyDescent="0.25">
      <c r="A147" s="47" t="s">
        <v>2227</v>
      </c>
      <c r="B147" s="47">
        <v>41.52</v>
      </c>
      <c r="C147" s="47" t="str">
        <f t="shared" si="4"/>
        <v>Obesity</v>
      </c>
      <c r="D147" s="47">
        <v>11.82</v>
      </c>
      <c r="E147" s="47" t="str">
        <f t="shared" si="5"/>
        <v>Above Diabetes</v>
      </c>
      <c r="F147" s="47" t="s">
        <v>2383</v>
      </c>
      <c r="G147" s="47" t="s">
        <v>2380</v>
      </c>
      <c r="H147" s="47" t="s">
        <v>2380</v>
      </c>
      <c r="I147" s="47">
        <v>2</v>
      </c>
      <c r="J147" s="47" t="s">
        <v>2383</v>
      </c>
    </row>
    <row r="148" spans="1:10" x14ac:dyDescent="0.25">
      <c r="A148" s="47" t="s">
        <v>2226</v>
      </c>
      <c r="B148" s="47">
        <v>39.4</v>
      </c>
      <c r="C148" s="47" t="str">
        <f t="shared" si="4"/>
        <v>Obesity</v>
      </c>
      <c r="D148" s="47">
        <v>6.76</v>
      </c>
      <c r="E148" s="47" t="str">
        <f t="shared" si="5"/>
        <v>Above Diabetes</v>
      </c>
      <c r="F148" s="47" t="s">
        <v>2380</v>
      </c>
      <c r="G148" s="47" t="s">
        <v>2380</v>
      </c>
      <c r="H148" s="47" t="s">
        <v>2380</v>
      </c>
      <c r="I148" s="47">
        <v>0</v>
      </c>
      <c r="J148" s="47" t="s">
        <v>2383</v>
      </c>
    </row>
    <row r="149" spans="1:10" x14ac:dyDescent="0.25">
      <c r="A149" s="47" t="s">
        <v>2225</v>
      </c>
      <c r="B149" s="47">
        <v>46.45</v>
      </c>
      <c r="C149" s="47" t="str">
        <f t="shared" si="4"/>
        <v>Obesity</v>
      </c>
      <c r="D149" s="47">
        <v>5.62</v>
      </c>
      <c r="E149" s="47" t="str">
        <f t="shared" si="5"/>
        <v>Normal</v>
      </c>
      <c r="F149" s="47" t="s">
        <v>2380</v>
      </c>
      <c r="G149" s="47" t="s">
        <v>2380</v>
      </c>
      <c r="H149" s="47" t="s">
        <v>2380</v>
      </c>
      <c r="I149" s="47">
        <v>0</v>
      </c>
      <c r="J149" s="47" t="s">
        <v>2383</v>
      </c>
    </row>
    <row r="150" spans="1:10" x14ac:dyDescent="0.25">
      <c r="A150" s="47" t="s">
        <v>2224</v>
      </c>
      <c r="B150" s="47">
        <v>35.75</v>
      </c>
      <c r="C150" s="47" t="str">
        <f t="shared" si="4"/>
        <v>Obesity</v>
      </c>
      <c r="D150" s="47">
        <v>4.1900000000000004</v>
      </c>
      <c r="E150" s="47" t="str">
        <f t="shared" si="5"/>
        <v>Normal</v>
      </c>
      <c r="F150" s="47" t="s">
        <v>2380</v>
      </c>
      <c r="G150" s="47" t="s">
        <v>2380</v>
      </c>
      <c r="H150" s="47" t="s">
        <v>2380</v>
      </c>
      <c r="I150" s="47">
        <v>0</v>
      </c>
      <c r="J150" s="47" t="s">
        <v>2383</v>
      </c>
    </row>
    <row r="151" spans="1:10" x14ac:dyDescent="0.25">
      <c r="A151" s="47" t="s">
        <v>2223</v>
      </c>
      <c r="B151" s="47">
        <v>26.07</v>
      </c>
      <c r="C151" s="47" t="str">
        <f t="shared" si="4"/>
        <v>Over Weight</v>
      </c>
      <c r="D151" s="47">
        <v>5.32</v>
      </c>
      <c r="E151" s="47" t="str">
        <f t="shared" si="5"/>
        <v>Normal</v>
      </c>
      <c r="F151" s="47" t="s">
        <v>2380</v>
      </c>
      <c r="G151" s="47" t="s">
        <v>2380</v>
      </c>
      <c r="H151" s="47" t="s">
        <v>2380</v>
      </c>
      <c r="I151" s="47">
        <v>0</v>
      </c>
      <c r="J151" s="47" t="s">
        <v>2383</v>
      </c>
    </row>
    <row r="152" spans="1:10" x14ac:dyDescent="0.25">
      <c r="A152" s="47" t="s">
        <v>2222</v>
      </c>
      <c r="B152" s="47">
        <v>36.54</v>
      </c>
      <c r="C152" s="47" t="str">
        <f t="shared" si="4"/>
        <v>Obesity</v>
      </c>
      <c r="D152" s="47">
        <v>4.46</v>
      </c>
      <c r="E152" s="47" t="str">
        <f t="shared" si="5"/>
        <v>Normal</v>
      </c>
      <c r="F152" s="47" t="s">
        <v>2383</v>
      </c>
      <c r="G152" s="47" t="s">
        <v>2380</v>
      </c>
      <c r="H152" s="47" t="s">
        <v>2380</v>
      </c>
      <c r="I152" s="47">
        <v>1</v>
      </c>
      <c r="J152" s="47" t="s">
        <v>2383</v>
      </c>
    </row>
    <row r="153" spans="1:10" x14ac:dyDescent="0.25">
      <c r="A153" s="47" t="s">
        <v>2221</v>
      </c>
      <c r="B153" s="47">
        <v>51.64</v>
      </c>
      <c r="C153" s="47" t="str">
        <f t="shared" si="4"/>
        <v>Obesity</v>
      </c>
      <c r="D153" s="47">
        <v>5.65</v>
      </c>
      <c r="E153" s="47" t="str">
        <f t="shared" si="5"/>
        <v>Normal</v>
      </c>
      <c r="F153" s="47" t="s">
        <v>2380</v>
      </c>
      <c r="G153" s="47" t="s">
        <v>2380</v>
      </c>
      <c r="H153" s="47" t="s">
        <v>2380</v>
      </c>
      <c r="I153" s="47">
        <v>0</v>
      </c>
      <c r="J153" s="47" t="s">
        <v>2383</v>
      </c>
    </row>
    <row r="154" spans="1:10" x14ac:dyDescent="0.25">
      <c r="A154" s="47" t="s">
        <v>2220</v>
      </c>
      <c r="B154" s="47">
        <v>42.83</v>
      </c>
      <c r="C154" s="47" t="str">
        <f t="shared" si="4"/>
        <v>Obesity</v>
      </c>
      <c r="D154" s="47">
        <v>6.04</v>
      </c>
      <c r="E154" s="47" t="str">
        <f t="shared" si="5"/>
        <v>Prediabetes</v>
      </c>
      <c r="F154" s="47" t="s">
        <v>2380</v>
      </c>
      <c r="G154" s="47" t="s">
        <v>2380</v>
      </c>
      <c r="H154" s="47" t="s">
        <v>2380</v>
      </c>
      <c r="I154" s="47">
        <v>2</v>
      </c>
      <c r="J154" s="47" t="s">
        <v>2383</v>
      </c>
    </row>
    <row r="155" spans="1:10" x14ac:dyDescent="0.25">
      <c r="A155" s="47" t="s">
        <v>2219</v>
      </c>
      <c r="B155" s="47">
        <v>40.15</v>
      </c>
      <c r="C155" s="47" t="str">
        <f t="shared" si="4"/>
        <v>Obesity</v>
      </c>
      <c r="D155" s="47">
        <v>5.76</v>
      </c>
      <c r="E155" s="47" t="str">
        <f t="shared" si="5"/>
        <v>Prediabetes</v>
      </c>
      <c r="F155" s="47" t="s">
        <v>2380</v>
      </c>
      <c r="G155" s="47" t="s">
        <v>2380</v>
      </c>
      <c r="H155" s="47" t="s">
        <v>2380</v>
      </c>
      <c r="I155" s="47">
        <v>1</v>
      </c>
      <c r="J155" s="47" t="s">
        <v>2383</v>
      </c>
    </row>
    <row r="156" spans="1:10" x14ac:dyDescent="0.25">
      <c r="A156" s="47" t="s">
        <v>2218</v>
      </c>
      <c r="B156" s="47">
        <v>27.8</v>
      </c>
      <c r="C156" s="47" t="str">
        <f t="shared" si="4"/>
        <v>Over Weight</v>
      </c>
      <c r="D156" s="47">
        <v>4.3600000000000003</v>
      </c>
      <c r="E156" s="47" t="str">
        <f t="shared" si="5"/>
        <v>Normal</v>
      </c>
      <c r="F156" s="47" t="s">
        <v>2380</v>
      </c>
      <c r="G156" s="47" t="s">
        <v>2380</v>
      </c>
      <c r="H156" s="47" t="s">
        <v>2383</v>
      </c>
      <c r="I156" s="47">
        <v>1</v>
      </c>
      <c r="J156" s="47" t="s">
        <v>2383</v>
      </c>
    </row>
    <row r="157" spans="1:10" x14ac:dyDescent="0.25">
      <c r="A157" s="47" t="s">
        <v>2217</v>
      </c>
      <c r="B157" s="47">
        <v>45.81</v>
      </c>
      <c r="C157" s="47" t="str">
        <f t="shared" si="4"/>
        <v>Obesity</v>
      </c>
      <c r="D157" s="47">
        <v>4.76</v>
      </c>
      <c r="E157" s="47" t="str">
        <f t="shared" si="5"/>
        <v>Normal</v>
      </c>
      <c r="F157" s="47" t="s">
        <v>2383</v>
      </c>
      <c r="G157" s="47" t="s">
        <v>2380</v>
      </c>
      <c r="H157" s="47" t="s">
        <v>2383</v>
      </c>
      <c r="I157" s="47">
        <v>1</v>
      </c>
      <c r="J157" s="47" t="s">
        <v>2383</v>
      </c>
    </row>
    <row r="158" spans="1:10" x14ac:dyDescent="0.25">
      <c r="A158" s="47" t="s">
        <v>2216</v>
      </c>
      <c r="B158" s="47">
        <v>34.43</v>
      </c>
      <c r="C158" s="47" t="str">
        <f t="shared" si="4"/>
        <v>Obesity</v>
      </c>
      <c r="D158" s="47">
        <v>10.82</v>
      </c>
      <c r="E158" s="47" t="str">
        <f t="shared" si="5"/>
        <v>Above Diabetes</v>
      </c>
      <c r="F158" s="47" t="s">
        <v>2383</v>
      </c>
      <c r="G158" s="47" t="s">
        <v>2380</v>
      </c>
      <c r="H158" s="47" t="s">
        <v>2380</v>
      </c>
      <c r="I158" s="47">
        <v>1</v>
      </c>
      <c r="J158" s="47" t="s">
        <v>2383</v>
      </c>
    </row>
    <row r="159" spans="1:10" x14ac:dyDescent="0.25">
      <c r="A159" s="47" t="s">
        <v>2215</v>
      </c>
      <c r="B159" s="47">
        <v>41.33</v>
      </c>
      <c r="C159" s="47" t="str">
        <f t="shared" si="4"/>
        <v>Obesity</v>
      </c>
      <c r="D159" s="47">
        <v>4.01</v>
      </c>
      <c r="E159" s="47" t="str">
        <f t="shared" si="5"/>
        <v>Normal</v>
      </c>
      <c r="F159" s="47" t="s">
        <v>2383</v>
      </c>
      <c r="G159" s="47" t="s">
        <v>2380</v>
      </c>
      <c r="H159" s="47" t="s">
        <v>2380</v>
      </c>
      <c r="I159" s="47">
        <v>0</v>
      </c>
      <c r="J159" s="47" t="s">
        <v>2383</v>
      </c>
    </row>
    <row r="160" spans="1:10" x14ac:dyDescent="0.25">
      <c r="A160" s="47" t="s">
        <v>2214</v>
      </c>
      <c r="B160" s="47">
        <v>31.92</v>
      </c>
      <c r="C160" s="47" t="str">
        <f t="shared" si="4"/>
        <v>Obesity</v>
      </c>
      <c r="D160" s="47">
        <v>5.12</v>
      </c>
      <c r="E160" s="47" t="str">
        <f t="shared" si="5"/>
        <v>Normal</v>
      </c>
      <c r="F160" s="47" t="s">
        <v>2383</v>
      </c>
      <c r="G160" s="47" t="s">
        <v>2380</v>
      </c>
      <c r="H160" s="47" t="s">
        <v>2380</v>
      </c>
      <c r="I160" s="47">
        <v>1</v>
      </c>
      <c r="J160" s="47" t="s">
        <v>2383</v>
      </c>
    </row>
    <row r="161" spans="1:10" x14ac:dyDescent="0.25">
      <c r="A161" s="47" t="s">
        <v>2213</v>
      </c>
      <c r="B161" s="47">
        <v>39.799999999999997</v>
      </c>
      <c r="C161" s="47" t="str">
        <f t="shared" si="4"/>
        <v>Obesity</v>
      </c>
      <c r="D161" s="47">
        <v>10.54</v>
      </c>
      <c r="E161" s="47" t="str">
        <f t="shared" si="5"/>
        <v>Above Diabetes</v>
      </c>
      <c r="F161" s="47" t="s">
        <v>2383</v>
      </c>
      <c r="G161" s="47" t="s">
        <v>2380</v>
      </c>
      <c r="H161" s="47" t="s">
        <v>2380</v>
      </c>
      <c r="I161" s="47">
        <v>2</v>
      </c>
      <c r="J161" s="47" t="s">
        <v>2383</v>
      </c>
    </row>
    <row r="162" spans="1:10" x14ac:dyDescent="0.25">
      <c r="A162" s="47" t="s">
        <v>2212</v>
      </c>
      <c r="B162" s="47">
        <v>42.82</v>
      </c>
      <c r="C162" s="47" t="str">
        <f t="shared" si="4"/>
        <v>Obesity</v>
      </c>
      <c r="D162" s="47">
        <v>4.21</v>
      </c>
      <c r="E162" s="47" t="str">
        <f t="shared" si="5"/>
        <v>Normal</v>
      </c>
      <c r="F162" s="47" t="s">
        <v>2380</v>
      </c>
      <c r="G162" s="47" t="s">
        <v>2380</v>
      </c>
      <c r="H162" s="47" t="s">
        <v>2380</v>
      </c>
      <c r="I162" s="47">
        <v>0</v>
      </c>
      <c r="J162" s="47" t="s">
        <v>2383</v>
      </c>
    </row>
    <row r="163" spans="1:10" x14ac:dyDescent="0.25">
      <c r="A163" s="47" t="s">
        <v>2211</v>
      </c>
      <c r="B163" s="47">
        <v>33.630000000000003</v>
      </c>
      <c r="C163" s="47" t="str">
        <f t="shared" si="4"/>
        <v>Obesity</v>
      </c>
      <c r="D163" s="47">
        <v>5.42</v>
      </c>
      <c r="E163" s="47" t="str">
        <f t="shared" si="5"/>
        <v>Normal</v>
      </c>
      <c r="F163" s="47" t="s">
        <v>2380</v>
      </c>
      <c r="G163" s="47" t="s">
        <v>2380</v>
      </c>
      <c r="H163" s="47" t="s">
        <v>2380</v>
      </c>
      <c r="I163" s="47">
        <v>0</v>
      </c>
      <c r="J163" s="47" t="s">
        <v>2383</v>
      </c>
    </row>
    <row r="164" spans="1:10" x14ac:dyDescent="0.25">
      <c r="A164" s="47" t="s">
        <v>2210</v>
      </c>
      <c r="B164" s="47">
        <v>37.07</v>
      </c>
      <c r="C164" s="47" t="str">
        <f t="shared" si="4"/>
        <v>Obesity</v>
      </c>
      <c r="D164" s="47">
        <v>4.28</v>
      </c>
      <c r="E164" s="47" t="str">
        <f t="shared" si="5"/>
        <v>Normal</v>
      </c>
      <c r="F164" s="47" t="s">
        <v>2380</v>
      </c>
      <c r="G164" s="47" t="s">
        <v>2382</v>
      </c>
      <c r="H164" s="47" t="s">
        <v>2380</v>
      </c>
      <c r="I164" s="47">
        <v>1</v>
      </c>
      <c r="J164" s="47" t="s">
        <v>2383</v>
      </c>
    </row>
    <row r="165" spans="1:10" x14ac:dyDescent="0.25">
      <c r="A165" s="47" t="s">
        <v>2209</v>
      </c>
      <c r="B165" s="47">
        <v>35.625</v>
      </c>
      <c r="C165" s="47" t="str">
        <f t="shared" si="4"/>
        <v>Obesity</v>
      </c>
      <c r="D165" s="47">
        <v>8.9</v>
      </c>
      <c r="E165" s="47" t="str">
        <f t="shared" si="5"/>
        <v>Above Diabetes</v>
      </c>
      <c r="F165" s="47" t="s">
        <v>2380</v>
      </c>
      <c r="G165" s="47" t="s">
        <v>2380</v>
      </c>
      <c r="H165" s="47" t="s">
        <v>2380</v>
      </c>
      <c r="I165" s="47">
        <v>0</v>
      </c>
      <c r="J165" s="47" t="s">
        <v>2383</v>
      </c>
    </row>
    <row r="166" spans="1:10" x14ac:dyDescent="0.25">
      <c r="A166" s="47" t="s">
        <v>2208</v>
      </c>
      <c r="B166" s="47">
        <v>42.69</v>
      </c>
      <c r="C166" s="47" t="str">
        <f t="shared" si="4"/>
        <v>Obesity</v>
      </c>
      <c r="D166" s="47">
        <v>4.8899999999999997</v>
      </c>
      <c r="E166" s="47" t="str">
        <f t="shared" si="5"/>
        <v>Normal</v>
      </c>
      <c r="F166" s="47" t="s">
        <v>2380</v>
      </c>
      <c r="G166" s="47" t="s">
        <v>2380</v>
      </c>
      <c r="H166" s="47" t="s">
        <v>2383</v>
      </c>
      <c r="I166" s="47">
        <v>1</v>
      </c>
      <c r="J166" s="47" t="s">
        <v>2383</v>
      </c>
    </row>
    <row r="167" spans="1:10" x14ac:dyDescent="0.25">
      <c r="A167" s="47" t="s">
        <v>2207</v>
      </c>
      <c r="B167" s="47">
        <v>37.869999999999997</v>
      </c>
      <c r="C167" s="47" t="str">
        <f t="shared" si="4"/>
        <v>Obesity</v>
      </c>
      <c r="D167" s="47">
        <v>4.29</v>
      </c>
      <c r="E167" s="47" t="str">
        <f t="shared" si="5"/>
        <v>Normal</v>
      </c>
      <c r="F167" s="47" t="s">
        <v>2383</v>
      </c>
      <c r="G167" s="47" t="s">
        <v>2380</v>
      </c>
      <c r="H167" s="47" t="s">
        <v>2383</v>
      </c>
      <c r="I167" s="47">
        <v>1</v>
      </c>
      <c r="J167" s="47" t="s">
        <v>2383</v>
      </c>
    </row>
    <row r="168" spans="1:10" x14ac:dyDescent="0.25">
      <c r="A168" s="47" t="s">
        <v>2206</v>
      </c>
      <c r="B168" s="47">
        <v>40.61</v>
      </c>
      <c r="C168" s="47" t="str">
        <f t="shared" si="4"/>
        <v>Obesity</v>
      </c>
      <c r="D168" s="47">
        <v>8</v>
      </c>
      <c r="E168" s="47" t="str">
        <f t="shared" si="5"/>
        <v>Above Diabetes</v>
      </c>
      <c r="F168" s="47" t="s">
        <v>2383</v>
      </c>
      <c r="G168" s="47" t="s">
        <v>2380</v>
      </c>
      <c r="H168" s="47" t="s">
        <v>2380</v>
      </c>
      <c r="I168" s="47">
        <v>1</v>
      </c>
      <c r="J168" s="47" t="s">
        <v>2383</v>
      </c>
    </row>
    <row r="169" spans="1:10" x14ac:dyDescent="0.25">
      <c r="A169" s="47" t="s">
        <v>2205</v>
      </c>
      <c r="B169" s="47">
        <v>30.78</v>
      </c>
      <c r="C169" s="47" t="str">
        <f t="shared" si="4"/>
        <v>Obesity</v>
      </c>
      <c r="D169" s="47">
        <v>4.67</v>
      </c>
      <c r="E169" s="47" t="str">
        <f t="shared" si="5"/>
        <v>Normal</v>
      </c>
      <c r="F169" s="47" t="s">
        <v>2383</v>
      </c>
      <c r="G169" s="47" t="s">
        <v>2380</v>
      </c>
      <c r="H169" s="47" t="s">
        <v>2380</v>
      </c>
      <c r="I169" s="47">
        <v>0</v>
      </c>
      <c r="J169" s="47" t="s">
        <v>2383</v>
      </c>
    </row>
    <row r="170" spans="1:10" x14ac:dyDescent="0.25">
      <c r="A170" s="47" t="s">
        <v>2204</v>
      </c>
      <c r="B170" s="47">
        <v>49.49</v>
      </c>
      <c r="C170" s="47" t="str">
        <f t="shared" si="4"/>
        <v>Obesity</v>
      </c>
      <c r="D170" s="47">
        <v>4.5</v>
      </c>
      <c r="E170" s="47" t="str">
        <f t="shared" si="5"/>
        <v>Normal</v>
      </c>
      <c r="F170" s="47" t="s">
        <v>2380</v>
      </c>
      <c r="G170" s="47" t="s">
        <v>2380</v>
      </c>
      <c r="H170" s="47" t="s">
        <v>2380</v>
      </c>
      <c r="I170" s="47">
        <v>0</v>
      </c>
      <c r="J170" s="47" t="s">
        <v>2383</v>
      </c>
    </row>
    <row r="171" spans="1:10" x14ac:dyDescent="0.25">
      <c r="A171" s="47" t="s">
        <v>2203</v>
      </c>
      <c r="B171" s="47">
        <v>37.619999999999997</v>
      </c>
      <c r="C171" s="47" t="str">
        <f t="shared" si="4"/>
        <v>Obesity</v>
      </c>
      <c r="D171" s="47">
        <v>6.32</v>
      </c>
      <c r="E171" s="47" t="str">
        <f t="shared" si="5"/>
        <v>Prediabetes</v>
      </c>
      <c r="F171" s="47" t="s">
        <v>2383</v>
      </c>
      <c r="G171" s="47" t="s">
        <v>2382</v>
      </c>
      <c r="H171" s="47" t="s">
        <v>2380</v>
      </c>
      <c r="I171" s="47">
        <v>2</v>
      </c>
      <c r="J171" s="47" t="s">
        <v>2383</v>
      </c>
    </row>
    <row r="172" spans="1:10" x14ac:dyDescent="0.25">
      <c r="A172" s="47" t="s">
        <v>2202</v>
      </c>
      <c r="B172" s="47">
        <v>36.08</v>
      </c>
      <c r="C172" s="47" t="str">
        <f t="shared" si="4"/>
        <v>Obesity</v>
      </c>
      <c r="D172" s="47">
        <v>6.1</v>
      </c>
      <c r="E172" s="47" t="str">
        <f t="shared" si="5"/>
        <v>Prediabetes</v>
      </c>
      <c r="F172" s="47" t="s">
        <v>2383</v>
      </c>
      <c r="G172" s="47" t="s">
        <v>2380</v>
      </c>
      <c r="H172" s="47" t="s">
        <v>2380</v>
      </c>
      <c r="I172" s="47">
        <v>1</v>
      </c>
      <c r="J172" s="47" t="s">
        <v>2383</v>
      </c>
    </row>
    <row r="173" spans="1:10" x14ac:dyDescent="0.25">
      <c r="A173" s="47" t="s">
        <v>2201</v>
      </c>
      <c r="B173" s="47">
        <v>33.5</v>
      </c>
      <c r="C173" s="47" t="str">
        <f t="shared" si="4"/>
        <v>Obesity</v>
      </c>
      <c r="D173" s="47">
        <v>5.4</v>
      </c>
      <c r="E173" s="47" t="str">
        <f t="shared" si="5"/>
        <v>Normal</v>
      </c>
      <c r="F173" s="47" t="s">
        <v>2380</v>
      </c>
      <c r="G173" s="47" t="s">
        <v>2380</v>
      </c>
      <c r="H173" s="47" t="s">
        <v>2380</v>
      </c>
      <c r="I173" s="47">
        <v>0</v>
      </c>
      <c r="J173" s="47" t="s">
        <v>2383</v>
      </c>
    </row>
    <row r="174" spans="1:10" x14ac:dyDescent="0.25">
      <c r="A174" s="47" t="s">
        <v>2200</v>
      </c>
      <c r="B174" s="47">
        <v>47.46</v>
      </c>
      <c r="C174" s="47" t="str">
        <f t="shared" si="4"/>
        <v>Obesity</v>
      </c>
      <c r="D174" s="47">
        <v>6.24</v>
      </c>
      <c r="E174" s="47" t="str">
        <f t="shared" si="5"/>
        <v>Prediabetes</v>
      </c>
      <c r="F174" s="47" t="s">
        <v>2383</v>
      </c>
      <c r="G174" s="47" t="s">
        <v>2380</v>
      </c>
      <c r="H174" s="47" t="s">
        <v>2380</v>
      </c>
      <c r="I174" s="47">
        <v>1</v>
      </c>
      <c r="J174" s="47" t="s">
        <v>2383</v>
      </c>
    </row>
    <row r="175" spans="1:10" x14ac:dyDescent="0.25">
      <c r="A175" s="47" t="s">
        <v>2199</v>
      </c>
      <c r="B175" s="47">
        <v>49.24</v>
      </c>
      <c r="C175" s="47" t="str">
        <f t="shared" si="4"/>
        <v>Obesity</v>
      </c>
      <c r="D175" s="47">
        <v>4.45</v>
      </c>
      <c r="E175" s="47" t="str">
        <f t="shared" si="5"/>
        <v>Normal</v>
      </c>
      <c r="F175" s="47" t="s">
        <v>2380</v>
      </c>
      <c r="G175" s="47" t="s">
        <v>2380</v>
      </c>
      <c r="H175" s="47" t="s">
        <v>2380</v>
      </c>
      <c r="I175" s="47">
        <v>0</v>
      </c>
      <c r="J175" s="47" t="s">
        <v>2383</v>
      </c>
    </row>
    <row r="176" spans="1:10" x14ac:dyDescent="0.25">
      <c r="A176" s="47" t="s">
        <v>2198</v>
      </c>
      <c r="B176" s="47">
        <v>54.4</v>
      </c>
      <c r="C176" s="47" t="str">
        <f t="shared" si="4"/>
        <v>Obesity</v>
      </c>
      <c r="D176" s="47">
        <v>5.22</v>
      </c>
      <c r="E176" s="47" t="str">
        <f t="shared" si="5"/>
        <v>Normal</v>
      </c>
      <c r="F176" s="47" t="s">
        <v>2380</v>
      </c>
      <c r="G176" s="47" t="s">
        <v>2380</v>
      </c>
      <c r="H176" s="47" t="s">
        <v>2380</v>
      </c>
      <c r="I176" s="47">
        <v>1</v>
      </c>
      <c r="J176" s="47" t="s">
        <v>2383</v>
      </c>
    </row>
    <row r="177" spans="1:10" x14ac:dyDescent="0.25">
      <c r="A177" s="47" t="s">
        <v>2197</v>
      </c>
      <c r="B177" s="47">
        <v>35.53</v>
      </c>
      <c r="C177" s="47" t="str">
        <f t="shared" si="4"/>
        <v>Obesity</v>
      </c>
      <c r="D177" s="47">
        <v>4.6100000000000003</v>
      </c>
      <c r="E177" s="47" t="str">
        <f t="shared" si="5"/>
        <v>Normal</v>
      </c>
      <c r="F177" s="47" t="s">
        <v>2380</v>
      </c>
      <c r="G177" s="47" t="s">
        <v>2380</v>
      </c>
      <c r="H177" s="47" t="s">
        <v>2380</v>
      </c>
      <c r="I177" s="47">
        <v>1</v>
      </c>
      <c r="J177" s="47" t="s">
        <v>2383</v>
      </c>
    </row>
    <row r="178" spans="1:10" x14ac:dyDescent="0.25">
      <c r="A178" s="47" t="s">
        <v>2196</v>
      </c>
      <c r="B178" s="47">
        <v>39.729999999999997</v>
      </c>
      <c r="C178" s="47" t="str">
        <f t="shared" si="4"/>
        <v>Obesity</v>
      </c>
      <c r="D178" s="47">
        <v>6.24</v>
      </c>
      <c r="E178" s="47" t="str">
        <f t="shared" si="5"/>
        <v>Prediabetes</v>
      </c>
      <c r="F178" s="47" t="s">
        <v>2380</v>
      </c>
      <c r="G178" s="47" t="s">
        <v>2380</v>
      </c>
      <c r="H178" s="47" t="s">
        <v>2380</v>
      </c>
      <c r="I178" s="47">
        <v>0</v>
      </c>
      <c r="J178" s="47" t="s">
        <v>2383</v>
      </c>
    </row>
    <row r="179" spans="1:10" x14ac:dyDescent="0.25">
      <c r="A179" s="47" t="s">
        <v>2195</v>
      </c>
      <c r="B179" s="47">
        <v>35.68</v>
      </c>
      <c r="C179" s="47" t="str">
        <f t="shared" si="4"/>
        <v>Obesity</v>
      </c>
      <c r="D179" s="47">
        <v>10.039999999999999</v>
      </c>
      <c r="E179" s="47" t="str">
        <f t="shared" si="5"/>
        <v>Above Diabetes</v>
      </c>
      <c r="F179" s="47" t="s">
        <v>2380</v>
      </c>
      <c r="G179" s="47" t="s">
        <v>2380</v>
      </c>
      <c r="H179" s="47" t="s">
        <v>2380</v>
      </c>
      <c r="I179" s="47">
        <v>0</v>
      </c>
      <c r="J179" s="47" t="s">
        <v>2383</v>
      </c>
    </row>
    <row r="180" spans="1:10" x14ac:dyDescent="0.25">
      <c r="A180" s="47" t="s">
        <v>2194</v>
      </c>
      <c r="B180" s="47">
        <v>48.86</v>
      </c>
      <c r="C180" s="47" t="str">
        <f t="shared" si="4"/>
        <v>Obesity</v>
      </c>
      <c r="D180" s="47">
        <v>6.09</v>
      </c>
      <c r="E180" s="47" t="str">
        <f t="shared" si="5"/>
        <v>Prediabetes</v>
      </c>
      <c r="F180" s="47" t="s">
        <v>2380</v>
      </c>
      <c r="G180" s="47" t="s">
        <v>2380</v>
      </c>
      <c r="H180" s="47" t="s">
        <v>2380</v>
      </c>
      <c r="I180" s="47">
        <v>0</v>
      </c>
      <c r="J180" s="47" t="s">
        <v>2383</v>
      </c>
    </row>
    <row r="181" spans="1:10" x14ac:dyDescent="0.25">
      <c r="A181" s="47" t="s">
        <v>2193</v>
      </c>
      <c r="B181" s="47">
        <v>34.799999999999997</v>
      </c>
      <c r="C181" s="47" t="str">
        <f t="shared" si="4"/>
        <v>Obesity</v>
      </c>
      <c r="D181" s="47">
        <v>11.4</v>
      </c>
      <c r="E181" s="47" t="str">
        <f t="shared" si="5"/>
        <v>Above Diabetes</v>
      </c>
      <c r="F181" s="47" t="s">
        <v>2383</v>
      </c>
      <c r="G181" s="47" t="s">
        <v>2380</v>
      </c>
      <c r="H181" s="47" t="s">
        <v>2383</v>
      </c>
      <c r="I181" s="47">
        <v>1</v>
      </c>
      <c r="J181" s="47" t="s">
        <v>2380</v>
      </c>
    </row>
    <row r="182" spans="1:10" x14ac:dyDescent="0.25">
      <c r="A182" s="47" t="s">
        <v>2192</v>
      </c>
      <c r="B182" s="47">
        <v>32.49</v>
      </c>
      <c r="C182" s="47" t="str">
        <f t="shared" si="4"/>
        <v>Obesity</v>
      </c>
      <c r="D182" s="47">
        <v>4.29</v>
      </c>
      <c r="E182" s="47" t="str">
        <f t="shared" si="5"/>
        <v>Normal</v>
      </c>
      <c r="F182" s="47" t="s">
        <v>2380</v>
      </c>
      <c r="G182" s="47" t="s">
        <v>2380</v>
      </c>
      <c r="H182" s="47" t="s">
        <v>2383</v>
      </c>
      <c r="I182" s="47">
        <v>1</v>
      </c>
      <c r="J182" s="47" t="s">
        <v>2383</v>
      </c>
    </row>
    <row r="183" spans="1:10" x14ac:dyDescent="0.25">
      <c r="A183" s="47" t="s">
        <v>2191</v>
      </c>
      <c r="B183" s="47">
        <v>39</v>
      </c>
      <c r="C183" s="47" t="str">
        <f t="shared" si="4"/>
        <v>Obesity</v>
      </c>
      <c r="D183" s="47">
        <v>5.7</v>
      </c>
      <c r="E183" s="47" t="str">
        <f t="shared" si="5"/>
        <v>Prediabetes</v>
      </c>
      <c r="F183" s="47" t="s">
        <v>2380</v>
      </c>
      <c r="G183" s="47" t="s">
        <v>2380</v>
      </c>
      <c r="H183" s="47" t="s">
        <v>2380</v>
      </c>
      <c r="I183" s="47">
        <v>2</v>
      </c>
      <c r="J183" s="47" t="s">
        <v>2383</v>
      </c>
    </row>
    <row r="184" spans="1:10" x14ac:dyDescent="0.25">
      <c r="A184" s="47" t="s">
        <v>2190</v>
      </c>
      <c r="B184" s="47">
        <v>35.299999999999997</v>
      </c>
      <c r="C184" s="47" t="str">
        <f t="shared" si="4"/>
        <v>Obesity</v>
      </c>
      <c r="D184" s="47">
        <v>6.09</v>
      </c>
      <c r="E184" s="47" t="str">
        <f t="shared" si="5"/>
        <v>Prediabetes</v>
      </c>
      <c r="F184" s="47" t="s">
        <v>2380</v>
      </c>
      <c r="G184" s="47" t="s">
        <v>2380</v>
      </c>
      <c r="H184" s="47" t="s">
        <v>2380</v>
      </c>
      <c r="I184" s="47">
        <v>1</v>
      </c>
      <c r="J184" s="47" t="s">
        <v>2383</v>
      </c>
    </row>
    <row r="185" spans="1:10" x14ac:dyDescent="0.25">
      <c r="A185" s="47" t="s">
        <v>2189</v>
      </c>
      <c r="B185" s="47">
        <v>33.42</v>
      </c>
      <c r="C185" s="47" t="str">
        <f t="shared" si="4"/>
        <v>Obesity</v>
      </c>
      <c r="D185" s="47">
        <v>10.67</v>
      </c>
      <c r="E185" s="47" t="str">
        <f t="shared" si="5"/>
        <v>Above Diabetes</v>
      </c>
      <c r="F185" s="47" t="s">
        <v>2380</v>
      </c>
      <c r="G185" s="47" t="s">
        <v>2380</v>
      </c>
      <c r="H185" s="47" t="s">
        <v>2380</v>
      </c>
      <c r="I185" s="47">
        <v>0</v>
      </c>
      <c r="J185" s="47" t="s">
        <v>2383</v>
      </c>
    </row>
    <row r="186" spans="1:10" x14ac:dyDescent="0.25">
      <c r="A186" s="47" t="s">
        <v>2188</v>
      </c>
      <c r="B186" s="47">
        <v>37.18</v>
      </c>
      <c r="C186" s="47" t="str">
        <f t="shared" si="4"/>
        <v>Obesity</v>
      </c>
      <c r="D186" s="47">
        <v>6.75</v>
      </c>
      <c r="E186" s="47" t="str">
        <f t="shared" si="5"/>
        <v>Above Diabetes</v>
      </c>
      <c r="F186" s="47" t="s">
        <v>2383</v>
      </c>
      <c r="G186" s="47" t="s">
        <v>2380</v>
      </c>
      <c r="H186" s="47" t="s">
        <v>2380</v>
      </c>
      <c r="I186" s="47">
        <v>2</v>
      </c>
      <c r="J186" s="47" t="s">
        <v>2383</v>
      </c>
    </row>
    <row r="187" spans="1:10" x14ac:dyDescent="0.25">
      <c r="A187" s="47" t="s">
        <v>2187</v>
      </c>
      <c r="B187" s="47">
        <v>33.33</v>
      </c>
      <c r="C187" s="47" t="str">
        <f t="shared" si="4"/>
        <v>Obesity</v>
      </c>
      <c r="D187" s="47">
        <v>9.26</v>
      </c>
      <c r="E187" s="47" t="str">
        <f t="shared" si="5"/>
        <v>Above Diabetes</v>
      </c>
      <c r="F187" s="47" t="s">
        <v>2383</v>
      </c>
      <c r="G187" s="47" t="s">
        <v>2380</v>
      </c>
      <c r="H187" s="47" t="s">
        <v>2380</v>
      </c>
      <c r="I187" s="47">
        <v>2</v>
      </c>
      <c r="J187" s="47" t="s">
        <v>2380</v>
      </c>
    </row>
    <row r="188" spans="1:10" x14ac:dyDescent="0.25">
      <c r="A188" s="47" t="s">
        <v>2186</v>
      </c>
      <c r="B188" s="47">
        <v>53.21</v>
      </c>
      <c r="C188" s="47" t="str">
        <f t="shared" si="4"/>
        <v>Obesity</v>
      </c>
      <c r="D188" s="47">
        <v>4.2699999999999996</v>
      </c>
      <c r="E188" s="47" t="str">
        <f t="shared" si="5"/>
        <v>Normal</v>
      </c>
      <c r="F188" s="47" t="s">
        <v>2380</v>
      </c>
      <c r="G188" s="47" t="s">
        <v>2380</v>
      </c>
      <c r="H188" s="47" t="s">
        <v>2380</v>
      </c>
      <c r="I188" s="47">
        <v>1</v>
      </c>
      <c r="J188" s="47" t="s">
        <v>2383</v>
      </c>
    </row>
    <row r="189" spans="1:10" x14ac:dyDescent="0.25">
      <c r="A189" s="47" t="s">
        <v>2185</v>
      </c>
      <c r="B189" s="47">
        <v>38.729999999999997</v>
      </c>
      <c r="C189" s="47" t="str">
        <f t="shared" si="4"/>
        <v>Obesity</v>
      </c>
      <c r="D189" s="47">
        <v>11.51</v>
      </c>
      <c r="E189" s="47" t="str">
        <f t="shared" si="5"/>
        <v>Above Diabetes</v>
      </c>
      <c r="F189" s="47" t="s">
        <v>2380</v>
      </c>
      <c r="G189" s="47" t="s">
        <v>2380</v>
      </c>
      <c r="H189" s="47" t="s">
        <v>2380</v>
      </c>
      <c r="I189" s="47">
        <v>2</v>
      </c>
      <c r="J189" s="47" t="s">
        <v>2383</v>
      </c>
    </row>
    <row r="190" spans="1:10" x14ac:dyDescent="0.25">
      <c r="A190" s="47" t="s">
        <v>2184</v>
      </c>
      <c r="B190" s="47">
        <v>29.73</v>
      </c>
      <c r="C190" s="47" t="str">
        <f t="shared" si="4"/>
        <v>Over Weight</v>
      </c>
      <c r="D190" s="47">
        <v>7.22</v>
      </c>
      <c r="E190" s="47" t="str">
        <f t="shared" si="5"/>
        <v>Above Diabetes</v>
      </c>
      <c r="F190" s="47" t="s">
        <v>2380</v>
      </c>
      <c r="G190" s="47" t="s">
        <v>2380</v>
      </c>
      <c r="H190" s="47" t="s">
        <v>2380</v>
      </c>
      <c r="I190" s="47">
        <v>0</v>
      </c>
      <c r="J190" s="47" t="s">
        <v>2383</v>
      </c>
    </row>
    <row r="191" spans="1:10" x14ac:dyDescent="0.25">
      <c r="A191" s="47" t="s">
        <v>2183</v>
      </c>
      <c r="B191" s="47">
        <v>34.700000000000003</v>
      </c>
      <c r="C191" s="47" t="str">
        <f t="shared" si="4"/>
        <v>Obesity</v>
      </c>
      <c r="D191" s="47">
        <v>4.37</v>
      </c>
      <c r="E191" s="47" t="str">
        <f t="shared" si="5"/>
        <v>Normal</v>
      </c>
      <c r="F191" s="47" t="s">
        <v>2380</v>
      </c>
      <c r="G191" s="47" t="s">
        <v>2380</v>
      </c>
      <c r="H191" s="47" t="s">
        <v>2383</v>
      </c>
      <c r="I191" s="47">
        <v>1</v>
      </c>
      <c r="J191" s="47" t="s">
        <v>2383</v>
      </c>
    </row>
    <row r="192" spans="1:10" x14ac:dyDescent="0.25">
      <c r="A192" s="47" t="s">
        <v>2182</v>
      </c>
      <c r="B192" s="47">
        <v>38.28</v>
      </c>
      <c r="C192" s="47" t="str">
        <f t="shared" si="4"/>
        <v>Obesity</v>
      </c>
      <c r="D192" s="47">
        <v>11.56</v>
      </c>
      <c r="E192" s="47" t="str">
        <f t="shared" si="5"/>
        <v>Above Diabetes</v>
      </c>
      <c r="F192" s="47" t="s">
        <v>2383</v>
      </c>
      <c r="G192" s="47" t="s">
        <v>2380</v>
      </c>
      <c r="H192" s="47" t="s">
        <v>2380</v>
      </c>
      <c r="I192" s="47">
        <v>1</v>
      </c>
      <c r="J192" s="47" t="s">
        <v>2383</v>
      </c>
    </row>
    <row r="193" spans="1:10" x14ac:dyDescent="0.25">
      <c r="A193" s="47" t="s">
        <v>2181</v>
      </c>
      <c r="B193" s="47">
        <v>33.57</v>
      </c>
      <c r="C193" s="47" t="str">
        <f t="shared" si="4"/>
        <v>Obesity</v>
      </c>
      <c r="D193" s="47">
        <v>8.82</v>
      </c>
      <c r="E193" s="47" t="str">
        <f t="shared" si="5"/>
        <v>Above Diabetes</v>
      </c>
      <c r="F193" s="47" t="s">
        <v>2383</v>
      </c>
      <c r="G193" s="47" t="s">
        <v>2380</v>
      </c>
      <c r="H193" s="47" t="s">
        <v>2380</v>
      </c>
      <c r="I193" s="47">
        <v>0</v>
      </c>
      <c r="J193" s="47" t="s">
        <v>2383</v>
      </c>
    </row>
    <row r="194" spans="1:10" x14ac:dyDescent="0.25">
      <c r="A194" s="47" t="s">
        <v>2180</v>
      </c>
      <c r="B194" s="47">
        <v>52.06</v>
      </c>
      <c r="C194" s="47" t="str">
        <f t="shared" si="4"/>
        <v>Obesity</v>
      </c>
      <c r="D194" s="47">
        <v>4.6900000000000004</v>
      </c>
      <c r="E194" s="47" t="str">
        <f t="shared" si="5"/>
        <v>Normal</v>
      </c>
      <c r="F194" s="47" t="s">
        <v>2380</v>
      </c>
      <c r="G194" s="47" t="s">
        <v>2380</v>
      </c>
      <c r="H194" s="47" t="s">
        <v>2380</v>
      </c>
      <c r="I194" s="47">
        <v>1</v>
      </c>
      <c r="J194" s="47" t="s">
        <v>2383</v>
      </c>
    </row>
    <row r="195" spans="1:10" x14ac:dyDescent="0.25">
      <c r="A195" s="47" t="s">
        <v>2179</v>
      </c>
      <c r="B195" s="47">
        <v>38.17</v>
      </c>
      <c r="C195" s="47" t="str">
        <f t="shared" ref="C195:C258" si="6">IF(B195&lt;18.5,"Under Weight", IF(B195&lt;=24.9,"Healthy Weight", IF(B195&lt;=29.9,"Over Weight","Obesity")))</f>
        <v>Obesity</v>
      </c>
      <c r="D195" s="47">
        <v>4.53</v>
      </c>
      <c r="E195" s="47" t="str">
        <f t="shared" ref="E195:E258" si="7">IF(D195&lt;5.7,"Normal", IF(D195&lt;=6.4,"Prediabetes","Above Diabetes"))</f>
        <v>Normal</v>
      </c>
      <c r="F195" s="47" t="s">
        <v>2380</v>
      </c>
      <c r="G195" s="47" t="s">
        <v>2382</v>
      </c>
      <c r="H195" s="47" t="s">
        <v>2380</v>
      </c>
      <c r="I195" s="47">
        <v>1</v>
      </c>
      <c r="J195" s="47" t="s">
        <v>2383</v>
      </c>
    </row>
    <row r="196" spans="1:10" x14ac:dyDescent="0.25">
      <c r="A196" s="47" t="s">
        <v>2178</v>
      </c>
      <c r="B196" s="47">
        <v>36.954999999999998</v>
      </c>
      <c r="C196" s="47" t="str">
        <f t="shared" si="6"/>
        <v>Obesity</v>
      </c>
      <c r="D196" s="47">
        <v>5.84</v>
      </c>
      <c r="E196" s="47" t="str">
        <f t="shared" si="7"/>
        <v>Prediabetes</v>
      </c>
      <c r="F196" s="47" t="s">
        <v>2380</v>
      </c>
      <c r="G196" s="47" t="s">
        <v>2380</v>
      </c>
      <c r="H196" s="47" t="s">
        <v>2383</v>
      </c>
      <c r="I196" s="47">
        <v>1</v>
      </c>
      <c r="J196" s="47" t="s">
        <v>2383</v>
      </c>
    </row>
    <row r="197" spans="1:10" x14ac:dyDescent="0.25">
      <c r="A197" s="47" t="s">
        <v>2177</v>
      </c>
      <c r="B197" s="47">
        <v>34.4</v>
      </c>
      <c r="C197" s="47" t="str">
        <f t="shared" si="6"/>
        <v>Obesity</v>
      </c>
      <c r="D197" s="47">
        <v>4.9000000000000004</v>
      </c>
      <c r="E197" s="47" t="str">
        <f t="shared" si="7"/>
        <v>Normal</v>
      </c>
      <c r="F197" s="47" t="s">
        <v>2380</v>
      </c>
      <c r="G197" s="47" t="s">
        <v>2380</v>
      </c>
      <c r="H197" s="47" t="s">
        <v>2383</v>
      </c>
      <c r="I197" s="47">
        <v>1</v>
      </c>
      <c r="J197" s="47" t="s">
        <v>2383</v>
      </c>
    </row>
    <row r="198" spans="1:10" x14ac:dyDescent="0.25">
      <c r="A198" s="47" t="s">
        <v>2176</v>
      </c>
      <c r="B198" s="47">
        <v>31.73</v>
      </c>
      <c r="C198" s="47" t="str">
        <f t="shared" si="6"/>
        <v>Obesity</v>
      </c>
      <c r="D198" s="47">
        <v>4.3</v>
      </c>
      <c r="E198" s="47" t="str">
        <f t="shared" si="7"/>
        <v>Normal</v>
      </c>
      <c r="F198" s="47" t="s">
        <v>2380</v>
      </c>
      <c r="G198" s="47" t="s">
        <v>2380</v>
      </c>
      <c r="H198" s="47" t="s">
        <v>2380</v>
      </c>
      <c r="I198" s="47">
        <v>0</v>
      </c>
      <c r="J198" s="47" t="s">
        <v>2383</v>
      </c>
    </row>
    <row r="199" spans="1:10" x14ac:dyDescent="0.25">
      <c r="A199" s="47" t="s">
        <v>2175</v>
      </c>
      <c r="B199" s="47">
        <v>36.64</v>
      </c>
      <c r="C199" s="47" t="str">
        <f t="shared" si="6"/>
        <v>Obesity</v>
      </c>
      <c r="D199" s="47">
        <v>11.34</v>
      </c>
      <c r="E199" s="47" t="str">
        <f t="shared" si="7"/>
        <v>Above Diabetes</v>
      </c>
      <c r="F199" s="47" t="s">
        <v>2380</v>
      </c>
      <c r="G199" s="47" t="s">
        <v>2380</v>
      </c>
      <c r="H199" s="47" t="s">
        <v>2380</v>
      </c>
      <c r="I199" s="47">
        <v>0</v>
      </c>
      <c r="J199" s="47" t="s">
        <v>2383</v>
      </c>
    </row>
    <row r="200" spans="1:10" x14ac:dyDescent="0.25">
      <c r="A200" s="47" t="s">
        <v>2174</v>
      </c>
      <c r="B200" s="47">
        <v>36.85</v>
      </c>
      <c r="C200" s="47" t="str">
        <f t="shared" si="6"/>
        <v>Obesity</v>
      </c>
      <c r="D200" s="47">
        <v>5.88</v>
      </c>
      <c r="E200" s="47" t="str">
        <f t="shared" si="7"/>
        <v>Prediabetes</v>
      </c>
      <c r="F200" s="47" t="s">
        <v>2380</v>
      </c>
      <c r="G200" s="47" t="s">
        <v>2382</v>
      </c>
      <c r="H200" s="47" t="s">
        <v>2380</v>
      </c>
      <c r="I200" s="47">
        <v>1</v>
      </c>
      <c r="J200" s="47" t="s">
        <v>2383</v>
      </c>
    </row>
    <row r="201" spans="1:10" x14ac:dyDescent="0.25">
      <c r="A201" s="47" t="s">
        <v>2173</v>
      </c>
      <c r="B201" s="47">
        <v>33.33</v>
      </c>
      <c r="C201" s="47" t="str">
        <f t="shared" si="6"/>
        <v>Obesity</v>
      </c>
      <c r="D201" s="47">
        <v>5.01</v>
      </c>
      <c r="E201" s="47" t="str">
        <f t="shared" si="7"/>
        <v>Normal</v>
      </c>
      <c r="F201" s="47" t="s">
        <v>2383</v>
      </c>
      <c r="G201" s="47" t="s">
        <v>2380</v>
      </c>
      <c r="H201" s="47" t="s">
        <v>2383</v>
      </c>
      <c r="I201" s="47">
        <v>1</v>
      </c>
      <c r="J201" s="47" t="s">
        <v>2383</v>
      </c>
    </row>
    <row r="202" spans="1:10" x14ac:dyDescent="0.25">
      <c r="A202" s="47" t="s">
        <v>2172</v>
      </c>
      <c r="B202" s="47">
        <v>39.14</v>
      </c>
      <c r="C202" s="47" t="str">
        <f t="shared" si="6"/>
        <v>Obesity</v>
      </c>
      <c r="D202" s="47">
        <v>4.4000000000000004</v>
      </c>
      <c r="E202" s="47" t="str">
        <f t="shared" si="7"/>
        <v>Normal</v>
      </c>
      <c r="F202" s="47" t="s">
        <v>2380</v>
      </c>
      <c r="G202" s="47" t="s">
        <v>2380</v>
      </c>
      <c r="H202" s="47" t="s">
        <v>2383</v>
      </c>
      <c r="I202" s="47">
        <v>1</v>
      </c>
      <c r="J202" s="47" t="s">
        <v>2383</v>
      </c>
    </row>
    <row r="203" spans="1:10" x14ac:dyDescent="0.25">
      <c r="A203" s="47" t="s">
        <v>2171</v>
      </c>
      <c r="B203" s="47">
        <v>32.9</v>
      </c>
      <c r="C203" s="47" t="str">
        <f t="shared" si="6"/>
        <v>Obesity</v>
      </c>
      <c r="D203" s="47">
        <v>6.26</v>
      </c>
      <c r="E203" s="47" t="str">
        <f t="shared" si="7"/>
        <v>Prediabetes</v>
      </c>
      <c r="F203" s="47" t="s">
        <v>2383</v>
      </c>
      <c r="G203" s="47" t="s">
        <v>2380</v>
      </c>
      <c r="H203" s="47" t="s">
        <v>2380</v>
      </c>
      <c r="I203" s="47">
        <v>0</v>
      </c>
      <c r="J203" s="47" t="s">
        <v>2383</v>
      </c>
    </row>
    <row r="204" spans="1:10" x14ac:dyDescent="0.25">
      <c r="A204" s="47" t="s">
        <v>2170</v>
      </c>
      <c r="B204" s="47">
        <v>29.78</v>
      </c>
      <c r="C204" s="47" t="str">
        <f t="shared" si="6"/>
        <v>Over Weight</v>
      </c>
      <c r="D204" s="47">
        <v>10.27</v>
      </c>
      <c r="E204" s="47" t="str">
        <f t="shared" si="7"/>
        <v>Above Diabetes</v>
      </c>
      <c r="F204" s="47" t="s">
        <v>2383</v>
      </c>
      <c r="G204" s="47" t="s">
        <v>2380</v>
      </c>
      <c r="H204" s="47" t="s">
        <v>2383</v>
      </c>
      <c r="I204" s="47">
        <v>1</v>
      </c>
      <c r="J204" s="47" t="s">
        <v>2383</v>
      </c>
    </row>
    <row r="205" spans="1:10" x14ac:dyDescent="0.25">
      <c r="A205" s="47" t="s">
        <v>2169</v>
      </c>
      <c r="B205" s="47">
        <v>32.78</v>
      </c>
      <c r="C205" s="47" t="str">
        <f t="shared" si="6"/>
        <v>Obesity</v>
      </c>
      <c r="D205" s="47">
        <v>5.27</v>
      </c>
      <c r="E205" s="47" t="str">
        <f t="shared" si="7"/>
        <v>Normal</v>
      </c>
      <c r="F205" s="47" t="s">
        <v>2380</v>
      </c>
      <c r="G205" s="47" t="s">
        <v>2380</v>
      </c>
      <c r="H205" s="47" t="s">
        <v>2380</v>
      </c>
      <c r="I205" s="47">
        <v>0</v>
      </c>
      <c r="J205" s="47" t="s">
        <v>2383</v>
      </c>
    </row>
    <row r="206" spans="1:10" x14ac:dyDescent="0.25">
      <c r="A206" s="47" t="s">
        <v>2168</v>
      </c>
      <c r="B206" s="47">
        <v>41.65</v>
      </c>
      <c r="C206" s="47" t="str">
        <f t="shared" si="6"/>
        <v>Obesity</v>
      </c>
      <c r="D206" s="47">
        <v>10.73</v>
      </c>
      <c r="E206" s="47" t="str">
        <f t="shared" si="7"/>
        <v>Above Diabetes</v>
      </c>
      <c r="F206" s="47" t="s">
        <v>2383</v>
      </c>
      <c r="G206" s="47" t="s">
        <v>2380</v>
      </c>
      <c r="H206" s="47" t="s">
        <v>2380</v>
      </c>
      <c r="I206" s="47">
        <v>0</v>
      </c>
      <c r="J206" s="47" t="s">
        <v>2383</v>
      </c>
    </row>
    <row r="207" spans="1:10" x14ac:dyDescent="0.25">
      <c r="A207" s="47" t="s">
        <v>2167</v>
      </c>
      <c r="B207" s="47">
        <v>50.79</v>
      </c>
      <c r="C207" s="47" t="str">
        <f t="shared" si="6"/>
        <v>Obesity</v>
      </c>
      <c r="D207" s="47">
        <v>4.45</v>
      </c>
      <c r="E207" s="47" t="str">
        <f t="shared" si="7"/>
        <v>Normal</v>
      </c>
      <c r="F207" s="47" t="s">
        <v>2380</v>
      </c>
      <c r="G207" s="47" t="s">
        <v>2380</v>
      </c>
      <c r="H207" s="47" t="s">
        <v>2380</v>
      </c>
      <c r="I207" s="47">
        <v>1</v>
      </c>
      <c r="J207" s="47" t="s">
        <v>2383</v>
      </c>
    </row>
    <row r="208" spans="1:10" x14ac:dyDescent="0.25">
      <c r="A208" s="47" t="s">
        <v>2166</v>
      </c>
      <c r="B208" s="47">
        <v>35.43</v>
      </c>
      <c r="C208" s="47" t="str">
        <f t="shared" si="6"/>
        <v>Obesity</v>
      </c>
      <c r="D208" s="47">
        <v>5.25</v>
      </c>
      <c r="E208" s="47" t="str">
        <f t="shared" si="7"/>
        <v>Normal</v>
      </c>
      <c r="F208" s="47" t="s">
        <v>2383</v>
      </c>
      <c r="G208" s="47" t="s">
        <v>2380</v>
      </c>
      <c r="H208" s="47" t="s">
        <v>2380</v>
      </c>
      <c r="I208" s="47">
        <v>0</v>
      </c>
      <c r="J208" s="47" t="s">
        <v>2383</v>
      </c>
    </row>
    <row r="209" spans="1:10" x14ac:dyDescent="0.25">
      <c r="A209" s="47" t="s">
        <v>2165</v>
      </c>
      <c r="B209" s="47">
        <v>35.25</v>
      </c>
      <c r="C209" s="47" t="str">
        <f t="shared" si="6"/>
        <v>Obesity</v>
      </c>
      <c r="D209" s="47">
        <v>9.51</v>
      </c>
      <c r="E209" s="47" t="str">
        <f t="shared" si="7"/>
        <v>Above Diabetes</v>
      </c>
      <c r="F209" s="47" t="s">
        <v>2380</v>
      </c>
      <c r="G209" s="47" t="s">
        <v>2380</v>
      </c>
      <c r="H209" s="47" t="s">
        <v>2380</v>
      </c>
      <c r="I209" s="47">
        <v>0</v>
      </c>
      <c r="J209" s="47" t="s">
        <v>2383</v>
      </c>
    </row>
    <row r="210" spans="1:10" x14ac:dyDescent="0.25">
      <c r="A210" s="47" t="s">
        <v>2164</v>
      </c>
      <c r="B210" s="47">
        <v>36.85</v>
      </c>
      <c r="C210" s="47" t="str">
        <f t="shared" si="6"/>
        <v>Obesity</v>
      </c>
      <c r="D210" s="47">
        <v>11.12</v>
      </c>
      <c r="E210" s="47" t="str">
        <f t="shared" si="7"/>
        <v>Above Diabetes</v>
      </c>
      <c r="F210" s="47" t="s">
        <v>2380</v>
      </c>
      <c r="G210" s="47" t="s">
        <v>2380</v>
      </c>
      <c r="H210" s="47" t="s">
        <v>2380</v>
      </c>
      <c r="I210" s="47">
        <v>0</v>
      </c>
      <c r="J210" s="47" t="s">
        <v>2383</v>
      </c>
    </row>
    <row r="211" spans="1:10" x14ac:dyDescent="0.25">
      <c r="A211" s="47" t="s">
        <v>2163</v>
      </c>
      <c r="B211" s="47">
        <v>31.02</v>
      </c>
      <c r="C211" s="47" t="str">
        <f t="shared" si="6"/>
        <v>Obesity</v>
      </c>
      <c r="D211" s="47">
        <v>4.5599999999999996</v>
      </c>
      <c r="E211" s="47" t="str">
        <f t="shared" si="7"/>
        <v>Normal</v>
      </c>
      <c r="F211" s="47" t="s">
        <v>2380</v>
      </c>
      <c r="G211" s="47" t="s">
        <v>2382</v>
      </c>
      <c r="H211" s="47" t="s">
        <v>2380</v>
      </c>
      <c r="I211" s="47">
        <v>1</v>
      </c>
      <c r="J211" s="47" t="s">
        <v>2383</v>
      </c>
    </row>
    <row r="212" spans="1:10" x14ac:dyDescent="0.25">
      <c r="A212" s="47" t="s">
        <v>2162</v>
      </c>
      <c r="B212" s="47">
        <v>35.6</v>
      </c>
      <c r="C212" s="47" t="str">
        <f t="shared" si="6"/>
        <v>Obesity</v>
      </c>
      <c r="D212" s="47">
        <v>4.0199999999999996</v>
      </c>
      <c r="E212" s="47" t="str">
        <f t="shared" si="7"/>
        <v>Normal</v>
      </c>
      <c r="F212" s="47" t="s">
        <v>2383</v>
      </c>
      <c r="G212" s="47" t="s">
        <v>2382</v>
      </c>
      <c r="H212" s="47" t="s">
        <v>2380</v>
      </c>
      <c r="I212" s="47">
        <v>2</v>
      </c>
      <c r="J212" s="47" t="s">
        <v>2383</v>
      </c>
    </row>
    <row r="213" spans="1:10" x14ac:dyDescent="0.25">
      <c r="A213" s="47" t="s">
        <v>2161</v>
      </c>
      <c r="B213" s="47">
        <v>34.39</v>
      </c>
      <c r="C213" s="47" t="str">
        <f t="shared" si="6"/>
        <v>Obesity</v>
      </c>
      <c r="D213" s="47">
        <v>8.7200000000000006</v>
      </c>
      <c r="E213" s="47" t="str">
        <f t="shared" si="7"/>
        <v>Above Diabetes</v>
      </c>
      <c r="F213" s="47" t="s">
        <v>2380</v>
      </c>
      <c r="G213" s="47" t="s">
        <v>2380</v>
      </c>
      <c r="H213" s="47" t="s">
        <v>2380</v>
      </c>
      <c r="I213" s="47">
        <v>0</v>
      </c>
      <c r="J213" s="47" t="s">
        <v>2383</v>
      </c>
    </row>
    <row r="214" spans="1:10" x14ac:dyDescent="0.25">
      <c r="A214" s="47" t="s">
        <v>2160</v>
      </c>
      <c r="B214" s="47">
        <v>29.06</v>
      </c>
      <c r="C214" s="47" t="str">
        <f t="shared" si="6"/>
        <v>Over Weight</v>
      </c>
      <c r="D214" s="47">
        <v>6.25</v>
      </c>
      <c r="E214" s="47" t="str">
        <f t="shared" si="7"/>
        <v>Prediabetes</v>
      </c>
      <c r="F214" s="47" t="s">
        <v>2383</v>
      </c>
      <c r="G214" s="47" t="s">
        <v>2380</v>
      </c>
      <c r="H214" s="47" t="s">
        <v>2380</v>
      </c>
      <c r="I214" s="47">
        <v>1</v>
      </c>
      <c r="J214" s="47" t="s">
        <v>2383</v>
      </c>
    </row>
    <row r="215" spans="1:10" x14ac:dyDescent="0.25">
      <c r="A215" s="47" t="s">
        <v>2159</v>
      </c>
      <c r="B215" s="47">
        <v>35.799999999999997</v>
      </c>
      <c r="C215" s="47" t="str">
        <f t="shared" si="6"/>
        <v>Obesity</v>
      </c>
      <c r="D215" s="47">
        <v>7.32</v>
      </c>
      <c r="E215" s="47" t="str">
        <f t="shared" si="7"/>
        <v>Above Diabetes</v>
      </c>
      <c r="F215" s="47" t="s">
        <v>2380</v>
      </c>
      <c r="G215" s="47" t="s">
        <v>2380</v>
      </c>
      <c r="H215" s="47" t="s">
        <v>2380</v>
      </c>
      <c r="I215" s="47">
        <v>2</v>
      </c>
      <c r="J215" s="47" t="s">
        <v>2383</v>
      </c>
    </row>
    <row r="216" spans="1:10" x14ac:dyDescent="0.25">
      <c r="A216" s="47" t="s">
        <v>2158</v>
      </c>
      <c r="B216" s="47">
        <v>49.8</v>
      </c>
      <c r="C216" s="47" t="str">
        <f t="shared" si="6"/>
        <v>Obesity</v>
      </c>
      <c r="D216" s="47">
        <v>4.24</v>
      </c>
      <c r="E216" s="47" t="str">
        <f t="shared" si="7"/>
        <v>Normal</v>
      </c>
      <c r="F216" s="47" t="s">
        <v>2380</v>
      </c>
      <c r="G216" s="47" t="s">
        <v>2380</v>
      </c>
      <c r="H216" s="47" t="s">
        <v>2380</v>
      </c>
      <c r="I216" s="47">
        <v>1</v>
      </c>
      <c r="J216" s="47" t="s">
        <v>2383</v>
      </c>
    </row>
    <row r="217" spans="1:10" x14ac:dyDescent="0.25">
      <c r="A217" s="47" t="s">
        <v>2157</v>
      </c>
      <c r="B217" s="47">
        <v>35.71</v>
      </c>
      <c r="C217" s="47" t="str">
        <f t="shared" si="6"/>
        <v>Obesity</v>
      </c>
      <c r="D217" s="47">
        <v>6.84</v>
      </c>
      <c r="E217" s="47" t="str">
        <f t="shared" si="7"/>
        <v>Above Diabetes</v>
      </c>
      <c r="F217" s="47" t="s">
        <v>2380</v>
      </c>
      <c r="G217" s="47" t="s">
        <v>2380</v>
      </c>
      <c r="H217" s="47" t="s">
        <v>2380</v>
      </c>
      <c r="I217" s="47">
        <v>2</v>
      </c>
      <c r="J217" s="47" t="s">
        <v>2383</v>
      </c>
    </row>
    <row r="218" spans="1:10" x14ac:dyDescent="0.25">
      <c r="A218" s="47" t="s">
        <v>2156</v>
      </c>
      <c r="B218" s="47">
        <v>30.8</v>
      </c>
      <c r="C218" s="47" t="str">
        <f t="shared" si="6"/>
        <v>Obesity</v>
      </c>
      <c r="D218" s="47">
        <v>5.23</v>
      </c>
      <c r="E218" s="47" t="str">
        <f t="shared" si="7"/>
        <v>Normal</v>
      </c>
      <c r="F218" s="47" t="s">
        <v>2383</v>
      </c>
      <c r="G218" s="47" t="s">
        <v>2380</v>
      </c>
      <c r="H218" s="47" t="s">
        <v>2380</v>
      </c>
      <c r="I218" s="47">
        <v>1</v>
      </c>
      <c r="J218" s="47" t="s">
        <v>2383</v>
      </c>
    </row>
    <row r="219" spans="1:10" x14ac:dyDescent="0.25">
      <c r="A219" s="47" t="s">
        <v>2155</v>
      </c>
      <c r="B219" s="47">
        <v>33.69</v>
      </c>
      <c r="C219" s="47" t="str">
        <f t="shared" si="6"/>
        <v>Obesity</v>
      </c>
      <c r="D219" s="47">
        <v>9.68</v>
      </c>
      <c r="E219" s="47" t="str">
        <f t="shared" si="7"/>
        <v>Above Diabetes</v>
      </c>
      <c r="F219" s="47" t="s">
        <v>2380</v>
      </c>
      <c r="G219" s="47" t="s">
        <v>2380</v>
      </c>
      <c r="H219" s="47" t="s">
        <v>2380</v>
      </c>
      <c r="I219" s="47">
        <v>0</v>
      </c>
      <c r="J219" s="47" t="s">
        <v>2383</v>
      </c>
    </row>
    <row r="220" spans="1:10" x14ac:dyDescent="0.25">
      <c r="A220" s="47" t="s">
        <v>2154</v>
      </c>
      <c r="B220" s="47">
        <v>42.27</v>
      </c>
      <c r="C220" s="47" t="str">
        <f t="shared" si="6"/>
        <v>Obesity</v>
      </c>
      <c r="D220" s="47">
        <v>6.05</v>
      </c>
      <c r="E220" s="47" t="str">
        <f t="shared" si="7"/>
        <v>Prediabetes</v>
      </c>
      <c r="F220" s="47" t="s">
        <v>2383</v>
      </c>
      <c r="G220" s="47" t="s">
        <v>2380</v>
      </c>
      <c r="H220" s="47" t="s">
        <v>2380</v>
      </c>
      <c r="I220" s="47">
        <v>1</v>
      </c>
      <c r="J220" s="47" t="s">
        <v>2383</v>
      </c>
    </row>
    <row r="221" spans="1:10" x14ac:dyDescent="0.25">
      <c r="A221" s="47" t="s">
        <v>2153</v>
      </c>
      <c r="B221" s="47">
        <v>53.25</v>
      </c>
      <c r="C221" s="47" t="str">
        <f t="shared" si="6"/>
        <v>Obesity</v>
      </c>
      <c r="D221" s="47">
        <v>6.11</v>
      </c>
      <c r="E221" s="47" t="str">
        <f t="shared" si="7"/>
        <v>Prediabetes</v>
      </c>
      <c r="F221" s="47" t="s">
        <v>2383</v>
      </c>
      <c r="G221" s="47" t="s">
        <v>2380</v>
      </c>
      <c r="H221" s="47" t="s">
        <v>2383</v>
      </c>
      <c r="I221" s="47">
        <v>1</v>
      </c>
      <c r="J221" s="47" t="s">
        <v>2383</v>
      </c>
    </row>
    <row r="222" spans="1:10" x14ac:dyDescent="0.25">
      <c r="A222" s="47" t="s">
        <v>2152</v>
      </c>
      <c r="B222" s="47">
        <v>26.8</v>
      </c>
      <c r="C222" s="47" t="str">
        <f t="shared" si="6"/>
        <v>Over Weight</v>
      </c>
      <c r="D222" s="47">
        <v>10.93</v>
      </c>
      <c r="E222" s="47" t="str">
        <f t="shared" si="7"/>
        <v>Above Diabetes</v>
      </c>
      <c r="F222" s="47" t="s">
        <v>2383</v>
      </c>
      <c r="G222" s="47" t="s">
        <v>2380</v>
      </c>
      <c r="H222" s="47" t="s">
        <v>2380</v>
      </c>
      <c r="I222" s="47">
        <v>0</v>
      </c>
      <c r="J222" s="47" t="s">
        <v>2380</v>
      </c>
    </row>
    <row r="223" spans="1:10" x14ac:dyDescent="0.25">
      <c r="A223" s="47" t="s">
        <v>2151</v>
      </c>
      <c r="B223" s="47">
        <v>28.5</v>
      </c>
      <c r="C223" s="47" t="str">
        <f t="shared" si="6"/>
        <v>Over Weight</v>
      </c>
      <c r="D223" s="47">
        <v>5.12</v>
      </c>
      <c r="E223" s="47" t="str">
        <f t="shared" si="7"/>
        <v>Normal</v>
      </c>
      <c r="F223" s="47" t="s">
        <v>2380</v>
      </c>
      <c r="G223" s="47" t="s">
        <v>2380</v>
      </c>
      <c r="H223" s="47" t="s">
        <v>2380</v>
      </c>
      <c r="I223" s="47">
        <v>1</v>
      </c>
      <c r="J223" s="47" t="s">
        <v>2383</v>
      </c>
    </row>
    <row r="224" spans="1:10" x14ac:dyDescent="0.25">
      <c r="A224" s="47" t="s">
        <v>2150</v>
      </c>
      <c r="B224" s="47">
        <v>22.895</v>
      </c>
      <c r="C224" s="47" t="str">
        <f t="shared" si="6"/>
        <v>Healthy Weight</v>
      </c>
      <c r="D224" s="47">
        <v>5.72</v>
      </c>
      <c r="E224" s="47" t="str">
        <f t="shared" si="7"/>
        <v>Prediabetes</v>
      </c>
      <c r="F224" s="47" t="s">
        <v>2380</v>
      </c>
      <c r="G224" s="47" t="s">
        <v>2380</v>
      </c>
      <c r="H224" s="47" t="s">
        <v>2380</v>
      </c>
      <c r="I224" s="47">
        <v>0</v>
      </c>
      <c r="J224" s="47" t="s">
        <v>2383</v>
      </c>
    </row>
    <row r="225" spans="1:10" x14ac:dyDescent="0.25">
      <c r="A225" s="47" t="s">
        <v>2149</v>
      </c>
      <c r="B225" s="47">
        <v>34.06</v>
      </c>
      <c r="C225" s="47" t="str">
        <f t="shared" si="6"/>
        <v>Obesity</v>
      </c>
      <c r="D225" s="47">
        <v>11.83</v>
      </c>
      <c r="E225" s="47" t="str">
        <f t="shared" si="7"/>
        <v>Above Diabetes</v>
      </c>
      <c r="F225" s="47" t="s">
        <v>2383</v>
      </c>
      <c r="G225" s="47" t="s">
        <v>2380</v>
      </c>
      <c r="H225" s="47" t="s">
        <v>2380</v>
      </c>
      <c r="I225" s="47">
        <v>1</v>
      </c>
      <c r="J225" s="47" t="s">
        <v>2383</v>
      </c>
    </row>
    <row r="226" spans="1:10" x14ac:dyDescent="0.25">
      <c r="A226" s="47" t="s">
        <v>2148</v>
      </c>
      <c r="B226" s="47">
        <v>36.409999999999997</v>
      </c>
      <c r="C226" s="47" t="str">
        <f t="shared" si="6"/>
        <v>Obesity</v>
      </c>
      <c r="D226" s="47">
        <v>4.55</v>
      </c>
      <c r="E226" s="47" t="str">
        <f t="shared" si="7"/>
        <v>Normal</v>
      </c>
      <c r="F226" s="47" t="s">
        <v>2380</v>
      </c>
      <c r="G226" s="47" t="s">
        <v>2380</v>
      </c>
      <c r="H226" s="47" t="s">
        <v>2380</v>
      </c>
      <c r="I226" s="47">
        <v>0</v>
      </c>
      <c r="J226" s="47" t="s">
        <v>2383</v>
      </c>
    </row>
    <row r="227" spans="1:10" x14ac:dyDescent="0.25">
      <c r="A227" s="47" t="s">
        <v>2147</v>
      </c>
      <c r="B227" s="47">
        <v>52.3</v>
      </c>
      <c r="C227" s="47" t="str">
        <f t="shared" si="6"/>
        <v>Obesity</v>
      </c>
      <c r="D227" s="47">
        <v>4.87</v>
      </c>
      <c r="E227" s="47" t="str">
        <f t="shared" si="7"/>
        <v>Normal</v>
      </c>
      <c r="F227" s="47" t="s">
        <v>2383</v>
      </c>
      <c r="G227" s="47" t="s">
        <v>2380</v>
      </c>
      <c r="H227" s="47" t="s">
        <v>2383</v>
      </c>
      <c r="I227" s="47">
        <v>1</v>
      </c>
      <c r="J227" s="47" t="s">
        <v>2383</v>
      </c>
    </row>
    <row r="228" spans="1:10" x14ac:dyDescent="0.25">
      <c r="A228" s="47" t="s">
        <v>2146</v>
      </c>
      <c r="B228" s="47">
        <v>52.66</v>
      </c>
      <c r="C228" s="47" t="str">
        <f t="shared" si="6"/>
        <v>Obesity</v>
      </c>
      <c r="D228" s="47">
        <v>4.45</v>
      </c>
      <c r="E228" s="47" t="str">
        <f t="shared" si="7"/>
        <v>Normal</v>
      </c>
      <c r="F228" s="47" t="s">
        <v>2380</v>
      </c>
      <c r="G228" s="47" t="s">
        <v>2380</v>
      </c>
      <c r="H228" s="47" t="s">
        <v>2380</v>
      </c>
      <c r="I228" s="47">
        <v>1</v>
      </c>
      <c r="J228" s="47" t="s">
        <v>2383</v>
      </c>
    </row>
    <row r="229" spans="1:10" x14ac:dyDescent="0.25">
      <c r="A229" s="47" t="s">
        <v>2145</v>
      </c>
      <c r="B229" s="47">
        <v>29.57</v>
      </c>
      <c r="C229" s="47" t="str">
        <f t="shared" si="6"/>
        <v>Over Weight</v>
      </c>
      <c r="D229" s="47">
        <v>9.42</v>
      </c>
      <c r="E229" s="47" t="str">
        <f t="shared" si="7"/>
        <v>Above Diabetes</v>
      </c>
      <c r="F229" s="47" t="s">
        <v>2383</v>
      </c>
      <c r="G229" s="47" t="s">
        <v>2380</v>
      </c>
      <c r="H229" s="47" t="s">
        <v>2380</v>
      </c>
      <c r="I229" s="47">
        <v>0</v>
      </c>
      <c r="J229" s="47" t="s">
        <v>2383</v>
      </c>
    </row>
    <row r="230" spans="1:10" x14ac:dyDescent="0.25">
      <c r="A230" s="47" t="s">
        <v>2144</v>
      </c>
      <c r="B230" s="47">
        <v>36.99</v>
      </c>
      <c r="C230" s="47" t="str">
        <f t="shared" si="6"/>
        <v>Obesity</v>
      </c>
      <c r="D230" s="47">
        <v>5.37</v>
      </c>
      <c r="E230" s="47" t="str">
        <f t="shared" si="7"/>
        <v>Normal</v>
      </c>
      <c r="F230" s="47" t="s">
        <v>2383</v>
      </c>
      <c r="G230" s="47" t="s">
        <v>2380</v>
      </c>
      <c r="H230" s="47" t="s">
        <v>2383</v>
      </c>
      <c r="I230" s="47">
        <v>1</v>
      </c>
      <c r="J230" s="47" t="s">
        <v>2383</v>
      </c>
    </row>
    <row r="231" spans="1:10" x14ac:dyDescent="0.25">
      <c r="A231" s="47" t="s">
        <v>2143</v>
      </c>
      <c r="B231" s="47">
        <v>31.4</v>
      </c>
      <c r="C231" s="47" t="str">
        <f t="shared" si="6"/>
        <v>Obesity</v>
      </c>
      <c r="D231" s="47">
        <v>4.5999999999999996</v>
      </c>
      <c r="E231" s="47" t="str">
        <f t="shared" si="7"/>
        <v>Normal</v>
      </c>
      <c r="F231" s="47" t="s">
        <v>2383</v>
      </c>
      <c r="G231" s="47" t="s">
        <v>2380</v>
      </c>
      <c r="H231" s="47" t="s">
        <v>2380</v>
      </c>
      <c r="I231" s="47">
        <v>1</v>
      </c>
      <c r="J231" s="47" t="s">
        <v>2383</v>
      </c>
    </row>
    <row r="232" spans="1:10" x14ac:dyDescent="0.25">
      <c r="A232" s="47" t="s">
        <v>2142</v>
      </c>
      <c r="B232" s="47">
        <v>34.9</v>
      </c>
      <c r="C232" s="47" t="str">
        <f t="shared" si="6"/>
        <v>Obesity</v>
      </c>
      <c r="D232" s="47">
        <v>6.22</v>
      </c>
      <c r="E232" s="47" t="str">
        <f t="shared" si="7"/>
        <v>Prediabetes</v>
      </c>
      <c r="F232" s="47" t="s">
        <v>2380</v>
      </c>
      <c r="G232" s="47" t="s">
        <v>2380</v>
      </c>
      <c r="H232" s="47" t="s">
        <v>2383</v>
      </c>
      <c r="I232" s="47">
        <v>1</v>
      </c>
      <c r="J232" s="47" t="s">
        <v>2383</v>
      </c>
    </row>
    <row r="233" spans="1:10" x14ac:dyDescent="0.25">
      <c r="A233" s="47" t="s">
        <v>2141</v>
      </c>
      <c r="B233" s="47">
        <v>31.13</v>
      </c>
      <c r="C233" s="47" t="str">
        <f t="shared" si="6"/>
        <v>Obesity</v>
      </c>
      <c r="D233" s="47">
        <v>4.5199999999999996</v>
      </c>
      <c r="E233" s="47" t="str">
        <f t="shared" si="7"/>
        <v>Normal</v>
      </c>
      <c r="F233" s="47" t="s">
        <v>2383</v>
      </c>
      <c r="G233" s="47" t="s">
        <v>2380</v>
      </c>
      <c r="H233" s="47" t="s">
        <v>2380</v>
      </c>
      <c r="I233" s="47">
        <v>1</v>
      </c>
      <c r="J233" s="47" t="s">
        <v>2383</v>
      </c>
    </row>
    <row r="234" spans="1:10" x14ac:dyDescent="0.25">
      <c r="A234" s="47" t="s">
        <v>2140</v>
      </c>
      <c r="B234" s="47">
        <v>34.799999999999997</v>
      </c>
      <c r="C234" s="47" t="str">
        <f t="shared" si="6"/>
        <v>Obesity</v>
      </c>
      <c r="D234" s="47">
        <v>6.18</v>
      </c>
      <c r="E234" s="47" t="str">
        <f t="shared" si="7"/>
        <v>Prediabetes</v>
      </c>
      <c r="F234" s="47" t="s">
        <v>2380</v>
      </c>
      <c r="G234" s="47" t="s">
        <v>2380</v>
      </c>
      <c r="H234" s="47" t="s">
        <v>2383</v>
      </c>
      <c r="I234" s="47">
        <v>1</v>
      </c>
      <c r="J234" s="47" t="s">
        <v>2383</v>
      </c>
    </row>
    <row r="235" spans="1:10" x14ac:dyDescent="0.25">
      <c r="A235" s="47" t="s">
        <v>2139</v>
      </c>
      <c r="B235" s="47">
        <v>31.68</v>
      </c>
      <c r="C235" s="47" t="str">
        <f t="shared" si="6"/>
        <v>Obesity</v>
      </c>
      <c r="D235" s="47">
        <v>4.4000000000000004</v>
      </c>
      <c r="E235" s="47" t="str">
        <f t="shared" si="7"/>
        <v>Normal</v>
      </c>
      <c r="F235" s="47" t="s">
        <v>2380</v>
      </c>
      <c r="G235" s="47" t="s">
        <v>2380</v>
      </c>
      <c r="H235" s="47" t="s">
        <v>2380</v>
      </c>
      <c r="I235" s="47">
        <v>0</v>
      </c>
      <c r="J235" s="47" t="s">
        <v>2383</v>
      </c>
    </row>
    <row r="236" spans="1:10" x14ac:dyDescent="0.25">
      <c r="A236" s="47" t="s">
        <v>2138</v>
      </c>
      <c r="B236" s="47">
        <v>33.534999999999997</v>
      </c>
      <c r="C236" s="47" t="str">
        <f t="shared" si="6"/>
        <v>Obesity</v>
      </c>
      <c r="D236" s="47">
        <v>6.23</v>
      </c>
      <c r="E236" s="47" t="str">
        <f t="shared" si="7"/>
        <v>Prediabetes</v>
      </c>
      <c r="F236" s="47" t="s">
        <v>2380</v>
      </c>
      <c r="G236" s="47" t="s">
        <v>2382</v>
      </c>
      <c r="H236" s="47" t="s">
        <v>2380</v>
      </c>
      <c r="I236" s="47">
        <v>1</v>
      </c>
      <c r="J236" s="47" t="s">
        <v>2383</v>
      </c>
    </row>
    <row r="237" spans="1:10" x14ac:dyDescent="0.25">
      <c r="A237" s="47" t="s">
        <v>2137</v>
      </c>
      <c r="B237" s="47">
        <v>31.92</v>
      </c>
      <c r="C237" s="47" t="str">
        <f t="shared" si="6"/>
        <v>Obesity</v>
      </c>
      <c r="D237" s="47">
        <v>5.33</v>
      </c>
      <c r="E237" s="47" t="str">
        <f t="shared" si="7"/>
        <v>Normal</v>
      </c>
      <c r="F237" s="47" t="s">
        <v>2383</v>
      </c>
      <c r="G237" s="47" t="s">
        <v>2380</v>
      </c>
      <c r="H237" s="47" t="s">
        <v>2380</v>
      </c>
      <c r="I237" s="47">
        <v>0</v>
      </c>
      <c r="J237" s="47" t="s">
        <v>2383</v>
      </c>
    </row>
    <row r="238" spans="1:10" x14ac:dyDescent="0.25">
      <c r="A238" s="47" t="s">
        <v>2136</v>
      </c>
      <c r="B238" s="47">
        <v>32.700000000000003</v>
      </c>
      <c r="C238" s="47" t="str">
        <f t="shared" si="6"/>
        <v>Obesity</v>
      </c>
      <c r="D238" s="47">
        <v>4.09</v>
      </c>
      <c r="E238" s="47" t="str">
        <f t="shared" si="7"/>
        <v>Normal</v>
      </c>
      <c r="F238" s="47" t="s">
        <v>2380</v>
      </c>
      <c r="G238" s="47" t="s">
        <v>2380</v>
      </c>
      <c r="H238" s="47" t="s">
        <v>2380</v>
      </c>
      <c r="I238" s="47">
        <v>1</v>
      </c>
      <c r="J238" s="47" t="s">
        <v>2383</v>
      </c>
    </row>
    <row r="239" spans="1:10" x14ac:dyDescent="0.25">
      <c r="A239" s="47" t="s">
        <v>2135</v>
      </c>
      <c r="B239" s="47">
        <v>41.25</v>
      </c>
      <c r="C239" s="47" t="str">
        <f t="shared" si="6"/>
        <v>Obesity</v>
      </c>
      <c r="D239" s="47">
        <v>5.19</v>
      </c>
      <c r="E239" s="47" t="str">
        <f t="shared" si="7"/>
        <v>Normal</v>
      </c>
      <c r="F239" s="47" t="s">
        <v>2380</v>
      </c>
      <c r="G239" s="47" t="s">
        <v>2380</v>
      </c>
      <c r="H239" s="47" t="s">
        <v>2380</v>
      </c>
      <c r="I239" s="47">
        <v>0</v>
      </c>
      <c r="J239" s="47" t="s">
        <v>2383</v>
      </c>
    </row>
    <row r="240" spans="1:10" x14ac:dyDescent="0.25">
      <c r="A240" s="47" t="s">
        <v>2134</v>
      </c>
      <c r="B240" s="47">
        <v>33.11</v>
      </c>
      <c r="C240" s="47" t="str">
        <f t="shared" si="6"/>
        <v>Obesity</v>
      </c>
      <c r="D240" s="47">
        <v>4.12</v>
      </c>
      <c r="E240" s="47" t="str">
        <f t="shared" si="7"/>
        <v>Normal</v>
      </c>
      <c r="F240" s="47" t="s">
        <v>2380</v>
      </c>
      <c r="G240" s="47" t="s">
        <v>2380</v>
      </c>
      <c r="H240" s="47" t="s">
        <v>2383</v>
      </c>
      <c r="I240" s="47">
        <v>1</v>
      </c>
      <c r="J240" s="47" t="s">
        <v>2383</v>
      </c>
    </row>
    <row r="241" spans="1:10" x14ac:dyDescent="0.25">
      <c r="A241" s="47" t="s">
        <v>2133</v>
      </c>
      <c r="B241" s="47">
        <v>36.159999999999997</v>
      </c>
      <c r="C241" s="47" t="str">
        <f t="shared" si="6"/>
        <v>Obesity</v>
      </c>
      <c r="D241" s="47">
        <v>5.0999999999999996</v>
      </c>
      <c r="E241" s="47" t="str">
        <f t="shared" si="7"/>
        <v>Normal</v>
      </c>
      <c r="F241" s="47" t="s">
        <v>2380</v>
      </c>
      <c r="G241" s="47" t="s">
        <v>2380</v>
      </c>
      <c r="H241" s="47" t="s">
        <v>2380</v>
      </c>
      <c r="I241" s="47">
        <v>1</v>
      </c>
      <c r="J241" s="47" t="s">
        <v>2383</v>
      </c>
    </row>
    <row r="242" spans="1:10" x14ac:dyDescent="0.25">
      <c r="A242" s="47" t="s">
        <v>2132</v>
      </c>
      <c r="B242" s="47">
        <v>33.72</v>
      </c>
      <c r="C242" s="47" t="str">
        <f t="shared" si="6"/>
        <v>Obesity</v>
      </c>
      <c r="D242" s="47">
        <v>6.21</v>
      </c>
      <c r="E242" s="47" t="str">
        <f t="shared" si="7"/>
        <v>Prediabetes</v>
      </c>
      <c r="F242" s="47" t="s">
        <v>2383</v>
      </c>
      <c r="G242" s="47" t="s">
        <v>2380</v>
      </c>
      <c r="H242" s="47" t="s">
        <v>2383</v>
      </c>
      <c r="I242" s="47">
        <v>1</v>
      </c>
      <c r="J242" s="47" t="s">
        <v>2383</v>
      </c>
    </row>
    <row r="243" spans="1:10" x14ac:dyDescent="0.25">
      <c r="A243" s="47" t="s">
        <v>2130</v>
      </c>
      <c r="B243" s="47">
        <v>37.74</v>
      </c>
      <c r="C243" s="47" t="str">
        <f t="shared" si="6"/>
        <v>Obesity</v>
      </c>
      <c r="D243" s="47">
        <v>9.5299999999999994</v>
      </c>
      <c r="E243" s="47" t="str">
        <f t="shared" si="7"/>
        <v>Above Diabetes</v>
      </c>
      <c r="F243" s="47" t="s">
        <v>2383</v>
      </c>
      <c r="G243" s="47" t="s">
        <v>2380</v>
      </c>
      <c r="H243" s="47" t="s">
        <v>2380</v>
      </c>
      <c r="I243" s="47">
        <v>1</v>
      </c>
      <c r="J243" s="47" t="s">
        <v>2383</v>
      </c>
    </row>
    <row r="244" spans="1:10" x14ac:dyDescent="0.25">
      <c r="A244" s="47" t="s">
        <v>2129</v>
      </c>
      <c r="B244" s="47">
        <v>48.75</v>
      </c>
      <c r="C244" s="47" t="str">
        <f t="shared" si="6"/>
        <v>Obesity</v>
      </c>
      <c r="D244" s="47">
        <v>4.6399999999999997</v>
      </c>
      <c r="E244" s="47" t="str">
        <f t="shared" si="7"/>
        <v>Normal</v>
      </c>
      <c r="F244" s="47" t="s">
        <v>2383</v>
      </c>
      <c r="G244" s="47" t="s">
        <v>2380</v>
      </c>
      <c r="H244" s="47" t="s">
        <v>2380</v>
      </c>
      <c r="I244" s="47">
        <v>1</v>
      </c>
      <c r="J244" s="47" t="s">
        <v>2383</v>
      </c>
    </row>
    <row r="245" spans="1:10" x14ac:dyDescent="0.25">
      <c r="A245" s="47" t="s">
        <v>2128</v>
      </c>
      <c r="B245" s="47">
        <v>31.065000000000001</v>
      </c>
      <c r="C245" s="47" t="str">
        <f t="shared" si="6"/>
        <v>Obesity</v>
      </c>
      <c r="D245" s="47">
        <v>5.05</v>
      </c>
      <c r="E245" s="47" t="str">
        <f t="shared" si="7"/>
        <v>Normal</v>
      </c>
      <c r="F245" s="47" t="s">
        <v>2380</v>
      </c>
      <c r="G245" s="47" t="s">
        <v>2380</v>
      </c>
      <c r="H245" s="47" t="s">
        <v>2380</v>
      </c>
      <c r="I245" s="47">
        <v>1</v>
      </c>
      <c r="J245" s="47" t="s">
        <v>2383</v>
      </c>
    </row>
    <row r="246" spans="1:10" x14ac:dyDescent="0.25">
      <c r="A246" s="47" t="s">
        <v>2127</v>
      </c>
      <c r="B246" s="47">
        <v>23.55</v>
      </c>
      <c r="C246" s="47" t="str">
        <f t="shared" si="6"/>
        <v>Healthy Weight</v>
      </c>
      <c r="D246" s="47">
        <v>10.38</v>
      </c>
      <c r="E246" s="47" t="str">
        <f t="shared" si="7"/>
        <v>Above Diabetes</v>
      </c>
      <c r="F246" s="47" t="s">
        <v>2380</v>
      </c>
      <c r="G246" s="47" t="s">
        <v>2380</v>
      </c>
      <c r="H246" s="47" t="s">
        <v>2380</v>
      </c>
      <c r="I246" s="47">
        <v>0</v>
      </c>
      <c r="J246" s="47" t="s">
        <v>2383</v>
      </c>
    </row>
    <row r="247" spans="1:10" x14ac:dyDescent="0.25">
      <c r="A247" s="47" t="s">
        <v>2126</v>
      </c>
      <c r="B247" s="47">
        <v>30.18</v>
      </c>
      <c r="C247" s="47" t="str">
        <f t="shared" si="6"/>
        <v>Obesity</v>
      </c>
      <c r="D247" s="47">
        <v>8.31</v>
      </c>
      <c r="E247" s="47" t="str">
        <f t="shared" si="7"/>
        <v>Above Diabetes</v>
      </c>
      <c r="F247" s="47" t="s">
        <v>2383</v>
      </c>
      <c r="G247" s="47" t="s">
        <v>2380</v>
      </c>
      <c r="H247" s="47" t="s">
        <v>2380</v>
      </c>
      <c r="I247" s="47">
        <v>1</v>
      </c>
      <c r="J247" s="47" t="s">
        <v>2383</v>
      </c>
    </row>
    <row r="248" spans="1:10" x14ac:dyDescent="0.25">
      <c r="A248" s="47" t="s">
        <v>2125</v>
      </c>
      <c r="B248" s="47">
        <v>29.94</v>
      </c>
      <c r="C248" s="47" t="str">
        <f t="shared" si="6"/>
        <v>Obesity</v>
      </c>
      <c r="D248" s="47">
        <v>7.59</v>
      </c>
      <c r="E248" s="47" t="str">
        <f t="shared" si="7"/>
        <v>Above Diabetes</v>
      </c>
      <c r="F248" s="47" t="s">
        <v>2380</v>
      </c>
      <c r="G248" s="47" t="s">
        <v>2380</v>
      </c>
      <c r="H248" s="47" t="s">
        <v>2380</v>
      </c>
      <c r="I248" s="47">
        <v>0</v>
      </c>
      <c r="J248" s="47" t="s">
        <v>2383</v>
      </c>
    </row>
    <row r="249" spans="1:10" x14ac:dyDescent="0.25">
      <c r="A249" s="47" t="s">
        <v>2124</v>
      </c>
      <c r="B249" s="47">
        <v>31.4</v>
      </c>
      <c r="C249" s="47" t="str">
        <f t="shared" si="6"/>
        <v>Obesity</v>
      </c>
      <c r="D249" s="47">
        <v>5.49</v>
      </c>
      <c r="E249" s="47" t="str">
        <f t="shared" si="7"/>
        <v>Normal</v>
      </c>
      <c r="F249" s="47" t="s">
        <v>2380</v>
      </c>
      <c r="G249" s="47" t="s">
        <v>2380</v>
      </c>
      <c r="H249" s="47" t="s">
        <v>2380</v>
      </c>
      <c r="I249" s="47">
        <v>0</v>
      </c>
      <c r="J249" s="47" t="s">
        <v>2383</v>
      </c>
    </row>
    <row r="250" spans="1:10" x14ac:dyDescent="0.25">
      <c r="A250" s="47" t="s">
        <v>2123</v>
      </c>
      <c r="B250" s="47">
        <v>53.06</v>
      </c>
      <c r="C250" s="47" t="str">
        <f t="shared" si="6"/>
        <v>Obesity</v>
      </c>
      <c r="D250" s="47">
        <v>11.68</v>
      </c>
      <c r="E250" s="47" t="str">
        <f t="shared" si="7"/>
        <v>Above Diabetes</v>
      </c>
      <c r="F250" s="47" t="s">
        <v>2380</v>
      </c>
      <c r="G250" s="47" t="s">
        <v>2380</v>
      </c>
      <c r="H250" s="47" t="s">
        <v>2380</v>
      </c>
      <c r="I250" s="47">
        <v>0</v>
      </c>
      <c r="J250" s="47" t="s">
        <v>2383</v>
      </c>
    </row>
    <row r="251" spans="1:10" x14ac:dyDescent="0.25">
      <c r="A251" s="47" t="s">
        <v>2122</v>
      </c>
      <c r="B251" s="47">
        <v>30.25</v>
      </c>
      <c r="C251" s="47" t="str">
        <f t="shared" si="6"/>
        <v>Obesity</v>
      </c>
      <c r="D251" s="47">
        <v>4.1900000000000004</v>
      </c>
      <c r="E251" s="47" t="str">
        <f t="shared" si="7"/>
        <v>Normal</v>
      </c>
      <c r="F251" s="47" t="s">
        <v>2380</v>
      </c>
      <c r="G251" s="47" t="s">
        <v>2380</v>
      </c>
      <c r="H251" s="47" t="s">
        <v>2380</v>
      </c>
      <c r="I251" s="47">
        <v>2</v>
      </c>
      <c r="J251" s="47" t="s">
        <v>2383</v>
      </c>
    </row>
    <row r="252" spans="1:10" x14ac:dyDescent="0.25">
      <c r="A252" s="47" t="s">
        <v>2121</v>
      </c>
      <c r="B252" s="47">
        <v>46.68</v>
      </c>
      <c r="C252" s="47" t="str">
        <f t="shared" si="6"/>
        <v>Obesity</v>
      </c>
      <c r="D252" s="47">
        <v>4.01</v>
      </c>
      <c r="E252" s="47" t="str">
        <f t="shared" si="7"/>
        <v>Normal</v>
      </c>
      <c r="F252" s="47" t="s">
        <v>2380</v>
      </c>
      <c r="G252" s="47" t="s">
        <v>2380</v>
      </c>
      <c r="H252" s="47" t="s">
        <v>2380</v>
      </c>
      <c r="I252" s="47">
        <v>0</v>
      </c>
      <c r="J252" s="47" t="s">
        <v>2383</v>
      </c>
    </row>
    <row r="253" spans="1:10" x14ac:dyDescent="0.25">
      <c r="A253" s="47" t="s">
        <v>2120</v>
      </c>
      <c r="B253" s="47">
        <v>30.4</v>
      </c>
      <c r="C253" s="47" t="str">
        <f t="shared" si="6"/>
        <v>Obesity</v>
      </c>
      <c r="D253" s="47">
        <v>5.91</v>
      </c>
      <c r="E253" s="47" t="str">
        <f t="shared" si="7"/>
        <v>Prediabetes</v>
      </c>
      <c r="F253" s="47" t="s">
        <v>2380</v>
      </c>
      <c r="G253" s="47" t="s">
        <v>2382</v>
      </c>
      <c r="H253" s="47" t="s">
        <v>2380</v>
      </c>
      <c r="I253" s="47">
        <v>2</v>
      </c>
      <c r="J253" s="47" t="s">
        <v>2383</v>
      </c>
    </row>
    <row r="254" spans="1:10" x14ac:dyDescent="0.25">
      <c r="A254" s="47" t="s">
        <v>2119</v>
      </c>
      <c r="B254" s="47">
        <v>30.2</v>
      </c>
      <c r="C254" s="47" t="str">
        <f t="shared" si="6"/>
        <v>Obesity</v>
      </c>
      <c r="D254" s="47">
        <v>4.47</v>
      </c>
      <c r="E254" s="47" t="str">
        <f t="shared" si="7"/>
        <v>Normal</v>
      </c>
      <c r="F254" s="47" t="s">
        <v>2383</v>
      </c>
      <c r="G254" s="47" t="s">
        <v>2380</v>
      </c>
      <c r="H254" s="47" t="s">
        <v>2383</v>
      </c>
      <c r="I254" s="47">
        <v>1</v>
      </c>
      <c r="J254" s="47" t="s">
        <v>2383</v>
      </c>
    </row>
    <row r="255" spans="1:10" x14ac:dyDescent="0.25">
      <c r="A255" s="47" t="s">
        <v>2118</v>
      </c>
      <c r="B255" s="47">
        <v>51.18</v>
      </c>
      <c r="C255" s="47" t="str">
        <f t="shared" si="6"/>
        <v>Obesity</v>
      </c>
      <c r="D255" s="47">
        <v>4.5599999999999996</v>
      </c>
      <c r="E255" s="47" t="str">
        <f t="shared" si="7"/>
        <v>Normal</v>
      </c>
      <c r="F255" s="47" t="s">
        <v>2383</v>
      </c>
      <c r="G255" s="47" t="s">
        <v>2382</v>
      </c>
      <c r="H255" s="47" t="s">
        <v>2380</v>
      </c>
      <c r="I255" s="47">
        <v>2</v>
      </c>
      <c r="J255" s="47" t="s">
        <v>2383</v>
      </c>
    </row>
    <row r="256" spans="1:10" x14ac:dyDescent="0.25">
      <c r="A256" s="47" t="s">
        <v>2117</v>
      </c>
      <c r="B256" s="47">
        <v>22.18</v>
      </c>
      <c r="C256" s="47" t="str">
        <f t="shared" si="6"/>
        <v>Healthy Weight</v>
      </c>
      <c r="D256" s="47">
        <v>9.9</v>
      </c>
      <c r="E256" s="47" t="str">
        <f t="shared" si="7"/>
        <v>Above Diabetes</v>
      </c>
      <c r="F256" s="47" t="s">
        <v>2380</v>
      </c>
      <c r="G256" s="47" t="s">
        <v>2380</v>
      </c>
      <c r="H256" s="47" t="s">
        <v>2380</v>
      </c>
      <c r="I256" s="47">
        <v>0</v>
      </c>
      <c r="J256" s="47" t="s">
        <v>2383</v>
      </c>
    </row>
    <row r="257" spans="1:10" x14ac:dyDescent="0.25">
      <c r="A257" s="47" t="s">
        <v>2116</v>
      </c>
      <c r="B257" s="47">
        <v>31.92</v>
      </c>
      <c r="C257" s="47" t="str">
        <f t="shared" si="6"/>
        <v>Obesity</v>
      </c>
      <c r="D257" s="47">
        <v>5.1100000000000003</v>
      </c>
      <c r="E257" s="47" t="str">
        <f t="shared" si="7"/>
        <v>Normal</v>
      </c>
      <c r="F257" s="47" t="s">
        <v>2380</v>
      </c>
      <c r="G257" s="47" t="s">
        <v>2380</v>
      </c>
      <c r="H257" s="47" t="s">
        <v>2383</v>
      </c>
      <c r="I257" s="47">
        <v>1</v>
      </c>
      <c r="J257" s="47" t="s">
        <v>2383</v>
      </c>
    </row>
    <row r="258" spans="1:10" x14ac:dyDescent="0.25">
      <c r="A258" s="47" t="s">
        <v>2115</v>
      </c>
      <c r="B258" s="47">
        <v>31.73</v>
      </c>
      <c r="C258" s="47" t="str">
        <f t="shared" si="6"/>
        <v>Obesity</v>
      </c>
      <c r="D258" s="47">
        <v>5.73</v>
      </c>
      <c r="E258" s="47" t="str">
        <f t="shared" si="7"/>
        <v>Prediabetes</v>
      </c>
      <c r="F258" s="47" t="s">
        <v>2380</v>
      </c>
      <c r="G258" s="47" t="s">
        <v>2382</v>
      </c>
      <c r="H258" s="47" t="s">
        <v>2380</v>
      </c>
      <c r="I258" s="47">
        <v>1</v>
      </c>
      <c r="J258" s="47" t="s">
        <v>2383</v>
      </c>
    </row>
    <row r="259" spans="1:10" x14ac:dyDescent="0.25">
      <c r="A259" s="47" t="s">
        <v>2114</v>
      </c>
      <c r="B259" s="47">
        <v>45.52</v>
      </c>
      <c r="C259" s="47" t="str">
        <f t="shared" ref="C259:C322" si="8">IF(B259&lt;18.5,"Under Weight", IF(B259&lt;=24.9,"Healthy Weight", IF(B259&lt;=29.9,"Over Weight","Obesity")))</f>
        <v>Obesity</v>
      </c>
      <c r="D259" s="47">
        <v>6.04</v>
      </c>
      <c r="E259" s="47" t="str">
        <f t="shared" ref="E259:E322" si="9">IF(D259&lt;5.7,"Normal", IF(D259&lt;=6.4,"Prediabetes","Above Diabetes"))</f>
        <v>Prediabetes</v>
      </c>
      <c r="F259" s="47" t="s">
        <v>2380</v>
      </c>
      <c r="G259" s="47" t="s">
        <v>2380</v>
      </c>
      <c r="H259" s="47" t="s">
        <v>2383</v>
      </c>
      <c r="I259" s="47">
        <v>1</v>
      </c>
      <c r="J259" s="47" t="s">
        <v>2383</v>
      </c>
    </row>
    <row r="260" spans="1:10" x14ac:dyDescent="0.25">
      <c r="A260" s="47" t="s">
        <v>2113</v>
      </c>
      <c r="B260" s="47">
        <v>52.81</v>
      </c>
      <c r="C260" s="47" t="str">
        <f t="shared" si="8"/>
        <v>Obesity</v>
      </c>
      <c r="D260" s="47">
        <v>5.19</v>
      </c>
      <c r="E260" s="47" t="str">
        <f t="shared" si="9"/>
        <v>Normal</v>
      </c>
      <c r="F260" s="47" t="s">
        <v>2380</v>
      </c>
      <c r="G260" s="47" t="s">
        <v>2380</v>
      </c>
      <c r="H260" s="47" t="s">
        <v>2383</v>
      </c>
      <c r="I260" s="47">
        <v>1</v>
      </c>
      <c r="J260" s="47" t="s">
        <v>2383</v>
      </c>
    </row>
    <row r="261" spans="1:10" x14ac:dyDescent="0.25">
      <c r="A261" s="47" t="s">
        <v>2112</v>
      </c>
      <c r="B261" s="47">
        <v>33.58</v>
      </c>
      <c r="C261" s="47" t="str">
        <f t="shared" si="8"/>
        <v>Obesity</v>
      </c>
      <c r="D261" s="47">
        <v>5.56</v>
      </c>
      <c r="E261" s="47" t="str">
        <f t="shared" si="9"/>
        <v>Normal</v>
      </c>
      <c r="F261" s="47" t="s">
        <v>2380</v>
      </c>
      <c r="G261" s="47" t="s">
        <v>2380</v>
      </c>
      <c r="H261" s="47" t="s">
        <v>2380</v>
      </c>
      <c r="I261" s="47">
        <v>1</v>
      </c>
      <c r="J261" s="47" t="s">
        <v>2383</v>
      </c>
    </row>
    <row r="262" spans="1:10" x14ac:dyDescent="0.25">
      <c r="A262" s="47" t="s">
        <v>2111</v>
      </c>
      <c r="B262" s="47">
        <v>30.684999999999999</v>
      </c>
      <c r="C262" s="47" t="str">
        <f t="shared" si="8"/>
        <v>Obesity</v>
      </c>
      <c r="D262" s="47">
        <v>8.23</v>
      </c>
      <c r="E262" s="47" t="str">
        <f t="shared" si="9"/>
        <v>Above Diabetes</v>
      </c>
      <c r="F262" s="47" t="s">
        <v>2380</v>
      </c>
      <c r="G262" s="47" t="s">
        <v>2380</v>
      </c>
      <c r="H262" s="47" t="s">
        <v>2380</v>
      </c>
      <c r="I262" s="47">
        <v>0</v>
      </c>
      <c r="J262" s="47" t="s">
        <v>2383</v>
      </c>
    </row>
    <row r="263" spans="1:10" x14ac:dyDescent="0.25">
      <c r="A263" s="47" t="s">
        <v>2110</v>
      </c>
      <c r="B263" s="47">
        <v>37.524999999999999</v>
      </c>
      <c r="C263" s="47" t="str">
        <f t="shared" si="8"/>
        <v>Obesity</v>
      </c>
      <c r="D263" s="47">
        <v>9.0299999999999994</v>
      </c>
      <c r="E263" s="47" t="str">
        <f t="shared" si="9"/>
        <v>Above Diabetes</v>
      </c>
      <c r="F263" s="47" t="s">
        <v>2383</v>
      </c>
      <c r="G263" s="47" t="s">
        <v>2380</v>
      </c>
      <c r="H263" s="47" t="s">
        <v>2380</v>
      </c>
      <c r="I263" s="47">
        <v>2</v>
      </c>
      <c r="J263" s="47" t="s">
        <v>2380</v>
      </c>
    </row>
    <row r="264" spans="1:10" x14ac:dyDescent="0.25">
      <c r="A264" s="47" t="s">
        <v>2109</v>
      </c>
      <c r="B264" s="47">
        <v>34.5</v>
      </c>
      <c r="C264" s="47" t="str">
        <f t="shared" si="8"/>
        <v>Obesity</v>
      </c>
      <c r="D264" s="47">
        <v>4.07</v>
      </c>
      <c r="E264" s="47" t="str">
        <f t="shared" si="9"/>
        <v>Normal</v>
      </c>
      <c r="F264" s="47" t="s">
        <v>2383</v>
      </c>
      <c r="G264" s="47" t="s">
        <v>2380</v>
      </c>
      <c r="H264" s="47" t="s">
        <v>2380</v>
      </c>
      <c r="I264" s="47">
        <v>0</v>
      </c>
      <c r="J264" s="47" t="s">
        <v>2383</v>
      </c>
    </row>
    <row r="265" spans="1:10" x14ac:dyDescent="0.25">
      <c r="A265" s="47" t="s">
        <v>2108</v>
      </c>
      <c r="B265" s="47">
        <v>28.16</v>
      </c>
      <c r="C265" s="47" t="str">
        <f t="shared" si="8"/>
        <v>Over Weight</v>
      </c>
      <c r="D265" s="47">
        <v>5.77</v>
      </c>
      <c r="E265" s="47" t="str">
        <f t="shared" si="9"/>
        <v>Prediabetes</v>
      </c>
      <c r="F265" s="47" t="s">
        <v>2380</v>
      </c>
      <c r="G265" s="47" t="s">
        <v>2380</v>
      </c>
      <c r="H265" s="47" t="s">
        <v>2380</v>
      </c>
      <c r="I265" s="47">
        <v>2</v>
      </c>
      <c r="J265" s="47" t="s">
        <v>2383</v>
      </c>
    </row>
    <row r="266" spans="1:10" x14ac:dyDescent="0.25">
      <c r="A266" s="47" t="s">
        <v>2107</v>
      </c>
      <c r="B266" s="47">
        <v>30.02</v>
      </c>
      <c r="C266" s="47" t="str">
        <f t="shared" si="8"/>
        <v>Obesity</v>
      </c>
      <c r="D266" s="47">
        <v>5.98</v>
      </c>
      <c r="E266" s="47" t="str">
        <f t="shared" si="9"/>
        <v>Prediabetes</v>
      </c>
      <c r="F266" s="47" t="s">
        <v>2380</v>
      </c>
      <c r="G266" s="47" t="s">
        <v>2380</v>
      </c>
      <c r="H266" s="47" t="s">
        <v>2383</v>
      </c>
      <c r="I266" s="47">
        <v>1</v>
      </c>
      <c r="J266" s="47" t="s">
        <v>2383</v>
      </c>
    </row>
    <row r="267" spans="1:10" x14ac:dyDescent="0.25">
      <c r="A267" s="47" t="s">
        <v>2106</v>
      </c>
      <c r="B267" s="47">
        <v>37.82</v>
      </c>
      <c r="C267" s="47" t="str">
        <f t="shared" si="8"/>
        <v>Obesity</v>
      </c>
      <c r="D267" s="47">
        <v>6.01</v>
      </c>
      <c r="E267" s="47" t="str">
        <f t="shared" si="9"/>
        <v>Prediabetes</v>
      </c>
      <c r="F267" s="47" t="s">
        <v>2380</v>
      </c>
      <c r="G267" s="47" t="s">
        <v>2380</v>
      </c>
      <c r="H267" s="47" t="s">
        <v>2380</v>
      </c>
      <c r="I267" s="47">
        <v>0</v>
      </c>
      <c r="J267" s="47" t="s">
        <v>2383</v>
      </c>
    </row>
    <row r="268" spans="1:10" x14ac:dyDescent="0.25">
      <c r="A268" s="47" t="s">
        <v>2105</v>
      </c>
      <c r="B268" s="47">
        <v>33.14</v>
      </c>
      <c r="C268" s="47" t="str">
        <f t="shared" si="8"/>
        <v>Obesity</v>
      </c>
      <c r="D268" s="47">
        <v>5.67</v>
      </c>
      <c r="E268" s="47" t="str">
        <f t="shared" si="9"/>
        <v>Normal</v>
      </c>
      <c r="F268" s="47" t="s">
        <v>2383</v>
      </c>
      <c r="G268" s="47" t="s">
        <v>2380</v>
      </c>
      <c r="H268" s="47" t="s">
        <v>2380</v>
      </c>
      <c r="I268" s="47">
        <v>0</v>
      </c>
      <c r="J268" s="47" t="s">
        <v>2383</v>
      </c>
    </row>
    <row r="269" spans="1:10" x14ac:dyDescent="0.25">
      <c r="A269" s="47" t="s">
        <v>2104</v>
      </c>
      <c r="B269" s="47">
        <v>25.14</v>
      </c>
      <c r="C269" s="47" t="str">
        <f t="shared" si="8"/>
        <v>Over Weight</v>
      </c>
      <c r="D269" s="47">
        <v>6.02</v>
      </c>
      <c r="E269" s="47" t="str">
        <f t="shared" si="9"/>
        <v>Prediabetes</v>
      </c>
      <c r="F269" s="47" t="s">
        <v>2383</v>
      </c>
      <c r="G269" s="47" t="s">
        <v>2380</v>
      </c>
      <c r="H269" s="47" t="s">
        <v>2383</v>
      </c>
      <c r="I269" s="47">
        <v>1</v>
      </c>
      <c r="J269" s="47" t="s">
        <v>2383</v>
      </c>
    </row>
    <row r="270" spans="1:10" x14ac:dyDescent="0.25">
      <c r="A270" s="47" t="s">
        <v>2103</v>
      </c>
      <c r="B270" s="47">
        <v>20.18</v>
      </c>
      <c r="C270" s="47" t="str">
        <f t="shared" si="8"/>
        <v>Healthy Weight</v>
      </c>
      <c r="D270" s="47">
        <v>11.19</v>
      </c>
      <c r="E270" s="47" t="str">
        <f t="shared" si="9"/>
        <v>Above Diabetes</v>
      </c>
      <c r="F270" s="47" t="s">
        <v>2380</v>
      </c>
      <c r="G270" s="47" t="s">
        <v>2380</v>
      </c>
      <c r="H270" s="47" t="s">
        <v>2380</v>
      </c>
      <c r="I270" s="47">
        <v>0</v>
      </c>
      <c r="J270" s="47" t="s">
        <v>2383</v>
      </c>
    </row>
    <row r="271" spans="1:10" x14ac:dyDescent="0.25">
      <c r="A271" s="47" t="s">
        <v>2102</v>
      </c>
      <c r="B271" s="47">
        <v>44.36</v>
      </c>
      <c r="C271" s="47" t="str">
        <f t="shared" si="8"/>
        <v>Obesity</v>
      </c>
      <c r="D271" s="47">
        <v>5.1100000000000003</v>
      </c>
      <c r="E271" s="47" t="str">
        <f t="shared" si="9"/>
        <v>Normal</v>
      </c>
      <c r="F271" s="47" t="s">
        <v>2380</v>
      </c>
      <c r="G271" s="47" t="s">
        <v>2380</v>
      </c>
      <c r="H271" s="47" t="s">
        <v>2380</v>
      </c>
      <c r="I271" s="47">
        <v>0</v>
      </c>
      <c r="J271" s="47" t="s">
        <v>2383</v>
      </c>
    </row>
    <row r="272" spans="1:10" x14ac:dyDescent="0.25">
      <c r="A272" s="47" t="s">
        <v>2101</v>
      </c>
      <c r="B272" s="47">
        <v>23.82</v>
      </c>
      <c r="C272" s="47" t="str">
        <f t="shared" si="8"/>
        <v>Healthy Weight</v>
      </c>
      <c r="D272" s="47">
        <v>10.85</v>
      </c>
      <c r="E272" s="47" t="str">
        <f t="shared" si="9"/>
        <v>Above Diabetes</v>
      </c>
      <c r="F272" s="47" t="s">
        <v>2383</v>
      </c>
      <c r="G272" s="47" t="s">
        <v>2380</v>
      </c>
      <c r="H272" s="47" t="s">
        <v>2380</v>
      </c>
      <c r="I272" s="47">
        <v>0</v>
      </c>
      <c r="J272" s="47" t="s">
        <v>2383</v>
      </c>
    </row>
    <row r="273" spans="1:10" x14ac:dyDescent="0.25">
      <c r="A273" s="47" t="s">
        <v>2100</v>
      </c>
      <c r="B273" s="47">
        <v>45</v>
      </c>
      <c r="C273" s="47" t="str">
        <f t="shared" si="8"/>
        <v>Obesity</v>
      </c>
      <c r="D273" s="47">
        <v>5.24</v>
      </c>
      <c r="E273" s="47" t="str">
        <f t="shared" si="9"/>
        <v>Normal</v>
      </c>
      <c r="F273" s="47" t="s">
        <v>2383</v>
      </c>
      <c r="G273" s="47" t="s">
        <v>2380</v>
      </c>
      <c r="H273" s="47" t="s">
        <v>2380</v>
      </c>
      <c r="I273" s="47">
        <v>1</v>
      </c>
      <c r="J273" s="47" t="s">
        <v>2383</v>
      </c>
    </row>
    <row r="274" spans="1:10" x14ac:dyDescent="0.25">
      <c r="A274" s="47" t="s">
        <v>2099</v>
      </c>
      <c r="B274" s="47">
        <v>26.62</v>
      </c>
      <c r="C274" s="47" t="str">
        <f t="shared" si="8"/>
        <v>Over Weight</v>
      </c>
      <c r="D274" s="47">
        <v>10.08</v>
      </c>
      <c r="E274" s="47" t="str">
        <f t="shared" si="9"/>
        <v>Above Diabetes</v>
      </c>
      <c r="F274" s="47" t="s">
        <v>2380</v>
      </c>
      <c r="G274" s="47" t="s">
        <v>2380</v>
      </c>
      <c r="H274" s="47" t="s">
        <v>2380</v>
      </c>
      <c r="I274" s="47">
        <v>0</v>
      </c>
      <c r="J274" s="47" t="s">
        <v>2383</v>
      </c>
    </row>
    <row r="275" spans="1:10" x14ac:dyDescent="0.25">
      <c r="A275" s="47" t="s">
        <v>2098</v>
      </c>
      <c r="B275" s="47">
        <v>32.67</v>
      </c>
      <c r="C275" s="47" t="str">
        <f t="shared" si="8"/>
        <v>Obesity</v>
      </c>
      <c r="D275" s="47">
        <v>10.97</v>
      </c>
      <c r="E275" s="47" t="str">
        <f t="shared" si="9"/>
        <v>Above Diabetes</v>
      </c>
      <c r="F275" s="47" t="s">
        <v>2383</v>
      </c>
      <c r="G275" s="47" t="s">
        <v>2380</v>
      </c>
      <c r="H275" s="47" t="s">
        <v>2380</v>
      </c>
      <c r="I275" s="47">
        <v>0</v>
      </c>
      <c r="J275" s="47" t="s">
        <v>2383</v>
      </c>
    </row>
    <row r="276" spans="1:10" x14ac:dyDescent="0.25">
      <c r="A276" s="47" t="s">
        <v>2097</v>
      </c>
      <c r="B276" s="47">
        <v>44.44</v>
      </c>
      <c r="C276" s="47" t="str">
        <f t="shared" si="8"/>
        <v>Obesity</v>
      </c>
      <c r="D276" s="47">
        <v>4.9000000000000004</v>
      </c>
      <c r="E276" s="47" t="str">
        <f t="shared" si="9"/>
        <v>Normal</v>
      </c>
      <c r="F276" s="47" t="s">
        <v>2383</v>
      </c>
      <c r="G276" s="47" t="s">
        <v>2380</v>
      </c>
      <c r="H276" s="47" t="s">
        <v>2380</v>
      </c>
      <c r="I276" s="47">
        <v>1</v>
      </c>
      <c r="J276" s="47" t="s">
        <v>2383</v>
      </c>
    </row>
    <row r="277" spans="1:10" x14ac:dyDescent="0.25">
      <c r="A277" s="47" t="s">
        <v>2096</v>
      </c>
      <c r="B277" s="47">
        <v>28.31</v>
      </c>
      <c r="C277" s="47" t="str">
        <f t="shared" si="8"/>
        <v>Over Weight</v>
      </c>
      <c r="D277" s="47">
        <v>5.33</v>
      </c>
      <c r="E277" s="47" t="str">
        <f t="shared" si="9"/>
        <v>Normal</v>
      </c>
      <c r="F277" s="47" t="s">
        <v>2380</v>
      </c>
      <c r="G277" s="47" t="s">
        <v>2380</v>
      </c>
      <c r="H277" s="47" t="s">
        <v>2380</v>
      </c>
      <c r="I277" s="47">
        <v>0</v>
      </c>
      <c r="J277" s="47" t="s">
        <v>2383</v>
      </c>
    </row>
    <row r="278" spans="1:10" x14ac:dyDescent="0.25">
      <c r="A278" s="47" t="s">
        <v>2095</v>
      </c>
      <c r="B278" s="47">
        <v>25.05</v>
      </c>
      <c r="C278" s="47" t="str">
        <f t="shared" si="8"/>
        <v>Over Weight</v>
      </c>
      <c r="D278" s="47">
        <v>4.6100000000000003</v>
      </c>
      <c r="E278" s="47" t="str">
        <f t="shared" si="9"/>
        <v>Normal</v>
      </c>
      <c r="F278" s="47" t="s">
        <v>2380</v>
      </c>
      <c r="G278" s="47" t="s">
        <v>2380</v>
      </c>
      <c r="H278" s="47" t="s">
        <v>2380</v>
      </c>
      <c r="I278" s="47">
        <v>2</v>
      </c>
      <c r="J278" s="47" t="s">
        <v>2383</v>
      </c>
    </row>
    <row r="279" spans="1:10" x14ac:dyDescent="0.25">
      <c r="A279" s="47" t="s">
        <v>2094</v>
      </c>
      <c r="B279" s="47">
        <v>28.34</v>
      </c>
      <c r="C279" s="47" t="str">
        <f t="shared" si="8"/>
        <v>Over Weight</v>
      </c>
      <c r="D279" s="47">
        <v>8.18</v>
      </c>
      <c r="E279" s="47" t="str">
        <f t="shared" si="9"/>
        <v>Above Diabetes</v>
      </c>
      <c r="F279" s="47" t="s">
        <v>2380</v>
      </c>
      <c r="G279" s="47" t="s">
        <v>2380</v>
      </c>
      <c r="H279" s="47" t="s">
        <v>2380</v>
      </c>
      <c r="I279" s="47">
        <v>0</v>
      </c>
      <c r="J279" s="47" t="s">
        <v>2383</v>
      </c>
    </row>
    <row r="280" spans="1:10" x14ac:dyDescent="0.25">
      <c r="A280" s="47" t="s">
        <v>2093</v>
      </c>
      <c r="B280" s="47">
        <v>17.765000000000001</v>
      </c>
      <c r="C280" s="47" t="str">
        <f t="shared" si="8"/>
        <v>Under Weight</v>
      </c>
      <c r="D280" s="47">
        <v>5.62</v>
      </c>
      <c r="E280" s="47" t="str">
        <f t="shared" si="9"/>
        <v>Normal</v>
      </c>
      <c r="F280" s="47" t="s">
        <v>2380</v>
      </c>
      <c r="G280" s="47" t="s">
        <v>2380</v>
      </c>
      <c r="H280" s="47" t="s">
        <v>2380</v>
      </c>
      <c r="I280" s="47">
        <v>0</v>
      </c>
      <c r="J280" s="47" t="s">
        <v>2383</v>
      </c>
    </row>
    <row r="281" spans="1:10" x14ac:dyDescent="0.25">
      <c r="A281" s="47" t="s">
        <v>2092</v>
      </c>
      <c r="B281" s="47">
        <v>36.119999999999997</v>
      </c>
      <c r="C281" s="47" t="str">
        <f t="shared" si="8"/>
        <v>Obesity</v>
      </c>
      <c r="D281" s="47">
        <v>5.82</v>
      </c>
      <c r="E281" s="47" t="str">
        <f t="shared" si="9"/>
        <v>Prediabetes</v>
      </c>
      <c r="F281" s="47" t="s">
        <v>2380</v>
      </c>
      <c r="G281" s="47" t="s">
        <v>2380</v>
      </c>
      <c r="H281" s="47" t="s">
        <v>2380</v>
      </c>
      <c r="I281" s="47">
        <v>0</v>
      </c>
      <c r="J281" s="47" t="s">
        <v>2383</v>
      </c>
    </row>
    <row r="282" spans="1:10" x14ac:dyDescent="0.25">
      <c r="A282" s="47" t="s">
        <v>2091</v>
      </c>
      <c r="B282" s="47">
        <v>23.19</v>
      </c>
      <c r="C282" s="47" t="str">
        <f t="shared" si="8"/>
        <v>Healthy Weight</v>
      </c>
      <c r="D282" s="47">
        <v>7.66</v>
      </c>
      <c r="E282" s="47" t="str">
        <f t="shared" si="9"/>
        <v>Above Diabetes</v>
      </c>
      <c r="F282" s="47" t="s">
        <v>2380</v>
      </c>
      <c r="G282" s="47" t="s">
        <v>2380</v>
      </c>
      <c r="H282" s="47" t="s">
        <v>2380</v>
      </c>
      <c r="I282" s="47">
        <v>0</v>
      </c>
      <c r="J282" s="47" t="s">
        <v>2383</v>
      </c>
    </row>
    <row r="283" spans="1:10" x14ac:dyDescent="0.25">
      <c r="A283" s="47" t="s">
        <v>2090</v>
      </c>
      <c r="B283" s="47">
        <v>35.99</v>
      </c>
      <c r="C283" s="47" t="str">
        <f t="shared" si="8"/>
        <v>Obesity</v>
      </c>
      <c r="D283" s="47">
        <v>4.2300000000000004</v>
      </c>
      <c r="E283" s="47" t="str">
        <f t="shared" si="9"/>
        <v>Normal</v>
      </c>
      <c r="F283" s="47" t="s">
        <v>2380</v>
      </c>
      <c r="G283" s="47" t="s">
        <v>2380</v>
      </c>
      <c r="H283" s="47" t="s">
        <v>2380</v>
      </c>
      <c r="I283" s="47">
        <v>0</v>
      </c>
      <c r="J283" s="47" t="s">
        <v>2383</v>
      </c>
    </row>
    <row r="284" spans="1:10" x14ac:dyDescent="0.25">
      <c r="A284" s="47" t="s">
        <v>2089</v>
      </c>
      <c r="B284" s="47">
        <v>30.25</v>
      </c>
      <c r="C284" s="47" t="str">
        <f t="shared" si="8"/>
        <v>Obesity</v>
      </c>
      <c r="D284" s="47">
        <v>5.58</v>
      </c>
      <c r="E284" s="47" t="str">
        <f t="shared" si="9"/>
        <v>Normal</v>
      </c>
      <c r="F284" s="47" t="s">
        <v>2380</v>
      </c>
      <c r="G284" s="47" t="s">
        <v>2380</v>
      </c>
      <c r="H284" s="47" t="s">
        <v>2383</v>
      </c>
      <c r="I284" s="47">
        <v>1</v>
      </c>
      <c r="J284" s="47" t="s">
        <v>2383</v>
      </c>
    </row>
    <row r="285" spans="1:10" x14ac:dyDescent="0.25">
      <c r="A285" s="47" t="s">
        <v>2088</v>
      </c>
      <c r="B285" s="47">
        <v>26.24</v>
      </c>
      <c r="C285" s="47" t="str">
        <f t="shared" si="8"/>
        <v>Over Weight</v>
      </c>
      <c r="D285" s="47">
        <v>6.26</v>
      </c>
      <c r="E285" s="47" t="str">
        <f t="shared" si="9"/>
        <v>Prediabetes</v>
      </c>
      <c r="F285" s="47" t="s">
        <v>2383</v>
      </c>
      <c r="G285" s="47" t="s">
        <v>2380</v>
      </c>
      <c r="H285" s="47" t="s">
        <v>2380</v>
      </c>
      <c r="I285" s="47">
        <v>0</v>
      </c>
      <c r="J285" s="47" t="s">
        <v>2383</v>
      </c>
    </row>
    <row r="286" spans="1:10" x14ac:dyDescent="0.25">
      <c r="A286" s="47" t="s">
        <v>2087</v>
      </c>
      <c r="B286" s="47">
        <v>31.36</v>
      </c>
      <c r="C286" s="47" t="str">
        <f t="shared" si="8"/>
        <v>Obesity</v>
      </c>
      <c r="D286" s="47">
        <v>10.6</v>
      </c>
      <c r="E286" s="47" t="str">
        <f t="shared" si="9"/>
        <v>Above Diabetes</v>
      </c>
      <c r="F286" s="47" t="s">
        <v>2383</v>
      </c>
      <c r="G286" s="47" t="s">
        <v>2380</v>
      </c>
      <c r="H286" s="47" t="s">
        <v>2380</v>
      </c>
      <c r="I286" s="47">
        <v>0</v>
      </c>
      <c r="J286" s="47" t="s">
        <v>2383</v>
      </c>
    </row>
    <row r="287" spans="1:10" x14ac:dyDescent="0.25">
      <c r="A287" s="47" t="s">
        <v>2086</v>
      </c>
      <c r="B287" s="47">
        <v>25.69</v>
      </c>
      <c r="C287" s="47" t="str">
        <f t="shared" si="8"/>
        <v>Over Weight</v>
      </c>
      <c r="D287" s="47">
        <v>4.78</v>
      </c>
      <c r="E287" s="47" t="str">
        <f t="shared" si="9"/>
        <v>Normal</v>
      </c>
      <c r="F287" s="47" t="s">
        <v>2383</v>
      </c>
      <c r="G287" s="47" t="s">
        <v>2380</v>
      </c>
      <c r="H287" s="47" t="s">
        <v>2380</v>
      </c>
      <c r="I287" s="47">
        <v>0</v>
      </c>
      <c r="J287" s="47" t="s">
        <v>2383</v>
      </c>
    </row>
    <row r="288" spans="1:10" x14ac:dyDescent="0.25">
      <c r="A288" s="47" t="s">
        <v>2085</v>
      </c>
      <c r="B288" s="47">
        <v>25.46</v>
      </c>
      <c r="C288" s="47" t="str">
        <f t="shared" si="8"/>
        <v>Over Weight</v>
      </c>
      <c r="D288" s="47">
        <v>6.03</v>
      </c>
      <c r="E288" s="47" t="str">
        <f t="shared" si="9"/>
        <v>Prediabetes</v>
      </c>
      <c r="F288" s="47" t="s">
        <v>2380</v>
      </c>
      <c r="G288" s="47" t="s">
        <v>2380</v>
      </c>
      <c r="H288" s="47" t="s">
        <v>2380</v>
      </c>
      <c r="I288" s="47">
        <v>2</v>
      </c>
      <c r="J288" s="47" t="s">
        <v>2383</v>
      </c>
    </row>
    <row r="289" spans="1:10" x14ac:dyDescent="0.25">
      <c r="A289" s="47" t="s">
        <v>2084</v>
      </c>
      <c r="B289" s="47">
        <v>31.83</v>
      </c>
      <c r="C289" s="47" t="str">
        <f t="shared" si="8"/>
        <v>Obesity</v>
      </c>
      <c r="D289" s="47">
        <v>11.55</v>
      </c>
      <c r="E289" s="47" t="str">
        <f t="shared" si="9"/>
        <v>Above Diabetes</v>
      </c>
      <c r="F289" s="47" t="s">
        <v>2383</v>
      </c>
      <c r="G289" s="47" t="s">
        <v>2380</v>
      </c>
      <c r="H289" s="47" t="s">
        <v>2380</v>
      </c>
      <c r="I289" s="47">
        <v>1</v>
      </c>
      <c r="J289" s="47" t="s">
        <v>2383</v>
      </c>
    </row>
    <row r="290" spans="1:10" x14ac:dyDescent="0.25">
      <c r="A290" s="47" t="s">
        <v>2083</v>
      </c>
      <c r="B290" s="47">
        <v>24.43</v>
      </c>
      <c r="C290" s="47" t="str">
        <f t="shared" si="8"/>
        <v>Healthy Weight</v>
      </c>
      <c r="D290" s="47">
        <v>7.59</v>
      </c>
      <c r="E290" s="47" t="str">
        <f t="shared" si="9"/>
        <v>Above Diabetes</v>
      </c>
      <c r="F290" s="47" t="s">
        <v>2383</v>
      </c>
      <c r="G290" s="47" t="s">
        <v>2380</v>
      </c>
      <c r="H290" s="47" t="s">
        <v>2380</v>
      </c>
      <c r="I290" s="47">
        <v>1</v>
      </c>
      <c r="J290" s="47" t="s">
        <v>2383</v>
      </c>
    </row>
    <row r="291" spans="1:10" x14ac:dyDescent="0.25">
      <c r="A291" s="47" t="s">
        <v>2082</v>
      </c>
      <c r="B291" s="47">
        <v>41.9</v>
      </c>
      <c r="C291" s="47" t="str">
        <f t="shared" si="8"/>
        <v>Obesity</v>
      </c>
      <c r="D291" s="47">
        <v>4.26</v>
      </c>
      <c r="E291" s="47" t="str">
        <f t="shared" si="9"/>
        <v>Normal</v>
      </c>
      <c r="F291" s="47" t="s">
        <v>2380</v>
      </c>
      <c r="G291" s="47" t="s">
        <v>2380</v>
      </c>
      <c r="H291" s="47" t="s">
        <v>2380</v>
      </c>
      <c r="I291" s="47">
        <v>0</v>
      </c>
      <c r="J291" s="47" t="s">
        <v>2383</v>
      </c>
    </row>
    <row r="292" spans="1:10" x14ac:dyDescent="0.25">
      <c r="A292" s="47" t="s">
        <v>2081</v>
      </c>
      <c r="B292" s="47">
        <v>22.88</v>
      </c>
      <c r="C292" s="47" t="str">
        <f t="shared" si="8"/>
        <v>Healthy Weight</v>
      </c>
      <c r="D292" s="47">
        <v>5.9</v>
      </c>
      <c r="E292" s="47" t="str">
        <f t="shared" si="9"/>
        <v>Prediabetes</v>
      </c>
      <c r="F292" s="47" t="s">
        <v>2383</v>
      </c>
      <c r="G292" s="47" t="s">
        <v>2380</v>
      </c>
      <c r="H292" s="47" t="s">
        <v>2383</v>
      </c>
      <c r="I292" s="47">
        <v>1</v>
      </c>
      <c r="J292" s="47" t="s">
        <v>2383</v>
      </c>
    </row>
    <row r="293" spans="1:10" x14ac:dyDescent="0.25">
      <c r="A293" s="47" t="s">
        <v>2080</v>
      </c>
      <c r="B293" s="47">
        <v>29.734999999999999</v>
      </c>
      <c r="C293" s="47" t="str">
        <f t="shared" si="8"/>
        <v>Over Weight</v>
      </c>
      <c r="D293" s="47">
        <v>7.79</v>
      </c>
      <c r="E293" s="47" t="str">
        <f t="shared" si="9"/>
        <v>Above Diabetes</v>
      </c>
      <c r="F293" s="47" t="s">
        <v>2380</v>
      </c>
      <c r="G293" s="47" t="s">
        <v>2380</v>
      </c>
      <c r="H293" s="47" t="s">
        <v>2380</v>
      </c>
      <c r="I293" s="47">
        <v>0</v>
      </c>
      <c r="J293" s="47" t="s">
        <v>2380</v>
      </c>
    </row>
    <row r="294" spans="1:10" x14ac:dyDescent="0.25">
      <c r="A294" s="47" t="s">
        <v>2079</v>
      </c>
      <c r="B294" s="47">
        <v>40.74</v>
      </c>
      <c r="C294" s="47" t="str">
        <f t="shared" si="8"/>
        <v>Obesity</v>
      </c>
      <c r="D294" s="47">
        <v>5.28</v>
      </c>
      <c r="E294" s="47" t="str">
        <f t="shared" si="9"/>
        <v>Normal</v>
      </c>
      <c r="F294" s="47" t="s">
        <v>2380</v>
      </c>
      <c r="G294" s="47" t="s">
        <v>2380</v>
      </c>
      <c r="H294" s="47" t="s">
        <v>2383</v>
      </c>
      <c r="I294" s="47">
        <v>1</v>
      </c>
      <c r="J294" s="47" t="s">
        <v>2383</v>
      </c>
    </row>
    <row r="295" spans="1:10" x14ac:dyDescent="0.25">
      <c r="A295" s="47" t="s">
        <v>2078</v>
      </c>
      <c r="B295" s="47">
        <v>24.14</v>
      </c>
      <c r="C295" s="47" t="str">
        <f t="shared" si="8"/>
        <v>Healthy Weight</v>
      </c>
      <c r="D295" s="47">
        <v>5.87</v>
      </c>
      <c r="E295" s="47" t="str">
        <f t="shared" si="9"/>
        <v>Prediabetes</v>
      </c>
      <c r="F295" s="47" t="s">
        <v>2380</v>
      </c>
      <c r="G295" s="47" t="s">
        <v>2380</v>
      </c>
      <c r="H295" s="47" t="s">
        <v>2380</v>
      </c>
      <c r="I295" s="47">
        <v>2</v>
      </c>
      <c r="J295" s="47" t="s">
        <v>2383</v>
      </c>
    </row>
    <row r="296" spans="1:10" x14ac:dyDescent="0.25">
      <c r="A296" s="47" t="s">
        <v>2077</v>
      </c>
      <c r="B296" s="47">
        <v>25.15</v>
      </c>
      <c r="C296" s="47" t="str">
        <f t="shared" si="8"/>
        <v>Over Weight</v>
      </c>
      <c r="D296" s="47">
        <v>9.08</v>
      </c>
      <c r="E296" s="47" t="str">
        <f t="shared" si="9"/>
        <v>Above Diabetes</v>
      </c>
      <c r="F296" s="47" t="s">
        <v>2383</v>
      </c>
      <c r="G296" s="47" t="s">
        <v>2380</v>
      </c>
      <c r="H296" s="47" t="s">
        <v>2380</v>
      </c>
      <c r="I296" s="47">
        <v>1</v>
      </c>
      <c r="J296" s="47" t="s">
        <v>2383</v>
      </c>
    </row>
    <row r="297" spans="1:10" x14ac:dyDescent="0.25">
      <c r="A297" s="47" t="s">
        <v>2076</v>
      </c>
      <c r="B297" s="47">
        <v>28.71</v>
      </c>
      <c r="C297" s="47" t="str">
        <f t="shared" si="8"/>
        <v>Over Weight</v>
      </c>
      <c r="D297" s="47">
        <v>5.2</v>
      </c>
      <c r="E297" s="47" t="str">
        <f t="shared" si="9"/>
        <v>Normal</v>
      </c>
      <c r="F297" s="47" t="s">
        <v>2380</v>
      </c>
      <c r="G297" s="47" t="s">
        <v>2380</v>
      </c>
      <c r="H297" s="47" t="s">
        <v>2380</v>
      </c>
      <c r="I297" s="47">
        <v>1</v>
      </c>
      <c r="J297" s="47" t="s">
        <v>2383</v>
      </c>
    </row>
    <row r="298" spans="1:10" x14ac:dyDescent="0.25">
      <c r="A298" s="47" t="s">
        <v>2075</v>
      </c>
      <c r="B298" s="47">
        <v>23</v>
      </c>
      <c r="C298" s="47" t="str">
        <f t="shared" si="8"/>
        <v>Healthy Weight</v>
      </c>
      <c r="D298" s="47">
        <v>5.48</v>
      </c>
      <c r="E298" s="47" t="str">
        <f t="shared" si="9"/>
        <v>Normal</v>
      </c>
      <c r="F298" s="47" t="s">
        <v>2380</v>
      </c>
      <c r="G298" s="47" t="s">
        <v>2380</v>
      </c>
      <c r="H298" s="47" t="s">
        <v>2380</v>
      </c>
      <c r="I298" s="47">
        <v>0</v>
      </c>
      <c r="J298" s="47" t="s">
        <v>2383</v>
      </c>
    </row>
    <row r="299" spans="1:10" x14ac:dyDescent="0.25">
      <c r="A299" s="47" t="s">
        <v>2074</v>
      </c>
      <c r="B299" s="47">
        <v>36.86</v>
      </c>
      <c r="C299" s="47" t="str">
        <f t="shared" si="8"/>
        <v>Obesity</v>
      </c>
      <c r="D299" s="47">
        <v>11.95</v>
      </c>
      <c r="E299" s="47" t="str">
        <f t="shared" si="9"/>
        <v>Above Diabetes</v>
      </c>
      <c r="F299" s="47" t="s">
        <v>2380</v>
      </c>
      <c r="G299" s="47" t="s">
        <v>2380</v>
      </c>
      <c r="H299" s="47" t="s">
        <v>2380</v>
      </c>
      <c r="I299" s="47">
        <v>0</v>
      </c>
      <c r="J299" s="47" t="s">
        <v>2380</v>
      </c>
    </row>
    <row r="300" spans="1:10" x14ac:dyDescent="0.25">
      <c r="A300" s="47" t="s">
        <v>2073</v>
      </c>
      <c r="B300" s="47">
        <v>24.25</v>
      </c>
      <c r="C300" s="47" t="str">
        <f t="shared" si="8"/>
        <v>Healthy Weight</v>
      </c>
      <c r="D300" s="47">
        <v>8.6999999999999993</v>
      </c>
      <c r="E300" s="47" t="str">
        <f t="shared" si="9"/>
        <v>Above Diabetes</v>
      </c>
      <c r="F300" s="47" t="s">
        <v>2383</v>
      </c>
      <c r="G300" s="47" t="s">
        <v>2380</v>
      </c>
      <c r="H300" s="47" t="s">
        <v>2380</v>
      </c>
      <c r="I300" s="47">
        <v>1</v>
      </c>
      <c r="J300" s="47" t="s">
        <v>2383</v>
      </c>
    </row>
    <row r="301" spans="1:10" x14ac:dyDescent="0.25">
      <c r="A301" s="47" t="s">
        <v>2072</v>
      </c>
      <c r="B301" s="47">
        <v>23.85</v>
      </c>
      <c r="C301" s="47" t="str">
        <f t="shared" si="8"/>
        <v>Healthy Weight</v>
      </c>
      <c r="D301" s="47">
        <v>7.84</v>
      </c>
      <c r="E301" s="47" t="str">
        <f t="shared" si="9"/>
        <v>Above Diabetes</v>
      </c>
      <c r="F301" s="47" t="s">
        <v>2380</v>
      </c>
      <c r="G301" s="47" t="s">
        <v>2380</v>
      </c>
      <c r="H301" s="47" t="s">
        <v>2380</v>
      </c>
      <c r="I301" s="47">
        <v>0</v>
      </c>
      <c r="J301" s="47" t="s">
        <v>2383</v>
      </c>
    </row>
    <row r="302" spans="1:10" x14ac:dyDescent="0.25">
      <c r="A302" s="47" t="s">
        <v>2071</v>
      </c>
      <c r="B302" s="47">
        <v>40.020000000000003</v>
      </c>
      <c r="C302" s="47" t="str">
        <f t="shared" si="8"/>
        <v>Obesity</v>
      </c>
      <c r="D302" s="47">
        <v>5.19</v>
      </c>
      <c r="E302" s="47" t="str">
        <f t="shared" si="9"/>
        <v>Normal</v>
      </c>
      <c r="F302" s="47" t="s">
        <v>2383</v>
      </c>
      <c r="G302" s="47" t="s">
        <v>2380</v>
      </c>
      <c r="H302" s="47" t="s">
        <v>2380</v>
      </c>
      <c r="I302" s="47">
        <v>1</v>
      </c>
      <c r="J302" s="47" t="s">
        <v>2383</v>
      </c>
    </row>
    <row r="303" spans="1:10" x14ac:dyDescent="0.25">
      <c r="A303" s="47" t="s">
        <v>2070</v>
      </c>
      <c r="B303" s="47">
        <v>19.170000000000002</v>
      </c>
      <c r="C303" s="47" t="str">
        <f t="shared" si="8"/>
        <v>Healthy Weight</v>
      </c>
      <c r="D303" s="47">
        <v>8.41</v>
      </c>
      <c r="E303" s="47" t="str">
        <f t="shared" si="9"/>
        <v>Above Diabetes</v>
      </c>
      <c r="F303" s="47" t="s">
        <v>2380</v>
      </c>
      <c r="G303" s="47" t="s">
        <v>2380</v>
      </c>
      <c r="H303" s="47" t="s">
        <v>2380</v>
      </c>
      <c r="I303" s="47">
        <v>0</v>
      </c>
      <c r="J303" s="47" t="s">
        <v>2383</v>
      </c>
    </row>
    <row r="304" spans="1:10" x14ac:dyDescent="0.25">
      <c r="A304" s="47" t="s">
        <v>2069</v>
      </c>
      <c r="B304" s="47">
        <v>43.53</v>
      </c>
      <c r="C304" s="47" t="str">
        <f t="shared" si="8"/>
        <v>Obesity</v>
      </c>
      <c r="D304" s="47">
        <v>5.86</v>
      </c>
      <c r="E304" s="47" t="str">
        <f t="shared" si="9"/>
        <v>Prediabetes</v>
      </c>
      <c r="F304" s="47" t="s">
        <v>2383</v>
      </c>
      <c r="G304" s="47" t="s">
        <v>2382</v>
      </c>
      <c r="H304" s="47" t="s">
        <v>2380</v>
      </c>
      <c r="I304" s="47">
        <v>2</v>
      </c>
      <c r="J304" s="47" t="s">
        <v>2383</v>
      </c>
    </row>
    <row r="305" spans="1:10" x14ac:dyDescent="0.25">
      <c r="A305" s="47" t="s">
        <v>2068</v>
      </c>
      <c r="B305" s="47">
        <v>46.06</v>
      </c>
      <c r="C305" s="47" t="str">
        <f t="shared" si="8"/>
        <v>Obesity</v>
      </c>
      <c r="D305" s="47">
        <v>4.18</v>
      </c>
      <c r="E305" s="47" t="str">
        <f t="shared" si="9"/>
        <v>Normal</v>
      </c>
      <c r="F305" s="47" t="s">
        <v>2380</v>
      </c>
      <c r="G305" s="47" t="s">
        <v>2382</v>
      </c>
      <c r="H305" s="47" t="s">
        <v>2380</v>
      </c>
      <c r="I305" s="47">
        <v>1</v>
      </c>
      <c r="J305" s="47" t="s">
        <v>2383</v>
      </c>
    </row>
    <row r="306" spans="1:10" x14ac:dyDescent="0.25">
      <c r="A306" s="47" t="s">
        <v>2067</v>
      </c>
      <c r="B306" s="47">
        <v>29.92</v>
      </c>
      <c r="C306" s="47" t="str">
        <f t="shared" si="8"/>
        <v>Obesity</v>
      </c>
      <c r="D306" s="47">
        <v>11.99</v>
      </c>
      <c r="E306" s="47" t="str">
        <f t="shared" si="9"/>
        <v>Above Diabetes</v>
      </c>
      <c r="F306" s="47" t="s">
        <v>2383</v>
      </c>
      <c r="G306" s="47" t="s">
        <v>2380</v>
      </c>
      <c r="H306" s="47" t="s">
        <v>2380</v>
      </c>
      <c r="I306" s="47">
        <v>2</v>
      </c>
      <c r="J306" s="47" t="s">
        <v>2383</v>
      </c>
    </row>
    <row r="307" spans="1:10" x14ac:dyDescent="0.25">
      <c r="A307" s="47" t="s">
        <v>2066</v>
      </c>
      <c r="B307" s="47">
        <v>28.46</v>
      </c>
      <c r="C307" s="47" t="str">
        <f t="shared" si="8"/>
        <v>Over Weight</v>
      </c>
      <c r="D307" s="47">
        <v>4.8499999999999996</v>
      </c>
      <c r="E307" s="47" t="str">
        <f t="shared" si="9"/>
        <v>Normal</v>
      </c>
      <c r="F307" s="47" t="s">
        <v>2383</v>
      </c>
      <c r="G307" s="47" t="s">
        <v>2380</v>
      </c>
      <c r="H307" s="47" t="s">
        <v>2380</v>
      </c>
      <c r="I307" s="47">
        <v>1</v>
      </c>
      <c r="J307" s="47" t="s">
        <v>2383</v>
      </c>
    </row>
    <row r="308" spans="1:10" x14ac:dyDescent="0.25">
      <c r="A308" s="47" t="s">
        <v>2065</v>
      </c>
      <c r="B308" s="47">
        <v>24.56</v>
      </c>
      <c r="C308" s="47" t="str">
        <f t="shared" si="8"/>
        <v>Healthy Weight</v>
      </c>
      <c r="D308" s="47">
        <v>6.18</v>
      </c>
      <c r="E308" s="47" t="str">
        <f t="shared" si="9"/>
        <v>Prediabetes</v>
      </c>
      <c r="F308" s="47" t="s">
        <v>2383</v>
      </c>
      <c r="G308" s="47" t="s">
        <v>2380</v>
      </c>
      <c r="H308" s="47" t="s">
        <v>2383</v>
      </c>
      <c r="I308" s="47">
        <v>1</v>
      </c>
      <c r="J308" s="47" t="s">
        <v>2383</v>
      </c>
    </row>
    <row r="309" spans="1:10" x14ac:dyDescent="0.25">
      <c r="A309" s="47" t="s">
        <v>2064</v>
      </c>
      <c r="B309" s="47">
        <v>41.19</v>
      </c>
      <c r="C309" s="47" t="str">
        <f t="shared" si="8"/>
        <v>Obesity</v>
      </c>
      <c r="D309" s="47">
        <v>6.37</v>
      </c>
      <c r="E309" s="47" t="str">
        <f t="shared" si="9"/>
        <v>Prediabetes</v>
      </c>
      <c r="F309" s="47" t="s">
        <v>2380</v>
      </c>
      <c r="G309" s="47" t="s">
        <v>2380</v>
      </c>
      <c r="H309" s="47" t="s">
        <v>2380</v>
      </c>
      <c r="I309" s="47">
        <v>0</v>
      </c>
      <c r="J309" s="47" t="s">
        <v>2383</v>
      </c>
    </row>
    <row r="310" spans="1:10" x14ac:dyDescent="0.25">
      <c r="A310" s="47" t="s">
        <v>2063</v>
      </c>
      <c r="B310" s="47">
        <v>18.63</v>
      </c>
      <c r="C310" s="47" t="str">
        <f t="shared" si="8"/>
        <v>Healthy Weight</v>
      </c>
      <c r="D310" s="47">
        <v>9.81</v>
      </c>
      <c r="E310" s="47" t="str">
        <f t="shared" si="9"/>
        <v>Above Diabetes</v>
      </c>
      <c r="F310" s="47" t="s">
        <v>2383</v>
      </c>
      <c r="G310" s="47" t="s">
        <v>2380</v>
      </c>
      <c r="H310" s="47" t="s">
        <v>2380</v>
      </c>
      <c r="I310" s="47">
        <v>2</v>
      </c>
      <c r="J310" s="47" t="s">
        <v>2383</v>
      </c>
    </row>
    <row r="311" spans="1:10" x14ac:dyDescent="0.25">
      <c r="A311" s="47" t="s">
        <v>2062</v>
      </c>
      <c r="B311" s="47">
        <v>26.26</v>
      </c>
      <c r="C311" s="47" t="str">
        <f t="shared" si="8"/>
        <v>Over Weight</v>
      </c>
      <c r="D311" s="47">
        <v>11.8</v>
      </c>
      <c r="E311" s="47" t="str">
        <f t="shared" si="9"/>
        <v>Above Diabetes</v>
      </c>
      <c r="F311" s="47" t="s">
        <v>2383</v>
      </c>
      <c r="G311" s="47" t="s">
        <v>2380</v>
      </c>
      <c r="H311" s="47" t="s">
        <v>2380</v>
      </c>
      <c r="I311" s="47">
        <v>1</v>
      </c>
      <c r="J311" s="47" t="s">
        <v>2383</v>
      </c>
    </row>
    <row r="312" spans="1:10" x14ac:dyDescent="0.25">
      <c r="A312" s="47" t="s">
        <v>2061</v>
      </c>
      <c r="B312" s="47">
        <v>22.37</v>
      </c>
      <c r="C312" s="47" t="str">
        <f t="shared" si="8"/>
        <v>Healthy Weight</v>
      </c>
      <c r="D312" s="47">
        <v>5.86</v>
      </c>
      <c r="E312" s="47" t="str">
        <f t="shared" si="9"/>
        <v>Prediabetes</v>
      </c>
      <c r="F312" s="47" t="s">
        <v>2383</v>
      </c>
      <c r="G312" s="47" t="s">
        <v>2380</v>
      </c>
      <c r="H312" s="47" t="s">
        <v>2383</v>
      </c>
      <c r="I312" s="47">
        <v>1</v>
      </c>
      <c r="J312" s="47" t="s">
        <v>2383</v>
      </c>
    </row>
    <row r="313" spans="1:10" x14ac:dyDescent="0.25">
      <c r="A313" s="47" t="s">
        <v>2060</v>
      </c>
      <c r="B313" s="47">
        <v>39.619999999999997</v>
      </c>
      <c r="C313" s="47" t="str">
        <f t="shared" si="8"/>
        <v>Obesity</v>
      </c>
      <c r="D313" s="47">
        <v>4.28</v>
      </c>
      <c r="E313" s="47" t="str">
        <f t="shared" si="9"/>
        <v>Normal</v>
      </c>
      <c r="F313" s="47" t="s">
        <v>2380</v>
      </c>
      <c r="G313" s="47" t="s">
        <v>2380</v>
      </c>
      <c r="H313" s="47" t="s">
        <v>2380</v>
      </c>
      <c r="I313" s="47">
        <v>1</v>
      </c>
      <c r="J313" s="47" t="s">
        <v>2383</v>
      </c>
    </row>
    <row r="314" spans="1:10" x14ac:dyDescent="0.25">
      <c r="A314" s="47" t="s">
        <v>2059</v>
      </c>
      <c r="B314" s="47">
        <v>18.329999999999998</v>
      </c>
      <c r="C314" s="47" t="str">
        <f t="shared" si="8"/>
        <v>Under Weight</v>
      </c>
      <c r="D314" s="47">
        <v>4.16</v>
      </c>
      <c r="E314" s="47" t="str">
        <f t="shared" si="9"/>
        <v>Normal</v>
      </c>
      <c r="F314" s="47" t="s">
        <v>2383</v>
      </c>
      <c r="G314" s="47" t="s">
        <v>2380</v>
      </c>
      <c r="H314" s="47" t="s">
        <v>2380</v>
      </c>
      <c r="I314" s="47">
        <v>0</v>
      </c>
      <c r="J314" s="47" t="s">
        <v>2383</v>
      </c>
    </row>
    <row r="315" spans="1:10" x14ac:dyDescent="0.25">
      <c r="A315" s="47" t="s">
        <v>2058</v>
      </c>
      <c r="B315" s="47">
        <v>17.11</v>
      </c>
      <c r="C315" s="47" t="str">
        <f t="shared" si="8"/>
        <v>Under Weight</v>
      </c>
      <c r="D315" s="47">
        <v>4.9800000000000004</v>
      </c>
      <c r="E315" s="47" t="str">
        <f t="shared" si="9"/>
        <v>Normal</v>
      </c>
      <c r="F315" s="47" t="s">
        <v>2383</v>
      </c>
      <c r="G315" s="47" t="s">
        <v>2380</v>
      </c>
      <c r="H315" s="47" t="s">
        <v>2383</v>
      </c>
      <c r="I315" s="47">
        <v>1</v>
      </c>
      <c r="J315" s="47" t="s">
        <v>2383</v>
      </c>
    </row>
    <row r="316" spans="1:10" x14ac:dyDescent="0.25">
      <c r="A316" s="47" t="s">
        <v>2057</v>
      </c>
      <c r="B316" s="47">
        <v>43.5</v>
      </c>
      <c r="C316" s="47" t="str">
        <f t="shared" si="8"/>
        <v>Obesity</v>
      </c>
      <c r="D316" s="47">
        <v>6.38</v>
      </c>
      <c r="E316" s="47" t="str">
        <f t="shared" si="9"/>
        <v>Prediabetes</v>
      </c>
      <c r="F316" s="47" t="s">
        <v>2380</v>
      </c>
      <c r="G316" s="47" t="s">
        <v>2382</v>
      </c>
      <c r="H316" s="47" t="s">
        <v>2380</v>
      </c>
      <c r="I316" s="47">
        <v>1</v>
      </c>
      <c r="J316" s="47" t="s">
        <v>2383</v>
      </c>
    </row>
    <row r="317" spans="1:10" x14ac:dyDescent="0.25">
      <c r="A317" s="47" t="s">
        <v>2056</v>
      </c>
      <c r="B317" s="47">
        <v>25.364999999999998</v>
      </c>
      <c r="C317" s="47" t="str">
        <f t="shared" si="8"/>
        <v>Over Weight</v>
      </c>
      <c r="D317" s="47">
        <v>5.19</v>
      </c>
      <c r="E317" s="47" t="str">
        <f t="shared" si="9"/>
        <v>Normal</v>
      </c>
      <c r="F317" s="47" t="s">
        <v>2380</v>
      </c>
      <c r="G317" s="47" t="s">
        <v>2380</v>
      </c>
      <c r="H317" s="47" t="s">
        <v>2380</v>
      </c>
      <c r="I317" s="47">
        <v>2</v>
      </c>
      <c r="J317" s="47" t="s">
        <v>2380</v>
      </c>
    </row>
    <row r="318" spans="1:10" x14ac:dyDescent="0.25">
      <c r="A318" s="47" t="s">
        <v>2055</v>
      </c>
      <c r="B318" s="47">
        <v>28.594999999999999</v>
      </c>
      <c r="C318" s="47" t="str">
        <f t="shared" si="8"/>
        <v>Over Weight</v>
      </c>
      <c r="D318" s="47">
        <v>10.210000000000001</v>
      </c>
      <c r="E318" s="47" t="str">
        <f t="shared" si="9"/>
        <v>Above Diabetes</v>
      </c>
      <c r="F318" s="47" t="s">
        <v>2380</v>
      </c>
      <c r="G318" s="47" t="s">
        <v>2380</v>
      </c>
      <c r="H318" s="47" t="s">
        <v>2380</v>
      </c>
      <c r="I318" s="47">
        <v>0</v>
      </c>
      <c r="J318" s="47" t="s">
        <v>2380</v>
      </c>
    </row>
    <row r="319" spans="1:10" x14ac:dyDescent="0.25">
      <c r="A319" s="47" t="s">
        <v>2054</v>
      </c>
      <c r="B319" s="47">
        <v>29.83</v>
      </c>
      <c r="C319" s="47" t="str">
        <f t="shared" si="8"/>
        <v>Over Weight</v>
      </c>
      <c r="D319" s="47">
        <v>9.6999999999999993</v>
      </c>
      <c r="E319" s="47" t="str">
        <f t="shared" si="9"/>
        <v>Above Diabetes</v>
      </c>
      <c r="F319" s="47" t="s">
        <v>2383</v>
      </c>
      <c r="G319" s="47" t="s">
        <v>2380</v>
      </c>
      <c r="H319" s="47" t="s">
        <v>2383</v>
      </c>
      <c r="I319" s="47">
        <v>1</v>
      </c>
      <c r="J319" s="47" t="s">
        <v>2383</v>
      </c>
    </row>
    <row r="320" spans="1:10" x14ac:dyDescent="0.25">
      <c r="A320" s="47" t="s">
        <v>2053</v>
      </c>
      <c r="B320" s="47">
        <v>24.7</v>
      </c>
      <c r="C320" s="47" t="str">
        <f t="shared" si="8"/>
        <v>Healthy Weight</v>
      </c>
      <c r="D320" s="47">
        <v>10.25</v>
      </c>
      <c r="E320" s="47" t="str">
        <f t="shared" si="9"/>
        <v>Above Diabetes</v>
      </c>
      <c r="F320" s="47" t="s">
        <v>2380</v>
      </c>
      <c r="G320" s="47" t="s">
        <v>2380</v>
      </c>
      <c r="H320" s="47" t="s">
        <v>2380</v>
      </c>
      <c r="I320" s="47">
        <v>3</v>
      </c>
      <c r="J320" s="47" t="s">
        <v>2380</v>
      </c>
    </row>
    <row r="321" spans="1:10" x14ac:dyDescent="0.25">
      <c r="A321" s="47" t="s">
        <v>2052</v>
      </c>
      <c r="B321" s="47">
        <v>17.940000000000001</v>
      </c>
      <c r="C321" s="47" t="str">
        <f t="shared" si="8"/>
        <v>Under Weight</v>
      </c>
      <c r="D321" s="47">
        <v>9.77</v>
      </c>
      <c r="E321" s="47" t="str">
        <f t="shared" si="9"/>
        <v>Above Diabetes</v>
      </c>
      <c r="F321" s="47" t="s">
        <v>2380</v>
      </c>
      <c r="G321" s="47" t="s">
        <v>2380</v>
      </c>
      <c r="H321" s="47" t="s">
        <v>2380</v>
      </c>
      <c r="I321" s="47">
        <v>0</v>
      </c>
      <c r="J321" s="47" t="s">
        <v>2383</v>
      </c>
    </row>
    <row r="322" spans="1:10" x14ac:dyDescent="0.25">
      <c r="A322" s="47" t="s">
        <v>2051</v>
      </c>
      <c r="B322" s="47">
        <v>21.08</v>
      </c>
      <c r="C322" s="47" t="str">
        <f t="shared" si="8"/>
        <v>Healthy Weight</v>
      </c>
      <c r="D322" s="47">
        <v>4.83</v>
      </c>
      <c r="E322" s="47" t="str">
        <f t="shared" si="9"/>
        <v>Normal</v>
      </c>
      <c r="F322" s="47" t="s">
        <v>2380</v>
      </c>
      <c r="G322" s="47" t="s">
        <v>2380</v>
      </c>
      <c r="H322" s="47" t="s">
        <v>2383</v>
      </c>
      <c r="I322" s="47">
        <v>1</v>
      </c>
      <c r="J322" s="47" t="s">
        <v>2383</v>
      </c>
    </row>
    <row r="323" spans="1:10" x14ac:dyDescent="0.25">
      <c r="A323" s="47" t="s">
        <v>2050</v>
      </c>
      <c r="B323" s="47">
        <v>37.715000000000003</v>
      </c>
      <c r="C323" s="47" t="str">
        <f t="shared" ref="C323:C386" si="10">IF(B323&lt;18.5,"Under Weight", IF(B323&lt;=24.9,"Healthy Weight", IF(B323&lt;=29.9,"Over Weight","Obesity")))</f>
        <v>Obesity</v>
      </c>
      <c r="D323" s="47">
        <v>10.86</v>
      </c>
      <c r="E323" s="47" t="str">
        <f t="shared" ref="E323:E386" si="11">IF(D323&lt;5.7,"Normal", IF(D323&lt;=6.4,"Prediabetes","Above Diabetes"))</f>
        <v>Above Diabetes</v>
      </c>
      <c r="F323" s="47" t="s">
        <v>2383</v>
      </c>
      <c r="G323" s="47" t="s">
        <v>2380</v>
      </c>
      <c r="H323" s="47" t="s">
        <v>2380</v>
      </c>
      <c r="I323" s="47">
        <v>0</v>
      </c>
      <c r="J323" s="47" t="s">
        <v>2380</v>
      </c>
    </row>
    <row r="324" spans="1:10" x14ac:dyDescent="0.25">
      <c r="A324" s="47" t="s">
        <v>2049</v>
      </c>
      <c r="B324" s="47">
        <v>22.39</v>
      </c>
      <c r="C324" s="47" t="str">
        <f t="shared" si="10"/>
        <v>Healthy Weight</v>
      </c>
      <c r="D324" s="47">
        <v>9.5299999999999994</v>
      </c>
      <c r="E324" s="47" t="str">
        <f t="shared" si="11"/>
        <v>Above Diabetes</v>
      </c>
      <c r="F324" s="47" t="s">
        <v>2383</v>
      </c>
      <c r="G324" s="47" t="s">
        <v>2380</v>
      </c>
      <c r="H324" s="47" t="s">
        <v>2380</v>
      </c>
      <c r="I324" s="47">
        <v>0</v>
      </c>
      <c r="J324" s="47" t="s">
        <v>2383</v>
      </c>
    </row>
    <row r="325" spans="1:10" x14ac:dyDescent="0.25">
      <c r="A325" s="47" t="s">
        <v>2048</v>
      </c>
      <c r="B325" s="47">
        <v>28.78</v>
      </c>
      <c r="C325" s="47" t="str">
        <f t="shared" si="10"/>
        <v>Over Weight</v>
      </c>
      <c r="D325" s="47">
        <v>5.68</v>
      </c>
      <c r="E325" s="47" t="str">
        <f t="shared" si="11"/>
        <v>Normal</v>
      </c>
      <c r="F325" s="47" t="s">
        <v>2380</v>
      </c>
      <c r="G325" s="47" t="s">
        <v>2380</v>
      </c>
      <c r="H325" s="47" t="s">
        <v>2380</v>
      </c>
      <c r="I325" s="47">
        <v>0</v>
      </c>
      <c r="J325" s="47" t="s">
        <v>2383</v>
      </c>
    </row>
    <row r="326" spans="1:10" x14ac:dyDescent="0.25">
      <c r="A326" s="47" t="s">
        <v>2047</v>
      </c>
      <c r="B326" s="47">
        <v>18.329999999999998</v>
      </c>
      <c r="C326" s="47" t="str">
        <f t="shared" si="10"/>
        <v>Under Weight</v>
      </c>
      <c r="D326" s="47">
        <v>5.57</v>
      </c>
      <c r="E326" s="47" t="str">
        <f t="shared" si="11"/>
        <v>Normal</v>
      </c>
      <c r="F326" s="47" t="s">
        <v>2383</v>
      </c>
      <c r="G326" s="47" t="s">
        <v>2380</v>
      </c>
      <c r="H326" s="47" t="s">
        <v>2380</v>
      </c>
      <c r="I326" s="47">
        <v>0</v>
      </c>
      <c r="J326" s="47" t="s">
        <v>2383</v>
      </c>
    </row>
    <row r="327" spans="1:10" x14ac:dyDescent="0.25">
      <c r="A327" s="47" t="s">
        <v>2046</v>
      </c>
      <c r="B327" s="47">
        <v>26.39</v>
      </c>
      <c r="C327" s="47" t="str">
        <f t="shared" si="10"/>
        <v>Over Weight</v>
      </c>
      <c r="D327" s="47">
        <v>4.58</v>
      </c>
      <c r="E327" s="47" t="str">
        <f t="shared" si="11"/>
        <v>Normal</v>
      </c>
      <c r="F327" s="47" t="s">
        <v>2383</v>
      </c>
      <c r="G327" s="47" t="s">
        <v>2380</v>
      </c>
      <c r="H327" s="47" t="s">
        <v>2380</v>
      </c>
      <c r="I327" s="47">
        <v>1</v>
      </c>
      <c r="J327" s="47" t="s">
        <v>2383</v>
      </c>
    </row>
    <row r="328" spans="1:10" x14ac:dyDescent="0.25">
      <c r="A328" s="47" t="s">
        <v>2045</v>
      </c>
      <c r="B328" s="47">
        <v>19.260000000000002</v>
      </c>
      <c r="C328" s="47" t="str">
        <f t="shared" si="10"/>
        <v>Healthy Weight</v>
      </c>
      <c r="D328" s="47">
        <v>8.9600000000000009</v>
      </c>
      <c r="E328" s="47" t="str">
        <f t="shared" si="11"/>
        <v>Above Diabetes</v>
      </c>
      <c r="F328" s="47" t="s">
        <v>2383</v>
      </c>
      <c r="G328" s="47" t="s">
        <v>2380</v>
      </c>
      <c r="H328" s="47" t="s">
        <v>2380</v>
      </c>
      <c r="I328" s="47">
        <v>1</v>
      </c>
      <c r="J328" s="47" t="s">
        <v>2383</v>
      </c>
    </row>
    <row r="329" spans="1:10" x14ac:dyDescent="0.25">
      <c r="A329" s="47" t="s">
        <v>2044</v>
      </c>
      <c r="B329" s="47">
        <v>26.92</v>
      </c>
      <c r="C329" s="47" t="str">
        <f t="shared" si="10"/>
        <v>Over Weight</v>
      </c>
      <c r="D329" s="47">
        <v>6.09</v>
      </c>
      <c r="E329" s="47" t="str">
        <f t="shared" si="11"/>
        <v>Prediabetes</v>
      </c>
      <c r="F329" s="47" t="s">
        <v>2380</v>
      </c>
      <c r="G329" s="47" t="s">
        <v>2380</v>
      </c>
      <c r="H329" s="47" t="s">
        <v>2380</v>
      </c>
      <c r="I329" s="47">
        <v>0</v>
      </c>
      <c r="J329" s="47" t="s">
        <v>2383</v>
      </c>
    </row>
    <row r="330" spans="1:10" x14ac:dyDescent="0.25">
      <c r="A330" s="47" t="s">
        <v>2043</v>
      </c>
      <c r="B330" s="47">
        <v>19.73</v>
      </c>
      <c r="C330" s="47" t="str">
        <f t="shared" si="10"/>
        <v>Healthy Weight</v>
      </c>
      <c r="D330" s="47">
        <v>4.3600000000000003</v>
      </c>
      <c r="E330" s="47" t="str">
        <f t="shared" si="11"/>
        <v>Normal</v>
      </c>
      <c r="F330" s="47" t="s">
        <v>2380</v>
      </c>
      <c r="G330" s="47" t="s">
        <v>2380</v>
      </c>
      <c r="H330" s="47" t="s">
        <v>2380</v>
      </c>
      <c r="I330" s="47">
        <v>0</v>
      </c>
      <c r="J330" s="47" t="s">
        <v>2383</v>
      </c>
    </row>
    <row r="331" spans="1:10" x14ac:dyDescent="0.25">
      <c r="A331" s="47" t="s">
        <v>2042</v>
      </c>
      <c r="B331" s="47">
        <v>23.56</v>
      </c>
      <c r="C331" s="47" t="str">
        <f t="shared" si="10"/>
        <v>Healthy Weight</v>
      </c>
      <c r="D331" s="47">
        <v>11.74</v>
      </c>
      <c r="E331" s="47" t="str">
        <f t="shared" si="11"/>
        <v>Above Diabetes</v>
      </c>
      <c r="F331" s="47" t="s">
        <v>2383</v>
      </c>
      <c r="G331" s="47" t="s">
        <v>2380</v>
      </c>
      <c r="H331" s="47" t="s">
        <v>2380</v>
      </c>
      <c r="I331" s="47">
        <v>0</v>
      </c>
      <c r="J331" s="47" t="s">
        <v>2383</v>
      </c>
    </row>
    <row r="332" spans="1:10" x14ac:dyDescent="0.25">
      <c r="A332" s="47" t="s">
        <v>2041</v>
      </c>
      <c r="B332" s="47">
        <v>37.67</v>
      </c>
      <c r="C332" s="47" t="str">
        <f t="shared" si="10"/>
        <v>Obesity</v>
      </c>
      <c r="D332" s="47">
        <v>5.89</v>
      </c>
      <c r="E332" s="47" t="str">
        <f t="shared" si="11"/>
        <v>Prediabetes</v>
      </c>
      <c r="F332" s="47" t="s">
        <v>2380</v>
      </c>
      <c r="G332" s="47" t="s">
        <v>2380</v>
      </c>
      <c r="H332" s="47" t="s">
        <v>2380</v>
      </c>
      <c r="I332" s="47">
        <v>1</v>
      </c>
      <c r="J332" s="47" t="s">
        <v>2383</v>
      </c>
    </row>
    <row r="333" spans="1:10" x14ac:dyDescent="0.25">
      <c r="A333" s="47" t="s">
        <v>2040</v>
      </c>
      <c r="B333" s="47">
        <v>18.73</v>
      </c>
      <c r="C333" s="47" t="str">
        <f t="shared" si="10"/>
        <v>Healthy Weight</v>
      </c>
      <c r="D333" s="47">
        <v>10.64</v>
      </c>
      <c r="E333" s="47" t="str">
        <f t="shared" si="11"/>
        <v>Above Diabetes</v>
      </c>
      <c r="F333" s="47" t="s">
        <v>2380</v>
      </c>
      <c r="G333" s="47" t="s">
        <v>2380</v>
      </c>
      <c r="H333" s="47" t="s">
        <v>2380</v>
      </c>
      <c r="I333" s="47">
        <v>2</v>
      </c>
      <c r="J333" s="47" t="s">
        <v>2383</v>
      </c>
    </row>
    <row r="334" spans="1:10" x14ac:dyDescent="0.25">
      <c r="A334" s="47" t="s">
        <v>2039</v>
      </c>
      <c r="B334" s="47">
        <v>33.090000000000003</v>
      </c>
      <c r="C334" s="47" t="str">
        <f t="shared" si="10"/>
        <v>Obesity</v>
      </c>
      <c r="D334" s="47">
        <v>6.06</v>
      </c>
      <c r="E334" s="47" t="str">
        <f t="shared" si="11"/>
        <v>Prediabetes</v>
      </c>
      <c r="F334" s="47" t="s">
        <v>2380</v>
      </c>
      <c r="G334" s="47" t="s">
        <v>2380</v>
      </c>
      <c r="H334" s="47" t="s">
        <v>2383</v>
      </c>
      <c r="I334" s="47">
        <v>1</v>
      </c>
      <c r="J334" s="47" t="s">
        <v>2383</v>
      </c>
    </row>
    <row r="335" spans="1:10" x14ac:dyDescent="0.25">
      <c r="A335" s="47" t="s">
        <v>2038</v>
      </c>
      <c r="B335" s="47">
        <v>18.329999999999998</v>
      </c>
      <c r="C335" s="47" t="str">
        <f t="shared" si="10"/>
        <v>Under Weight</v>
      </c>
      <c r="D335" s="47">
        <v>7.46</v>
      </c>
      <c r="E335" s="47" t="str">
        <f t="shared" si="11"/>
        <v>Above Diabetes</v>
      </c>
      <c r="F335" s="47" t="s">
        <v>2383</v>
      </c>
      <c r="G335" s="47" t="s">
        <v>2380</v>
      </c>
      <c r="H335" s="47" t="s">
        <v>2380</v>
      </c>
      <c r="I335" s="47">
        <v>1</v>
      </c>
      <c r="J335" s="47" t="s">
        <v>2383</v>
      </c>
    </row>
    <row r="336" spans="1:10" x14ac:dyDescent="0.25">
      <c r="A336" s="47" t="s">
        <v>2037</v>
      </c>
      <c r="B336" s="47">
        <v>27.74</v>
      </c>
      <c r="C336" s="47" t="str">
        <f t="shared" si="10"/>
        <v>Over Weight</v>
      </c>
      <c r="D336" s="47">
        <v>4.68</v>
      </c>
      <c r="E336" s="47" t="str">
        <f t="shared" si="11"/>
        <v>Normal</v>
      </c>
      <c r="F336" s="47" t="s">
        <v>2383</v>
      </c>
      <c r="G336" s="47" t="s">
        <v>2380</v>
      </c>
      <c r="H336" s="47" t="s">
        <v>2380</v>
      </c>
      <c r="I336" s="47">
        <v>2</v>
      </c>
      <c r="J336" s="47" t="s">
        <v>2383</v>
      </c>
    </row>
    <row r="337" spans="1:10" x14ac:dyDescent="0.25">
      <c r="A337" s="47" t="s">
        <v>2036</v>
      </c>
      <c r="B337" s="47">
        <v>24.2</v>
      </c>
      <c r="C337" s="47" t="str">
        <f t="shared" si="10"/>
        <v>Healthy Weight</v>
      </c>
      <c r="D337" s="47">
        <v>6.15</v>
      </c>
      <c r="E337" s="47" t="str">
        <f t="shared" si="11"/>
        <v>Prediabetes</v>
      </c>
      <c r="F337" s="47" t="s">
        <v>2380</v>
      </c>
      <c r="G337" s="47" t="s">
        <v>2380</v>
      </c>
      <c r="H337" s="47" t="s">
        <v>2380</v>
      </c>
      <c r="I337" s="47">
        <v>1</v>
      </c>
      <c r="J337" s="47" t="s">
        <v>2383</v>
      </c>
    </row>
    <row r="338" spans="1:10" x14ac:dyDescent="0.25">
      <c r="A338" s="47" t="s">
        <v>2035</v>
      </c>
      <c r="B338" s="47">
        <v>22.03</v>
      </c>
      <c r="C338" s="47" t="str">
        <f t="shared" si="10"/>
        <v>Healthy Weight</v>
      </c>
      <c r="D338" s="47">
        <v>4.28</v>
      </c>
      <c r="E338" s="47" t="str">
        <f t="shared" si="11"/>
        <v>Normal</v>
      </c>
      <c r="F338" s="47" t="s">
        <v>2383</v>
      </c>
      <c r="G338" s="47" t="s">
        <v>2380</v>
      </c>
      <c r="H338" s="47" t="s">
        <v>2380</v>
      </c>
      <c r="I338" s="47">
        <v>0</v>
      </c>
      <c r="J338" s="47" t="s">
        <v>2383</v>
      </c>
    </row>
    <row r="339" spans="1:10" x14ac:dyDescent="0.25">
      <c r="A339" s="47" t="s">
        <v>2034</v>
      </c>
      <c r="B339" s="47">
        <v>26.885000000000002</v>
      </c>
      <c r="C339" s="47" t="str">
        <f t="shared" si="10"/>
        <v>Over Weight</v>
      </c>
      <c r="D339" s="47">
        <v>9.86</v>
      </c>
      <c r="E339" s="47" t="str">
        <f t="shared" si="11"/>
        <v>Above Diabetes</v>
      </c>
      <c r="F339" s="47" t="s">
        <v>2380</v>
      </c>
      <c r="G339" s="47" t="s">
        <v>2380</v>
      </c>
      <c r="H339" s="47" t="s">
        <v>2380</v>
      </c>
      <c r="I339" s="47">
        <v>3</v>
      </c>
      <c r="J339" s="47" t="s">
        <v>2383</v>
      </c>
    </row>
    <row r="340" spans="1:10" x14ac:dyDescent="0.25">
      <c r="A340" s="47" t="s">
        <v>2033</v>
      </c>
      <c r="B340" s="47">
        <v>16.36</v>
      </c>
      <c r="C340" s="47" t="str">
        <f t="shared" si="10"/>
        <v>Under Weight</v>
      </c>
      <c r="D340" s="47">
        <v>11.19</v>
      </c>
      <c r="E340" s="47" t="str">
        <f t="shared" si="11"/>
        <v>Above Diabetes</v>
      </c>
      <c r="F340" s="47" t="s">
        <v>2380</v>
      </c>
      <c r="G340" s="47" t="s">
        <v>2380</v>
      </c>
      <c r="H340" s="47" t="s">
        <v>2380</v>
      </c>
      <c r="I340" s="47">
        <v>0</v>
      </c>
      <c r="J340" s="47" t="s">
        <v>2383</v>
      </c>
    </row>
    <row r="341" spans="1:10" x14ac:dyDescent="0.25">
      <c r="A341" s="47" t="s">
        <v>2032</v>
      </c>
      <c r="B341" s="47">
        <v>32.299999999999997</v>
      </c>
      <c r="C341" s="47" t="str">
        <f t="shared" si="10"/>
        <v>Obesity</v>
      </c>
      <c r="D341" s="47">
        <v>4.8899999999999997</v>
      </c>
      <c r="E341" s="47" t="str">
        <f t="shared" si="11"/>
        <v>Normal</v>
      </c>
      <c r="F341" s="47" t="s">
        <v>2383</v>
      </c>
      <c r="G341" s="47" t="s">
        <v>2380</v>
      </c>
      <c r="H341" s="47" t="s">
        <v>2383</v>
      </c>
      <c r="I341" s="47">
        <v>1</v>
      </c>
      <c r="J341" s="47" t="s">
        <v>2380</v>
      </c>
    </row>
    <row r="342" spans="1:10" x14ac:dyDescent="0.25">
      <c r="A342" s="47" t="s">
        <v>2031</v>
      </c>
      <c r="B342" s="47">
        <v>16.05</v>
      </c>
      <c r="C342" s="47" t="str">
        <f t="shared" si="10"/>
        <v>Under Weight</v>
      </c>
      <c r="D342" s="47">
        <v>4.3499999999999996</v>
      </c>
      <c r="E342" s="47" t="str">
        <f t="shared" si="11"/>
        <v>Normal</v>
      </c>
      <c r="F342" s="47" t="s">
        <v>2383</v>
      </c>
      <c r="G342" s="47" t="s">
        <v>2380</v>
      </c>
      <c r="H342" s="47" t="s">
        <v>2380</v>
      </c>
      <c r="I342" s="47">
        <v>0</v>
      </c>
      <c r="J342" s="47" t="s">
        <v>2383</v>
      </c>
    </row>
    <row r="343" spans="1:10" x14ac:dyDescent="0.25">
      <c r="A343" s="47" t="s">
        <v>2030</v>
      </c>
      <c r="B343" s="47">
        <v>29.07</v>
      </c>
      <c r="C343" s="47" t="str">
        <f t="shared" si="10"/>
        <v>Over Weight</v>
      </c>
      <c r="D343" s="47">
        <v>8.66</v>
      </c>
      <c r="E343" s="47" t="str">
        <f t="shared" si="11"/>
        <v>Above Diabetes</v>
      </c>
      <c r="F343" s="47" t="s">
        <v>2383</v>
      </c>
      <c r="G343" s="47" t="s">
        <v>2380</v>
      </c>
      <c r="H343" s="47" t="s">
        <v>2380</v>
      </c>
      <c r="I343" s="47">
        <v>2</v>
      </c>
      <c r="J343" s="47" t="s">
        <v>2383</v>
      </c>
    </row>
    <row r="344" spans="1:10" x14ac:dyDescent="0.25">
      <c r="A344" s="47" t="s">
        <v>2029</v>
      </c>
      <c r="B344" s="47">
        <v>17.43</v>
      </c>
      <c r="C344" s="47" t="str">
        <f t="shared" si="10"/>
        <v>Under Weight</v>
      </c>
      <c r="D344" s="47">
        <v>8.64</v>
      </c>
      <c r="E344" s="47" t="str">
        <f t="shared" si="11"/>
        <v>Above Diabetes</v>
      </c>
      <c r="F344" s="47" t="s">
        <v>2380</v>
      </c>
      <c r="G344" s="47" t="s">
        <v>2380</v>
      </c>
      <c r="H344" s="47" t="s">
        <v>2380</v>
      </c>
      <c r="I344" s="47">
        <v>0</v>
      </c>
      <c r="J344" s="47" t="s">
        <v>2383</v>
      </c>
    </row>
    <row r="345" spans="1:10" x14ac:dyDescent="0.25">
      <c r="A345" s="47" t="s">
        <v>2028</v>
      </c>
      <c r="B345" s="47">
        <v>19.329999999999998</v>
      </c>
      <c r="C345" s="47" t="str">
        <f t="shared" si="10"/>
        <v>Healthy Weight</v>
      </c>
      <c r="D345" s="47">
        <v>4.2699999999999996</v>
      </c>
      <c r="E345" s="47" t="str">
        <f t="shared" si="11"/>
        <v>Normal</v>
      </c>
      <c r="F345" s="47" t="s">
        <v>2380</v>
      </c>
      <c r="G345" s="47" t="s">
        <v>2380</v>
      </c>
      <c r="H345" s="47" t="s">
        <v>2380</v>
      </c>
      <c r="I345" s="47">
        <v>0</v>
      </c>
      <c r="J345" s="47" t="s">
        <v>2383</v>
      </c>
    </row>
    <row r="346" spans="1:10" x14ac:dyDescent="0.25">
      <c r="A346" s="47" t="s">
        <v>2027</v>
      </c>
      <c r="B346" s="47">
        <v>30.52</v>
      </c>
      <c r="C346" s="47" t="str">
        <f t="shared" si="10"/>
        <v>Obesity</v>
      </c>
      <c r="D346" s="47">
        <v>4.21</v>
      </c>
      <c r="E346" s="47" t="str">
        <f t="shared" si="11"/>
        <v>Normal</v>
      </c>
      <c r="F346" s="47" t="s">
        <v>2380</v>
      </c>
      <c r="G346" s="47" t="s">
        <v>2380</v>
      </c>
      <c r="H346" s="47" t="s">
        <v>2380</v>
      </c>
      <c r="I346" s="47">
        <v>1</v>
      </c>
      <c r="J346" s="47" t="s">
        <v>2383</v>
      </c>
    </row>
    <row r="347" spans="1:10" x14ac:dyDescent="0.25">
      <c r="A347" s="47" t="s">
        <v>2026</v>
      </c>
      <c r="B347" s="47">
        <v>39.21</v>
      </c>
      <c r="C347" s="47" t="str">
        <f t="shared" si="10"/>
        <v>Obesity</v>
      </c>
      <c r="D347" s="47">
        <v>5.04</v>
      </c>
      <c r="E347" s="47" t="str">
        <f t="shared" si="11"/>
        <v>Normal</v>
      </c>
      <c r="F347" s="47" t="s">
        <v>2380</v>
      </c>
      <c r="G347" s="47" t="s">
        <v>2380</v>
      </c>
      <c r="H347" s="47" t="s">
        <v>2383</v>
      </c>
      <c r="I347" s="47">
        <v>1</v>
      </c>
      <c r="J347" s="47" t="s">
        <v>2383</v>
      </c>
    </row>
    <row r="348" spans="1:10" x14ac:dyDescent="0.25">
      <c r="A348" s="47" t="s">
        <v>2025</v>
      </c>
      <c r="B348" s="47">
        <v>26.98</v>
      </c>
      <c r="C348" s="47" t="str">
        <f t="shared" si="10"/>
        <v>Over Weight</v>
      </c>
      <c r="D348" s="47">
        <v>5.21</v>
      </c>
      <c r="E348" s="47" t="str">
        <f t="shared" si="11"/>
        <v>Normal</v>
      </c>
      <c r="F348" s="47" t="s">
        <v>2383</v>
      </c>
      <c r="G348" s="47" t="s">
        <v>2380</v>
      </c>
      <c r="H348" s="47" t="s">
        <v>2380</v>
      </c>
      <c r="I348" s="47">
        <v>2</v>
      </c>
      <c r="J348" s="47" t="s">
        <v>2383</v>
      </c>
    </row>
    <row r="349" spans="1:10" x14ac:dyDescent="0.25">
      <c r="A349" s="47" t="s">
        <v>2024</v>
      </c>
      <c r="B349" s="47">
        <v>25.84</v>
      </c>
      <c r="C349" s="47" t="str">
        <f t="shared" si="10"/>
        <v>Over Weight</v>
      </c>
      <c r="D349" s="47">
        <v>8.83</v>
      </c>
      <c r="E349" s="47" t="str">
        <f t="shared" si="11"/>
        <v>Above Diabetes</v>
      </c>
      <c r="F349" s="47" t="s">
        <v>2380</v>
      </c>
      <c r="G349" s="47" t="s">
        <v>2380</v>
      </c>
      <c r="H349" s="47" t="s">
        <v>2380</v>
      </c>
      <c r="I349" s="47">
        <v>0</v>
      </c>
      <c r="J349" s="47" t="s">
        <v>2380</v>
      </c>
    </row>
    <row r="350" spans="1:10" x14ac:dyDescent="0.25">
      <c r="A350" s="47" t="s">
        <v>2023</v>
      </c>
      <c r="B350" s="47">
        <v>28.31</v>
      </c>
      <c r="C350" s="47" t="str">
        <f t="shared" si="10"/>
        <v>Over Weight</v>
      </c>
      <c r="D350" s="47">
        <v>8.4700000000000006</v>
      </c>
      <c r="E350" s="47" t="str">
        <f t="shared" si="11"/>
        <v>Above Diabetes</v>
      </c>
      <c r="F350" s="47" t="s">
        <v>2383</v>
      </c>
      <c r="G350" s="47" t="s">
        <v>2380</v>
      </c>
      <c r="H350" s="47" t="s">
        <v>2380</v>
      </c>
      <c r="I350" s="47">
        <v>2</v>
      </c>
      <c r="J350" s="47" t="s">
        <v>2383</v>
      </c>
    </row>
    <row r="351" spans="1:10" x14ac:dyDescent="0.25">
      <c r="A351" s="47" t="s">
        <v>2022</v>
      </c>
      <c r="B351" s="47">
        <v>23.94</v>
      </c>
      <c r="C351" s="47" t="str">
        <f t="shared" si="10"/>
        <v>Healthy Weight</v>
      </c>
      <c r="D351" s="47">
        <v>4.2</v>
      </c>
      <c r="E351" s="47" t="str">
        <f t="shared" si="11"/>
        <v>Normal</v>
      </c>
      <c r="F351" s="47" t="s">
        <v>2380</v>
      </c>
      <c r="G351" s="47" t="s">
        <v>2380</v>
      </c>
      <c r="H351" s="47" t="s">
        <v>2380</v>
      </c>
      <c r="I351" s="47">
        <v>0</v>
      </c>
      <c r="J351" s="47" t="s">
        <v>2383</v>
      </c>
    </row>
    <row r="352" spans="1:10" x14ac:dyDescent="0.25">
      <c r="A352" s="47" t="s">
        <v>2021</v>
      </c>
      <c r="B352" s="47">
        <v>20.03</v>
      </c>
      <c r="C352" s="47" t="str">
        <f t="shared" si="10"/>
        <v>Healthy Weight</v>
      </c>
      <c r="D352" s="47">
        <v>6.14</v>
      </c>
      <c r="E352" s="47" t="str">
        <f t="shared" si="11"/>
        <v>Prediabetes</v>
      </c>
      <c r="F352" s="47" t="s">
        <v>2383</v>
      </c>
      <c r="G352" s="47" t="s">
        <v>2380</v>
      </c>
      <c r="H352" s="47" t="s">
        <v>2380</v>
      </c>
      <c r="I352" s="47">
        <v>0</v>
      </c>
      <c r="J352" s="47" t="s">
        <v>2383</v>
      </c>
    </row>
    <row r="353" spans="1:10" x14ac:dyDescent="0.25">
      <c r="A353" s="47" t="s">
        <v>2020</v>
      </c>
      <c r="B353" s="47">
        <v>41.42</v>
      </c>
      <c r="C353" s="47" t="str">
        <f t="shared" si="10"/>
        <v>Obesity</v>
      </c>
      <c r="D353" s="47">
        <v>6.07</v>
      </c>
      <c r="E353" s="47" t="str">
        <f t="shared" si="11"/>
        <v>Prediabetes</v>
      </c>
      <c r="F353" s="47" t="s">
        <v>2380</v>
      </c>
      <c r="G353" s="47" t="s">
        <v>2380</v>
      </c>
      <c r="H353" s="47" t="s">
        <v>2380</v>
      </c>
      <c r="I353" s="47">
        <v>0</v>
      </c>
      <c r="J353" s="47" t="s">
        <v>2380</v>
      </c>
    </row>
    <row r="354" spans="1:10" x14ac:dyDescent="0.25">
      <c r="A354" s="47" t="s">
        <v>2019</v>
      </c>
      <c r="B354" s="47">
        <v>36.67</v>
      </c>
      <c r="C354" s="47" t="str">
        <f t="shared" si="10"/>
        <v>Obesity</v>
      </c>
      <c r="D354" s="47">
        <v>10.210000000000001</v>
      </c>
      <c r="E354" s="47" t="str">
        <f t="shared" si="11"/>
        <v>Above Diabetes</v>
      </c>
      <c r="F354" s="47" t="s">
        <v>2380</v>
      </c>
      <c r="G354" s="47" t="s">
        <v>2380</v>
      </c>
      <c r="H354" s="47" t="s">
        <v>2380</v>
      </c>
      <c r="I354" s="47">
        <v>0</v>
      </c>
      <c r="J354" s="47" t="s">
        <v>2380</v>
      </c>
    </row>
    <row r="355" spans="1:10" x14ac:dyDescent="0.25">
      <c r="A355" s="47" t="s">
        <v>2018</v>
      </c>
      <c r="B355" s="47">
        <v>27.645</v>
      </c>
      <c r="C355" s="47" t="str">
        <f t="shared" si="10"/>
        <v>Over Weight</v>
      </c>
      <c r="D355" s="47">
        <v>4.6900000000000004</v>
      </c>
      <c r="E355" s="47" t="str">
        <f t="shared" si="11"/>
        <v>Normal</v>
      </c>
      <c r="F355" s="47" t="s">
        <v>2380</v>
      </c>
      <c r="G355" s="47" t="s">
        <v>2380</v>
      </c>
      <c r="H355" s="47" t="s">
        <v>2380</v>
      </c>
      <c r="I355" s="47">
        <v>0</v>
      </c>
      <c r="J355" s="47" t="s">
        <v>2380</v>
      </c>
    </row>
    <row r="356" spans="1:10" x14ac:dyDescent="0.25">
      <c r="A356" s="47" t="s">
        <v>2017</v>
      </c>
      <c r="B356" s="47">
        <v>22.72</v>
      </c>
      <c r="C356" s="47" t="str">
        <f t="shared" si="10"/>
        <v>Healthy Weight</v>
      </c>
      <c r="D356" s="47">
        <v>5.71</v>
      </c>
      <c r="E356" s="47" t="str">
        <f t="shared" si="11"/>
        <v>Prediabetes</v>
      </c>
      <c r="F356" s="47" t="s">
        <v>2380</v>
      </c>
      <c r="G356" s="47" t="s">
        <v>2380</v>
      </c>
      <c r="H356" s="47" t="s">
        <v>2380</v>
      </c>
      <c r="I356" s="47">
        <v>0</v>
      </c>
      <c r="J356" s="47" t="s">
        <v>2383</v>
      </c>
    </row>
    <row r="357" spans="1:10" x14ac:dyDescent="0.25">
      <c r="A357" s="47" t="s">
        <v>2016</v>
      </c>
      <c r="B357" s="47">
        <v>36.520000000000003</v>
      </c>
      <c r="C357" s="47" t="str">
        <f t="shared" si="10"/>
        <v>Obesity</v>
      </c>
      <c r="D357" s="47">
        <v>9.07</v>
      </c>
      <c r="E357" s="47" t="str">
        <f t="shared" si="11"/>
        <v>Above Diabetes</v>
      </c>
      <c r="F357" s="47" t="s">
        <v>2383</v>
      </c>
      <c r="G357" s="47" t="s">
        <v>2380</v>
      </c>
      <c r="H357" s="47" t="s">
        <v>2383</v>
      </c>
      <c r="I357" s="47">
        <v>1</v>
      </c>
      <c r="J357" s="47" t="s">
        <v>2380</v>
      </c>
    </row>
    <row r="358" spans="1:10" x14ac:dyDescent="0.25">
      <c r="A358" s="47" t="s">
        <v>2015</v>
      </c>
      <c r="B358" s="47">
        <v>33.96</v>
      </c>
      <c r="C358" s="47" t="str">
        <f t="shared" si="10"/>
        <v>Obesity</v>
      </c>
      <c r="D358" s="47">
        <v>4.99</v>
      </c>
      <c r="E358" s="47" t="str">
        <f t="shared" si="11"/>
        <v>Normal</v>
      </c>
      <c r="F358" s="47" t="s">
        <v>2380</v>
      </c>
      <c r="G358" s="47" t="s">
        <v>2380</v>
      </c>
      <c r="H358" s="47" t="s">
        <v>2380</v>
      </c>
      <c r="I358" s="47">
        <v>0</v>
      </c>
      <c r="J358" s="47" t="s">
        <v>2383</v>
      </c>
    </row>
    <row r="359" spans="1:10" x14ac:dyDescent="0.25">
      <c r="A359" s="47" t="s">
        <v>2014</v>
      </c>
      <c r="B359" s="47">
        <v>26.695</v>
      </c>
      <c r="C359" s="47" t="str">
        <f t="shared" si="10"/>
        <v>Over Weight</v>
      </c>
      <c r="D359" s="47">
        <v>8.31</v>
      </c>
      <c r="E359" s="47" t="str">
        <f t="shared" si="11"/>
        <v>Above Diabetes</v>
      </c>
      <c r="F359" s="47" t="s">
        <v>2380</v>
      </c>
      <c r="G359" s="47" t="s">
        <v>2380</v>
      </c>
      <c r="H359" s="47" t="s">
        <v>2380</v>
      </c>
      <c r="I359" s="47">
        <v>0</v>
      </c>
      <c r="J359" s="47" t="s">
        <v>2383</v>
      </c>
    </row>
    <row r="360" spans="1:10" x14ac:dyDescent="0.25">
      <c r="A360" s="47" t="s">
        <v>2013</v>
      </c>
      <c r="B360" s="47">
        <v>18.45</v>
      </c>
      <c r="C360" s="47" t="str">
        <f t="shared" si="10"/>
        <v>Under Weight</v>
      </c>
      <c r="D360" s="47">
        <v>5.07</v>
      </c>
      <c r="E360" s="47" t="str">
        <f t="shared" si="11"/>
        <v>Normal</v>
      </c>
      <c r="F360" s="47" t="s">
        <v>2383</v>
      </c>
      <c r="G360" s="47" t="s">
        <v>2380</v>
      </c>
      <c r="H360" s="47" t="s">
        <v>2380</v>
      </c>
      <c r="I360" s="47">
        <v>0</v>
      </c>
      <c r="J360" s="47" t="s">
        <v>2383</v>
      </c>
    </row>
    <row r="361" spans="1:10" x14ac:dyDescent="0.25">
      <c r="A361" s="47" t="s">
        <v>2012</v>
      </c>
      <c r="B361" s="47">
        <v>33.18</v>
      </c>
      <c r="C361" s="47" t="str">
        <f t="shared" si="10"/>
        <v>Obesity</v>
      </c>
      <c r="D361" s="47">
        <v>4.79</v>
      </c>
      <c r="E361" s="47" t="str">
        <f t="shared" si="11"/>
        <v>Normal</v>
      </c>
      <c r="F361" s="47" t="s">
        <v>2380</v>
      </c>
      <c r="G361" s="47" t="s">
        <v>2380</v>
      </c>
      <c r="H361" s="47" t="s">
        <v>2380</v>
      </c>
      <c r="I361" s="47">
        <v>0</v>
      </c>
      <c r="J361" s="47" t="s">
        <v>2383</v>
      </c>
    </row>
    <row r="362" spans="1:10" x14ac:dyDescent="0.25">
      <c r="A362" s="47" t="s">
        <v>2011</v>
      </c>
      <c r="B362" s="47">
        <v>36.1</v>
      </c>
      <c r="C362" s="47" t="str">
        <f t="shared" si="10"/>
        <v>Obesity</v>
      </c>
      <c r="D362" s="47">
        <v>11.39</v>
      </c>
      <c r="E362" s="47" t="str">
        <f t="shared" si="11"/>
        <v>Above Diabetes</v>
      </c>
      <c r="F362" s="47" t="s">
        <v>2383</v>
      </c>
      <c r="G362" s="47" t="s">
        <v>2380</v>
      </c>
      <c r="H362" s="47" t="s">
        <v>2380</v>
      </c>
      <c r="I362" s="47">
        <v>2</v>
      </c>
      <c r="J362" s="47" t="s">
        <v>2380</v>
      </c>
    </row>
    <row r="363" spans="1:10" x14ac:dyDescent="0.25">
      <c r="A363" s="47" t="s">
        <v>2010</v>
      </c>
      <c r="B363" s="47">
        <v>22.77</v>
      </c>
      <c r="C363" s="47" t="str">
        <f t="shared" si="10"/>
        <v>Healthy Weight</v>
      </c>
      <c r="D363" s="47">
        <v>6</v>
      </c>
      <c r="E363" s="47" t="str">
        <f t="shared" si="11"/>
        <v>Prediabetes</v>
      </c>
      <c r="F363" s="47" t="s">
        <v>2380</v>
      </c>
      <c r="G363" s="47" t="s">
        <v>2380</v>
      </c>
      <c r="H363" s="47" t="s">
        <v>2380</v>
      </c>
      <c r="I363" s="47">
        <v>0</v>
      </c>
      <c r="J363" s="47" t="s">
        <v>2383</v>
      </c>
    </row>
    <row r="364" spans="1:10" x14ac:dyDescent="0.25">
      <c r="A364" s="47" t="s">
        <v>2009</v>
      </c>
      <c r="B364" s="47">
        <v>21.24</v>
      </c>
      <c r="C364" s="47" t="str">
        <f t="shared" si="10"/>
        <v>Healthy Weight</v>
      </c>
      <c r="D364" s="47">
        <v>5.13</v>
      </c>
      <c r="E364" s="47" t="str">
        <f t="shared" si="11"/>
        <v>Normal</v>
      </c>
      <c r="F364" s="47" t="s">
        <v>2380</v>
      </c>
      <c r="G364" s="47" t="s">
        <v>2380</v>
      </c>
      <c r="H364" s="47" t="s">
        <v>2380</v>
      </c>
      <c r="I364" s="47">
        <v>0</v>
      </c>
      <c r="J364" s="47" t="s">
        <v>2383</v>
      </c>
    </row>
    <row r="365" spans="1:10" x14ac:dyDescent="0.25">
      <c r="A365" s="47" t="s">
        <v>2008</v>
      </c>
      <c r="B365" s="47">
        <v>17.600000000000001</v>
      </c>
      <c r="C365" s="47" t="str">
        <f t="shared" si="10"/>
        <v>Under Weight</v>
      </c>
      <c r="D365" s="47">
        <v>5.26</v>
      </c>
      <c r="E365" s="47" t="str">
        <f t="shared" si="11"/>
        <v>Normal</v>
      </c>
      <c r="F365" s="47" t="s">
        <v>2383</v>
      </c>
      <c r="G365" s="47" t="s">
        <v>2380</v>
      </c>
      <c r="H365" s="47" t="s">
        <v>2380</v>
      </c>
      <c r="I365" s="47">
        <v>0</v>
      </c>
      <c r="J365" s="47" t="s">
        <v>2383</v>
      </c>
    </row>
    <row r="366" spans="1:10" x14ac:dyDescent="0.25">
      <c r="A366" s="47" t="s">
        <v>2007</v>
      </c>
      <c r="B366" s="47">
        <v>26.29</v>
      </c>
      <c r="C366" s="47" t="str">
        <f t="shared" si="10"/>
        <v>Over Weight</v>
      </c>
      <c r="D366" s="47">
        <v>6.84</v>
      </c>
      <c r="E366" s="47" t="str">
        <f t="shared" si="11"/>
        <v>Above Diabetes</v>
      </c>
      <c r="F366" s="47" t="s">
        <v>2380</v>
      </c>
      <c r="G366" s="47" t="s">
        <v>2380</v>
      </c>
      <c r="H366" s="47" t="s">
        <v>2380</v>
      </c>
      <c r="I366" s="47">
        <v>0</v>
      </c>
      <c r="J366" s="47" t="s">
        <v>2383</v>
      </c>
    </row>
    <row r="367" spans="1:10" x14ac:dyDescent="0.25">
      <c r="A367" s="47" t="s">
        <v>2006</v>
      </c>
      <c r="B367" s="47">
        <v>35.31</v>
      </c>
      <c r="C367" s="47" t="str">
        <f t="shared" si="10"/>
        <v>Obesity</v>
      </c>
      <c r="D367" s="47">
        <v>9.0399999999999991</v>
      </c>
      <c r="E367" s="47" t="str">
        <f t="shared" si="11"/>
        <v>Above Diabetes</v>
      </c>
      <c r="F367" s="47" t="s">
        <v>2380</v>
      </c>
      <c r="G367" s="47" t="s">
        <v>2380</v>
      </c>
      <c r="H367" s="47" t="s">
        <v>2380</v>
      </c>
      <c r="I367" s="47">
        <v>0</v>
      </c>
      <c r="J367" s="47" t="s">
        <v>2380</v>
      </c>
    </row>
    <row r="368" spans="1:10" x14ac:dyDescent="0.25">
      <c r="A368" s="47" t="s">
        <v>2005</v>
      </c>
      <c r="B368" s="47">
        <v>27.04</v>
      </c>
      <c r="C368" s="47" t="str">
        <f t="shared" si="10"/>
        <v>Over Weight</v>
      </c>
      <c r="D368" s="47">
        <v>4.0999999999999996</v>
      </c>
      <c r="E368" s="47" t="str">
        <f t="shared" si="11"/>
        <v>Normal</v>
      </c>
      <c r="F368" s="47" t="s">
        <v>2380</v>
      </c>
      <c r="G368" s="47" t="s">
        <v>2380</v>
      </c>
      <c r="H368" s="47" t="s">
        <v>2380</v>
      </c>
      <c r="I368" s="47">
        <v>1</v>
      </c>
      <c r="J368" s="47" t="s">
        <v>2383</v>
      </c>
    </row>
    <row r="369" spans="1:10" x14ac:dyDescent="0.25">
      <c r="A369" s="47" t="s">
        <v>2004</v>
      </c>
      <c r="B369" s="47">
        <v>30.23</v>
      </c>
      <c r="C369" s="47" t="str">
        <f t="shared" si="10"/>
        <v>Obesity</v>
      </c>
      <c r="D369" s="47">
        <v>4.2300000000000004</v>
      </c>
      <c r="E369" s="47" t="str">
        <f t="shared" si="11"/>
        <v>Normal</v>
      </c>
      <c r="F369" s="47" t="s">
        <v>2383</v>
      </c>
      <c r="G369" s="47" t="s">
        <v>2380</v>
      </c>
      <c r="H369" s="47" t="s">
        <v>2383</v>
      </c>
      <c r="I369" s="47">
        <v>1</v>
      </c>
      <c r="J369" s="47" t="s">
        <v>2383</v>
      </c>
    </row>
    <row r="370" spans="1:10" x14ac:dyDescent="0.25">
      <c r="A370" s="47" t="s">
        <v>2003</v>
      </c>
      <c r="B370" s="47">
        <v>30.6</v>
      </c>
      <c r="C370" s="47" t="str">
        <f t="shared" si="10"/>
        <v>Obesity</v>
      </c>
      <c r="D370" s="47">
        <v>6.48</v>
      </c>
      <c r="E370" s="47" t="str">
        <f t="shared" si="11"/>
        <v>Above Diabetes</v>
      </c>
      <c r="F370" s="47" t="s">
        <v>2383</v>
      </c>
      <c r="G370" s="47" t="s">
        <v>2380</v>
      </c>
      <c r="H370" s="47" t="s">
        <v>2383</v>
      </c>
      <c r="I370" s="47">
        <v>1</v>
      </c>
      <c r="J370" s="47" t="s">
        <v>2383</v>
      </c>
    </row>
    <row r="371" spans="1:10" x14ac:dyDescent="0.25">
      <c r="A371" s="47" t="s">
        <v>2002</v>
      </c>
      <c r="B371" s="47">
        <v>26.8</v>
      </c>
      <c r="C371" s="47" t="str">
        <f t="shared" si="10"/>
        <v>Over Weight</v>
      </c>
      <c r="D371" s="47">
        <v>5.53</v>
      </c>
      <c r="E371" s="47" t="str">
        <f t="shared" si="11"/>
        <v>Normal</v>
      </c>
      <c r="F371" s="47" t="s">
        <v>2380</v>
      </c>
      <c r="G371" s="47" t="s">
        <v>2380</v>
      </c>
      <c r="H371" s="47" t="s">
        <v>2380</v>
      </c>
      <c r="I371" s="47">
        <v>1</v>
      </c>
      <c r="J371" s="47" t="s">
        <v>2383</v>
      </c>
    </row>
    <row r="372" spans="1:10" x14ac:dyDescent="0.25">
      <c r="A372" s="47" t="s">
        <v>2001</v>
      </c>
      <c r="B372" s="47">
        <v>16.86</v>
      </c>
      <c r="C372" s="47" t="str">
        <f t="shared" si="10"/>
        <v>Under Weight</v>
      </c>
      <c r="D372" s="47">
        <v>4.07</v>
      </c>
      <c r="E372" s="47" t="str">
        <f t="shared" si="11"/>
        <v>Normal</v>
      </c>
      <c r="F372" s="47" t="s">
        <v>2383</v>
      </c>
      <c r="G372" s="47" t="s">
        <v>2380</v>
      </c>
      <c r="H372" s="47" t="s">
        <v>2380</v>
      </c>
      <c r="I372" s="47">
        <v>0</v>
      </c>
      <c r="J372" s="47" t="s">
        <v>2383</v>
      </c>
    </row>
    <row r="373" spans="1:10" x14ac:dyDescent="0.25">
      <c r="A373" s="47" t="s">
        <v>2000</v>
      </c>
      <c r="B373" s="47">
        <v>16.3</v>
      </c>
      <c r="C373" s="47" t="str">
        <f t="shared" si="10"/>
        <v>Under Weight</v>
      </c>
      <c r="D373" s="47">
        <v>5.51</v>
      </c>
      <c r="E373" s="47" t="str">
        <f t="shared" si="11"/>
        <v>Normal</v>
      </c>
      <c r="F373" s="47" t="s">
        <v>2380</v>
      </c>
      <c r="G373" s="47" t="s">
        <v>2380</v>
      </c>
      <c r="H373" s="47" t="s">
        <v>2380</v>
      </c>
      <c r="I373" s="47">
        <v>1</v>
      </c>
      <c r="J373" s="47" t="s">
        <v>2383</v>
      </c>
    </row>
    <row r="374" spans="1:10" x14ac:dyDescent="0.25">
      <c r="A374" s="47" t="s">
        <v>1999</v>
      </c>
      <c r="B374" s="47">
        <v>29.81</v>
      </c>
      <c r="C374" s="47" t="str">
        <f t="shared" si="10"/>
        <v>Over Weight</v>
      </c>
      <c r="D374" s="47">
        <v>11.66</v>
      </c>
      <c r="E374" s="47" t="str">
        <f t="shared" si="11"/>
        <v>Above Diabetes</v>
      </c>
      <c r="F374" s="47" t="s">
        <v>2380</v>
      </c>
      <c r="G374" s="47" t="s">
        <v>2380</v>
      </c>
      <c r="H374" s="47" t="s">
        <v>2380</v>
      </c>
      <c r="I374" s="47">
        <v>0</v>
      </c>
      <c r="J374" s="47" t="s">
        <v>2383</v>
      </c>
    </row>
    <row r="375" spans="1:10" x14ac:dyDescent="0.25">
      <c r="A375" s="47" t="s">
        <v>1998</v>
      </c>
      <c r="B375" s="47">
        <v>16.329999999999998</v>
      </c>
      <c r="C375" s="47" t="str">
        <f t="shared" si="10"/>
        <v>Under Weight</v>
      </c>
      <c r="D375" s="47">
        <v>7.26</v>
      </c>
      <c r="E375" s="47" t="str">
        <f t="shared" si="11"/>
        <v>Above Diabetes</v>
      </c>
      <c r="F375" s="47" t="s">
        <v>2383</v>
      </c>
      <c r="G375" s="47" t="s">
        <v>2380</v>
      </c>
      <c r="H375" s="47" t="s">
        <v>2380</v>
      </c>
      <c r="I375" s="47">
        <v>0</v>
      </c>
      <c r="J375" s="47" t="s">
        <v>2383</v>
      </c>
    </row>
    <row r="376" spans="1:10" x14ac:dyDescent="0.25">
      <c r="A376" s="47" t="s">
        <v>1997</v>
      </c>
      <c r="B376" s="47">
        <v>16.37</v>
      </c>
      <c r="C376" s="47" t="str">
        <f t="shared" si="10"/>
        <v>Under Weight</v>
      </c>
      <c r="D376" s="47">
        <v>4.79</v>
      </c>
      <c r="E376" s="47" t="str">
        <f t="shared" si="11"/>
        <v>Normal</v>
      </c>
      <c r="F376" s="47" t="s">
        <v>2383</v>
      </c>
      <c r="G376" s="47" t="s">
        <v>2380</v>
      </c>
      <c r="H376" s="47" t="s">
        <v>2380</v>
      </c>
      <c r="I376" s="47">
        <v>0</v>
      </c>
      <c r="J376" s="47" t="s">
        <v>2383</v>
      </c>
    </row>
    <row r="377" spans="1:10" x14ac:dyDescent="0.25">
      <c r="A377" s="47" t="s">
        <v>1996</v>
      </c>
      <c r="B377" s="47">
        <v>22.42</v>
      </c>
      <c r="C377" s="47" t="str">
        <f t="shared" si="10"/>
        <v>Healthy Weight</v>
      </c>
      <c r="D377" s="47">
        <v>4.68</v>
      </c>
      <c r="E377" s="47" t="str">
        <f t="shared" si="11"/>
        <v>Normal</v>
      </c>
      <c r="F377" s="47" t="s">
        <v>2383</v>
      </c>
      <c r="G377" s="47" t="s">
        <v>2380</v>
      </c>
      <c r="H377" s="47" t="s">
        <v>2380</v>
      </c>
      <c r="I377" s="47">
        <v>1</v>
      </c>
      <c r="J377" s="47" t="s">
        <v>2380</v>
      </c>
    </row>
    <row r="378" spans="1:10" x14ac:dyDescent="0.25">
      <c r="A378" s="47" t="s">
        <v>1995</v>
      </c>
      <c r="B378" s="47">
        <v>31.35</v>
      </c>
      <c r="C378" s="47" t="str">
        <f t="shared" si="10"/>
        <v>Obesity</v>
      </c>
      <c r="D378" s="47">
        <v>4.33</v>
      </c>
      <c r="E378" s="47" t="str">
        <f t="shared" si="11"/>
        <v>Normal</v>
      </c>
      <c r="F378" s="47" t="s">
        <v>2383</v>
      </c>
      <c r="G378" s="47" t="s">
        <v>2380</v>
      </c>
      <c r="H378" s="47" t="s">
        <v>2383</v>
      </c>
      <c r="I378" s="47">
        <v>1</v>
      </c>
      <c r="J378" s="47" t="s">
        <v>2380</v>
      </c>
    </row>
    <row r="379" spans="1:10" x14ac:dyDescent="0.25">
      <c r="A379" s="47" t="s">
        <v>1994</v>
      </c>
      <c r="B379" s="47">
        <v>31.9</v>
      </c>
      <c r="C379" s="47" t="str">
        <f t="shared" si="10"/>
        <v>Obesity</v>
      </c>
      <c r="D379" s="47">
        <v>11.89</v>
      </c>
      <c r="E379" s="47" t="str">
        <f t="shared" si="11"/>
        <v>Above Diabetes</v>
      </c>
      <c r="F379" s="47" t="s">
        <v>2380</v>
      </c>
      <c r="G379" s="47" t="s">
        <v>2380</v>
      </c>
      <c r="H379" s="47" t="s">
        <v>2380</v>
      </c>
      <c r="I379" s="47">
        <v>0</v>
      </c>
      <c r="J379" s="47" t="s">
        <v>2380</v>
      </c>
    </row>
    <row r="380" spans="1:10" x14ac:dyDescent="0.25">
      <c r="A380" s="47" t="s">
        <v>1993</v>
      </c>
      <c r="B380" s="47">
        <v>30.6</v>
      </c>
      <c r="C380" s="47" t="str">
        <f t="shared" si="10"/>
        <v>Obesity</v>
      </c>
      <c r="D380" s="47">
        <v>5.24</v>
      </c>
      <c r="E380" s="47" t="str">
        <f t="shared" si="11"/>
        <v>Normal</v>
      </c>
      <c r="F380" s="47" t="s">
        <v>2380</v>
      </c>
      <c r="G380" s="47" t="s">
        <v>2380</v>
      </c>
      <c r="H380" s="47" t="s">
        <v>2380</v>
      </c>
      <c r="I380" s="47">
        <v>0</v>
      </c>
      <c r="J380" s="47" t="s">
        <v>2383</v>
      </c>
    </row>
    <row r="381" spans="1:10" x14ac:dyDescent="0.25">
      <c r="A381" s="47" t="s">
        <v>1992</v>
      </c>
      <c r="B381" s="47">
        <v>28.975000000000001</v>
      </c>
      <c r="C381" s="47" t="str">
        <f t="shared" si="10"/>
        <v>Over Weight</v>
      </c>
      <c r="D381" s="47">
        <v>7.63</v>
      </c>
      <c r="E381" s="47" t="str">
        <f t="shared" si="11"/>
        <v>Above Diabetes</v>
      </c>
      <c r="F381" s="47" t="s">
        <v>2380</v>
      </c>
      <c r="G381" s="47" t="s">
        <v>2380</v>
      </c>
      <c r="H381" s="47" t="s">
        <v>2380</v>
      </c>
      <c r="I381" s="47">
        <v>0</v>
      </c>
      <c r="J381" s="47" t="s">
        <v>2383</v>
      </c>
    </row>
    <row r="382" spans="1:10" x14ac:dyDescent="0.25">
      <c r="A382" s="47" t="s">
        <v>1991</v>
      </c>
      <c r="B382" s="47">
        <v>24.86</v>
      </c>
      <c r="C382" s="47" t="str">
        <f t="shared" si="10"/>
        <v>Healthy Weight</v>
      </c>
      <c r="D382" s="47">
        <v>8.92</v>
      </c>
      <c r="E382" s="47" t="str">
        <f t="shared" si="11"/>
        <v>Above Diabetes</v>
      </c>
      <c r="F382" s="47" t="s">
        <v>2383</v>
      </c>
      <c r="G382" s="47" t="s">
        <v>2380</v>
      </c>
      <c r="H382" s="47" t="s">
        <v>2380</v>
      </c>
      <c r="I382" s="47">
        <v>2</v>
      </c>
      <c r="J382" s="47" t="s">
        <v>2380</v>
      </c>
    </row>
    <row r="383" spans="1:10" x14ac:dyDescent="0.25">
      <c r="A383" s="47" t="s">
        <v>1990</v>
      </c>
      <c r="B383" s="47">
        <v>19.54</v>
      </c>
      <c r="C383" s="47" t="str">
        <f t="shared" si="10"/>
        <v>Healthy Weight</v>
      </c>
      <c r="D383" s="47">
        <v>5.37</v>
      </c>
      <c r="E383" s="47" t="str">
        <f t="shared" si="11"/>
        <v>Normal</v>
      </c>
      <c r="F383" s="47" t="s">
        <v>2380</v>
      </c>
      <c r="G383" s="47" t="s">
        <v>2380</v>
      </c>
      <c r="H383" s="47" t="s">
        <v>2380</v>
      </c>
      <c r="I383" s="47">
        <v>0</v>
      </c>
      <c r="J383" s="47" t="s">
        <v>2383</v>
      </c>
    </row>
    <row r="384" spans="1:10" x14ac:dyDescent="0.25">
      <c r="A384" s="47" t="s">
        <v>1989</v>
      </c>
      <c r="B384" s="47">
        <v>26.74</v>
      </c>
      <c r="C384" s="47" t="str">
        <f t="shared" si="10"/>
        <v>Over Weight</v>
      </c>
      <c r="D384" s="47">
        <v>4.3099999999999996</v>
      </c>
      <c r="E384" s="47" t="str">
        <f t="shared" si="11"/>
        <v>Normal</v>
      </c>
      <c r="F384" s="47" t="s">
        <v>2380</v>
      </c>
      <c r="G384" s="47" t="s">
        <v>2380</v>
      </c>
      <c r="H384" s="47" t="s">
        <v>2380</v>
      </c>
      <c r="I384" s="47">
        <v>0</v>
      </c>
      <c r="J384" s="47" t="s">
        <v>2383</v>
      </c>
    </row>
    <row r="385" spans="1:10" x14ac:dyDescent="0.25">
      <c r="A385" s="47" t="s">
        <v>1988</v>
      </c>
      <c r="B385" s="47">
        <v>22.99</v>
      </c>
      <c r="C385" s="47" t="str">
        <f t="shared" si="10"/>
        <v>Healthy Weight</v>
      </c>
      <c r="D385" s="47">
        <v>10.46</v>
      </c>
      <c r="E385" s="47" t="str">
        <f t="shared" si="11"/>
        <v>Above Diabetes</v>
      </c>
      <c r="F385" s="47" t="s">
        <v>2380</v>
      </c>
      <c r="G385" s="47" t="s">
        <v>2380</v>
      </c>
      <c r="H385" s="47" t="s">
        <v>2380</v>
      </c>
      <c r="I385" s="47">
        <v>3</v>
      </c>
      <c r="J385" s="47" t="s">
        <v>2383</v>
      </c>
    </row>
    <row r="386" spans="1:10" x14ac:dyDescent="0.25">
      <c r="A386" s="47" t="s">
        <v>1987</v>
      </c>
      <c r="B386" s="47">
        <v>31.46</v>
      </c>
      <c r="C386" s="47" t="str">
        <f t="shared" si="10"/>
        <v>Obesity</v>
      </c>
      <c r="D386" s="47">
        <v>7.39</v>
      </c>
      <c r="E386" s="47" t="str">
        <f t="shared" si="11"/>
        <v>Above Diabetes</v>
      </c>
      <c r="F386" s="47" t="s">
        <v>2380</v>
      </c>
      <c r="G386" s="47" t="s">
        <v>2380</v>
      </c>
      <c r="H386" s="47" t="s">
        <v>2380</v>
      </c>
      <c r="I386" s="47">
        <v>0</v>
      </c>
      <c r="J386" s="47" t="s">
        <v>2380</v>
      </c>
    </row>
    <row r="387" spans="1:10" x14ac:dyDescent="0.25">
      <c r="A387" s="47" t="s">
        <v>1986</v>
      </c>
      <c r="B387" s="47">
        <v>30.86</v>
      </c>
      <c r="C387" s="47" t="str">
        <f t="shared" ref="C387:C450" si="12">IF(B387&lt;18.5,"Under Weight", IF(B387&lt;=24.9,"Healthy Weight", IF(B387&lt;=29.9,"Over Weight","Obesity")))</f>
        <v>Obesity</v>
      </c>
      <c r="D387" s="47">
        <v>6.18</v>
      </c>
      <c r="E387" s="47" t="str">
        <f t="shared" ref="E387:E450" si="13">IF(D387&lt;5.7,"Normal", IF(D387&lt;=6.4,"Prediabetes","Above Diabetes"))</f>
        <v>Prediabetes</v>
      </c>
      <c r="F387" s="47" t="s">
        <v>2380</v>
      </c>
      <c r="G387" s="47" t="s">
        <v>2382</v>
      </c>
      <c r="H387" s="47" t="s">
        <v>2380</v>
      </c>
      <c r="I387" s="47">
        <v>2</v>
      </c>
      <c r="J387" s="47" t="s">
        <v>2383</v>
      </c>
    </row>
    <row r="388" spans="1:10" x14ac:dyDescent="0.25">
      <c r="A388" s="47" t="s">
        <v>1985</v>
      </c>
      <c r="B388" s="47">
        <v>31.96</v>
      </c>
      <c r="C388" s="47" t="str">
        <f t="shared" si="12"/>
        <v>Obesity</v>
      </c>
      <c r="D388" s="47">
        <v>8.86</v>
      </c>
      <c r="E388" s="47" t="str">
        <f t="shared" si="13"/>
        <v>Above Diabetes</v>
      </c>
      <c r="F388" s="47" t="s">
        <v>2380</v>
      </c>
      <c r="G388" s="47" t="s">
        <v>2380</v>
      </c>
      <c r="H388" s="47" t="s">
        <v>2380</v>
      </c>
      <c r="I388" s="47">
        <v>0</v>
      </c>
      <c r="J388" s="47" t="s">
        <v>2383</v>
      </c>
    </row>
    <row r="389" spans="1:10" x14ac:dyDescent="0.25">
      <c r="A389" s="47" t="s">
        <v>1984</v>
      </c>
      <c r="B389" s="47">
        <v>23.76</v>
      </c>
      <c r="C389" s="47" t="str">
        <f t="shared" si="12"/>
        <v>Healthy Weight</v>
      </c>
      <c r="D389" s="47">
        <v>10.96</v>
      </c>
      <c r="E389" s="47" t="str">
        <f t="shared" si="13"/>
        <v>Above Diabetes</v>
      </c>
      <c r="F389" s="47" t="s">
        <v>2380</v>
      </c>
      <c r="G389" s="47" t="s">
        <v>2380</v>
      </c>
      <c r="H389" s="47" t="s">
        <v>2380</v>
      </c>
      <c r="I389" s="47">
        <v>3</v>
      </c>
      <c r="J389" s="47" t="s">
        <v>2383</v>
      </c>
    </row>
    <row r="390" spans="1:10" x14ac:dyDescent="0.25">
      <c r="A390" s="47" t="s">
        <v>1983</v>
      </c>
      <c r="B390" s="47">
        <v>19.38</v>
      </c>
      <c r="C390" s="47" t="str">
        <f t="shared" si="12"/>
        <v>Healthy Weight</v>
      </c>
      <c r="D390" s="47">
        <v>6.28</v>
      </c>
      <c r="E390" s="47" t="str">
        <f t="shared" si="13"/>
        <v>Prediabetes</v>
      </c>
      <c r="F390" s="47" t="s">
        <v>2380</v>
      </c>
      <c r="G390" s="47" t="s">
        <v>2380</v>
      </c>
      <c r="H390" s="47" t="s">
        <v>2380</v>
      </c>
      <c r="I390" s="47">
        <v>0</v>
      </c>
      <c r="J390" s="47" t="s">
        <v>2383</v>
      </c>
    </row>
    <row r="391" spans="1:10" x14ac:dyDescent="0.25">
      <c r="A391" s="47" t="s">
        <v>1982</v>
      </c>
      <c r="B391" s="47">
        <v>16.21</v>
      </c>
      <c r="C391" s="47" t="str">
        <f t="shared" si="12"/>
        <v>Under Weight</v>
      </c>
      <c r="D391" s="47">
        <v>6.29</v>
      </c>
      <c r="E391" s="47" t="str">
        <f t="shared" si="13"/>
        <v>Prediabetes</v>
      </c>
      <c r="F391" s="47" t="s">
        <v>2383</v>
      </c>
      <c r="G391" s="47" t="s">
        <v>2380</v>
      </c>
      <c r="H391" s="47" t="s">
        <v>2380</v>
      </c>
      <c r="I391" s="47">
        <v>1</v>
      </c>
      <c r="J391" s="47" t="s">
        <v>2383</v>
      </c>
    </row>
    <row r="392" spans="1:10" x14ac:dyDescent="0.25">
      <c r="A392" s="47" t="s">
        <v>1981</v>
      </c>
      <c r="B392" s="47">
        <v>32.54</v>
      </c>
      <c r="C392" s="47" t="str">
        <f t="shared" si="12"/>
        <v>Obesity</v>
      </c>
      <c r="D392" s="47">
        <v>4.0199999999999996</v>
      </c>
      <c r="E392" s="47" t="str">
        <f t="shared" si="13"/>
        <v>Normal</v>
      </c>
      <c r="F392" s="47" t="s">
        <v>2380</v>
      </c>
      <c r="G392" s="47" t="s">
        <v>2382</v>
      </c>
      <c r="H392" s="47" t="s">
        <v>2380</v>
      </c>
      <c r="I392" s="47">
        <v>1</v>
      </c>
      <c r="J392" s="47" t="s">
        <v>2383</v>
      </c>
    </row>
    <row r="393" spans="1:10" x14ac:dyDescent="0.25">
      <c r="A393" s="47" t="s">
        <v>1980</v>
      </c>
      <c r="B393" s="47">
        <v>36.765000000000001</v>
      </c>
      <c r="C393" s="47" t="str">
        <f t="shared" si="12"/>
        <v>Obesity</v>
      </c>
      <c r="D393" s="47">
        <v>11.95</v>
      </c>
      <c r="E393" s="47" t="str">
        <f t="shared" si="13"/>
        <v>Above Diabetes</v>
      </c>
      <c r="F393" s="47" t="s">
        <v>2383</v>
      </c>
      <c r="G393" s="47" t="s">
        <v>2380</v>
      </c>
      <c r="H393" s="47" t="s">
        <v>2380</v>
      </c>
      <c r="I393" s="47">
        <v>2</v>
      </c>
      <c r="J393" s="47" t="s">
        <v>2380</v>
      </c>
    </row>
    <row r="394" spans="1:10" x14ac:dyDescent="0.25">
      <c r="A394" s="47" t="s">
        <v>1979</v>
      </c>
      <c r="B394" s="47">
        <v>35.909999999999997</v>
      </c>
      <c r="C394" s="47" t="str">
        <f t="shared" si="12"/>
        <v>Obesity</v>
      </c>
      <c r="D394" s="47">
        <v>8.7100000000000009</v>
      </c>
      <c r="E394" s="47" t="str">
        <f t="shared" si="13"/>
        <v>Above Diabetes</v>
      </c>
      <c r="F394" s="47" t="s">
        <v>2380</v>
      </c>
      <c r="G394" s="47" t="s">
        <v>2380</v>
      </c>
      <c r="H394" s="47" t="s">
        <v>2380</v>
      </c>
      <c r="I394" s="47">
        <v>0</v>
      </c>
      <c r="J394" s="47" t="s">
        <v>2380</v>
      </c>
    </row>
    <row r="395" spans="1:10" x14ac:dyDescent="0.25">
      <c r="A395" s="47" t="s">
        <v>1978</v>
      </c>
      <c r="B395" s="47">
        <v>32.06</v>
      </c>
      <c r="C395" s="47" t="str">
        <f t="shared" si="12"/>
        <v>Obesity</v>
      </c>
      <c r="D395" s="47">
        <v>4.67</v>
      </c>
      <c r="E395" s="47" t="str">
        <f t="shared" si="13"/>
        <v>Normal</v>
      </c>
      <c r="F395" s="47" t="s">
        <v>2380</v>
      </c>
      <c r="G395" s="47" t="s">
        <v>2382</v>
      </c>
      <c r="H395" s="47" t="s">
        <v>2380</v>
      </c>
      <c r="I395" s="47">
        <v>1</v>
      </c>
      <c r="J395" s="47" t="s">
        <v>2383</v>
      </c>
    </row>
    <row r="396" spans="1:10" x14ac:dyDescent="0.25">
      <c r="A396" s="47" t="s">
        <v>1977</v>
      </c>
      <c r="B396" s="47">
        <v>24.1</v>
      </c>
      <c r="C396" s="47" t="str">
        <f t="shared" si="12"/>
        <v>Healthy Weight</v>
      </c>
      <c r="D396" s="47">
        <v>11.14</v>
      </c>
      <c r="E396" s="47" t="str">
        <f t="shared" si="13"/>
        <v>Above Diabetes</v>
      </c>
      <c r="F396" s="47" t="s">
        <v>2383</v>
      </c>
      <c r="G396" s="47" t="s">
        <v>2380</v>
      </c>
      <c r="H396" s="47" t="s">
        <v>2380</v>
      </c>
      <c r="I396" s="47">
        <v>1</v>
      </c>
      <c r="J396" s="47" t="s">
        <v>2380</v>
      </c>
    </row>
    <row r="397" spans="1:10" x14ac:dyDescent="0.25">
      <c r="A397" s="47" t="s">
        <v>1976</v>
      </c>
      <c r="B397" s="47">
        <v>27.1</v>
      </c>
      <c r="C397" s="47" t="str">
        <f t="shared" si="12"/>
        <v>Over Weight</v>
      </c>
      <c r="D397" s="47">
        <v>9.0500000000000007</v>
      </c>
      <c r="E397" s="47" t="str">
        <f t="shared" si="13"/>
        <v>Above Diabetes</v>
      </c>
      <c r="F397" s="47" t="s">
        <v>2380</v>
      </c>
      <c r="G397" s="47" t="s">
        <v>2380</v>
      </c>
      <c r="H397" s="47" t="s">
        <v>2380</v>
      </c>
      <c r="I397" s="47">
        <v>2</v>
      </c>
      <c r="J397" s="47" t="s">
        <v>2380</v>
      </c>
    </row>
    <row r="398" spans="1:10" x14ac:dyDescent="0.25">
      <c r="A398" s="47" t="s">
        <v>1975</v>
      </c>
      <c r="B398" s="47">
        <v>24.42</v>
      </c>
      <c r="C398" s="47" t="str">
        <f t="shared" si="12"/>
        <v>Healthy Weight</v>
      </c>
      <c r="D398" s="47">
        <v>11.31</v>
      </c>
      <c r="E398" s="47" t="str">
        <f t="shared" si="13"/>
        <v>Above Diabetes</v>
      </c>
      <c r="F398" s="47" t="s">
        <v>2380</v>
      </c>
      <c r="G398" s="47" t="s">
        <v>2380</v>
      </c>
      <c r="H398" s="47" t="s">
        <v>2380</v>
      </c>
      <c r="I398" s="47">
        <v>0</v>
      </c>
      <c r="J398" s="47" t="s">
        <v>2383</v>
      </c>
    </row>
    <row r="399" spans="1:10" x14ac:dyDescent="0.25">
      <c r="A399" s="47" t="s">
        <v>1974</v>
      </c>
      <c r="B399" s="47">
        <v>26.695</v>
      </c>
      <c r="C399" s="47" t="str">
        <f t="shared" si="12"/>
        <v>Over Weight</v>
      </c>
      <c r="D399" s="47">
        <v>4.68</v>
      </c>
      <c r="E399" s="47" t="str">
        <f t="shared" si="13"/>
        <v>Normal</v>
      </c>
      <c r="F399" s="47" t="s">
        <v>2383</v>
      </c>
      <c r="G399" s="47" t="s">
        <v>2380</v>
      </c>
      <c r="H399" s="47" t="s">
        <v>2380</v>
      </c>
      <c r="I399" s="47">
        <v>2</v>
      </c>
      <c r="J399" s="47" t="s">
        <v>2383</v>
      </c>
    </row>
    <row r="400" spans="1:10" x14ac:dyDescent="0.25">
      <c r="A400" s="47" t="s">
        <v>1973</v>
      </c>
      <c r="B400" s="47">
        <v>27.79</v>
      </c>
      <c r="C400" s="47" t="str">
        <f t="shared" si="12"/>
        <v>Over Weight</v>
      </c>
      <c r="D400" s="47">
        <v>6.05</v>
      </c>
      <c r="E400" s="47" t="str">
        <f t="shared" si="13"/>
        <v>Prediabetes</v>
      </c>
      <c r="F400" s="47" t="s">
        <v>2383</v>
      </c>
      <c r="G400" s="47" t="s">
        <v>2382</v>
      </c>
      <c r="H400" s="47" t="s">
        <v>2380</v>
      </c>
      <c r="I400" s="47">
        <v>1</v>
      </c>
      <c r="J400" s="47" t="s">
        <v>2383</v>
      </c>
    </row>
    <row r="401" spans="1:10" x14ac:dyDescent="0.25">
      <c r="A401" s="47" t="s">
        <v>1972</v>
      </c>
      <c r="B401" s="47">
        <v>32.68</v>
      </c>
      <c r="C401" s="47" t="str">
        <f t="shared" si="12"/>
        <v>Obesity</v>
      </c>
      <c r="D401" s="47">
        <v>4.68</v>
      </c>
      <c r="E401" s="47" t="str">
        <f t="shared" si="13"/>
        <v>Normal</v>
      </c>
      <c r="F401" s="47" t="s">
        <v>2383</v>
      </c>
      <c r="G401" s="47" t="s">
        <v>2380</v>
      </c>
      <c r="H401" s="47" t="s">
        <v>2380</v>
      </c>
      <c r="I401" s="47">
        <v>0</v>
      </c>
      <c r="J401" s="47" t="s">
        <v>2380</v>
      </c>
    </row>
    <row r="402" spans="1:10" x14ac:dyDescent="0.25">
      <c r="A402" s="47" t="s">
        <v>1971</v>
      </c>
      <c r="B402" s="47">
        <v>26.4</v>
      </c>
      <c r="C402" s="47" t="str">
        <f t="shared" si="12"/>
        <v>Over Weight</v>
      </c>
      <c r="D402" s="47">
        <v>9.5</v>
      </c>
      <c r="E402" s="47" t="str">
        <f t="shared" si="13"/>
        <v>Above Diabetes</v>
      </c>
      <c r="F402" s="47" t="s">
        <v>2383</v>
      </c>
      <c r="G402" s="47" t="s">
        <v>2380</v>
      </c>
      <c r="H402" s="47" t="s">
        <v>2380</v>
      </c>
      <c r="I402" s="47">
        <v>2</v>
      </c>
      <c r="J402" s="47" t="s">
        <v>2380</v>
      </c>
    </row>
    <row r="403" spans="1:10" x14ac:dyDescent="0.25">
      <c r="A403" s="47" t="s">
        <v>1970</v>
      </c>
      <c r="B403" s="47">
        <v>23.655000000000001</v>
      </c>
      <c r="C403" s="47" t="str">
        <f t="shared" si="12"/>
        <v>Healthy Weight</v>
      </c>
      <c r="D403" s="47">
        <v>10.84</v>
      </c>
      <c r="E403" s="47" t="str">
        <f t="shared" si="13"/>
        <v>Above Diabetes</v>
      </c>
      <c r="F403" s="47" t="s">
        <v>2383</v>
      </c>
      <c r="G403" s="47" t="s">
        <v>2380</v>
      </c>
      <c r="H403" s="47" t="s">
        <v>2383</v>
      </c>
      <c r="I403" s="47">
        <v>1</v>
      </c>
      <c r="J403" s="47" t="s">
        <v>2383</v>
      </c>
    </row>
    <row r="404" spans="1:10" x14ac:dyDescent="0.25">
      <c r="A404" s="47" t="s">
        <v>1969</v>
      </c>
      <c r="B404" s="47">
        <v>27.36</v>
      </c>
      <c r="C404" s="47" t="str">
        <f t="shared" si="12"/>
        <v>Over Weight</v>
      </c>
      <c r="D404" s="47">
        <v>5.88</v>
      </c>
      <c r="E404" s="47" t="str">
        <f t="shared" si="13"/>
        <v>Prediabetes</v>
      </c>
      <c r="F404" s="47" t="s">
        <v>2380</v>
      </c>
      <c r="G404" s="47" t="s">
        <v>2380</v>
      </c>
      <c r="H404" s="47" t="s">
        <v>2380</v>
      </c>
      <c r="I404" s="47">
        <v>2</v>
      </c>
      <c r="J404" s="47" t="s">
        <v>2380</v>
      </c>
    </row>
    <row r="405" spans="1:10" x14ac:dyDescent="0.25">
      <c r="A405" s="47" t="s">
        <v>1968</v>
      </c>
      <c r="B405" s="47">
        <v>27.82</v>
      </c>
      <c r="C405" s="47" t="str">
        <f t="shared" si="12"/>
        <v>Over Weight</v>
      </c>
      <c r="D405" s="47">
        <v>5.24</v>
      </c>
      <c r="E405" s="47" t="str">
        <f t="shared" si="13"/>
        <v>Normal</v>
      </c>
      <c r="F405" s="47" t="s">
        <v>2383</v>
      </c>
      <c r="G405" s="47" t="s">
        <v>2380</v>
      </c>
      <c r="H405" s="47" t="s">
        <v>2380</v>
      </c>
      <c r="I405" s="47">
        <v>0</v>
      </c>
      <c r="J405" s="47" t="s">
        <v>2383</v>
      </c>
    </row>
    <row r="406" spans="1:10" x14ac:dyDescent="0.25">
      <c r="A406" s="47" t="s">
        <v>1967</v>
      </c>
      <c r="B406" s="47">
        <v>25.46</v>
      </c>
      <c r="C406" s="47" t="str">
        <f t="shared" si="12"/>
        <v>Over Weight</v>
      </c>
      <c r="D406" s="47">
        <v>11.75</v>
      </c>
      <c r="E406" s="47" t="str">
        <f t="shared" si="13"/>
        <v>Above Diabetes</v>
      </c>
      <c r="F406" s="47" t="s">
        <v>2380</v>
      </c>
      <c r="G406" s="47" t="s">
        <v>2380</v>
      </c>
      <c r="H406" s="47" t="s">
        <v>2380</v>
      </c>
      <c r="I406" s="47">
        <v>0</v>
      </c>
      <c r="J406" s="47" t="s">
        <v>2380</v>
      </c>
    </row>
    <row r="407" spans="1:10" x14ac:dyDescent="0.25">
      <c r="A407" s="47" t="s">
        <v>1966</v>
      </c>
      <c r="B407" s="47">
        <v>25.1</v>
      </c>
      <c r="C407" s="47" t="str">
        <f t="shared" si="12"/>
        <v>Over Weight</v>
      </c>
      <c r="D407" s="47">
        <v>6.97</v>
      </c>
      <c r="E407" s="47" t="str">
        <f t="shared" si="13"/>
        <v>Above Diabetes</v>
      </c>
      <c r="F407" s="47" t="s">
        <v>2380</v>
      </c>
      <c r="G407" s="47" t="s">
        <v>2380</v>
      </c>
      <c r="H407" s="47" t="s">
        <v>2380</v>
      </c>
      <c r="I407" s="47">
        <v>0</v>
      </c>
      <c r="J407" s="47" t="s">
        <v>2383</v>
      </c>
    </row>
    <row r="408" spans="1:10" x14ac:dyDescent="0.25">
      <c r="A408" s="47" t="s">
        <v>1965</v>
      </c>
      <c r="B408" s="47">
        <v>32.11</v>
      </c>
      <c r="C408" s="47" t="str">
        <f t="shared" si="12"/>
        <v>Obesity</v>
      </c>
      <c r="D408" s="47">
        <v>4.76</v>
      </c>
      <c r="E408" s="47" t="str">
        <f t="shared" si="13"/>
        <v>Normal</v>
      </c>
      <c r="F408" s="47" t="s">
        <v>2380</v>
      </c>
      <c r="G408" s="47" t="s">
        <v>2380</v>
      </c>
      <c r="H408" s="47" t="s">
        <v>2380</v>
      </c>
      <c r="I408" s="47">
        <v>2</v>
      </c>
      <c r="J408" s="47" t="s">
        <v>2380</v>
      </c>
    </row>
    <row r="409" spans="1:10" x14ac:dyDescent="0.25">
      <c r="A409" s="47" t="s">
        <v>1964</v>
      </c>
      <c r="B409" s="47">
        <v>29.8</v>
      </c>
      <c r="C409" s="47" t="str">
        <f t="shared" si="12"/>
        <v>Over Weight</v>
      </c>
      <c r="D409" s="47">
        <v>8.24</v>
      </c>
      <c r="E409" s="47" t="str">
        <f t="shared" si="13"/>
        <v>Above Diabetes</v>
      </c>
      <c r="F409" s="47" t="s">
        <v>2383</v>
      </c>
      <c r="G409" s="47" t="s">
        <v>2380</v>
      </c>
      <c r="H409" s="47" t="s">
        <v>2380</v>
      </c>
      <c r="I409" s="47">
        <v>1</v>
      </c>
      <c r="J409" s="47" t="s">
        <v>2383</v>
      </c>
    </row>
    <row r="410" spans="1:10" x14ac:dyDescent="0.25">
      <c r="A410" s="47" t="s">
        <v>1963</v>
      </c>
      <c r="B410" s="47">
        <v>24.01</v>
      </c>
      <c r="C410" s="47" t="str">
        <f t="shared" si="12"/>
        <v>Healthy Weight</v>
      </c>
      <c r="D410" s="47">
        <v>4.76</v>
      </c>
      <c r="E410" s="47" t="str">
        <f t="shared" si="13"/>
        <v>Normal</v>
      </c>
      <c r="F410" s="47" t="s">
        <v>2380</v>
      </c>
      <c r="G410" s="47" t="s">
        <v>2380</v>
      </c>
      <c r="H410" s="47" t="s">
        <v>2380</v>
      </c>
      <c r="I410" s="47">
        <v>1</v>
      </c>
      <c r="J410" s="47" t="s">
        <v>2383</v>
      </c>
    </row>
    <row r="411" spans="1:10" x14ac:dyDescent="0.25">
      <c r="A411" s="47" t="s">
        <v>1962</v>
      </c>
      <c r="B411" s="47">
        <v>23.21</v>
      </c>
      <c r="C411" s="47" t="str">
        <f t="shared" si="12"/>
        <v>Healthy Weight</v>
      </c>
      <c r="D411" s="47">
        <v>6.03</v>
      </c>
      <c r="E411" s="47" t="str">
        <f t="shared" si="13"/>
        <v>Prediabetes</v>
      </c>
      <c r="F411" s="47" t="s">
        <v>2380</v>
      </c>
      <c r="G411" s="47" t="s">
        <v>2380</v>
      </c>
      <c r="H411" s="47" t="s">
        <v>2380</v>
      </c>
      <c r="I411" s="47">
        <v>1</v>
      </c>
      <c r="J411" s="47" t="s">
        <v>2380</v>
      </c>
    </row>
    <row r="412" spans="1:10" x14ac:dyDescent="0.25">
      <c r="A412" s="47" t="s">
        <v>1961</v>
      </c>
      <c r="B412" s="47">
        <v>21.2</v>
      </c>
      <c r="C412" s="47" t="str">
        <f t="shared" si="12"/>
        <v>Healthy Weight</v>
      </c>
      <c r="D412" s="47">
        <v>4.07</v>
      </c>
      <c r="E412" s="47" t="str">
        <f t="shared" si="13"/>
        <v>Normal</v>
      </c>
      <c r="F412" s="47" t="s">
        <v>2383</v>
      </c>
      <c r="G412" s="47" t="s">
        <v>2380</v>
      </c>
      <c r="H412" s="47" t="s">
        <v>2380</v>
      </c>
      <c r="I412" s="47">
        <v>1</v>
      </c>
      <c r="J412" s="47" t="s">
        <v>2383</v>
      </c>
    </row>
    <row r="413" spans="1:10" x14ac:dyDescent="0.25">
      <c r="A413" s="47" t="s">
        <v>1960</v>
      </c>
      <c r="B413" s="47">
        <v>28.215</v>
      </c>
      <c r="C413" s="47" t="str">
        <f t="shared" si="12"/>
        <v>Over Weight</v>
      </c>
      <c r="D413" s="47">
        <v>8.26</v>
      </c>
      <c r="E413" s="47" t="str">
        <f t="shared" si="13"/>
        <v>Above Diabetes</v>
      </c>
      <c r="F413" s="47" t="s">
        <v>2383</v>
      </c>
      <c r="G413" s="47" t="s">
        <v>2380</v>
      </c>
      <c r="H413" s="47" t="s">
        <v>2380</v>
      </c>
      <c r="I413" s="47">
        <v>1</v>
      </c>
      <c r="J413" s="47" t="s">
        <v>2383</v>
      </c>
    </row>
    <row r="414" spans="1:10" x14ac:dyDescent="0.25">
      <c r="A414" s="47" t="s">
        <v>1959</v>
      </c>
      <c r="B414" s="47">
        <v>38.094999999999999</v>
      </c>
      <c r="C414" s="47" t="str">
        <f t="shared" si="12"/>
        <v>Obesity</v>
      </c>
      <c r="D414" s="47">
        <v>4.76</v>
      </c>
      <c r="E414" s="47" t="str">
        <f t="shared" si="13"/>
        <v>Normal</v>
      </c>
      <c r="F414" s="47" t="s">
        <v>2380</v>
      </c>
      <c r="G414" s="47" t="s">
        <v>2380</v>
      </c>
      <c r="H414" s="47" t="s">
        <v>2380</v>
      </c>
      <c r="I414" s="47">
        <v>1</v>
      </c>
      <c r="J414" s="47" t="s">
        <v>2380</v>
      </c>
    </row>
    <row r="415" spans="1:10" x14ac:dyDescent="0.25">
      <c r="A415" s="47" t="s">
        <v>1958</v>
      </c>
      <c r="B415" s="47">
        <v>22.61</v>
      </c>
      <c r="C415" s="47" t="str">
        <f t="shared" si="12"/>
        <v>Healthy Weight</v>
      </c>
      <c r="D415" s="47">
        <v>6.13</v>
      </c>
      <c r="E415" s="47" t="str">
        <f t="shared" si="13"/>
        <v>Prediabetes</v>
      </c>
      <c r="F415" s="47" t="s">
        <v>2383</v>
      </c>
      <c r="G415" s="47" t="s">
        <v>2380</v>
      </c>
      <c r="H415" s="47" t="s">
        <v>2383</v>
      </c>
      <c r="I415" s="47">
        <v>1</v>
      </c>
      <c r="J415" s="47" t="s">
        <v>2383</v>
      </c>
    </row>
    <row r="416" spans="1:10" x14ac:dyDescent="0.25">
      <c r="A416" s="47" t="s">
        <v>1957</v>
      </c>
      <c r="B416" s="47">
        <v>24.32</v>
      </c>
      <c r="C416" s="47" t="str">
        <f t="shared" si="12"/>
        <v>Healthy Weight</v>
      </c>
      <c r="D416" s="47">
        <v>10.47</v>
      </c>
      <c r="E416" s="47" t="str">
        <f t="shared" si="13"/>
        <v>Above Diabetes</v>
      </c>
      <c r="F416" s="47" t="s">
        <v>2383</v>
      </c>
      <c r="G416" s="47" t="s">
        <v>2380</v>
      </c>
      <c r="H416" s="47" t="s">
        <v>2380</v>
      </c>
      <c r="I416" s="47">
        <v>2</v>
      </c>
      <c r="J416" s="47" t="s">
        <v>2383</v>
      </c>
    </row>
    <row r="417" spans="1:10" x14ac:dyDescent="0.25">
      <c r="A417" s="47" t="s">
        <v>1956</v>
      </c>
      <c r="B417" s="47">
        <v>20.96</v>
      </c>
      <c r="C417" s="47" t="str">
        <f t="shared" si="12"/>
        <v>Healthy Weight</v>
      </c>
      <c r="D417" s="47">
        <v>4.04</v>
      </c>
      <c r="E417" s="47" t="str">
        <f t="shared" si="13"/>
        <v>Normal</v>
      </c>
      <c r="F417" s="47" t="s">
        <v>2383</v>
      </c>
      <c r="G417" s="47" t="s">
        <v>2380</v>
      </c>
      <c r="H417" s="47" t="s">
        <v>2380</v>
      </c>
      <c r="I417" s="47">
        <v>1</v>
      </c>
      <c r="J417" s="47" t="s">
        <v>2383</v>
      </c>
    </row>
    <row r="418" spans="1:10" x14ac:dyDescent="0.25">
      <c r="A418" s="47" t="s">
        <v>1955</v>
      </c>
      <c r="B418" s="47">
        <v>19.68</v>
      </c>
      <c r="C418" s="47" t="str">
        <f t="shared" si="12"/>
        <v>Healthy Weight</v>
      </c>
      <c r="D418" s="47">
        <v>5.74</v>
      </c>
      <c r="E418" s="47" t="str">
        <f t="shared" si="13"/>
        <v>Prediabetes</v>
      </c>
      <c r="F418" s="47" t="s">
        <v>2380</v>
      </c>
      <c r="G418" s="47" t="s">
        <v>2380</v>
      </c>
      <c r="H418" s="47" t="s">
        <v>2380</v>
      </c>
      <c r="I418" s="47">
        <v>0</v>
      </c>
      <c r="J418" s="47" t="s">
        <v>2383</v>
      </c>
    </row>
    <row r="419" spans="1:10" x14ac:dyDescent="0.25">
      <c r="A419" s="47" t="s">
        <v>1954</v>
      </c>
      <c r="B419" s="47">
        <v>18.100000000000001</v>
      </c>
      <c r="C419" s="47" t="str">
        <f t="shared" si="12"/>
        <v>Under Weight</v>
      </c>
      <c r="D419" s="47">
        <v>6.33</v>
      </c>
      <c r="E419" s="47" t="str">
        <f t="shared" si="13"/>
        <v>Prediabetes</v>
      </c>
      <c r="F419" s="47" t="s">
        <v>2380</v>
      </c>
      <c r="G419" s="47" t="s">
        <v>2380</v>
      </c>
      <c r="H419" s="47" t="s">
        <v>2380</v>
      </c>
      <c r="I419" s="47">
        <v>1</v>
      </c>
      <c r="J419" s="47" t="s">
        <v>2383</v>
      </c>
    </row>
    <row r="420" spans="1:10" x14ac:dyDescent="0.25">
      <c r="A420" s="47" t="s">
        <v>1953</v>
      </c>
      <c r="B420" s="47">
        <v>29.64</v>
      </c>
      <c r="C420" s="47" t="str">
        <f t="shared" si="12"/>
        <v>Over Weight</v>
      </c>
      <c r="D420" s="47">
        <v>4.28</v>
      </c>
      <c r="E420" s="47" t="str">
        <f t="shared" si="13"/>
        <v>Normal</v>
      </c>
      <c r="F420" s="47" t="s">
        <v>2383</v>
      </c>
      <c r="G420" s="47" t="s">
        <v>2380</v>
      </c>
      <c r="H420" s="47" t="s">
        <v>2380</v>
      </c>
      <c r="I420" s="47">
        <v>0</v>
      </c>
      <c r="J420" s="47" t="s">
        <v>2380</v>
      </c>
    </row>
    <row r="421" spans="1:10" x14ac:dyDescent="0.25">
      <c r="A421" s="47" t="s">
        <v>1952</v>
      </c>
      <c r="B421" s="47">
        <v>25.3</v>
      </c>
      <c r="C421" s="47" t="str">
        <f t="shared" si="12"/>
        <v>Over Weight</v>
      </c>
      <c r="D421" s="47">
        <v>9.4700000000000006</v>
      </c>
      <c r="E421" s="47" t="str">
        <f t="shared" si="13"/>
        <v>Above Diabetes</v>
      </c>
      <c r="F421" s="47" t="s">
        <v>2383</v>
      </c>
      <c r="G421" s="47" t="s">
        <v>2380</v>
      </c>
      <c r="H421" s="47" t="s">
        <v>2380</v>
      </c>
      <c r="I421" s="47">
        <v>2</v>
      </c>
      <c r="J421" s="47" t="s">
        <v>2383</v>
      </c>
    </row>
    <row r="422" spans="1:10" x14ac:dyDescent="0.25">
      <c r="A422" s="47" t="s">
        <v>1951</v>
      </c>
      <c r="B422" s="47">
        <v>27.6</v>
      </c>
      <c r="C422" s="47" t="str">
        <f t="shared" si="12"/>
        <v>Over Weight</v>
      </c>
      <c r="D422" s="47">
        <v>4.8499999999999996</v>
      </c>
      <c r="E422" s="47" t="str">
        <f t="shared" si="13"/>
        <v>Normal</v>
      </c>
      <c r="F422" s="47" t="s">
        <v>2383</v>
      </c>
      <c r="G422" s="47" t="s">
        <v>2380</v>
      </c>
      <c r="H422" s="47" t="s">
        <v>2380</v>
      </c>
      <c r="I422" s="47">
        <v>0</v>
      </c>
      <c r="J422" s="47" t="s">
        <v>2380</v>
      </c>
    </row>
    <row r="423" spans="1:10" x14ac:dyDescent="0.25">
      <c r="A423" s="47" t="s">
        <v>1950</v>
      </c>
      <c r="B423" s="47">
        <v>27.645</v>
      </c>
      <c r="C423" s="47" t="str">
        <f t="shared" si="12"/>
        <v>Over Weight</v>
      </c>
      <c r="D423" s="47">
        <v>11.03</v>
      </c>
      <c r="E423" s="47" t="str">
        <f t="shared" si="13"/>
        <v>Above Diabetes</v>
      </c>
      <c r="F423" s="47" t="s">
        <v>2383</v>
      </c>
      <c r="G423" s="47" t="s">
        <v>2380</v>
      </c>
      <c r="H423" s="47" t="s">
        <v>2380</v>
      </c>
      <c r="I423" s="47">
        <v>1</v>
      </c>
      <c r="J423" s="47" t="s">
        <v>2383</v>
      </c>
    </row>
    <row r="424" spans="1:10" x14ac:dyDescent="0.25">
      <c r="A424" s="47" t="s">
        <v>1949</v>
      </c>
      <c r="B424" s="47">
        <v>27.6</v>
      </c>
      <c r="C424" s="47" t="str">
        <f t="shared" si="12"/>
        <v>Over Weight</v>
      </c>
      <c r="D424" s="47">
        <v>5.22</v>
      </c>
      <c r="E424" s="47" t="str">
        <f t="shared" si="13"/>
        <v>Normal</v>
      </c>
      <c r="F424" s="47" t="s">
        <v>2380</v>
      </c>
      <c r="G424" s="47" t="s">
        <v>2380</v>
      </c>
      <c r="H424" s="47" t="s">
        <v>2380</v>
      </c>
      <c r="I424" s="47">
        <v>2</v>
      </c>
      <c r="J424" s="47" t="s">
        <v>2383</v>
      </c>
    </row>
    <row r="425" spans="1:10" x14ac:dyDescent="0.25">
      <c r="A425" s="47" t="s">
        <v>1948</v>
      </c>
      <c r="B425" s="47">
        <v>25.08</v>
      </c>
      <c r="C425" s="47" t="str">
        <f t="shared" si="12"/>
        <v>Over Weight</v>
      </c>
      <c r="D425" s="47">
        <v>9.52</v>
      </c>
      <c r="E425" s="47" t="str">
        <f t="shared" si="13"/>
        <v>Above Diabetes</v>
      </c>
      <c r="F425" s="47" t="s">
        <v>2383</v>
      </c>
      <c r="G425" s="47" t="s">
        <v>2380</v>
      </c>
      <c r="H425" s="47" t="s">
        <v>2380</v>
      </c>
      <c r="I425" s="47">
        <v>2</v>
      </c>
      <c r="J425" s="47" t="s">
        <v>2380</v>
      </c>
    </row>
    <row r="426" spans="1:10" x14ac:dyDescent="0.25">
      <c r="A426" s="47" t="s">
        <v>1947</v>
      </c>
      <c r="B426" s="47">
        <v>30.02</v>
      </c>
      <c r="C426" s="47" t="str">
        <f t="shared" si="12"/>
        <v>Obesity</v>
      </c>
      <c r="D426" s="47">
        <v>11.09</v>
      </c>
      <c r="E426" s="47" t="str">
        <f t="shared" si="13"/>
        <v>Above Diabetes</v>
      </c>
      <c r="F426" s="47" t="s">
        <v>2380</v>
      </c>
      <c r="G426" s="47" t="s">
        <v>2380</v>
      </c>
      <c r="H426" s="47" t="s">
        <v>2380</v>
      </c>
      <c r="I426" s="47">
        <v>0</v>
      </c>
      <c r="J426" s="47" t="s">
        <v>2380</v>
      </c>
    </row>
    <row r="427" spans="1:10" x14ac:dyDescent="0.25">
      <c r="A427" s="47" t="s">
        <v>1946</v>
      </c>
      <c r="B427" s="47">
        <v>27.36</v>
      </c>
      <c r="C427" s="47" t="str">
        <f t="shared" si="12"/>
        <v>Over Weight</v>
      </c>
      <c r="D427" s="47">
        <v>9.4499999999999993</v>
      </c>
      <c r="E427" s="47" t="str">
        <f t="shared" si="13"/>
        <v>Above Diabetes</v>
      </c>
      <c r="F427" s="47" t="s">
        <v>2383</v>
      </c>
      <c r="G427" s="47" t="s">
        <v>2380</v>
      </c>
      <c r="H427" s="47" t="s">
        <v>2380</v>
      </c>
      <c r="I427" s="47">
        <v>2</v>
      </c>
      <c r="J427" s="47" t="s">
        <v>2383</v>
      </c>
    </row>
    <row r="428" spans="1:10" x14ac:dyDescent="0.25">
      <c r="A428" s="47" t="s">
        <v>1945</v>
      </c>
      <c r="B428" s="47">
        <v>22.2</v>
      </c>
      <c r="C428" s="47" t="str">
        <f t="shared" si="12"/>
        <v>Healthy Weight</v>
      </c>
      <c r="D428" s="47">
        <v>5.51</v>
      </c>
      <c r="E428" s="47" t="str">
        <f t="shared" si="13"/>
        <v>Normal</v>
      </c>
      <c r="F428" s="47" t="s">
        <v>2380</v>
      </c>
      <c r="G428" s="47" t="s">
        <v>2380</v>
      </c>
      <c r="H428" s="47" t="s">
        <v>2380</v>
      </c>
      <c r="I428" s="47">
        <v>0</v>
      </c>
      <c r="J428" s="47" t="s">
        <v>2383</v>
      </c>
    </row>
    <row r="429" spans="1:10" x14ac:dyDescent="0.25">
      <c r="A429" s="47" t="s">
        <v>1944</v>
      </c>
      <c r="B429" s="47">
        <v>25.71</v>
      </c>
      <c r="C429" s="47" t="str">
        <f t="shared" si="12"/>
        <v>Over Weight</v>
      </c>
      <c r="D429" s="47">
        <v>4.18</v>
      </c>
      <c r="E429" s="47" t="str">
        <f t="shared" si="13"/>
        <v>Normal</v>
      </c>
      <c r="F429" s="47" t="s">
        <v>2380</v>
      </c>
      <c r="G429" s="47" t="s">
        <v>2382</v>
      </c>
      <c r="H429" s="47" t="s">
        <v>2380</v>
      </c>
      <c r="I429" s="47">
        <v>1</v>
      </c>
      <c r="J429" s="47" t="s">
        <v>2383</v>
      </c>
    </row>
    <row r="430" spans="1:10" x14ac:dyDescent="0.25">
      <c r="A430" s="47" t="s">
        <v>1943</v>
      </c>
      <c r="B430" s="47">
        <v>41.91</v>
      </c>
      <c r="C430" s="47" t="str">
        <f t="shared" si="12"/>
        <v>Obesity</v>
      </c>
      <c r="D430" s="47">
        <v>5.98</v>
      </c>
      <c r="E430" s="47" t="str">
        <f t="shared" si="13"/>
        <v>Prediabetes</v>
      </c>
      <c r="F430" s="47" t="s">
        <v>2383</v>
      </c>
      <c r="G430" s="47" t="s">
        <v>2380</v>
      </c>
      <c r="H430" s="47" t="s">
        <v>2380</v>
      </c>
      <c r="I430" s="47">
        <v>1</v>
      </c>
      <c r="J430" s="47" t="s">
        <v>2380</v>
      </c>
    </row>
    <row r="431" spans="1:10" x14ac:dyDescent="0.25">
      <c r="A431" s="47" t="s">
        <v>1942</v>
      </c>
      <c r="B431" s="47">
        <v>25.85</v>
      </c>
      <c r="C431" s="47" t="str">
        <f t="shared" si="12"/>
        <v>Over Weight</v>
      </c>
      <c r="D431" s="47">
        <v>10.16</v>
      </c>
      <c r="E431" s="47" t="str">
        <f t="shared" si="13"/>
        <v>Above Diabetes</v>
      </c>
      <c r="F431" s="47" t="s">
        <v>2380</v>
      </c>
      <c r="G431" s="47" t="s">
        <v>2380</v>
      </c>
      <c r="H431" s="47" t="s">
        <v>2380</v>
      </c>
      <c r="I431" s="47">
        <v>0</v>
      </c>
      <c r="J431" s="47" t="s">
        <v>2383</v>
      </c>
    </row>
    <row r="432" spans="1:10" x14ac:dyDescent="0.25">
      <c r="A432" s="47" t="s">
        <v>1941</v>
      </c>
      <c r="B432" s="47">
        <v>23.844999999999999</v>
      </c>
      <c r="C432" s="47" t="str">
        <f t="shared" si="12"/>
        <v>Healthy Weight</v>
      </c>
      <c r="D432" s="47">
        <v>11.71</v>
      </c>
      <c r="E432" s="47" t="str">
        <f t="shared" si="13"/>
        <v>Above Diabetes</v>
      </c>
      <c r="F432" s="47" t="s">
        <v>2380</v>
      </c>
      <c r="G432" s="47" t="s">
        <v>2380</v>
      </c>
      <c r="H432" s="47" t="s">
        <v>2380</v>
      </c>
      <c r="I432" s="47">
        <v>2</v>
      </c>
      <c r="J432" s="47" t="s">
        <v>2383</v>
      </c>
    </row>
    <row r="433" spans="1:10" x14ac:dyDescent="0.25">
      <c r="A433" s="47" t="s">
        <v>1940</v>
      </c>
      <c r="B433" s="47">
        <v>30.59</v>
      </c>
      <c r="C433" s="47" t="str">
        <f t="shared" si="12"/>
        <v>Obesity</v>
      </c>
      <c r="D433" s="47">
        <v>5.23</v>
      </c>
      <c r="E433" s="47" t="str">
        <f t="shared" si="13"/>
        <v>Normal</v>
      </c>
      <c r="F433" s="47" t="s">
        <v>2380</v>
      </c>
      <c r="G433" s="47" t="s">
        <v>2380</v>
      </c>
      <c r="H433" s="47" t="s">
        <v>2383</v>
      </c>
      <c r="I433" s="47">
        <v>1</v>
      </c>
      <c r="J433" s="47" t="s">
        <v>2380</v>
      </c>
    </row>
    <row r="434" spans="1:10" x14ac:dyDescent="0.25">
      <c r="A434" s="47" t="s">
        <v>1939</v>
      </c>
      <c r="B434" s="47">
        <v>24.795000000000002</v>
      </c>
      <c r="C434" s="47" t="str">
        <f t="shared" si="12"/>
        <v>Healthy Weight</v>
      </c>
      <c r="D434" s="47">
        <v>6.85</v>
      </c>
      <c r="E434" s="47" t="str">
        <f t="shared" si="13"/>
        <v>Above Diabetes</v>
      </c>
      <c r="F434" s="47" t="s">
        <v>2380</v>
      </c>
      <c r="G434" s="47" t="s">
        <v>2380</v>
      </c>
      <c r="H434" s="47" t="s">
        <v>2380</v>
      </c>
      <c r="I434" s="47">
        <v>0</v>
      </c>
      <c r="J434" s="47" t="s">
        <v>2383</v>
      </c>
    </row>
    <row r="435" spans="1:10" x14ac:dyDescent="0.25">
      <c r="A435" s="47" t="s">
        <v>1938</v>
      </c>
      <c r="B435" s="47">
        <v>24.13</v>
      </c>
      <c r="C435" s="47" t="str">
        <f t="shared" si="12"/>
        <v>Healthy Weight</v>
      </c>
      <c r="D435" s="47">
        <v>7.05</v>
      </c>
      <c r="E435" s="47" t="str">
        <f t="shared" si="13"/>
        <v>Above Diabetes</v>
      </c>
      <c r="F435" s="47" t="s">
        <v>2383</v>
      </c>
      <c r="G435" s="47" t="s">
        <v>2380</v>
      </c>
      <c r="H435" s="47" t="s">
        <v>2380</v>
      </c>
      <c r="I435" s="47">
        <v>2</v>
      </c>
      <c r="J435" s="47" t="s">
        <v>2383</v>
      </c>
    </row>
    <row r="436" spans="1:10" x14ac:dyDescent="0.25">
      <c r="A436" s="47" t="s">
        <v>1937</v>
      </c>
      <c r="B436" s="47">
        <v>25.84</v>
      </c>
      <c r="C436" s="47" t="str">
        <f t="shared" si="12"/>
        <v>Over Weight</v>
      </c>
      <c r="D436" s="47">
        <v>11.64</v>
      </c>
      <c r="E436" s="47" t="str">
        <f t="shared" si="13"/>
        <v>Above Diabetes</v>
      </c>
      <c r="F436" s="47" t="s">
        <v>2380</v>
      </c>
      <c r="G436" s="47" t="s">
        <v>2380</v>
      </c>
      <c r="H436" s="47" t="s">
        <v>2380</v>
      </c>
      <c r="I436" s="47">
        <v>2</v>
      </c>
      <c r="J436" s="47" t="s">
        <v>2383</v>
      </c>
    </row>
    <row r="437" spans="1:10" x14ac:dyDescent="0.25">
      <c r="A437" s="47" t="s">
        <v>1936</v>
      </c>
      <c r="B437" s="47">
        <v>28</v>
      </c>
      <c r="C437" s="47" t="str">
        <f t="shared" si="12"/>
        <v>Over Weight</v>
      </c>
      <c r="D437" s="47">
        <v>10.52</v>
      </c>
      <c r="E437" s="47" t="str">
        <f t="shared" si="13"/>
        <v>Above Diabetes</v>
      </c>
      <c r="F437" s="47" t="s">
        <v>2380</v>
      </c>
      <c r="G437" s="47" t="s">
        <v>2380</v>
      </c>
      <c r="H437" s="47" t="s">
        <v>2380</v>
      </c>
      <c r="I437" s="47">
        <v>0</v>
      </c>
      <c r="J437" s="47" t="s">
        <v>2383</v>
      </c>
    </row>
    <row r="438" spans="1:10" x14ac:dyDescent="0.25">
      <c r="A438" s="47" t="s">
        <v>1935</v>
      </c>
      <c r="B438" s="47">
        <v>34.1</v>
      </c>
      <c r="C438" s="47" t="str">
        <f t="shared" si="12"/>
        <v>Obesity</v>
      </c>
      <c r="D438" s="47">
        <v>4.01</v>
      </c>
      <c r="E438" s="47" t="str">
        <f t="shared" si="13"/>
        <v>Normal</v>
      </c>
      <c r="F438" s="47" t="s">
        <v>2383</v>
      </c>
      <c r="G438" s="47" t="s">
        <v>2380</v>
      </c>
      <c r="H438" s="47" t="s">
        <v>2383</v>
      </c>
      <c r="I438" s="47">
        <v>1</v>
      </c>
      <c r="J438" s="47" t="s">
        <v>2380</v>
      </c>
    </row>
    <row r="439" spans="1:10" x14ac:dyDescent="0.25">
      <c r="A439" s="47" t="s">
        <v>1934</v>
      </c>
      <c r="B439" s="47">
        <v>26.125</v>
      </c>
      <c r="C439" s="47" t="str">
        <f t="shared" si="12"/>
        <v>Over Weight</v>
      </c>
      <c r="D439" s="47">
        <v>8.56</v>
      </c>
      <c r="E439" s="47" t="str">
        <f t="shared" si="13"/>
        <v>Above Diabetes</v>
      </c>
      <c r="F439" s="47" t="s">
        <v>2383</v>
      </c>
      <c r="G439" s="47" t="s">
        <v>2380</v>
      </c>
      <c r="H439" s="47" t="s">
        <v>2380</v>
      </c>
      <c r="I439" s="47">
        <v>1</v>
      </c>
      <c r="J439" s="47" t="s">
        <v>2383</v>
      </c>
    </row>
    <row r="440" spans="1:10" x14ac:dyDescent="0.25">
      <c r="A440" s="47" t="s">
        <v>1933</v>
      </c>
      <c r="B440" s="47">
        <v>25.6</v>
      </c>
      <c r="C440" s="47" t="str">
        <f t="shared" si="12"/>
        <v>Over Weight</v>
      </c>
      <c r="D440" s="47">
        <v>10.5</v>
      </c>
      <c r="E440" s="47" t="str">
        <f t="shared" si="13"/>
        <v>Above Diabetes</v>
      </c>
      <c r="F440" s="47" t="s">
        <v>2380</v>
      </c>
      <c r="G440" s="47" t="s">
        <v>2380</v>
      </c>
      <c r="H440" s="47" t="s">
        <v>2380</v>
      </c>
      <c r="I440" s="47">
        <v>2</v>
      </c>
      <c r="J440" s="47" t="s">
        <v>2383</v>
      </c>
    </row>
    <row r="441" spans="1:10" x14ac:dyDescent="0.25">
      <c r="A441" s="47" t="s">
        <v>1932</v>
      </c>
      <c r="B441" s="47">
        <v>24.32</v>
      </c>
      <c r="C441" s="47" t="str">
        <f t="shared" si="12"/>
        <v>Healthy Weight</v>
      </c>
      <c r="D441" s="47">
        <v>6.39</v>
      </c>
      <c r="E441" s="47" t="str">
        <f t="shared" si="13"/>
        <v>Prediabetes</v>
      </c>
      <c r="F441" s="47" t="s">
        <v>2380</v>
      </c>
      <c r="G441" s="47" t="s">
        <v>2380</v>
      </c>
      <c r="H441" s="47" t="s">
        <v>2380</v>
      </c>
      <c r="I441" s="47">
        <v>0</v>
      </c>
      <c r="J441" s="47" t="s">
        <v>2380</v>
      </c>
    </row>
    <row r="442" spans="1:10" x14ac:dyDescent="0.25">
      <c r="A442" s="47" t="s">
        <v>1931</v>
      </c>
      <c r="B442" s="47">
        <v>22.88</v>
      </c>
      <c r="C442" s="47" t="str">
        <f t="shared" si="12"/>
        <v>Healthy Weight</v>
      </c>
      <c r="D442" s="47">
        <v>5.71</v>
      </c>
      <c r="E442" s="47" t="str">
        <f t="shared" si="13"/>
        <v>Prediabetes</v>
      </c>
      <c r="F442" s="47" t="s">
        <v>2383</v>
      </c>
      <c r="G442" s="47" t="s">
        <v>2380</v>
      </c>
      <c r="H442" s="47" t="s">
        <v>2383</v>
      </c>
      <c r="I442" s="47">
        <v>1</v>
      </c>
      <c r="J442" s="47" t="s">
        <v>2383</v>
      </c>
    </row>
    <row r="443" spans="1:10" x14ac:dyDescent="0.25">
      <c r="A443" s="47" t="s">
        <v>1930</v>
      </c>
      <c r="B443" s="47">
        <v>24.984999999999999</v>
      </c>
      <c r="C443" s="47" t="str">
        <f t="shared" si="12"/>
        <v>Over Weight</v>
      </c>
      <c r="D443" s="47">
        <v>4.43</v>
      </c>
      <c r="E443" s="47" t="str">
        <f t="shared" si="13"/>
        <v>Normal</v>
      </c>
      <c r="F443" s="47" t="s">
        <v>2383</v>
      </c>
      <c r="G443" s="47" t="s">
        <v>2380</v>
      </c>
      <c r="H443" s="47" t="s">
        <v>2383</v>
      </c>
      <c r="I443" s="47">
        <v>1</v>
      </c>
      <c r="J443" s="47" t="s">
        <v>2380</v>
      </c>
    </row>
    <row r="444" spans="1:10" x14ac:dyDescent="0.25">
      <c r="A444" s="47" t="s">
        <v>1929</v>
      </c>
      <c r="B444" s="47">
        <v>33.1</v>
      </c>
      <c r="C444" s="47" t="str">
        <f t="shared" si="12"/>
        <v>Obesity</v>
      </c>
      <c r="D444" s="47">
        <v>5.52</v>
      </c>
      <c r="E444" s="47" t="str">
        <f t="shared" si="13"/>
        <v>Normal</v>
      </c>
      <c r="F444" s="47" t="s">
        <v>2380</v>
      </c>
      <c r="G444" s="47" t="s">
        <v>2380</v>
      </c>
      <c r="H444" s="47" t="s">
        <v>2383</v>
      </c>
      <c r="I444" s="47">
        <v>1</v>
      </c>
      <c r="J444" s="47" t="s">
        <v>2380</v>
      </c>
    </row>
    <row r="445" spans="1:10" x14ac:dyDescent="0.25">
      <c r="A445" s="47" t="s">
        <v>1928</v>
      </c>
      <c r="B445" s="47">
        <v>27.83</v>
      </c>
      <c r="C445" s="47" t="str">
        <f t="shared" si="12"/>
        <v>Over Weight</v>
      </c>
      <c r="D445" s="47">
        <v>9.1999999999999993</v>
      </c>
      <c r="E445" s="47" t="str">
        <f t="shared" si="13"/>
        <v>Above Diabetes</v>
      </c>
      <c r="F445" s="47" t="s">
        <v>2383</v>
      </c>
      <c r="G445" s="47" t="s">
        <v>2380</v>
      </c>
      <c r="H445" s="47" t="s">
        <v>2380</v>
      </c>
      <c r="I445" s="47">
        <v>1</v>
      </c>
      <c r="J445" s="47" t="s">
        <v>2383</v>
      </c>
    </row>
    <row r="446" spans="1:10" x14ac:dyDescent="0.25">
      <c r="A446" s="47" t="s">
        <v>1927</v>
      </c>
      <c r="B446" s="47">
        <v>30.875</v>
      </c>
      <c r="C446" s="47" t="str">
        <f t="shared" si="12"/>
        <v>Obesity</v>
      </c>
      <c r="D446" s="47">
        <v>10.97</v>
      </c>
      <c r="E446" s="47" t="str">
        <f t="shared" si="13"/>
        <v>Above Diabetes</v>
      </c>
      <c r="F446" s="47" t="s">
        <v>2383</v>
      </c>
      <c r="G446" s="47" t="s">
        <v>2380</v>
      </c>
      <c r="H446" s="47" t="s">
        <v>2380</v>
      </c>
      <c r="I446" s="47">
        <v>2</v>
      </c>
      <c r="J446" s="47" t="s">
        <v>2380</v>
      </c>
    </row>
    <row r="447" spans="1:10" x14ac:dyDescent="0.25">
      <c r="A447" s="47" t="s">
        <v>1926</v>
      </c>
      <c r="B447" s="47">
        <v>27.265000000000001</v>
      </c>
      <c r="C447" s="47" t="str">
        <f t="shared" si="12"/>
        <v>Over Weight</v>
      </c>
      <c r="D447" s="47">
        <v>4.25</v>
      </c>
      <c r="E447" s="47" t="str">
        <f t="shared" si="13"/>
        <v>Normal</v>
      </c>
      <c r="F447" s="47" t="s">
        <v>2380</v>
      </c>
      <c r="G447" s="47" t="s">
        <v>2380</v>
      </c>
      <c r="H447" s="47" t="s">
        <v>2383</v>
      </c>
      <c r="I447" s="47">
        <v>1</v>
      </c>
      <c r="J447" s="47" t="s">
        <v>2380</v>
      </c>
    </row>
    <row r="448" spans="1:10" x14ac:dyDescent="0.25">
      <c r="A448" s="47" t="s">
        <v>1925</v>
      </c>
      <c r="B448" s="47">
        <v>26.7</v>
      </c>
      <c r="C448" s="47" t="str">
        <f t="shared" si="12"/>
        <v>Over Weight</v>
      </c>
      <c r="D448" s="47">
        <v>5.23</v>
      </c>
      <c r="E448" s="47" t="str">
        <f t="shared" si="13"/>
        <v>Normal</v>
      </c>
      <c r="F448" s="47" t="s">
        <v>2380</v>
      </c>
      <c r="G448" s="47" t="s">
        <v>2380</v>
      </c>
      <c r="H448" s="47" t="s">
        <v>2383</v>
      </c>
      <c r="I448" s="47">
        <v>1</v>
      </c>
      <c r="J448" s="47" t="s">
        <v>2383</v>
      </c>
    </row>
    <row r="449" spans="1:10" x14ac:dyDescent="0.25">
      <c r="A449" s="47" t="s">
        <v>1924</v>
      </c>
      <c r="B449" s="47">
        <v>29.925000000000001</v>
      </c>
      <c r="C449" s="47" t="str">
        <f t="shared" si="12"/>
        <v>Obesity</v>
      </c>
      <c r="D449" s="47">
        <v>5.96</v>
      </c>
      <c r="E449" s="47" t="str">
        <f t="shared" si="13"/>
        <v>Prediabetes</v>
      </c>
      <c r="F449" s="47" t="s">
        <v>2383</v>
      </c>
      <c r="G449" s="47" t="s">
        <v>2380</v>
      </c>
      <c r="H449" s="47" t="s">
        <v>2383</v>
      </c>
      <c r="I449" s="47">
        <v>1</v>
      </c>
      <c r="J449" s="47" t="s">
        <v>2383</v>
      </c>
    </row>
    <row r="450" spans="1:10" x14ac:dyDescent="0.25">
      <c r="A450" s="47" t="s">
        <v>1923</v>
      </c>
      <c r="B450" s="47">
        <v>19.95</v>
      </c>
      <c r="C450" s="47" t="str">
        <f t="shared" si="12"/>
        <v>Healthy Weight</v>
      </c>
      <c r="D450" s="47">
        <v>4.29</v>
      </c>
      <c r="E450" s="47" t="str">
        <f t="shared" si="13"/>
        <v>Normal</v>
      </c>
      <c r="F450" s="47" t="s">
        <v>2383</v>
      </c>
      <c r="G450" s="47" t="s">
        <v>2380</v>
      </c>
      <c r="H450" s="47" t="s">
        <v>2380</v>
      </c>
      <c r="I450" s="47">
        <v>2</v>
      </c>
      <c r="J450" s="47" t="s">
        <v>2383</v>
      </c>
    </row>
    <row r="451" spans="1:10" x14ac:dyDescent="0.25">
      <c r="A451" s="47" t="s">
        <v>1922</v>
      </c>
      <c r="B451" s="47">
        <v>24.225000000000001</v>
      </c>
      <c r="C451" s="47" t="str">
        <f t="shared" ref="C451:C514" si="14">IF(B451&lt;18.5,"Under Weight", IF(B451&lt;=24.9,"Healthy Weight", IF(B451&lt;=29.9,"Over Weight","Obesity")))</f>
        <v>Healthy Weight</v>
      </c>
      <c r="D451" s="47">
        <v>4.09</v>
      </c>
      <c r="E451" s="47" t="str">
        <f t="shared" ref="E451:E514" si="15">IF(D451&lt;5.7,"Normal", IF(D451&lt;=6.4,"Prediabetes","Above Diabetes"))</f>
        <v>Normal</v>
      </c>
      <c r="F451" s="47" t="s">
        <v>2380</v>
      </c>
      <c r="G451" s="47" t="s">
        <v>2380</v>
      </c>
      <c r="H451" s="47" t="s">
        <v>2380</v>
      </c>
      <c r="I451" s="47">
        <v>0</v>
      </c>
      <c r="J451" s="47" t="s">
        <v>2380</v>
      </c>
    </row>
    <row r="452" spans="1:10" x14ac:dyDescent="0.25">
      <c r="A452" s="47" t="s">
        <v>1921</v>
      </c>
      <c r="B452" s="47">
        <v>28.12</v>
      </c>
      <c r="C452" s="47" t="str">
        <f t="shared" si="14"/>
        <v>Over Weight</v>
      </c>
      <c r="D452" s="47">
        <v>4.88</v>
      </c>
      <c r="E452" s="47" t="str">
        <f t="shared" si="15"/>
        <v>Normal</v>
      </c>
      <c r="F452" s="47" t="s">
        <v>2380</v>
      </c>
      <c r="G452" s="47" t="s">
        <v>2380</v>
      </c>
      <c r="H452" s="47" t="s">
        <v>2380</v>
      </c>
      <c r="I452" s="47">
        <v>0</v>
      </c>
      <c r="J452" s="47" t="s">
        <v>2383</v>
      </c>
    </row>
    <row r="453" spans="1:10" x14ac:dyDescent="0.25">
      <c r="A453" s="47" t="s">
        <v>1920</v>
      </c>
      <c r="B453" s="47">
        <v>23.21</v>
      </c>
      <c r="C453" s="47" t="str">
        <f t="shared" si="14"/>
        <v>Healthy Weight</v>
      </c>
      <c r="D453" s="47">
        <v>6.76</v>
      </c>
      <c r="E453" s="47" t="str">
        <f t="shared" si="15"/>
        <v>Above Diabetes</v>
      </c>
      <c r="F453" s="47" t="s">
        <v>2380</v>
      </c>
      <c r="G453" s="47" t="s">
        <v>2380</v>
      </c>
      <c r="H453" s="47" t="s">
        <v>2380</v>
      </c>
      <c r="I453" s="47">
        <v>0</v>
      </c>
      <c r="J453" s="47" t="s">
        <v>2383</v>
      </c>
    </row>
    <row r="454" spans="1:10" x14ac:dyDescent="0.25">
      <c r="A454" s="47" t="s">
        <v>1919</v>
      </c>
      <c r="B454" s="47">
        <v>23.98</v>
      </c>
      <c r="C454" s="47" t="str">
        <f t="shared" si="14"/>
        <v>Healthy Weight</v>
      </c>
      <c r="D454" s="47">
        <v>10.67</v>
      </c>
      <c r="E454" s="47" t="str">
        <f t="shared" si="15"/>
        <v>Above Diabetes</v>
      </c>
      <c r="F454" s="47" t="s">
        <v>2380</v>
      </c>
      <c r="G454" s="47" t="s">
        <v>2380</v>
      </c>
      <c r="H454" s="47" t="s">
        <v>2380</v>
      </c>
      <c r="I454" s="47">
        <v>0</v>
      </c>
      <c r="J454" s="47" t="s">
        <v>2380</v>
      </c>
    </row>
    <row r="455" spans="1:10" x14ac:dyDescent="0.25">
      <c r="A455" s="47" t="s">
        <v>1918</v>
      </c>
      <c r="B455" s="47">
        <v>30</v>
      </c>
      <c r="C455" s="47" t="str">
        <f t="shared" si="14"/>
        <v>Obesity</v>
      </c>
      <c r="D455" s="47">
        <v>6.21</v>
      </c>
      <c r="E455" s="47" t="str">
        <f t="shared" si="15"/>
        <v>Prediabetes</v>
      </c>
      <c r="F455" s="47" t="s">
        <v>2380</v>
      </c>
      <c r="G455" s="47" t="s">
        <v>2380</v>
      </c>
      <c r="H455" s="47" t="s">
        <v>2380</v>
      </c>
      <c r="I455" s="47">
        <v>0</v>
      </c>
      <c r="J455" s="47" t="s">
        <v>2383</v>
      </c>
    </row>
    <row r="456" spans="1:10" x14ac:dyDescent="0.25">
      <c r="A456" s="47" t="s">
        <v>1917</v>
      </c>
      <c r="B456" s="47">
        <v>17.350000000000001</v>
      </c>
      <c r="C456" s="47" t="str">
        <f t="shared" si="14"/>
        <v>Under Weight</v>
      </c>
      <c r="D456" s="47">
        <v>5.03</v>
      </c>
      <c r="E456" s="47" t="str">
        <f t="shared" si="15"/>
        <v>Normal</v>
      </c>
      <c r="F456" s="47" t="s">
        <v>2383</v>
      </c>
      <c r="G456" s="47" t="s">
        <v>2380</v>
      </c>
      <c r="H456" s="47" t="s">
        <v>2380</v>
      </c>
      <c r="I456" s="47">
        <v>0</v>
      </c>
      <c r="J456" s="47" t="s">
        <v>2383</v>
      </c>
    </row>
    <row r="457" spans="1:10" x14ac:dyDescent="0.25">
      <c r="A457" s="47" t="s">
        <v>1916</v>
      </c>
      <c r="B457" s="47">
        <v>22.704999999999998</v>
      </c>
      <c r="C457" s="47" t="str">
        <f t="shared" si="14"/>
        <v>Healthy Weight</v>
      </c>
      <c r="D457" s="47">
        <v>5.27</v>
      </c>
      <c r="E457" s="47" t="str">
        <f t="shared" si="15"/>
        <v>Normal</v>
      </c>
      <c r="F457" s="47" t="s">
        <v>2380</v>
      </c>
      <c r="G457" s="47" t="s">
        <v>2380</v>
      </c>
      <c r="H457" s="47" t="s">
        <v>2380</v>
      </c>
      <c r="I457" s="47">
        <v>0</v>
      </c>
      <c r="J457" s="47" t="s">
        <v>2380</v>
      </c>
    </row>
    <row r="458" spans="1:10" x14ac:dyDescent="0.25">
      <c r="A458" s="47" t="s">
        <v>1915</v>
      </c>
      <c r="B458" s="47">
        <v>25.41</v>
      </c>
      <c r="C458" s="47" t="str">
        <f t="shared" si="14"/>
        <v>Over Weight</v>
      </c>
      <c r="D458" s="47">
        <v>10.53</v>
      </c>
      <c r="E458" s="47" t="str">
        <f t="shared" si="15"/>
        <v>Above Diabetes</v>
      </c>
      <c r="F458" s="47" t="s">
        <v>2383</v>
      </c>
      <c r="G458" s="47" t="s">
        <v>2380</v>
      </c>
      <c r="H458" s="47" t="s">
        <v>2380</v>
      </c>
      <c r="I458" s="47">
        <v>1</v>
      </c>
      <c r="J458" s="47" t="s">
        <v>2383</v>
      </c>
    </row>
    <row r="459" spans="1:10" x14ac:dyDescent="0.25">
      <c r="A459" s="47" t="s">
        <v>1914</v>
      </c>
      <c r="B459" s="47">
        <v>18.23</v>
      </c>
      <c r="C459" s="47" t="str">
        <f t="shared" si="14"/>
        <v>Under Weight</v>
      </c>
      <c r="D459" s="47">
        <v>5.78</v>
      </c>
      <c r="E459" s="47" t="str">
        <f t="shared" si="15"/>
        <v>Prediabetes</v>
      </c>
      <c r="F459" s="47" t="s">
        <v>2380</v>
      </c>
      <c r="G459" s="47" t="s">
        <v>2380</v>
      </c>
      <c r="H459" s="47" t="s">
        <v>2383</v>
      </c>
      <c r="I459" s="47">
        <v>1</v>
      </c>
      <c r="J459" s="47" t="s">
        <v>2383</v>
      </c>
    </row>
    <row r="460" spans="1:10" x14ac:dyDescent="0.25">
      <c r="A460" s="47" t="s">
        <v>1913</v>
      </c>
      <c r="B460" s="47">
        <v>24.7</v>
      </c>
      <c r="C460" s="47" t="str">
        <f t="shared" si="14"/>
        <v>Healthy Weight</v>
      </c>
      <c r="D460" s="47">
        <v>4.3600000000000003</v>
      </c>
      <c r="E460" s="47" t="str">
        <f t="shared" si="15"/>
        <v>Normal</v>
      </c>
      <c r="F460" s="47" t="s">
        <v>2380</v>
      </c>
      <c r="G460" s="47" t="s">
        <v>2380</v>
      </c>
      <c r="H460" s="47" t="s">
        <v>2383</v>
      </c>
      <c r="I460" s="47">
        <v>1</v>
      </c>
      <c r="J460" s="47" t="s">
        <v>2383</v>
      </c>
    </row>
    <row r="461" spans="1:10" x14ac:dyDescent="0.25">
      <c r="A461" s="47" t="s">
        <v>1912</v>
      </c>
      <c r="B461" s="47">
        <v>37.4</v>
      </c>
      <c r="C461" s="47" t="str">
        <f t="shared" si="14"/>
        <v>Obesity</v>
      </c>
      <c r="D461" s="47">
        <v>9.7200000000000006</v>
      </c>
      <c r="E461" s="47" t="str">
        <f t="shared" si="15"/>
        <v>Above Diabetes</v>
      </c>
      <c r="F461" s="47" t="s">
        <v>2383</v>
      </c>
      <c r="G461" s="47" t="s">
        <v>2380</v>
      </c>
      <c r="H461" s="47" t="s">
        <v>2383</v>
      </c>
      <c r="I461" s="47">
        <v>1</v>
      </c>
      <c r="J461" s="47" t="s">
        <v>2380</v>
      </c>
    </row>
    <row r="462" spans="1:10" x14ac:dyDescent="0.25">
      <c r="A462" s="47" t="s">
        <v>1911</v>
      </c>
      <c r="B462" s="47">
        <v>26.885000000000002</v>
      </c>
      <c r="C462" s="47" t="str">
        <f t="shared" si="14"/>
        <v>Over Weight</v>
      </c>
      <c r="D462" s="47">
        <v>5.18</v>
      </c>
      <c r="E462" s="47" t="str">
        <f t="shared" si="15"/>
        <v>Normal</v>
      </c>
      <c r="F462" s="47" t="s">
        <v>2380</v>
      </c>
      <c r="G462" s="47" t="s">
        <v>2380</v>
      </c>
      <c r="H462" s="47" t="s">
        <v>2383</v>
      </c>
      <c r="I462" s="47">
        <v>1</v>
      </c>
      <c r="J462" s="47" t="s">
        <v>2383</v>
      </c>
    </row>
    <row r="463" spans="1:10" x14ac:dyDescent="0.25">
      <c r="A463" s="47" t="s">
        <v>1910</v>
      </c>
      <c r="B463" s="47">
        <v>25.27</v>
      </c>
      <c r="C463" s="47" t="str">
        <f t="shared" si="14"/>
        <v>Over Weight</v>
      </c>
      <c r="D463" s="47">
        <v>5.29</v>
      </c>
      <c r="E463" s="47" t="str">
        <f t="shared" si="15"/>
        <v>Normal</v>
      </c>
      <c r="F463" s="47" t="s">
        <v>2380</v>
      </c>
      <c r="G463" s="47" t="s">
        <v>2380</v>
      </c>
      <c r="H463" s="47" t="s">
        <v>2383</v>
      </c>
      <c r="I463" s="47">
        <v>1</v>
      </c>
      <c r="J463" s="47" t="s">
        <v>2383</v>
      </c>
    </row>
    <row r="464" spans="1:10" x14ac:dyDescent="0.25">
      <c r="A464" s="47" t="s">
        <v>1909</v>
      </c>
      <c r="B464" s="47">
        <v>23.655000000000001</v>
      </c>
      <c r="C464" s="47" t="str">
        <f t="shared" si="14"/>
        <v>Healthy Weight</v>
      </c>
      <c r="D464" s="47">
        <v>4.8600000000000003</v>
      </c>
      <c r="E464" s="47" t="str">
        <f t="shared" si="15"/>
        <v>Normal</v>
      </c>
      <c r="F464" s="47" t="s">
        <v>2383</v>
      </c>
      <c r="G464" s="47" t="s">
        <v>2380</v>
      </c>
      <c r="H464" s="47" t="s">
        <v>2380</v>
      </c>
      <c r="I464" s="47">
        <v>0</v>
      </c>
      <c r="J464" s="47" t="s">
        <v>2383</v>
      </c>
    </row>
    <row r="465" spans="1:10" x14ac:dyDescent="0.25">
      <c r="A465" s="47" t="s">
        <v>1908</v>
      </c>
      <c r="B465" s="47">
        <v>55.05</v>
      </c>
      <c r="C465" s="47" t="str">
        <f t="shared" si="14"/>
        <v>Obesity</v>
      </c>
      <c r="D465" s="47">
        <v>7.66</v>
      </c>
      <c r="E465" s="47" t="str">
        <f t="shared" si="15"/>
        <v>Above Diabetes</v>
      </c>
      <c r="F465" s="47" t="s">
        <v>2380</v>
      </c>
      <c r="G465" s="47" t="s">
        <v>2380</v>
      </c>
      <c r="H465" s="47" t="s">
        <v>2380</v>
      </c>
      <c r="I465" s="47">
        <v>0</v>
      </c>
      <c r="J465" s="47" t="s">
        <v>2380</v>
      </c>
    </row>
    <row r="466" spans="1:10" x14ac:dyDescent="0.25">
      <c r="A466" s="47" t="s">
        <v>1907</v>
      </c>
      <c r="B466" s="47">
        <v>24.89</v>
      </c>
      <c r="C466" s="47" t="str">
        <f t="shared" si="14"/>
        <v>Healthy Weight</v>
      </c>
      <c r="D466" s="47">
        <v>6.1</v>
      </c>
      <c r="E466" s="47" t="str">
        <f t="shared" si="15"/>
        <v>Prediabetes</v>
      </c>
      <c r="F466" s="47" t="s">
        <v>2383</v>
      </c>
      <c r="G466" s="47" t="s">
        <v>2380</v>
      </c>
      <c r="H466" s="47" t="s">
        <v>2383</v>
      </c>
      <c r="I466" s="47">
        <v>1</v>
      </c>
      <c r="J466" s="47" t="s">
        <v>2383</v>
      </c>
    </row>
    <row r="467" spans="1:10" x14ac:dyDescent="0.25">
      <c r="A467" s="47" t="s">
        <v>1906</v>
      </c>
      <c r="B467" s="47">
        <v>18.715</v>
      </c>
      <c r="C467" s="47" t="str">
        <f t="shared" si="14"/>
        <v>Healthy Weight</v>
      </c>
      <c r="D467" s="47">
        <v>4.4400000000000004</v>
      </c>
      <c r="E467" s="47" t="str">
        <f t="shared" si="15"/>
        <v>Normal</v>
      </c>
      <c r="F467" s="47" t="s">
        <v>2380</v>
      </c>
      <c r="G467" s="47" t="s">
        <v>2380</v>
      </c>
      <c r="H467" s="47" t="s">
        <v>2380</v>
      </c>
      <c r="I467" s="47">
        <v>0</v>
      </c>
      <c r="J467" s="47" t="s">
        <v>2380</v>
      </c>
    </row>
    <row r="468" spans="1:10" x14ac:dyDescent="0.25">
      <c r="A468" s="47" t="s">
        <v>1905</v>
      </c>
      <c r="B468" s="47">
        <v>28.12</v>
      </c>
      <c r="C468" s="47" t="str">
        <f t="shared" si="14"/>
        <v>Over Weight</v>
      </c>
      <c r="D468" s="47">
        <v>6.15</v>
      </c>
      <c r="E468" s="47" t="str">
        <f t="shared" si="15"/>
        <v>Prediabetes</v>
      </c>
      <c r="F468" s="47" t="s">
        <v>2380</v>
      </c>
      <c r="G468" s="47" t="s">
        <v>2380</v>
      </c>
      <c r="H468" s="47" t="s">
        <v>2380</v>
      </c>
      <c r="I468" s="47">
        <v>0</v>
      </c>
      <c r="J468" s="47" t="s">
        <v>2383</v>
      </c>
    </row>
    <row r="469" spans="1:10" x14ac:dyDescent="0.25">
      <c r="A469" s="47" t="s">
        <v>1904</v>
      </c>
      <c r="B469" s="47">
        <v>26.6</v>
      </c>
      <c r="C469" s="47" t="str">
        <f t="shared" si="14"/>
        <v>Over Weight</v>
      </c>
      <c r="D469" s="47">
        <v>4.53</v>
      </c>
      <c r="E469" s="47" t="str">
        <f t="shared" si="15"/>
        <v>Normal</v>
      </c>
      <c r="F469" s="47" t="s">
        <v>2380</v>
      </c>
      <c r="G469" s="47" t="s">
        <v>2380</v>
      </c>
      <c r="H469" s="47" t="s">
        <v>2380</v>
      </c>
      <c r="I469" s="47">
        <v>0</v>
      </c>
      <c r="J469" s="47" t="s">
        <v>2383</v>
      </c>
    </row>
    <row r="470" spans="1:10" x14ac:dyDescent="0.25">
      <c r="A470" s="47" t="s">
        <v>1903</v>
      </c>
      <c r="B470" s="47">
        <v>30.114999999999998</v>
      </c>
      <c r="C470" s="47" t="str">
        <f t="shared" si="14"/>
        <v>Obesity</v>
      </c>
      <c r="D470" s="47">
        <v>5.48</v>
      </c>
      <c r="E470" s="47" t="str">
        <f t="shared" si="15"/>
        <v>Normal</v>
      </c>
      <c r="F470" s="47" t="s">
        <v>2380</v>
      </c>
      <c r="G470" s="47" t="s">
        <v>2382</v>
      </c>
      <c r="H470" s="47" t="s">
        <v>2380</v>
      </c>
      <c r="I470" s="47">
        <v>1</v>
      </c>
      <c r="J470" s="47" t="s">
        <v>2380</v>
      </c>
    </row>
    <row r="471" spans="1:10" x14ac:dyDescent="0.25">
      <c r="A471" s="47" t="s">
        <v>1902</v>
      </c>
      <c r="B471" s="47">
        <v>24.605</v>
      </c>
      <c r="C471" s="47" t="str">
        <f t="shared" si="14"/>
        <v>Healthy Weight</v>
      </c>
      <c r="D471" s="47">
        <v>5.48</v>
      </c>
      <c r="E471" s="47" t="str">
        <f t="shared" si="15"/>
        <v>Normal</v>
      </c>
      <c r="F471" s="47" t="s">
        <v>2380</v>
      </c>
      <c r="G471" s="47" t="s">
        <v>2380</v>
      </c>
      <c r="H471" s="47" t="s">
        <v>2380</v>
      </c>
      <c r="I471" s="47">
        <v>0</v>
      </c>
      <c r="J471" s="47" t="s">
        <v>2383</v>
      </c>
    </row>
    <row r="472" spans="1:10" x14ac:dyDescent="0.25">
      <c r="A472" s="47" t="s">
        <v>1901</v>
      </c>
      <c r="B472" s="47">
        <v>29.6</v>
      </c>
      <c r="C472" s="47" t="str">
        <f t="shared" si="14"/>
        <v>Over Weight</v>
      </c>
      <c r="D472" s="47">
        <v>8.1</v>
      </c>
      <c r="E472" s="47" t="str">
        <f t="shared" si="15"/>
        <v>Above Diabetes</v>
      </c>
      <c r="F472" s="47" t="s">
        <v>2380</v>
      </c>
      <c r="G472" s="47" t="s">
        <v>2380</v>
      </c>
      <c r="H472" s="47" t="s">
        <v>2380</v>
      </c>
      <c r="I472" s="47">
        <v>0</v>
      </c>
      <c r="J472" s="47" t="s">
        <v>2380</v>
      </c>
    </row>
    <row r="473" spans="1:10" x14ac:dyDescent="0.25">
      <c r="A473" s="47" t="s">
        <v>1900</v>
      </c>
      <c r="B473" s="47">
        <v>24.42</v>
      </c>
      <c r="C473" s="47" t="str">
        <f t="shared" si="14"/>
        <v>Healthy Weight</v>
      </c>
      <c r="D473" s="47">
        <v>7.16</v>
      </c>
      <c r="E473" s="47" t="str">
        <f t="shared" si="15"/>
        <v>Above Diabetes</v>
      </c>
      <c r="F473" s="47" t="s">
        <v>2380</v>
      </c>
      <c r="G473" s="47" t="s">
        <v>2380</v>
      </c>
      <c r="H473" s="47" t="s">
        <v>2380</v>
      </c>
      <c r="I473" s="47">
        <v>0</v>
      </c>
      <c r="J473" s="47" t="s">
        <v>2383</v>
      </c>
    </row>
    <row r="474" spans="1:10" x14ac:dyDescent="0.25">
      <c r="A474" s="47" t="s">
        <v>1899</v>
      </c>
      <c r="B474" s="47">
        <v>20.9</v>
      </c>
      <c r="C474" s="47" t="str">
        <f t="shared" si="14"/>
        <v>Healthy Weight</v>
      </c>
      <c r="D474" s="47">
        <v>4.55</v>
      </c>
      <c r="E474" s="47" t="str">
        <f t="shared" si="15"/>
        <v>Normal</v>
      </c>
      <c r="F474" s="47" t="s">
        <v>2383</v>
      </c>
      <c r="G474" s="47" t="s">
        <v>2380</v>
      </c>
      <c r="H474" s="47" t="s">
        <v>2383</v>
      </c>
      <c r="I474" s="47">
        <v>1</v>
      </c>
      <c r="J474" s="47" t="s">
        <v>2383</v>
      </c>
    </row>
    <row r="475" spans="1:10" x14ac:dyDescent="0.25">
      <c r="A475" s="47" t="s">
        <v>1898</v>
      </c>
      <c r="B475" s="47">
        <v>22.895</v>
      </c>
      <c r="C475" s="47" t="str">
        <f t="shared" si="14"/>
        <v>Healthy Weight</v>
      </c>
      <c r="D475" s="47">
        <v>6.03</v>
      </c>
      <c r="E475" s="47" t="str">
        <f t="shared" si="15"/>
        <v>Prediabetes</v>
      </c>
      <c r="F475" s="47" t="s">
        <v>2380</v>
      </c>
      <c r="G475" s="47" t="s">
        <v>2380</v>
      </c>
      <c r="H475" s="47" t="s">
        <v>2380</v>
      </c>
      <c r="I475" s="47">
        <v>0</v>
      </c>
      <c r="J475" s="47" t="s">
        <v>2383</v>
      </c>
    </row>
    <row r="476" spans="1:10" x14ac:dyDescent="0.25">
      <c r="A476" s="47" t="s">
        <v>1897</v>
      </c>
      <c r="B476" s="47">
        <v>28.3</v>
      </c>
      <c r="C476" s="47" t="str">
        <f t="shared" si="14"/>
        <v>Over Weight</v>
      </c>
      <c r="D476" s="47">
        <v>5.47</v>
      </c>
      <c r="E476" s="47" t="str">
        <f t="shared" si="15"/>
        <v>Normal</v>
      </c>
      <c r="F476" s="47" t="s">
        <v>2383</v>
      </c>
      <c r="G476" s="47" t="s">
        <v>2380</v>
      </c>
      <c r="H476" s="47" t="s">
        <v>2383</v>
      </c>
      <c r="I476" s="47">
        <v>1</v>
      </c>
      <c r="J476" s="47" t="s">
        <v>2383</v>
      </c>
    </row>
    <row r="477" spans="1:10" x14ac:dyDescent="0.25">
      <c r="A477" s="47" t="s">
        <v>1895</v>
      </c>
      <c r="B477" s="47">
        <v>54.3</v>
      </c>
      <c r="C477" s="47" t="str">
        <f t="shared" si="14"/>
        <v>Obesity</v>
      </c>
      <c r="D477" s="47">
        <v>4.1500000000000004</v>
      </c>
      <c r="E477" s="47" t="str">
        <f t="shared" si="15"/>
        <v>Normal</v>
      </c>
      <c r="F477" s="47" t="s">
        <v>2383</v>
      </c>
      <c r="G477" s="47" t="s">
        <v>2380</v>
      </c>
      <c r="H477" s="47" t="s">
        <v>2380</v>
      </c>
      <c r="I477" s="47">
        <v>1</v>
      </c>
      <c r="J477" s="47" t="s">
        <v>2380</v>
      </c>
    </row>
    <row r="478" spans="1:10" x14ac:dyDescent="0.25">
      <c r="A478" s="47" t="s">
        <v>1894</v>
      </c>
      <c r="B478" s="47">
        <v>33.344999999999999</v>
      </c>
      <c r="C478" s="47" t="str">
        <f t="shared" si="14"/>
        <v>Obesity</v>
      </c>
      <c r="D478" s="47">
        <v>11.32</v>
      </c>
      <c r="E478" s="47" t="str">
        <f t="shared" si="15"/>
        <v>Above Diabetes</v>
      </c>
      <c r="F478" s="47" t="s">
        <v>2383</v>
      </c>
      <c r="G478" s="47" t="s">
        <v>2380</v>
      </c>
      <c r="H478" s="47" t="s">
        <v>2380</v>
      </c>
      <c r="I478" s="47">
        <v>1</v>
      </c>
      <c r="J478" s="47" t="s">
        <v>2380</v>
      </c>
    </row>
    <row r="479" spans="1:10" x14ac:dyDescent="0.25">
      <c r="A479" s="47" t="s">
        <v>1893</v>
      </c>
      <c r="B479" s="47">
        <v>33</v>
      </c>
      <c r="C479" s="47" t="str">
        <f t="shared" si="14"/>
        <v>Obesity</v>
      </c>
      <c r="D479" s="47">
        <v>9.51</v>
      </c>
      <c r="E479" s="47" t="str">
        <f t="shared" si="15"/>
        <v>Above Diabetes</v>
      </c>
      <c r="F479" s="47" t="s">
        <v>2383</v>
      </c>
      <c r="G479" s="47" t="s">
        <v>2380</v>
      </c>
      <c r="H479" s="47" t="s">
        <v>2380</v>
      </c>
      <c r="I479" s="47">
        <v>0</v>
      </c>
      <c r="J479" s="47" t="s">
        <v>2380</v>
      </c>
    </row>
    <row r="480" spans="1:10" x14ac:dyDescent="0.25">
      <c r="A480" s="47" t="s">
        <v>1892</v>
      </c>
      <c r="B480" s="47">
        <v>28.024999999999999</v>
      </c>
      <c r="C480" s="47" t="str">
        <f t="shared" si="14"/>
        <v>Over Weight</v>
      </c>
      <c r="D480" s="47">
        <v>7.67</v>
      </c>
      <c r="E480" s="47" t="str">
        <f t="shared" si="15"/>
        <v>Above Diabetes</v>
      </c>
      <c r="F480" s="47" t="s">
        <v>2383</v>
      </c>
      <c r="G480" s="47" t="s">
        <v>2380</v>
      </c>
      <c r="H480" s="47" t="s">
        <v>2380</v>
      </c>
      <c r="I480" s="47">
        <v>1</v>
      </c>
      <c r="J480" s="47" t="s">
        <v>2383</v>
      </c>
    </row>
    <row r="481" spans="1:10" x14ac:dyDescent="0.25">
      <c r="A481" s="47" t="s">
        <v>1891</v>
      </c>
      <c r="B481" s="47">
        <v>28.69</v>
      </c>
      <c r="C481" s="47" t="str">
        <f t="shared" si="14"/>
        <v>Over Weight</v>
      </c>
      <c r="D481" s="47">
        <v>6.23</v>
      </c>
      <c r="E481" s="47" t="str">
        <f t="shared" si="15"/>
        <v>Prediabetes</v>
      </c>
      <c r="F481" s="47" t="s">
        <v>2380</v>
      </c>
      <c r="G481" s="47" t="s">
        <v>2380</v>
      </c>
      <c r="H481" s="47" t="s">
        <v>2380</v>
      </c>
      <c r="I481" s="47">
        <v>1</v>
      </c>
      <c r="J481" s="47" t="s">
        <v>2383</v>
      </c>
    </row>
    <row r="482" spans="1:10" x14ac:dyDescent="0.25">
      <c r="A482" s="47" t="s">
        <v>1890</v>
      </c>
      <c r="B482" s="47">
        <v>40.28</v>
      </c>
      <c r="C482" s="47" t="str">
        <f t="shared" si="14"/>
        <v>Obesity</v>
      </c>
      <c r="D482" s="47">
        <v>8.9</v>
      </c>
      <c r="E482" s="47" t="str">
        <f t="shared" si="15"/>
        <v>Above Diabetes</v>
      </c>
      <c r="F482" s="47" t="s">
        <v>2380</v>
      </c>
      <c r="G482" s="47" t="s">
        <v>2380</v>
      </c>
      <c r="H482" s="47" t="s">
        <v>2380</v>
      </c>
      <c r="I482" s="47">
        <v>0</v>
      </c>
      <c r="J482" s="47" t="s">
        <v>2380</v>
      </c>
    </row>
    <row r="483" spans="1:10" x14ac:dyDescent="0.25">
      <c r="A483" s="47" t="s">
        <v>1889</v>
      </c>
      <c r="B483" s="47">
        <v>37.299999999999997</v>
      </c>
      <c r="C483" s="47" t="str">
        <f t="shared" si="14"/>
        <v>Obesity</v>
      </c>
      <c r="D483" s="47">
        <v>7.79</v>
      </c>
      <c r="E483" s="47" t="str">
        <f t="shared" si="15"/>
        <v>Above Diabetes</v>
      </c>
      <c r="F483" s="47" t="s">
        <v>2383</v>
      </c>
      <c r="G483" s="47" t="s">
        <v>2380</v>
      </c>
      <c r="H483" s="47" t="s">
        <v>2380</v>
      </c>
      <c r="I483" s="47">
        <v>0</v>
      </c>
      <c r="J483" s="47" t="s">
        <v>2380</v>
      </c>
    </row>
    <row r="484" spans="1:10" x14ac:dyDescent="0.25">
      <c r="A484" s="47" t="s">
        <v>1888</v>
      </c>
      <c r="B484" s="47">
        <v>54.47</v>
      </c>
      <c r="C484" s="47" t="str">
        <f t="shared" si="14"/>
        <v>Obesity</v>
      </c>
      <c r="D484" s="47">
        <v>4.49</v>
      </c>
      <c r="E484" s="47" t="str">
        <f t="shared" si="15"/>
        <v>Normal</v>
      </c>
      <c r="F484" s="47" t="s">
        <v>2383</v>
      </c>
      <c r="G484" s="47" t="s">
        <v>2380</v>
      </c>
      <c r="H484" s="47" t="s">
        <v>2380</v>
      </c>
      <c r="I484" s="47">
        <v>2</v>
      </c>
      <c r="J484" s="47" t="s">
        <v>2380</v>
      </c>
    </row>
    <row r="485" spans="1:10" x14ac:dyDescent="0.25">
      <c r="A485" s="47" t="s">
        <v>1887</v>
      </c>
      <c r="B485" s="47">
        <v>38.06</v>
      </c>
      <c r="C485" s="47" t="str">
        <f t="shared" si="14"/>
        <v>Obesity</v>
      </c>
      <c r="D485" s="47">
        <v>5.24</v>
      </c>
      <c r="E485" s="47" t="str">
        <f t="shared" si="15"/>
        <v>Normal</v>
      </c>
      <c r="F485" s="47" t="s">
        <v>2383</v>
      </c>
      <c r="G485" s="47" t="s">
        <v>2380</v>
      </c>
      <c r="H485" s="47" t="s">
        <v>2383</v>
      </c>
      <c r="I485" s="47">
        <v>1</v>
      </c>
      <c r="J485" s="47" t="s">
        <v>2380</v>
      </c>
    </row>
    <row r="486" spans="1:10" x14ac:dyDescent="0.25">
      <c r="A486" s="47" t="s">
        <v>1886</v>
      </c>
      <c r="B486" s="47">
        <v>51.47</v>
      </c>
      <c r="C486" s="47" t="str">
        <f t="shared" si="14"/>
        <v>Obesity</v>
      </c>
      <c r="D486" s="47">
        <v>9.6</v>
      </c>
      <c r="E486" s="47" t="str">
        <f t="shared" si="15"/>
        <v>Above Diabetes</v>
      </c>
      <c r="F486" s="47" t="s">
        <v>2380</v>
      </c>
      <c r="G486" s="47" t="s">
        <v>2380</v>
      </c>
      <c r="H486" s="47" t="s">
        <v>2380</v>
      </c>
      <c r="I486" s="47">
        <v>0</v>
      </c>
      <c r="J486" s="47" t="s">
        <v>2380</v>
      </c>
    </row>
    <row r="487" spans="1:10" x14ac:dyDescent="0.25">
      <c r="A487" s="47" t="s">
        <v>1885</v>
      </c>
      <c r="B487" s="47">
        <v>29.8</v>
      </c>
      <c r="C487" s="47" t="str">
        <f t="shared" si="14"/>
        <v>Over Weight</v>
      </c>
      <c r="D487" s="47">
        <v>5.78</v>
      </c>
      <c r="E487" s="47" t="str">
        <f t="shared" si="15"/>
        <v>Prediabetes</v>
      </c>
      <c r="F487" s="47" t="s">
        <v>2383</v>
      </c>
      <c r="G487" s="47" t="s">
        <v>2380</v>
      </c>
      <c r="H487" s="47" t="s">
        <v>2380</v>
      </c>
      <c r="I487" s="47">
        <v>0</v>
      </c>
      <c r="J487" s="47" t="s">
        <v>2380</v>
      </c>
    </row>
    <row r="488" spans="1:10" x14ac:dyDescent="0.25">
      <c r="A488" s="47" t="s">
        <v>1884</v>
      </c>
      <c r="B488" s="47">
        <v>49.77</v>
      </c>
      <c r="C488" s="47" t="str">
        <f t="shared" si="14"/>
        <v>Obesity</v>
      </c>
      <c r="D488" s="47">
        <v>7.02</v>
      </c>
      <c r="E488" s="47" t="str">
        <f t="shared" si="15"/>
        <v>Above Diabetes</v>
      </c>
      <c r="F488" s="47" t="s">
        <v>2380</v>
      </c>
      <c r="G488" s="47" t="s">
        <v>2380</v>
      </c>
      <c r="H488" s="47" t="s">
        <v>2380</v>
      </c>
      <c r="I488" s="47">
        <v>0</v>
      </c>
      <c r="J488" s="47" t="s">
        <v>2380</v>
      </c>
    </row>
    <row r="489" spans="1:10" x14ac:dyDescent="0.25">
      <c r="A489" s="47" t="s">
        <v>1883</v>
      </c>
      <c r="B489" s="47">
        <v>25.555</v>
      </c>
      <c r="C489" s="47" t="str">
        <f t="shared" si="14"/>
        <v>Over Weight</v>
      </c>
      <c r="D489" s="47">
        <v>4.09</v>
      </c>
      <c r="E489" s="47" t="str">
        <f t="shared" si="15"/>
        <v>Normal</v>
      </c>
      <c r="F489" s="47" t="s">
        <v>2383</v>
      </c>
      <c r="G489" s="47" t="s">
        <v>2380</v>
      </c>
      <c r="H489" s="47" t="s">
        <v>2380</v>
      </c>
      <c r="I489" s="47">
        <v>0</v>
      </c>
      <c r="J489" s="47" t="s">
        <v>2383</v>
      </c>
    </row>
    <row r="490" spans="1:10" x14ac:dyDescent="0.25">
      <c r="A490" s="47" t="s">
        <v>1882</v>
      </c>
      <c r="B490" s="47">
        <v>29.64</v>
      </c>
      <c r="C490" s="47" t="str">
        <f t="shared" si="14"/>
        <v>Over Weight</v>
      </c>
      <c r="D490" s="47">
        <v>4.93</v>
      </c>
      <c r="E490" s="47" t="str">
        <f t="shared" si="15"/>
        <v>Normal</v>
      </c>
      <c r="F490" s="47" t="s">
        <v>2380</v>
      </c>
      <c r="G490" s="47" t="s">
        <v>2380</v>
      </c>
      <c r="H490" s="47" t="s">
        <v>2383</v>
      </c>
      <c r="I490" s="47">
        <v>1</v>
      </c>
      <c r="J490" s="47" t="s">
        <v>2380</v>
      </c>
    </row>
    <row r="491" spans="1:10" x14ac:dyDescent="0.25">
      <c r="A491" s="47" t="s">
        <v>1881</v>
      </c>
      <c r="B491" s="47">
        <v>53.93</v>
      </c>
      <c r="C491" s="47" t="str">
        <f t="shared" si="14"/>
        <v>Obesity</v>
      </c>
      <c r="D491" s="47">
        <v>5.34</v>
      </c>
      <c r="E491" s="47" t="str">
        <f t="shared" si="15"/>
        <v>Normal</v>
      </c>
      <c r="F491" s="47" t="s">
        <v>2383</v>
      </c>
      <c r="G491" s="47" t="s">
        <v>2380</v>
      </c>
      <c r="H491" s="47" t="s">
        <v>2380</v>
      </c>
      <c r="I491" s="47">
        <v>2</v>
      </c>
      <c r="J491" s="47" t="s">
        <v>2380</v>
      </c>
    </row>
    <row r="492" spans="1:10" x14ac:dyDescent="0.25">
      <c r="A492" s="47" t="s">
        <v>1880</v>
      </c>
      <c r="B492" s="47">
        <v>28.024999999999999</v>
      </c>
      <c r="C492" s="47" t="str">
        <f t="shared" si="14"/>
        <v>Over Weight</v>
      </c>
      <c r="D492" s="47">
        <v>5.65</v>
      </c>
      <c r="E492" s="47" t="str">
        <f t="shared" si="15"/>
        <v>Normal</v>
      </c>
      <c r="F492" s="47" t="s">
        <v>2380</v>
      </c>
      <c r="G492" s="47" t="s">
        <v>2380</v>
      </c>
      <c r="H492" s="47" t="s">
        <v>2380</v>
      </c>
      <c r="I492" s="47">
        <v>1</v>
      </c>
      <c r="J492" s="47" t="s">
        <v>2383</v>
      </c>
    </row>
    <row r="493" spans="1:10" x14ac:dyDescent="0.25">
      <c r="A493" s="47" t="s">
        <v>1879</v>
      </c>
      <c r="B493" s="47">
        <v>27.5</v>
      </c>
      <c r="C493" s="47" t="str">
        <f t="shared" si="14"/>
        <v>Over Weight</v>
      </c>
      <c r="D493" s="47">
        <v>4.49</v>
      </c>
      <c r="E493" s="47" t="str">
        <f t="shared" si="15"/>
        <v>Normal</v>
      </c>
      <c r="F493" s="47" t="s">
        <v>2380</v>
      </c>
      <c r="G493" s="47" t="s">
        <v>2380</v>
      </c>
      <c r="H493" s="47" t="s">
        <v>2380</v>
      </c>
      <c r="I493" s="47">
        <v>0</v>
      </c>
      <c r="J493" s="47" t="s">
        <v>2380</v>
      </c>
    </row>
    <row r="494" spans="1:10" x14ac:dyDescent="0.25">
      <c r="A494" s="47" t="s">
        <v>1878</v>
      </c>
      <c r="B494" s="47">
        <v>21.8</v>
      </c>
      <c r="C494" s="47" t="str">
        <f t="shared" si="14"/>
        <v>Healthy Weight</v>
      </c>
      <c r="D494" s="47">
        <v>10.55</v>
      </c>
      <c r="E494" s="47" t="str">
        <f t="shared" si="15"/>
        <v>Above Diabetes</v>
      </c>
      <c r="F494" s="47" t="s">
        <v>2380</v>
      </c>
      <c r="G494" s="47" t="s">
        <v>2380</v>
      </c>
      <c r="H494" s="47" t="s">
        <v>2380</v>
      </c>
      <c r="I494" s="47">
        <v>0</v>
      </c>
      <c r="J494" s="47" t="s">
        <v>2383</v>
      </c>
    </row>
    <row r="495" spans="1:10" x14ac:dyDescent="0.25">
      <c r="A495" s="47" t="s">
        <v>1877</v>
      </c>
      <c r="B495" s="47">
        <v>26.41</v>
      </c>
      <c r="C495" s="47" t="str">
        <f t="shared" si="14"/>
        <v>Over Weight</v>
      </c>
      <c r="D495" s="47">
        <v>4.92</v>
      </c>
      <c r="E495" s="47" t="str">
        <f t="shared" si="15"/>
        <v>Normal</v>
      </c>
      <c r="F495" s="47" t="s">
        <v>2383</v>
      </c>
      <c r="G495" s="47" t="s">
        <v>2380</v>
      </c>
      <c r="H495" s="47" t="s">
        <v>2383</v>
      </c>
      <c r="I495" s="47">
        <v>1</v>
      </c>
      <c r="J495" s="47" t="s">
        <v>2383</v>
      </c>
    </row>
    <row r="496" spans="1:10" x14ac:dyDescent="0.25">
      <c r="A496" s="47" t="s">
        <v>1876</v>
      </c>
      <c r="B496" s="47">
        <v>27.835000000000001</v>
      </c>
      <c r="C496" s="47" t="str">
        <f t="shared" si="14"/>
        <v>Over Weight</v>
      </c>
      <c r="D496" s="47">
        <v>5.9</v>
      </c>
      <c r="E496" s="47" t="str">
        <f t="shared" si="15"/>
        <v>Prediabetes</v>
      </c>
      <c r="F496" s="47" t="s">
        <v>2383</v>
      </c>
      <c r="G496" s="47" t="s">
        <v>2380</v>
      </c>
      <c r="H496" s="47" t="s">
        <v>2380</v>
      </c>
      <c r="I496" s="47">
        <v>1</v>
      </c>
      <c r="J496" s="47" t="s">
        <v>2383</v>
      </c>
    </row>
    <row r="497" spans="1:10" x14ac:dyDescent="0.25">
      <c r="A497" s="47" t="s">
        <v>1875</v>
      </c>
      <c r="B497" s="47">
        <v>51.74</v>
      </c>
      <c r="C497" s="47" t="str">
        <f t="shared" si="14"/>
        <v>Obesity</v>
      </c>
      <c r="D497" s="47">
        <v>4.9800000000000004</v>
      </c>
      <c r="E497" s="47" t="str">
        <f t="shared" si="15"/>
        <v>Normal</v>
      </c>
      <c r="F497" s="47" t="s">
        <v>2383</v>
      </c>
      <c r="G497" s="47" t="s">
        <v>2380</v>
      </c>
      <c r="H497" s="47" t="s">
        <v>2380</v>
      </c>
      <c r="I497" s="47">
        <v>2</v>
      </c>
      <c r="J497" s="47" t="s">
        <v>2380</v>
      </c>
    </row>
    <row r="498" spans="1:10" x14ac:dyDescent="0.25">
      <c r="A498" s="47" t="s">
        <v>1874</v>
      </c>
      <c r="B498" s="47">
        <v>23.37</v>
      </c>
      <c r="C498" s="47" t="str">
        <f t="shared" si="14"/>
        <v>Healthy Weight</v>
      </c>
      <c r="D498" s="47">
        <v>5.8</v>
      </c>
      <c r="E498" s="47" t="str">
        <f t="shared" si="15"/>
        <v>Prediabetes</v>
      </c>
      <c r="F498" s="47" t="s">
        <v>2380</v>
      </c>
      <c r="G498" s="47" t="s">
        <v>2380</v>
      </c>
      <c r="H498" s="47" t="s">
        <v>2380</v>
      </c>
      <c r="I498" s="47">
        <v>0</v>
      </c>
      <c r="J498" s="47" t="s">
        <v>2383</v>
      </c>
    </row>
    <row r="499" spans="1:10" x14ac:dyDescent="0.25">
      <c r="A499" s="47" t="s">
        <v>1873</v>
      </c>
      <c r="B499" s="47">
        <v>29.7</v>
      </c>
      <c r="C499" s="47" t="str">
        <f t="shared" si="14"/>
        <v>Over Weight</v>
      </c>
      <c r="D499" s="47">
        <v>6.21</v>
      </c>
      <c r="E499" s="47" t="str">
        <f t="shared" si="15"/>
        <v>Prediabetes</v>
      </c>
      <c r="F499" s="47" t="s">
        <v>2383</v>
      </c>
      <c r="G499" s="47" t="s">
        <v>2380</v>
      </c>
      <c r="H499" s="47" t="s">
        <v>2383</v>
      </c>
      <c r="I499" s="47">
        <v>1</v>
      </c>
      <c r="J499" s="47" t="s">
        <v>2383</v>
      </c>
    </row>
    <row r="500" spans="1:10" x14ac:dyDescent="0.25">
      <c r="A500" s="47" t="s">
        <v>1872</v>
      </c>
      <c r="B500" s="47">
        <v>20.045000000000002</v>
      </c>
      <c r="C500" s="47" t="str">
        <f t="shared" si="14"/>
        <v>Healthy Weight</v>
      </c>
      <c r="D500" s="47">
        <v>6.17</v>
      </c>
      <c r="E500" s="47" t="str">
        <f t="shared" si="15"/>
        <v>Prediabetes</v>
      </c>
      <c r="F500" s="47" t="s">
        <v>2380</v>
      </c>
      <c r="G500" s="47" t="s">
        <v>2380</v>
      </c>
      <c r="H500" s="47" t="s">
        <v>2383</v>
      </c>
      <c r="I500" s="47">
        <v>1</v>
      </c>
      <c r="J500" s="47" t="s">
        <v>2383</v>
      </c>
    </row>
    <row r="501" spans="1:10" x14ac:dyDescent="0.25">
      <c r="A501" s="47" t="s">
        <v>1871</v>
      </c>
      <c r="B501" s="47">
        <v>27.83</v>
      </c>
      <c r="C501" s="47" t="str">
        <f t="shared" si="14"/>
        <v>Over Weight</v>
      </c>
      <c r="D501" s="47">
        <v>5.36</v>
      </c>
      <c r="E501" s="47" t="str">
        <f t="shared" si="15"/>
        <v>Normal</v>
      </c>
      <c r="F501" s="47" t="s">
        <v>2380</v>
      </c>
      <c r="G501" s="47" t="s">
        <v>2380</v>
      </c>
      <c r="H501" s="47" t="s">
        <v>2380</v>
      </c>
      <c r="I501" s="47">
        <v>2</v>
      </c>
      <c r="J501" s="47" t="s">
        <v>2380</v>
      </c>
    </row>
    <row r="502" spans="1:10" x14ac:dyDescent="0.25">
      <c r="A502" s="47" t="s">
        <v>1870</v>
      </c>
      <c r="B502" s="47">
        <v>28.93</v>
      </c>
      <c r="C502" s="47" t="str">
        <f t="shared" si="14"/>
        <v>Over Weight</v>
      </c>
      <c r="D502" s="47">
        <v>5.2</v>
      </c>
      <c r="E502" s="47" t="str">
        <f t="shared" si="15"/>
        <v>Normal</v>
      </c>
      <c r="F502" s="47" t="s">
        <v>2380</v>
      </c>
      <c r="G502" s="47" t="s">
        <v>2380</v>
      </c>
      <c r="H502" s="47" t="s">
        <v>2380</v>
      </c>
      <c r="I502" s="47">
        <v>0</v>
      </c>
      <c r="J502" s="47" t="s">
        <v>2383</v>
      </c>
    </row>
    <row r="503" spans="1:10" x14ac:dyDescent="0.25">
      <c r="A503" s="47" t="s">
        <v>1869</v>
      </c>
      <c r="B503" s="47">
        <v>33.82</v>
      </c>
      <c r="C503" s="47" t="str">
        <f t="shared" si="14"/>
        <v>Obesity</v>
      </c>
      <c r="D503" s="47">
        <v>5.42</v>
      </c>
      <c r="E503" s="47" t="str">
        <f t="shared" si="15"/>
        <v>Normal</v>
      </c>
      <c r="F503" s="47" t="s">
        <v>2380</v>
      </c>
      <c r="G503" s="47" t="s">
        <v>2380</v>
      </c>
      <c r="H503" s="47" t="s">
        <v>2380</v>
      </c>
      <c r="I503" s="47">
        <v>0</v>
      </c>
      <c r="J503" s="47" t="s">
        <v>2380</v>
      </c>
    </row>
    <row r="504" spans="1:10" x14ac:dyDescent="0.25">
      <c r="A504" s="47" t="s">
        <v>1868</v>
      </c>
      <c r="B504" s="47">
        <v>20.234999999999999</v>
      </c>
      <c r="C504" s="47" t="str">
        <f t="shared" si="14"/>
        <v>Healthy Weight</v>
      </c>
      <c r="D504" s="47">
        <v>6.84</v>
      </c>
      <c r="E504" s="47" t="str">
        <f t="shared" si="15"/>
        <v>Above Diabetes</v>
      </c>
      <c r="F504" s="47" t="s">
        <v>2380</v>
      </c>
      <c r="G504" s="47" t="s">
        <v>2380</v>
      </c>
      <c r="H504" s="47" t="s">
        <v>2380</v>
      </c>
      <c r="I504" s="47">
        <v>0</v>
      </c>
      <c r="J504" s="47" t="s">
        <v>2383</v>
      </c>
    </row>
    <row r="505" spans="1:10" x14ac:dyDescent="0.25">
      <c r="A505" s="47" t="s">
        <v>1867</v>
      </c>
      <c r="B505" s="47">
        <v>49.2</v>
      </c>
      <c r="C505" s="47" t="str">
        <f t="shared" si="14"/>
        <v>Obesity</v>
      </c>
      <c r="D505" s="47">
        <v>10.9</v>
      </c>
      <c r="E505" s="47" t="str">
        <f t="shared" si="15"/>
        <v>Above Diabetes</v>
      </c>
      <c r="F505" s="47" t="s">
        <v>2383</v>
      </c>
      <c r="G505" s="47" t="s">
        <v>2380</v>
      </c>
      <c r="H505" s="47" t="s">
        <v>2383</v>
      </c>
      <c r="I505" s="47">
        <v>1</v>
      </c>
      <c r="J505" s="47" t="s">
        <v>2380</v>
      </c>
    </row>
    <row r="506" spans="1:10" x14ac:dyDescent="0.25">
      <c r="A506" s="47" t="s">
        <v>1866</v>
      </c>
      <c r="B506" s="47">
        <v>26.4</v>
      </c>
      <c r="C506" s="47" t="str">
        <f t="shared" si="14"/>
        <v>Over Weight</v>
      </c>
      <c r="D506" s="47">
        <v>4.87</v>
      </c>
      <c r="E506" s="47" t="str">
        <f t="shared" si="15"/>
        <v>Normal</v>
      </c>
      <c r="F506" s="47" t="s">
        <v>2383</v>
      </c>
      <c r="G506" s="47" t="s">
        <v>2380</v>
      </c>
      <c r="H506" s="47" t="s">
        <v>2380</v>
      </c>
      <c r="I506" s="47">
        <v>0</v>
      </c>
      <c r="J506" s="47" t="s">
        <v>2383</v>
      </c>
    </row>
    <row r="507" spans="1:10" x14ac:dyDescent="0.25">
      <c r="A507" s="47" t="s">
        <v>1865</v>
      </c>
      <c r="B507" s="47">
        <v>28.38</v>
      </c>
      <c r="C507" s="47" t="str">
        <f t="shared" si="14"/>
        <v>Over Weight</v>
      </c>
      <c r="D507" s="47">
        <v>6.07</v>
      </c>
      <c r="E507" s="47" t="str">
        <f t="shared" si="15"/>
        <v>Prediabetes</v>
      </c>
      <c r="F507" s="47" t="s">
        <v>2380</v>
      </c>
      <c r="G507" s="47" t="s">
        <v>2380</v>
      </c>
      <c r="H507" s="47" t="s">
        <v>2380</v>
      </c>
      <c r="I507" s="47">
        <v>1</v>
      </c>
      <c r="J507" s="47" t="s">
        <v>2383</v>
      </c>
    </row>
    <row r="508" spans="1:10" x14ac:dyDescent="0.25">
      <c r="A508" s="47" t="s">
        <v>1864</v>
      </c>
      <c r="B508" s="47">
        <v>24.64</v>
      </c>
      <c r="C508" s="47" t="str">
        <f t="shared" si="14"/>
        <v>Healthy Weight</v>
      </c>
      <c r="D508" s="47">
        <v>4.33</v>
      </c>
      <c r="E508" s="47" t="str">
        <f t="shared" si="15"/>
        <v>Normal</v>
      </c>
      <c r="F508" s="47" t="s">
        <v>2380</v>
      </c>
      <c r="G508" s="47" t="s">
        <v>2380</v>
      </c>
      <c r="H508" s="47" t="s">
        <v>2380</v>
      </c>
      <c r="I508" s="47">
        <v>0</v>
      </c>
      <c r="J508" s="47" t="s">
        <v>2383</v>
      </c>
    </row>
    <row r="509" spans="1:10" x14ac:dyDescent="0.25">
      <c r="A509" s="47" t="s">
        <v>1863</v>
      </c>
      <c r="B509" s="47">
        <v>39.71</v>
      </c>
      <c r="C509" s="47" t="str">
        <f t="shared" si="14"/>
        <v>Obesity</v>
      </c>
      <c r="D509" s="47">
        <v>5.83</v>
      </c>
      <c r="E509" s="47" t="str">
        <f t="shared" si="15"/>
        <v>Prediabetes</v>
      </c>
      <c r="F509" s="47" t="s">
        <v>2380</v>
      </c>
      <c r="G509" s="47" t="s">
        <v>2380</v>
      </c>
      <c r="H509" s="47" t="s">
        <v>2380</v>
      </c>
      <c r="I509" s="47">
        <v>1</v>
      </c>
      <c r="J509" s="47" t="s">
        <v>2380</v>
      </c>
    </row>
    <row r="510" spans="1:10" x14ac:dyDescent="0.25">
      <c r="A510" s="47" t="s">
        <v>1862</v>
      </c>
      <c r="B510" s="47">
        <v>22.22</v>
      </c>
      <c r="C510" s="47" t="str">
        <f t="shared" si="14"/>
        <v>Healthy Weight</v>
      </c>
      <c r="D510" s="47">
        <v>5.5</v>
      </c>
      <c r="E510" s="47" t="str">
        <f t="shared" si="15"/>
        <v>Normal</v>
      </c>
      <c r="F510" s="47" t="s">
        <v>2380</v>
      </c>
      <c r="G510" s="47" t="s">
        <v>2380</v>
      </c>
      <c r="H510" s="47" t="s">
        <v>2380</v>
      </c>
      <c r="I510" s="47">
        <v>0</v>
      </c>
      <c r="J510" s="47" t="s">
        <v>2383</v>
      </c>
    </row>
    <row r="511" spans="1:10" x14ac:dyDescent="0.25">
      <c r="A511" s="47" t="s">
        <v>1861</v>
      </c>
      <c r="B511" s="47">
        <v>33.344999999999999</v>
      </c>
      <c r="C511" s="47" t="str">
        <f t="shared" si="14"/>
        <v>Obesity</v>
      </c>
      <c r="D511" s="47">
        <v>4.79</v>
      </c>
      <c r="E511" s="47" t="str">
        <f t="shared" si="15"/>
        <v>Normal</v>
      </c>
      <c r="F511" s="47" t="s">
        <v>2380</v>
      </c>
      <c r="G511" s="47" t="s">
        <v>2380</v>
      </c>
      <c r="H511" s="47" t="s">
        <v>2383</v>
      </c>
      <c r="I511" s="47">
        <v>1</v>
      </c>
      <c r="J511" s="47" t="s">
        <v>2380</v>
      </c>
    </row>
    <row r="512" spans="1:10" x14ac:dyDescent="0.25">
      <c r="A512" s="47" t="s">
        <v>1860</v>
      </c>
      <c r="B512" s="47">
        <v>24.42</v>
      </c>
      <c r="C512" s="47" t="str">
        <f t="shared" si="14"/>
        <v>Healthy Weight</v>
      </c>
      <c r="D512" s="47">
        <v>5.81</v>
      </c>
      <c r="E512" s="47" t="str">
        <f t="shared" si="15"/>
        <v>Prediabetes</v>
      </c>
      <c r="F512" s="47" t="s">
        <v>2380</v>
      </c>
      <c r="G512" s="47" t="s">
        <v>2380</v>
      </c>
      <c r="H512" s="47" t="s">
        <v>2380</v>
      </c>
      <c r="I512" s="47">
        <v>1</v>
      </c>
      <c r="J512" s="47" t="s">
        <v>2383</v>
      </c>
    </row>
    <row r="513" spans="1:10" x14ac:dyDescent="0.25">
      <c r="A513" s="47" t="s">
        <v>1859</v>
      </c>
      <c r="B513" s="47">
        <v>29.81</v>
      </c>
      <c r="C513" s="47" t="str">
        <f t="shared" si="14"/>
        <v>Over Weight</v>
      </c>
      <c r="D513" s="47">
        <v>5.58</v>
      </c>
      <c r="E513" s="47" t="str">
        <f t="shared" si="15"/>
        <v>Normal</v>
      </c>
      <c r="F513" s="47" t="s">
        <v>2380</v>
      </c>
      <c r="G513" s="47" t="s">
        <v>2380</v>
      </c>
      <c r="H513" s="47" t="s">
        <v>2380</v>
      </c>
      <c r="I513" s="47">
        <v>0</v>
      </c>
      <c r="J513" s="47" t="s">
        <v>2383</v>
      </c>
    </row>
    <row r="514" spans="1:10" x14ac:dyDescent="0.25">
      <c r="A514" s="47" t="s">
        <v>1858</v>
      </c>
      <c r="B514" s="47">
        <v>51.18</v>
      </c>
      <c r="C514" s="47" t="str">
        <f t="shared" si="14"/>
        <v>Obesity</v>
      </c>
      <c r="D514" s="47">
        <v>4.4000000000000004</v>
      </c>
      <c r="E514" s="47" t="str">
        <f t="shared" si="15"/>
        <v>Normal</v>
      </c>
      <c r="F514" s="47" t="s">
        <v>2383</v>
      </c>
      <c r="G514" s="47" t="s">
        <v>2380</v>
      </c>
      <c r="H514" s="47" t="s">
        <v>2380</v>
      </c>
      <c r="I514" s="47">
        <v>2</v>
      </c>
      <c r="J514" s="47" t="s">
        <v>2380</v>
      </c>
    </row>
    <row r="515" spans="1:10" x14ac:dyDescent="0.25">
      <c r="A515" s="47" t="s">
        <v>1857</v>
      </c>
      <c r="B515" s="47">
        <v>51.37</v>
      </c>
      <c r="C515" s="47" t="str">
        <f t="shared" ref="C515:C578" si="16">IF(B515&lt;18.5,"Under Weight", IF(B515&lt;=24.9,"Healthy Weight", IF(B515&lt;=29.9,"Over Weight","Obesity")))</f>
        <v>Obesity</v>
      </c>
      <c r="D515" s="47">
        <v>8.18</v>
      </c>
      <c r="E515" s="47" t="str">
        <f t="shared" ref="E515:E578" si="17">IF(D515&lt;5.7,"Normal", IF(D515&lt;=6.4,"Prediabetes","Above Diabetes"))</f>
        <v>Above Diabetes</v>
      </c>
      <c r="F515" s="47" t="s">
        <v>2383</v>
      </c>
      <c r="G515" s="47" t="s">
        <v>2380</v>
      </c>
      <c r="H515" s="47" t="s">
        <v>2380</v>
      </c>
      <c r="I515" s="47">
        <v>0</v>
      </c>
      <c r="J515" s="47" t="s">
        <v>2380</v>
      </c>
    </row>
    <row r="516" spans="1:10" x14ac:dyDescent="0.25">
      <c r="A516" s="47" t="s">
        <v>1856</v>
      </c>
      <c r="B516" s="47">
        <v>36.19</v>
      </c>
      <c r="C516" s="47" t="str">
        <f t="shared" si="16"/>
        <v>Obesity</v>
      </c>
      <c r="D516" s="47">
        <v>5.52</v>
      </c>
      <c r="E516" s="47" t="str">
        <f t="shared" si="17"/>
        <v>Normal</v>
      </c>
      <c r="F516" s="47" t="s">
        <v>2383</v>
      </c>
      <c r="G516" s="47" t="s">
        <v>2380</v>
      </c>
      <c r="H516" s="47" t="s">
        <v>2380</v>
      </c>
      <c r="I516" s="47">
        <v>0</v>
      </c>
      <c r="J516" s="47" t="s">
        <v>2380</v>
      </c>
    </row>
    <row r="517" spans="1:10" x14ac:dyDescent="0.25">
      <c r="A517" s="47" t="s">
        <v>1855</v>
      </c>
      <c r="B517" s="47">
        <v>25.9</v>
      </c>
      <c r="C517" s="47" t="str">
        <f t="shared" si="16"/>
        <v>Over Weight</v>
      </c>
      <c r="D517" s="47">
        <v>4.84</v>
      </c>
      <c r="E517" s="47" t="str">
        <f t="shared" si="17"/>
        <v>Normal</v>
      </c>
      <c r="F517" s="47" t="s">
        <v>2380</v>
      </c>
      <c r="G517" s="47" t="s">
        <v>2380</v>
      </c>
      <c r="H517" s="47" t="s">
        <v>2380</v>
      </c>
      <c r="I517" s="47">
        <v>0</v>
      </c>
      <c r="J517" s="47" t="s">
        <v>2383</v>
      </c>
    </row>
    <row r="518" spans="1:10" x14ac:dyDescent="0.25">
      <c r="A518" s="47" t="s">
        <v>1854</v>
      </c>
      <c r="B518" s="47">
        <v>35.72</v>
      </c>
      <c r="C518" s="47" t="str">
        <f t="shared" si="16"/>
        <v>Obesity</v>
      </c>
      <c r="D518" s="47">
        <v>4.08</v>
      </c>
      <c r="E518" s="47" t="str">
        <f t="shared" si="17"/>
        <v>Normal</v>
      </c>
      <c r="F518" s="47" t="s">
        <v>2380</v>
      </c>
      <c r="G518" s="47" t="s">
        <v>2380</v>
      </c>
      <c r="H518" s="47" t="s">
        <v>2383</v>
      </c>
      <c r="I518" s="47">
        <v>1</v>
      </c>
      <c r="J518" s="47" t="s">
        <v>2380</v>
      </c>
    </row>
    <row r="519" spans="1:10" x14ac:dyDescent="0.25">
      <c r="A519" s="47" t="s">
        <v>1853</v>
      </c>
      <c r="B519" s="47">
        <v>27.94</v>
      </c>
      <c r="C519" s="47" t="str">
        <f t="shared" si="16"/>
        <v>Over Weight</v>
      </c>
      <c r="D519" s="47">
        <v>4.4800000000000004</v>
      </c>
      <c r="E519" s="47" t="str">
        <f t="shared" si="17"/>
        <v>Normal</v>
      </c>
      <c r="F519" s="47" t="s">
        <v>2380</v>
      </c>
      <c r="G519" s="47" t="s">
        <v>2380</v>
      </c>
      <c r="H519" s="47" t="s">
        <v>2383</v>
      </c>
      <c r="I519" s="47">
        <v>1</v>
      </c>
      <c r="J519" s="47" t="s">
        <v>2383</v>
      </c>
    </row>
    <row r="520" spans="1:10" x14ac:dyDescent="0.25">
      <c r="A520" s="47" t="s">
        <v>1852</v>
      </c>
      <c r="B520" s="47">
        <v>27.1</v>
      </c>
      <c r="C520" s="47" t="str">
        <f t="shared" si="16"/>
        <v>Over Weight</v>
      </c>
      <c r="D520" s="47">
        <v>5.73</v>
      </c>
      <c r="E520" s="47" t="str">
        <f t="shared" si="17"/>
        <v>Prediabetes</v>
      </c>
      <c r="F520" s="47" t="s">
        <v>2380</v>
      </c>
      <c r="G520" s="47" t="s">
        <v>2380</v>
      </c>
      <c r="H520" s="47" t="s">
        <v>2380</v>
      </c>
      <c r="I520" s="47">
        <v>0</v>
      </c>
      <c r="J520" s="47" t="s">
        <v>2383</v>
      </c>
    </row>
    <row r="521" spans="1:10" x14ac:dyDescent="0.25">
      <c r="A521" s="47" t="s">
        <v>1851</v>
      </c>
      <c r="B521" s="47">
        <v>18.3</v>
      </c>
      <c r="C521" s="47" t="str">
        <f t="shared" si="16"/>
        <v>Under Weight</v>
      </c>
      <c r="D521" s="47">
        <v>5.46</v>
      </c>
      <c r="E521" s="47" t="str">
        <f t="shared" si="17"/>
        <v>Normal</v>
      </c>
      <c r="F521" s="47" t="s">
        <v>2383</v>
      </c>
      <c r="G521" s="47" t="s">
        <v>2380</v>
      </c>
      <c r="H521" s="47" t="s">
        <v>2383</v>
      </c>
      <c r="I521" s="47">
        <v>1</v>
      </c>
      <c r="J521" s="47" t="s">
        <v>2383</v>
      </c>
    </row>
    <row r="522" spans="1:10" x14ac:dyDescent="0.25">
      <c r="A522" s="47" t="s">
        <v>1850</v>
      </c>
      <c r="B522" s="47">
        <v>25.3</v>
      </c>
      <c r="C522" s="47" t="str">
        <f t="shared" si="16"/>
        <v>Over Weight</v>
      </c>
      <c r="D522" s="47">
        <v>5.0199999999999996</v>
      </c>
      <c r="E522" s="47" t="str">
        <f t="shared" si="17"/>
        <v>Normal</v>
      </c>
      <c r="F522" s="47" t="s">
        <v>2383</v>
      </c>
      <c r="G522" s="47" t="s">
        <v>2380</v>
      </c>
      <c r="H522" s="47" t="s">
        <v>2380</v>
      </c>
      <c r="I522" s="47">
        <v>1</v>
      </c>
      <c r="J522" s="47" t="s">
        <v>2383</v>
      </c>
    </row>
    <row r="523" spans="1:10" x14ac:dyDescent="0.25">
      <c r="A523" s="47" t="s">
        <v>1849</v>
      </c>
      <c r="B523" s="47">
        <v>38.83</v>
      </c>
      <c r="C523" s="47" t="str">
        <f t="shared" si="16"/>
        <v>Obesity</v>
      </c>
      <c r="D523" s="47">
        <v>6.36</v>
      </c>
      <c r="E523" s="47" t="str">
        <f t="shared" si="17"/>
        <v>Prediabetes</v>
      </c>
      <c r="F523" s="47" t="s">
        <v>2380</v>
      </c>
      <c r="G523" s="47" t="s">
        <v>2380</v>
      </c>
      <c r="H523" s="47" t="s">
        <v>2380</v>
      </c>
      <c r="I523" s="47">
        <v>1</v>
      </c>
      <c r="J523" s="47" t="s">
        <v>2380</v>
      </c>
    </row>
    <row r="524" spans="1:10" x14ac:dyDescent="0.25">
      <c r="A524" s="47" t="s">
        <v>1848</v>
      </c>
      <c r="B524" s="47">
        <v>27.6</v>
      </c>
      <c r="C524" s="47" t="str">
        <f t="shared" si="16"/>
        <v>Over Weight</v>
      </c>
      <c r="D524" s="47">
        <v>5.36</v>
      </c>
      <c r="E524" s="47" t="str">
        <f t="shared" si="17"/>
        <v>Normal</v>
      </c>
      <c r="F524" s="47" t="s">
        <v>2380</v>
      </c>
      <c r="G524" s="47" t="s">
        <v>2380</v>
      </c>
      <c r="H524" s="47" t="s">
        <v>2380</v>
      </c>
      <c r="I524" s="47">
        <v>1</v>
      </c>
      <c r="J524" s="47" t="s">
        <v>2380</v>
      </c>
    </row>
    <row r="525" spans="1:10" x14ac:dyDescent="0.25">
      <c r="A525" s="47" t="s">
        <v>1847</v>
      </c>
      <c r="B525" s="47">
        <v>46.4</v>
      </c>
      <c r="C525" s="47" t="str">
        <f t="shared" si="16"/>
        <v>Obesity</v>
      </c>
      <c r="D525" s="47">
        <v>8.3699999999999992</v>
      </c>
      <c r="E525" s="47" t="str">
        <f t="shared" si="17"/>
        <v>Above Diabetes</v>
      </c>
      <c r="F525" s="47" t="s">
        <v>2383</v>
      </c>
      <c r="G525" s="47" t="s">
        <v>2380</v>
      </c>
      <c r="H525" s="47" t="s">
        <v>2383</v>
      </c>
      <c r="I525" s="47">
        <v>1</v>
      </c>
      <c r="J525" s="47" t="s">
        <v>2380</v>
      </c>
    </row>
    <row r="526" spans="1:10" x14ac:dyDescent="0.25">
      <c r="A526" s="47" t="s">
        <v>1846</v>
      </c>
      <c r="B526" s="47">
        <v>51.92</v>
      </c>
      <c r="C526" s="47" t="str">
        <f t="shared" si="16"/>
        <v>Obesity</v>
      </c>
      <c r="D526" s="47">
        <v>5.18</v>
      </c>
      <c r="E526" s="47" t="str">
        <f t="shared" si="17"/>
        <v>Normal</v>
      </c>
      <c r="F526" s="47" t="s">
        <v>2383</v>
      </c>
      <c r="G526" s="47" t="s">
        <v>2380</v>
      </c>
      <c r="H526" s="47" t="s">
        <v>2383</v>
      </c>
      <c r="I526" s="47">
        <v>1</v>
      </c>
      <c r="J526" s="47" t="s">
        <v>2380</v>
      </c>
    </row>
    <row r="527" spans="1:10" x14ac:dyDescent="0.25">
      <c r="A527" s="47" t="s">
        <v>1845</v>
      </c>
      <c r="B527" s="47">
        <v>32.395000000000003</v>
      </c>
      <c r="C527" s="47" t="str">
        <f t="shared" si="16"/>
        <v>Obesity</v>
      </c>
      <c r="D527" s="47">
        <v>5.68</v>
      </c>
      <c r="E527" s="47" t="str">
        <f t="shared" si="17"/>
        <v>Normal</v>
      </c>
      <c r="F527" s="47" t="s">
        <v>2383</v>
      </c>
      <c r="G527" s="47" t="s">
        <v>2380</v>
      </c>
      <c r="H527" s="47" t="s">
        <v>2380</v>
      </c>
      <c r="I527" s="47">
        <v>1</v>
      </c>
      <c r="J527" s="47" t="s">
        <v>2380</v>
      </c>
    </row>
    <row r="528" spans="1:10" x14ac:dyDescent="0.25">
      <c r="A528" s="47" t="s">
        <v>1844</v>
      </c>
      <c r="B528" s="47">
        <v>46.19</v>
      </c>
      <c r="C528" s="47" t="str">
        <f t="shared" si="16"/>
        <v>Obesity</v>
      </c>
      <c r="D528" s="47">
        <v>7.31</v>
      </c>
      <c r="E528" s="47" t="str">
        <f t="shared" si="17"/>
        <v>Above Diabetes</v>
      </c>
      <c r="F528" s="47" t="s">
        <v>2383</v>
      </c>
      <c r="G528" s="47" t="s">
        <v>2380</v>
      </c>
      <c r="H528" s="47" t="s">
        <v>2383</v>
      </c>
      <c r="I528" s="47">
        <v>1</v>
      </c>
      <c r="J528" s="47" t="s">
        <v>2380</v>
      </c>
    </row>
    <row r="529" spans="1:10" x14ac:dyDescent="0.25">
      <c r="A529" s="47" t="s">
        <v>1843</v>
      </c>
      <c r="B529" s="47">
        <v>27.93</v>
      </c>
      <c r="C529" s="47" t="str">
        <f t="shared" si="16"/>
        <v>Over Weight</v>
      </c>
      <c r="D529" s="47">
        <v>4.67</v>
      </c>
      <c r="E529" s="47" t="str">
        <f t="shared" si="17"/>
        <v>Normal</v>
      </c>
      <c r="F529" s="47" t="s">
        <v>2380</v>
      </c>
      <c r="G529" s="47" t="s">
        <v>2380</v>
      </c>
      <c r="H529" s="47" t="s">
        <v>2383</v>
      </c>
      <c r="I529" s="47">
        <v>1</v>
      </c>
      <c r="J529" s="47" t="s">
        <v>2380</v>
      </c>
    </row>
    <row r="530" spans="1:10" x14ac:dyDescent="0.25">
      <c r="A530" s="47" t="s">
        <v>1842</v>
      </c>
      <c r="B530" s="47">
        <v>45.62</v>
      </c>
      <c r="C530" s="47" t="str">
        <f t="shared" si="16"/>
        <v>Obesity</v>
      </c>
      <c r="D530" s="47">
        <v>6.87</v>
      </c>
      <c r="E530" s="47" t="str">
        <f t="shared" si="17"/>
        <v>Above Diabetes</v>
      </c>
      <c r="F530" s="47" t="s">
        <v>2380</v>
      </c>
      <c r="G530" s="47" t="s">
        <v>2380</v>
      </c>
      <c r="H530" s="47" t="s">
        <v>2380</v>
      </c>
      <c r="I530" s="47">
        <v>0</v>
      </c>
      <c r="J530" s="47" t="s">
        <v>2380</v>
      </c>
    </row>
    <row r="531" spans="1:10" x14ac:dyDescent="0.25">
      <c r="A531" s="47" t="s">
        <v>1841</v>
      </c>
      <c r="B531" s="47">
        <v>35.31</v>
      </c>
      <c r="C531" s="47" t="str">
        <f t="shared" si="16"/>
        <v>Obesity</v>
      </c>
      <c r="D531" s="47">
        <v>5.87</v>
      </c>
      <c r="E531" s="47" t="str">
        <f t="shared" si="17"/>
        <v>Prediabetes</v>
      </c>
      <c r="F531" s="47" t="s">
        <v>2380</v>
      </c>
      <c r="G531" s="47" t="s">
        <v>2380</v>
      </c>
      <c r="H531" s="47" t="s">
        <v>2383</v>
      </c>
      <c r="I531" s="47">
        <v>1</v>
      </c>
      <c r="J531" s="47" t="s">
        <v>2380</v>
      </c>
    </row>
    <row r="532" spans="1:10" x14ac:dyDescent="0.25">
      <c r="A532" s="47" t="s">
        <v>1840</v>
      </c>
      <c r="B532" s="47">
        <v>30.4</v>
      </c>
      <c r="C532" s="47" t="str">
        <f t="shared" si="16"/>
        <v>Obesity</v>
      </c>
      <c r="D532" s="47">
        <v>4.07</v>
      </c>
      <c r="E532" s="47" t="str">
        <f t="shared" si="17"/>
        <v>Normal</v>
      </c>
      <c r="F532" s="47" t="s">
        <v>2383</v>
      </c>
      <c r="G532" s="47" t="s">
        <v>2380</v>
      </c>
      <c r="H532" s="47" t="s">
        <v>2380</v>
      </c>
      <c r="I532" s="47">
        <v>1</v>
      </c>
      <c r="J532" s="47" t="s">
        <v>2380</v>
      </c>
    </row>
    <row r="533" spans="1:10" x14ac:dyDescent="0.25">
      <c r="A533" s="47" t="s">
        <v>1839</v>
      </c>
      <c r="B533" s="47">
        <v>20.13</v>
      </c>
      <c r="C533" s="47" t="str">
        <f t="shared" si="16"/>
        <v>Healthy Weight</v>
      </c>
      <c r="D533" s="47">
        <v>6.47</v>
      </c>
      <c r="E533" s="47" t="str">
        <f t="shared" si="17"/>
        <v>Above Diabetes</v>
      </c>
      <c r="F533" s="47" t="s">
        <v>2380</v>
      </c>
      <c r="G533" s="47" t="s">
        <v>2380</v>
      </c>
      <c r="H533" s="47" t="s">
        <v>2383</v>
      </c>
      <c r="I533" s="47">
        <v>1</v>
      </c>
      <c r="J533" s="47" t="s">
        <v>2383</v>
      </c>
    </row>
    <row r="534" spans="1:10" x14ac:dyDescent="0.25">
      <c r="A534" s="47" t="s">
        <v>1838</v>
      </c>
      <c r="B534" s="47">
        <v>23.655000000000001</v>
      </c>
      <c r="C534" s="47" t="str">
        <f t="shared" si="16"/>
        <v>Healthy Weight</v>
      </c>
      <c r="D534" s="47">
        <v>5.14</v>
      </c>
      <c r="E534" s="47" t="str">
        <f t="shared" si="17"/>
        <v>Normal</v>
      </c>
      <c r="F534" s="47" t="s">
        <v>2380</v>
      </c>
      <c r="G534" s="47" t="s">
        <v>2380</v>
      </c>
      <c r="H534" s="47" t="s">
        <v>2380</v>
      </c>
      <c r="I534" s="47">
        <v>1</v>
      </c>
      <c r="J534" s="47" t="s">
        <v>2383</v>
      </c>
    </row>
    <row r="535" spans="1:10" x14ac:dyDescent="0.25">
      <c r="A535" s="47" t="s">
        <v>1837</v>
      </c>
      <c r="B535" s="47">
        <v>49.05</v>
      </c>
      <c r="C535" s="47" t="str">
        <f t="shared" si="16"/>
        <v>Obesity</v>
      </c>
      <c r="D535" s="47">
        <v>9.77</v>
      </c>
      <c r="E535" s="47" t="str">
        <f t="shared" si="17"/>
        <v>Above Diabetes</v>
      </c>
      <c r="F535" s="47" t="s">
        <v>2383</v>
      </c>
      <c r="G535" s="47" t="s">
        <v>2380</v>
      </c>
      <c r="H535" s="47" t="s">
        <v>2380</v>
      </c>
      <c r="I535" s="47">
        <v>0</v>
      </c>
      <c r="J535" s="47" t="s">
        <v>2380</v>
      </c>
    </row>
    <row r="536" spans="1:10" x14ac:dyDescent="0.25">
      <c r="A536" s="47" t="s">
        <v>1836</v>
      </c>
      <c r="B536" s="47">
        <v>51.94</v>
      </c>
      <c r="C536" s="47" t="str">
        <f t="shared" si="16"/>
        <v>Obesity</v>
      </c>
      <c r="D536" s="47">
        <v>8.8000000000000007</v>
      </c>
      <c r="E536" s="47" t="str">
        <f t="shared" si="17"/>
        <v>Above Diabetes</v>
      </c>
      <c r="F536" s="47" t="s">
        <v>2383</v>
      </c>
      <c r="G536" s="47" t="s">
        <v>2380</v>
      </c>
      <c r="H536" s="47" t="s">
        <v>2380</v>
      </c>
      <c r="I536" s="47">
        <v>2</v>
      </c>
      <c r="J536" s="47" t="s">
        <v>2380</v>
      </c>
    </row>
    <row r="537" spans="1:10" x14ac:dyDescent="0.25">
      <c r="A537" s="47" t="s">
        <v>1835</v>
      </c>
      <c r="B537" s="47">
        <v>29.83</v>
      </c>
      <c r="C537" s="47" t="str">
        <f t="shared" si="16"/>
        <v>Over Weight</v>
      </c>
      <c r="D537" s="47">
        <v>5.84</v>
      </c>
      <c r="E537" s="47" t="str">
        <f t="shared" si="17"/>
        <v>Prediabetes</v>
      </c>
      <c r="F537" s="47" t="s">
        <v>2380</v>
      </c>
      <c r="G537" s="47" t="s">
        <v>2380</v>
      </c>
      <c r="H537" s="47" t="s">
        <v>2380</v>
      </c>
      <c r="I537" s="47">
        <v>1</v>
      </c>
      <c r="J537" s="47" t="s">
        <v>2383</v>
      </c>
    </row>
    <row r="538" spans="1:10" x14ac:dyDescent="0.25">
      <c r="A538" s="47" t="s">
        <v>1834</v>
      </c>
      <c r="B538" s="47">
        <v>22.6</v>
      </c>
      <c r="C538" s="47" t="str">
        <f t="shared" si="16"/>
        <v>Healthy Weight</v>
      </c>
      <c r="D538" s="47">
        <v>10.43</v>
      </c>
      <c r="E538" s="47" t="str">
        <f t="shared" si="17"/>
        <v>Above Diabetes</v>
      </c>
      <c r="F538" s="47" t="s">
        <v>2383</v>
      </c>
      <c r="G538" s="47" t="s">
        <v>2380</v>
      </c>
      <c r="H538" s="47" t="s">
        <v>2380</v>
      </c>
      <c r="I538" s="47">
        <v>1</v>
      </c>
      <c r="J538" s="47" t="s">
        <v>2383</v>
      </c>
    </row>
    <row r="539" spans="1:10" x14ac:dyDescent="0.25">
      <c r="A539" s="47" t="s">
        <v>1833</v>
      </c>
      <c r="B539" s="47">
        <v>46.69</v>
      </c>
      <c r="C539" s="47" t="str">
        <f t="shared" si="16"/>
        <v>Obesity</v>
      </c>
      <c r="D539" s="47">
        <v>4.25</v>
      </c>
      <c r="E539" s="47" t="str">
        <f t="shared" si="17"/>
        <v>Normal</v>
      </c>
      <c r="F539" s="47" t="s">
        <v>2383</v>
      </c>
      <c r="G539" s="47" t="s">
        <v>2380</v>
      </c>
      <c r="H539" s="47" t="s">
        <v>2380</v>
      </c>
      <c r="I539" s="47">
        <v>1</v>
      </c>
      <c r="J539" s="47" t="s">
        <v>2380</v>
      </c>
    </row>
    <row r="540" spans="1:10" x14ac:dyDescent="0.25">
      <c r="A540" s="47" t="s">
        <v>1832</v>
      </c>
      <c r="B540" s="47">
        <v>28.49</v>
      </c>
      <c r="C540" s="47" t="str">
        <f t="shared" si="16"/>
        <v>Over Weight</v>
      </c>
      <c r="D540" s="47">
        <v>4.8899999999999997</v>
      </c>
      <c r="E540" s="47" t="str">
        <f t="shared" si="17"/>
        <v>Normal</v>
      </c>
      <c r="F540" s="47" t="s">
        <v>2380</v>
      </c>
      <c r="G540" s="47" t="s">
        <v>2380</v>
      </c>
      <c r="H540" s="47" t="s">
        <v>2380</v>
      </c>
      <c r="I540" s="47">
        <v>0</v>
      </c>
      <c r="J540" s="47" t="s">
        <v>2383</v>
      </c>
    </row>
    <row r="541" spans="1:10" x14ac:dyDescent="0.25">
      <c r="A541" s="47" t="s">
        <v>1831</v>
      </c>
      <c r="B541" s="47">
        <v>28.5</v>
      </c>
      <c r="C541" s="47" t="str">
        <f t="shared" si="16"/>
        <v>Over Weight</v>
      </c>
      <c r="D541" s="47">
        <v>5.55</v>
      </c>
      <c r="E541" s="47" t="str">
        <f t="shared" si="17"/>
        <v>Normal</v>
      </c>
      <c r="F541" s="47" t="s">
        <v>2383</v>
      </c>
      <c r="G541" s="47" t="s">
        <v>2380</v>
      </c>
      <c r="H541" s="47" t="s">
        <v>2380</v>
      </c>
      <c r="I541" s="47">
        <v>1</v>
      </c>
      <c r="J541" s="47" t="s">
        <v>2383</v>
      </c>
    </row>
    <row r="542" spans="1:10" x14ac:dyDescent="0.25">
      <c r="A542" s="47" t="s">
        <v>1830</v>
      </c>
      <c r="B542" s="47">
        <v>24.4</v>
      </c>
      <c r="C542" s="47" t="str">
        <f t="shared" si="16"/>
        <v>Healthy Weight</v>
      </c>
      <c r="D542" s="47">
        <v>4.5199999999999996</v>
      </c>
      <c r="E542" s="47" t="str">
        <f t="shared" si="17"/>
        <v>Normal</v>
      </c>
      <c r="F542" s="47" t="s">
        <v>2380</v>
      </c>
      <c r="G542" s="47" t="s">
        <v>2380</v>
      </c>
      <c r="H542" s="47" t="s">
        <v>2380</v>
      </c>
      <c r="I542" s="47">
        <v>1</v>
      </c>
      <c r="J542" s="47" t="s">
        <v>2383</v>
      </c>
    </row>
    <row r="543" spans="1:10" x14ac:dyDescent="0.25">
      <c r="A543" s="47" t="s">
        <v>1829</v>
      </c>
      <c r="B543" s="47">
        <v>29.15</v>
      </c>
      <c r="C543" s="47" t="str">
        <f t="shared" si="16"/>
        <v>Over Weight</v>
      </c>
      <c r="D543" s="47">
        <v>4.45</v>
      </c>
      <c r="E543" s="47" t="str">
        <f t="shared" si="17"/>
        <v>Normal</v>
      </c>
      <c r="F543" s="47" t="s">
        <v>2383</v>
      </c>
      <c r="G543" s="47" t="s">
        <v>2380</v>
      </c>
      <c r="H543" s="47" t="s">
        <v>2380</v>
      </c>
      <c r="I543" s="47">
        <v>1</v>
      </c>
      <c r="J543" s="47" t="s">
        <v>2383</v>
      </c>
    </row>
    <row r="544" spans="1:10" x14ac:dyDescent="0.25">
      <c r="A544" s="47" t="s">
        <v>1828</v>
      </c>
      <c r="B544" s="47">
        <v>27.28</v>
      </c>
      <c r="C544" s="47" t="str">
        <f t="shared" si="16"/>
        <v>Over Weight</v>
      </c>
      <c r="D544" s="47">
        <v>4.72</v>
      </c>
      <c r="E544" s="47" t="str">
        <f t="shared" si="17"/>
        <v>Normal</v>
      </c>
      <c r="F544" s="47" t="s">
        <v>2380</v>
      </c>
      <c r="G544" s="47" t="s">
        <v>2382</v>
      </c>
      <c r="H544" s="47" t="s">
        <v>2380</v>
      </c>
      <c r="I544" s="47">
        <v>1</v>
      </c>
      <c r="J544" s="47" t="s">
        <v>2383</v>
      </c>
    </row>
    <row r="545" spans="1:10" x14ac:dyDescent="0.25">
      <c r="A545" s="47" t="s">
        <v>1827</v>
      </c>
      <c r="B545" s="47">
        <v>32.229999999999997</v>
      </c>
      <c r="C545" s="47" t="str">
        <f t="shared" si="16"/>
        <v>Obesity</v>
      </c>
      <c r="D545" s="47">
        <v>4.6500000000000004</v>
      </c>
      <c r="E545" s="47" t="str">
        <f t="shared" si="17"/>
        <v>Normal</v>
      </c>
      <c r="F545" s="47" t="s">
        <v>2383</v>
      </c>
      <c r="G545" s="47" t="s">
        <v>2380</v>
      </c>
      <c r="H545" s="47" t="s">
        <v>2383</v>
      </c>
      <c r="I545" s="47">
        <v>1</v>
      </c>
      <c r="J545" s="47" t="s">
        <v>2380</v>
      </c>
    </row>
    <row r="546" spans="1:10" x14ac:dyDescent="0.25">
      <c r="A546" s="47" t="s">
        <v>1826</v>
      </c>
      <c r="B546" s="47">
        <v>44.2</v>
      </c>
      <c r="C546" s="47" t="str">
        <f t="shared" si="16"/>
        <v>Obesity</v>
      </c>
      <c r="D546" s="47">
        <v>11.34</v>
      </c>
      <c r="E546" s="47" t="str">
        <f t="shared" si="17"/>
        <v>Above Diabetes</v>
      </c>
      <c r="F546" s="47" t="s">
        <v>2383</v>
      </c>
      <c r="G546" s="47" t="s">
        <v>2380</v>
      </c>
      <c r="H546" s="47" t="s">
        <v>2383</v>
      </c>
      <c r="I546" s="47">
        <v>1</v>
      </c>
      <c r="J546" s="47" t="s">
        <v>2380</v>
      </c>
    </row>
    <row r="547" spans="1:10" x14ac:dyDescent="0.25">
      <c r="A547" s="47" t="s">
        <v>1825</v>
      </c>
      <c r="B547" s="47">
        <v>29.734999999999999</v>
      </c>
      <c r="C547" s="47" t="str">
        <f t="shared" si="16"/>
        <v>Over Weight</v>
      </c>
      <c r="D547" s="47">
        <v>4.53</v>
      </c>
      <c r="E547" s="47" t="str">
        <f t="shared" si="17"/>
        <v>Normal</v>
      </c>
      <c r="F547" s="47" t="s">
        <v>2380</v>
      </c>
      <c r="G547" s="47" t="s">
        <v>2380</v>
      </c>
      <c r="H547" s="47" t="s">
        <v>2383</v>
      </c>
      <c r="I547" s="47">
        <v>1</v>
      </c>
      <c r="J547" s="47" t="s">
        <v>2380</v>
      </c>
    </row>
    <row r="548" spans="1:10" x14ac:dyDescent="0.25">
      <c r="A548" s="47" t="s">
        <v>1824</v>
      </c>
      <c r="B548" s="47">
        <v>28.31</v>
      </c>
      <c r="C548" s="47" t="str">
        <f t="shared" si="16"/>
        <v>Over Weight</v>
      </c>
      <c r="D548" s="47">
        <v>6.35</v>
      </c>
      <c r="E548" s="47" t="str">
        <f t="shared" si="17"/>
        <v>Prediabetes</v>
      </c>
      <c r="F548" s="47" t="s">
        <v>2380</v>
      </c>
      <c r="G548" s="47" t="s">
        <v>2380</v>
      </c>
      <c r="H548" s="47" t="s">
        <v>2380</v>
      </c>
      <c r="I548" s="47">
        <v>0</v>
      </c>
      <c r="J548" s="47" t="s">
        <v>2383</v>
      </c>
    </row>
    <row r="549" spans="1:10" x14ac:dyDescent="0.25">
      <c r="A549" s="47" t="s">
        <v>1823</v>
      </c>
      <c r="B549" s="47">
        <v>46.62</v>
      </c>
      <c r="C549" s="47" t="str">
        <f t="shared" si="16"/>
        <v>Obesity</v>
      </c>
      <c r="D549" s="47">
        <v>8.51</v>
      </c>
      <c r="E549" s="47" t="str">
        <f t="shared" si="17"/>
        <v>Above Diabetes</v>
      </c>
      <c r="F549" s="47" t="s">
        <v>2380</v>
      </c>
      <c r="G549" s="47" t="s">
        <v>2380</v>
      </c>
      <c r="H549" s="47" t="s">
        <v>2380</v>
      </c>
      <c r="I549" s="47">
        <v>0</v>
      </c>
      <c r="J549" s="47" t="s">
        <v>2380</v>
      </c>
    </row>
    <row r="550" spans="1:10" x14ac:dyDescent="0.25">
      <c r="A550" s="47" t="s">
        <v>1822</v>
      </c>
      <c r="B550" s="47">
        <v>51.75</v>
      </c>
      <c r="C550" s="47" t="str">
        <f t="shared" si="16"/>
        <v>Obesity</v>
      </c>
      <c r="D550" s="47">
        <v>8.59</v>
      </c>
      <c r="E550" s="47" t="str">
        <f t="shared" si="17"/>
        <v>Above Diabetes</v>
      </c>
      <c r="F550" s="47" t="s">
        <v>2383</v>
      </c>
      <c r="G550" s="47" t="s">
        <v>2380</v>
      </c>
      <c r="H550" s="47" t="s">
        <v>2380</v>
      </c>
      <c r="I550" s="47">
        <v>1</v>
      </c>
      <c r="J550" s="47" t="s">
        <v>2380</v>
      </c>
    </row>
    <row r="551" spans="1:10" x14ac:dyDescent="0.25">
      <c r="A551" s="47" t="s">
        <v>1821</v>
      </c>
      <c r="B551" s="47">
        <v>25.7</v>
      </c>
      <c r="C551" s="47" t="str">
        <f t="shared" si="16"/>
        <v>Over Weight</v>
      </c>
      <c r="D551" s="47">
        <v>4.13</v>
      </c>
      <c r="E551" s="47" t="str">
        <f t="shared" si="17"/>
        <v>Normal</v>
      </c>
      <c r="F551" s="47" t="s">
        <v>2383</v>
      </c>
      <c r="G551" s="47" t="s">
        <v>2380</v>
      </c>
      <c r="H551" s="47" t="s">
        <v>2380</v>
      </c>
      <c r="I551" s="47">
        <v>0</v>
      </c>
      <c r="J551" s="47" t="s">
        <v>2383</v>
      </c>
    </row>
    <row r="552" spans="1:10" x14ac:dyDescent="0.25">
      <c r="A552" s="47" t="s">
        <v>1820</v>
      </c>
      <c r="B552" s="47">
        <v>31.79</v>
      </c>
      <c r="C552" s="47" t="str">
        <f t="shared" si="16"/>
        <v>Obesity</v>
      </c>
      <c r="D552" s="47">
        <v>4.55</v>
      </c>
      <c r="E552" s="47" t="str">
        <f t="shared" si="17"/>
        <v>Normal</v>
      </c>
      <c r="F552" s="47" t="s">
        <v>2380</v>
      </c>
      <c r="G552" s="47" t="s">
        <v>2380</v>
      </c>
      <c r="H552" s="47" t="s">
        <v>2380</v>
      </c>
      <c r="I552" s="47">
        <v>0</v>
      </c>
      <c r="J552" s="47" t="s">
        <v>2380</v>
      </c>
    </row>
    <row r="553" spans="1:10" x14ac:dyDescent="0.25">
      <c r="A553" s="47" t="s">
        <v>1819</v>
      </c>
      <c r="B553" s="47">
        <v>24.795000000000002</v>
      </c>
      <c r="C553" s="47" t="str">
        <f t="shared" si="16"/>
        <v>Healthy Weight</v>
      </c>
      <c r="D553" s="47">
        <v>4.5199999999999996</v>
      </c>
      <c r="E553" s="47" t="str">
        <f t="shared" si="17"/>
        <v>Normal</v>
      </c>
      <c r="F553" s="47" t="s">
        <v>2380</v>
      </c>
      <c r="G553" s="47" t="s">
        <v>2380</v>
      </c>
      <c r="H553" s="47" t="s">
        <v>2380</v>
      </c>
      <c r="I553" s="47">
        <v>0</v>
      </c>
      <c r="J553" s="47" t="s">
        <v>2383</v>
      </c>
    </row>
    <row r="554" spans="1:10" x14ac:dyDescent="0.25">
      <c r="A554" s="47" t="s">
        <v>1818</v>
      </c>
      <c r="B554" s="47">
        <v>53.98</v>
      </c>
      <c r="C554" s="47" t="str">
        <f t="shared" si="16"/>
        <v>Obesity</v>
      </c>
      <c r="D554" s="47">
        <v>5.07</v>
      </c>
      <c r="E554" s="47" t="str">
        <f t="shared" si="17"/>
        <v>Normal</v>
      </c>
      <c r="F554" s="47" t="s">
        <v>2380</v>
      </c>
      <c r="G554" s="47" t="s">
        <v>2380</v>
      </c>
      <c r="H554" s="47" t="s">
        <v>2383</v>
      </c>
      <c r="I554" s="47">
        <v>1</v>
      </c>
      <c r="J554" s="47" t="s">
        <v>2380</v>
      </c>
    </row>
    <row r="555" spans="1:10" x14ac:dyDescent="0.25">
      <c r="A555" s="47" t="s">
        <v>1817</v>
      </c>
      <c r="B555" s="47">
        <v>41.325000000000003</v>
      </c>
      <c r="C555" s="47" t="str">
        <f t="shared" si="16"/>
        <v>Obesity</v>
      </c>
      <c r="D555" s="47">
        <v>4.04</v>
      </c>
      <c r="E555" s="47" t="str">
        <f t="shared" si="17"/>
        <v>Normal</v>
      </c>
      <c r="F555" s="47" t="s">
        <v>2383</v>
      </c>
      <c r="G555" s="47" t="s">
        <v>2380</v>
      </c>
      <c r="H555" s="47" t="s">
        <v>2383</v>
      </c>
      <c r="I555" s="47">
        <v>1</v>
      </c>
      <c r="J555" s="47" t="s">
        <v>2380</v>
      </c>
    </row>
    <row r="556" spans="1:10" x14ac:dyDescent="0.25">
      <c r="A556" s="47" t="s">
        <v>1816</v>
      </c>
      <c r="B556" s="47">
        <v>51.65</v>
      </c>
      <c r="C556" s="47" t="str">
        <f t="shared" si="16"/>
        <v>Obesity</v>
      </c>
      <c r="D556" s="47">
        <v>5.3</v>
      </c>
      <c r="E556" s="47" t="str">
        <f t="shared" si="17"/>
        <v>Normal</v>
      </c>
      <c r="F556" s="47" t="s">
        <v>2383</v>
      </c>
      <c r="G556" s="47" t="s">
        <v>2380</v>
      </c>
      <c r="H556" s="47" t="s">
        <v>2380</v>
      </c>
      <c r="I556" s="47">
        <v>0</v>
      </c>
      <c r="J556" s="47" t="s">
        <v>2380</v>
      </c>
    </row>
    <row r="557" spans="1:10" x14ac:dyDescent="0.25">
      <c r="A557" s="47" t="s">
        <v>1815</v>
      </c>
      <c r="B557" s="47">
        <v>44.52</v>
      </c>
      <c r="C557" s="47" t="str">
        <f t="shared" si="16"/>
        <v>Obesity</v>
      </c>
      <c r="D557" s="47">
        <v>8.64</v>
      </c>
      <c r="E557" s="47" t="str">
        <f t="shared" si="17"/>
        <v>Above Diabetes</v>
      </c>
      <c r="F557" s="47" t="s">
        <v>2383</v>
      </c>
      <c r="G557" s="47" t="s">
        <v>2380</v>
      </c>
      <c r="H557" s="47" t="s">
        <v>2383</v>
      </c>
      <c r="I557" s="47">
        <v>1</v>
      </c>
      <c r="J557" s="47" t="s">
        <v>2380</v>
      </c>
    </row>
    <row r="558" spans="1:10" x14ac:dyDescent="0.25">
      <c r="A558" s="47" t="s">
        <v>1814</v>
      </c>
      <c r="B558" s="47">
        <v>53.29</v>
      </c>
      <c r="C558" s="47" t="str">
        <f t="shared" si="16"/>
        <v>Obesity</v>
      </c>
      <c r="D558" s="47">
        <v>4.03</v>
      </c>
      <c r="E558" s="47" t="str">
        <f t="shared" si="17"/>
        <v>Normal</v>
      </c>
      <c r="F558" s="47" t="s">
        <v>2380</v>
      </c>
      <c r="G558" s="47" t="s">
        <v>2380</v>
      </c>
      <c r="H558" s="47" t="s">
        <v>2383</v>
      </c>
      <c r="I558" s="47">
        <v>1</v>
      </c>
      <c r="J558" s="47" t="s">
        <v>2380</v>
      </c>
    </row>
    <row r="559" spans="1:10" x14ac:dyDescent="0.25">
      <c r="A559" s="47" t="s">
        <v>1813</v>
      </c>
      <c r="B559" s="47">
        <v>46.63</v>
      </c>
      <c r="C559" s="47" t="str">
        <f t="shared" si="16"/>
        <v>Obesity</v>
      </c>
      <c r="D559" s="47">
        <v>4.26</v>
      </c>
      <c r="E559" s="47" t="str">
        <f t="shared" si="17"/>
        <v>Normal</v>
      </c>
      <c r="F559" s="47" t="s">
        <v>2383</v>
      </c>
      <c r="G559" s="47" t="s">
        <v>2380</v>
      </c>
      <c r="H559" s="47" t="s">
        <v>2380</v>
      </c>
      <c r="I559" s="47">
        <v>2</v>
      </c>
      <c r="J559" s="47" t="s">
        <v>2380</v>
      </c>
    </row>
    <row r="560" spans="1:10" x14ac:dyDescent="0.25">
      <c r="A560" s="47" t="s">
        <v>1812</v>
      </c>
      <c r="B560" s="47">
        <v>28.88</v>
      </c>
      <c r="C560" s="47" t="str">
        <f t="shared" si="16"/>
        <v>Over Weight</v>
      </c>
      <c r="D560" s="47">
        <v>5.35</v>
      </c>
      <c r="E560" s="47" t="str">
        <f t="shared" si="17"/>
        <v>Normal</v>
      </c>
      <c r="F560" s="47" t="s">
        <v>2380</v>
      </c>
      <c r="G560" s="47" t="s">
        <v>2380</v>
      </c>
      <c r="H560" s="47" t="s">
        <v>2383</v>
      </c>
      <c r="I560" s="47">
        <v>1</v>
      </c>
      <c r="J560" s="47" t="s">
        <v>2383</v>
      </c>
    </row>
    <row r="561" spans="1:10" x14ac:dyDescent="0.25">
      <c r="A561" s="47" t="s">
        <v>1811</v>
      </c>
      <c r="B561" s="47">
        <v>23.98</v>
      </c>
      <c r="C561" s="47" t="str">
        <f t="shared" si="16"/>
        <v>Healthy Weight</v>
      </c>
      <c r="D561" s="47">
        <v>4.9000000000000004</v>
      </c>
      <c r="E561" s="47" t="str">
        <f t="shared" si="17"/>
        <v>Normal</v>
      </c>
      <c r="F561" s="47" t="s">
        <v>2380</v>
      </c>
      <c r="G561" s="47" t="s">
        <v>2380</v>
      </c>
      <c r="H561" s="47" t="s">
        <v>2380</v>
      </c>
      <c r="I561" s="47">
        <v>0</v>
      </c>
      <c r="J561" s="47" t="s">
        <v>2380</v>
      </c>
    </row>
    <row r="562" spans="1:10" x14ac:dyDescent="0.25">
      <c r="A562" s="47" t="s">
        <v>1810</v>
      </c>
      <c r="B562" s="47">
        <v>23.65</v>
      </c>
      <c r="C562" s="47" t="str">
        <f t="shared" si="16"/>
        <v>Healthy Weight</v>
      </c>
      <c r="D562" s="47">
        <v>4.5</v>
      </c>
      <c r="E562" s="47" t="str">
        <f t="shared" si="17"/>
        <v>Normal</v>
      </c>
      <c r="F562" s="47" t="s">
        <v>2380</v>
      </c>
      <c r="G562" s="47" t="s">
        <v>2380</v>
      </c>
      <c r="H562" s="47" t="s">
        <v>2380</v>
      </c>
      <c r="I562" s="47">
        <v>0</v>
      </c>
      <c r="J562" s="47" t="s">
        <v>2380</v>
      </c>
    </row>
    <row r="563" spans="1:10" x14ac:dyDescent="0.25">
      <c r="A563" s="47" t="s">
        <v>1809</v>
      </c>
      <c r="B563" s="47">
        <v>49.09</v>
      </c>
      <c r="C563" s="47" t="str">
        <f t="shared" si="16"/>
        <v>Obesity</v>
      </c>
      <c r="D563" s="47">
        <v>8.3800000000000008</v>
      </c>
      <c r="E563" s="47" t="str">
        <f t="shared" si="17"/>
        <v>Above Diabetes</v>
      </c>
      <c r="F563" s="47" t="s">
        <v>2383</v>
      </c>
      <c r="G563" s="47" t="s">
        <v>2380</v>
      </c>
      <c r="H563" s="47" t="s">
        <v>2380</v>
      </c>
      <c r="I563" s="47">
        <v>2</v>
      </c>
      <c r="J563" s="47" t="s">
        <v>2380</v>
      </c>
    </row>
    <row r="564" spans="1:10" x14ac:dyDescent="0.25">
      <c r="A564" s="47" t="s">
        <v>1808</v>
      </c>
      <c r="B564" s="47">
        <v>28.024999999999999</v>
      </c>
      <c r="C564" s="47" t="str">
        <f t="shared" si="16"/>
        <v>Over Weight</v>
      </c>
      <c r="D564" s="47">
        <v>7.03</v>
      </c>
      <c r="E564" s="47" t="str">
        <f t="shared" si="17"/>
        <v>Above Diabetes</v>
      </c>
      <c r="F564" s="47" t="s">
        <v>2380</v>
      </c>
      <c r="G564" s="47" t="s">
        <v>2380</v>
      </c>
      <c r="H564" s="47" t="s">
        <v>2380</v>
      </c>
      <c r="I564" s="47">
        <v>0</v>
      </c>
      <c r="J564" s="47" t="s">
        <v>2383</v>
      </c>
    </row>
    <row r="565" spans="1:10" x14ac:dyDescent="0.25">
      <c r="A565" s="47" t="s">
        <v>1807</v>
      </c>
      <c r="B565" s="47">
        <v>43.32</v>
      </c>
      <c r="C565" s="47" t="str">
        <f t="shared" si="16"/>
        <v>Obesity</v>
      </c>
      <c r="D565" s="47">
        <v>8.75</v>
      </c>
      <c r="E565" s="47" t="str">
        <f t="shared" si="17"/>
        <v>Above Diabetes</v>
      </c>
      <c r="F565" s="47" t="s">
        <v>2383</v>
      </c>
      <c r="G565" s="47" t="s">
        <v>2380</v>
      </c>
      <c r="H565" s="47" t="s">
        <v>2383</v>
      </c>
      <c r="I565" s="47">
        <v>1</v>
      </c>
      <c r="J565" s="47" t="s">
        <v>2380</v>
      </c>
    </row>
    <row r="566" spans="1:10" x14ac:dyDescent="0.25">
      <c r="A566" s="47" t="s">
        <v>1806</v>
      </c>
      <c r="B566" s="47">
        <v>45.92</v>
      </c>
      <c r="C566" s="47" t="str">
        <f t="shared" si="16"/>
        <v>Obesity</v>
      </c>
      <c r="D566" s="47">
        <v>9.51</v>
      </c>
      <c r="E566" s="47" t="str">
        <f t="shared" si="17"/>
        <v>Above Diabetes</v>
      </c>
      <c r="F566" s="47" t="s">
        <v>2380</v>
      </c>
      <c r="G566" s="47" t="s">
        <v>2380</v>
      </c>
      <c r="H566" s="47" t="s">
        <v>2380</v>
      </c>
      <c r="I566" s="47">
        <v>0</v>
      </c>
      <c r="J566" s="47" t="s">
        <v>2380</v>
      </c>
    </row>
    <row r="567" spans="1:10" x14ac:dyDescent="0.25">
      <c r="A567" s="47" t="s">
        <v>1805</v>
      </c>
      <c r="B567" s="47">
        <v>44.03</v>
      </c>
      <c r="C567" s="47" t="str">
        <f t="shared" si="16"/>
        <v>Obesity</v>
      </c>
      <c r="D567" s="47">
        <v>9.36</v>
      </c>
      <c r="E567" s="47" t="str">
        <f t="shared" si="17"/>
        <v>Above Diabetes</v>
      </c>
      <c r="F567" s="47" t="s">
        <v>2380</v>
      </c>
      <c r="G567" s="47" t="s">
        <v>2380</v>
      </c>
      <c r="H567" s="47" t="s">
        <v>2380</v>
      </c>
      <c r="I567" s="47">
        <v>0</v>
      </c>
      <c r="J567" s="47" t="s">
        <v>2380</v>
      </c>
    </row>
    <row r="568" spans="1:10" x14ac:dyDescent="0.25">
      <c r="A568" s="47" t="s">
        <v>1804</v>
      </c>
      <c r="B568" s="47">
        <v>24.6</v>
      </c>
      <c r="C568" s="47" t="str">
        <f t="shared" si="16"/>
        <v>Healthy Weight</v>
      </c>
      <c r="D568" s="47">
        <v>4.8099999999999996</v>
      </c>
      <c r="E568" s="47" t="str">
        <f t="shared" si="17"/>
        <v>Normal</v>
      </c>
      <c r="F568" s="47" t="s">
        <v>2380</v>
      </c>
      <c r="G568" s="47" t="s">
        <v>2380</v>
      </c>
      <c r="H568" s="47" t="s">
        <v>2380</v>
      </c>
      <c r="I568" s="47">
        <v>0</v>
      </c>
      <c r="J568" s="47" t="s">
        <v>2383</v>
      </c>
    </row>
    <row r="569" spans="1:10" x14ac:dyDescent="0.25">
      <c r="A569" s="47" t="s">
        <v>1803</v>
      </c>
      <c r="B569" s="47">
        <v>49.15</v>
      </c>
      <c r="C569" s="47" t="str">
        <f t="shared" si="16"/>
        <v>Obesity</v>
      </c>
      <c r="D569" s="47">
        <v>8.08</v>
      </c>
      <c r="E569" s="47" t="str">
        <f t="shared" si="17"/>
        <v>Above Diabetes</v>
      </c>
      <c r="F569" s="47" t="s">
        <v>2380</v>
      </c>
      <c r="G569" s="47" t="s">
        <v>2380</v>
      </c>
      <c r="H569" s="47" t="s">
        <v>2380</v>
      </c>
      <c r="I569" s="47">
        <v>0</v>
      </c>
      <c r="J569" s="47" t="s">
        <v>2380</v>
      </c>
    </row>
    <row r="570" spans="1:10" x14ac:dyDescent="0.25">
      <c r="A570" s="47" t="s">
        <v>1802</v>
      </c>
      <c r="B570" s="47">
        <v>28.31</v>
      </c>
      <c r="C570" s="47" t="str">
        <f t="shared" si="16"/>
        <v>Over Weight</v>
      </c>
      <c r="D570" s="47">
        <v>6.29</v>
      </c>
      <c r="E570" s="47" t="str">
        <f t="shared" si="17"/>
        <v>Prediabetes</v>
      </c>
      <c r="F570" s="47" t="s">
        <v>2380</v>
      </c>
      <c r="G570" s="47" t="s">
        <v>2380</v>
      </c>
      <c r="H570" s="47" t="s">
        <v>2383</v>
      </c>
      <c r="I570" s="47">
        <v>1</v>
      </c>
      <c r="J570" s="47" t="s">
        <v>2383</v>
      </c>
    </row>
    <row r="571" spans="1:10" x14ac:dyDescent="0.25">
      <c r="A571" s="47" t="s">
        <v>1801</v>
      </c>
      <c r="B571" s="47">
        <v>22.99</v>
      </c>
      <c r="C571" s="47" t="str">
        <f t="shared" si="16"/>
        <v>Healthy Weight</v>
      </c>
      <c r="D571" s="47">
        <v>6.29</v>
      </c>
      <c r="E571" s="47" t="str">
        <f t="shared" si="17"/>
        <v>Prediabetes</v>
      </c>
      <c r="F571" s="47" t="s">
        <v>2380</v>
      </c>
      <c r="G571" s="47" t="s">
        <v>2380</v>
      </c>
      <c r="H571" s="47" t="s">
        <v>2380</v>
      </c>
      <c r="I571" s="47">
        <v>1</v>
      </c>
      <c r="J571" s="47" t="s">
        <v>2383</v>
      </c>
    </row>
    <row r="572" spans="1:10" x14ac:dyDescent="0.25">
      <c r="A572" s="47" t="s">
        <v>1800</v>
      </c>
      <c r="B572" s="47">
        <v>29.07</v>
      </c>
      <c r="C572" s="47" t="str">
        <f t="shared" si="16"/>
        <v>Over Weight</v>
      </c>
      <c r="D572" s="47">
        <v>5.12</v>
      </c>
      <c r="E572" s="47" t="str">
        <f t="shared" si="17"/>
        <v>Normal</v>
      </c>
      <c r="F572" s="47" t="s">
        <v>2380</v>
      </c>
      <c r="G572" s="47" t="s">
        <v>2380</v>
      </c>
      <c r="H572" s="47" t="s">
        <v>2383</v>
      </c>
      <c r="I572" s="47">
        <v>1</v>
      </c>
      <c r="J572" s="47" t="s">
        <v>2383</v>
      </c>
    </row>
    <row r="573" spans="1:10" x14ac:dyDescent="0.25">
      <c r="A573" s="47" t="s">
        <v>1799</v>
      </c>
      <c r="B573" s="47">
        <v>42.02</v>
      </c>
      <c r="C573" s="47" t="str">
        <f t="shared" si="16"/>
        <v>Obesity</v>
      </c>
      <c r="D573" s="47">
        <v>9.9499999999999993</v>
      </c>
      <c r="E573" s="47" t="str">
        <f t="shared" si="17"/>
        <v>Above Diabetes</v>
      </c>
      <c r="F573" s="47" t="s">
        <v>2383</v>
      </c>
      <c r="G573" s="47" t="s">
        <v>2380</v>
      </c>
      <c r="H573" s="47" t="s">
        <v>2383</v>
      </c>
      <c r="I573" s="47">
        <v>1</v>
      </c>
      <c r="J573" s="47" t="s">
        <v>2380</v>
      </c>
    </row>
    <row r="574" spans="1:10" x14ac:dyDescent="0.25">
      <c r="A574" s="47" t="s">
        <v>1798</v>
      </c>
      <c r="B574" s="47">
        <v>49.07</v>
      </c>
      <c r="C574" s="47" t="str">
        <f t="shared" si="16"/>
        <v>Obesity</v>
      </c>
      <c r="D574" s="47">
        <v>9.08</v>
      </c>
      <c r="E574" s="47" t="str">
        <f t="shared" si="17"/>
        <v>Above Diabetes</v>
      </c>
      <c r="F574" s="47" t="s">
        <v>2383</v>
      </c>
      <c r="G574" s="47" t="s">
        <v>2380</v>
      </c>
      <c r="H574" s="47" t="s">
        <v>2380</v>
      </c>
      <c r="I574" s="47">
        <v>1</v>
      </c>
      <c r="J574" s="47" t="s">
        <v>2380</v>
      </c>
    </row>
    <row r="575" spans="1:10" x14ac:dyDescent="0.25">
      <c r="A575" s="47" t="s">
        <v>1797</v>
      </c>
      <c r="B575" s="47">
        <v>19.8</v>
      </c>
      <c r="C575" s="47" t="str">
        <f t="shared" si="16"/>
        <v>Healthy Weight</v>
      </c>
      <c r="D575" s="47">
        <v>4.82</v>
      </c>
      <c r="E575" s="47" t="str">
        <f t="shared" si="17"/>
        <v>Normal</v>
      </c>
      <c r="F575" s="47" t="s">
        <v>2380</v>
      </c>
      <c r="G575" s="47" t="s">
        <v>2380</v>
      </c>
      <c r="H575" s="47" t="s">
        <v>2380</v>
      </c>
      <c r="I575" s="47">
        <v>0</v>
      </c>
      <c r="J575" s="47" t="s">
        <v>2383</v>
      </c>
    </row>
    <row r="576" spans="1:10" x14ac:dyDescent="0.25">
      <c r="A576" s="47" t="s">
        <v>1796</v>
      </c>
      <c r="B576" s="47">
        <v>27.36</v>
      </c>
      <c r="C576" s="47" t="str">
        <f t="shared" si="16"/>
        <v>Over Weight</v>
      </c>
      <c r="D576" s="47">
        <v>4.6500000000000004</v>
      </c>
      <c r="E576" s="47" t="str">
        <f t="shared" si="17"/>
        <v>Normal</v>
      </c>
      <c r="F576" s="47" t="s">
        <v>2380</v>
      </c>
      <c r="G576" s="47" t="s">
        <v>2382</v>
      </c>
      <c r="H576" s="47" t="s">
        <v>2380</v>
      </c>
      <c r="I576" s="47">
        <v>1</v>
      </c>
      <c r="J576" s="47" t="s">
        <v>2383</v>
      </c>
    </row>
    <row r="577" spans="1:10" x14ac:dyDescent="0.25">
      <c r="A577" s="47" t="s">
        <v>1795</v>
      </c>
      <c r="B577" s="47">
        <v>42.95</v>
      </c>
      <c r="C577" s="47" t="str">
        <f t="shared" si="16"/>
        <v>Obesity</v>
      </c>
      <c r="D577" s="47">
        <v>5.16</v>
      </c>
      <c r="E577" s="47" t="str">
        <f t="shared" si="17"/>
        <v>Normal</v>
      </c>
      <c r="F577" s="47" t="s">
        <v>2383</v>
      </c>
      <c r="G577" s="47" t="s">
        <v>2380</v>
      </c>
      <c r="H577" s="47" t="s">
        <v>2380</v>
      </c>
      <c r="I577" s="47">
        <v>1</v>
      </c>
      <c r="J577" s="47" t="s">
        <v>2380</v>
      </c>
    </row>
    <row r="578" spans="1:10" x14ac:dyDescent="0.25">
      <c r="A578" s="47" t="s">
        <v>1794</v>
      </c>
      <c r="B578" s="47">
        <v>42.66</v>
      </c>
      <c r="C578" s="47" t="str">
        <f t="shared" si="16"/>
        <v>Obesity</v>
      </c>
      <c r="D578" s="47">
        <v>10.44</v>
      </c>
      <c r="E578" s="47" t="str">
        <f t="shared" si="17"/>
        <v>Above Diabetes</v>
      </c>
      <c r="F578" s="47" t="s">
        <v>2380</v>
      </c>
      <c r="G578" s="47" t="s">
        <v>2380</v>
      </c>
      <c r="H578" s="47" t="s">
        <v>2380</v>
      </c>
      <c r="I578" s="47">
        <v>0</v>
      </c>
      <c r="J578" s="47" t="s">
        <v>2380</v>
      </c>
    </row>
    <row r="579" spans="1:10" x14ac:dyDescent="0.25">
      <c r="A579" s="47" t="s">
        <v>1793</v>
      </c>
      <c r="B579" s="47">
        <v>33.630000000000003</v>
      </c>
      <c r="C579" s="47" t="str">
        <f t="shared" ref="C579:C642" si="18">IF(B579&lt;18.5,"Under Weight", IF(B579&lt;=24.9,"Healthy Weight", IF(B579&lt;=29.9,"Over Weight","Obesity")))</f>
        <v>Obesity</v>
      </c>
      <c r="D579" s="47">
        <v>5.69</v>
      </c>
      <c r="E579" s="47" t="str">
        <f t="shared" ref="E579:E642" si="19">IF(D579&lt;5.7,"Normal", IF(D579&lt;=6.4,"Prediabetes","Above Diabetes"))</f>
        <v>Normal</v>
      </c>
      <c r="F579" s="47" t="s">
        <v>2380</v>
      </c>
      <c r="G579" s="47" t="s">
        <v>2380</v>
      </c>
      <c r="H579" s="47" t="s">
        <v>2380</v>
      </c>
      <c r="I579" s="47">
        <v>1</v>
      </c>
      <c r="J579" s="47" t="s">
        <v>2380</v>
      </c>
    </row>
    <row r="580" spans="1:10" x14ac:dyDescent="0.25">
      <c r="A580" s="47" t="s">
        <v>1792</v>
      </c>
      <c r="B580" s="47">
        <v>26.84</v>
      </c>
      <c r="C580" s="47" t="str">
        <f t="shared" si="18"/>
        <v>Over Weight</v>
      </c>
      <c r="D580" s="47">
        <v>6.5</v>
      </c>
      <c r="E580" s="47" t="str">
        <f t="shared" si="19"/>
        <v>Above Diabetes</v>
      </c>
      <c r="F580" s="47" t="s">
        <v>2380</v>
      </c>
      <c r="G580" s="47" t="s">
        <v>2380</v>
      </c>
      <c r="H580" s="47" t="s">
        <v>2380</v>
      </c>
      <c r="I580" s="47">
        <v>0</v>
      </c>
      <c r="J580" s="47" t="s">
        <v>2383</v>
      </c>
    </row>
    <row r="581" spans="1:10" x14ac:dyDescent="0.25">
      <c r="A581" s="47" t="s">
        <v>1791</v>
      </c>
      <c r="B581" s="47">
        <v>28.3</v>
      </c>
      <c r="C581" s="47" t="str">
        <f t="shared" si="18"/>
        <v>Over Weight</v>
      </c>
      <c r="D581" s="47">
        <v>5.73</v>
      </c>
      <c r="E581" s="47" t="str">
        <f t="shared" si="19"/>
        <v>Prediabetes</v>
      </c>
      <c r="F581" s="47" t="s">
        <v>2380</v>
      </c>
      <c r="G581" s="47" t="s">
        <v>2380</v>
      </c>
      <c r="H581" s="47" t="s">
        <v>2383</v>
      </c>
      <c r="I581" s="47">
        <v>1</v>
      </c>
      <c r="J581" s="47" t="s">
        <v>2383</v>
      </c>
    </row>
    <row r="582" spans="1:10" x14ac:dyDescent="0.25">
      <c r="A582" s="47" t="s">
        <v>1790</v>
      </c>
      <c r="B582" s="47">
        <v>27.06</v>
      </c>
      <c r="C582" s="47" t="str">
        <f t="shared" si="18"/>
        <v>Over Weight</v>
      </c>
      <c r="D582" s="47">
        <v>5.74</v>
      </c>
      <c r="E582" s="47" t="str">
        <f t="shared" si="19"/>
        <v>Prediabetes</v>
      </c>
      <c r="F582" s="47" t="s">
        <v>2383</v>
      </c>
      <c r="G582" s="47" t="s">
        <v>2380</v>
      </c>
      <c r="H582" s="47" t="s">
        <v>2380</v>
      </c>
      <c r="I582" s="47">
        <v>0</v>
      </c>
      <c r="J582" s="47" t="s">
        <v>2383</v>
      </c>
    </row>
    <row r="583" spans="1:10" x14ac:dyDescent="0.25">
      <c r="A583" s="47" t="s">
        <v>1789</v>
      </c>
      <c r="B583" s="47">
        <v>47.13</v>
      </c>
      <c r="C583" s="47" t="str">
        <f t="shared" si="18"/>
        <v>Obesity</v>
      </c>
      <c r="D583" s="47">
        <v>8.6999999999999993</v>
      </c>
      <c r="E583" s="47" t="str">
        <f t="shared" si="19"/>
        <v>Above Diabetes</v>
      </c>
      <c r="F583" s="47" t="s">
        <v>2380</v>
      </c>
      <c r="G583" s="47" t="s">
        <v>2380</v>
      </c>
      <c r="H583" s="47" t="s">
        <v>2380</v>
      </c>
      <c r="I583" s="47">
        <v>0</v>
      </c>
      <c r="J583" s="47" t="s">
        <v>2380</v>
      </c>
    </row>
    <row r="584" spans="1:10" x14ac:dyDescent="0.25">
      <c r="A584" s="47" t="s">
        <v>1788</v>
      </c>
      <c r="B584" s="47">
        <v>51.72</v>
      </c>
      <c r="C584" s="47" t="str">
        <f t="shared" si="18"/>
        <v>Obesity</v>
      </c>
      <c r="D584" s="47">
        <v>5.09</v>
      </c>
      <c r="E584" s="47" t="str">
        <f t="shared" si="19"/>
        <v>Normal</v>
      </c>
      <c r="F584" s="47" t="s">
        <v>2380</v>
      </c>
      <c r="G584" s="47" t="s">
        <v>2380</v>
      </c>
      <c r="H584" s="47" t="s">
        <v>2380</v>
      </c>
      <c r="I584" s="47">
        <v>0</v>
      </c>
      <c r="J584" s="47" t="s">
        <v>2380</v>
      </c>
    </row>
    <row r="585" spans="1:10" x14ac:dyDescent="0.25">
      <c r="A585" s="47" t="s">
        <v>1787</v>
      </c>
      <c r="B585" s="47">
        <v>48.59</v>
      </c>
      <c r="C585" s="47" t="str">
        <f t="shared" si="18"/>
        <v>Obesity</v>
      </c>
      <c r="D585" s="47">
        <v>5.57</v>
      </c>
      <c r="E585" s="47" t="str">
        <f t="shared" si="19"/>
        <v>Normal</v>
      </c>
      <c r="F585" s="47" t="s">
        <v>2380</v>
      </c>
      <c r="G585" s="47" t="s">
        <v>2380</v>
      </c>
      <c r="H585" s="47" t="s">
        <v>2380</v>
      </c>
      <c r="I585" s="47">
        <v>0</v>
      </c>
      <c r="J585" s="47" t="s">
        <v>2380</v>
      </c>
    </row>
    <row r="586" spans="1:10" x14ac:dyDescent="0.25">
      <c r="A586" s="47" t="s">
        <v>1786</v>
      </c>
      <c r="B586" s="47">
        <v>45.18</v>
      </c>
      <c r="C586" s="47" t="str">
        <f t="shared" si="18"/>
        <v>Obesity</v>
      </c>
      <c r="D586" s="47">
        <v>10.87</v>
      </c>
      <c r="E586" s="47" t="str">
        <f t="shared" si="19"/>
        <v>Above Diabetes</v>
      </c>
      <c r="F586" s="47" t="s">
        <v>2380</v>
      </c>
      <c r="G586" s="47" t="s">
        <v>2380</v>
      </c>
      <c r="H586" s="47" t="s">
        <v>2380</v>
      </c>
      <c r="I586" s="47">
        <v>0</v>
      </c>
      <c r="J586" s="47" t="s">
        <v>2380</v>
      </c>
    </row>
    <row r="587" spans="1:10" x14ac:dyDescent="0.25">
      <c r="A587" s="47" t="s">
        <v>1785</v>
      </c>
      <c r="B587" s="47">
        <v>27.9</v>
      </c>
      <c r="C587" s="47" t="str">
        <f t="shared" si="18"/>
        <v>Over Weight</v>
      </c>
      <c r="D587" s="47">
        <v>6.02</v>
      </c>
      <c r="E587" s="47" t="str">
        <f t="shared" si="19"/>
        <v>Prediabetes</v>
      </c>
      <c r="F587" s="47" t="s">
        <v>2380</v>
      </c>
      <c r="G587" s="47" t="s">
        <v>2380</v>
      </c>
      <c r="H587" s="47" t="s">
        <v>2383</v>
      </c>
      <c r="I587" s="47">
        <v>1</v>
      </c>
      <c r="J587" s="47" t="s">
        <v>2383</v>
      </c>
    </row>
    <row r="588" spans="1:10" x14ac:dyDescent="0.25">
      <c r="A588" s="47" t="s">
        <v>1784</v>
      </c>
      <c r="B588" s="47">
        <v>51.33</v>
      </c>
      <c r="C588" s="47" t="str">
        <f t="shared" si="18"/>
        <v>Obesity</v>
      </c>
      <c r="D588" s="47">
        <v>7</v>
      </c>
      <c r="E588" s="47" t="str">
        <f t="shared" si="19"/>
        <v>Above Diabetes</v>
      </c>
      <c r="F588" s="47" t="s">
        <v>2380</v>
      </c>
      <c r="G588" s="47" t="s">
        <v>2380</v>
      </c>
      <c r="H588" s="47" t="s">
        <v>2380</v>
      </c>
      <c r="I588" s="47">
        <v>0</v>
      </c>
      <c r="J588" s="47" t="s">
        <v>2380</v>
      </c>
    </row>
    <row r="589" spans="1:10" x14ac:dyDescent="0.25">
      <c r="A589" s="47" t="s">
        <v>1783</v>
      </c>
      <c r="B589" s="47">
        <v>30.59</v>
      </c>
      <c r="C589" s="47" t="str">
        <f t="shared" si="18"/>
        <v>Obesity</v>
      </c>
      <c r="D589" s="47">
        <v>5.56</v>
      </c>
      <c r="E589" s="47" t="str">
        <f t="shared" si="19"/>
        <v>Normal</v>
      </c>
      <c r="F589" s="47" t="s">
        <v>2383</v>
      </c>
      <c r="G589" s="47" t="s">
        <v>2380</v>
      </c>
      <c r="H589" s="47" t="s">
        <v>2380</v>
      </c>
      <c r="I589" s="47">
        <v>1</v>
      </c>
      <c r="J589" s="47" t="s">
        <v>2380</v>
      </c>
    </row>
    <row r="590" spans="1:10" x14ac:dyDescent="0.25">
      <c r="A590" s="47" t="s">
        <v>1782</v>
      </c>
      <c r="B590" s="47">
        <v>39.229999999999997</v>
      </c>
      <c r="C590" s="47" t="str">
        <f t="shared" si="18"/>
        <v>Obesity</v>
      </c>
      <c r="D590" s="47">
        <v>8.4499999999999993</v>
      </c>
      <c r="E590" s="47" t="str">
        <f t="shared" si="19"/>
        <v>Above Diabetes</v>
      </c>
      <c r="F590" s="47" t="s">
        <v>2380</v>
      </c>
      <c r="G590" s="47" t="s">
        <v>2380</v>
      </c>
      <c r="H590" s="47" t="s">
        <v>2380</v>
      </c>
      <c r="I590" s="47">
        <v>0</v>
      </c>
      <c r="J590" s="47" t="s">
        <v>2380</v>
      </c>
    </row>
    <row r="591" spans="1:10" x14ac:dyDescent="0.25">
      <c r="A591" s="47" t="s">
        <v>1781</v>
      </c>
      <c r="B591" s="47">
        <v>19.094999999999999</v>
      </c>
      <c r="C591" s="47" t="str">
        <f t="shared" si="18"/>
        <v>Healthy Weight</v>
      </c>
      <c r="D591" s="47">
        <v>6.19</v>
      </c>
      <c r="E591" s="47" t="str">
        <f t="shared" si="19"/>
        <v>Prediabetes</v>
      </c>
      <c r="F591" s="47" t="s">
        <v>2380</v>
      </c>
      <c r="G591" s="47" t="s">
        <v>2380</v>
      </c>
      <c r="H591" s="47" t="s">
        <v>2380</v>
      </c>
      <c r="I591" s="47">
        <v>0</v>
      </c>
      <c r="J591" s="47" t="s">
        <v>2383</v>
      </c>
    </row>
    <row r="592" spans="1:10" x14ac:dyDescent="0.25">
      <c r="A592" s="47" t="s">
        <v>1780</v>
      </c>
      <c r="B592" s="47">
        <v>49.72</v>
      </c>
      <c r="C592" s="47" t="str">
        <f t="shared" si="18"/>
        <v>Obesity</v>
      </c>
      <c r="D592" s="47">
        <v>7.71</v>
      </c>
      <c r="E592" s="47" t="str">
        <f t="shared" si="19"/>
        <v>Above Diabetes</v>
      </c>
      <c r="F592" s="47" t="s">
        <v>2380</v>
      </c>
      <c r="G592" s="47" t="s">
        <v>2380</v>
      </c>
      <c r="H592" s="47" t="s">
        <v>2380</v>
      </c>
      <c r="I592" s="47">
        <v>0</v>
      </c>
      <c r="J592" s="47" t="s">
        <v>2380</v>
      </c>
    </row>
    <row r="593" spans="1:10" x14ac:dyDescent="0.25">
      <c r="A593" s="47" t="s">
        <v>1779</v>
      </c>
      <c r="B593" s="47">
        <v>21.754999999999999</v>
      </c>
      <c r="C593" s="47" t="str">
        <f t="shared" si="18"/>
        <v>Healthy Weight</v>
      </c>
      <c r="D593" s="47">
        <v>4.63</v>
      </c>
      <c r="E593" s="47" t="str">
        <f t="shared" si="19"/>
        <v>Normal</v>
      </c>
      <c r="F593" s="47" t="s">
        <v>2380</v>
      </c>
      <c r="G593" s="47" t="s">
        <v>2380</v>
      </c>
      <c r="H593" s="47" t="s">
        <v>2383</v>
      </c>
      <c r="I593" s="47">
        <v>1</v>
      </c>
      <c r="J593" s="47" t="s">
        <v>2383</v>
      </c>
    </row>
    <row r="594" spans="1:10" x14ac:dyDescent="0.25">
      <c r="A594" s="47" t="s">
        <v>1778</v>
      </c>
      <c r="B594" s="47">
        <v>48.39</v>
      </c>
      <c r="C594" s="47" t="str">
        <f t="shared" si="18"/>
        <v>Obesity</v>
      </c>
      <c r="D594" s="47">
        <v>4.6100000000000003</v>
      </c>
      <c r="E594" s="47" t="str">
        <f t="shared" si="19"/>
        <v>Normal</v>
      </c>
      <c r="F594" s="47" t="s">
        <v>2380</v>
      </c>
      <c r="G594" s="47" t="s">
        <v>2380</v>
      </c>
      <c r="H594" s="47" t="s">
        <v>2380</v>
      </c>
      <c r="I594" s="47">
        <v>0</v>
      </c>
      <c r="J594" s="47" t="s">
        <v>2380</v>
      </c>
    </row>
    <row r="595" spans="1:10" x14ac:dyDescent="0.25">
      <c r="A595" s="47" t="s">
        <v>1777</v>
      </c>
      <c r="B595" s="47">
        <v>47.15</v>
      </c>
      <c r="C595" s="47" t="str">
        <f t="shared" si="18"/>
        <v>Obesity</v>
      </c>
      <c r="D595" s="47">
        <v>9.5299999999999994</v>
      </c>
      <c r="E595" s="47" t="str">
        <f t="shared" si="19"/>
        <v>Above Diabetes</v>
      </c>
      <c r="F595" s="47" t="s">
        <v>2383</v>
      </c>
      <c r="G595" s="47" t="s">
        <v>2380</v>
      </c>
      <c r="H595" s="47" t="s">
        <v>2380</v>
      </c>
      <c r="I595" s="47">
        <v>1</v>
      </c>
      <c r="J595" s="47" t="s">
        <v>2380</v>
      </c>
    </row>
    <row r="596" spans="1:10" x14ac:dyDescent="0.25">
      <c r="A596" s="47" t="s">
        <v>1776</v>
      </c>
      <c r="B596" s="47">
        <v>47.59</v>
      </c>
      <c r="C596" s="47" t="str">
        <f t="shared" si="18"/>
        <v>Obesity</v>
      </c>
      <c r="D596" s="47">
        <v>11.43</v>
      </c>
      <c r="E596" s="47" t="str">
        <f t="shared" si="19"/>
        <v>Above Diabetes</v>
      </c>
      <c r="F596" s="47" t="s">
        <v>2383</v>
      </c>
      <c r="G596" s="47" t="s">
        <v>2380</v>
      </c>
      <c r="H596" s="47" t="s">
        <v>2380</v>
      </c>
      <c r="I596" s="47">
        <v>2</v>
      </c>
      <c r="J596" s="47" t="s">
        <v>2380</v>
      </c>
    </row>
    <row r="597" spans="1:10" x14ac:dyDescent="0.25">
      <c r="A597" s="47" t="s">
        <v>1775</v>
      </c>
      <c r="B597" s="47">
        <v>39.81</v>
      </c>
      <c r="C597" s="47" t="str">
        <f t="shared" si="18"/>
        <v>Obesity</v>
      </c>
      <c r="D597" s="47">
        <v>7.65</v>
      </c>
      <c r="E597" s="47" t="str">
        <f t="shared" si="19"/>
        <v>Above Diabetes</v>
      </c>
      <c r="F597" s="47" t="s">
        <v>2383</v>
      </c>
      <c r="G597" s="47" t="s">
        <v>2380</v>
      </c>
      <c r="H597" s="47" t="s">
        <v>2383</v>
      </c>
      <c r="I597" s="47">
        <v>1</v>
      </c>
      <c r="J597" s="47" t="s">
        <v>2380</v>
      </c>
    </row>
    <row r="598" spans="1:10" x14ac:dyDescent="0.25">
      <c r="A598" s="47" t="s">
        <v>1774</v>
      </c>
      <c r="B598" s="47">
        <v>31.02</v>
      </c>
      <c r="C598" s="47" t="str">
        <f t="shared" si="18"/>
        <v>Obesity</v>
      </c>
      <c r="D598" s="47">
        <v>5.87</v>
      </c>
      <c r="E598" s="47" t="str">
        <f t="shared" si="19"/>
        <v>Prediabetes</v>
      </c>
      <c r="F598" s="47" t="s">
        <v>2383</v>
      </c>
      <c r="G598" s="47" t="s">
        <v>2380</v>
      </c>
      <c r="H598" s="47" t="s">
        <v>2380</v>
      </c>
      <c r="I598" s="47">
        <v>0</v>
      </c>
      <c r="J598" s="47" t="s">
        <v>2380</v>
      </c>
    </row>
    <row r="599" spans="1:10" x14ac:dyDescent="0.25">
      <c r="A599" s="47" t="s">
        <v>1773</v>
      </c>
      <c r="B599" s="47">
        <v>24.75</v>
      </c>
      <c r="C599" s="47" t="str">
        <f t="shared" si="18"/>
        <v>Healthy Weight</v>
      </c>
      <c r="D599" s="47">
        <v>4.3600000000000003</v>
      </c>
      <c r="E599" s="47" t="str">
        <f t="shared" si="19"/>
        <v>Normal</v>
      </c>
      <c r="F599" s="47" t="s">
        <v>2383</v>
      </c>
      <c r="G599" s="47" t="s">
        <v>2380</v>
      </c>
      <c r="H599" s="47" t="s">
        <v>2380</v>
      </c>
      <c r="I599" s="47">
        <v>1</v>
      </c>
      <c r="J599" s="47" t="s">
        <v>2383</v>
      </c>
    </row>
    <row r="600" spans="1:10" x14ac:dyDescent="0.25">
      <c r="A600" s="47" t="s">
        <v>1772</v>
      </c>
      <c r="B600" s="47">
        <v>30.114999999999998</v>
      </c>
      <c r="C600" s="47" t="str">
        <f t="shared" si="18"/>
        <v>Obesity</v>
      </c>
      <c r="D600" s="47">
        <v>10.119999999999999</v>
      </c>
      <c r="E600" s="47" t="str">
        <f t="shared" si="19"/>
        <v>Above Diabetes</v>
      </c>
      <c r="F600" s="47" t="s">
        <v>2380</v>
      </c>
      <c r="G600" s="47" t="s">
        <v>2380</v>
      </c>
      <c r="H600" s="47" t="s">
        <v>2380</v>
      </c>
      <c r="I600" s="47">
        <v>3</v>
      </c>
      <c r="J600" s="47" t="s">
        <v>2380</v>
      </c>
    </row>
    <row r="601" spans="1:10" x14ac:dyDescent="0.25">
      <c r="A601" s="47" t="s">
        <v>1771</v>
      </c>
      <c r="B601" s="47">
        <v>26.03</v>
      </c>
      <c r="C601" s="47" t="str">
        <f t="shared" si="18"/>
        <v>Over Weight</v>
      </c>
      <c r="D601" s="47">
        <v>4.01</v>
      </c>
      <c r="E601" s="47" t="str">
        <f t="shared" si="19"/>
        <v>Normal</v>
      </c>
      <c r="F601" s="47" t="s">
        <v>2380</v>
      </c>
      <c r="G601" s="47" t="s">
        <v>2380</v>
      </c>
      <c r="H601" s="47" t="s">
        <v>2383</v>
      </c>
      <c r="I601" s="47">
        <v>1</v>
      </c>
      <c r="J601" s="47" t="s">
        <v>2383</v>
      </c>
    </row>
    <row r="602" spans="1:10" x14ac:dyDescent="0.25">
      <c r="A602" s="47" t="s">
        <v>1770</v>
      </c>
      <c r="B602" s="47">
        <v>20.045000000000002</v>
      </c>
      <c r="C602" s="47" t="str">
        <f t="shared" si="18"/>
        <v>Healthy Weight</v>
      </c>
      <c r="D602" s="47">
        <v>4.7699999999999996</v>
      </c>
      <c r="E602" s="47" t="str">
        <f t="shared" si="19"/>
        <v>Normal</v>
      </c>
      <c r="F602" s="47" t="s">
        <v>2383</v>
      </c>
      <c r="G602" s="47" t="s">
        <v>2380</v>
      </c>
      <c r="H602" s="47" t="s">
        <v>2380</v>
      </c>
      <c r="I602" s="47">
        <v>1</v>
      </c>
      <c r="J602" s="47" t="s">
        <v>2383</v>
      </c>
    </row>
    <row r="603" spans="1:10" x14ac:dyDescent="0.25">
      <c r="A603" s="47" t="s">
        <v>1769</v>
      </c>
      <c r="B603" s="47">
        <v>40.24</v>
      </c>
      <c r="C603" s="47" t="str">
        <f t="shared" si="18"/>
        <v>Obesity</v>
      </c>
      <c r="D603" s="47">
        <v>6.83</v>
      </c>
      <c r="E603" s="47" t="str">
        <f t="shared" si="19"/>
        <v>Above Diabetes</v>
      </c>
      <c r="F603" s="47" t="s">
        <v>2380</v>
      </c>
      <c r="G603" s="47" t="s">
        <v>2380</v>
      </c>
      <c r="H603" s="47" t="s">
        <v>2380</v>
      </c>
      <c r="I603" s="47">
        <v>0</v>
      </c>
      <c r="J603" s="47" t="s">
        <v>2380</v>
      </c>
    </row>
    <row r="604" spans="1:10" x14ac:dyDescent="0.25">
      <c r="A604" s="47" t="s">
        <v>1768</v>
      </c>
      <c r="B604" s="47">
        <v>43.15</v>
      </c>
      <c r="C604" s="47" t="str">
        <f t="shared" si="18"/>
        <v>Obesity</v>
      </c>
      <c r="D604" s="47">
        <v>6.14</v>
      </c>
      <c r="E604" s="47" t="str">
        <f t="shared" si="19"/>
        <v>Prediabetes</v>
      </c>
      <c r="F604" s="47" t="s">
        <v>2383</v>
      </c>
      <c r="G604" s="47" t="s">
        <v>2380</v>
      </c>
      <c r="H604" s="47" t="s">
        <v>2383</v>
      </c>
      <c r="I604" s="47">
        <v>1</v>
      </c>
      <c r="J604" s="47" t="s">
        <v>2380</v>
      </c>
    </row>
    <row r="605" spans="1:10" x14ac:dyDescent="0.25">
      <c r="A605" s="47" t="s">
        <v>1767</v>
      </c>
      <c r="B605" s="47">
        <v>27.7</v>
      </c>
      <c r="C605" s="47" t="str">
        <f t="shared" si="18"/>
        <v>Over Weight</v>
      </c>
      <c r="D605" s="47">
        <v>5.6</v>
      </c>
      <c r="E605" s="47" t="str">
        <f t="shared" si="19"/>
        <v>Normal</v>
      </c>
      <c r="F605" s="47" t="s">
        <v>2380</v>
      </c>
      <c r="G605" s="47" t="s">
        <v>2380</v>
      </c>
      <c r="H605" s="47" t="s">
        <v>2383</v>
      </c>
      <c r="I605" s="47">
        <v>1</v>
      </c>
      <c r="J605" s="47" t="s">
        <v>2383</v>
      </c>
    </row>
    <row r="606" spans="1:10" x14ac:dyDescent="0.25">
      <c r="A606" s="47" t="s">
        <v>1766</v>
      </c>
      <c r="B606" s="47">
        <v>45.68</v>
      </c>
      <c r="C606" s="47" t="str">
        <f t="shared" si="18"/>
        <v>Obesity</v>
      </c>
      <c r="D606" s="47">
        <v>4.8</v>
      </c>
      <c r="E606" s="47" t="str">
        <f t="shared" si="19"/>
        <v>Normal</v>
      </c>
      <c r="F606" s="47" t="s">
        <v>2380</v>
      </c>
      <c r="G606" s="47" t="s">
        <v>2380</v>
      </c>
      <c r="H606" s="47" t="s">
        <v>2380</v>
      </c>
      <c r="I606" s="47">
        <v>2</v>
      </c>
      <c r="J606" s="47" t="s">
        <v>2380</v>
      </c>
    </row>
    <row r="607" spans="1:10" x14ac:dyDescent="0.25">
      <c r="A607" s="47" t="s">
        <v>1765</v>
      </c>
      <c r="B607" s="47">
        <v>27.3</v>
      </c>
      <c r="C607" s="47" t="str">
        <f t="shared" si="18"/>
        <v>Over Weight</v>
      </c>
      <c r="D607" s="47">
        <v>11.89</v>
      </c>
      <c r="E607" s="47" t="str">
        <f t="shared" si="19"/>
        <v>Above Diabetes</v>
      </c>
      <c r="F607" s="47" t="s">
        <v>2380</v>
      </c>
      <c r="G607" s="47" t="s">
        <v>2380</v>
      </c>
      <c r="H607" s="47" t="s">
        <v>2380</v>
      </c>
      <c r="I607" s="47">
        <v>0</v>
      </c>
      <c r="J607" s="47" t="s">
        <v>2383</v>
      </c>
    </row>
    <row r="608" spans="1:10" x14ac:dyDescent="0.25">
      <c r="A608" s="47" t="s">
        <v>1764</v>
      </c>
      <c r="B608" s="47">
        <v>54.45</v>
      </c>
      <c r="C608" s="47" t="str">
        <f t="shared" si="18"/>
        <v>Obesity</v>
      </c>
      <c r="D608" s="47">
        <v>4.7300000000000004</v>
      </c>
      <c r="E608" s="47" t="str">
        <f t="shared" si="19"/>
        <v>Normal</v>
      </c>
      <c r="F608" s="47" t="s">
        <v>2383</v>
      </c>
      <c r="G608" s="47" t="s">
        <v>2380</v>
      </c>
      <c r="H608" s="47" t="s">
        <v>2380</v>
      </c>
      <c r="I608" s="47">
        <v>1</v>
      </c>
      <c r="J608" s="47" t="s">
        <v>2380</v>
      </c>
    </row>
    <row r="609" spans="1:10" x14ac:dyDescent="0.25">
      <c r="A609" s="47" t="s">
        <v>1763</v>
      </c>
      <c r="B609" s="47">
        <v>54.43</v>
      </c>
      <c r="C609" s="47" t="str">
        <f t="shared" si="18"/>
        <v>Obesity</v>
      </c>
      <c r="D609" s="47">
        <v>4.6100000000000003</v>
      </c>
      <c r="E609" s="47" t="str">
        <f t="shared" si="19"/>
        <v>Normal</v>
      </c>
      <c r="F609" s="47" t="s">
        <v>2383</v>
      </c>
      <c r="G609" s="47" t="s">
        <v>2380</v>
      </c>
      <c r="H609" s="47" t="s">
        <v>2380</v>
      </c>
      <c r="I609" s="47">
        <v>1</v>
      </c>
      <c r="J609" s="47" t="s">
        <v>2380</v>
      </c>
    </row>
    <row r="610" spans="1:10" x14ac:dyDescent="0.25">
      <c r="A610" s="47" t="s">
        <v>1762</v>
      </c>
      <c r="B610" s="47">
        <v>48.01</v>
      </c>
      <c r="C610" s="47" t="str">
        <f t="shared" si="18"/>
        <v>Obesity</v>
      </c>
      <c r="D610" s="47">
        <v>7.3</v>
      </c>
      <c r="E610" s="47" t="str">
        <f t="shared" si="19"/>
        <v>Above Diabetes</v>
      </c>
      <c r="F610" s="47" t="s">
        <v>2380</v>
      </c>
      <c r="G610" s="47" t="s">
        <v>2380</v>
      </c>
      <c r="H610" s="47" t="s">
        <v>2380</v>
      </c>
      <c r="I610" s="47">
        <v>0</v>
      </c>
      <c r="J610" s="47" t="s">
        <v>2380</v>
      </c>
    </row>
    <row r="611" spans="1:10" x14ac:dyDescent="0.25">
      <c r="A611" s="47" t="s">
        <v>1761</v>
      </c>
      <c r="B611" s="47">
        <v>48.32</v>
      </c>
      <c r="C611" s="47" t="str">
        <f t="shared" si="18"/>
        <v>Obesity</v>
      </c>
      <c r="D611" s="47">
        <v>5.88</v>
      </c>
      <c r="E611" s="47" t="str">
        <f t="shared" si="19"/>
        <v>Prediabetes</v>
      </c>
      <c r="F611" s="47" t="s">
        <v>2380</v>
      </c>
      <c r="G611" s="47" t="s">
        <v>2380</v>
      </c>
      <c r="H611" s="47" t="s">
        <v>2380</v>
      </c>
      <c r="I611" s="47">
        <v>0</v>
      </c>
      <c r="J611" s="47" t="s">
        <v>2380</v>
      </c>
    </row>
    <row r="612" spans="1:10" x14ac:dyDescent="0.25">
      <c r="A612" s="47" t="s">
        <v>1760</v>
      </c>
      <c r="B612" s="47">
        <v>22.895</v>
      </c>
      <c r="C612" s="47" t="str">
        <f t="shared" si="18"/>
        <v>Healthy Weight</v>
      </c>
      <c r="D612" s="47">
        <v>4.0599999999999996</v>
      </c>
      <c r="E612" s="47" t="str">
        <f t="shared" si="19"/>
        <v>Normal</v>
      </c>
      <c r="F612" s="47" t="s">
        <v>2380</v>
      </c>
      <c r="G612" s="47" t="s">
        <v>2380</v>
      </c>
      <c r="H612" s="47" t="s">
        <v>2383</v>
      </c>
      <c r="I612" s="47">
        <v>1</v>
      </c>
      <c r="J612" s="47" t="s">
        <v>2383</v>
      </c>
    </row>
    <row r="613" spans="1:10" x14ac:dyDescent="0.25">
      <c r="A613" s="47" t="s">
        <v>1759</v>
      </c>
      <c r="B613" s="47">
        <v>54.85</v>
      </c>
      <c r="C613" s="47" t="str">
        <f t="shared" si="18"/>
        <v>Obesity</v>
      </c>
      <c r="D613" s="47">
        <v>4.9000000000000004</v>
      </c>
      <c r="E613" s="47" t="str">
        <f t="shared" si="19"/>
        <v>Normal</v>
      </c>
      <c r="F613" s="47" t="s">
        <v>2380</v>
      </c>
      <c r="G613" s="47" t="s">
        <v>2380</v>
      </c>
      <c r="H613" s="47" t="s">
        <v>2380</v>
      </c>
      <c r="I613" s="47">
        <v>1</v>
      </c>
      <c r="J613" s="47" t="s">
        <v>2380</v>
      </c>
    </row>
    <row r="614" spans="1:10" x14ac:dyDescent="0.25">
      <c r="A614" s="47" t="s">
        <v>1758</v>
      </c>
      <c r="B614" s="47">
        <v>21.85</v>
      </c>
      <c r="C614" s="47" t="str">
        <f t="shared" si="18"/>
        <v>Healthy Weight</v>
      </c>
      <c r="D614" s="47">
        <v>5.52</v>
      </c>
      <c r="E614" s="47" t="str">
        <f t="shared" si="19"/>
        <v>Normal</v>
      </c>
      <c r="F614" s="47" t="s">
        <v>2380</v>
      </c>
      <c r="G614" s="47" t="s">
        <v>2380</v>
      </c>
      <c r="H614" s="47" t="s">
        <v>2383</v>
      </c>
      <c r="I614" s="47">
        <v>1</v>
      </c>
      <c r="J614" s="47" t="s">
        <v>2383</v>
      </c>
    </row>
    <row r="615" spans="1:10" x14ac:dyDescent="0.25">
      <c r="A615" s="47" t="s">
        <v>1757</v>
      </c>
      <c r="B615" s="47">
        <v>51.86</v>
      </c>
      <c r="C615" s="47" t="str">
        <f t="shared" si="18"/>
        <v>Obesity</v>
      </c>
      <c r="D615" s="47">
        <v>5.2</v>
      </c>
      <c r="E615" s="47" t="str">
        <f t="shared" si="19"/>
        <v>Normal</v>
      </c>
      <c r="F615" s="47" t="s">
        <v>2383</v>
      </c>
      <c r="G615" s="47" t="s">
        <v>2380</v>
      </c>
      <c r="H615" s="47" t="s">
        <v>2380</v>
      </c>
      <c r="I615" s="47">
        <v>0</v>
      </c>
      <c r="J615" s="47" t="s">
        <v>2380</v>
      </c>
    </row>
    <row r="616" spans="1:10" x14ac:dyDescent="0.25">
      <c r="A616" s="47" t="s">
        <v>1756</v>
      </c>
      <c r="B616" s="47">
        <v>39.049999999999997</v>
      </c>
      <c r="C616" s="47" t="str">
        <f t="shared" si="18"/>
        <v>Obesity</v>
      </c>
      <c r="D616" s="47">
        <v>7.59</v>
      </c>
      <c r="E616" s="47" t="str">
        <f t="shared" si="19"/>
        <v>Above Diabetes</v>
      </c>
      <c r="F616" s="47" t="s">
        <v>2380</v>
      </c>
      <c r="G616" s="47" t="s">
        <v>2380</v>
      </c>
      <c r="H616" s="47" t="s">
        <v>2380</v>
      </c>
      <c r="I616" s="47">
        <v>3</v>
      </c>
      <c r="J616" s="47" t="s">
        <v>2380</v>
      </c>
    </row>
    <row r="617" spans="1:10" x14ac:dyDescent="0.25">
      <c r="A617" s="47" t="s">
        <v>1755</v>
      </c>
      <c r="B617" s="47">
        <v>31.824999999999999</v>
      </c>
      <c r="C617" s="47" t="str">
        <f t="shared" si="18"/>
        <v>Obesity</v>
      </c>
      <c r="D617" s="47">
        <v>8.2799999999999994</v>
      </c>
      <c r="E617" s="47" t="str">
        <f t="shared" si="19"/>
        <v>Above Diabetes</v>
      </c>
      <c r="F617" s="47" t="s">
        <v>2380</v>
      </c>
      <c r="G617" s="47" t="s">
        <v>2380</v>
      </c>
      <c r="H617" s="47" t="s">
        <v>2380</v>
      </c>
      <c r="I617" s="47">
        <v>3</v>
      </c>
      <c r="J617" s="47" t="s">
        <v>2380</v>
      </c>
    </row>
    <row r="618" spans="1:10" x14ac:dyDescent="0.25">
      <c r="A618" s="47" t="s">
        <v>1754</v>
      </c>
      <c r="B618" s="47">
        <v>46.43</v>
      </c>
      <c r="C618" s="47" t="str">
        <f t="shared" si="18"/>
        <v>Obesity</v>
      </c>
      <c r="D618" s="47">
        <v>6.72</v>
      </c>
      <c r="E618" s="47" t="str">
        <f t="shared" si="19"/>
        <v>Above Diabetes</v>
      </c>
      <c r="F618" s="47" t="s">
        <v>2380</v>
      </c>
      <c r="G618" s="47" t="s">
        <v>2380</v>
      </c>
      <c r="H618" s="47" t="s">
        <v>2380</v>
      </c>
      <c r="I618" s="47">
        <v>0</v>
      </c>
      <c r="J618" s="47" t="s">
        <v>2380</v>
      </c>
    </row>
    <row r="619" spans="1:10" x14ac:dyDescent="0.25">
      <c r="A619" s="47" t="s">
        <v>1753</v>
      </c>
      <c r="B619" s="47">
        <v>53.63</v>
      </c>
      <c r="C619" s="47" t="str">
        <f t="shared" si="18"/>
        <v>Obesity</v>
      </c>
      <c r="D619" s="47">
        <v>5.47</v>
      </c>
      <c r="E619" s="47" t="str">
        <f t="shared" si="19"/>
        <v>Normal</v>
      </c>
      <c r="F619" s="47" t="s">
        <v>2383</v>
      </c>
      <c r="G619" s="47" t="s">
        <v>2380</v>
      </c>
      <c r="H619" s="47" t="s">
        <v>2380</v>
      </c>
      <c r="I619" s="47">
        <v>1</v>
      </c>
      <c r="J619" s="47" t="s">
        <v>2380</v>
      </c>
    </row>
    <row r="620" spans="1:10" x14ac:dyDescent="0.25">
      <c r="A620" s="47" t="s">
        <v>1752</v>
      </c>
      <c r="B620" s="47">
        <v>48.7</v>
      </c>
      <c r="C620" s="47" t="str">
        <f t="shared" si="18"/>
        <v>Obesity</v>
      </c>
      <c r="D620" s="47">
        <v>4.71</v>
      </c>
      <c r="E620" s="47" t="str">
        <f t="shared" si="19"/>
        <v>Normal</v>
      </c>
      <c r="F620" s="47" t="s">
        <v>2380</v>
      </c>
      <c r="G620" s="47" t="s">
        <v>2380</v>
      </c>
      <c r="H620" s="47" t="s">
        <v>2380</v>
      </c>
      <c r="I620" s="47">
        <v>0</v>
      </c>
      <c r="J620" s="47" t="s">
        <v>2380</v>
      </c>
    </row>
    <row r="621" spans="1:10" x14ac:dyDescent="0.25">
      <c r="A621" s="47" t="s">
        <v>1751</v>
      </c>
      <c r="B621" s="47">
        <v>48.81</v>
      </c>
      <c r="C621" s="47" t="str">
        <f t="shared" si="18"/>
        <v>Obesity</v>
      </c>
      <c r="D621" s="47">
        <v>5.49</v>
      </c>
      <c r="E621" s="47" t="str">
        <f t="shared" si="19"/>
        <v>Normal</v>
      </c>
      <c r="F621" s="47" t="s">
        <v>2380</v>
      </c>
      <c r="G621" s="47" t="s">
        <v>2380</v>
      </c>
      <c r="H621" s="47" t="s">
        <v>2380</v>
      </c>
      <c r="I621" s="47">
        <v>0</v>
      </c>
      <c r="J621" s="47" t="s">
        <v>2380</v>
      </c>
    </row>
    <row r="622" spans="1:10" x14ac:dyDescent="0.25">
      <c r="A622" s="47" t="s">
        <v>1750</v>
      </c>
      <c r="B622" s="47">
        <v>47.53</v>
      </c>
      <c r="C622" s="47" t="str">
        <f t="shared" si="18"/>
        <v>Obesity</v>
      </c>
      <c r="D622" s="47">
        <v>4.72</v>
      </c>
      <c r="E622" s="47" t="str">
        <f t="shared" si="19"/>
        <v>Normal</v>
      </c>
      <c r="F622" s="47" t="s">
        <v>2380</v>
      </c>
      <c r="G622" s="47" t="s">
        <v>2380</v>
      </c>
      <c r="H622" s="47" t="s">
        <v>2380</v>
      </c>
      <c r="I622" s="47">
        <v>0</v>
      </c>
      <c r="J622" s="47" t="s">
        <v>2380</v>
      </c>
    </row>
    <row r="623" spans="1:10" x14ac:dyDescent="0.25">
      <c r="A623" s="47" t="s">
        <v>1749</v>
      </c>
      <c r="B623" s="47">
        <v>36.85</v>
      </c>
      <c r="C623" s="47" t="str">
        <f t="shared" si="18"/>
        <v>Obesity</v>
      </c>
      <c r="D623" s="47">
        <v>6.7</v>
      </c>
      <c r="E623" s="47" t="str">
        <f t="shared" si="19"/>
        <v>Above Diabetes</v>
      </c>
      <c r="F623" s="47" t="s">
        <v>2380</v>
      </c>
      <c r="G623" s="47" t="s">
        <v>2380</v>
      </c>
      <c r="H623" s="47" t="s">
        <v>2380</v>
      </c>
      <c r="I623" s="47">
        <v>0</v>
      </c>
      <c r="J623" s="47" t="s">
        <v>2380</v>
      </c>
    </row>
    <row r="624" spans="1:10" x14ac:dyDescent="0.25">
      <c r="A624" s="47" t="s">
        <v>1748</v>
      </c>
      <c r="B624" s="47">
        <v>29.3</v>
      </c>
      <c r="C624" s="47" t="str">
        <f t="shared" si="18"/>
        <v>Over Weight</v>
      </c>
      <c r="D624" s="47">
        <v>5.5</v>
      </c>
      <c r="E624" s="47" t="str">
        <f t="shared" si="19"/>
        <v>Normal</v>
      </c>
      <c r="F624" s="47" t="s">
        <v>2380</v>
      </c>
      <c r="G624" s="47" t="s">
        <v>2380</v>
      </c>
      <c r="H624" s="47" t="s">
        <v>2380</v>
      </c>
      <c r="I624" s="47">
        <v>0</v>
      </c>
      <c r="J624" s="47" t="s">
        <v>2380</v>
      </c>
    </row>
    <row r="625" spans="1:10" x14ac:dyDescent="0.25">
      <c r="A625" s="47" t="s">
        <v>1747</v>
      </c>
      <c r="B625" s="47">
        <v>19.3</v>
      </c>
      <c r="C625" s="47" t="str">
        <f t="shared" si="18"/>
        <v>Healthy Weight</v>
      </c>
      <c r="D625" s="47">
        <v>4.46</v>
      </c>
      <c r="E625" s="47" t="str">
        <f t="shared" si="19"/>
        <v>Normal</v>
      </c>
      <c r="F625" s="47" t="s">
        <v>2380</v>
      </c>
      <c r="G625" s="47" t="s">
        <v>2380</v>
      </c>
      <c r="H625" s="47" t="s">
        <v>2380</v>
      </c>
      <c r="I625" s="47">
        <v>1</v>
      </c>
      <c r="J625" s="47" t="s">
        <v>2383</v>
      </c>
    </row>
    <row r="626" spans="1:10" x14ac:dyDescent="0.25">
      <c r="A626" s="47" t="s">
        <v>1746</v>
      </c>
      <c r="B626" s="47">
        <v>24.13</v>
      </c>
      <c r="C626" s="47" t="str">
        <f t="shared" si="18"/>
        <v>Healthy Weight</v>
      </c>
      <c r="D626" s="47">
        <v>5.29</v>
      </c>
      <c r="E626" s="47" t="str">
        <f t="shared" si="19"/>
        <v>Normal</v>
      </c>
      <c r="F626" s="47" t="s">
        <v>2383</v>
      </c>
      <c r="G626" s="47" t="s">
        <v>2380</v>
      </c>
      <c r="H626" s="47" t="s">
        <v>2383</v>
      </c>
      <c r="I626" s="47">
        <v>1</v>
      </c>
      <c r="J626" s="47" t="s">
        <v>2383</v>
      </c>
    </row>
    <row r="627" spans="1:10" x14ac:dyDescent="0.25">
      <c r="A627" s="47" t="s">
        <v>1745</v>
      </c>
      <c r="B627" s="47">
        <v>46.7</v>
      </c>
      <c r="C627" s="47" t="str">
        <f t="shared" si="18"/>
        <v>Obesity</v>
      </c>
      <c r="D627" s="47">
        <v>10.99</v>
      </c>
      <c r="E627" s="47" t="str">
        <f t="shared" si="19"/>
        <v>Above Diabetes</v>
      </c>
      <c r="F627" s="47" t="s">
        <v>2380</v>
      </c>
      <c r="G627" s="47" t="s">
        <v>2380</v>
      </c>
      <c r="H627" s="47" t="s">
        <v>2380</v>
      </c>
      <c r="I627" s="47">
        <v>0</v>
      </c>
      <c r="J627" s="47" t="s">
        <v>2380</v>
      </c>
    </row>
    <row r="628" spans="1:10" x14ac:dyDescent="0.25">
      <c r="A628" s="47" t="s">
        <v>1744</v>
      </c>
      <c r="B628" s="47">
        <v>45.27</v>
      </c>
      <c r="C628" s="47" t="str">
        <f t="shared" si="18"/>
        <v>Obesity</v>
      </c>
      <c r="D628" s="47">
        <v>5.2</v>
      </c>
      <c r="E628" s="47" t="str">
        <f t="shared" si="19"/>
        <v>Normal</v>
      </c>
      <c r="F628" s="47" t="s">
        <v>2383</v>
      </c>
      <c r="G628" s="47" t="s">
        <v>2380</v>
      </c>
      <c r="H628" s="47" t="s">
        <v>2380</v>
      </c>
      <c r="I628" s="47">
        <v>0</v>
      </c>
      <c r="J628" s="47" t="s">
        <v>2380</v>
      </c>
    </row>
    <row r="629" spans="1:10" x14ac:dyDescent="0.25">
      <c r="A629" s="47" t="s">
        <v>1743</v>
      </c>
      <c r="B629" s="47">
        <v>44.29</v>
      </c>
      <c r="C629" s="47" t="str">
        <f t="shared" si="18"/>
        <v>Obesity</v>
      </c>
      <c r="D629" s="47">
        <v>9.66</v>
      </c>
      <c r="E629" s="47" t="str">
        <f t="shared" si="19"/>
        <v>Above Diabetes</v>
      </c>
      <c r="F629" s="47" t="s">
        <v>2380</v>
      </c>
      <c r="G629" s="47" t="s">
        <v>2380</v>
      </c>
      <c r="H629" s="47" t="s">
        <v>2380</v>
      </c>
      <c r="I629" s="47">
        <v>2</v>
      </c>
      <c r="J629" s="47" t="s">
        <v>2380</v>
      </c>
    </row>
    <row r="630" spans="1:10" x14ac:dyDescent="0.25">
      <c r="A630" s="47" t="s">
        <v>1742</v>
      </c>
      <c r="B630" s="47">
        <v>54.59</v>
      </c>
      <c r="C630" s="47" t="str">
        <f t="shared" si="18"/>
        <v>Obesity</v>
      </c>
      <c r="D630" s="47">
        <v>4.22</v>
      </c>
      <c r="E630" s="47" t="str">
        <f t="shared" si="19"/>
        <v>Normal</v>
      </c>
      <c r="F630" s="47" t="s">
        <v>2383</v>
      </c>
      <c r="G630" s="47" t="s">
        <v>2380</v>
      </c>
      <c r="H630" s="47" t="s">
        <v>2380</v>
      </c>
      <c r="I630" s="47">
        <v>1</v>
      </c>
      <c r="J630" s="47" t="s">
        <v>2380</v>
      </c>
    </row>
    <row r="631" spans="1:10" x14ac:dyDescent="0.25">
      <c r="A631" s="47" t="s">
        <v>1741</v>
      </c>
      <c r="B631" s="47">
        <v>32.965000000000003</v>
      </c>
      <c r="C631" s="47" t="str">
        <f t="shared" si="18"/>
        <v>Obesity</v>
      </c>
      <c r="D631" s="47">
        <v>11.78</v>
      </c>
      <c r="E631" s="47" t="str">
        <f t="shared" si="19"/>
        <v>Above Diabetes</v>
      </c>
      <c r="F631" s="47" t="s">
        <v>2380</v>
      </c>
      <c r="G631" s="47" t="s">
        <v>2380</v>
      </c>
      <c r="H631" s="47" t="s">
        <v>2380</v>
      </c>
      <c r="I631" s="47">
        <v>0</v>
      </c>
      <c r="J631" s="47" t="s">
        <v>2380</v>
      </c>
    </row>
    <row r="632" spans="1:10" x14ac:dyDescent="0.25">
      <c r="A632" s="47" t="s">
        <v>1740</v>
      </c>
      <c r="B632" s="47">
        <v>38.049999999999997</v>
      </c>
      <c r="C632" s="47" t="str">
        <f t="shared" si="18"/>
        <v>Obesity</v>
      </c>
      <c r="D632" s="47">
        <v>9.6199999999999992</v>
      </c>
      <c r="E632" s="47" t="str">
        <f t="shared" si="19"/>
        <v>Above Diabetes</v>
      </c>
      <c r="F632" s="47" t="s">
        <v>2380</v>
      </c>
      <c r="G632" s="47" t="s">
        <v>2380</v>
      </c>
      <c r="H632" s="47" t="s">
        <v>2380</v>
      </c>
      <c r="I632" s="47">
        <v>0</v>
      </c>
      <c r="J632" s="47" t="s">
        <v>2380</v>
      </c>
    </row>
    <row r="633" spans="1:10" x14ac:dyDescent="0.25">
      <c r="A633" s="47" t="s">
        <v>1739</v>
      </c>
      <c r="B633" s="47">
        <v>46.14</v>
      </c>
      <c r="C633" s="47" t="str">
        <f t="shared" si="18"/>
        <v>Obesity</v>
      </c>
      <c r="D633" s="47">
        <v>10.78</v>
      </c>
      <c r="E633" s="47" t="str">
        <f t="shared" si="19"/>
        <v>Above Diabetes</v>
      </c>
      <c r="F633" s="47" t="s">
        <v>2380</v>
      </c>
      <c r="G633" s="47" t="s">
        <v>2380</v>
      </c>
      <c r="H633" s="47" t="s">
        <v>2380</v>
      </c>
      <c r="I633" s="47">
        <v>0</v>
      </c>
      <c r="J633" s="47" t="s">
        <v>2380</v>
      </c>
    </row>
    <row r="634" spans="1:10" x14ac:dyDescent="0.25">
      <c r="A634" s="47" t="s">
        <v>1738</v>
      </c>
      <c r="B634" s="47">
        <v>41.325000000000003</v>
      </c>
      <c r="C634" s="47" t="str">
        <f t="shared" si="18"/>
        <v>Obesity</v>
      </c>
      <c r="D634" s="47">
        <v>5.1100000000000003</v>
      </c>
      <c r="E634" s="47" t="str">
        <f t="shared" si="19"/>
        <v>Normal</v>
      </c>
      <c r="F634" s="47" t="s">
        <v>2383</v>
      </c>
      <c r="G634" s="47" t="s">
        <v>2380</v>
      </c>
      <c r="H634" s="47" t="s">
        <v>2380</v>
      </c>
      <c r="I634" s="47">
        <v>2</v>
      </c>
      <c r="J634" s="47" t="s">
        <v>2380</v>
      </c>
    </row>
    <row r="635" spans="1:10" x14ac:dyDescent="0.25">
      <c r="A635" s="47" t="s">
        <v>1737</v>
      </c>
      <c r="B635" s="47">
        <v>44.64</v>
      </c>
      <c r="C635" s="47" t="str">
        <f t="shared" si="18"/>
        <v>Obesity</v>
      </c>
      <c r="D635" s="47">
        <v>7.18</v>
      </c>
      <c r="E635" s="47" t="str">
        <f t="shared" si="19"/>
        <v>Above Diabetes</v>
      </c>
      <c r="F635" s="47" t="s">
        <v>2380</v>
      </c>
      <c r="G635" s="47" t="s">
        <v>2380</v>
      </c>
      <c r="H635" s="47" t="s">
        <v>2380</v>
      </c>
      <c r="I635" s="47">
        <v>0</v>
      </c>
      <c r="J635" s="47" t="s">
        <v>2380</v>
      </c>
    </row>
    <row r="636" spans="1:10" x14ac:dyDescent="0.25">
      <c r="A636" s="47" t="s">
        <v>1736</v>
      </c>
      <c r="B636" s="47">
        <v>25.175000000000001</v>
      </c>
      <c r="C636" s="47" t="str">
        <f t="shared" si="18"/>
        <v>Over Weight</v>
      </c>
      <c r="D636" s="47">
        <v>4.96</v>
      </c>
      <c r="E636" s="47" t="str">
        <f t="shared" si="19"/>
        <v>Normal</v>
      </c>
      <c r="F636" s="47" t="s">
        <v>2380</v>
      </c>
      <c r="G636" s="47" t="s">
        <v>2382</v>
      </c>
      <c r="H636" s="47" t="s">
        <v>2380</v>
      </c>
      <c r="I636" s="47">
        <v>1</v>
      </c>
      <c r="J636" s="47" t="s">
        <v>2380</v>
      </c>
    </row>
    <row r="637" spans="1:10" x14ac:dyDescent="0.25">
      <c r="A637" s="47" t="s">
        <v>1735</v>
      </c>
      <c r="B637" s="47">
        <v>43.11</v>
      </c>
      <c r="C637" s="47" t="str">
        <f t="shared" si="18"/>
        <v>Obesity</v>
      </c>
      <c r="D637" s="47">
        <v>4.67</v>
      </c>
      <c r="E637" s="47" t="str">
        <f t="shared" si="19"/>
        <v>Normal</v>
      </c>
      <c r="F637" s="47" t="s">
        <v>2383</v>
      </c>
      <c r="G637" s="47" t="s">
        <v>2380</v>
      </c>
      <c r="H637" s="47" t="s">
        <v>2380</v>
      </c>
      <c r="I637" s="47">
        <v>0</v>
      </c>
      <c r="J637" s="47" t="s">
        <v>2380</v>
      </c>
    </row>
    <row r="638" spans="1:10" x14ac:dyDescent="0.25">
      <c r="A638" s="47" t="s">
        <v>1734</v>
      </c>
      <c r="B638" s="47">
        <v>53.32</v>
      </c>
      <c r="C638" s="47" t="str">
        <f t="shared" si="18"/>
        <v>Obesity</v>
      </c>
      <c r="D638" s="47">
        <v>5.0599999999999996</v>
      </c>
      <c r="E638" s="47" t="str">
        <f t="shared" si="19"/>
        <v>Normal</v>
      </c>
      <c r="F638" s="47" t="s">
        <v>2380</v>
      </c>
      <c r="G638" s="47" t="s">
        <v>2380</v>
      </c>
      <c r="H638" s="47" t="s">
        <v>2380</v>
      </c>
      <c r="I638" s="47">
        <v>0</v>
      </c>
      <c r="J638" s="47" t="s">
        <v>2380</v>
      </c>
    </row>
    <row r="639" spans="1:10" x14ac:dyDescent="0.25">
      <c r="A639" s="47" t="s">
        <v>1733</v>
      </c>
      <c r="B639" s="47">
        <v>38.04</v>
      </c>
      <c r="C639" s="47" t="str">
        <f t="shared" si="18"/>
        <v>Obesity</v>
      </c>
      <c r="D639" s="47">
        <v>5.0199999999999996</v>
      </c>
      <c r="E639" s="47" t="str">
        <f t="shared" si="19"/>
        <v>Normal</v>
      </c>
      <c r="F639" s="47" t="s">
        <v>2383</v>
      </c>
      <c r="G639" s="47" t="s">
        <v>2380</v>
      </c>
      <c r="H639" s="47" t="s">
        <v>2380</v>
      </c>
      <c r="I639" s="47">
        <v>1</v>
      </c>
      <c r="J639" s="47" t="s">
        <v>2380</v>
      </c>
    </row>
    <row r="640" spans="1:10" x14ac:dyDescent="0.25">
      <c r="A640" s="47" t="s">
        <v>1732</v>
      </c>
      <c r="B640" s="47">
        <v>37.9</v>
      </c>
      <c r="C640" s="47" t="str">
        <f t="shared" si="18"/>
        <v>Obesity</v>
      </c>
      <c r="D640" s="47">
        <v>7.76</v>
      </c>
      <c r="E640" s="47" t="str">
        <f t="shared" si="19"/>
        <v>Above Diabetes</v>
      </c>
      <c r="F640" s="47" t="s">
        <v>2380</v>
      </c>
      <c r="G640" s="47" t="s">
        <v>2380</v>
      </c>
      <c r="H640" s="47" t="s">
        <v>2380</v>
      </c>
      <c r="I640" s="47">
        <v>0</v>
      </c>
      <c r="J640" s="47" t="s">
        <v>2380</v>
      </c>
    </row>
    <row r="641" spans="1:10" x14ac:dyDescent="0.25">
      <c r="A641" s="47" t="s">
        <v>1731</v>
      </c>
      <c r="B641" s="47">
        <v>39.6</v>
      </c>
      <c r="C641" s="47" t="str">
        <f t="shared" si="18"/>
        <v>Obesity</v>
      </c>
      <c r="D641" s="47">
        <v>9.32</v>
      </c>
      <c r="E641" s="47" t="str">
        <f t="shared" si="19"/>
        <v>Above Diabetes</v>
      </c>
      <c r="F641" s="47" t="s">
        <v>2380</v>
      </c>
      <c r="G641" s="47" t="s">
        <v>2380</v>
      </c>
      <c r="H641" s="47" t="s">
        <v>2380</v>
      </c>
      <c r="I641" s="47">
        <v>0</v>
      </c>
      <c r="J641" s="47" t="s">
        <v>2380</v>
      </c>
    </row>
    <row r="642" spans="1:10" x14ac:dyDescent="0.25">
      <c r="A642" s="47" t="s">
        <v>1730</v>
      </c>
      <c r="B642" s="47">
        <v>50.92</v>
      </c>
      <c r="C642" s="47" t="str">
        <f t="shared" si="18"/>
        <v>Obesity</v>
      </c>
      <c r="D642" s="47">
        <v>5.31</v>
      </c>
      <c r="E642" s="47" t="str">
        <f t="shared" si="19"/>
        <v>Normal</v>
      </c>
      <c r="F642" s="47" t="s">
        <v>2383</v>
      </c>
      <c r="G642" s="47" t="s">
        <v>2380</v>
      </c>
      <c r="H642" s="47" t="s">
        <v>2380</v>
      </c>
      <c r="I642" s="47">
        <v>1</v>
      </c>
      <c r="J642" s="47" t="s">
        <v>2380</v>
      </c>
    </row>
    <row r="643" spans="1:10" x14ac:dyDescent="0.25">
      <c r="A643" s="47" t="s">
        <v>1729</v>
      </c>
      <c r="B643" s="47">
        <v>21.85</v>
      </c>
      <c r="C643" s="47" t="str">
        <f t="shared" ref="C643:C706" si="20">IF(B643&lt;18.5,"Under Weight", IF(B643&lt;=24.9,"Healthy Weight", IF(B643&lt;=29.9,"Over Weight","Obesity")))</f>
        <v>Healthy Weight</v>
      </c>
      <c r="D643" s="47">
        <v>5.56</v>
      </c>
      <c r="E643" s="47" t="str">
        <f t="shared" ref="E643:E706" si="21">IF(D643&lt;5.7,"Normal", IF(D643&lt;=6.4,"Prediabetes","Above Diabetes"))</f>
        <v>Normal</v>
      </c>
      <c r="F643" s="47" t="s">
        <v>2383</v>
      </c>
      <c r="G643" s="47" t="s">
        <v>2380</v>
      </c>
      <c r="H643" s="47" t="s">
        <v>2380</v>
      </c>
      <c r="I643" s="47">
        <v>0</v>
      </c>
      <c r="J643" s="47" t="s">
        <v>2383</v>
      </c>
    </row>
    <row r="644" spans="1:10" x14ac:dyDescent="0.25">
      <c r="A644" s="47" t="s">
        <v>1728</v>
      </c>
      <c r="B644" s="47">
        <v>36.08</v>
      </c>
      <c r="C644" s="47" t="str">
        <f t="shared" si="20"/>
        <v>Obesity</v>
      </c>
      <c r="D644" s="47">
        <v>7.11</v>
      </c>
      <c r="E644" s="47" t="str">
        <f t="shared" si="21"/>
        <v>Above Diabetes</v>
      </c>
      <c r="F644" s="47" t="s">
        <v>2383</v>
      </c>
      <c r="G644" s="47" t="s">
        <v>2380</v>
      </c>
      <c r="H644" s="47" t="s">
        <v>2383</v>
      </c>
      <c r="I644" s="47">
        <v>1</v>
      </c>
      <c r="J644" s="47" t="s">
        <v>2380</v>
      </c>
    </row>
    <row r="645" spans="1:10" x14ac:dyDescent="0.25">
      <c r="A645" s="47" t="s">
        <v>1727</v>
      </c>
      <c r="B645" s="47">
        <v>40.44</v>
      </c>
      <c r="C645" s="47" t="str">
        <f t="shared" si="20"/>
        <v>Obesity</v>
      </c>
      <c r="D645" s="47">
        <v>5.13</v>
      </c>
      <c r="E645" s="47" t="str">
        <f t="shared" si="21"/>
        <v>Normal</v>
      </c>
      <c r="F645" s="47" t="s">
        <v>2383</v>
      </c>
      <c r="G645" s="47" t="s">
        <v>2380</v>
      </c>
      <c r="H645" s="47" t="s">
        <v>2383</v>
      </c>
      <c r="I645" s="47">
        <v>1</v>
      </c>
      <c r="J645" s="47" t="s">
        <v>2380</v>
      </c>
    </row>
    <row r="646" spans="1:10" x14ac:dyDescent="0.25">
      <c r="A646" s="47" t="s">
        <v>1726</v>
      </c>
      <c r="B646" s="47">
        <v>38.094999999999999</v>
      </c>
      <c r="C646" s="47" t="str">
        <f t="shared" si="20"/>
        <v>Obesity</v>
      </c>
      <c r="D646" s="47">
        <v>10.199999999999999</v>
      </c>
      <c r="E646" s="47" t="str">
        <f t="shared" si="21"/>
        <v>Above Diabetes</v>
      </c>
      <c r="F646" s="47" t="s">
        <v>2380</v>
      </c>
      <c r="G646" s="47" t="s">
        <v>2380</v>
      </c>
      <c r="H646" s="47" t="s">
        <v>2380</v>
      </c>
      <c r="I646" s="47">
        <v>0</v>
      </c>
      <c r="J646" s="47" t="s">
        <v>2380</v>
      </c>
    </row>
    <row r="647" spans="1:10" x14ac:dyDescent="0.25">
      <c r="A647" s="47" t="s">
        <v>1725</v>
      </c>
      <c r="B647" s="47">
        <v>44.95</v>
      </c>
      <c r="C647" s="47" t="str">
        <f t="shared" si="20"/>
        <v>Obesity</v>
      </c>
      <c r="D647" s="47">
        <v>10.4</v>
      </c>
      <c r="E647" s="47" t="str">
        <f t="shared" si="21"/>
        <v>Above Diabetes</v>
      </c>
      <c r="F647" s="47" t="s">
        <v>2380</v>
      </c>
      <c r="G647" s="47" t="s">
        <v>2380</v>
      </c>
      <c r="H647" s="47" t="s">
        <v>2380</v>
      </c>
      <c r="I647" s="47">
        <v>0</v>
      </c>
      <c r="J647" s="47" t="s">
        <v>2380</v>
      </c>
    </row>
    <row r="648" spans="1:10" x14ac:dyDescent="0.25">
      <c r="A648" s="47" t="s">
        <v>1724</v>
      </c>
      <c r="B648" s="47">
        <v>35.54</v>
      </c>
      <c r="C648" s="47" t="str">
        <f t="shared" si="20"/>
        <v>Obesity</v>
      </c>
      <c r="D648" s="47">
        <v>10.67</v>
      </c>
      <c r="E648" s="47" t="str">
        <f t="shared" si="21"/>
        <v>Above Diabetes</v>
      </c>
      <c r="F648" s="47" t="s">
        <v>2380</v>
      </c>
      <c r="G648" s="47" t="s">
        <v>2380</v>
      </c>
      <c r="H648" s="47" t="s">
        <v>2380</v>
      </c>
      <c r="I648" s="47">
        <v>0</v>
      </c>
      <c r="J648" s="47" t="s">
        <v>2380</v>
      </c>
    </row>
    <row r="649" spans="1:10" x14ac:dyDescent="0.25">
      <c r="A649" s="47" t="s">
        <v>1723</v>
      </c>
      <c r="B649" s="47">
        <v>39.799999999999997</v>
      </c>
      <c r="C649" s="47" t="str">
        <f t="shared" si="20"/>
        <v>Obesity</v>
      </c>
      <c r="D649" s="47">
        <v>4.6500000000000004</v>
      </c>
      <c r="E649" s="47" t="str">
        <f t="shared" si="21"/>
        <v>Normal</v>
      </c>
      <c r="F649" s="47" t="s">
        <v>2383</v>
      </c>
      <c r="G649" s="47" t="s">
        <v>2380</v>
      </c>
      <c r="H649" s="47" t="s">
        <v>2380</v>
      </c>
      <c r="I649" s="47">
        <v>2</v>
      </c>
      <c r="J649" s="47" t="s">
        <v>2380</v>
      </c>
    </row>
    <row r="650" spans="1:10" x14ac:dyDescent="0.25">
      <c r="A650" s="47" t="s">
        <v>1722</v>
      </c>
      <c r="B650" s="47">
        <v>33.659999999999997</v>
      </c>
      <c r="C650" s="47" t="str">
        <f t="shared" si="20"/>
        <v>Obesity</v>
      </c>
      <c r="D650" s="47">
        <v>5.65</v>
      </c>
      <c r="E650" s="47" t="str">
        <f t="shared" si="21"/>
        <v>Normal</v>
      </c>
      <c r="F650" s="47" t="s">
        <v>2383</v>
      </c>
      <c r="G650" s="47" t="s">
        <v>2380</v>
      </c>
      <c r="H650" s="47" t="s">
        <v>2380</v>
      </c>
      <c r="I650" s="47">
        <v>2</v>
      </c>
      <c r="J650" s="47" t="s">
        <v>2380</v>
      </c>
    </row>
    <row r="651" spans="1:10" x14ac:dyDescent="0.25">
      <c r="A651" s="47" t="s">
        <v>1721</v>
      </c>
      <c r="B651" s="47">
        <v>35.5</v>
      </c>
      <c r="C651" s="47" t="str">
        <f t="shared" si="20"/>
        <v>Obesity</v>
      </c>
      <c r="D651" s="47">
        <v>11.97</v>
      </c>
      <c r="E651" s="47" t="str">
        <f t="shared" si="21"/>
        <v>Above Diabetes</v>
      </c>
      <c r="F651" s="47" t="s">
        <v>2380</v>
      </c>
      <c r="G651" s="47" t="s">
        <v>2380</v>
      </c>
      <c r="H651" s="47" t="s">
        <v>2380</v>
      </c>
      <c r="I651" s="47">
        <v>0</v>
      </c>
      <c r="J651" s="47" t="s">
        <v>2380</v>
      </c>
    </row>
    <row r="652" spans="1:10" x14ac:dyDescent="0.25">
      <c r="A652" s="47" t="s">
        <v>1720</v>
      </c>
      <c r="B652" s="47">
        <v>41.63</v>
      </c>
      <c r="C652" s="47" t="str">
        <f t="shared" si="20"/>
        <v>Obesity</v>
      </c>
      <c r="D652" s="47">
        <v>6.71</v>
      </c>
      <c r="E652" s="47" t="str">
        <f t="shared" si="21"/>
        <v>Above Diabetes</v>
      </c>
      <c r="F652" s="47" t="s">
        <v>2380</v>
      </c>
      <c r="G652" s="47" t="s">
        <v>2380</v>
      </c>
      <c r="H652" s="47" t="s">
        <v>2380</v>
      </c>
      <c r="I652" s="47">
        <v>0</v>
      </c>
      <c r="J652" s="47" t="s">
        <v>2380</v>
      </c>
    </row>
    <row r="653" spans="1:10" x14ac:dyDescent="0.25">
      <c r="A653" s="47" t="s">
        <v>1719</v>
      </c>
      <c r="B653" s="47">
        <v>46.49</v>
      </c>
      <c r="C653" s="47" t="str">
        <f t="shared" si="20"/>
        <v>Obesity</v>
      </c>
      <c r="D653" s="47">
        <v>11.92</v>
      </c>
      <c r="E653" s="47" t="str">
        <f t="shared" si="21"/>
        <v>Above Diabetes</v>
      </c>
      <c r="F653" s="47" t="s">
        <v>2380</v>
      </c>
      <c r="G653" s="47" t="s">
        <v>2380</v>
      </c>
      <c r="H653" s="47" t="s">
        <v>2380</v>
      </c>
      <c r="I653" s="47">
        <v>0</v>
      </c>
      <c r="J653" s="47" t="s">
        <v>2380</v>
      </c>
    </row>
    <row r="654" spans="1:10" x14ac:dyDescent="0.25">
      <c r="A654" s="47" t="s">
        <v>1718</v>
      </c>
      <c r="B654" s="47">
        <v>43.29</v>
      </c>
      <c r="C654" s="47" t="str">
        <f t="shared" si="20"/>
        <v>Obesity</v>
      </c>
      <c r="D654" s="47">
        <v>5.35</v>
      </c>
      <c r="E654" s="47" t="str">
        <f t="shared" si="21"/>
        <v>Normal</v>
      </c>
      <c r="F654" s="47" t="s">
        <v>2380</v>
      </c>
      <c r="G654" s="47" t="s">
        <v>2380</v>
      </c>
      <c r="H654" s="47" t="s">
        <v>2380</v>
      </c>
      <c r="I654" s="47">
        <v>2</v>
      </c>
      <c r="J654" s="47" t="s">
        <v>2380</v>
      </c>
    </row>
    <row r="655" spans="1:10" x14ac:dyDescent="0.25">
      <c r="A655" s="47" t="s">
        <v>1717</v>
      </c>
      <c r="B655" s="47">
        <v>43.08</v>
      </c>
      <c r="C655" s="47" t="str">
        <f t="shared" si="20"/>
        <v>Obesity</v>
      </c>
      <c r="D655" s="47">
        <v>8.9600000000000009</v>
      </c>
      <c r="E655" s="47" t="str">
        <f t="shared" si="21"/>
        <v>Above Diabetes</v>
      </c>
      <c r="F655" s="47" t="s">
        <v>2383</v>
      </c>
      <c r="G655" s="47" t="s">
        <v>2380</v>
      </c>
      <c r="H655" s="47" t="s">
        <v>2380</v>
      </c>
      <c r="I655" s="47">
        <v>1</v>
      </c>
      <c r="J655" s="47" t="s">
        <v>2380</v>
      </c>
    </row>
    <row r="656" spans="1:10" x14ac:dyDescent="0.25">
      <c r="A656" s="47" t="s">
        <v>1716</v>
      </c>
      <c r="B656" s="47">
        <v>39.07</v>
      </c>
      <c r="C656" s="47" t="str">
        <f t="shared" si="20"/>
        <v>Obesity</v>
      </c>
      <c r="D656" s="47">
        <v>11.93</v>
      </c>
      <c r="E656" s="47" t="str">
        <f t="shared" si="21"/>
        <v>Above Diabetes</v>
      </c>
      <c r="F656" s="47" t="s">
        <v>2380</v>
      </c>
      <c r="G656" s="47" t="s">
        <v>2380</v>
      </c>
      <c r="H656" s="47" t="s">
        <v>2380</v>
      </c>
      <c r="I656" s="47">
        <v>0</v>
      </c>
      <c r="J656" s="47" t="s">
        <v>2380</v>
      </c>
    </row>
    <row r="657" spans="1:10" x14ac:dyDescent="0.25">
      <c r="A657" s="47" t="s">
        <v>1715</v>
      </c>
      <c r="B657" s="47">
        <v>41.3</v>
      </c>
      <c r="C657" s="47" t="str">
        <f t="shared" si="20"/>
        <v>Obesity</v>
      </c>
      <c r="D657" s="47">
        <v>9.59</v>
      </c>
      <c r="E657" s="47" t="str">
        <f t="shared" si="21"/>
        <v>Above Diabetes</v>
      </c>
      <c r="F657" s="47" t="s">
        <v>2380</v>
      </c>
      <c r="G657" s="47" t="s">
        <v>2380</v>
      </c>
      <c r="H657" s="47" t="s">
        <v>2380</v>
      </c>
      <c r="I657" s="47">
        <v>0</v>
      </c>
      <c r="J657" s="47" t="s">
        <v>2380</v>
      </c>
    </row>
    <row r="658" spans="1:10" x14ac:dyDescent="0.25">
      <c r="A658" s="47" t="s">
        <v>1714</v>
      </c>
      <c r="B658" s="47">
        <v>42.95</v>
      </c>
      <c r="C658" s="47" t="str">
        <f t="shared" si="20"/>
        <v>Obesity</v>
      </c>
      <c r="D658" s="47">
        <v>11.88</v>
      </c>
      <c r="E658" s="47" t="str">
        <f t="shared" si="21"/>
        <v>Above Diabetes</v>
      </c>
      <c r="F658" s="47" t="s">
        <v>2383</v>
      </c>
      <c r="G658" s="47" t="s">
        <v>2380</v>
      </c>
      <c r="H658" s="47" t="s">
        <v>2380</v>
      </c>
      <c r="I658" s="47">
        <v>2</v>
      </c>
      <c r="J658" s="47" t="s">
        <v>2380</v>
      </c>
    </row>
    <row r="659" spans="1:10" x14ac:dyDescent="0.25">
      <c r="A659" s="47" t="s">
        <v>1713</v>
      </c>
      <c r="B659" s="47">
        <v>46.96</v>
      </c>
      <c r="C659" s="47" t="str">
        <f t="shared" si="20"/>
        <v>Obesity</v>
      </c>
      <c r="D659" s="47">
        <v>4.6399999999999997</v>
      </c>
      <c r="E659" s="47" t="str">
        <f t="shared" si="21"/>
        <v>Normal</v>
      </c>
      <c r="F659" s="47" t="s">
        <v>2380</v>
      </c>
      <c r="G659" s="47" t="s">
        <v>2380</v>
      </c>
      <c r="H659" s="47" t="s">
        <v>2383</v>
      </c>
      <c r="I659" s="47">
        <v>1</v>
      </c>
      <c r="J659" s="47" t="s">
        <v>2380</v>
      </c>
    </row>
    <row r="660" spans="1:10" x14ac:dyDescent="0.25">
      <c r="A660" s="47" t="s">
        <v>1712</v>
      </c>
      <c r="B660" s="47">
        <v>30.495000000000001</v>
      </c>
      <c r="C660" s="47" t="str">
        <f t="shared" si="20"/>
        <v>Obesity</v>
      </c>
      <c r="D660" s="47">
        <v>9.5299999999999994</v>
      </c>
      <c r="E660" s="47" t="str">
        <f t="shared" si="21"/>
        <v>Above Diabetes</v>
      </c>
      <c r="F660" s="47" t="s">
        <v>2380</v>
      </c>
      <c r="G660" s="47" t="s">
        <v>2380</v>
      </c>
      <c r="H660" s="47" t="s">
        <v>2380</v>
      </c>
      <c r="I660" s="47">
        <v>0</v>
      </c>
      <c r="J660" s="47" t="s">
        <v>2380</v>
      </c>
    </row>
    <row r="661" spans="1:10" x14ac:dyDescent="0.25">
      <c r="A661" s="47" t="s">
        <v>1711</v>
      </c>
      <c r="B661" s="47">
        <v>17.954999999999998</v>
      </c>
      <c r="C661" s="47" t="str">
        <f t="shared" si="20"/>
        <v>Under Weight</v>
      </c>
      <c r="D661" s="47">
        <v>5.29</v>
      </c>
      <c r="E661" s="47" t="str">
        <f t="shared" si="21"/>
        <v>Normal</v>
      </c>
      <c r="F661" s="47" t="s">
        <v>2383</v>
      </c>
      <c r="G661" s="47" t="s">
        <v>2380</v>
      </c>
      <c r="H661" s="47" t="s">
        <v>2380</v>
      </c>
      <c r="I661" s="47">
        <v>1</v>
      </c>
      <c r="J661" s="47" t="s">
        <v>2383</v>
      </c>
    </row>
    <row r="662" spans="1:10" x14ac:dyDescent="0.25">
      <c r="A662" s="47" t="s">
        <v>1710</v>
      </c>
      <c r="B662" s="47">
        <v>25.6</v>
      </c>
      <c r="C662" s="47" t="str">
        <f t="shared" si="20"/>
        <v>Over Weight</v>
      </c>
      <c r="D662" s="47">
        <v>10.95</v>
      </c>
      <c r="E662" s="47" t="str">
        <f t="shared" si="21"/>
        <v>Above Diabetes</v>
      </c>
      <c r="F662" s="47" t="s">
        <v>2380</v>
      </c>
      <c r="G662" s="47" t="s">
        <v>2380</v>
      </c>
      <c r="H662" s="47" t="s">
        <v>2380</v>
      </c>
      <c r="I662" s="47">
        <v>3</v>
      </c>
      <c r="J662" s="47" t="s">
        <v>2380</v>
      </c>
    </row>
    <row r="663" spans="1:10" x14ac:dyDescent="0.25">
      <c r="A663" s="47" t="s">
        <v>1709</v>
      </c>
      <c r="B663" s="47">
        <v>34.21</v>
      </c>
      <c r="C663" s="47" t="str">
        <f t="shared" si="20"/>
        <v>Obesity</v>
      </c>
      <c r="D663" s="47">
        <v>9.17</v>
      </c>
      <c r="E663" s="47" t="str">
        <f t="shared" si="21"/>
        <v>Above Diabetes</v>
      </c>
      <c r="F663" s="47" t="s">
        <v>2380</v>
      </c>
      <c r="G663" s="47" t="s">
        <v>2380</v>
      </c>
      <c r="H663" s="47" t="s">
        <v>2380</v>
      </c>
      <c r="I663" s="47">
        <v>0</v>
      </c>
      <c r="J663" s="47" t="s">
        <v>2380</v>
      </c>
    </row>
    <row r="664" spans="1:10" x14ac:dyDescent="0.25">
      <c r="A664" s="47" t="s">
        <v>1708</v>
      </c>
      <c r="B664" s="47">
        <v>39.74</v>
      </c>
      <c r="C664" s="47" t="str">
        <f t="shared" si="20"/>
        <v>Obesity</v>
      </c>
      <c r="D664" s="47">
        <v>7.39</v>
      </c>
      <c r="E664" s="47" t="str">
        <f t="shared" si="21"/>
        <v>Above Diabetes</v>
      </c>
      <c r="F664" s="47" t="s">
        <v>2380</v>
      </c>
      <c r="G664" s="47" t="s">
        <v>2380</v>
      </c>
      <c r="H664" s="47" t="s">
        <v>2380</v>
      </c>
      <c r="I664" s="47">
        <v>0</v>
      </c>
      <c r="J664" s="47" t="s">
        <v>2380</v>
      </c>
    </row>
    <row r="665" spans="1:10" x14ac:dyDescent="0.25">
      <c r="A665" s="47" t="s">
        <v>1707</v>
      </c>
      <c r="B665" s="47">
        <v>49.53</v>
      </c>
      <c r="C665" s="47" t="str">
        <f t="shared" si="20"/>
        <v>Obesity</v>
      </c>
      <c r="D665" s="47">
        <v>9.1300000000000008</v>
      </c>
      <c r="E665" s="47" t="str">
        <f t="shared" si="21"/>
        <v>Above Diabetes</v>
      </c>
      <c r="F665" s="47" t="s">
        <v>2383</v>
      </c>
      <c r="G665" s="47" t="s">
        <v>2380</v>
      </c>
      <c r="H665" s="47" t="s">
        <v>2380</v>
      </c>
      <c r="I665" s="47">
        <v>0</v>
      </c>
      <c r="J665" s="47" t="s">
        <v>2380</v>
      </c>
    </row>
    <row r="666" spans="1:10" x14ac:dyDescent="0.25">
      <c r="A666" s="47" t="s">
        <v>1706</v>
      </c>
      <c r="B666" s="47">
        <v>39.33</v>
      </c>
      <c r="C666" s="47" t="str">
        <f t="shared" si="20"/>
        <v>Obesity</v>
      </c>
      <c r="D666" s="47">
        <v>10.4</v>
      </c>
      <c r="E666" s="47" t="str">
        <f t="shared" si="21"/>
        <v>Above Diabetes</v>
      </c>
      <c r="F666" s="47" t="s">
        <v>2380</v>
      </c>
      <c r="G666" s="47" t="s">
        <v>2380</v>
      </c>
      <c r="H666" s="47" t="s">
        <v>2380</v>
      </c>
      <c r="I666" s="47">
        <v>3</v>
      </c>
      <c r="J666" s="47" t="s">
        <v>2380</v>
      </c>
    </row>
    <row r="667" spans="1:10" x14ac:dyDescent="0.25">
      <c r="A667" s="47" t="s">
        <v>1705</v>
      </c>
      <c r="B667" s="47">
        <v>39.979999999999997</v>
      </c>
      <c r="C667" s="47" t="str">
        <f t="shared" si="20"/>
        <v>Obesity</v>
      </c>
      <c r="D667" s="47">
        <v>9.4600000000000009</v>
      </c>
      <c r="E667" s="47" t="str">
        <f t="shared" si="21"/>
        <v>Above Diabetes</v>
      </c>
      <c r="F667" s="47" t="s">
        <v>2383</v>
      </c>
      <c r="G667" s="47" t="s">
        <v>2380</v>
      </c>
      <c r="H667" s="47" t="s">
        <v>2380</v>
      </c>
      <c r="I667" s="47">
        <v>2</v>
      </c>
      <c r="J667" s="47" t="s">
        <v>2380</v>
      </c>
    </row>
    <row r="668" spans="1:10" x14ac:dyDescent="0.25">
      <c r="A668" s="47" t="s">
        <v>1704</v>
      </c>
      <c r="B668" s="47">
        <v>46.51</v>
      </c>
      <c r="C668" s="47" t="str">
        <f t="shared" si="20"/>
        <v>Obesity</v>
      </c>
      <c r="D668" s="47">
        <v>8.69</v>
      </c>
      <c r="E668" s="47" t="str">
        <f t="shared" si="21"/>
        <v>Above Diabetes</v>
      </c>
      <c r="F668" s="47" t="s">
        <v>2383</v>
      </c>
      <c r="G668" s="47" t="s">
        <v>2380</v>
      </c>
      <c r="H668" s="47" t="s">
        <v>2380</v>
      </c>
      <c r="I668" s="47">
        <v>0</v>
      </c>
      <c r="J668" s="47" t="s">
        <v>2380</v>
      </c>
    </row>
    <row r="669" spans="1:10" x14ac:dyDescent="0.25">
      <c r="A669" s="47" t="s">
        <v>1703</v>
      </c>
      <c r="B669" s="47">
        <v>43.58</v>
      </c>
      <c r="C669" s="47" t="str">
        <f t="shared" si="20"/>
        <v>Obesity</v>
      </c>
      <c r="D669" s="47">
        <v>4.2300000000000004</v>
      </c>
      <c r="E669" s="47" t="str">
        <f t="shared" si="21"/>
        <v>Normal</v>
      </c>
      <c r="F669" s="47" t="s">
        <v>2380</v>
      </c>
      <c r="G669" s="47" t="s">
        <v>2380</v>
      </c>
      <c r="H669" s="47" t="s">
        <v>2383</v>
      </c>
      <c r="I669" s="47">
        <v>1</v>
      </c>
      <c r="J669" s="47" t="s">
        <v>2380</v>
      </c>
    </row>
    <row r="670" spans="1:10" x14ac:dyDescent="0.25">
      <c r="A670" s="47" t="s">
        <v>1702</v>
      </c>
      <c r="B670" s="47">
        <v>42.28</v>
      </c>
      <c r="C670" s="47" t="str">
        <f t="shared" si="20"/>
        <v>Obesity</v>
      </c>
      <c r="D670" s="47">
        <v>9.16</v>
      </c>
      <c r="E670" s="47" t="str">
        <f t="shared" si="21"/>
        <v>Above Diabetes</v>
      </c>
      <c r="F670" s="47" t="s">
        <v>2383</v>
      </c>
      <c r="G670" s="47" t="s">
        <v>2380</v>
      </c>
      <c r="H670" s="47" t="s">
        <v>2380</v>
      </c>
      <c r="I670" s="47">
        <v>1</v>
      </c>
      <c r="J670" s="47" t="s">
        <v>2380</v>
      </c>
    </row>
    <row r="671" spans="1:10" x14ac:dyDescent="0.25">
      <c r="A671" s="47" t="s">
        <v>1701</v>
      </c>
      <c r="B671" s="47">
        <v>35.520000000000003</v>
      </c>
      <c r="C671" s="47" t="str">
        <f t="shared" si="20"/>
        <v>Obesity</v>
      </c>
      <c r="D671" s="47">
        <v>8.26</v>
      </c>
      <c r="E671" s="47" t="str">
        <f t="shared" si="21"/>
        <v>Above Diabetes</v>
      </c>
      <c r="F671" s="47" t="s">
        <v>2380</v>
      </c>
      <c r="G671" s="47" t="s">
        <v>2380</v>
      </c>
      <c r="H671" s="47" t="s">
        <v>2380</v>
      </c>
      <c r="I671" s="47">
        <v>0</v>
      </c>
      <c r="J671" s="47" t="s">
        <v>2380</v>
      </c>
    </row>
    <row r="672" spans="1:10" x14ac:dyDescent="0.25">
      <c r="A672" s="47" t="s">
        <v>1700</v>
      </c>
      <c r="B672" s="47">
        <v>33.6</v>
      </c>
      <c r="C672" s="47" t="str">
        <f t="shared" si="20"/>
        <v>Obesity</v>
      </c>
      <c r="D672" s="47">
        <v>11.25</v>
      </c>
      <c r="E672" s="47" t="str">
        <f t="shared" si="21"/>
        <v>Above Diabetes</v>
      </c>
      <c r="F672" s="47" t="s">
        <v>2380</v>
      </c>
      <c r="G672" s="47" t="s">
        <v>2380</v>
      </c>
      <c r="H672" s="47" t="s">
        <v>2380</v>
      </c>
      <c r="I672" s="47">
        <v>0</v>
      </c>
      <c r="J672" s="47" t="s">
        <v>2380</v>
      </c>
    </row>
    <row r="673" spans="1:10" x14ac:dyDescent="0.25">
      <c r="A673" s="47" t="s">
        <v>1699</v>
      </c>
      <c r="B673" s="47">
        <v>22.42</v>
      </c>
      <c r="C673" s="47" t="str">
        <f t="shared" si="20"/>
        <v>Healthy Weight</v>
      </c>
      <c r="D673" s="47">
        <v>6.74</v>
      </c>
      <c r="E673" s="47" t="str">
        <f t="shared" si="21"/>
        <v>Above Diabetes</v>
      </c>
      <c r="F673" s="47" t="s">
        <v>2380</v>
      </c>
      <c r="G673" s="47" t="s">
        <v>2380</v>
      </c>
      <c r="H673" s="47" t="s">
        <v>2380</v>
      </c>
      <c r="I673" s="47">
        <v>0</v>
      </c>
      <c r="J673" s="47" t="s">
        <v>2383</v>
      </c>
    </row>
    <row r="674" spans="1:10" x14ac:dyDescent="0.25">
      <c r="A674" s="47" t="s">
        <v>1698</v>
      </c>
      <c r="B674" s="47">
        <v>46.86</v>
      </c>
      <c r="C674" s="47" t="str">
        <f t="shared" si="20"/>
        <v>Obesity</v>
      </c>
      <c r="D674" s="47">
        <v>4.87</v>
      </c>
      <c r="E674" s="47" t="str">
        <f t="shared" si="21"/>
        <v>Normal</v>
      </c>
      <c r="F674" s="47" t="s">
        <v>2380</v>
      </c>
      <c r="G674" s="47" t="s">
        <v>2380</v>
      </c>
      <c r="H674" s="47" t="s">
        <v>2380</v>
      </c>
      <c r="I674" s="47">
        <v>0</v>
      </c>
      <c r="J674" s="47" t="s">
        <v>2380</v>
      </c>
    </row>
    <row r="675" spans="1:10" x14ac:dyDescent="0.25">
      <c r="A675" s="47" t="s">
        <v>1697</v>
      </c>
      <c r="B675" s="47">
        <v>32.965000000000003</v>
      </c>
      <c r="C675" s="47" t="str">
        <f t="shared" si="20"/>
        <v>Obesity</v>
      </c>
      <c r="D675" s="47">
        <v>6.68</v>
      </c>
      <c r="E675" s="47" t="str">
        <f t="shared" si="21"/>
        <v>Above Diabetes</v>
      </c>
      <c r="F675" s="47" t="s">
        <v>2380</v>
      </c>
      <c r="G675" s="47" t="s">
        <v>2380</v>
      </c>
      <c r="H675" s="47" t="s">
        <v>2380</v>
      </c>
      <c r="I675" s="47">
        <v>3</v>
      </c>
      <c r="J675" s="47" t="s">
        <v>2380</v>
      </c>
    </row>
    <row r="676" spans="1:10" x14ac:dyDescent="0.25">
      <c r="A676" s="47" t="s">
        <v>1696</v>
      </c>
      <c r="B676" s="47">
        <v>39.340000000000003</v>
      </c>
      <c r="C676" s="47" t="str">
        <f t="shared" si="20"/>
        <v>Obesity</v>
      </c>
      <c r="D676" s="47">
        <v>5.0199999999999996</v>
      </c>
      <c r="E676" s="47" t="str">
        <f t="shared" si="21"/>
        <v>Normal</v>
      </c>
      <c r="F676" s="47" t="s">
        <v>2383</v>
      </c>
      <c r="G676" s="47" t="s">
        <v>2380</v>
      </c>
      <c r="H676" s="47" t="s">
        <v>2383</v>
      </c>
      <c r="I676" s="47">
        <v>1</v>
      </c>
      <c r="J676" s="47" t="s">
        <v>2380</v>
      </c>
    </row>
    <row r="677" spans="1:10" x14ac:dyDescent="0.25">
      <c r="A677" s="47" t="s">
        <v>1695</v>
      </c>
      <c r="B677" s="47">
        <v>47</v>
      </c>
      <c r="C677" s="47" t="str">
        <f t="shared" si="20"/>
        <v>Obesity</v>
      </c>
      <c r="D677" s="47">
        <v>10.64</v>
      </c>
      <c r="E677" s="47" t="str">
        <f t="shared" si="21"/>
        <v>Above Diabetes</v>
      </c>
      <c r="F677" s="47" t="s">
        <v>2383</v>
      </c>
      <c r="G677" s="47" t="s">
        <v>2380</v>
      </c>
      <c r="H677" s="47" t="s">
        <v>2380</v>
      </c>
      <c r="I677" s="47">
        <v>0</v>
      </c>
      <c r="J677" s="47" t="s">
        <v>2380</v>
      </c>
    </row>
    <row r="678" spans="1:10" x14ac:dyDescent="0.25">
      <c r="A678" s="47" t="s">
        <v>1694</v>
      </c>
      <c r="B678" s="47">
        <v>36.71</v>
      </c>
      <c r="C678" s="47" t="str">
        <f t="shared" si="20"/>
        <v>Obesity</v>
      </c>
      <c r="D678" s="47">
        <v>8.74</v>
      </c>
      <c r="E678" s="47" t="str">
        <f t="shared" si="21"/>
        <v>Above Diabetes</v>
      </c>
      <c r="F678" s="47" t="s">
        <v>2383</v>
      </c>
      <c r="G678" s="47" t="s">
        <v>2380</v>
      </c>
      <c r="H678" s="47" t="s">
        <v>2380</v>
      </c>
      <c r="I678" s="47">
        <v>0</v>
      </c>
      <c r="J678" s="47" t="s">
        <v>2380</v>
      </c>
    </row>
    <row r="679" spans="1:10" x14ac:dyDescent="0.25">
      <c r="A679" s="47" t="s">
        <v>1693</v>
      </c>
      <c r="B679" s="47">
        <v>53.48</v>
      </c>
      <c r="C679" s="47" t="str">
        <f t="shared" si="20"/>
        <v>Obesity</v>
      </c>
      <c r="D679" s="47">
        <v>5.64</v>
      </c>
      <c r="E679" s="47" t="str">
        <f t="shared" si="21"/>
        <v>Normal</v>
      </c>
      <c r="F679" s="47" t="s">
        <v>2380</v>
      </c>
      <c r="G679" s="47" t="s">
        <v>2380</v>
      </c>
      <c r="H679" s="47" t="s">
        <v>2380</v>
      </c>
      <c r="I679" s="47">
        <v>0</v>
      </c>
      <c r="J679" s="47" t="s">
        <v>2380</v>
      </c>
    </row>
    <row r="680" spans="1:10" x14ac:dyDescent="0.25">
      <c r="A680" s="47" t="s">
        <v>1692</v>
      </c>
      <c r="B680" s="47">
        <v>35.5</v>
      </c>
      <c r="C680" s="47" t="str">
        <f t="shared" si="20"/>
        <v>Obesity</v>
      </c>
      <c r="D680" s="47">
        <v>10.37</v>
      </c>
      <c r="E680" s="47" t="str">
        <f t="shared" si="21"/>
        <v>Above Diabetes</v>
      </c>
      <c r="F680" s="47" t="s">
        <v>2380</v>
      </c>
      <c r="G680" s="47" t="s">
        <v>2380</v>
      </c>
      <c r="H680" s="47" t="s">
        <v>2380</v>
      </c>
      <c r="I680" s="47">
        <v>0</v>
      </c>
      <c r="J680" s="47" t="s">
        <v>2380</v>
      </c>
    </row>
    <row r="681" spans="1:10" x14ac:dyDescent="0.25">
      <c r="A681" s="47" t="s">
        <v>1691</v>
      </c>
      <c r="B681" s="47">
        <v>36.979999999999997</v>
      </c>
      <c r="C681" s="47" t="str">
        <f t="shared" si="20"/>
        <v>Obesity</v>
      </c>
      <c r="D681" s="47">
        <v>9.56</v>
      </c>
      <c r="E681" s="47" t="str">
        <f t="shared" si="21"/>
        <v>Above Diabetes</v>
      </c>
      <c r="F681" s="47" t="s">
        <v>2383</v>
      </c>
      <c r="G681" s="47" t="s">
        <v>2380</v>
      </c>
      <c r="H681" s="47" t="s">
        <v>2380</v>
      </c>
      <c r="I681" s="47">
        <v>0</v>
      </c>
      <c r="J681" s="47" t="s">
        <v>2380</v>
      </c>
    </row>
    <row r="682" spans="1:10" x14ac:dyDescent="0.25">
      <c r="A682" s="47" t="s">
        <v>1690</v>
      </c>
      <c r="B682" s="47">
        <v>32.395000000000003</v>
      </c>
      <c r="C682" s="47" t="str">
        <f t="shared" si="20"/>
        <v>Obesity</v>
      </c>
      <c r="D682" s="47">
        <v>8.23</v>
      </c>
      <c r="E682" s="47" t="str">
        <f t="shared" si="21"/>
        <v>Above Diabetes</v>
      </c>
      <c r="F682" s="47" t="s">
        <v>2383</v>
      </c>
      <c r="G682" s="47" t="s">
        <v>2380</v>
      </c>
      <c r="H682" s="47" t="s">
        <v>2383</v>
      </c>
      <c r="I682" s="47">
        <v>1</v>
      </c>
      <c r="J682" s="47" t="s">
        <v>2380</v>
      </c>
    </row>
    <row r="683" spans="1:10" x14ac:dyDescent="0.25">
      <c r="A683" s="47" t="s">
        <v>1689</v>
      </c>
      <c r="B683" s="47">
        <v>32.729999999999997</v>
      </c>
      <c r="C683" s="47" t="str">
        <f t="shared" si="20"/>
        <v>Obesity</v>
      </c>
      <c r="D683" s="47">
        <v>7.03</v>
      </c>
      <c r="E683" s="47" t="str">
        <f t="shared" si="21"/>
        <v>Above Diabetes</v>
      </c>
      <c r="F683" s="47" t="s">
        <v>2380</v>
      </c>
      <c r="G683" s="47" t="s">
        <v>2380</v>
      </c>
      <c r="H683" s="47" t="s">
        <v>2380</v>
      </c>
      <c r="I683" s="47">
        <v>0</v>
      </c>
      <c r="J683" s="47" t="s">
        <v>2380</v>
      </c>
    </row>
    <row r="684" spans="1:10" x14ac:dyDescent="0.25">
      <c r="A684" s="47" t="s">
        <v>1688</v>
      </c>
      <c r="B684" s="47">
        <v>20.52</v>
      </c>
      <c r="C684" s="47" t="str">
        <f t="shared" si="20"/>
        <v>Healthy Weight</v>
      </c>
      <c r="D684" s="47">
        <v>5.45</v>
      </c>
      <c r="E684" s="47" t="str">
        <f t="shared" si="21"/>
        <v>Normal</v>
      </c>
      <c r="F684" s="47" t="s">
        <v>2380</v>
      </c>
      <c r="G684" s="47" t="s">
        <v>2380</v>
      </c>
      <c r="H684" s="47" t="s">
        <v>2380</v>
      </c>
      <c r="I684" s="47">
        <v>1</v>
      </c>
      <c r="J684" s="47" t="s">
        <v>2383</v>
      </c>
    </row>
    <row r="685" spans="1:10" x14ac:dyDescent="0.25">
      <c r="A685" s="47" t="s">
        <v>1687</v>
      </c>
      <c r="B685" s="47">
        <v>51.72</v>
      </c>
      <c r="C685" s="47" t="str">
        <f t="shared" si="20"/>
        <v>Obesity</v>
      </c>
      <c r="D685" s="47">
        <v>5.76</v>
      </c>
      <c r="E685" s="47" t="str">
        <f t="shared" si="21"/>
        <v>Prediabetes</v>
      </c>
      <c r="F685" s="47" t="s">
        <v>2380</v>
      </c>
      <c r="G685" s="47" t="s">
        <v>2380</v>
      </c>
      <c r="H685" s="47" t="s">
        <v>2380</v>
      </c>
      <c r="I685" s="47">
        <v>0</v>
      </c>
      <c r="J685" s="47" t="s">
        <v>2380</v>
      </c>
    </row>
    <row r="686" spans="1:10" x14ac:dyDescent="0.25">
      <c r="A686" s="47" t="s">
        <v>1686</v>
      </c>
      <c r="B686" s="47">
        <v>50.2</v>
      </c>
      <c r="C686" s="47" t="str">
        <f t="shared" si="20"/>
        <v>Obesity</v>
      </c>
      <c r="D686" s="47">
        <v>5.4</v>
      </c>
      <c r="E686" s="47" t="str">
        <f t="shared" si="21"/>
        <v>Normal</v>
      </c>
      <c r="F686" s="47" t="s">
        <v>2380</v>
      </c>
      <c r="G686" s="47" t="s">
        <v>2380</v>
      </c>
      <c r="H686" s="47" t="s">
        <v>2380</v>
      </c>
      <c r="I686" s="47">
        <v>0</v>
      </c>
      <c r="J686" s="47" t="s">
        <v>2380</v>
      </c>
    </row>
    <row r="687" spans="1:10" x14ac:dyDescent="0.25">
      <c r="A687" s="47" t="s">
        <v>1685</v>
      </c>
      <c r="B687" s="47">
        <v>25.52</v>
      </c>
      <c r="C687" s="47" t="str">
        <f t="shared" si="20"/>
        <v>Over Weight</v>
      </c>
      <c r="D687" s="47">
        <v>6.35</v>
      </c>
      <c r="E687" s="47" t="str">
        <f t="shared" si="21"/>
        <v>Prediabetes</v>
      </c>
      <c r="F687" s="47" t="s">
        <v>2380</v>
      </c>
      <c r="G687" s="47" t="s">
        <v>2380</v>
      </c>
      <c r="H687" s="47" t="s">
        <v>2383</v>
      </c>
      <c r="I687" s="47">
        <v>1</v>
      </c>
      <c r="J687" s="47" t="s">
        <v>2380</v>
      </c>
    </row>
    <row r="688" spans="1:10" x14ac:dyDescent="0.25">
      <c r="A688" s="47" t="s">
        <v>1684</v>
      </c>
      <c r="B688" s="47">
        <v>35.200000000000003</v>
      </c>
      <c r="C688" s="47" t="str">
        <f t="shared" si="20"/>
        <v>Obesity</v>
      </c>
      <c r="D688" s="47">
        <v>6.26</v>
      </c>
      <c r="E688" s="47" t="str">
        <f t="shared" si="21"/>
        <v>Prediabetes</v>
      </c>
      <c r="F688" s="47" t="s">
        <v>2383</v>
      </c>
      <c r="G688" s="47" t="s">
        <v>2380</v>
      </c>
      <c r="H688" s="47" t="s">
        <v>2380</v>
      </c>
      <c r="I688" s="47">
        <v>2</v>
      </c>
      <c r="J688" s="47" t="s">
        <v>2380</v>
      </c>
    </row>
    <row r="689" spans="1:10" x14ac:dyDescent="0.25">
      <c r="A689" s="47" t="s">
        <v>1683</v>
      </c>
      <c r="B689" s="47">
        <v>41.26</v>
      </c>
      <c r="C689" s="47" t="str">
        <f t="shared" si="20"/>
        <v>Obesity</v>
      </c>
      <c r="D689" s="47">
        <v>5.97</v>
      </c>
      <c r="E689" s="47" t="str">
        <f t="shared" si="21"/>
        <v>Prediabetes</v>
      </c>
      <c r="F689" s="47" t="s">
        <v>2383</v>
      </c>
      <c r="G689" s="47" t="s">
        <v>2380</v>
      </c>
      <c r="H689" s="47" t="s">
        <v>2380</v>
      </c>
      <c r="I689" s="47">
        <v>0</v>
      </c>
      <c r="J689" s="47" t="s">
        <v>2380</v>
      </c>
    </row>
    <row r="690" spans="1:10" x14ac:dyDescent="0.25">
      <c r="A690" s="47" t="s">
        <v>1682</v>
      </c>
      <c r="B690" s="47">
        <v>17.195</v>
      </c>
      <c r="C690" s="47" t="str">
        <f t="shared" si="20"/>
        <v>Under Weight</v>
      </c>
      <c r="D690" s="47">
        <v>5.29</v>
      </c>
      <c r="E690" s="47" t="str">
        <f t="shared" si="21"/>
        <v>Normal</v>
      </c>
      <c r="F690" s="47" t="s">
        <v>2383</v>
      </c>
      <c r="G690" s="47" t="s">
        <v>2380</v>
      </c>
      <c r="H690" s="47" t="s">
        <v>2380</v>
      </c>
      <c r="I690" s="47">
        <v>0</v>
      </c>
      <c r="J690" s="47" t="s">
        <v>2383</v>
      </c>
    </row>
    <row r="691" spans="1:10" x14ac:dyDescent="0.25">
      <c r="A691" s="47" t="s">
        <v>1681</v>
      </c>
      <c r="B691" s="47">
        <v>23.085000000000001</v>
      </c>
      <c r="C691" s="47" t="str">
        <f t="shared" si="20"/>
        <v>Healthy Weight</v>
      </c>
      <c r="D691" s="47">
        <v>4.2699999999999996</v>
      </c>
      <c r="E691" s="47" t="str">
        <f t="shared" si="21"/>
        <v>Normal</v>
      </c>
      <c r="F691" s="47" t="s">
        <v>2383</v>
      </c>
      <c r="G691" s="47" t="s">
        <v>2380</v>
      </c>
      <c r="H691" s="47" t="s">
        <v>2380</v>
      </c>
      <c r="I691" s="47">
        <v>2</v>
      </c>
      <c r="J691" s="47" t="s">
        <v>2380</v>
      </c>
    </row>
    <row r="692" spans="1:10" x14ac:dyDescent="0.25">
      <c r="A692" s="47" t="s">
        <v>1680</v>
      </c>
      <c r="B692" s="47">
        <v>21.66</v>
      </c>
      <c r="C692" s="47" t="str">
        <f t="shared" si="20"/>
        <v>Healthy Weight</v>
      </c>
      <c r="D692" s="47">
        <v>5.2</v>
      </c>
      <c r="E692" s="47" t="str">
        <f t="shared" si="21"/>
        <v>Normal</v>
      </c>
      <c r="F692" s="47" t="s">
        <v>2383</v>
      </c>
      <c r="G692" s="47" t="s">
        <v>2380</v>
      </c>
      <c r="H692" s="47" t="s">
        <v>2380</v>
      </c>
      <c r="I692" s="47">
        <v>2</v>
      </c>
      <c r="J692" s="47" t="s">
        <v>2380</v>
      </c>
    </row>
    <row r="693" spans="1:10" x14ac:dyDescent="0.25">
      <c r="A693" s="47" t="s">
        <v>1679</v>
      </c>
      <c r="B693" s="47">
        <v>36.47</v>
      </c>
      <c r="C693" s="47" t="str">
        <f t="shared" si="20"/>
        <v>Obesity</v>
      </c>
      <c r="D693" s="47">
        <v>8.23</v>
      </c>
      <c r="E693" s="47" t="str">
        <f t="shared" si="21"/>
        <v>Above Diabetes</v>
      </c>
      <c r="F693" s="47" t="s">
        <v>2383</v>
      </c>
      <c r="G693" s="47" t="s">
        <v>2380</v>
      </c>
      <c r="H693" s="47" t="s">
        <v>2380</v>
      </c>
      <c r="I693" s="47">
        <v>0</v>
      </c>
      <c r="J693" s="47" t="s">
        <v>2380</v>
      </c>
    </row>
    <row r="694" spans="1:10" x14ac:dyDescent="0.25">
      <c r="A694" s="47" t="s">
        <v>1678</v>
      </c>
      <c r="B694" s="47">
        <v>36.08</v>
      </c>
      <c r="C694" s="47" t="str">
        <f t="shared" si="20"/>
        <v>Obesity</v>
      </c>
      <c r="D694" s="47">
        <v>10.33</v>
      </c>
      <c r="E694" s="47" t="str">
        <f t="shared" si="21"/>
        <v>Above Diabetes</v>
      </c>
      <c r="F694" s="47" t="s">
        <v>2383</v>
      </c>
      <c r="G694" s="47" t="s">
        <v>2380</v>
      </c>
      <c r="H694" s="47" t="s">
        <v>2380</v>
      </c>
      <c r="I694" s="47">
        <v>0</v>
      </c>
      <c r="J694" s="47" t="s">
        <v>2380</v>
      </c>
    </row>
    <row r="695" spans="1:10" x14ac:dyDescent="0.25">
      <c r="A695" s="47" t="s">
        <v>1677</v>
      </c>
      <c r="B695" s="47">
        <v>23.18</v>
      </c>
      <c r="C695" s="47" t="str">
        <f t="shared" si="20"/>
        <v>Healthy Weight</v>
      </c>
      <c r="D695" s="47">
        <v>6.13</v>
      </c>
      <c r="E695" s="47" t="str">
        <f t="shared" si="21"/>
        <v>Prediabetes</v>
      </c>
      <c r="F695" s="47" t="s">
        <v>2380</v>
      </c>
      <c r="G695" s="47" t="s">
        <v>2380</v>
      </c>
      <c r="H695" s="47" t="s">
        <v>2380</v>
      </c>
      <c r="I695" s="47">
        <v>0</v>
      </c>
      <c r="J695" s="47" t="s">
        <v>2380</v>
      </c>
    </row>
    <row r="696" spans="1:10" x14ac:dyDescent="0.25">
      <c r="A696" s="47" t="s">
        <v>1676</v>
      </c>
      <c r="B696" s="47">
        <v>39.159999999999997</v>
      </c>
      <c r="C696" s="47" t="str">
        <f t="shared" si="20"/>
        <v>Obesity</v>
      </c>
      <c r="D696" s="47">
        <v>8.08</v>
      </c>
      <c r="E696" s="47" t="str">
        <f t="shared" si="21"/>
        <v>Above Diabetes</v>
      </c>
      <c r="F696" s="47" t="s">
        <v>2380</v>
      </c>
      <c r="G696" s="47" t="s">
        <v>2380</v>
      </c>
      <c r="H696" s="47" t="s">
        <v>2380</v>
      </c>
      <c r="I696" s="47">
        <v>3</v>
      </c>
      <c r="J696" s="47" t="s">
        <v>2380</v>
      </c>
    </row>
    <row r="697" spans="1:10" x14ac:dyDescent="0.25">
      <c r="A697" s="47" t="s">
        <v>1675</v>
      </c>
      <c r="B697" s="47">
        <v>38.19</v>
      </c>
      <c r="C697" s="47" t="str">
        <f t="shared" si="20"/>
        <v>Obesity</v>
      </c>
      <c r="D697" s="47">
        <v>10.49</v>
      </c>
      <c r="E697" s="47" t="str">
        <f t="shared" si="21"/>
        <v>Above Diabetes</v>
      </c>
      <c r="F697" s="47" t="s">
        <v>2380</v>
      </c>
      <c r="G697" s="47" t="s">
        <v>2380</v>
      </c>
      <c r="H697" s="47" t="s">
        <v>2380</v>
      </c>
      <c r="I697" s="47">
        <v>3</v>
      </c>
      <c r="J697" s="47" t="s">
        <v>2380</v>
      </c>
    </row>
    <row r="698" spans="1:10" x14ac:dyDescent="0.25">
      <c r="A698" s="47" t="s">
        <v>1674</v>
      </c>
      <c r="B698" s="47">
        <v>26.41</v>
      </c>
      <c r="C698" s="47" t="str">
        <f t="shared" si="20"/>
        <v>Over Weight</v>
      </c>
      <c r="D698" s="47">
        <v>8.11</v>
      </c>
      <c r="E698" s="47" t="str">
        <f t="shared" si="21"/>
        <v>Above Diabetes</v>
      </c>
      <c r="F698" s="47" t="s">
        <v>2380</v>
      </c>
      <c r="G698" s="47" t="s">
        <v>2380</v>
      </c>
      <c r="H698" s="47" t="s">
        <v>2380</v>
      </c>
      <c r="I698" s="47">
        <v>3</v>
      </c>
      <c r="J698" s="47" t="s">
        <v>2380</v>
      </c>
    </row>
    <row r="699" spans="1:10" x14ac:dyDescent="0.25">
      <c r="A699" s="47" t="s">
        <v>1673</v>
      </c>
      <c r="B699" s="47">
        <v>28.785</v>
      </c>
      <c r="C699" s="47" t="str">
        <f t="shared" si="20"/>
        <v>Over Weight</v>
      </c>
      <c r="D699" s="47">
        <v>6.6</v>
      </c>
      <c r="E699" s="47" t="str">
        <f t="shared" si="21"/>
        <v>Above Diabetes</v>
      </c>
      <c r="F699" s="47" t="s">
        <v>2380</v>
      </c>
      <c r="G699" s="47" t="s">
        <v>2380</v>
      </c>
      <c r="H699" s="47" t="s">
        <v>2380</v>
      </c>
      <c r="I699" s="47">
        <v>0</v>
      </c>
      <c r="J699" s="47" t="s">
        <v>2380</v>
      </c>
    </row>
    <row r="700" spans="1:10" x14ac:dyDescent="0.25">
      <c r="A700" s="47" t="s">
        <v>1672</v>
      </c>
      <c r="B700" s="47">
        <v>26.695</v>
      </c>
      <c r="C700" s="47" t="str">
        <f t="shared" si="20"/>
        <v>Over Weight</v>
      </c>
      <c r="D700" s="47">
        <v>10.14</v>
      </c>
      <c r="E700" s="47" t="str">
        <f t="shared" si="21"/>
        <v>Above Diabetes</v>
      </c>
      <c r="F700" s="47" t="s">
        <v>2383</v>
      </c>
      <c r="G700" s="47" t="s">
        <v>2380</v>
      </c>
      <c r="H700" s="47" t="s">
        <v>2383</v>
      </c>
      <c r="I700" s="47">
        <v>1</v>
      </c>
      <c r="J700" s="47" t="s">
        <v>2380</v>
      </c>
    </row>
    <row r="701" spans="1:10" x14ac:dyDescent="0.25">
      <c r="A701" s="47" t="s">
        <v>1671</v>
      </c>
      <c r="B701" s="47">
        <v>32.799999999999997</v>
      </c>
      <c r="C701" s="47" t="str">
        <f t="shared" si="20"/>
        <v>Obesity</v>
      </c>
      <c r="D701" s="47">
        <v>6.06</v>
      </c>
      <c r="E701" s="47" t="str">
        <f t="shared" si="21"/>
        <v>Prediabetes</v>
      </c>
      <c r="F701" s="47" t="s">
        <v>2383</v>
      </c>
      <c r="G701" s="47" t="s">
        <v>2380</v>
      </c>
      <c r="H701" s="47" t="s">
        <v>2380</v>
      </c>
      <c r="I701" s="47">
        <v>1</v>
      </c>
      <c r="J701" s="47" t="s">
        <v>2380</v>
      </c>
    </row>
    <row r="702" spans="1:10" x14ac:dyDescent="0.25">
      <c r="A702" s="47" t="s">
        <v>1670</v>
      </c>
      <c r="B702" s="47">
        <v>35.869999999999997</v>
      </c>
      <c r="C702" s="47" t="str">
        <f t="shared" si="20"/>
        <v>Obesity</v>
      </c>
      <c r="D702" s="47">
        <v>9.91</v>
      </c>
      <c r="E702" s="47" t="str">
        <f t="shared" si="21"/>
        <v>Above Diabetes</v>
      </c>
      <c r="F702" s="47" t="s">
        <v>2383</v>
      </c>
      <c r="G702" s="47" t="s">
        <v>2380</v>
      </c>
      <c r="H702" s="47" t="s">
        <v>2380</v>
      </c>
      <c r="I702" s="47">
        <v>0</v>
      </c>
      <c r="J702" s="47" t="s">
        <v>2380</v>
      </c>
    </row>
    <row r="703" spans="1:10" x14ac:dyDescent="0.25">
      <c r="A703" s="47" t="s">
        <v>1669</v>
      </c>
      <c r="B703" s="47">
        <v>21.66</v>
      </c>
      <c r="C703" s="47" t="str">
        <f t="shared" si="20"/>
        <v>Healthy Weight</v>
      </c>
      <c r="D703" s="47">
        <v>4.1399999999999997</v>
      </c>
      <c r="E703" s="47" t="str">
        <f t="shared" si="21"/>
        <v>Normal</v>
      </c>
      <c r="F703" s="47" t="s">
        <v>2383</v>
      </c>
      <c r="G703" s="47" t="s">
        <v>2380</v>
      </c>
      <c r="H703" s="47" t="s">
        <v>2380</v>
      </c>
      <c r="I703" s="47">
        <v>2</v>
      </c>
      <c r="J703" s="47" t="s">
        <v>2380</v>
      </c>
    </row>
    <row r="704" spans="1:10" x14ac:dyDescent="0.25">
      <c r="A704" s="47" t="s">
        <v>1668</v>
      </c>
      <c r="B704" s="47">
        <v>37.72</v>
      </c>
      <c r="C704" s="47" t="str">
        <f t="shared" si="20"/>
        <v>Obesity</v>
      </c>
      <c r="D704" s="47">
        <v>4.38</v>
      </c>
      <c r="E704" s="47" t="str">
        <f t="shared" si="21"/>
        <v>Normal</v>
      </c>
      <c r="F704" s="47" t="s">
        <v>2383</v>
      </c>
      <c r="G704" s="47" t="s">
        <v>2380</v>
      </c>
      <c r="H704" s="47" t="s">
        <v>2383</v>
      </c>
      <c r="I704" s="47">
        <v>1</v>
      </c>
      <c r="J704" s="47" t="s">
        <v>2380</v>
      </c>
    </row>
    <row r="705" spans="1:10" x14ac:dyDescent="0.25">
      <c r="A705" s="47" t="s">
        <v>1667</v>
      </c>
      <c r="B705" s="47">
        <v>39.700000000000003</v>
      </c>
      <c r="C705" s="47" t="str">
        <f t="shared" si="20"/>
        <v>Obesity</v>
      </c>
      <c r="D705" s="47">
        <v>9.83</v>
      </c>
      <c r="E705" s="47" t="str">
        <f t="shared" si="21"/>
        <v>Above Diabetes</v>
      </c>
      <c r="F705" s="47" t="s">
        <v>2380</v>
      </c>
      <c r="G705" s="47" t="s">
        <v>2380</v>
      </c>
      <c r="H705" s="47" t="s">
        <v>2380</v>
      </c>
      <c r="I705" s="47">
        <v>3</v>
      </c>
      <c r="J705" s="47" t="s">
        <v>2380</v>
      </c>
    </row>
    <row r="706" spans="1:10" x14ac:dyDescent="0.25">
      <c r="A706" s="47" t="s">
        <v>1666</v>
      </c>
      <c r="B706" s="47">
        <v>35.97</v>
      </c>
      <c r="C706" s="47" t="str">
        <f t="shared" si="20"/>
        <v>Obesity</v>
      </c>
      <c r="D706" s="47">
        <v>11.08</v>
      </c>
      <c r="E706" s="47" t="str">
        <f t="shared" si="21"/>
        <v>Above Diabetes</v>
      </c>
      <c r="F706" s="47" t="s">
        <v>2380</v>
      </c>
      <c r="G706" s="47" t="s">
        <v>2380</v>
      </c>
      <c r="H706" s="47" t="s">
        <v>2380</v>
      </c>
      <c r="I706" s="47">
        <v>3</v>
      </c>
      <c r="J706" s="47" t="s">
        <v>2380</v>
      </c>
    </row>
    <row r="707" spans="1:10" x14ac:dyDescent="0.25">
      <c r="A707" s="47" t="s">
        <v>1665</v>
      </c>
      <c r="B707" s="47">
        <v>37.85</v>
      </c>
      <c r="C707" s="47" t="str">
        <f t="shared" ref="C707:C770" si="22">IF(B707&lt;18.5,"Under Weight", IF(B707&lt;=24.9,"Healthy Weight", IF(B707&lt;=29.9,"Over Weight","Obesity")))</f>
        <v>Obesity</v>
      </c>
      <c r="D707" s="47">
        <v>11.01</v>
      </c>
      <c r="E707" s="47" t="str">
        <f t="shared" ref="E707:E770" si="23">IF(D707&lt;5.7,"Normal", IF(D707&lt;=6.4,"Prediabetes","Above Diabetes"))</f>
        <v>Above Diabetes</v>
      </c>
      <c r="F707" s="47" t="s">
        <v>2380</v>
      </c>
      <c r="G707" s="47" t="s">
        <v>2380</v>
      </c>
      <c r="H707" s="47" t="s">
        <v>2380</v>
      </c>
      <c r="I707" s="47">
        <v>0</v>
      </c>
      <c r="J707" s="47" t="s">
        <v>2380</v>
      </c>
    </row>
    <row r="708" spans="1:10" x14ac:dyDescent="0.25">
      <c r="A708" s="47" t="s">
        <v>1664</v>
      </c>
      <c r="B708" s="47">
        <v>21.66</v>
      </c>
      <c r="C708" s="47" t="str">
        <f t="shared" si="22"/>
        <v>Healthy Weight</v>
      </c>
      <c r="D708" s="47">
        <v>4.37</v>
      </c>
      <c r="E708" s="47" t="str">
        <f t="shared" si="23"/>
        <v>Normal</v>
      </c>
      <c r="F708" s="47" t="s">
        <v>2380</v>
      </c>
      <c r="G708" s="47" t="s">
        <v>2382</v>
      </c>
      <c r="H708" s="47" t="s">
        <v>2380</v>
      </c>
      <c r="I708" s="47">
        <v>1</v>
      </c>
      <c r="J708" s="47" t="s">
        <v>2383</v>
      </c>
    </row>
    <row r="709" spans="1:10" x14ac:dyDescent="0.25">
      <c r="A709" s="47" t="s">
        <v>1663</v>
      </c>
      <c r="B709" s="47">
        <v>39.369999999999997</v>
      </c>
      <c r="C709" s="47" t="str">
        <f t="shared" si="22"/>
        <v>Obesity</v>
      </c>
      <c r="D709" s="47">
        <v>5.91</v>
      </c>
      <c r="E709" s="47" t="str">
        <f t="shared" si="23"/>
        <v>Prediabetes</v>
      </c>
      <c r="F709" s="47" t="s">
        <v>2380</v>
      </c>
      <c r="G709" s="47" t="s">
        <v>2380</v>
      </c>
      <c r="H709" s="47" t="s">
        <v>2380</v>
      </c>
      <c r="I709" s="47">
        <v>2</v>
      </c>
      <c r="J709" s="47" t="s">
        <v>2380</v>
      </c>
    </row>
    <row r="710" spans="1:10" x14ac:dyDescent="0.25">
      <c r="A710" s="47" t="s">
        <v>1662</v>
      </c>
      <c r="B710" s="47">
        <v>40.880000000000003</v>
      </c>
      <c r="C710" s="47" t="str">
        <f t="shared" si="22"/>
        <v>Obesity</v>
      </c>
      <c r="D710" s="47">
        <v>7.65</v>
      </c>
      <c r="E710" s="47" t="str">
        <f t="shared" si="23"/>
        <v>Above Diabetes</v>
      </c>
      <c r="F710" s="47" t="s">
        <v>2380</v>
      </c>
      <c r="G710" s="47" t="s">
        <v>2380</v>
      </c>
      <c r="H710" s="47" t="s">
        <v>2380</v>
      </c>
      <c r="I710" s="47">
        <v>0</v>
      </c>
      <c r="J710" s="47" t="s">
        <v>2380</v>
      </c>
    </row>
    <row r="711" spans="1:10" x14ac:dyDescent="0.25">
      <c r="A711" s="47" t="s">
        <v>1661</v>
      </c>
      <c r="B711" s="47">
        <v>26.22</v>
      </c>
      <c r="C711" s="47" t="str">
        <f t="shared" si="22"/>
        <v>Over Weight</v>
      </c>
      <c r="D711" s="47">
        <v>5.37</v>
      </c>
      <c r="E711" s="47" t="str">
        <f t="shared" si="23"/>
        <v>Normal</v>
      </c>
      <c r="F711" s="47" t="s">
        <v>2383</v>
      </c>
      <c r="G711" s="47" t="s">
        <v>2380</v>
      </c>
      <c r="H711" s="47" t="s">
        <v>2380</v>
      </c>
      <c r="I711" s="47">
        <v>2</v>
      </c>
      <c r="J711" s="47" t="s">
        <v>2380</v>
      </c>
    </row>
    <row r="712" spans="1:10" x14ac:dyDescent="0.25">
      <c r="A712" s="47" t="s">
        <v>1660</v>
      </c>
      <c r="B712" s="47">
        <v>25.08</v>
      </c>
      <c r="C712" s="47" t="str">
        <f t="shared" si="22"/>
        <v>Over Weight</v>
      </c>
      <c r="D712" s="47">
        <v>5.75</v>
      </c>
      <c r="E712" s="47" t="str">
        <f t="shared" si="23"/>
        <v>Prediabetes</v>
      </c>
      <c r="F712" s="47" t="s">
        <v>2383</v>
      </c>
      <c r="G712" s="47" t="s">
        <v>2380</v>
      </c>
      <c r="H712" s="47" t="s">
        <v>2380</v>
      </c>
      <c r="I712" s="47">
        <v>2</v>
      </c>
      <c r="J712" s="47" t="s">
        <v>2380</v>
      </c>
    </row>
    <row r="713" spans="1:10" x14ac:dyDescent="0.25">
      <c r="A713" s="47" t="s">
        <v>1659</v>
      </c>
      <c r="B713" s="47">
        <v>39.1</v>
      </c>
      <c r="C713" s="47" t="str">
        <f t="shared" si="22"/>
        <v>Obesity</v>
      </c>
      <c r="D713" s="47">
        <v>6.79</v>
      </c>
      <c r="E713" s="47" t="str">
        <f t="shared" si="23"/>
        <v>Above Diabetes</v>
      </c>
      <c r="F713" s="47" t="s">
        <v>2383</v>
      </c>
      <c r="G713" s="47" t="s">
        <v>2380</v>
      </c>
      <c r="H713" s="47" t="s">
        <v>2380</v>
      </c>
      <c r="I713" s="47">
        <v>2</v>
      </c>
      <c r="J713" s="47" t="s">
        <v>2380</v>
      </c>
    </row>
    <row r="714" spans="1:10" x14ac:dyDescent="0.25">
      <c r="A714" s="47" t="s">
        <v>1658</v>
      </c>
      <c r="B714" s="47">
        <v>37.905000000000001</v>
      </c>
      <c r="C714" s="47" t="str">
        <f t="shared" si="22"/>
        <v>Obesity</v>
      </c>
      <c r="D714" s="47">
        <v>7.03</v>
      </c>
      <c r="E714" s="47" t="str">
        <f t="shared" si="23"/>
        <v>Above Diabetes</v>
      </c>
      <c r="F714" s="47" t="s">
        <v>2380</v>
      </c>
      <c r="G714" s="47" t="s">
        <v>2380</v>
      </c>
      <c r="H714" s="47" t="s">
        <v>2380</v>
      </c>
      <c r="I714" s="47">
        <v>3</v>
      </c>
      <c r="J714" s="47" t="s">
        <v>2380</v>
      </c>
    </row>
    <row r="715" spans="1:10" x14ac:dyDescent="0.25">
      <c r="A715" s="47" t="s">
        <v>1657</v>
      </c>
      <c r="B715" s="47">
        <v>43.35</v>
      </c>
      <c r="C715" s="47" t="str">
        <f t="shared" si="22"/>
        <v>Obesity</v>
      </c>
      <c r="D715" s="47">
        <v>5.41</v>
      </c>
      <c r="E715" s="47" t="str">
        <f t="shared" si="23"/>
        <v>Normal</v>
      </c>
      <c r="F715" s="47" t="s">
        <v>2383</v>
      </c>
      <c r="G715" s="47" t="s">
        <v>2380</v>
      </c>
      <c r="H715" s="47" t="s">
        <v>2383</v>
      </c>
      <c r="I715" s="47">
        <v>1</v>
      </c>
      <c r="J715" s="47" t="s">
        <v>2380</v>
      </c>
    </row>
    <row r="716" spans="1:10" x14ac:dyDescent="0.25">
      <c r="A716" s="47" t="s">
        <v>1656</v>
      </c>
      <c r="B716" s="47">
        <v>36.15</v>
      </c>
      <c r="C716" s="47" t="str">
        <f t="shared" si="22"/>
        <v>Obesity</v>
      </c>
      <c r="D716" s="47">
        <v>8.0500000000000007</v>
      </c>
      <c r="E716" s="47" t="str">
        <f t="shared" si="23"/>
        <v>Above Diabetes</v>
      </c>
      <c r="F716" s="47" t="s">
        <v>2380</v>
      </c>
      <c r="G716" s="47" t="s">
        <v>2380</v>
      </c>
      <c r="H716" s="47" t="s">
        <v>2380</v>
      </c>
      <c r="I716" s="47">
        <v>0</v>
      </c>
      <c r="J716" s="47" t="s">
        <v>2380</v>
      </c>
    </row>
    <row r="717" spans="1:10" x14ac:dyDescent="0.25">
      <c r="A717" s="47" t="s">
        <v>1655</v>
      </c>
      <c r="B717" s="47">
        <v>44.98</v>
      </c>
      <c r="C717" s="47" t="str">
        <f t="shared" si="22"/>
        <v>Obesity</v>
      </c>
      <c r="D717" s="47">
        <v>5.94</v>
      </c>
      <c r="E717" s="47" t="str">
        <f t="shared" si="23"/>
        <v>Prediabetes</v>
      </c>
      <c r="F717" s="47" t="s">
        <v>2380</v>
      </c>
      <c r="G717" s="47" t="s">
        <v>2380</v>
      </c>
      <c r="H717" s="47" t="s">
        <v>2380</v>
      </c>
      <c r="I717" s="47">
        <v>1</v>
      </c>
      <c r="J717" s="47" t="s">
        <v>2380</v>
      </c>
    </row>
    <row r="718" spans="1:10" x14ac:dyDescent="0.25">
      <c r="A718" s="47" t="s">
        <v>1654</v>
      </c>
      <c r="B718" s="47">
        <v>38.28</v>
      </c>
      <c r="C718" s="47" t="str">
        <f t="shared" si="22"/>
        <v>Obesity</v>
      </c>
      <c r="D718" s="47">
        <v>5.51</v>
      </c>
      <c r="E718" s="47" t="str">
        <f t="shared" si="23"/>
        <v>Normal</v>
      </c>
      <c r="F718" s="47" t="s">
        <v>2380</v>
      </c>
      <c r="G718" s="47" t="s">
        <v>2382</v>
      </c>
      <c r="H718" s="47" t="s">
        <v>2380</v>
      </c>
      <c r="I718" s="47">
        <v>1</v>
      </c>
      <c r="J718" s="47" t="s">
        <v>2380</v>
      </c>
    </row>
    <row r="719" spans="1:10" x14ac:dyDescent="0.25">
      <c r="A719" s="47" t="s">
        <v>1653</v>
      </c>
      <c r="B719" s="47">
        <v>32.299999999999997</v>
      </c>
      <c r="C719" s="47" t="str">
        <f t="shared" si="22"/>
        <v>Obesity</v>
      </c>
      <c r="D719" s="47">
        <v>6.55</v>
      </c>
      <c r="E719" s="47" t="str">
        <f t="shared" si="23"/>
        <v>Above Diabetes</v>
      </c>
      <c r="F719" s="47" t="s">
        <v>2383</v>
      </c>
      <c r="G719" s="47" t="s">
        <v>2380</v>
      </c>
      <c r="H719" s="47" t="s">
        <v>2380</v>
      </c>
      <c r="I719" s="47">
        <v>2</v>
      </c>
      <c r="J719" s="47" t="s">
        <v>2380</v>
      </c>
    </row>
    <row r="720" spans="1:10" x14ac:dyDescent="0.25">
      <c r="A720" s="47" t="s">
        <v>1652</v>
      </c>
      <c r="B720" s="47">
        <v>39.51</v>
      </c>
      <c r="C720" s="47" t="str">
        <f t="shared" si="22"/>
        <v>Obesity</v>
      </c>
      <c r="D720" s="47">
        <v>5.79</v>
      </c>
      <c r="E720" s="47" t="str">
        <f t="shared" si="23"/>
        <v>Prediabetes</v>
      </c>
      <c r="F720" s="47" t="s">
        <v>2383</v>
      </c>
      <c r="G720" s="47" t="s">
        <v>2380</v>
      </c>
      <c r="H720" s="47" t="s">
        <v>2380</v>
      </c>
      <c r="I720" s="47">
        <v>0</v>
      </c>
      <c r="J720" s="47" t="s">
        <v>2380</v>
      </c>
    </row>
    <row r="721" spans="1:10" x14ac:dyDescent="0.25">
      <c r="A721" s="47" t="s">
        <v>1651</v>
      </c>
      <c r="B721" s="47">
        <v>50.46</v>
      </c>
      <c r="C721" s="47" t="str">
        <f t="shared" si="22"/>
        <v>Obesity</v>
      </c>
      <c r="D721" s="47">
        <v>4.5599999999999996</v>
      </c>
      <c r="E721" s="47" t="str">
        <f t="shared" si="23"/>
        <v>Normal</v>
      </c>
      <c r="F721" s="47" t="s">
        <v>2380</v>
      </c>
      <c r="G721" s="47" t="s">
        <v>2380</v>
      </c>
      <c r="H721" s="47" t="s">
        <v>2380</v>
      </c>
      <c r="I721" s="47">
        <v>0</v>
      </c>
      <c r="J721" s="47" t="s">
        <v>2380</v>
      </c>
    </row>
    <row r="722" spans="1:10" x14ac:dyDescent="0.25">
      <c r="A722" s="47" t="s">
        <v>1650</v>
      </c>
      <c r="B722" s="47">
        <v>31.73</v>
      </c>
      <c r="C722" s="47" t="str">
        <f t="shared" si="22"/>
        <v>Obesity</v>
      </c>
      <c r="D722" s="47">
        <v>7</v>
      </c>
      <c r="E722" s="47" t="str">
        <f t="shared" si="23"/>
        <v>Above Diabetes</v>
      </c>
      <c r="F722" s="47" t="s">
        <v>2380</v>
      </c>
      <c r="G722" s="47" t="s">
        <v>2380</v>
      </c>
      <c r="H722" s="47" t="s">
        <v>2380</v>
      </c>
      <c r="I722" s="47">
        <v>0</v>
      </c>
      <c r="J722" s="47" t="s">
        <v>2380</v>
      </c>
    </row>
    <row r="723" spans="1:10" x14ac:dyDescent="0.25">
      <c r="A723" s="47" t="s">
        <v>1649</v>
      </c>
      <c r="B723" s="47">
        <v>32.1</v>
      </c>
      <c r="C723" s="47" t="str">
        <f t="shared" si="22"/>
        <v>Obesity</v>
      </c>
      <c r="D723" s="47">
        <v>6.57</v>
      </c>
      <c r="E723" s="47" t="str">
        <f t="shared" si="23"/>
        <v>Above Diabetes</v>
      </c>
      <c r="F723" s="47" t="s">
        <v>2383</v>
      </c>
      <c r="G723" s="47" t="s">
        <v>2380</v>
      </c>
      <c r="H723" s="47" t="s">
        <v>2383</v>
      </c>
      <c r="I723" s="47">
        <v>1</v>
      </c>
      <c r="J723" s="47" t="s">
        <v>2380</v>
      </c>
    </row>
    <row r="724" spans="1:10" x14ac:dyDescent="0.25">
      <c r="A724" s="47" t="s">
        <v>1648</v>
      </c>
      <c r="B724" s="47">
        <v>27.83</v>
      </c>
      <c r="C724" s="47" t="str">
        <f t="shared" si="22"/>
        <v>Over Weight</v>
      </c>
      <c r="D724" s="47">
        <v>11.61</v>
      </c>
      <c r="E724" s="47" t="str">
        <f t="shared" si="23"/>
        <v>Above Diabetes</v>
      </c>
      <c r="F724" s="47" t="s">
        <v>2383</v>
      </c>
      <c r="G724" s="47" t="s">
        <v>2380</v>
      </c>
      <c r="H724" s="47" t="s">
        <v>2383</v>
      </c>
      <c r="I724" s="47">
        <v>1</v>
      </c>
      <c r="J724" s="47" t="s">
        <v>2380</v>
      </c>
    </row>
    <row r="725" spans="1:10" x14ac:dyDescent="0.25">
      <c r="A725" s="47" t="s">
        <v>1647</v>
      </c>
      <c r="B725" s="47">
        <v>27.72</v>
      </c>
      <c r="C725" s="47" t="str">
        <f t="shared" si="22"/>
        <v>Over Weight</v>
      </c>
      <c r="D725" s="47">
        <v>8.16</v>
      </c>
      <c r="E725" s="47" t="str">
        <f t="shared" si="23"/>
        <v>Above Diabetes</v>
      </c>
      <c r="F725" s="47" t="s">
        <v>2383</v>
      </c>
      <c r="G725" s="47" t="s">
        <v>2380</v>
      </c>
      <c r="H725" s="47" t="s">
        <v>2383</v>
      </c>
      <c r="I725" s="47">
        <v>1</v>
      </c>
      <c r="J725" s="47" t="s">
        <v>2380</v>
      </c>
    </row>
    <row r="726" spans="1:10" x14ac:dyDescent="0.25">
      <c r="A726" s="47" t="s">
        <v>1646</v>
      </c>
      <c r="B726" s="47">
        <v>36.765000000000001</v>
      </c>
      <c r="C726" s="47" t="str">
        <f t="shared" si="22"/>
        <v>Obesity</v>
      </c>
      <c r="D726" s="47">
        <v>4.4800000000000004</v>
      </c>
      <c r="E726" s="47" t="str">
        <f t="shared" si="23"/>
        <v>Normal</v>
      </c>
      <c r="F726" s="47" t="s">
        <v>2383</v>
      </c>
      <c r="G726" s="47" t="s">
        <v>2380</v>
      </c>
      <c r="H726" s="47" t="s">
        <v>2380</v>
      </c>
      <c r="I726" s="47">
        <v>2</v>
      </c>
      <c r="J726" s="47" t="s">
        <v>2380</v>
      </c>
    </row>
    <row r="727" spans="1:10" x14ac:dyDescent="0.25">
      <c r="A727" s="47" t="s">
        <v>1645</v>
      </c>
      <c r="B727" s="47">
        <v>48.36</v>
      </c>
      <c r="C727" s="47" t="str">
        <f t="shared" si="22"/>
        <v>Obesity</v>
      </c>
      <c r="D727" s="47">
        <v>4.08</v>
      </c>
      <c r="E727" s="47" t="str">
        <f t="shared" si="23"/>
        <v>Normal</v>
      </c>
      <c r="F727" s="47" t="s">
        <v>2380</v>
      </c>
      <c r="G727" s="47" t="s">
        <v>2380</v>
      </c>
      <c r="H727" s="47" t="s">
        <v>2380</v>
      </c>
      <c r="I727" s="47">
        <v>0</v>
      </c>
      <c r="J727" s="47" t="s">
        <v>2380</v>
      </c>
    </row>
    <row r="728" spans="1:10" x14ac:dyDescent="0.25">
      <c r="A728" s="47" t="s">
        <v>1644</v>
      </c>
      <c r="B728" s="47">
        <v>31.445</v>
      </c>
      <c r="C728" s="47" t="str">
        <f t="shared" si="22"/>
        <v>Obesity</v>
      </c>
      <c r="D728" s="47">
        <v>4.4000000000000004</v>
      </c>
      <c r="E728" s="47" t="str">
        <f t="shared" si="23"/>
        <v>Normal</v>
      </c>
      <c r="F728" s="47" t="s">
        <v>2383</v>
      </c>
      <c r="G728" s="47" t="s">
        <v>2380</v>
      </c>
      <c r="H728" s="47" t="s">
        <v>2380</v>
      </c>
      <c r="I728" s="47">
        <v>2</v>
      </c>
      <c r="J728" s="47" t="s">
        <v>2380</v>
      </c>
    </row>
    <row r="729" spans="1:10" x14ac:dyDescent="0.25">
      <c r="A729" s="47" t="s">
        <v>1643</v>
      </c>
      <c r="B729" s="47">
        <v>27.55</v>
      </c>
      <c r="C729" s="47" t="str">
        <f t="shared" si="22"/>
        <v>Over Weight</v>
      </c>
      <c r="D729" s="47">
        <v>9.02</v>
      </c>
      <c r="E729" s="47" t="str">
        <f t="shared" si="23"/>
        <v>Above Diabetes</v>
      </c>
      <c r="F729" s="47" t="s">
        <v>2380</v>
      </c>
      <c r="G729" s="47" t="s">
        <v>2380</v>
      </c>
      <c r="H729" s="47" t="s">
        <v>2380</v>
      </c>
      <c r="I729" s="47">
        <v>0</v>
      </c>
      <c r="J729" s="47" t="s">
        <v>2380</v>
      </c>
    </row>
    <row r="730" spans="1:10" x14ac:dyDescent="0.25">
      <c r="A730" s="47" t="s">
        <v>1642</v>
      </c>
      <c r="B730" s="47">
        <v>33.11</v>
      </c>
      <c r="C730" s="47" t="str">
        <f t="shared" si="22"/>
        <v>Obesity</v>
      </c>
      <c r="D730" s="47">
        <v>8.06</v>
      </c>
      <c r="E730" s="47" t="str">
        <f t="shared" si="23"/>
        <v>Above Diabetes</v>
      </c>
      <c r="F730" s="47" t="s">
        <v>2380</v>
      </c>
      <c r="G730" s="47" t="s">
        <v>2380</v>
      </c>
      <c r="H730" s="47" t="s">
        <v>2380</v>
      </c>
      <c r="I730" s="47">
        <v>0</v>
      </c>
      <c r="J730" s="47" t="s">
        <v>2380</v>
      </c>
    </row>
    <row r="731" spans="1:10" x14ac:dyDescent="0.25">
      <c r="A731" s="47" t="s">
        <v>1641</v>
      </c>
      <c r="B731" s="47">
        <v>36.85</v>
      </c>
      <c r="C731" s="47" t="str">
        <f t="shared" si="22"/>
        <v>Obesity</v>
      </c>
      <c r="D731" s="47">
        <v>6.21</v>
      </c>
      <c r="E731" s="47" t="str">
        <f t="shared" si="23"/>
        <v>Prediabetes</v>
      </c>
      <c r="F731" s="47" t="s">
        <v>2383</v>
      </c>
      <c r="G731" s="47" t="s">
        <v>2380</v>
      </c>
      <c r="H731" s="47" t="s">
        <v>2380</v>
      </c>
      <c r="I731" s="47">
        <v>2</v>
      </c>
      <c r="J731" s="47" t="s">
        <v>2380</v>
      </c>
    </row>
    <row r="732" spans="1:10" x14ac:dyDescent="0.25">
      <c r="A732" s="47" t="s">
        <v>1640</v>
      </c>
      <c r="B732" s="47">
        <v>36.299999999999997</v>
      </c>
      <c r="C732" s="47" t="str">
        <f t="shared" si="22"/>
        <v>Obesity</v>
      </c>
      <c r="D732" s="47">
        <v>5.79</v>
      </c>
      <c r="E732" s="47" t="str">
        <f t="shared" si="23"/>
        <v>Prediabetes</v>
      </c>
      <c r="F732" s="47" t="s">
        <v>2383</v>
      </c>
      <c r="G732" s="47" t="s">
        <v>2380</v>
      </c>
      <c r="H732" s="47" t="s">
        <v>2380</v>
      </c>
      <c r="I732" s="47">
        <v>2</v>
      </c>
      <c r="J732" s="47" t="s">
        <v>2380</v>
      </c>
    </row>
    <row r="733" spans="1:10" x14ac:dyDescent="0.25">
      <c r="A733" s="47" t="s">
        <v>1639</v>
      </c>
      <c r="B733" s="47">
        <v>45.34</v>
      </c>
      <c r="C733" s="47" t="str">
        <f t="shared" si="22"/>
        <v>Obesity</v>
      </c>
      <c r="D733" s="47">
        <v>5.69</v>
      </c>
      <c r="E733" s="47" t="str">
        <f t="shared" si="23"/>
        <v>Normal</v>
      </c>
      <c r="F733" s="47" t="s">
        <v>2383</v>
      </c>
      <c r="G733" s="47" t="s">
        <v>2380</v>
      </c>
      <c r="H733" s="47" t="s">
        <v>2380</v>
      </c>
      <c r="I733" s="47">
        <v>0</v>
      </c>
      <c r="J733" s="47" t="s">
        <v>2380</v>
      </c>
    </row>
    <row r="734" spans="1:10" x14ac:dyDescent="0.25">
      <c r="A734" s="47" t="s">
        <v>1638</v>
      </c>
      <c r="B734" s="47">
        <v>31.8</v>
      </c>
      <c r="C734" s="47" t="str">
        <f t="shared" si="22"/>
        <v>Obesity</v>
      </c>
      <c r="D734" s="47">
        <v>5.36</v>
      </c>
      <c r="E734" s="47" t="str">
        <f t="shared" si="23"/>
        <v>Normal</v>
      </c>
      <c r="F734" s="47" t="s">
        <v>2383</v>
      </c>
      <c r="G734" s="47" t="s">
        <v>2380</v>
      </c>
      <c r="H734" s="47" t="s">
        <v>2380</v>
      </c>
      <c r="I734" s="47">
        <v>2</v>
      </c>
      <c r="J734" s="47" t="s">
        <v>2380</v>
      </c>
    </row>
    <row r="735" spans="1:10" x14ac:dyDescent="0.25">
      <c r="A735" s="47" t="s">
        <v>1637</v>
      </c>
      <c r="B735" s="47">
        <v>41.02</v>
      </c>
      <c r="C735" s="47" t="str">
        <f t="shared" si="22"/>
        <v>Obesity</v>
      </c>
      <c r="D735" s="47">
        <v>11.37</v>
      </c>
      <c r="E735" s="47" t="str">
        <f t="shared" si="23"/>
        <v>Above Diabetes</v>
      </c>
      <c r="F735" s="47" t="s">
        <v>2380</v>
      </c>
      <c r="G735" s="47" t="s">
        <v>2380</v>
      </c>
      <c r="H735" s="47" t="s">
        <v>2380</v>
      </c>
      <c r="I735" s="47">
        <v>0</v>
      </c>
      <c r="J735" s="47" t="s">
        <v>2380</v>
      </c>
    </row>
    <row r="736" spans="1:10" x14ac:dyDescent="0.25">
      <c r="A736" s="47" t="s">
        <v>1636</v>
      </c>
      <c r="B736" s="47">
        <v>32.68</v>
      </c>
      <c r="C736" s="47" t="str">
        <f t="shared" si="22"/>
        <v>Obesity</v>
      </c>
      <c r="D736" s="47">
        <v>11.87</v>
      </c>
      <c r="E736" s="47" t="str">
        <f t="shared" si="23"/>
        <v>Above Diabetes</v>
      </c>
      <c r="F736" s="47" t="s">
        <v>2380</v>
      </c>
      <c r="G736" s="47" t="s">
        <v>2380</v>
      </c>
      <c r="H736" s="47" t="s">
        <v>2380</v>
      </c>
      <c r="I736" s="47">
        <v>0</v>
      </c>
      <c r="J736" s="47" t="s">
        <v>2380</v>
      </c>
    </row>
    <row r="737" spans="1:10" x14ac:dyDescent="0.25">
      <c r="A737" s="47" t="s">
        <v>1635</v>
      </c>
      <c r="B737" s="47">
        <v>21.7</v>
      </c>
      <c r="C737" s="47" t="str">
        <f t="shared" si="22"/>
        <v>Healthy Weight</v>
      </c>
      <c r="D737" s="47">
        <v>4.9000000000000004</v>
      </c>
      <c r="E737" s="47" t="str">
        <f t="shared" si="23"/>
        <v>Normal</v>
      </c>
      <c r="F737" s="47" t="s">
        <v>2380</v>
      </c>
      <c r="G737" s="47" t="s">
        <v>2380</v>
      </c>
      <c r="H737" s="47" t="s">
        <v>2383</v>
      </c>
      <c r="I737" s="47">
        <v>1</v>
      </c>
      <c r="J737" s="47" t="s">
        <v>2383</v>
      </c>
    </row>
    <row r="738" spans="1:10" x14ac:dyDescent="0.25">
      <c r="A738" s="47" t="s">
        <v>1634</v>
      </c>
      <c r="B738" s="47">
        <v>40.479999999999997</v>
      </c>
      <c r="C738" s="47" t="str">
        <f t="shared" si="22"/>
        <v>Obesity</v>
      </c>
      <c r="D738" s="47">
        <v>6.7</v>
      </c>
      <c r="E738" s="47" t="str">
        <f t="shared" si="23"/>
        <v>Above Diabetes</v>
      </c>
      <c r="F738" s="47" t="s">
        <v>2380</v>
      </c>
      <c r="G738" s="47" t="s">
        <v>2380</v>
      </c>
      <c r="H738" s="47" t="s">
        <v>2380</v>
      </c>
      <c r="I738" s="47">
        <v>3</v>
      </c>
      <c r="J738" s="47" t="s">
        <v>2380</v>
      </c>
    </row>
    <row r="739" spans="1:10" x14ac:dyDescent="0.25">
      <c r="A739" s="47" t="s">
        <v>1633</v>
      </c>
      <c r="B739" s="47">
        <v>34.5</v>
      </c>
      <c r="C739" s="47" t="str">
        <f t="shared" si="22"/>
        <v>Obesity</v>
      </c>
      <c r="D739" s="47">
        <v>10.3</v>
      </c>
      <c r="E739" s="47" t="str">
        <f t="shared" si="23"/>
        <v>Above Diabetes</v>
      </c>
      <c r="F739" s="47" t="s">
        <v>2380</v>
      </c>
      <c r="G739" s="47" t="s">
        <v>2380</v>
      </c>
      <c r="H739" s="47" t="s">
        <v>2380</v>
      </c>
      <c r="I739" s="47">
        <v>3</v>
      </c>
      <c r="J739" s="47" t="s">
        <v>2380</v>
      </c>
    </row>
    <row r="740" spans="1:10" x14ac:dyDescent="0.25">
      <c r="A740" s="47" t="s">
        <v>1632</v>
      </c>
      <c r="B740" s="47">
        <v>45.9</v>
      </c>
      <c r="C740" s="47" t="str">
        <f t="shared" si="22"/>
        <v>Obesity</v>
      </c>
      <c r="D740" s="47">
        <v>11.14</v>
      </c>
      <c r="E740" s="47" t="str">
        <f t="shared" si="23"/>
        <v>Above Diabetes</v>
      </c>
      <c r="F740" s="47" t="s">
        <v>2383</v>
      </c>
      <c r="G740" s="47" t="s">
        <v>2380</v>
      </c>
      <c r="H740" s="47" t="s">
        <v>2380</v>
      </c>
      <c r="I740" s="47">
        <v>1</v>
      </c>
      <c r="J740" s="47" t="s">
        <v>2380</v>
      </c>
    </row>
    <row r="741" spans="1:10" x14ac:dyDescent="0.25">
      <c r="A741" s="47" t="s">
        <v>1631</v>
      </c>
      <c r="B741" s="47">
        <v>33.479999999999997</v>
      </c>
      <c r="C741" s="47" t="str">
        <f t="shared" si="22"/>
        <v>Obesity</v>
      </c>
      <c r="D741" s="47">
        <v>4.74</v>
      </c>
      <c r="E741" s="47" t="str">
        <f t="shared" si="23"/>
        <v>Normal</v>
      </c>
      <c r="F741" s="47" t="s">
        <v>2383</v>
      </c>
      <c r="G741" s="47" t="s">
        <v>2380</v>
      </c>
      <c r="H741" s="47" t="s">
        <v>2380</v>
      </c>
      <c r="I741" s="47">
        <v>2</v>
      </c>
      <c r="J741" s="47" t="s">
        <v>2380</v>
      </c>
    </row>
    <row r="742" spans="1:10" x14ac:dyDescent="0.25">
      <c r="A742" s="47" t="s">
        <v>1630</v>
      </c>
      <c r="B742" s="47">
        <v>28.31</v>
      </c>
      <c r="C742" s="47" t="str">
        <f t="shared" si="22"/>
        <v>Over Weight</v>
      </c>
      <c r="D742" s="47">
        <v>5.96</v>
      </c>
      <c r="E742" s="47" t="str">
        <f t="shared" si="23"/>
        <v>Prediabetes</v>
      </c>
      <c r="F742" s="47" t="s">
        <v>2383</v>
      </c>
      <c r="G742" s="47" t="s">
        <v>2380</v>
      </c>
      <c r="H742" s="47" t="s">
        <v>2380</v>
      </c>
      <c r="I742" s="47">
        <v>2</v>
      </c>
      <c r="J742" s="47" t="s">
        <v>2380</v>
      </c>
    </row>
    <row r="743" spans="1:10" x14ac:dyDescent="0.25">
      <c r="A743" s="47" t="s">
        <v>1629</v>
      </c>
      <c r="B743" s="47">
        <v>21.565000000000001</v>
      </c>
      <c r="C743" s="47" t="str">
        <f t="shared" si="22"/>
        <v>Healthy Weight</v>
      </c>
      <c r="D743" s="47">
        <v>4.95</v>
      </c>
      <c r="E743" s="47" t="str">
        <f t="shared" si="23"/>
        <v>Normal</v>
      </c>
      <c r="F743" s="47" t="s">
        <v>2380</v>
      </c>
      <c r="G743" s="47" t="s">
        <v>2382</v>
      </c>
      <c r="H743" s="47" t="s">
        <v>2380</v>
      </c>
      <c r="I743" s="47">
        <v>1</v>
      </c>
      <c r="J743" s="47" t="s">
        <v>2383</v>
      </c>
    </row>
    <row r="744" spans="1:10" x14ac:dyDescent="0.25">
      <c r="A744" s="47" t="s">
        <v>1628</v>
      </c>
      <c r="B744" s="47">
        <v>35.590000000000003</v>
      </c>
      <c r="C744" s="47" t="str">
        <f t="shared" si="22"/>
        <v>Obesity</v>
      </c>
      <c r="D744" s="47">
        <v>5.21</v>
      </c>
      <c r="E744" s="47" t="str">
        <f t="shared" si="23"/>
        <v>Normal</v>
      </c>
      <c r="F744" s="47" t="s">
        <v>2383</v>
      </c>
      <c r="G744" s="47" t="s">
        <v>2380</v>
      </c>
      <c r="H744" s="47" t="s">
        <v>2383</v>
      </c>
      <c r="I744" s="47">
        <v>1</v>
      </c>
      <c r="J744" s="47" t="s">
        <v>2380</v>
      </c>
    </row>
    <row r="745" spans="1:10" x14ac:dyDescent="0.25">
      <c r="A745" s="47" t="s">
        <v>1627</v>
      </c>
      <c r="B745" s="47">
        <v>43.44</v>
      </c>
      <c r="C745" s="47" t="str">
        <f t="shared" si="22"/>
        <v>Obesity</v>
      </c>
      <c r="D745" s="47">
        <v>4.8600000000000003</v>
      </c>
      <c r="E745" s="47" t="str">
        <f t="shared" si="23"/>
        <v>Normal</v>
      </c>
      <c r="F745" s="47" t="s">
        <v>2383</v>
      </c>
      <c r="G745" s="47" t="s">
        <v>2380</v>
      </c>
      <c r="H745" s="47" t="s">
        <v>2380</v>
      </c>
      <c r="I745" s="47">
        <v>0</v>
      </c>
      <c r="J745" s="47" t="s">
        <v>2380</v>
      </c>
    </row>
    <row r="746" spans="1:10" x14ac:dyDescent="0.25">
      <c r="A746" s="47" t="s">
        <v>1626</v>
      </c>
      <c r="B746" s="47">
        <v>21.754999999999999</v>
      </c>
      <c r="C746" s="47" t="str">
        <f t="shared" si="22"/>
        <v>Healthy Weight</v>
      </c>
      <c r="D746" s="47">
        <v>7.79</v>
      </c>
      <c r="E746" s="47" t="str">
        <f t="shared" si="23"/>
        <v>Above Diabetes</v>
      </c>
      <c r="F746" s="47" t="s">
        <v>2383</v>
      </c>
      <c r="G746" s="47" t="s">
        <v>2380</v>
      </c>
      <c r="H746" s="47" t="s">
        <v>2380</v>
      </c>
      <c r="I746" s="47">
        <v>0</v>
      </c>
      <c r="J746" s="47" t="s">
        <v>2380</v>
      </c>
    </row>
    <row r="747" spans="1:10" x14ac:dyDescent="0.25">
      <c r="A747" s="47" t="s">
        <v>1625</v>
      </c>
      <c r="B747" s="47">
        <v>44.55</v>
      </c>
      <c r="C747" s="47" t="str">
        <f t="shared" si="22"/>
        <v>Obesity</v>
      </c>
      <c r="D747" s="47">
        <v>7.12</v>
      </c>
      <c r="E747" s="47" t="str">
        <f t="shared" si="23"/>
        <v>Above Diabetes</v>
      </c>
      <c r="F747" s="47" t="s">
        <v>2383</v>
      </c>
      <c r="G747" s="47" t="s">
        <v>2380</v>
      </c>
      <c r="H747" s="47" t="s">
        <v>2380</v>
      </c>
      <c r="I747" s="47">
        <v>1</v>
      </c>
      <c r="J747" s="47" t="s">
        <v>2380</v>
      </c>
    </row>
    <row r="748" spans="1:10" x14ac:dyDescent="0.25">
      <c r="A748" s="47" t="s">
        <v>1624</v>
      </c>
      <c r="B748" s="47">
        <v>43.32</v>
      </c>
      <c r="C748" s="47" t="str">
        <f t="shared" si="22"/>
        <v>Obesity</v>
      </c>
      <c r="D748" s="47">
        <v>4.67</v>
      </c>
      <c r="E748" s="47" t="str">
        <f t="shared" si="23"/>
        <v>Normal</v>
      </c>
      <c r="F748" s="47" t="s">
        <v>2383</v>
      </c>
      <c r="G748" s="47" t="s">
        <v>2380</v>
      </c>
      <c r="H748" s="47" t="s">
        <v>2380</v>
      </c>
      <c r="I748" s="47">
        <v>0</v>
      </c>
      <c r="J748" s="47" t="s">
        <v>2380</v>
      </c>
    </row>
    <row r="749" spans="1:10" x14ac:dyDescent="0.25">
      <c r="A749" s="47" t="s">
        <v>1623</v>
      </c>
      <c r="B749" s="47">
        <v>31.23</v>
      </c>
      <c r="C749" s="47" t="str">
        <f t="shared" si="22"/>
        <v>Obesity</v>
      </c>
      <c r="D749" s="47">
        <v>9.1199999999999992</v>
      </c>
      <c r="E749" s="47" t="str">
        <f t="shared" si="23"/>
        <v>Above Diabetes</v>
      </c>
      <c r="F749" s="47" t="s">
        <v>2383</v>
      </c>
      <c r="G749" s="47" t="s">
        <v>2380</v>
      </c>
      <c r="H749" s="47" t="s">
        <v>2383</v>
      </c>
      <c r="I749" s="47">
        <v>1</v>
      </c>
      <c r="J749" s="47" t="s">
        <v>2380</v>
      </c>
    </row>
    <row r="750" spans="1:10" x14ac:dyDescent="0.25">
      <c r="A750" s="47" t="s">
        <v>1622</v>
      </c>
      <c r="B750" s="47">
        <v>42.81</v>
      </c>
      <c r="C750" s="47" t="str">
        <f t="shared" si="22"/>
        <v>Obesity</v>
      </c>
      <c r="D750" s="47">
        <v>4.1500000000000004</v>
      </c>
      <c r="E750" s="47" t="str">
        <f t="shared" si="23"/>
        <v>Normal</v>
      </c>
      <c r="F750" s="47" t="s">
        <v>2380</v>
      </c>
      <c r="G750" s="47" t="s">
        <v>2380</v>
      </c>
      <c r="H750" s="47" t="s">
        <v>2380</v>
      </c>
      <c r="I750" s="47">
        <v>1</v>
      </c>
      <c r="J750" s="47" t="s">
        <v>2380</v>
      </c>
    </row>
    <row r="751" spans="1:10" x14ac:dyDescent="0.25">
      <c r="A751" s="47" t="s">
        <v>1621</v>
      </c>
      <c r="B751" s="47">
        <v>35.909999999999997</v>
      </c>
      <c r="C751" s="47" t="str">
        <f t="shared" si="22"/>
        <v>Obesity</v>
      </c>
      <c r="D751" s="47">
        <v>6.72</v>
      </c>
      <c r="E751" s="47" t="str">
        <f t="shared" si="23"/>
        <v>Above Diabetes</v>
      </c>
      <c r="F751" s="47" t="s">
        <v>2383</v>
      </c>
      <c r="G751" s="47" t="s">
        <v>2380</v>
      </c>
      <c r="H751" s="47" t="s">
        <v>2380</v>
      </c>
      <c r="I751" s="47">
        <v>2</v>
      </c>
      <c r="J751" s="47" t="s">
        <v>2380</v>
      </c>
    </row>
    <row r="752" spans="1:10" x14ac:dyDescent="0.25">
      <c r="A752" s="47" t="s">
        <v>1620</v>
      </c>
      <c r="B752" s="47">
        <v>36.65</v>
      </c>
      <c r="C752" s="47" t="str">
        <f t="shared" si="22"/>
        <v>Obesity</v>
      </c>
      <c r="D752" s="47">
        <v>5.01</v>
      </c>
      <c r="E752" s="47" t="str">
        <f t="shared" si="23"/>
        <v>Normal</v>
      </c>
      <c r="F752" s="47" t="s">
        <v>2383</v>
      </c>
      <c r="G752" s="47" t="s">
        <v>2380</v>
      </c>
      <c r="H752" s="47" t="s">
        <v>2383</v>
      </c>
      <c r="I752" s="47">
        <v>1</v>
      </c>
      <c r="J752" s="47" t="s">
        <v>2380</v>
      </c>
    </row>
    <row r="753" spans="1:10" x14ac:dyDescent="0.25">
      <c r="A753" s="47" t="s">
        <v>1619</v>
      </c>
      <c r="B753" s="47">
        <v>22.04</v>
      </c>
      <c r="C753" s="47" t="str">
        <f t="shared" si="22"/>
        <v>Healthy Weight</v>
      </c>
      <c r="D753" s="47">
        <v>10.9</v>
      </c>
      <c r="E753" s="47" t="str">
        <f t="shared" si="23"/>
        <v>Above Diabetes</v>
      </c>
      <c r="F753" s="47" t="s">
        <v>2383</v>
      </c>
      <c r="G753" s="47" t="s">
        <v>2380</v>
      </c>
      <c r="H753" s="47" t="s">
        <v>2380</v>
      </c>
      <c r="I753" s="47">
        <v>2</v>
      </c>
      <c r="J753" s="47" t="s">
        <v>2380</v>
      </c>
    </row>
    <row r="754" spans="1:10" x14ac:dyDescent="0.25">
      <c r="A754" s="47" t="s">
        <v>1618</v>
      </c>
      <c r="B754" s="47">
        <v>31.824999999999999</v>
      </c>
      <c r="C754" s="47" t="str">
        <f t="shared" si="22"/>
        <v>Obesity</v>
      </c>
      <c r="D754" s="47">
        <v>5.52</v>
      </c>
      <c r="E754" s="47" t="str">
        <f t="shared" si="23"/>
        <v>Normal</v>
      </c>
      <c r="F754" s="47" t="s">
        <v>2383</v>
      </c>
      <c r="G754" s="47" t="s">
        <v>2380</v>
      </c>
      <c r="H754" s="47" t="s">
        <v>2380</v>
      </c>
      <c r="I754" s="47">
        <v>1</v>
      </c>
      <c r="J754" s="47" t="s">
        <v>2380</v>
      </c>
    </row>
    <row r="755" spans="1:10" x14ac:dyDescent="0.25">
      <c r="A755" s="47" t="s">
        <v>1617</v>
      </c>
      <c r="B755" s="47">
        <v>53.58</v>
      </c>
      <c r="C755" s="47" t="str">
        <f t="shared" si="22"/>
        <v>Obesity</v>
      </c>
      <c r="D755" s="47">
        <v>4.55</v>
      </c>
      <c r="E755" s="47" t="str">
        <f t="shared" si="23"/>
        <v>Normal</v>
      </c>
      <c r="F755" s="47" t="s">
        <v>2380</v>
      </c>
      <c r="G755" s="47" t="s">
        <v>2380</v>
      </c>
      <c r="H755" s="47" t="s">
        <v>2380</v>
      </c>
      <c r="I755" s="47">
        <v>1</v>
      </c>
      <c r="J755" s="47" t="s">
        <v>2380</v>
      </c>
    </row>
    <row r="756" spans="1:10" x14ac:dyDescent="0.25">
      <c r="A756" s="47" t="s">
        <v>1616</v>
      </c>
      <c r="B756" s="47">
        <v>34.299999999999997</v>
      </c>
      <c r="C756" s="47" t="str">
        <f t="shared" si="22"/>
        <v>Obesity</v>
      </c>
      <c r="D756" s="47">
        <v>11.76</v>
      </c>
      <c r="E756" s="47" t="str">
        <f t="shared" si="23"/>
        <v>Above Diabetes</v>
      </c>
      <c r="F756" s="47" t="s">
        <v>2380</v>
      </c>
      <c r="G756" s="47" t="s">
        <v>2380</v>
      </c>
      <c r="H756" s="47" t="s">
        <v>2380</v>
      </c>
      <c r="I756" s="47">
        <v>0</v>
      </c>
      <c r="J756" s="47" t="s">
        <v>2380</v>
      </c>
    </row>
    <row r="757" spans="1:10" x14ac:dyDescent="0.25">
      <c r="A757" s="47" t="s">
        <v>1615</v>
      </c>
      <c r="B757" s="47">
        <v>32.11</v>
      </c>
      <c r="C757" s="47" t="str">
        <f t="shared" si="22"/>
        <v>Obesity</v>
      </c>
      <c r="D757" s="47">
        <v>7.06</v>
      </c>
      <c r="E757" s="47" t="str">
        <f t="shared" si="23"/>
        <v>Above Diabetes</v>
      </c>
      <c r="F757" s="47" t="s">
        <v>2380</v>
      </c>
      <c r="G757" s="47" t="s">
        <v>2380</v>
      </c>
      <c r="H757" s="47" t="s">
        <v>2380</v>
      </c>
      <c r="I757" s="47">
        <v>0</v>
      </c>
      <c r="J757" s="47" t="s">
        <v>2380</v>
      </c>
    </row>
    <row r="758" spans="1:10" x14ac:dyDescent="0.25">
      <c r="A758" s="47" t="s">
        <v>1614</v>
      </c>
      <c r="B758" s="47">
        <v>31.78</v>
      </c>
      <c r="C758" s="47" t="str">
        <f t="shared" si="22"/>
        <v>Obesity</v>
      </c>
      <c r="D758" s="47">
        <v>11.35</v>
      </c>
      <c r="E758" s="47" t="str">
        <f t="shared" si="23"/>
        <v>Above Diabetes</v>
      </c>
      <c r="F758" s="47" t="s">
        <v>2383</v>
      </c>
      <c r="G758" s="47" t="s">
        <v>2380</v>
      </c>
      <c r="H758" s="47" t="s">
        <v>2383</v>
      </c>
      <c r="I758" s="47">
        <v>1</v>
      </c>
      <c r="J758" s="47" t="s">
        <v>2380</v>
      </c>
    </row>
    <row r="759" spans="1:10" x14ac:dyDescent="0.25">
      <c r="A759" s="47" t="s">
        <v>1613</v>
      </c>
      <c r="B759" s="47">
        <v>46.89</v>
      </c>
      <c r="C759" s="47" t="str">
        <f t="shared" si="22"/>
        <v>Obesity</v>
      </c>
      <c r="D759" s="47">
        <v>5.52</v>
      </c>
      <c r="E759" s="47" t="str">
        <f t="shared" si="23"/>
        <v>Normal</v>
      </c>
      <c r="F759" s="47" t="s">
        <v>2380</v>
      </c>
      <c r="G759" s="47" t="s">
        <v>2380</v>
      </c>
      <c r="H759" s="47" t="s">
        <v>2380</v>
      </c>
      <c r="I759" s="47">
        <v>0</v>
      </c>
      <c r="J759" s="47" t="s">
        <v>2380</v>
      </c>
    </row>
    <row r="760" spans="1:10" x14ac:dyDescent="0.25">
      <c r="A760" s="47" t="s">
        <v>1612</v>
      </c>
      <c r="B760" s="47">
        <v>39.35</v>
      </c>
      <c r="C760" s="47" t="str">
        <f t="shared" si="22"/>
        <v>Obesity</v>
      </c>
      <c r="D760" s="47">
        <v>7.86</v>
      </c>
      <c r="E760" s="47" t="str">
        <f t="shared" si="23"/>
        <v>Above Diabetes</v>
      </c>
      <c r="F760" s="47" t="s">
        <v>2383</v>
      </c>
      <c r="G760" s="47" t="s">
        <v>2380</v>
      </c>
      <c r="H760" s="47" t="s">
        <v>2380</v>
      </c>
      <c r="I760" s="47">
        <v>1</v>
      </c>
      <c r="J760" s="47" t="s">
        <v>2380</v>
      </c>
    </row>
    <row r="761" spans="1:10" x14ac:dyDescent="0.25">
      <c r="A761" s="47" t="s">
        <v>1611</v>
      </c>
      <c r="B761" s="47">
        <v>39.200000000000003</v>
      </c>
      <c r="C761" s="47" t="str">
        <f t="shared" si="22"/>
        <v>Obesity</v>
      </c>
      <c r="D761" s="47">
        <v>11.38</v>
      </c>
      <c r="E761" s="47" t="str">
        <f t="shared" si="23"/>
        <v>Above Diabetes</v>
      </c>
      <c r="F761" s="47" t="s">
        <v>2380</v>
      </c>
      <c r="G761" s="47" t="s">
        <v>2380</v>
      </c>
      <c r="H761" s="47" t="s">
        <v>2380</v>
      </c>
      <c r="I761" s="47">
        <v>0</v>
      </c>
      <c r="J761" s="47" t="s">
        <v>2380</v>
      </c>
    </row>
    <row r="762" spans="1:10" x14ac:dyDescent="0.25">
      <c r="A762" s="47" t="s">
        <v>1610</v>
      </c>
      <c r="B762" s="47">
        <v>39.159999999999997</v>
      </c>
      <c r="C762" s="47" t="str">
        <f t="shared" si="22"/>
        <v>Obesity</v>
      </c>
      <c r="D762" s="47">
        <v>10.48</v>
      </c>
      <c r="E762" s="47" t="str">
        <f t="shared" si="23"/>
        <v>Above Diabetes</v>
      </c>
      <c r="F762" s="47" t="s">
        <v>2380</v>
      </c>
      <c r="G762" s="47" t="s">
        <v>2380</v>
      </c>
      <c r="H762" s="47" t="s">
        <v>2380</v>
      </c>
      <c r="I762" s="47">
        <v>0</v>
      </c>
      <c r="J762" s="47" t="s">
        <v>2380</v>
      </c>
    </row>
    <row r="763" spans="1:10" x14ac:dyDescent="0.25">
      <c r="A763" s="47" t="s">
        <v>1609</v>
      </c>
      <c r="B763" s="47">
        <v>44.1</v>
      </c>
      <c r="C763" s="47" t="str">
        <f t="shared" si="22"/>
        <v>Obesity</v>
      </c>
      <c r="D763" s="47">
        <v>5.04</v>
      </c>
      <c r="E763" s="47" t="str">
        <f t="shared" si="23"/>
        <v>Normal</v>
      </c>
      <c r="F763" s="47" t="s">
        <v>2383</v>
      </c>
      <c r="G763" s="47" t="s">
        <v>2380</v>
      </c>
      <c r="H763" s="47" t="s">
        <v>2380</v>
      </c>
      <c r="I763" s="47">
        <v>0</v>
      </c>
      <c r="J763" s="47" t="s">
        <v>2380</v>
      </c>
    </row>
    <row r="764" spans="1:10" x14ac:dyDescent="0.25">
      <c r="A764" s="47" t="s">
        <v>1608</v>
      </c>
      <c r="B764" s="47">
        <v>33.200000000000003</v>
      </c>
      <c r="C764" s="47" t="str">
        <f t="shared" si="22"/>
        <v>Obesity</v>
      </c>
      <c r="D764" s="47">
        <v>9.06</v>
      </c>
      <c r="E764" s="47" t="str">
        <f t="shared" si="23"/>
        <v>Above Diabetes</v>
      </c>
      <c r="F764" s="47" t="s">
        <v>2380</v>
      </c>
      <c r="G764" s="47" t="s">
        <v>2380</v>
      </c>
      <c r="H764" s="47" t="s">
        <v>2380</v>
      </c>
      <c r="I764" s="47">
        <v>0</v>
      </c>
      <c r="J764" s="47" t="s">
        <v>2380</v>
      </c>
    </row>
    <row r="765" spans="1:10" x14ac:dyDescent="0.25">
      <c r="A765" s="47" t="s">
        <v>1607</v>
      </c>
      <c r="B765" s="47">
        <v>29.92</v>
      </c>
      <c r="C765" s="47" t="str">
        <f t="shared" si="22"/>
        <v>Obesity</v>
      </c>
      <c r="D765" s="47">
        <v>11.07</v>
      </c>
      <c r="E765" s="47" t="str">
        <f t="shared" si="23"/>
        <v>Above Diabetes</v>
      </c>
      <c r="F765" s="47" t="s">
        <v>2380</v>
      </c>
      <c r="G765" s="47" t="s">
        <v>2380</v>
      </c>
      <c r="H765" s="47" t="s">
        <v>2380</v>
      </c>
      <c r="I765" s="47">
        <v>0</v>
      </c>
      <c r="J765" s="47" t="s">
        <v>2380</v>
      </c>
    </row>
    <row r="766" spans="1:10" x14ac:dyDescent="0.25">
      <c r="A766" s="47" t="s">
        <v>1606</v>
      </c>
      <c r="B766" s="47">
        <v>25</v>
      </c>
      <c r="C766" s="47" t="str">
        <f t="shared" si="22"/>
        <v>Over Weight</v>
      </c>
      <c r="D766" s="47">
        <v>10.45</v>
      </c>
      <c r="E766" s="47" t="str">
        <f t="shared" si="23"/>
        <v>Above Diabetes</v>
      </c>
      <c r="F766" s="47" t="s">
        <v>2380</v>
      </c>
      <c r="G766" s="47" t="s">
        <v>2380</v>
      </c>
      <c r="H766" s="47" t="s">
        <v>2380</v>
      </c>
      <c r="I766" s="47">
        <v>0</v>
      </c>
      <c r="J766" s="47" t="s">
        <v>2380</v>
      </c>
    </row>
    <row r="767" spans="1:10" x14ac:dyDescent="0.25">
      <c r="A767" s="47" t="s">
        <v>1605</v>
      </c>
      <c r="B767" s="47">
        <v>38.869999999999997</v>
      </c>
      <c r="C767" s="47" t="str">
        <f t="shared" si="22"/>
        <v>Obesity</v>
      </c>
      <c r="D767" s="47">
        <v>8.6300000000000008</v>
      </c>
      <c r="E767" s="47" t="str">
        <f t="shared" si="23"/>
        <v>Above Diabetes</v>
      </c>
      <c r="F767" s="47" t="s">
        <v>2383</v>
      </c>
      <c r="G767" s="47" t="s">
        <v>2380</v>
      </c>
      <c r="H767" s="47" t="s">
        <v>2380</v>
      </c>
      <c r="I767" s="47">
        <v>1</v>
      </c>
      <c r="J767" s="47" t="s">
        <v>2380</v>
      </c>
    </row>
    <row r="768" spans="1:10" x14ac:dyDescent="0.25">
      <c r="A768" s="47" t="s">
        <v>1604</v>
      </c>
      <c r="B768" s="47">
        <v>32.299999999999997</v>
      </c>
      <c r="C768" s="47" t="str">
        <f t="shared" si="22"/>
        <v>Obesity</v>
      </c>
      <c r="D768" s="47">
        <v>5.28</v>
      </c>
      <c r="E768" s="47" t="str">
        <f t="shared" si="23"/>
        <v>Normal</v>
      </c>
      <c r="F768" s="47" t="s">
        <v>2383</v>
      </c>
      <c r="G768" s="47" t="s">
        <v>2380</v>
      </c>
      <c r="H768" s="47" t="s">
        <v>2380</v>
      </c>
      <c r="I768" s="47">
        <v>2</v>
      </c>
      <c r="J768" s="47" t="s">
        <v>2380</v>
      </c>
    </row>
    <row r="769" spans="1:10" x14ac:dyDescent="0.25">
      <c r="A769" s="47" t="s">
        <v>1603</v>
      </c>
      <c r="B769" s="47">
        <v>31.16</v>
      </c>
      <c r="C769" s="47" t="str">
        <f t="shared" si="22"/>
        <v>Obesity</v>
      </c>
      <c r="D769" s="47">
        <v>7.49</v>
      </c>
      <c r="E769" s="47" t="str">
        <f t="shared" si="23"/>
        <v>Above Diabetes</v>
      </c>
      <c r="F769" s="47" t="s">
        <v>2383</v>
      </c>
      <c r="G769" s="47" t="s">
        <v>2380</v>
      </c>
      <c r="H769" s="47" t="s">
        <v>2380</v>
      </c>
      <c r="I769" s="47">
        <v>2</v>
      </c>
      <c r="J769" s="47" t="s">
        <v>2380</v>
      </c>
    </row>
    <row r="770" spans="1:10" x14ac:dyDescent="0.25">
      <c r="A770" s="47" t="s">
        <v>1602</v>
      </c>
      <c r="B770" s="47">
        <v>54.59</v>
      </c>
      <c r="C770" s="47" t="str">
        <f t="shared" si="22"/>
        <v>Obesity</v>
      </c>
      <c r="D770" s="47">
        <v>4.2699999999999996</v>
      </c>
      <c r="E770" s="47" t="str">
        <f t="shared" si="23"/>
        <v>Normal</v>
      </c>
      <c r="F770" s="47" t="s">
        <v>2380</v>
      </c>
      <c r="G770" s="47" t="s">
        <v>2380</v>
      </c>
      <c r="H770" s="47" t="s">
        <v>2380</v>
      </c>
      <c r="I770" s="47">
        <v>0</v>
      </c>
      <c r="J770" s="47" t="s">
        <v>2380</v>
      </c>
    </row>
    <row r="771" spans="1:10" x14ac:dyDescent="0.25">
      <c r="A771" s="47" t="s">
        <v>1601</v>
      </c>
      <c r="B771" s="47">
        <v>21.09</v>
      </c>
      <c r="C771" s="47" t="str">
        <f t="shared" ref="C771:C834" si="24">IF(B771&lt;18.5,"Under Weight", IF(B771&lt;=24.9,"Healthy Weight", IF(B771&lt;=29.9,"Over Weight","Obesity")))</f>
        <v>Healthy Weight</v>
      </c>
      <c r="D771" s="47">
        <v>9.2200000000000006</v>
      </c>
      <c r="E771" s="47" t="str">
        <f t="shared" ref="E771:E834" si="25">IF(D771&lt;5.7,"Normal", IF(D771&lt;=6.4,"Prediabetes","Above Diabetes"))</f>
        <v>Above Diabetes</v>
      </c>
      <c r="F771" s="47" t="s">
        <v>2383</v>
      </c>
      <c r="G771" s="47" t="s">
        <v>2380</v>
      </c>
      <c r="H771" s="47" t="s">
        <v>2380</v>
      </c>
      <c r="I771" s="47">
        <v>2</v>
      </c>
      <c r="J771" s="47" t="s">
        <v>2380</v>
      </c>
    </row>
    <row r="772" spans="1:10" x14ac:dyDescent="0.25">
      <c r="A772" s="47" t="s">
        <v>1600</v>
      </c>
      <c r="B772" s="47">
        <v>52.41</v>
      </c>
      <c r="C772" s="47" t="str">
        <f t="shared" si="24"/>
        <v>Obesity</v>
      </c>
      <c r="D772" s="47">
        <v>5.99</v>
      </c>
      <c r="E772" s="47" t="str">
        <f t="shared" si="25"/>
        <v>Prediabetes</v>
      </c>
      <c r="F772" s="47" t="s">
        <v>2380</v>
      </c>
      <c r="G772" s="47" t="s">
        <v>2380</v>
      </c>
      <c r="H772" s="47" t="s">
        <v>2380</v>
      </c>
      <c r="I772" s="47">
        <v>1</v>
      </c>
      <c r="J772" s="47" t="s">
        <v>2380</v>
      </c>
    </row>
    <row r="773" spans="1:10" x14ac:dyDescent="0.25">
      <c r="A773" s="47" t="s">
        <v>1599</v>
      </c>
      <c r="B773" s="47">
        <v>41.47</v>
      </c>
      <c r="C773" s="47" t="str">
        <f t="shared" si="24"/>
        <v>Obesity</v>
      </c>
      <c r="D773" s="47">
        <v>5.86</v>
      </c>
      <c r="E773" s="47" t="str">
        <f t="shared" si="25"/>
        <v>Prediabetes</v>
      </c>
      <c r="F773" s="47" t="s">
        <v>2383</v>
      </c>
      <c r="G773" s="47" t="s">
        <v>2380</v>
      </c>
      <c r="H773" s="47" t="s">
        <v>2380</v>
      </c>
      <c r="I773" s="47">
        <v>2</v>
      </c>
      <c r="J773" s="47" t="s">
        <v>2380</v>
      </c>
    </row>
    <row r="774" spans="1:10" x14ac:dyDescent="0.25">
      <c r="A774" s="47" t="s">
        <v>1598</v>
      </c>
      <c r="B774" s="47">
        <v>33.1</v>
      </c>
      <c r="C774" s="47" t="str">
        <f t="shared" si="24"/>
        <v>Obesity</v>
      </c>
      <c r="D774" s="47">
        <v>5.19</v>
      </c>
      <c r="E774" s="47" t="str">
        <f t="shared" si="25"/>
        <v>Normal</v>
      </c>
      <c r="F774" s="47" t="s">
        <v>2383</v>
      </c>
      <c r="G774" s="47" t="s">
        <v>2380</v>
      </c>
      <c r="H774" s="47" t="s">
        <v>2380</v>
      </c>
      <c r="I774" s="47">
        <v>2</v>
      </c>
      <c r="J774" s="47" t="s">
        <v>2380</v>
      </c>
    </row>
    <row r="775" spans="1:10" x14ac:dyDescent="0.25">
      <c r="A775" s="47" t="s">
        <v>1597</v>
      </c>
      <c r="B775" s="47">
        <v>30.8</v>
      </c>
      <c r="C775" s="47" t="str">
        <f t="shared" si="24"/>
        <v>Obesity</v>
      </c>
      <c r="D775" s="47">
        <v>4.37</v>
      </c>
      <c r="E775" s="47" t="str">
        <f t="shared" si="25"/>
        <v>Normal</v>
      </c>
      <c r="F775" s="47" t="s">
        <v>2383</v>
      </c>
      <c r="G775" s="47" t="s">
        <v>2380</v>
      </c>
      <c r="H775" s="47" t="s">
        <v>2380</v>
      </c>
      <c r="I775" s="47">
        <v>2</v>
      </c>
      <c r="J775" s="47" t="s">
        <v>2380</v>
      </c>
    </row>
    <row r="776" spans="1:10" x14ac:dyDescent="0.25">
      <c r="A776" s="47" t="s">
        <v>1596</v>
      </c>
      <c r="B776" s="47">
        <v>42.06</v>
      </c>
      <c r="C776" s="47" t="str">
        <f t="shared" si="24"/>
        <v>Obesity</v>
      </c>
      <c r="D776" s="47">
        <v>5.32</v>
      </c>
      <c r="E776" s="47" t="str">
        <f t="shared" si="25"/>
        <v>Normal</v>
      </c>
      <c r="F776" s="47" t="s">
        <v>2380</v>
      </c>
      <c r="G776" s="47" t="s">
        <v>2380</v>
      </c>
      <c r="H776" s="47" t="s">
        <v>2380</v>
      </c>
      <c r="I776" s="47">
        <v>1</v>
      </c>
      <c r="J776" s="47" t="s">
        <v>2380</v>
      </c>
    </row>
    <row r="777" spans="1:10" x14ac:dyDescent="0.25">
      <c r="A777" s="47" t="s">
        <v>1595</v>
      </c>
      <c r="B777" s="47">
        <v>39.270000000000003</v>
      </c>
      <c r="C777" s="47" t="str">
        <f t="shared" si="24"/>
        <v>Obesity</v>
      </c>
      <c r="D777" s="47">
        <v>5.64</v>
      </c>
      <c r="E777" s="47" t="str">
        <f t="shared" si="25"/>
        <v>Normal</v>
      </c>
      <c r="F777" s="47" t="s">
        <v>2380</v>
      </c>
      <c r="G777" s="47" t="s">
        <v>2380</v>
      </c>
      <c r="H777" s="47" t="s">
        <v>2383</v>
      </c>
      <c r="I777" s="47">
        <v>1</v>
      </c>
      <c r="J777" s="47" t="s">
        <v>2380</v>
      </c>
    </row>
    <row r="778" spans="1:10" x14ac:dyDescent="0.25">
      <c r="A778" s="47" t="s">
        <v>1594</v>
      </c>
      <c r="B778" s="47">
        <v>30.71</v>
      </c>
      <c r="C778" s="47" t="str">
        <f t="shared" si="24"/>
        <v>Obesity</v>
      </c>
      <c r="D778" s="47">
        <v>5.59</v>
      </c>
      <c r="E778" s="47" t="str">
        <f t="shared" si="25"/>
        <v>Normal</v>
      </c>
      <c r="F778" s="47" t="s">
        <v>2383</v>
      </c>
      <c r="G778" s="47" t="s">
        <v>2380</v>
      </c>
      <c r="H778" s="47" t="s">
        <v>2380</v>
      </c>
      <c r="I778" s="47">
        <v>1</v>
      </c>
      <c r="J778" s="47" t="s">
        <v>2380</v>
      </c>
    </row>
    <row r="779" spans="1:10" x14ac:dyDescent="0.25">
      <c r="A779" s="47" t="s">
        <v>1593</v>
      </c>
      <c r="B779" s="47">
        <v>47.19</v>
      </c>
      <c r="C779" s="47" t="str">
        <f t="shared" si="24"/>
        <v>Obesity</v>
      </c>
      <c r="D779" s="47">
        <v>5.29</v>
      </c>
      <c r="E779" s="47" t="str">
        <f t="shared" si="25"/>
        <v>Normal</v>
      </c>
      <c r="F779" s="47" t="s">
        <v>2380</v>
      </c>
      <c r="G779" s="47" t="s">
        <v>2380</v>
      </c>
      <c r="H779" s="47" t="s">
        <v>2380</v>
      </c>
      <c r="I779" s="47">
        <v>0</v>
      </c>
      <c r="J779" s="47" t="s">
        <v>2380</v>
      </c>
    </row>
    <row r="780" spans="1:10" x14ac:dyDescent="0.25">
      <c r="A780" s="47" t="s">
        <v>1592</v>
      </c>
      <c r="B780" s="47">
        <v>30.02</v>
      </c>
      <c r="C780" s="47" t="str">
        <f t="shared" si="24"/>
        <v>Obesity</v>
      </c>
      <c r="D780" s="47">
        <v>6.65</v>
      </c>
      <c r="E780" s="47" t="str">
        <f t="shared" si="25"/>
        <v>Above Diabetes</v>
      </c>
      <c r="F780" s="47" t="s">
        <v>2380</v>
      </c>
      <c r="G780" s="47" t="s">
        <v>2380</v>
      </c>
      <c r="H780" s="47" t="s">
        <v>2380</v>
      </c>
      <c r="I780" s="47">
        <v>0</v>
      </c>
      <c r="J780" s="47" t="s">
        <v>2380</v>
      </c>
    </row>
    <row r="781" spans="1:10" x14ac:dyDescent="0.25">
      <c r="A781" s="47" t="s">
        <v>1591</v>
      </c>
      <c r="B781" s="47">
        <v>37.909999999999997</v>
      </c>
      <c r="C781" s="47" t="str">
        <f t="shared" si="24"/>
        <v>Obesity</v>
      </c>
      <c r="D781" s="47">
        <v>5.68</v>
      </c>
      <c r="E781" s="47" t="str">
        <f t="shared" si="25"/>
        <v>Normal</v>
      </c>
      <c r="F781" s="47" t="s">
        <v>2383</v>
      </c>
      <c r="G781" s="47" t="s">
        <v>2380</v>
      </c>
      <c r="H781" s="47" t="s">
        <v>2380</v>
      </c>
      <c r="I781" s="47">
        <v>0</v>
      </c>
      <c r="J781" s="47" t="s">
        <v>2380</v>
      </c>
    </row>
    <row r="782" spans="1:10" x14ac:dyDescent="0.25">
      <c r="A782" s="47" t="s">
        <v>1590</v>
      </c>
      <c r="B782" s="47">
        <v>54.61</v>
      </c>
      <c r="C782" s="47" t="str">
        <f t="shared" si="24"/>
        <v>Obesity</v>
      </c>
      <c r="D782" s="47">
        <v>4.49</v>
      </c>
      <c r="E782" s="47" t="str">
        <f t="shared" si="25"/>
        <v>Normal</v>
      </c>
      <c r="F782" s="47" t="s">
        <v>2380</v>
      </c>
      <c r="G782" s="47" t="s">
        <v>2380</v>
      </c>
      <c r="H782" s="47" t="s">
        <v>2380</v>
      </c>
      <c r="I782" s="47">
        <v>0</v>
      </c>
      <c r="J782" s="47" t="s">
        <v>2380</v>
      </c>
    </row>
    <row r="783" spans="1:10" x14ac:dyDescent="0.25">
      <c r="A783" s="47" t="s">
        <v>1589</v>
      </c>
      <c r="B783" s="47">
        <v>36.005000000000003</v>
      </c>
      <c r="C783" s="47" t="str">
        <f t="shared" si="24"/>
        <v>Obesity</v>
      </c>
      <c r="D783" s="47">
        <v>6.9</v>
      </c>
      <c r="E783" s="47" t="str">
        <f t="shared" si="25"/>
        <v>Above Diabetes</v>
      </c>
      <c r="F783" s="47" t="s">
        <v>2380</v>
      </c>
      <c r="G783" s="47" t="s">
        <v>2380</v>
      </c>
      <c r="H783" s="47" t="s">
        <v>2380</v>
      </c>
      <c r="I783" s="47">
        <v>0</v>
      </c>
      <c r="J783" s="47" t="s">
        <v>2380</v>
      </c>
    </row>
    <row r="784" spans="1:10" x14ac:dyDescent="0.25">
      <c r="A784" s="47" t="s">
        <v>1588</v>
      </c>
      <c r="B784" s="47">
        <v>28.7</v>
      </c>
      <c r="C784" s="47" t="str">
        <f t="shared" si="24"/>
        <v>Over Weight</v>
      </c>
      <c r="D784" s="47">
        <v>11.52</v>
      </c>
      <c r="E784" s="47" t="str">
        <f t="shared" si="25"/>
        <v>Above Diabetes</v>
      </c>
      <c r="F784" s="47" t="s">
        <v>2380</v>
      </c>
      <c r="G784" s="47" t="s">
        <v>2380</v>
      </c>
      <c r="H784" s="47" t="s">
        <v>2380</v>
      </c>
      <c r="I784" s="47">
        <v>0</v>
      </c>
      <c r="J784" s="47" t="s">
        <v>2380</v>
      </c>
    </row>
    <row r="785" spans="1:10" x14ac:dyDescent="0.25">
      <c r="A785" s="47" t="s">
        <v>1587</v>
      </c>
      <c r="B785" s="47">
        <v>34.295000000000002</v>
      </c>
      <c r="C785" s="47" t="str">
        <f t="shared" si="24"/>
        <v>Obesity</v>
      </c>
      <c r="D785" s="47">
        <v>11.24</v>
      </c>
      <c r="E785" s="47" t="str">
        <f t="shared" si="25"/>
        <v>Above Diabetes</v>
      </c>
      <c r="F785" s="47" t="s">
        <v>2380</v>
      </c>
      <c r="G785" s="47" t="s">
        <v>2380</v>
      </c>
      <c r="H785" s="47" t="s">
        <v>2380</v>
      </c>
      <c r="I785" s="47">
        <v>0</v>
      </c>
      <c r="J785" s="47" t="s">
        <v>2380</v>
      </c>
    </row>
    <row r="786" spans="1:10" x14ac:dyDescent="0.25">
      <c r="A786" s="47" t="s">
        <v>1586</v>
      </c>
      <c r="B786" s="47">
        <v>27.55</v>
      </c>
      <c r="C786" s="47" t="str">
        <f t="shared" si="24"/>
        <v>Over Weight</v>
      </c>
      <c r="D786" s="47">
        <v>10.98</v>
      </c>
      <c r="E786" s="47" t="str">
        <f t="shared" si="25"/>
        <v>Above Diabetes</v>
      </c>
      <c r="F786" s="47" t="s">
        <v>2380</v>
      </c>
      <c r="G786" s="47" t="s">
        <v>2380</v>
      </c>
      <c r="H786" s="47" t="s">
        <v>2380</v>
      </c>
      <c r="I786" s="47">
        <v>0</v>
      </c>
      <c r="J786" s="47" t="s">
        <v>2380</v>
      </c>
    </row>
    <row r="787" spans="1:10" x14ac:dyDescent="0.25">
      <c r="A787" s="47" t="s">
        <v>1585</v>
      </c>
      <c r="B787" s="47">
        <v>40.700000000000003</v>
      </c>
      <c r="C787" s="47" t="str">
        <f t="shared" si="24"/>
        <v>Obesity</v>
      </c>
      <c r="D787" s="47">
        <v>5.42</v>
      </c>
      <c r="E787" s="47" t="str">
        <f t="shared" si="25"/>
        <v>Normal</v>
      </c>
      <c r="F787" s="47" t="s">
        <v>2380</v>
      </c>
      <c r="G787" s="47" t="s">
        <v>2380</v>
      </c>
      <c r="H787" s="47" t="s">
        <v>2380</v>
      </c>
      <c r="I787" s="47">
        <v>0</v>
      </c>
      <c r="J787" s="47" t="s">
        <v>2380</v>
      </c>
    </row>
    <row r="788" spans="1:10" x14ac:dyDescent="0.25">
      <c r="A788" s="47" t="s">
        <v>1584</v>
      </c>
      <c r="B788" s="47">
        <v>18.335000000000001</v>
      </c>
      <c r="C788" s="47" t="str">
        <f t="shared" si="24"/>
        <v>Under Weight</v>
      </c>
      <c r="D788" s="47">
        <v>10.97</v>
      </c>
      <c r="E788" s="47" t="str">
        <f t="shared" si="25"/>
        <v>Above Diabetes</v>
      </c>
      <c r="F788" s="47" t="s">
        <v>2380</v>
      </c>
      <c r="G788" s="47" t="s">
        <v>2380</v>
      </c>
      <c r="H788" s="47" t="s">
        <v>2380</v>
      </c>
      <c r="I788" s="47">
        <v>0</v>
      </c>
      <c r="J788" s="47" t="s">
        <v>2380</v>
      </c>
    </row>
    <row r="789" spans="1:10" x14ac:dyDescent="0.25">
      <c r="A789" s="47" t="s">
        <v>1583</v>
      </c>
      <c r="B789" s="47">
        <v>33.914999999999999</v>
      </c>
      <c r="C789" s="47" t="str">
        <f t="shared" si="24"/>
        <v>Obesity</v>
      </c>
      <c r="D789" s="47">
        <v>9.56</v>
      </c>
      <c r="E789" s="47" t="str">
        <f t="shared" si="25"/>
        <v>Above Diabetes</v>
      </c>
      <c r="F789" s="47" t="s">
        <v>2383</v>
      </c>
      <c r="G789" s="47" t="s">
        <v>2380</v>
      </c>
      <c r="H789" s="47" t="s">
        <v>2380</v>
      </c>
      <c r="I789" s="47">
        <v>2</v>
      </c>
      <c r="J789" s="47" t="s">
        <v>2380</v>
      </c>
    </row>
    <row r="790" spans="1:10" x14ac:dyDescent="0.25">
      <c r="A790" s="47" t="s">
        <v>1582</v>
      </c>
      <c r="B790" s="47">
        <v>33.534999999999997</v>
      </c>
      <c r="C790" s="47" t="str">
        <f t="shared" si="24"/>
        <v>Obesity</v>
      </c>
      <c r="D790" s="47">
        <v>9.4</v>
      </c>
      <c r="E790" s="47" t="str">
        <f t="shared" si="25"/>
        <v>Above Diabetes</v>
      </c>
      <c r="F790" s="47" t="s">
        <v>2383</v>
      </c>
      <c r="G790" s="47" t="s">
        <v>2380</v>
      </c>
      <c r="H790" s="47" t="s">
        <v>2380</v>
      </c>
      <c r="I790" s="47">
        <v>2</v>
      </c>
      <c r="J790" s="47" t="s">
        <v>2380</v>
      </c>
    </row>
    <row r="791" spans="1:10" x14ac:dyDescent="0.25">
      <c r="A791" s="47" t="s">
        <v>1581</v>
      </c>
      <c r="B791" s="47">
        <v>23.655000000000001</v>
      </c>
      <c r="C791" s="47" t="str">
        <f t="shared" si="24"/>
        <v>Healthy Weight</v>
      </c>
      <c r="D791" s="47">
        <v>8.48</v>
      </c>
      <c r="E791" s="47" t="str">
        <f t="shared" si="25"/>
        <v>Above Diabetes</v>
      </c>
      <c r="F791" s="47" t="s">
        <v>2383</v>
      </c>
      <c r="G791" s="47" t="s">
        <v>2380</v>
      </c>
      <c r="H791" s="47" t="s">
        <v>2380</v>
      </c>
      <c r="I791" s="47">
        <v>2</v>
      </c>
      <c r="J791" s="47" t="s">
        <v>2380</v>
      </c>
    </row>
    <row r="792" spans="1:10" x14ac:dyDescent="0.25">
      <c r="A792" s="47" t="s">
        <v>1580</v>
      </c>
      <c r="B792" s="47">
        <v>28</v>
      </c>
      <c r="C792" s="47" t="str">
        <f t="shared" si="24"/>
        <v>Over Weight</v>
      </c>
      <c r="D792" s="47">
        <v>5.57</v>
      </c>
      <c r="E792" s="47" t="str">
        <f t="shared" si="25"/>
        <v>Normal</v>
      </c>
      <c r="F792" s="47" t="s">
        <v>2380</v>
      </c>
      <c r="G792" s="47" t="s">
        <v>2380</v>
      </c>
      <c r="H792" s="47" t="s">
        <v>2380</v>
      </c>
      <c r="I792" s="47">
        <v>0</v>
      </c>
      <c r="J792" s="47" t="s">
        <v>2380</v>
      </c>
    </row>
    <row r="793" spans="1:10" x14ac:dyDescent="0.25">
      <c r="A793" s="47" t="s">
        <v>1579</v>
      </c>
      <c r="B793" s="47">
        <v>30.23</v>
      </c>
      <c r="C793" s="47" t="str">
        <f t="shared" si="24"/>
        <v>Obesity</v>
      </c>
      <c r="D793" s="47">
        <v>6.94</v>
      </c>
      <c r="E793" s="47" t="str">
        <f t="shared" si="25"/>
        <v>Above Diabetes</v>
      </c>
      <c r="F793" s="47" t="s">
        <v>2383</v>
      </c>
      <c r="G793" s="47" t="s">
        <v>2380</v>
      </c>
      <c r="H793" s="47" t="s">
        <v>2383</v>
      </c>
      <c r="I793" s="47">
        <v>1</v>
      </c>
      <c r="J793" s="47" t="s">
        <v>2380</v>
      </c>
    </row>
    <row r="794" spans="1:10" x14ac:dyDescent="0.25">
      <c r="A794" s="47" t="s">
        <v>1578</v>
      </c>
      <c r="B794" s="47">
        <v>51.14</v>
      </c>
      <c r="C794" s="47" t="str">
        <f t="shared" si="24"/>
        <v>Obesity</v>
      </c>
      <c r="D794" s="47">
        <v>4.05</v>
      </c>
      <c r="E794" s="47" t="str">
        <f t="shared" si="25"/>
        <v>Normal</v>
      </c>
      <c r="F794" s="47" t="s">
        <v>2380</v>
      </c>
      <c r="G794" s="47" t="s">
        <v>2380</v>
      </c>
      <c r="H794" s="47" t="s">
        <v>2380</v>
      </c>
      <c r="I794" s="47">
        <v>1</v>
      </c>
      <c r="J794" s="47" t="s">
        <v>2380</v>
      </c>
    </row>
    <row r="795" spans="1:10" x14ac:dyDescent="0.25">
      <c r="A795" s="47" t="s">
        <v>1577</v>
      </c>
      <c r="B795" s="47">
        <v>24.32</v>
      </c>
      <c r="C795" s="47" t="str">
        <f t="shared" si="24"/>
        <v>Healthy Weight</v>
      </c>
      <c r="D795" s="47">
        <v>10.220000000000001</v>
      </c>
      <c r="E795" s="47" t="str">
        <f t="shared" si="25"/>
        <v>Above Diabetes</v>
      </c>
      <c r="F795" s="47" t="s">
        <v>2380</v>
      </c>
      <c r="G795" s="47" t="s">
        <v>2380</v>
      </c>
      <c r="H795" s="47" t="s">
        <v>2380</v>
      </c>
      <c r="I795" s="47">
        <v>0</v>
      </c>
      <c r="J795" s="47" t="s">
        <v>2380</v>
      </c>
    </row>
    <row r="796" spans="1:10" x14ac:dyDescent="0.25">
      <c r="A796" s="47" t="s">
        <v>1576</v>
      </c>
      <c r="B796" s="47">
        <v>38.06</v>
      </c>
      <c r="C796" s="47" t="str">
        <f t="shared" si="24"/>
        <v>Obesity</v>
      </c>
      <c r="D796" s="47">
        <v>9.24</v>
      </c>
      <c r="E796" s="47" t="str">
        <f t="shared" si="25"/>
        <v>Above Diabetes</v>
      </c>
      <c r="F796" s="47" t="s">
        <v>2380</v>
      </c>
      <c r="G796" s="47" t="s">
        <v>2380</v>
      </c>
      <c r="H796" s="47" t="s">
        <v>2380</v>
      </c>
      <c r="I796" s="47">
        <v>0</v>
      </c>
      <c r="J796" s="47" t="s">
        <v>2380</v>
      </c>
    </row>
    <row r="797" spans="1:10" x14ac:dyDescent="0.25">
      <c r="A797" s="47" t="s">
        <v>1575</v>
      </c>
      <c r="B797" s="47">
        <v>37.700000000000003</v>
      </c>
      <c r="C797" s="47" t="str">
        <f t="shared" si="24"/>
        <v>Obesity</v>
      </c>
      <c r="D797" s="47">
        <v>8.6</v>
      </c>
      <c r="E797" s="47" t="str">
        <f t="shared" si="25"/>
        <v>Above Diabetes</v>
      </c>
      <c r="F797" s="47" t="s">
        <v>2380</v>
      </c>
      <c r="G797" s="47" t="s">
        <v>2380</v>
      </c>
      <c r="H797" s="47" t="s">
        <v>2380</v>
      </c>
      <c r="I797" s="47">
        <v>0</v>
      </c>
      <c r="J797" s="47" t="s">
        <v>2380</v>
      </c>
    </row>
    <row r="798" spans="1:10" x14ac:dyDescent="0.25">
      <c r="A798" s="47" t="s">
        <v>1574</v>
      </c>
      <c r="B798" s="47">
        <v>44</v>
      </c>
      <c r="C798" s="47" t="str">
        <f t="shared" si="24"/>
        <v>Obesity</v>
      </c>
      <c r="D798" s="47">
        <v>9.32</v>
      </c>
      <c r="E798" s="47" t="str">
        <f t="shared" si="25"/>
        <v>Above Diabetes</v>
      </c>
      <c r="F798" s="47" t="s">
        <v>2383</v>
      </c>
      <c r="G798" s="47" t="s">
        <v>2380</v>
      </c>
      <c r="H798" s="47" t="s">
        <v>2380</v>
      </c>
      <c r="I798" s="47">
        <v>2</v>
      </c>
      <c r="J798" s="47" t="s">
        <v>2380</v>
      </c>
    </row>
    <row r="799" spans="1:10" x14ac:dyDescent="0.25">
      <c r="A799" s="47" t="s">
        <v>1573</v>
      </c>
      <c r="B799" s="47">
        <v>41.45</v>
      </c>
      <c r="C799" s="47" t="str">
        <f t="shared" si="24"/>
        <v>Obesity</v>
      </c>
      <c r="D799" s="47">
        <v>6.12</v>
      </c>
      <c r="E799" s="47" t="str">
        <f t="shared" si="25"/>
        <v>Prediabetes</v>
      </c>
      <c r="F799" s="47" t="s">
        <v>2383</v>
      </c>
      <c r="G799" s="47" t="s">
        <v>2380</v>
      </c>
      <c r="H799" s="47" t="s">
        <v>2380</v>
      </c>
      <c r="I799" s="47">
        <v>0</v>
      </c>
      <c r="J799" s="47" t="s">
        <v>2380</v>
      </c>
    </row>
    <row r="800" spans="1:10" x14ac:dyDescent="0.25">
      <c r="A800" s="47" t="s">
        <v>1572</v>
      </c>
      <c r="B800" s="47">
        <v>25.364999999999998</v>
      </c>
      <c r="C800" s="47" t="str">
        <f t="shared" si="24"/>
        <v>Over Weight</v>
      </c>
      <c r="D800" s="47">
        <v>9.19</v>
      </c>
      <c r="E800" s="47" t="str">
        <f t="shared" si="25"/>
        <v>Above Diabetes</v>
      </c>
      <c r="F800" s="47" t="s">
        <v>2383</v>
      </c>
      <c r="G800" s="47" t="s">
        <v>2380</v>
      </c>
      <c r="H800" s="47" t="s">
        <v>2380</v>
      </c>
      <c r="I800" s="47">
        <v>0</v>
      </c>
      <c r="J800" s="47" t="s">
        <v>2380</v>
      </c>
    </row>
    <row r="801" spans="1:10" x14ac:dyDescent="0.25">
      <c r="A801" s="47" t="s">
        <v>1571</v>
      </c>
      <c r="B801" s="47">
        <v>34.56</v>
      </c>
      <c r="C801" s="47" t="str">
        <f t="shared" si="24"/>
        <v>Obesity</v>
      </c>
      <c r="D801" s="47">
        <v>5.84</v>
      </c>
      <c r="E801" s="47" t="str">
        <f t="shared" si="25"/>
        <v>Prediabetes</v>
      </c>
      <c r="F801" s="47" t="s">
        <v>2383</v>
      </c>
      <c r="G801" s="47" t="s">
        <v>2380</v>
      </c>
      <c r="H801" s="47" t="s">
        <v>2383</v>
      </c>
      <c r="I801" s="47">
        <v>1</v>
      </c>
      <c r="J801" s="47" t="s">
        <v>2380</v>
      </c>
    </row>
    <row r="802" spans="1:10" x14ac:dyDescent="0.25">
      <c r="A802" s="47" t="s">
        <v>1570</v>
      </c>
      <c r="B802" s="47">
        <v>28.2</v>
      </c>
      <c r="C802" s="47" t="str">
        <f t="shared" si="24"/>
        <v>Over Weight</v>
      </c>
      <c r="D802" s="47">
        <v>7.19</v>
      </c>
      <c r="E802" s="47" t="str">
        <f t="shared" si="25"/>
        <v>Above Diabetes</v>
      </c>
      <c r="F802" s="47" t="s">
        <v>2383</v>
      </c>
      <c r="G802" s="47" t="s">
        <v>2380</v>
      </c>
      <c r="H802" s="47" t="s">
        <v>2380</v>
      </c>
      <c r="I802" s="47">
        <v>2</v>
      </c>
      <c r="J802" s="47" t="s">
        <v>2380</v>
      </c>
    </row>
    <row r="803" spans="1:10" x14ac:dyDescent="0.25">
      <c r="A803" s="47" t="s">
        <v>1569</v>
      </c>
      <c r="B803" s="47">
        <v>30.43</v>
      </c>
      <c r="C803" s="47" t="str">
        <f t="shared" si="24"/>
        <v>Obesity</v>
      </c>
      <c r="D803" s="47">
        <v>9.39</v>
      </c>
      <c r="E803" s="47" t="str">
        <f t="shared" si="25"/>
        <v>Above Diabetes</v>
      </c>
      <c r="F803" s="47" t="s">
        <v>2380</v>
      </c>
      <c r="G803" s="47" t="s">
        <v>2380</v>
      </c>
      <c r="H803" s="47" t="s">
        <v>2380</v>
      </c>
      <c r="I803" s="47">
        <v>0</v>
      </c>
      <c r="J803" s="47" t="s">
        <v>2380</v>
      </c>
    </row>
    <row r="804" spans="1:10" x14ac:dyDescent="0.25">
      <c r="A804" s="47" t="s">
        <v>1568</v>
      </c>
      <c r="B804" s="47">
        <v>32.395000000000003</v>
      </c>
      <c r="C804" s="47" t="str">
        <f t="shared" si="24"/>
        <v>Obesity</v>
      </c>
      <c r="D804" s="47">
        <v>4.2699999999999996</v>
      </c>
      <c r="E804" s="47" t="str">
        <f t="shared" si="25"/>
        <v>Normal</v>
      </c>
      <c r="F804" s="47" t="s">
        <v>2383</v>
      </c>
      <c r="G804" s="47" t="s">
        <v>2380</v>
      </c>
      <c r="H804" s="47" t="s">
        <v>2380</v>
      </c>
      <c r="I804" s="47">
        <v>1</v>
      </c>
      <c r="J804" s="47" t="s">
        <v>2380</v>
      </c>
    </row>
    <row r="805" spans="1:10" x14ac:dyDescent="0.25">
      <c r="A805" s="47" t="s">
        <v>1567</v>
      </c>
      <c r="B805" s="47">
        <v>24.035</v>
      </c>
      <c r="C805" s="47" t="str">
        <f t="shared" si="24"/>
        <v>Healthy Weight</v>
      </c>
      <c r="D805" s="47">
        <v>11.71</v>
      </c>
      <c r="E805" s="47" t="str">
        <f t="shared" si="25"/>
        <v>Above Diabetes</v>
      </c>
      <c r="F805" s="47" t="s">
        <v>2380</v>
      </c>
      <c r="G805" s="47" t="s">
        <v>2380</v>
      </c>
      <c r="H805" s="47" t="s">
        <v>2380</v>
      </c>
      <c r="I805" s="47">
        <v>0</v>
      </c>
      <c r="J805" s="47" t="s">
        <v>2380</v>
      </c>
    </row>
    <row r="806" spans="1:10" x14ac:dyDescent="0.25">
      <c r="A806" s="47" t="s">
        <v>1566</v>
      </c>
      <c r="B806" s="47">
        <v>37.119999999999997</v>
      </c>
      <c r="C806" s="47" t="str">
        <f t="shared" si="24"/>
        <v>Obesity</v>
      </c>
      <c r="D806" s="47">
        <v>5.29</v>
      </c>
      <c r="E806" s="47" t="str">
        <f t="shared" si="25"/>
        <v>Normal</v>
      </c>
      <c r="F806" s="47" t="s">
        <v>2380</v>
      </c>
      <c r="G806" s="47" t="s">
        <v>2380</v>
      </c>
      <c r="H806" s="47" t="s">
        <v>2380</v>
      </c>
      <c r="I806" s="47">
        <v>2</v>
      </c>
      <c r="J806" s="47" t="s">
        <v>2380</v>
      </c>
    </row>
    <row r="807" spans="1:10" x14ac:dyDescent="0.25">
      <c r="A807" s="47" t="s">
        <v>1565</v>
      </c>
      <c r="B807" s="47">
        <v>34.840000000000003</v>
      </c>
      <c r="C807" s="47" t="str">
        <f t="shared" si="24"/>
        <v>Obesity</v>
      </c>
      <c r="D807" s="47">
        <v>6</v>
      </c>
      <c r="E807" s="47" t="str">
        <f t="shared" si="25"/>
        <v>Prediabetes</v>
      </c>
      <c r="F807" s="47" t="s">
        <v>2383</v>
      </c>
      <c r="G807" s="47" t="s">
        <v>2380</v>
      </c>
      <c r="H807" s="47" t="s">
        <v>2383</v>
      </c>
      <c r="I807" s="47">
        <v>1</v>
      </c>
      <c r="J807" s="47" t="s">
        <v>2380</v>
      </c>
    </row>
    <row r="808" spans="1:10" x14ac:dyDescent="0.25">
      <c r="A808" s="47" t="s">
        <v>1564</v>
      </c>
      <c r="B808" s="47">
        <v>29.53</v>
      </c>
      <c r="C808" s="47" t="str">
        <f t="shared" si="24"/>
        <v>Over Weight</v>
      </c>
      <c r="D808" s="47">
        <v>10.64</v>
      </c>
      <c r="E808" s="47" t="str">
        <f t="shared" si="25"/>
        <v>Above Diabetes</v>
      </c>
      <c r="F808" s="47" t="s">
        <v>2380</v>
      </c>
      <c r="G808" s="47" t="s">
        <v>2380</v>
      </c>
      <c r="H808" s="47" t="s">
        <v>2380</v>
      </c>
      <c r="I808" s="47">
        <v>0</v>
      </c>
      <c r="J808" s="47" t="s">
        <v>2380</v>
      </c>
    </row>
    <row r="809" spans="1:10" x14ac:dyDescent="0.25">
      <c r="A809" s="47" t="s">
        <v>1563</v>
      </c>
      <c r="B809" s="47">
        <v>42.51</v>
      </c>
      <c r="C809" s="47" t="str">
        <f t="shared" si="24"/>
        <v>Obesity</v>
      </c>
      <c r="D809" s="47">
        <v>8.2100000000000009</v>
      </c>
      <c r="E809" s="47" t="str">
        <f t="shared" si="25"/>
        <v>Above Diabetes</v>
      </c>
      <c r="F809" s="47" t="s">
        <v>2383</v>
      </c>
      <c r="G809" s="47" t="s">
        <v>2380</v>
      </c>
      <c r="H809" s="47" t="s">
        <v>2380</v>
      </c>
      <c r="I809" s="47">
        <v>0</v>
      </c>
      <c r="J809" s="47" t="s">
        <v>2380</v>
      </c>
    </row>
    <row r="810" spans="1:10" x14ac:dyDescent="0.25">
      <c r="A810" s="47" t="s">
        <v>1562</v>
      </c>
      <c r="B810" s="47">
        <v>38.14</v>
      </c>
      <c r="C810" s="47" t="str">
        <f t="shared" si="24"/>
        <v>Obesity</v>
      </c>
      <c r="D810" s="47">
        <v>5.58</v>
      </c>
      <c r="E810" s="47" t="str">
        <f t="shared" si="25"/>
        <v>Normal</v>
      </c>
      <c r="F810" s="47" t="s">
        <v>2380</v>
      </c>
      <c r="G810" s="47" t="s">
        <v>2380</v>
      </c>
      <c r="H810" s="47" t="s">
        <v>2383</v>
      </c>
      <c r="I810" s="47">
        <v>1</v>
      </c>
      <c r="J810" s="47" t="s">
        <v>2380</v>
      </c>
    </row>
    <row r="811" spans="1:10" x14ac:dyDescent="0.25">
      <c r="A811" s="47" t="s">
        <v>1561</v>
      </c>
      <c r="B811" s="47">
        <v>39.93</v>
      </c>
      <c r="C811" s="47" t="str">
        <f t="shared" si="24"/>
        <v>Obesity</v>
      </c>
      <c r="D811" s="47">
        <v>8.75</v>
      </c>
      <c r="E811" s="47" t="str">
        <f t="shared" si="25"/>
        <v>Above Diabetes</v>
      </c>
      <c r="F811" s="47" t="s">
        <v>2380</v>
      </c>
      <c r="G811" s="47" t="s">
        <v>2380</v>
      </c>
      <c r="H811" s="47" t="s">
        <v>2380</v>
      </c>
      <c r="I811" s="47">
        <v>0</v>
      </c>
      <c r="J811" s="47" t="s">
        <v>2380</v>
      </c>
    </row>
    <row r="812" spans="1:10" x14ac:dyDescent="0.25">
      <c r="A812" s="47" t="s">
        <v>1560</v>
      </c>
      <c r="B812" s="47">
        <v>38.83</v>
      </c>
      <c r="C812" s="47" t="str">
        <f t="shared" si="24"/>
        <v>Obesity</v>
      </c>
      <c r="D812" s="47">
        <v>11.86</v>
      </c>
      <c r="E812" s="47" t="str">
        <f t="shared" si="25"/>
        <v>Above Diabetes</v>
      </c>
      <c r="F812" s="47" t="s">
        <v>2380</v>
      </c>
      <c r="G812" s="47" t="s">
        <v>2380</v>
      </c>
      <c r="H812" s="47" t="s">
        <v>2380</v>
      </c>
      <c r="I812" s="47">
        <v>0</v>
      </c>
      <c r="J812" s="47" t="s">
        <v>2380</v>
      </c>
    </row>
    <row r="813" spans="1:10" x14ac:dyDescent="0.25">
      <c r="A813" s="47" t="s">
        <v>1559</v>
      </c>
      <c r="B813" s="47">
        <v>37.4</v>
      </c>
      <c r="C813" s="47" t="str">
        <f t="shared" si="24"/>
        <v>Obesity</v>
      </c>
      <c r="D813" s="47">
        <v>11.46</v>
      </c>
      <c r="E813" s="47" t="str">
        <f t="shared" si="25"/>
        <v>Above Diabetes</v>
      </c>
      <c r="F813" s="47" t="s">
        <v>2380</v>
      </c>
      <c r="G813" s="47" t="s">
        <v>2380</v>
      </c>
      <c r="H813" s="47" t="s">
        <v>2380</v>
      </c>
      <c r="I813" s="47">
        <v>0</v>
      </c>
      <c r="J813" s="47" t="s">
        <v>2380</v>
      </c>
    </row>
    <row r="814" spans="1:10" x14ac:dyDescent="0.25">
      <c r="A814" s="47" t="s">
        <v>1558</v>
      </c>
      <c r="B814" s="47">
        <v>21.4</v>
      </c>
      <c r="C814" s="47" t="str">
        <f t="shared" si="24"/>
        <v>Healthy Weight</v>
      </c>
      <c r="D814" s="47">
        <v>9.0299999999999994</v>
      </c>
      <c r="E814" s="47" t="str">
        <f t="shared" si="25"/>
        <v>Above Diabetes</v>
      </c>
      <c r="F814" s="47" t="s">
        <v>2380</v>
      </c>
      <c r="G814" s="47" t="s">
        <v>2380</v>
      </c>
      <c r="H814" s="47" t="s">
        <v>2380</v>
      </c>
      <c r="I814" s="47">
        <v>0</v>
      </c>
      <c r="J814" s="47" t="s">
        <v>2380</v>
      </c>
    </row>
    <row r="815" spans="1:10" x14ac:dyDescent="0.25">
      <c r="A815" s="47" t="s">
        <v>1557</v>
      </c>
      <c r="B815" s="47">
        <v>38.380000000000003</v>
      </c>
      <c r="C815" s="47" t="str">
        <f t="shared" si="24"/>
        <v>Obesity</v>
      </c>
      <c r="D815" s="47">
        <v>8.26</v>
      </c>
      <c r="E815" s="47" t="str">
        <f t="shared" si="25"/>
        <v>Above Diabetes</v>
      </c>
      <c r="F815" s="47" t="s">
        <v>2383</v>
      </c>
      <c r="G815" s="47" t="s">
        <v>2380</v>
      </c>
      <c r="H815" s="47" t="s">
        <v>2380</v>
      </c>
      <c r="I815" s="47">
        <v>2</v>
      </c>
      <c r="J815" s="47" t="s">
        <v>2380</v>
      </c>
    </row>
    <row r="816" spans="1:10" x14ac:dyDescent="0.25">
      <c r="A816" s="47" t="s">
        <v>1556</v>
      </c>
      <c r="B816" s="47">
        <v>33.659999999999997</v>
      </c>
      <c r="C816" s="47" t="str">
        <f t="shared" si="24"/>
        <v>Obesity</v>
      </c>
      <c r="D816" s="47">
        <v>5.42</v>
      </c>
      <c r="E816" s="47" t="str">
        <f t="shared" si="25"/>
        <v>Normal</v>
      </c>
      <c r="F816" s="47" t="s">
        <v>2383</v>
      </c>
      <c r="G816" s="47" t="s">
        <v>2380</v>
      </c>
      <c r="H816" s="47" t="s">
        <v>2380</v>
      </c>
      <c r="I816" s="47">
        <v>2</v>
      </c>
      <c r="J816" s="47" t="s">
        <v>2380</v>
      </c>
    </row>
    <row r="817" spans="1:10" x14ac:dyDescent="0.25">
      <c r="A817" s="47" t="s">
        <v>1555</v>
      </c>
      <c r="B817" s="47">
        <v>31.79</v>
      </c>
      <c r="C817" s="47" t="str">
        <f t="shared" si="24"/>
        <v>Obesity</v>
      </c>
      <c r="D817" s="47">
        <v>11.33</v>
      </c>
      <c r="E817" s="47" t="str">
        <f t="shared" si="25"/>
        <v>Above Diabetes</v>
      </c>
      <c r="F817" s="47" t="s">
        <v>2383</v>
      </c>
      <c r="G817" s="47" t="s">
        <v>2380</v>
      </c>
      <c r="H817" s="47" t="s">
        <v>2383</v>
      </c>
      <c r="I817" s="47">
        <v>1</v>
      </c>
      <c r="J817" s="47" t="s">
        <v>2380</v>
      </c>
    </row>
    <row r="818" spans="1:10" x14ac:dyDescent="0.25">
      <c r="A818" s="47" t="s">
        <v>1554</v>
      </c>
      <c r="B818" s="47">
        <v>29.7</v>
      </c>
      <c r="C818" s="47" t="str">
        <f t="shared" si="24"/>
        <v>Over Weight</v>
      </c>
      <c r="D818" s="47">
        <v>7.69</v>
      </c>
      <c r="E818" s="47" t="str">
        <f t="shared" si="25"/>
        <v>Above Diabetes</v>
      </c>
      <c r="F818" s="47" t="s">
        <v>2383</v>
      </c>
      <c r="G818" s="47" t="s">
        <v>2380</v>
      </c>
      <c r="H818" s="47" t="s">
        <v>2383</v>
      </c>
      <c r="I818" s="47">
        <v>1</v>
      </c>
      <c r="J818" s="47" t="s">
        <v>2380</v>
      </c>
    </row>
    <row r="819" spans="1:10" x14ac:dyDescent="0.25">
      <c r="A819" s="47" t="s">
        <v>1553</v>
      </c>
      <c r="B819" s="47">
        <v>25.46</v>
      </c>
      <c r="C819" s="47" t="str">
        <f t="shared" si="24"/>
        <v>Over Weight</v>
      </c>
      <c r="D819" s="47">
        <v>8.77</v>
      </c>
      <c r="E819" s="47" t="str">
        <f t="shared" si="25"/>
        <v>Above Diabetes</v>
      </c>
      <c r="F819" s="47" t="s">
        <v>2383</v>
      </c>
      <c r="G819" s="47" t="s">
        <v>2380</v>
      </c>
      <c r="H819" s="47" t="s">
        <v>2383</v>
      </c>
      <c r="I819" s="47">
        <v>1</v>
      </c>
      <c r="J819" s="47" t="s">
        <v>2380</v>
      </c>
    </row>
    <row r="820" spans="1:10" x14ac:dyDescent="0.25">
      <c r="A820" s="47" t="s">
        <v>1552</v>
      </c>
      <c r="B820" s="47">
        <v>39.14</v>
      </c>
      <c r="C820" s="47" t="str">
        <f t="shared" si="24"/>
        <v>Obesity</v>
      </c>
      <c r="D820" s="47">
        <v>4.91</v>
      </c>
      <c r="E820" s="47" t="str">
        <f t="shared" si="25"/>
        <v>Normal</v>
      </c>
      <c r="F820" s="47" t="s">
        <v>2380</v>
      </c>
      <c r="G820" s="47" t="s">
        <v>2382</v>
      </c>
      <c r="H820" s="47" t="s">
        <v>2380</v>
      </c>
      <c r="I820" s="47">
        <v>1</v>
      </c>
      <c r="J820" s="47" t="s">
        <v>2380</v>
      </c>
    </row>
    <row r="821" spans="1:10" x14ac:dyDescent="0.25">
      <c r="A821" s="47" t="s">
        <v>1551</v>
      </c>
      <c r="B821" s="47">
        <v>41.2</v>
      </c>
      <c r="C821" s="47" t="str">
        <f t="shared" si="24"/>
        <v>Obesity</v>
      </c>
      <c r="D821" s="47">
        <v>4.95</v>
      </c>
      <c r="E821" s="47" t="str">
        <f t="shared" si="25"/>
        <v>Normal</v>
      </c>
      <c r="F821" s="47" t="s">
        <v>2380</v>
      </c>
      <c r="G821" s="47" t="s">
        <v>2380</v>
      </c>
      <c r="H821" s="47" t="s">
        <v>2380</v>
      </c>
      <c r="I821" s="47">
        <v>1</v>
      </c>
      <c r="J821" s="47" t="s">
        <v>2380</v>
      </c>
    </row>
    <row r="822" spans="1:10" x14ac:dyDescent="0.25">
      <c r="A822" s="47" t="s">
        <v>1550</v>
      </c>
      <c r="B822" s="47">
        <v>28.81</v>
      </c>
      <c r="C822" s="47" t="str">
        <f t="shared" si="24"/>
        <v>Over Weight</v>
      </c>
      <c r="D822" s="47">
        <v>10.8</v>
      </c>
      <c r="E822" s="47" t="str">
        <f t="shared" si="25"/>
        <v>Above Diabetes</v>
      </c>
      <c r="F822" s="47" t="s">
        <v>2383</v>
      </c>
      <c r="G822" s="47" t="s">
        <v>2380</v>
      </c>
      <c r="H822" s="47" t="s">
        <v>2383</v>
      </c>
      <c r="I822" s="47">
        <v>1</v>
      </c>
      <c r="J822" s="47" t="s">
        <v>2380</v>
      </c>
    </row>
    <row r="823" spans="1:10" x14ac:dyDescent="0.25">
      <c r="A823" s="47" t="s">
        <v>1549</v>
      </c>
      <c r="B823" s="47">
        <v>37.409999999999997</v>
      </c>
      <c r="C823" s="47" t="str">
        <f t="shared" si="24"/>
        <v>Obesity</v>
      </c>
      <c r="D823" s="47">
        <v>7.21</v>
      </c>
      <c r="E823" s="47" t="str">
        <f t="shared" si="25"/>
        <v>Above Diabetes</v>
      </c>
      <c r="F823" s="47" t="s">
        <v>2380</v>
      </c>
      <c r="G823" s="47" t="s">
        <v>2380</v>
      </c>
      <c r="H823" s="47" t="s">
        <v>2380</v>
      </c>
      <c r="I823" s="47">
        <v>2</v>
      </c>
      <c r="J823" s="47" t="s">
        <v>2380</v>
      </c>
    </row>
    <row r="824" spans="1:10" x14ac:dyDescent="0.25">
      <c r="A824" s="47" t="s">
        <v>1548</v>
      </c>
      <c r="B824" s="47">
        <v>52.54</v>
      </c>
      <c r="C824" s="47" t="str">
        <f t="shared" si="24"/>
        <v>Obesity</v>
      </c>
      <c r="D824" s="47">
        <v>5.12</v>
      </c>
      <c r="E824" s="47" t="str">
        <f t="shared" si="25"/>
        <v>Normal</v>
      </c>
      <c r="F824" s="47" t="s">
        <v>2380</v>
      </c>
      <c r="G824" s="47" t="s">
        <v>2380</v>
      </c>
      <c r="H824" s="47" t="s">
        <v>2383</v>
      </c>
      <c r="I824" s="47">
        <v>1</v>
      </c>
      <c r="J824" s="47" t="s">
        <v>2380</v>
      </c>
    </row>
    <row r="825" spans="1:10" x14ac:dyDescent="0.25">
      <c r="A825" s="47" t="s">
        <v>1547</v>
      </c>
      <c r="B825" s="47">
        <v>17.29</v>
      </c>
      <c r="C825" s="47" t="str">
        <f t="shared" si="24"/>
        <v>Under Weight</v>
      </c>
      <c r="D825" s="47">
        <v>4.62</v>
      </c>
      <c r="E825" s="47" t="str">
        <f t="shared" si="25"/>
        <v>Normal</v>
      </c>
      <c r="F825" s="47" t="s">
        <v>2380</v>
      </c>
      <c r="G825" s="47" t="s">
        <v>2382</v>
      </c>
      <c r="H825" s="47" t="s">
        <v>2380</v>
      </c>
      <c r="I825" s="47">
        <v>1</v>
      </c>
      <c r="J825" s="47" t="s">
        <v>2383</v>
      </c>
    </row>
    <row r="826" spans="1:10" x14ac:dyDescent="0.25">
      <c r="A826" s="47" t="s">
        <v>1546</v>
      </c>
      <c r="B826" s="47">
        <v>31.74</v>
      </c>
      <c r="C826" s="47" t="str">
        <f t="shared" si="24"/>
        <v>Obesity</v>
      </c>
      <c r="D826" s="47">
        <v>7.68</v>
      </c>
      <c r="E826" s="47" t="str">
        <f t="shared" si="25"/>
        <v>Above Diabetes</v>
      </c>
      <c r="F826" s="47" t="s">
        <v>2383</v>
      </c>
      <c r="G826" s="47" t="s">
        <v>2380</v>
      </c>
      <c r="H826" s="47" t="s">
        <v>2380</v>
      </c>
      <c r="I826" s="47">
        <v>0</v>
      </c>
      <c r="J826" s="47" t="s">
        <v>2380</v>
      </c>
    </row>
    <row r="827" spans="1:10" x14ac:dyDescent="0.25">
      <c r="A827" s="47" t="s">
        <v>1545</v>
      </c>
      <c r="B827" s="47">
        <v>26.504999999999999</v>
      </c>
      <c r="C827" s="47" t="str">
        <f t="shared" si="24"/>
        <v>Over Weight</v>
      </c>
      <c r="D827" s="47">
        <v>6.79</v>
      </c>
      <c r="E827" s="47" t="str">
        <f t="shared" si="25"/>
        <v>Above Diabetes</v>
      </c>
      <c r="F827" s="47" t="s">
        <v>2383</v>
      </c>
      <c r="G827" s="47" t="s">
        <v>2380</v>
      </c>
      <c r="H827" s="47" t="s">
        <v>2383</v>
      </c>
      <c r="I827" s="47">
        <v>1</v>
      </c>
      <c r="J827" s="47" t="s">
        <v>2380</v>
      </c>
    </row>
    <row r="828" spans="1:10" x14ac:dyDescent="0.25">
      <c r="A828" s="47" t="s">
        <v>1544</v>
      </c>
      <c r="B828" s="47">
        <v>36.479999999999997</v>
      </c>
      <c r="C828" s="47" t="str">
        <f t="shared" si="24"/>
        <v>Obesity</v>
      </c>
      <c r="D828" s="47">
        <v>11.09</v>
      </c>
      <c r="E828" s="47" t="str">
        <f t="shared" si="25"/>
        <v>Above Diabetes</v>
      </c>
      <c r="F828" s="47" t="s">
        <v>2380</v>
      </c>
      <c r="G828" s="47" t="s">
        <v>2380</v>
      </c>
      <c r="H828" s="47" t="s">
        <v>2380</v>
      </c>
      <c r="I828" s="47">
        <v>0</v>
      </c>
      <c r="J828" s="47" t="s">
        <v>2380</v>
      </c>
    </row>
    <row r="829" spans="1:10" x14ac:dyDescent="0.25">
      <c r="A829" s="47" t="s">
        <v>1543</v>
      </c>
      <c r="B829" s="47">
        <v>39.159999999999997</v>
      </c>
      <c r="C829" s="47" t="str">
        <f t="shared" si="24"/>
        <v>Obesity</v>
      </c>
      <c r="D829" s="47">
        <v>5.24</v>
      </c>
      <c r="E829" s="47" t="str">
        <f t="shared" si="25"/>
        <v>Normal</v>
      </c>
      <c r="F829" s="47" t="s">
        <v>2383</v>
      </c>
      <c r="G829" s="47" t="s">
        <v>2380</v>
      </c>
      <c r="H829" s="47" t="s">
        <v>2383</v>
      </c>
      <c r="I829" s="47">
        <v>1</v>
      </c>
      <c r="J829" s="47" t="s">
        <v>2380</v>
      </c>
    </row>
    <row r="830" spans="1:10" x14ac:dyDescent="0.25">
      <c r="A830" s="47" t="s">
        <v>1542</v>
      </c>
      <c r="B830" s="47">
        <v>28.22</v>
      </c>
      <c r="C830" s="47" t="str">
        <f t="shared" si="24"/>
        <v>Over Weight</v>
      </c>
      <c r="D830" s="47">
        <v>7.51</v>
      </c>
      <c r="E830" s="47" t="str">
        <f t="shared" si="25"/>
        <v>Above Diabetes</v>
      </c>
      <c r="F830" s="47" t="s">
        <v>2383</v>
      </c>
      <c r="G830" s="47" t="s">
        <v>2380</v>
      </c>
      <c r="H830" s="47" t="s">
        <v>2383</v>
      </c>
      <c r="I830" s="47">
        <v>1</v>
      </c>
      <c r="J830" s="47" t="s">
        <v>2380</v>
      </c>
    </row>
    <row r="831" spans="1:10" x14ac:dyDescent="0.25">
      <c r="A831" s="47" t="s">
        <v>1541</v>
      </c>
      <c r="B831" s="47">
        <v>35</v>
      </c>
      <c r="C831" s="47" t="str">
        <f t="shared" si="24"/>
        <v>Obesity</v>
      </c>
      <c r="D831" s="47">
        <v>4.13</v>
      </c>
      <c r="E831" s="47" t="str">
        <f t="shared" si="25"/>
        <v>Normal</v>
      </c>
      <c r="F831" s="47" t="s">
        <v>2380</v>
      </c>
      <c r="G831" s="47" t="s">
        <v>2380</v>
      </c>
      <c r="H831" s="47" t="s">
        <v>2380</v>
      </c>
      <c r="I831" s="47">
        <v>2</v>
      </c>
      <c r="J831" s="47" t="s">
        <v>2380</v>
      </c>
    </row>
    <row r="832" spans="1:10" x14ac:dyDescent="0.25">
      <c r="A832" s="47" t="s">
        <v>1540</v>
      </c>
      <c r="B832" s="47">
        <v>36.24</v>
      </c>
      <c r="C832" s="47" t="str">
        <f t="shared" si="24"/>
        <v>Obesity</v>
      </c>
      <c r="D832" s="47">
        <v>8.3800000000000008</v>
      </c>
      <c r="E832" s="47" t="str">
        <f t="shared" si="25"/>
        <v>Above Diabetes</v>
      </c>
      <c r="F832" s="47" t="s">
        <v>2383</v>
      </c>
      <c r="G832" s="47" t="s">
        <v>2380</v>
      </c>
      <c r="H832" s="47" t="s">
        <v>2380</v>
      </c>
      <c r="I832" s="47">
        <v>1</v>
      </c>
      <c r="J832" s="47" t="s">
        <v>2380</v>
      </c>
    </row>
    <row r="833" spans="1:10" x14ac:dyDescent="0.25">
      <c r="A833" s="47" t="s">
        <v>1539</v>
      </c>
      <c r="B833" s="47">
        <v>36.954999999999998</v>
      </c>
      <c r="C833" s="47" t="str">
        <f t="shared" si="24"/>
        <v>Obesity</v>
      </c>
      <c r="D833" s="47">
        <v>8.07</v>
      </c>
      <c r="E833" s="47" t="str">
        <f t="shared" si="25"/>
        <v>Above Diabetes</v>
      </c>
      <c r="F833" s="47" t="s">
        <v>2380</v>
      </c>
      <c r="G833" s="47" t="s">
        <v>2380</v>
      </c>
      <c r="H833" s="47" t="s">
        <v>2380</v>
      </c>
      <c r="I833" s="47">
        <v>0</v>
      </c>
      <c r="J833" s="47" t="s">
        <v>2380</v>
      </c>
    </row>
    <row r="834" spans="1:10" x14ac:dyDescent="0.25">
      <c r="A834" s="47" t="s">
        <v>1538</v>
      </c>
      <c r="B834" s="47">
        <v>29.64</v>
      </c>
      <c r="C834" s="47" t="str">
        <f t="shared" si="24"/>
        <v>Over Weight</v>
      </c>
      <c r="D834" s="47">
        <v>8.9499999999999993</v>
      </c>
      <c r="E834" s="47" t="str">
        <f t="shared" si="25"/>
        <v>Above Diabetes</v>
      </c>
      <c r="F834" s="47" t="s">
        <v>2380</v>
      </c>
      <c r="G834" s="47" t="s">
        <v>2380</v>
      </c>
      <c r="H834" s="47" t="s">
        <v>2380</v>
      </c>
      <c r="I834" s="47">
        <v>0</v>
      </c>
      <c r="J834" s="47" t="s">
        <v>2380</v>
      </c>
    </row>
    <row r="835" spans="1:10" x14ac:dyDescent="0.25">
      <c r="A835" s="47" t="s">
        <v>1537</v>
      </c>
      <c r="B835" s="47">
        <v>42.74</v>
      </c>
      <c r="C835" s="47" t="str">
        <f t="shared" ref="C835:C898" si="26">IF(B835&lt;18.5,"Under Weight", IF(B835&lt;=24.9,"Healthy Weight", IF(B835&lt;=29.9,"Over Weight","Obesity")))</f>
        <v>Obesity</v>
      </c>
      <c r="D835" s="47">
        <v>6.31</v>
      </c>
      <c r="E835" s="47" t="str">
        <f t="shared" ref="E835:E898" si="27">IF(D835&lt;5.7,"Normal", IF(D835&lt;=6.4,"Prediabetes","Above Diabetes"))</f>
        <v>Prediabetes</v>
      </c>
      <c r="F835" s="47" t="s">
        <v>2383</v>
      </c>
      <c r="G835" s="47" t="s">
        <v>2380</v>
      </c>
      <c r="H835" s="47" t="s">
        <v>2380</v>
      </c>
      <c r="I835" s="47">
        <v>1</v>
      </c>
      <c r="J835" s="47" t="s">
        <v>2380</v>
      </c>
    </row>
    <row r="836" spans="1:10" x14ac:dyDescent="0.25">
      <c r="A836" s="47" t="s">
        <v>1536</v>
      </c>
      <c r="B836" s="47">
        <v>36.130000000000003</v>
      </c>
      <c r="C836" s="47" t="str">
        <f t="shared" si="26"/>
        <v>Obesity</v>
      </c>
      <c r="D836" s="47">
        <v>7.19</v>
      </c>
      <c r="E836" s="47" t="str">
        <f t="shared" si="27"/>
        <v>Above Diabetes</v>
      </c>
      <c r="F836" s="47" t="s">
        <v>2383</v>
      </c>
      <c r="G836" s="47" t="s">
        <v>2380</v>
      </c>
      <c r="H836" s="47" t="s">
        <v>2380</v>
      </c>
      <c r="I836" s="47">
        <v>2</v>
      </c>
      <c r="J836" s="47" t="s">
        <v>2380</v>
      </c>
    </row>
    <row r="837" spans="1:10" x14ac:dyDescent="0.25">
      <c r="A837" s="47" t="s">
        <v>1535</v>
      </c>
      <c r="B837" s="47">
        <v>31.55</v>
      </c>
      <c r="C837" s="47" t="str">
        <f t="shared" si="26"/>
        <v>Obesity</v>
      </c>
      <c r="D837" s="47">
        <v>6.11</v>
      </c>
      <c r="E837" s="47" t="str">
        <f t="shared" si="27"/>
        <v>Prediabetes</v>
      </c>
      <c r="F837" s="47" t="s">
        <v>2383</v>
      </c>
      <c r="G837" s="47" t="s">
        <v>2380</v>
      </c>
      <c r="H837" s="47" t="s">
        <v>2380</v>
      </c>
      <c r="I837" s="47">
        <v>1</v>
      </c>
      <c r="J837" s="47" t="s">
        <v>2380</v>
      </c>
    </row>
    <row r="838" spans="1:10" x14ac:dyDescent="0.25">
      <c r="A838" s="47" t="s">
        <v>1534</v>
      </c>
      <c r="B838" s="47">
        <v>52.75</v>
      </c>
      <c r="C838" s="47" t="str">
        <f t="shared" si="26"/>
        <v>Obesity</v>
      </c>
      <c r="D838" s="47">
        <v>6.02</v>
      </c>
      <c r="E838" s="47" t="str">
        <f t="shared" si="27"/>
        <v>Prediabetes</v>
      </c>
      <c r="F838" s="47" t="s">
        <v>2380</v>
      </c>
      <c r="G838" s="47" t="s">
        <v>2380</v>
      </c>
      <c r="H838" s="47" t="s">
        <v>2380</v>
      </c>
      <c r="I838" s="47">
        <v>1</v>
      </c>
      <c r="J838" s="47" t="s">
        <v>2380</v>
      </c>
    </row>
    <row r="839" spans="1:10" x14ac:dyDescent="0.25">
      <c r="A839" s="47" t="s">
        <v>1533</v>
      </c>
      <c r="B839" s="47">
        <v>36.67</v>
      </c>
      <c r="C839" s="47" t="str">
        <f t="shared" si="26"/>
        <v>Obesity</v>
      </c>
      <c r="D839" s="47">
        <v>11.86</v>
      </c>
      <c r="E839" s="47" t="str">
        <f t="shared" si="27"/>
        <v>Above Diabetes</v>
      </c>
      <c r="F839" s="47" t="s">
        <v>2380</v>
      </c>
      <c r="G839" s="47" t="s">
        <v>2380</v>
      </c>
      <c r="H839" s="47" t="s">
        <v>2380</v>
      </c>
      <c r="I839" s="47">
        <v>0</v>
      </c>
      <c r="J839" s="47" t="s">
        <v>2380</v>
      </c>
    </row>
    <row r="840" spans="1:10" x14ac:dyDescent="0.25">
      <c r="A840" s="47" t="s">
        <v>1532</v>
      </c>
      <c r="B840" s="47">
        <v>38.06</v>
      </c>
      <c r="C840" s="47" t="str">
        <f t="shared" si="26"/>
        <v>Obesity</v>
      </c>
      <c r="D840" s="47">
        <v>8.25</v>
      </c>
      <c r="E840" s="47" t="str">
        <f t="shared" si="27"/>
        <v>Above Diabetes</v>
      </c>
      <c r="F840" s="47" t="s">
        <v>2380</v>
      </c>
      <c r="G840" s="47" t="s">
        <v>2380</v>
      </c>
      <c r="H840" s="47" t="s">
        <v>2380</v>
      </c>
      <c r="I840" s="47">
        <v>0</v>
      </c>
      <c r="J840" s="47" t="s">
        <v>2380</v>
      </c>
    </row>
    <row r="841" spans="1:10" x14ac:dyDescent="0.25">
      <c r="A841" s="47" t="s">
        <v>1531</v>
      </c>
      <c r="B841" s="47">
        <v>38</v>
      </c>
      <c r="C841" s="47" t="str">
        <f t="shared" si="26"/>
        <v>Obesity</v>
      </c>
      <c r="D841" s="47">
        <v>8.1300000000000008</v>
      </c>
      <c r="E841" s="47" t="str">
        <f t="shared" si="27"/>
        <v>Above Diabetes</v>
      </c>
      <c r="F841" s="47" t="s">
        <v>2380</v>
      </c>
      <c r="G841" s="47" t="s">
        <v>2380</v>
      </c>
      <c r="H841" s="47" t="s">
        <v>2380</v>
      </c>
      <c r="I841" s="47">
        <v>0</v>
      </c>
      <c r="J841" s="47" t="s">
        <v>2380</v>
      </c>
    </row>
    <row r="842" spans="1:10" x14ac:dyDescent="0.25">
      <c r="A842" s="47" t="s">
        <v>1530</v>
      </c>
      <c r="B842" s="47">
        <v>35.1</v>
      </c>
      <c r="C842" s="47" t="str">
        <f t="shared" si="26"/>
        <v>Obesity</v>
      </c>
      <c r="D842" s="47">
        <v>10.1</v>
      </c>
      <c r="E842" s="47" t="str">
        <f t="shared" si="27"/>
        <v>Above Diabetes</v>
      </c>
      <c r="F842" s="47" t="s">
        <v>2380</v>
      </c>
      <c r="G842" s="47" t="s">
        <v>2380</v>
      </c>
      <c r="H842" s="47" t="s">
        <v>2380</v>
      </c>
      <c r="I842" s="47">
        <v>0</v>
      </c>
      <c r="J842" s="47" t="s">
        <v>2380</v>
      </c>
    </row>
    <row r="843" spans="1:10" x14ac:dyDescent="0.25">
      <c r="A843" s="47" t="s">
        <v>1529</v>
      </c>
      <c r="B843" s="47">
        <v>33.82</v>
      </c>
      <c r="C843" s="47" t="str">
        <f t="shared" si="26"/>
        <v>Obesity</v>
      </c>
      <c r="D843" s="47">
        <v>5.89</v>
      </c>
      <c r="E843" s="47" t="str">
        <f t="shared" si="27"/>
        <v>Prediabetes</v>
      </c>
      <c r="F843" s="47" t="s">
        <v>2383</v>
      </c>
      <c r="G843" s="47" t="s">
        <v>2380</v>
      </c>
      <c r="H843" s="47" t="s">
        <v>2380</v>
      </c>
      <c r="I843" s="47">
        <v>2</v>
      </c>
      <c r="J843" s="47" t="s">
        <v>2380</v>
      </c>
    </row>
    <row r="844" spans="1:10" x14ac:dyDescent="0.25">
      <c r="A844" s="47" t="s">
        <v>1528</v>
      </c>
      <c r="B844" s="47">
        <v>37.43</v>
      </c>
      <c r="C844" s="47" t="str">
        <f t="shared" si="26"/>
        <v>Obesity</v>
      </c>
      <c r="D844" s="47">
        <v>4.97</v>
      </c>
      <c r="E844" s="47" t="str">
        <f t="shared" si="27"/>
        <v>Normal</v>
      </c>
      <c r="F844" s="47" t="s">
        <v>2380</v>
      </c>
      <c r="G844" s="47" t="s">
        <v>2380</v>
      </c>
      <c r="H844" s="47" t="s">
        <v>2380</v>
      </c>
      <c r="I844" s="47">
        <v>2</v>
      </c>
      <c r="J844" s="47" t="s">
        <v>2380</v>
      </c>
    </row>
    <row r="845" spans="1:10" x14ac:dyDescent="0.25">
      <c r="A845" s="47" t="s">
        <v>1527</v>
      </c>
      <c r="B845" s="47">
        <v>30.5</v>
      </c>
      <c r="C845" s="47" t="str">
        <f t="shared" si="26"/>
        <v>Obesity</v>
      </c>
      <c r="D845" s="47">
        <v>9.9</v>
      </c>
      <c r="E845" s="47" t="str">
        <f t="shared" si="27"/>
        <v>Above Diabetes</v>
      </c>
      <c r="F845" s="47" t="s">
        <v>2380</v>
      </c>
      <c r="G845" s="47" t="s">
        <v>2380</v>
      </c>
      <c r="H845" s="47" t="s">
        <v>2380</v>
      </c>
      <c r="I845" s="47">
        <v>0</v>
      </c>
      <c r="J845" s="47" t="s">
        <v>2380</v>
      </c>
    </row>
    <row r="846" spans="1:10" x14ac:dyDescent="0.25">
      <c r="A846" s="47" t="s">
        <v>1526</v>
      </c>
      <c r="B846" s="47">
        <v>24.53</v>
      </c>
      <c r="C846" s="47" t="str">
        <f t="shared" si="26"/>
        <v>Healthy Weight</v>
      </c>
      <c r="D846" s="47">
        <v>9.0500000000000007</v>
      </c>
      <c r="E846" s="47" t="str">
        <f t="shared" si="27"/>
        <v>Above Diabetes</v>
      </c>
      <c r="F846" s="47" t="s">
        <v>2380</v>
      </c>
      <c r="G846" s="47" t="s">
        <v>2380</v>
      </c>
      <c r="H846" s="47" t="s">
        <v>2380</v>
      </c>
      <c r="I846" s="47">
        <v>0</v>
      </c>
      <c r="J846" s="47" t="s">
        <v>2380</v>
      </c>
    </row>
    <row r="847" spans="1:10" x14ac:dyDescent="0.25">
      <c r="A847" s="47" t="s">
        <v>1525</v>
      </c>
      <c r="B847" s="47">
        <v>25.74</v>
      </c>
      <c r="C847" s="47" t="str">
        <f t="shared" si="26"/>
        <v>Over Weight</v>
      </c>
      <c r="D847" s="47">
        <v>10.93</v>
      </c>
      <c r="E847" s="47" t="str">
        <f t="shared" si="27"/>
        <v>Above Diabetes</v>
      </c>
      <c r="F847" s="47" t="s">
        <v>2380</v>
      </c>
      <c r="G847" s="47" t="s">
        <v>2380</v>
      </c>
      <c r="H847" s="47" t="s">
        <v>2380</v>
      </c>
      <c r="I847" s="47">
        <v>0</v>
      </c>
      <c r="J847" s="47" t="s">
        <v>2380</v>
      </c>
    </row>
    <row r="848" spans="1:10" x14ac:dyDescent="0.25">
      <c r="A848" s="47" t="s">
        <v>1524</v>
      </c>
      <c r="B848" s="47">
        <v>34.08</v>
      </c>
      <c r="C848" s="47" t="str">
        <f t="shared" si="26"/>
        <v>Obesity</v>
      </c>
      <c r="D848" s="47">
        <v>7.58</v>
      </c>
      <c r="E848" s="47" t="str">
        <f t="shared" si="27"/>
        <v>Above Diabetes</v>
      </c>
      <c r="F848" s="47" t="s">
        <v>2383</v>
      </c>
      <c r="G848" s="47" t="s">
        <v>2380</v>
      </c>
      <c r="H848" s="47" t="s">
        <v>2380</v>
      </c>
      <c r="I848" s="47">
        <v>2</v>
      </c>
      <c r="J848" s="47" t="s">
        <v>2380</v>
      </c>
    </row>
    <row r="849" spans="1:10" x14ac:dyDescent="0.25">
      <c r="A849" s="47" t="s">
        <v>1523</v>
      </c>
      <c r="B849" s="47">
        <v>31.35</v>
      </c>
      <c r="C849" s="47" t="str">
        <f t="shared" si="26"/>
        <v>Obesity</v>
      </c>
      <c r="D849" s="47">
        <v>11</v>
      </c>
      <c r="E849" s="47" t="str">
        <f t="shared" si="27"/>
        <v>Above Diabetes</v>
      </c>
      <c r="F849" s="47" t="s">
        <v>2383</v>
      </c>
      <c r="G849" s="47" t="s">
        <v>2380</v>
      </c>
      <c r="H849" s="47" t="s">
        <v>2383</v>
      </c>
      <c r="I849" s="47">
        <v>1</v>
      </c>
      <c r="J849" s="47" t="s">
        <v>2380</v>
      </c>
    </row>
    <row r="850" spans="1:10" x14ac:dyDescent="0.25">
      <c r="A850" s="47" t="s">
        <v>1522</v>
      </c>
      <c r="B850" s="47">
        <v>26.79</v>
      </c>
      <c r="C850" s="47" t="str">
        <f t="shared" si="26"/>
        <v>Over Weight</v>
      </c>
      <c r="D850" s="47">
        <v>5.0599999999999996</v>
      </c>
      <c r="E850" s="47" t="str">
        <f t="shared" si="27"/>
        <v>Normal</v>
      </c>
      <c r="F850" s="47" t="s">
        <v>2380</v>
      </c>
      <c r="G850" s="47" t="s">
        <v>2380</v>
      </c>
      <c r="H850" s="47" t="s">
        <v>2380</v>
      </c>
      <c r="I850" s="47">
        <v>1</v>
      </c>
      <c r="J850" s="47" t="s">
        <v>2380</v>
      </c>
    </row>
    <row r="851" spans="1:10" x14ac:dyDescent="0.25">
      <c r="A851" s="47" t="s">
        <v>1521</v>
      </c>
      <c r="B851" s="47">
        <v>42.78</v>
      </c>
      <c r="C851" s="47" t="str">
        <f t="shared" si="26"/>
        <v>Obesity</v>
      </c>
      <c r="D851" s="47">
        <v>6.11</v>
      </c>
      <c r="E851" s="47" t="str">
        <f t="shared" si="27"/>
        <v>Prediabetes</v>
      </c>
      <c r="F851" s="47" t="s">
        <v>2383</v>
      </c>
      <c r="G851" s="47" t="s">
        <v>2380</v>
      </c>
      <c r="H851" s="47" t="s">
        <v>2380</v>
      </c>
      <c r="I851" s="47">
        <v>1</v>
      </c>
      <c r="J851" s="47" t="s">
        <v>2380</v>
      </c>
    </row>
    <row r="852" spans="1:10" x14ac:dyDescent="0.25">
      <c r="A852" s="47" t="s">
        <v>1520</v>
      </c>
      <c r="B852" s="47">
        <v>46.75</v>
      </c>
      <c r="C852" s="47" t="str">
        <f t="shared" si="26"/>
        <v>Obesity</v>
      </c>
      <c r="D852" s="47">
        <v>6.66</v>
      </c>
      <c r="E852" s="47" t="str">
        <f t="shared" si="27"/>
        <v>Above Diabetes</v>
      </c>
      <c r="F852" s="47" t="s">
        <v>2383</v>
      </c>
      <c r="G852" s="47" t="s">
        <v>2380</v>
      </c>
      <c r="H852" s="47" t="s">
        <v>2380</v>
      </c>
      <c r="I852" s="47">
        <v>2</v>
      </c>
      <c r="J852" s="47" t="s">
        <v>2380</v>
      </c>
    </row>
    <row r="853" spans="1:10" x14ac:dyDescent="0.25">
      <c r="A853" s="47" t="s">
        <v>1519</v>
      </c>
      <c r="B853" s="47">
        <v>32.15</v>
      </c>
      <c r="C853" s="47" t="str">
        <f t="shared" si="26"/>
        <v>Obesity</v>
      </c>
      <c r="D853" s="47">
        <v>4.0199999999999996</v>
      </c>
      <c r="E853" s="47" t="str">
        <f t="shared" si="27"/>
        <v>Normal</v>
      </c>
      <c r="F853" s="47" t="s">
        <v>2383</v>
      </c>
      <c r="G853" s="47" t="s">
        <v>2380</v>
      </c>
      <c r="H853" s="47" t="s">
        <v>2383</v>
      </c>
      <c r="I853" s="47">
        <v>1</v>
      </c>
      <c r="J853" s="47" t="s">
        <v>2380</v>
      </c>
    </row>
    <row r="854" spans="1:10" x14ac:dyDescent="0.25">
      <c r="A854" s="47" t="s">
        <v>1518</v>
      </c>
      <c r="B854" s="47">
        <v>43.4</v>
      </c>
      <c r="C854" s="47" t="str">
        <f t="shared" si="26"/>
        <v>Obesity</v>
      </c>
      <c r="D854" s="47">
        <v>8.81</v>
      </c>
      <c r="E854" s="47" t="str">
        <f t="shared" si="27"/>
        <v>Above Diabetes</v>
      </c>
      <c r="F854" s="47" t="s">
        <v>2383</v>
      </c>
      <c r="G854" s="47" t="s">
        <v>2380</v>
      </c>
      <c r="H854" s="47" t="s">
        <v>2380</v>
      </c>
      <c r="I854" s="47">
        <v>2</v>
      </c>
      <c r="J854" s="47" t="s">
        <v>2380</v>
      </c>
    </row>
    <row r="855" spans="1:10" x14ac:dyDescent="0.25">
      <c r="A855" s="47" t="s">
        <v>1517</v>
      </c>
      <c r="B855" s="47">
        <v>31.57</v>
      </c>
      <c r="C855" s="47" t="str">
        <f t="shared" si="26"/>
        <v>Obesity</v>
      </c>
      <c r="D855" s="47">
        <v>7.92</v>
      </c>
      <c r="E855" s="47" t="str">
        <f t="shared" si="27"/>
        <v>Above Diabetes</v>
      </c>
      <c r="F855" s="47" t="s">
        <v>2383</v>
      </c>
      <c r="G855" s="47" t="s">
        <v>2380</v>
      </c>
      <c r="H855" s="47" t="s">
        <v>2380</v>
      </c>
      <c r="I855" s="47">
        <v>2</v>
      </c>
      <c r="J855" s="47" t="s">
        <v>2380</v>
      </c>
    </row>
    <row r="856" spans="1:10" x14ac:dyDescent="0.25">
      <c r="A856" s="47" t="s">
        <v>1516</v>
      </c>
      <c r="B856" s="47">
        <v>24.32</v>
      </c>
      <c r="C856" s="47" t="str">
        <f t="shared" si="26"/>
        <v>Healthy Weight</v>
      </c>
      <c r="D856" s="47">
        <v>7.48</v>
      </c>
      <c r="E856" s="47" t="str">
        <f t="shared" si="27"/>
        <v>Above Diabetes</v>
      </c>
      <c r="F856" s="47" t="s">
        <v>2380</v>
      </c>
      <c r="G856" s="47" t="s">
        <v>2380</v>
      </c>
      <c r="H856" s="47" t="s">
        <v>2380</v>
      </c>
      <c r="I856" s="47">
        <v>0</v>
      </c>
      <c r="J856" s="47" t="s">
        <v>2380</v>
      </c>
    </row>
    <row r="857" spans="1:10" x14ac:dyDescent="0.25">
      <c r="A857" s="47" t="s">
        <v>1515</v>
      </c>
      <c r="B857" s="47">
        <v>31.07</v>
      </c>
      <c r="C857" s="47" t="str">
        <f t="shared" si="26"/>
        <v>Obesity</v>
      </c>
      <c r="D857" s="47">
        <v>4.62</v>
      </c>
      <c r="E857" s="47" t="str">
        <f t="shared" si="27"/>
        <v>Normal</v>
      </c>
      <c r="F857" s="47" t="s">
        <v>2383</v>
      </c>
      <c r="G857" s="47" t="s">
        <v>2380</v>
      </c>
      <c r="H857" s="47" t="s">
        <v>2380</v>
      </c>
      <c r="I857" s="47">
        <v>2</v>
      </c>
      <c r="J857" s="47" t="s">
        <v>2380</v>
      </c>
    </row>
    <row r="858" spans="1:10" x14ac:dyDescent="0.25">
      <c r="A858" s="47" t="s">
        <v>1514</v>
      </c>
      <c r="B858" s="47">
        <v>35.814999999999998</v>
      </c>
      <c r="C858" s="47" t="str">
        <f t="shared" si="26"/>
        <v>Obesity</v>
      </c>
      <c r="D858" s="47">
        <v>8.4700000000000006</v>
      </c>
      <c r="E858" s="47" t="str">
        <f t="shared" si="27"/>
        <v>Above Diabetes</v>
      </c>
      <c r="F858" s="47" t="s">
        <v>2380</v>
      </c>
      <c r="G858" s="47" t="s">
        <v>2380</v>
      </c>
      <c r="H858" s="47" t="s">
        <v>2380</v>
      </c>
      <c r="I858" s="47">
        <v>0</v>
      </c>
      <c r="J858" s="47" t="s">
        <v>2380</v>
      </c>
    </row>
    <row r="859" spans="1:10" x14ac:dyDescent="0.25">
      <c r="A859" s="47" t="s">
        <v>1513</v>
      </c>
      <c r="B859" s="47">
        <v>40.81</v>
      </c>
      <c r="C859" s="47" t="str">
        <f t="shared" si="26"/>
        <v>Obesity</v>
      </c>
      <c r="D859" s="47">
        <v>10.58</v>
      </c>
      <c r="E859" s="47" t="str">
        <f t="shared" si="27"/>
        <v>Above Diabetes</v>
      </c>
      <c r="F859" s="47" t="s">
        <v>2383</v>
      </c>
      <c r="G859" s="47" t="s">
        <v>2380</v>
      </c>
      <c r="H859" s="47" t="s">
        <v>2380</v>
      </c>
      <c r="I859" s="47">
        <v>0</v>
      </c>
      <c r="J859" s="47" t="s">
        <v>2380</v>
      </c>
    </row>
    <row r="860" spans="1:10" x14ac:dyDescent="0.25">
      <c r="A860" s="47" t="s">
        <v>1512</v>
      </c>
      <c r="B860" s="47">
        <v>24.605</v>
      </c>
      <c r="C860" s="47" t="str">
        <f t="shared" si="26"/>
        <v>Healthy Weight</v>
      </c>
      <c r="D860" s="47">
        <v>7.48</v>
      </c>
      <c r="E860" s="47" t="str">
        <f t="shared" si="27"/>
        <v>Above Diabetes</v>
      </c>
      <c r="F860" s="47" t="s">
        <v>2380</v>
      </c>
      <c r="G860" s="47" t="s">
        <v>2380</v>
      </c>
      <c r="H860" s="47" t="s">
        <v>2380</v>
      </c>
      <c r="I860" s="47">
        <v>0</v>
      </c>
      <c r="J860" s="47" t="s">
        <v>2380</v>
      </c>
    </row>
    <row r="861" spans="1:10" x14ac:dyDescent="0.25">
      <c r="A861" s="47" t="s">
        <v>1511</v>
      </c>
      <c r="B861" s="47">
        <v>21.47</v>
      </c>
      <c r="C861" s="47" t="str">
        <f t="shared" si="26"/>
        <v>Healthy Weight</v>
      </c>
      <c r="D861" s="47">
        <v>7.82</v>
      </c>
      <c r="E861" s="47" t="str">
        <f t="shared" si="27"/>
        <v>Above Diabetes</v>
      </c>
      <c r="F861" s="47" t="s">
        <v>2380</v>
      </c>
      <c r="G861" s="47" t="s">
        <v>2380</v>
      </c>
      <c r="H861" s="47" t="s">
        <v>2380</v>
      </c>
      <c r="I861" s="47">
        <v>0</v>
      </c>
      <c r="J861" s="47" t="s">
        <v>2380</v>
      </c>
    </row>
    <row r="862" spans="1:10" x14ac:dyDescent="0.25">
      <c r="A862" s="47" t="s">
        <v>1510</v>
      </c>
      <c r="B862" s="47">
        <v>52.89</v>
      </c>
      <c r="C862" s="47" t="str">
        <f t="shared" si="26"/>
        <v>Obesity</v>
      </c>
      <c r="D862" s="47">
        <v>4.96</v>
      </c>
      <c r="E862" s="47" t="str">
        <f t="shared" si="27"/>
        <v>Normal</v>
      </c>
      <c r="F862" s="47" t="s">
        <v>2383</v>
      </c>
      <c r="G862" s="47" t="s">
        <v>2380</v>
      </c>
      <c r="H862" s="47" t="s">
        <v>2380</v>
      </c>
      <c r="I862" s="47">
        <v>1</v>
      </c>
      <c r="J862" s="47" t="s">
        <v>2380</v>
      </c>
    </row>
    <row r="863" spans="1:10" x14ac:dyDescent="0.25">
      <c r="A863" s="47" t="s">
        <v>1509</v>
      </c>
      <c r="B863" s="47">
        <v>32.965000000000003</v>
      </c>
      <c r="C863" s="47" t="str">
        <f t="shared" si="26"/>
        <v>Obesity</v>
      </c>
      <c r="D863" s="47">
        <v>6.15</v>
      </c>
      <c r="E863" s="47" t="str">
        <f t="shared" si="27"/>
        <v>Prediabetes</v>
      </c>
      <c r="F863" s="47" t="s">
        <v>2383</v>
      </c>
      <c r="G863" s="47" t="s">
        <v>2380</v>
      </c>
      <c r="H863" s="47" t="s">
        <v>2380</v>
      </c>
      <c r="I863" s="47">
        <v>1</v>
      </c>
      <c r="J863" s="47" t="s">
        <v>2380</v>
      </c>
    </row>
    <row r="864" spans="1:10" x14ac:dyDescent="0.25">
      <c r="A864" s="47" t="s">
        <v>1508</v>
      </c>
      <c r="B864" s="47">
        <v>36.799999999999997</v>
      </c>
      <c r="C864" s="47" t="str">
        <f t="shared" si="26"/>
        <v>Obesity</v>
      </c>
      <c r="D864" s="47">
        <v>4.62</v>
      </c>
      <c r="E864" s="47" t="str">
        <f t="shared" si="27"/>
        <v>Normal</v>
      </c>
      <c r="F864" s="47" t="s">
        <v>2380</v>
      </c>
      <c r="G864" s="47" t="s">
        <v>2380</v>
      </c>
      <c r="H864" s="47" t="s">
        <v>2383</v>
      </c>
      <c r="I864" s="47">
        <v>1</v>
      </c>
      <c r="J864" s="47" t="s">
        <v>2380</v>
      </c>
    </row>
    <row r="865" spans="1:10" x14ac:dyDescent="0.25">
      <c r="A865" s="47" t="s">
        <v>1507</v>
      </c>
      <c r="B865" s="47">
        <v>34.299999999999997</v>
      </c>
      <c r="C865" s="47" t="str">
        <f t="shared" si="26"/>
        <v>Obesity</v>
      </c>
      <c r="D865" s="47">
        <v>4.87</v>
      </c>
      <c r="E865" s="47" t="str">
        <f t="shared" si="27"/>
        <v>Normal</v>
      </c>
      <c r="F865" s="47" t="s">
        <v>2380</v>
      </c>
      <c r="G865" s="47" t="s">
        <v>2380</v>
      </c>
      <c r="H865" s="47" t="s">
        <v>2380</v>
      </c>
      <c r="I865" s="47">
        <v>2</v>
      </c>
      <c r="J865" s="47" t="s">
        <v>2380</v>
      </c>
    </row>
    <row r="866" spans="1:10" x14ac:dyDescent="0.25">
      <c r="A866" s="47" t="s">
        <v>1506</v>
      </c>
      <c r="B866" s="47">
        <v>35.244999999999997</v>
      </c>
      <c r="C866" s="47" t="str">
        <f t="shared" si="26"/>
        <v>Obesity</v>
      </c>
      <c r="D866" s="47">
        <v>4.63</v>
      </c>
      <c r="E866" s="47" t="str">
        <f t="shared" si="27"/>
        <v>Normal</v>
      </c>
      <c r="F866" s="47" t="s">
        <v>2380</v>
      </c>
      <c r="G866" s="47" t="s">
        <v>2380</v>
      </c>
      <c r="H866" s="47" t="s">
        <v>2380</v>
      </c>
      <c r="I866" s="47">
        <v>0</v>
      </c>
      <c r="J866" s="47" t="s">
        <v>2380</v>
      </c>
    </row>
    <row r="867" spans="1:10" x14ac:dyDescent="0.25">
      <c r="A867" s="47" t="s">
        <v>1505</v>
      </c>
      <c r="B867" s="47">
        <v>26.23</v>
      </c>
      <c r="C867" s="47" t="str">
        <f t="shared" si="26"/>
        <v>Over Weight</v>
      </c>
      <c r="D867" s="47">
        <v>11.93</v>
      </c>
      <c r="E867" s="47" t="str">
        <f t="shared" si="27"/>
        <v>Above Diabetes</v>
      </c>
      <c r="F867" s="47" t="s">
        <v>2380</v>
      </c>
      <c r="G867" s="47" t="s">
        <v>2380</v>
      </c>
      <c r="H867" s="47" t="s">
        <v>2380</v>
      </c>
      <c r="I867" s="47">
        <v>0</v>
      </c>
      <c r="J867" s="47" t="s">
        <v>2380</v>
      </c>
    </row>
    <row r="868" spans="1:10" x14ac:dyDescent="0.25">
      <c r="A868" s="47" t="s">
        <v>1504</v>
      </c>
      <c r="B868" s="47">
        <v>36.1</v>
      </c>
      <c r="C868" s="47" t="str">
        <f t="shared" si="26"/>
        <v>Obesity</v>
      </c>
      <c r="D868" s="47">
        <v>5.65</v>
      </c>
      <c r="E868" s="47" t="str">
        <f t="shared" si="27"/>
        <v>Normal</v>
      </c>
      <c r="F868" s="47" t="s">
        <v>2383</v>
      </c>
      <c r="G868" s="47" t="s">
        <v>2380</v>
      </c>
      <c r="H868" s="47" t="s">
        <v>2380</v>
      </c>
      <c r="I868" s="47">
        <v>2</v>
      </c>
      <c r="J868" s="47" t="s">
        <v>2380</v>
      </c>
    </row>
    <row r="869" spans="1:10" x14ac:dyDescent="0.25">
      <c r="A869" s="47" t="s">
        <v>1503</v>
      </c>
      <c r="B869" s="47">
        <v>37.1</v>
      </c>
      <c r="C869" s="47" t="str">
        <f t="shared" si="26"/>
        <v>Obesity</v>
      </c>
      <c r="D869" s="47">
        <v>11.21</v>
      </c>
      <c r="E869" s="47" t="str">
        <f t="shared" si="27"/>
        <v>Above Diabetes</v>
      </c>
      <c r="F869" s="47" t="s">
        <v>2383</v>
      </c>
      <c r="G869" s="47" t="s">
        <v>2380</v>
      </c>
      <c r="H869" s="47" t="s">
        <v>2383</v>
      </c>
      <c r="I869" s="47">
        <v>1</v>
      </c>
      <c r="J869" s="47" t="s">
        <v>2380</v>
      </c>
    </row>
    <row r="870" spans="1:10" x14ac:dyDescent="0.25">
      <c r="A870" s="47" t="s">
        <v>1502</v>
      </c>
      <c r="B870" s="47">
        <v>27.5</v>
      </c>
      <c r="C870" s="47" t="str">
        <f t="shared" si="26"/>
        <v>Over Weight</v>
      </c>
      <c r="D870" s="47">
        <v>10.62</v>
      </c>
      <c r="E870" s="47" t="str">
        <f t="shared" si="27"/>
        <v>Above Diabetes</v>
      </c>
      <c r="F870" s="47" t="s">
        <v>2383</v>
      </c>
      <c r="G870" s="47" t="s">
        <v>2380</v>
      </c>
      <c r="H870" s="47" t="s">
        <v>2383</v>
      </c>
      <c r="I870" s="47">
        <v>1</v>
      </c>
      <c r="J870" s="47" t="s">
        <v>2380</v>
      </c>
    </row>
    <row r="871" spans="1:10" x14ac:dyDescent="0.25">
      <c r="A871" s="47" t="s">
        <v>1501</v>
      </c>
      <c r="B871" s="47">
        <v>24.7</v>
      </c>
      <c r="C871" s="47" t="str">
        <f t="shared" si="26"/>
        <v>Healthy Weight</v>
      </c>
      <c r="D871" s="47">
        <v>10.7</v>
      </c>
      <c r="E871" s="47" t="str">
        <f t="shared" si="27"/>
        <v>Above Diabetes</v>
      </c>
      <c r="F871" s="47" t="s">
        <v>2383</v>
      </c>
      <c r="G871" s="47" t="s">
        <v>2380</v>
      </c>
      <c r="H871" s="47" t="s">
        <v>2383</v>
      </c>
      <c r="I871" s="47">
        <v>1</v>
      </c>
      <c r="J871" s="47" t="s">
        <v>2380</v>
      </c>
    </row>
    <row r="872" spans="1:10" x14ac:dyDescent="0.25">
      <c r="A872" s="47" t="s">
        <v>1500</v>
      </c>
      <c r="B872" s="47">
        <v>26.78</v>
      </c>
      <c r="C872" s="47" t="str">
        <f t="shared" si="26"/>
        <v>Over Weight</v>
      </c>
      <c r="D872" s="47">
        <v>10.02</v>
      </c>
      <c r="E872" s="47" t="str">
        <f t="shared" si="27"/>
        <v>Above Diabetes</v>
      </c>
      <c r="F872" s="47" t="s">
        <v>2383</v>
      </c>
      <c r="G872" s="47" t="s">
        <v>2380</v>
      </c>
      <c r="H872" s="47" t="s">
        <v>2383</v>
      </c>
      <c r="I872" s="47">
        <v>1</v>
      </c>
      <c r="J872" s="47" t="s">
        <v>2380</v>
      </c>
    </row>
    <row r="873" spans="1:10" x14ac:dyDescent="0.25">
      <c r="A873" s="47" t="s">
        <v>1499</v>
      </c>
      <c r="B873" s="47">
        <v>45.8</v>
      </c>
      <c r="C873" s="47" t="str">
        <f t="shared" si="26"/>
        <v>Obesity</v>
      </c>
      <c r="D873" s="47">
        <v>4.8499999999999996</v>
      </c>
      <c r="E873" s="47" t="str">
        <f t="shared" si="27"/>
        <v>Normal</v>
      </c>
      <c r="F873" s="47" t="s">
        <v>2380</v>
      </c>
      <c r="G873" s="47" t="s">
        <v>2380</v>
      </c>
      <c r="H873" s="47" t="s">
        <v>2380</v>
      </c>
      <c r="I873" s="47">
        <v>0</v>
      </c>
      <c r="J873" s="47" t="s">
        <v>2380</v>
      </c>
    </row>
    <row r="874" spans="1:10" x14ac:dyDescent="0.25">
      <c r="A874" s="47" t="s">
        <v>1498</v>
      </c>
      <c r="B874" s="47">
        <v>29</v>
      </c>
      <c r="C874" s="47" t="str">
        <f t="shared" si="26"/>
        <v>Over Weight</v>
      </c>
      <c r="D874" s="47">
        <v>4.3899999999999997</v>
      </c>
      <c r="E874" s="47" t="str">
        <f t="shared" si="27"/>
        <v>Normal</v>
      </c>
      <c r="F874" s="47" t="s">
        <v>2383</v>
      </c>
      <c r="G874" s="47" t="s">
        <v>2380</v>
      </c>
      <c r="H874" s="47" t="s">
        <v>2380</v>
      </c>
      <c r="I874" s="47">
        <v>2</v>
      </c>
      <c r="J874" s="47" t="s">
        <v>2380</v>
      </c>
    </row>
    <row r="875" spans="1:10" x14ac:dyDescent="0.25">
      <c r="A875" s="47" t="s">
        <v>1497</v>
      </c>
      <c r="B875" s="47">
        <v>33.534999999999997</v>
      </c>
      <c r="C875" s="47" t="str">
        <f t="shared" si="26"/>
        <v>Obesity</v>
      </c>
      <c r="D875" s="47">
        <v>8.24</v>
      </c>
      <c r="E875" s="47" t="str">
        <f t="shared" si="27"/>
        <v>Above Diabetes</v>
      </c>
      <c r="F875" s="47" t="s">
        <v>2383</v>
      </c>
      <c r="G875" s="47" t="s">
        <v>2380</v>
      </c>
      <c r="H875" s="47" t="s">
        <v>2380</v>
      </c>
      <c r="I875" s="47">
        <v>0</v>
      </c>
      <c r="J875" s="47" t="s">
        <v>2380</v>
      </c>
    </row>
    <row r="876" spans="1:10" x14ac:dyDescent="0.25">
      <c r="A876" s="47" t="s">
        <v>1496</v>
      </c>
      <c r="B876" s="47">
        <v>32.774999999999999</v>
      </c>
      <c r="C876" s="47" t="str">
        <f t="shared" si="26"/>
        <v>Obesity</v>
      </c>
      <c r="D876" s="47">
        <v>9.77</v>
      </c>
      <c r="E876" s="47" t="str">
        <f t="shared" si="27"/>
        <v>Above Diabetes</v>
      </c>
      <c r="F876" s="47" t="s">
        <v>2383</v>
      </c>
      <c r="G876" s="47" t="s">
        <v>2380</v>
      </c>
      <c r="H876" s="47" t="s">
        <v>2380</v>
      </c>
      <c r="I876" s="47">
        <v>0</v>
      </c>
      <c r="J876" s="47" t="s">
        <v>2380</v>
      </c>
    </row>
    <row r="877" spans="1:10" x14ac:dyDescent="0.25">
      <c r="A877" s="47" t="s">
        <v>1495</v>
      </c>
      <c r="B877" s="47">
        <v>37.51</v>
      </c>
      <c r="C877" s="47" t="str">
        <f t="shared" si="26"/>
        <v>Obesity</v>
      </c>
      <c r="D877" s="47">
        <v>5.5</v>
      </c>
      <c r="E877" s="47" t="str">
        <f t="shared" si="27"/>
        <v>Normal</v>
      </c>
      <c r="F877" s="47" t="s">
        <v>2383</v>
      </c>
      <c r="G877" s="47" t="s">
        <v>2380</v>
      </c>
      <c r="H877" s="47" t="s">
        <v>2380</v>
      </c>
      <c r="I877" s="47">
        <v>2</v>
      </c>
      <c r="J877" s="47" t="s">
        <v>2380</v>
      </c>
    </row>
    <row r="878" spans="1:10" x14ac:dyDescent="0.25">
      <c r="A878" s="47" t="s">
        <v>1494</v>
      </c>
      <c r="B878" s="47">
        <v>39.86</v>
      </c>
      <c r="C878" s="47" t="str">
        <f t="shared" si="26"/>
        <v>Obesity</v>
      </c>
      <c r="D878" s="47">
        <v>11.84</v>
      </c>
      <c r="E878" s="47" t="str">
        <f t="shared" si="27"/>
        <v>Above Diabetes</v>
      </c>
      <c r="F878" s="47" t="s">
        <v>2383</v>
      </c>
      <c r="G878" s="47" t="s">
        <v>2380</v>
      </c>
      <c r="H878" s="47" t="s">
        <v>2380</v>
      </c>
      <c r="I878" s="47">
        <v>1</v>
      </c>
      <c r="J878" s="47" t="s">
        <v>2380</v>
      </c>
    </row>
    <row r="879" spans="1:10" x14ac:dyDescent="0.25">
      <c r="A879" s="47" t="s">
        <v>1493</v>
      </c>
      <c r="B879" s="47">
        <v>42.13</v>
      </c>
      <c r="C879" s="47" t="str">
        <f t="shared" si="26"/>
        <v>Obesity</v>
      </c>
      <c r="D879" s="47">
        <v>4.66</v>
      </c>
      <c r="E879" s="47" t="str">
        <f t="shared" si="27"/>
        <v>Normal</v>
      </c>
      <c r="F879" s="47" t="s">
        <v>2380</v>
      </c>
      <c r="G879" s="47" t="s">
        <v>2380</v>
      </c>
      <c r="H879" s="47" t="s">
        <v>2380</v>
      </c>
      <c r="I879" s="47">
        <v>0</v>
      </c>
      <c r="J879" s="47" t="s">
        <v>2380</v>
      </c>
    </row>
    <row r="880" spans="1:10" x14ac:dyDescent="0.25">
      <c r="A880" s="47" t="s">
        <v>1492</v>
      </c>
      <c r="B880" s="47">
        <v>35.99</v>
      </c>
      <c r="C880" s="47" t="str">
        <f t="shared" si="26"/>
        <v>Obesity</v>
      </c>
      <c r="D880" s="47">
        <v>11.11</v>
      </c>
      <c r="E880" s="47" t="str">
        <f t="shared" si="27"/>
        <v>Above Diabetes</v>
      </c>
      <c r="F880" s="47" t="s">
        <v>2380</v>
      </c>
      <c r="G880" s="47" t="s">
        <v>2380</v>
      </c>
      <c r="H880" s="47" t="s">
        <v>2380</v>
      </c>
      <c r="I880" s="47">
        <v>0</v>
      </c>
      <c r="J880" s="47" t="s">
        <v>2380</v>
      </c>
    </row>
    <row r="881" spans="1:10" x14ac:dyDescent="0.25">
      <c r="A881" s="47" t="s">
        <v>1491</v>
      </c>
      <c r="B881" s="47">
        <v>35.200000000000003</v>
      </c>
      <c r="C881" s="47" t="str">
        <f t="shared" si="26"/>
        <v>Obesity</v>
      </c>
      <c r="D881" s="47">
        <v>7.72</v>
      </c>
      <c r="E881" s="47" t="str">
        <f t="shared" si="27"/>
        <v>Above Diabetes</v>
      </c>
      <c r="F881" s="47" t="s">
        <v>2383</v>
      </c>
      <c r="G881" s="47" t="s">
        <v>2380</v>
      </c>
      <c r="H881" s="47" t="s">
        <v>2383</v>
      </c>
      <c r="I881" s="47">
        <v>1</v>
      </c>
      <c r="J881" s="47" t="s">
        <v>2380</v>
      </c>
    </row>
    <row r="882" spans="1:10" x14ac:dyDescent="0.25">
      <c r="A882" s="47" t="s">
        <v>1490</v>
      </c>
      <c r="B882" s="47">
        <v>29.91</v>
      </c>
      <c r="C882" s="47" t="str">
        <f t="shared" si="26"/>
        <v>Obesity</v>
      </c>
      <c r="D882" s="47">
        <v>5.55</v>
      </c>
      <c r="E882" s="47" t="str">
        <f t="shared" si="27"/>
        <v>Normal</v>
      </c>
      <c r="F882" s="47" t="s">
        <v>2383</v>
      </c>
      <c r="G882" s="47" t="s">
        <v>2380</v>
      </c>
      <c r="H882" s="47" t="s">
        <v>2380</v>
      </c>
      <c r="I882" s="47">
        <v>2</v>
      </c>
      <c r="J882" s="47" t="s">
        <v>2380</v>
      </c>
    </row>
    <row r="883" spans="1:10" x14ac:dyDescent="0.25">
      <c r="A883" s="47" t="s">
        <v>1489</v>
      </c>
      <c r="B883" s="47">
        <v>36.479999999999997</v>
      </c>
      <c r="C883" s="47" t="str">
        <f t="shared" si="26"/>
        <v>Obesity</v>
      </c>
      <c r="D883" s="47">
        <v>5.05</v>
      </c>
      <c r="E883" s="47" t="str">
        <f t="shared" si="27"/>
        <v>Normal</v>
      </c>
      <c r="F883" s="47" t="s">
        <v>2383</v>
      </c>
      <c r="G883" s="47" t="s">
        <v>2380</v>
      </c>
      <c r="H883" s="47" t="s">
        <v>2380</v>
      </c>
      <c r="I883" s="47">
        <v>1</v>
      </c>
      <c r="J883" s="47" t="s">
        <v>2380</v>
      </c>
    </row>
    <row r="884" spans="1:10" x14ac:dyDescent="0.25">
      <c r="A884" s="47" t="s">
        <v>1488</v>
      </c>
      <c r="B884" s="47">
        <v>27.5</v>
      </c>
      <c r="C884" s="47" t="str">
        <f t="shared" si="26"/>
        <v>Over Weight</v>
      </c>
      <c r="D884" s="47">
        <v>8.69</v>
      </c>
      <c r="E884" s="47" t="str">
        <f t="shared" si="27"/>
        <v>Above Diabetes</v>
      </c>
      <c r="F884" s="47" t="s">
        <v>2383</v>
      </c>
      <c r="G884" s="47" t="s">
        <v>2380</v>
      </c>
      <c r="H884" s="47" t="s">
        <v>2383</v>
      </c>
      <c r="I884" s="47">
        <v>1</v>
      </c>
      <c r="J884" s="47" t="s">
        <v>2380</v>
      </c>
    </row>
    <row r="885" spans="1:10" x14ac:dyDescent="0.25">
      <c r="A885" s="47" t="s">
        <v>1487</v>
      </c>
      <c r="B885" s="47">
        <v>33.44</v>
      </c>
      <c r="C885" s="47" t="str">
        <f t="shared" si="26"/>
        <v>Obesity</v>
      </c>
      <c r="D885" s="47">
        <v>5.9</v>
      </c>
      <c r="E885" s="47" t="str">
        <f t="shared" si="27"/>
        <v>Prediabetes</v>
      </c>
      <c r="F885" s="47" t="s">
        <v>2383</v>
      </c>
      <c r="G885" s="47" t="s">
        <v>2380</v>
      </c>
      <c r="H885" s="47" t="s">
        <v>2380</v>
      </c>
      <c r="I885" s="47">
        <v>1</v>
      </c>
      <c r="J885" s="47" t="s">
        <v>2380</v>
      </c>
    </row>
    <row r="886" spans="1:10" x14ac:dyDescent="0.25">
      <c r="A886" s="47" t="s">
        <v>1486</v>
      </c>
      <c r="B886" s="47">
        <v>28.215</v>
      </c>
      <c r="C886" s="47" t="str">
        <f t="shared" si="26"/>
        <v>Over Weight</v>
      </c>
      <c r="D886" s="47">
        <v>6.29</v>
      </c>
      <c r="E886" s="47" t="str">
        <f t="shared" si="27"/>
        <v>Prediabetes</v>
      </c>
      <c r="F886" s="47" t="s">
        <v>2383</v>
      </c>
      <c r="G886" s="47" t="s">
        <v>2380</v>
      </c>
      <c r="H886" s="47" t="s">
        <v>2380</v>
      </c>
      <c r="I886" s="47">
        <v>1</v>
      </c>
      <c r="J886" s="47" t="s">
        <v>2380</v>
      </c>
    </row>
    <row r="887" spans="1:10" x14ac:dyDescent="0.25">
      <c r="A887" s="47" t="s">
        <v>1485</v>
      </c>
      <c r="B887" s="47">
        <v>27.17</v>
      </c>
      <c r="C887" s="47" t="str">
        <f t="shared" si="26"/>
        <v>Over Weight</v>
      </c>
      <c r="D887" s="47">
        <v>5.84</v>
      </c>
      <c r="E887" s="47" t="str">
        <f t="shared" si="27"/>
        <v>Prediabetes</v>
      </c>
      <c r="F887" s="47" t="s">
        <v>2383</v>
      </c>
      <c r="G887" s="47" t="s">
        <v>2380</v>
      </c>
      <c r="H887" s="47" t="s">
        <v>2380</v>
      </c>
      <c r="I887" s="47">
        <v>1</v>
      </c>
      <c r="J887" s="47" t="s">
        <v>2380</v>
      </c>
    </row>
    <row r="888" spans="1:10" x14ac:dyDescent="0.25">
      <c r="A888" s="47" t="s">
        <v>1484</v>
      </c>
      <c r="B888" s="47">
        <v>35.380000000000003</v>
      </c>
      <c r="C888" s="47" t="str">
        <f t="shared" si="26"/>
        <v>Obesity</v>
      </c>
      <c r="D888" s="47">
        <v>6.12</v>
      </c>
      <c r="E888" s="47" t="str">
        <f t="shared" si="27"/>
        <v>Prediabetes</v>
      </c>
      <c r="F888" s="47" t="s">
        <v>2380</v>
      </c>
      <c r="G888" s="47" t="s">
        <v>2380</v>
      </c>
      <c r="H888" s="47" t="s">
        <v>2380</v>
      </c>
      <c r="I888" s="47">
        <v>0</v>
      </c>
      <c r="J888" s="47" t="s">
        <v>2380</v>
      </c>
    </row>
    <row r="889" spans="1:10" x14ac:dyDescent="0.25">
      <c r="A889" s="47" t="s">
        <v>1483</v>
      </c>
      <c r="B889" s="47">
        <v>43.48</v>
      </c>
      <c r="C889" s="47" t="str">
        <f t="shared" si="26"/>
        <v>Obesity</v>
      </c>
      <c r="D889" s="47">
        <v>6.24</v>
      </c>
      <c r="E889" s="47" t="str">
        <f t="shared" si="27"/>
        <v>Prediabetes</v>
      </c>
      <c r="F889" s="47" t="s">
        <v>2380</v>
      </c>
      <c r="G889" s="47" t="s">
        <v>2380</v>
      </c>
      <c r="H889" s="47" t="s">
        <v>2380</v>
      </c>
      <c r="I889" s="47">
        <v>0</v>
      </c>
      <c r="J889" s="47" t="s">
        <v>2380</v>
      </c>
    </row>
    <row r="890" spans="1:10" x14ac:dyDescent="0.25">
      <c r="A890" s="47" t="s">
        <v>1482</v>
      </c>
      <c r="B890" s="47">
        <v>41.73</v>
      </c>
      <c r="C890" s="47" t="str">
        <f t="shared" si="26"/>
        <v>Obesity</v>
      </c>
      <c r="D890" s="47">
        <v>6.25</v>
      </c>
      <c r="E890" s="47" t="str">
        <f t="shared" si="27"/>
        <v>Prediabetes</v>
      </c>
      <c r="F890" s="47" t="s">
        <v>2380</v>
      </c>
      <c r="G890" s="47" t="s">
        <v>2380</v>
      </c>
      <c r="H890" s="47" t="s">
        <v>2380</v>
      </c>
      <c r="I890" s="47">
        <v>1</v>
      </c>
      <c r="J890" s="47" t="s">
        <v>2380</v>
      </c>
    </row>
    <row r="891" spans="1:10" x14ac:dyDescent="0.25">
      <c r="A891" s="47" t="s">
        <v>1481</v>
      </c>
      <c r="B891" s="47">
        <v>28.9</v>
      </c>
      <c r="C891" s="47" t="str">
        <f t="shared" si="26"/>
        <v>Over Weight</v>
      </c>
      <c r="D891" s="47">
        <v>11.96</v>
      </c>
      <c r="E891" s="47" t="str">
        <f t="shared" si="27"/>
        <v>Above Diabetes</v>
      </c>
      <c r="F891" s="47" t="s">
        <v>2380</v>
      </c>
      <c r="G891" s="47" t="s">
        <v>2380</v>
      </c>
      <c r="H891" s="47" t="s">
        <v>2380</v>
      </c>
      <c r="I891" s="47">
        <v>0</v>
      </c>
      <c r="J891" s="47" t="s">
        <v>2380</v>
      </c>
    </row>
    <row r="892" spans="1:10" x14ac:dyDescent="0.25">
      <c r="A892" s="47" t="s">
        <v>1480</v>
      </c>
      <c r="B892" s="47">
        <v>25.74</v>
      </c>
      <c r="C892" s="47" t="str">
        <f t="shared" si="26"/>
        <v>Over Weight</v>
      </c>
      <c r="D892" s="47">
        <v>7.69</v>
      </c>
      <c r="E892" s="47" t="str">
        <f t="shared" si="27"/>
        <v>Above Diabetes</v>
      </c>
      <c r="F892" s="47" t="s">
        <v>2380</v>
      </c>
      <c r="G892" s="47" t="s">
        <v>2380</v>
      </c>
      <c r="H892" s="47" t="s">
        <v>2380</v>
      </c>
      <c r="I892" s="47">
        <v>0</v>
      </c>
      <c r="J892" s="47" t="s">
        <v>2380</v>
      </c>
    </row>
    <row r="893" spans="1:10" x14ac:dyDescent="0.25">
      <c r="A893" s="47" t="s">
        <v>1479</v>
      </c>
      <c r="B893" s="47">
        <v>36.06</v>
      </c>
      <c r="C893" s="47" t="str">
        <f t="shared" si="26"/>
        <v>Obesity</v>
      </c>
      <c r="D893" s="47">
        <v>8.83</v>
      </c>
      <c r="E893" s="47" t="str">
        <f t="shared" si="27"/>
        <v>Above Diabetes</v>
      </c>
      <c r="F893" s="47" t="s">
        <v>2380</v>
      </c>
      <c r="G893" s="47" t="s">
        <v>2380</v>
      </c>
      <c r="H893" s="47" t="s">
        <v>2380</v>
      </c>
      <c r="I893" s="47">
        <v>0</v>
      </c>
      <c r="J893" s="47" t="s">
        <v>2380</v>
      </c>
    </row>
    <row r="894" spans="1:10" x14ac:dyDescent="0.25">
      <c r="A894" s="47" t="s">
        <v>1478</v>
      </c>
      <c r="B894" s="47">
        <v>43.28</v>
      </c>
      <c r="C894" s="47" t="str">
        <f t="shared" si="26"/>
        <v>Obesity</v>
      </c>
      <c r="D894" s="47">
        <v>4.41</v>
      </c>
      <c r="E894" s="47" t="str">
        <f t="shared" si="27"/>
        <v>Normal</v>
      </c>
      <c r="F894" s="47" t="s">
        <v>2380</v>
      </c>
      <c r="G894" s="47" t="s">
        <v>2380</v>
      </c>
      <c r="H894" s="47" t="s">
        <v>2380</v>
      </c>
      <c r="I894" s="47">
        <v>0</v>
      </c>
      <c r="J894" s="47" t="s">
        <v>2380</v>
      </c>
    </row>
    <row r="895" spans="1:10" x14ac:dyDescent="0.25">
      <c r="A895" s="47" t="s">
        <v>1477</v>
      </c>
      <c r="B895" s="47">
        <v>28.785</v>
      </c>
      <c r="C895" s="47" t="str">
        <f t="shared" si="26"/>
        <v>Over Weight</v>
      </c>
      <c r="D895" s="47">
        <v>9.1</v>
      </c>
      <c r="E895" s="47" t="str">
        <f t="shared" si="27"/>
        <v>Above Diabetes</v>
      </c>
      <c r="F895" s="47" t="s">
        <v>2383</v>
      </c>
      <c r="G895" s="47" t="s">
        <v>2380</v>
      </c>
      <c r="H895" s="47" t="s">
        <v>2383</v>
      </c>
      <c r="I895" s="47">
        <v>1</v>
      </c>
      <c r="J895" s="47" t="s">
        <v>2380</v>
      </c>
    </row>
    <row r="896" spans="1:10" x14ac:dyDescent="0.25">
      <c r="A896" s="47" t="s">
        <v>1476</v>
      </c>
      <c r="B896" s="47">
        <v>25.46</v>
      </c>
      <c r="C896" s="47" t="str">
        <f t="shared" si="26"/>
        <v>Over Weight</v>
      </c>
      <c r="D896" s="47">
        <v>11.52</v>
      </c>
      <c r="E896" s="47" t="str">
        <f t="shared" si="27"/>
        <v>Above Diabetes</v>
      </c>
      <c r="F896" s="47" t="s">
        <v>2383</v>
      </c>
      <c r="G896" s="47" t="s">
        <v>2380</v>
      </c>
      <c r="H896" s="47" t="s">
        <v>2383</v>
      </c>
      <c r="I896" s="47">
        <v>1</v>
      </c>
      <c r="J896" s="47" t="s">
        <v>2380</v>
      </c>
    </row>
    <row r="897" spans="1:10" x14ac:dyDescent="0.25">
      <c r="A897" s="47" t="s">
        <v>1475</v>
      </c>
      <c r="B897" s="47">
        <v>30.8</v>
      </c>
      <c r="C897" s="47" t="str">
        <f t="shared" si="26"/>
        <v>Obesity</v>
      </c>
      <c r="D897" s="47">
        <v>10.95</v>
      </c>
      <c r="E897" s="47" t="str">
        <f t="shared" si="27"/>
        <v>Above Diabetes</v>
      </c>
      <c r="F897" s="47" t="s">
        <v>2380</v>
      </c>
      <c r="G897" s="47" t="s">
        <v>2380</v>
      </c>
      <c r="H897" s="47" t="s">
        <v>2380</v>
      </c>
      <c r="I897" s="47">
        <v>0</v>
      </c>
      <c r="J897" s="47" t="s">
        <v>2380</v>
      </c>
    </row>
    <row r="898" spans="1:10" x14ac:dyDescent="0.25">
      <c r="A898" s="47" t="s">
        <v>1474</v>
      </c>
      <c r="B898" s="47">
        <v>28.88</v>
      </c>
      <c r="C898" s="47" t="str">
        <f t="shared" si="26"/>
        <v>Over Weight</v>
      </c>
      <c r="D898" s="47">
        <v>11.5</v>
      </c>
      <c r="E898" s="47" t="str">
        <f t="shared" si="27"/>
        <v>Above Diabetes</v>
      </c>
      <c r="F898" s="47" t="s">
        <v>2380</v>
      </c>
      <c r="G898" s="47" t="s">
        <v>2380</v>
      </c>
      <c r="H898" s="47" t="s">
        <v>2380</v>
      </c>
      <c r="I898" s="47">
        <v>0</v>
      </c>
      <c r="J898" s="47" t="s">
        <v>2380</v>
      </c>
    </row>
    <row r="899" spans="1:10" x14ac:dyDescent="0.25">
      <c r="A899" s="47" t="s">
        <v>1473</v>
      </c>
      <c r="B899" s="47">
        <v>23</v>
      </c>
      <c r="C899" s="47" t="str">
        <f t="shared" ref="C899:C962" si="28">IF(B899&lt;18.5,"Under Weight", IF(B899&lt;=24.9,"Healthy Weight", IF(B899&lt;=29.9,"Over Weight","Obesity")))</f>
        <v>Healthy Weight</v>
      </c>
      <c r="D899" s="47">
        <v>9.8800000000000008</v>
      </c>
      <c r="E899" s="47" t="str">
        <f t="shared" ref="E899:E962" si="29">IF(D899&lt;5.7,"Normal", IF(D899&lt;=6.4,"Prediabetes","Above Diabetes"))</f>
        <v>Above Diabetes</v>
      </c>
      <c r="F899" s="47" t="s">
        <v>2380</v>
      </c>
      <c r="G899" s="47" t="s">
        <v>2380</v>
      </c>
      <c r="H899" s="47" t="s">
        <v>2380</v>
      </c>
      <c r="I899" s="47">
        <v>0</v>
      </c>
      <c r="J899" s="47" t="s">
        <v>2380</v>
      </c>
    </row>
    <row r="900" spans="1:10" x14ac:dyDescent="0.25">
      <c r="A900" s="47" t="s">
        <v>1472</v>
      </c>
      <c r="B900" s="47">
        <v>38.25</v>
      </c>
      <c r="C900" s="47" t="str">
        <f t="shared" si="28"/>
        <v>Obesity</v>
      </c>
      <c r="D900" s="47">
        <v>6.2</v>
      </c>
      <c r="E900" s="47" t="str">
        <f t="shared" si="29"/>
        <v>Prediabetes</v>
      </c>
      <c r="F900" s="47" t="s">
        <v>2380</v>
      </c>
      <c r="G900" s="47" t="s">
        <v>2380</v>
      </c>
      <c r="H900" s="47" t="s">
        <v>2380</v>
      </c>
      <c r="I900" s="47">
        <v>1</v>
      </c>
      <c r="J900" s="47" t="s">
        <v>2380</v>
      </c>
    </row>
    <row r="901" spans="1:10" x14ac:dyDescent="0.25">
      <c r="A901" s="47" t="s">
        <v>1471</v>
      </c>
      <c r="B901" s="47">
        <v>39.25</v>
      </c>
      <c r="C901" s="47" t="str">
        <f t="shared" si="28"/>
        <v>Obesity</v>
      </c>
      <c r="D901" s="47">
        <v>8.41</v>
      </c>
      <c r="E901" s="47" t="str">
        <f t="shared" si="29"/>
        <v>Above Diabetes</v>
      </c>
      <c r="F901" s="47" t="s">
        <v>2383</v>
      </c>
      <c r="G901" s="47" t="s">
        <v>2380</v>
      </c>
      <c r="H901" s="47" t="s">
        <v>2380</v>
      </c>
      <c r="I901" s="47">
        <v>1</v>
      </c>
      <c r="J901" s="47" t="s">
        <v>2380</v>
      </c>
    </row>
    <row r="902" spans="1:10" x14ac:dyDescent="0.25">
      <c r="A902" s="47" t="s">
        <v>1470</v>
      </c>
      <c r="B902" s="47">
        <v>26.6</v>
      </c>
      <c r="C902" s="47" t="str">
        <f t="shared" si="28"/>
        <v>Over Weight</v>
      </c>
      <c r="D902" s="47">
        <v>5.07</v>
      </c>
      <c r="E902" s="47" t="str">
        <f t="shared" si="29"/>
        <v>Normal</v>
      </c>
      <c r="F902" s="47" t="s">
        <v>2383</v>
      </c>
      <c r="G902" s="47" t="s">
        <v>2380</v>
      </c>
      <c r="H902" s="47" t="s">
        <v>2380</v>
      </c>
      <c r="I902" s="47">
        <v>2</v>
      </c>
      <c r="J902" s="47" t="s">
        <v>2380</v>
      </c>
    </row>
    <row r="903" spans="1:10" x14ac:dyDescent="0.25">
      <c r="A903" s="47" t="s">
        <v>1469</v>
      </c>
      <c r="B903" s="47">
        <v>35.700000000000003</v>
      </c>
      <c r="C903" s="47" t="str">
        <f t="shared" si="28"/>
        <v>Obesity</v>
      </c>
      <c r="D903" s="47">
        <v>4.0599999999999996</v>
      </c>
      <c r="E903" s="47" t="str">
        <f t="shared" si="29"/>
        <v>Normal</v>
      </c>
      <c r="F903" s="47" t="s">
        <v>2380</v>
      </c>
      <c r="G903" s="47" t="s">
        <v>2380</v>
      </c>
      <c r="H903" s="47" t="s">
        <v>2383</v>
      </c>
      <c r="I903" s="47">
        <v>1</v>
      </c>
      <c r="J903" s="47" t="s">
        <v>2380</v>
      </c>
    </row>
    <row r="904" spans="1:10" x14ac:dyDescent="0.25">
      <c r="A904" s="47" t="s">
        <v>1468</v>
      </c>
      <c r="B904" s="47">
        <v>20.100000000000001</v>
      </c>
      <c r="C904" s="47" t="str">
        <f t="shared" si="28"/>
        <v>Healthy Weight</v>
      </c>
      <c r="D904" s="47">
        <v>10.52</v>
      </c>
      <c r="E904" s="47" t="str">
        <f t="shared" si="29"/>
        <v>Above Diabetes</v>
      </c>
      <c r="F904" s="47" t="s">
        <v>2380</v>
      </c>
      <c r="G904" s="47" t="s">
        <v>2380</v>
      </c>
      <c r="H904" s="47" t="s">
        <v>2380</v>
      </c>
      <c r="I904" s="47">
        <v>0</v>
      </c>
      <c r="J904" s="47" t="s">
        <v>2380</v>
      </c>
    </row>
    <row r="905" spans="1:10" x14ac:dyDescent="0.25">
      <c r="A905" s="47" t="s">
        <v>1467</v>
      </c>
      <c r="B905" s="47">
        <v>22.23</v>
      </c>
      <c r="C905" s="47" t="str">
        <f t="shared" si="28"/>
        <v>Healthy Weight</v>
      </c>
      <c r="D905" s="47">
        <v>9.65</v>
      </c>
      <c r="E905" s="47" t="str">
        <f t="shared" si="29"/>
        <v>Above Diabetes</v>
      </c>
      <c r="F905" s="47" t="s">
        <v>2380</v>
      </c>
      <c r="G905" s="47" t="s">
        <v>2380</v>
      </c>
      <c r="H905" s="47" t="s">
        <v>2380</v>
      </c>
      <c r="I905" s="47">
        <v>0</v>
      </c>
      <c r="J905" s="47" t="s">
        <v>2380</v>
      </c>
    </row>
    <row r="906" spans="1:10" x14ac:dyDescent="0.25">
      <c r="A906" s="47" t="s">
        <v>1466</v>
      </c>
      <c r="B906" s="47">
        <v>36.47</v>
      </c>
      <c r="C906" s="47" t="str">
        <f t="shared" si="28"/>
        <v>Obesity</v>
      </c>
      <c r="D906" s="47">
        <v>6.21</v>
      </c>
      <c r="E906" s="47" t="str">
        <f t="shared" si="29"/>
        <v>Prediabetes</v>
      </c>
      <c r="F906" s="47" t="s">
        <v>2380</v>
      </c>
      <c r="G906" s="47" t="s">
        <v>2380</v>
      </c>
      <c r="H906" s="47" t="s">
        <v>2380</v>
      </c>
      <c r="I906" s="47">
        <v>0</v>
      </c>
      <c r="J906" s="47" t="s">
        <v>2380</v>
      </c>
    </row>
    <row r="907" spans="1:10" x14ac:dyDescent="0.25">
      <c r="A907" s="47" t="s">
        <v>1465</v>
      </c>
      <c r="B907" s="47">
        <v>49.64</v>
      </c>
      <c r="C907" s="47" t="str">
        <f t="shared" si="28"/>
        <v>Obesity</v>
      </c>
      <c r="D907" s="47">
        <v>4.76</v>
      </c>
      <c r="E907" s="47" t="str">
        <f t="shared" si="29"/>
        <v>Normal</v>
      </c>
      <c r="F907" s="47" t="s">
        <v>2380</v>
      </c>
      <c r="G907" s="47" t="s">
        <v>2380</v>
      </c>
      <c r="H907" s="47" t="s">
        <v>2383</v>
      </c>
      <c r="I907" s="47">
        <v>1</v>
      </c>
      <c r="J907" s="47" t="s">
        <v>2380</v>
      </c>
    </row>
    <row r="908" spans="1:10" x14ac:dyDescent="0.25">
      <c r="A908" s="47" t="s">
        <v>1464</v>
      </c>
      <c r="B908" s="47">
        <v>36.799999999999997</v>
      </c>
      <c r="C908" s="47" t="str">
        <f t="shared" si="28"/>
        <v>Obesity</v>
      </c>
      <c r="D908" s="47">
        <v>5.73</v>
      </c>
      <c r="E908" s="47" t="str">
        <f t="shared" si="29"/>
        <v>Prediabetes</v>
      </c>
      <c r="F908" s="47" t="s">
        <v>2383</v>
      </c>
      <c r="G908" s="47" t="s">
        <v>2380</v>
      </c>
      <c r="H908" s="47" t="s">
        <v>2383</v>
      </c>
      <c r="I908" s="47">
        <v>1</v>
      </c>
      <c r="J908" s="47" t="s">
        <v>2380</v>
      </c>
    </row>
    <row r="909" spans="1:10" x14ac:dyDescent="0.25">
      <c r="A909" s="47" t="s">
        <v>1463</v>
      </c>
      <c r="B909" s="47">
        <v>33.880000000000003</v>
      </c>
      <c r="C909" s="47" t="str">
        <f t="shared" si="28"/>
        <v>Obesity</v>
      </c>
      <c r="D909" s="47">
        <v>10.78</v>
      </c>
      <c r="E909" s="47" t="str">
        <f t="shared" si="29"/>
        <v>Above Diabetes</v>
      </c>
      <c r="F909" s="47" t="s">
        <v>2383</v>
      </c>
      <c r="G909" s="47" t="s">
        <v>2380</v>
      </c>
      <c r="H909" s="47" t="s">
        <v>2380</v>
      </c>
      <c r="I909" s="47">
        <v>0</v>
      </c>
      <c r="J909" s="47" t="s">
        <v>2380</v>
      </c>
    </row>
    <row r="910" spans="1:10" x14ac:dyDescent="0.25">
      <c r="A910" s="47" t="s">
        <v>1462</v>
      </c>
      <c r="B910" s="47">
        <v>32.01</v>
      </c>
      <c r="C910" s="47" t="str">
        <f t="shared" si="28"/>
        <v>Obesity</v>
      </c>
      <c r="D910" s="47">
        <v>5.08</v>
      </c>
      <c r="E910" s="47" t="str">
        <f t="shared" si="29"/>
        <v>Normal</v>
      </c>
      <c r="F910" s="47" t="s">
        <v>2383</v>
      </c>
      <c r="G910" s="47" t="s">
        <v>2380</v>
      </c>
      <c r="H910" s="47" t="s">
        <v>2380</v>
      </c>
      <c r="I910" s="47">
        <v>1</v>
      </c>
      <c r="J910" s="47" t="s">
        <v>2380</v>
      </c>
    </row>
    <row r="911" spans="1:10" x14ac:dyDescent="0.25">
      <c r="A911" s="47" t="s">
        <v>1461</v>
      </c>
      <c r="B911" s="47">
        <v>33.630000000000003</v>
      </c>
      <c r="C911" s="47" t="str">
        <f t="shared" si="28"/>
        <v>Obesity</v>
      </c>
      <c r="D911" s="47">
        <v>11.39</v>
      </c>
      <c r="E911" s="47" t="str">
        <f t="shared" si="29"/>
        <v>Above Diabetes</v>
      </c>
      <c r="F911" s="47" t="s">
        <v>2380</v>
      </c>
      <c r="G911" s="47" t="s">
        <v>2380</v>
      </c>
      <c r="H911" s="47" t="s">
        <v>2380</v>
      </c>
      <c r="I911" s="47">
        <v>0</v>
      </c>
      <c r="J911" s="47" t="s">
        <v>2380</v>
      </c>
    </row>
    <row r="912" spans="1:10" x14ac:dyDescent="0.25">
      <c r="A912" s="47" t="s">
        <v>1460</v>
      </c>
      <c r="B912" s="47">
        <v>34.865000000000002</v>
      </c>
      <c r="C912" s="47" t="str">
        <f t="shared" si="28"/>
        <v>Obesity</v>
      </c>
      <c r="D912" s="47">
        <v>5.35</v>
      </c>
      <c r="E912" s="47" t="str">
        <f t="shared" si="29"/>
        <v>Normal</v>
      </c>
      <c r="F912" s="47" t="s">
        <v>2383</v>
      </c>
      <c r="G912" s="47" t="s">
        <v>2380</v>
      </c>
      <c r="H912" s="47" t="s">
        <v>2380</v>
      </c>
      <c r="I912" s="47">
        <v>1</v>
      </c>
      <c r="J912" s="47" t="s">
        <v>2380</v>
      </c>
    </row>
    <row r="913" spans="1:10" x14ac:dyDescent="0.25">
      <c r="A913" s="47" t="s">
        <v>1459</v>
      </c>
      <c r="B913" s="47">
        <v>43.11</v>
      </c>
      <c r="C913" s="47" t="str">
        <f t="shared" si="28"/>
        <v>Obesity</v>
      </c>
      <c r="D913" s="47">
        <v>5.6</v>
      </c>
      <c r="E913" s="47" t="str">
        <f t="shared" si="29"/>
        <v>Normal</v>
      </c>
      <c r="F913" s="47" t="s">
        <v>2380</v>
      </c>
      <c r="G913" s="47" t="s">
        <v>2380</v>
      </c>
      <c r="H913" s="47" t="s">
        <v>2380</v>
      </c>
      <c r="I913" s="47">
        <v>0</v>
      </c>
      <c r="J913" s="47" t="s">
        <v>2380</v>
      </c>
    </row>
    <row r="914" spans="1:10" x14ac:dyDescent="0.25">
      <c r="A914" s="47" t="s">
        <v>1458</v>
      </c>
      <c r="B914" s="47">
        <v>30.305</v>
      </c>
      <c r="C914" s="47" t="str">
        <f t="shared" si="28"/>
        <v>Obesity</v>
      </c>
      <c r="D914" s="47">
        <v>4.2699999999999996</v>
      </c>
      <c r="E914" s="47" t="str">
        <f t="shared" si="29"/>
        <v>Normal</v>
      </c>
      <c r="F914" s="47" t="s">
        <v>2383</v>
      </c>
      <c r="G914" s="47" t="s">
        <v>2380</v>
      </c>
      <c r="H914" s="47" t="s">
        <v>2380</v>
      </c>
      <c r="I914" s="47">
        <v>1</v>
      </c>
      <c r="J914" s="47" t="s">
        <v>2380</v>
      </c>
    </row>
    <row r="915" spans="1:10" x14ac:dyDescent="0.25">
      <c r="A915" s="47" t="s">
        <v>1457</v>
      </c>
      <c r="B915" s="47">
        <v>25.175000000000001</v>
      </c>
      <c r="C915" s="47" t="str">
        <f t="shared" si="28"/>
        <v>Over Weight</v>
      </c>
      <c r="D915" s="47">
        <v>5.57</v>
      </c>
      <c r="E915" s="47" t="str">
        <f t="shared" si="29"/>
        <v>Normal</v>
      </c>
      <c r="F915" s="47" t="s">
        <v>2383</v>
      </c>
      <c r="G915" s="47" t="s">
        <v>2380</v>
      </c>
      <c r="H915" s="47" t="s">
        <v>2380</v>
      </c>
      <c r="I915" s="47">
        <v>1</v>
      </c>
      <c r="J915" s="47" t="s">
        <v>2380</v>
      </c>
    </row>
    <row r="916" spans="1:10" x14ac:dyDescent="0.25">
      <c r="A916" s="47" t="s">
        <v>1456</v>
      </c>
      <c r="B916" s="47">
        <v>26.8</v>
      </c>
      <c r="C916" s="47" t="str">
        <f t="shared" si="28"/>
        <v>Over Weight</v>
      </c>
      <c r="D916" s="47">
        <v>5.68</v>
      </c>
      <c r="E916" s="47" t="str">
        <f t="shared" si="29"/>
        <v>Normal</v>
      </c>
      <c r="F916" s="47" t="s">
        <v>2383</v>
      </c>
      <c r="G916" s="47" t="s">
        <v>2380</v>
      </c>
      <c r="H916" s="47" t="s">
        <v>2380</v>
      </c>
      <c r="I916" s="47">
        <v>1</v>
      </c>
      <c r="J916" s="47" t="s">
        <v>2380</v>
      </c>
    </row>
    <row r="917" spans="1:10" x14ac:dyDescent="0.25">
      <c r="A917" s="47" t="s">
        <v>1455</v>
      </c>
      <c r="B917" s="47">
        <v>21.78</v>
      </c>
      <c r="C917" s="47" t="str">
        <f t="shared" si="28"/>
        <v>Healthy Weight</v>
      </c>
      <c r="D917" s="47">
        <v>5.3</v>
      </c>
      <c r="E917" s="47" t="str">
        <f t="shared" si="29"/>
        <v>Normal</v>
      </c>
      <c r="F917" s="47" t="s">
        <v>2380</v>
      </c>
      <c r="G917" s="47" t="s">
        <v>2382</v>
      </c>
      <c r="H917" s="47" t="s">
        <v>2380</v>
      </c>
      <c r="I917" s="47">
        <v>1</v>
      </c>
      <c r="J917" s="47" t="s">
        <v>2380</v>
      </c>
    </row>
    <row r="918" spans="1:10" x14ac:dyDescent="0.25">
      <c r="A918" s="47" t="s">
        <v>1454</v>
      </c>
      <c r="B918" s="47">
        <v>30.14</v>
      </c>
      <c r="C918" s="47" t="str">
        <f t="shared" si="28"/>
        <v>Obesity</v>
      </c>
      <c r="D918" s="47">
        <v>9.4499999999999993</v>
      </c>
      <c r="E918" s="47" t="str">
        <f t="shared" si="29"/>
        <v>Above Diabetes</v>
      </c>
      <c r="F918" s="47" t="s">
        <v>2383</v>
      </c>
      <c r="G918" s="47" t="s">
        <v>2380</v>
      </c>
      <c r="H918" s="47" t="s">
        <v>2380</v>
      </c>
      <c r="I918" s="47">
        <v>0</v>
      </c>
      <c r="J918" s="47" t="s">
        <v>2380</v>
      </c>
    </row>
    <row r="919" spans="1:10" x14ac:dyDescent="0.25">
      <c r="A919" s="47" t="s">
        <v>1453</v>
      </c>
      <c r="B919" s="47">
        <v>29.7</v>
      </c>
      <c r="C919" s="47" t="str">
        <f t="shared" si="28"/>
        <v>Over Weight</v>
      </c>
      <c r="D919" s="47">
        <v>6.79</v>
      </c>
      <c r="E919" s="47" t="str">
        <f t="shared" si="29"/>
        <v>Above Diabetes</v>
      </c>
      <c r="F919" s="47" t="s">
        <v>2383</v>
      </c>
      <c r="G919" s="47" t="s">
        <v>2380</v>
      </c>
      <c r="H919" s="47" t="s">
        <v>2380</v>
      </c>
      <c r="I919" s="47">
        <v>0</v>
      </c>
      <c r="J919" s="47" t="s">
        <v>2380</v>
      </c>
    </row>
    <row r="920" spans="1:10" x14ac:dyDescent="0.25">
      <c r="A920" s="47" t="s">
        <v>1452</v>
      </c>
      <c r="B920" s="47">
        <v>32.395000000000003</v>
      </c>
      <c r="C920" s="47" t="str">
        <f t="shared" si="28"/>
        <v>Obesity</v>
      </c>
      <c r="D920" s="47">
        <v>11.1</v>
      </c>
      <c r="E920" s="47" t="str">
        <f t="shared" si="29"/>
        <v>Above Diabetes</v>
      </c>
      <c r="F920" s="47" t="s">
        <v>2383</v>
      </c>
      <c r="G920" s="47" t="s">
        <v>2380</v>
      </c>
      <c r="H920" s="47" t="s">
        <v>2380</v>
      </c>
      <c r="I920" s="47">
        <v>0</v>
      </c>
      <c r="J920" s="47" t="s">
        <v>2380</v>
      </c>
    </row>
    <row r="921" spans="1:10" x14ac:dyDescent="0.25">
      <c r="A921" s="47" t="s">
        <v>1451</v>
      </c>
      <c r="B921" s="47">
        <v>36.64</v>
      </c>
      <c r="C921" s="47" t="str">
        <f t="shared" si="28"/>
        <v>Obesity</v>
      </c>
      <c r="D921" s="47">
        <v>7.26</v>
      </c>
      <c r="E921" s="47" t="str">
        <f t="shared" si="29"/>
        <v>Above Diabetes</v>
      </c>
      <c r="F921" s="47" t="s">
        <v>2380</v>
      </c>
      <c r="G921" s="47" t="s">
        <v>2380</v>
      </c>
      <c r="H921" s="47" t="s">
        <v>2380</v>
      </c>
      <c r="I921" s="47">
        <v>0</v>
      </c>
      <c r="J921" s="47" t="s">
        <v>2380</v>
      </c>
    </row>
    <row r="922" spans="1:10" x14ac:dyDescent="0.25">
      <c r="A922" s="47" t="s">
        <v>1450</v>
      </c>
      <c r="B922" s="47">
        <v>39.049999999999997</v>
      </c>
      <c r="C922" s="47" t="str">
        <f t="shared" si="28"/>
        <v>Obesity</v>
      </c>
      <c r="D922" s="47">
        <v>5.27</v>
      </c>
      <c r="E922" s="47" t="str">
        <f t="shared" si="29"/>
        <v>Normal</v>
      </c>
      <c r="F922" s="47" t="s">
        <v>2383</v>
      </c>
      <c r="G922" s="47" t="s">
        <v>2380</v>
      </c>
      <c r="H922" s="47" t="s">
        <v>2380</v>
      </c>
      <c r="I922" s="47">
        <v>1</v>
      </c>
      <c r="J922" s="47" t="s">
        <v>2380</v>
      </c>
    </row>
    <row r="923" spans="1:10" x14ac:dyDescent="0.25">
      <c r="A923" s="47" t="s">
        <v>1449</v>
      </c>
      <c r="B923" s="47">
        <v>33.1</v>
      </c>
      <c r="C923" s="47" t="str">
        <f t="shared" si="28"/>
        <v>Obesity</v>
      </c>
      <c r="D923" s="47">
        <v>5.46</v>
      </c>
      <c r="E923" s="47" t="str">
        <f t="shared" si="29"/>
        <v>Normal</v>
      </c>
      <c r="F923" s="47" t="s">
        <v>2383</v>
      </c>
      <c r="G923" s="47" t="s">
        <v>2380</v>
      </c>
      <c r="H923" s="47" t="s">
        <v>2380</v>
      </c>
      <c r="I923" s="47">
        <v>1</v>
      </c>
      <c r="J923" s="47" t="s">
        <v>2380</v>
      </c>
    </row>
    <row r="924" spans="1:10" x14ac:dyDescent="0.25">
      <c r="A924" s="47" t="s">
        <v>1448</v>
      </c>
      <c r="B924" s="47">
        <v>31.824999999999999</v>
      </c>
      <c r="C924" s="47" t="str">
        <f t="shared" si="28"/>
        <v>Obesity</v>
      </c>
      <c r="D924" s="47">
        <v>8.1300000000000008</v>
      </c>
      <c r="E924" s="47" t="str">
        <f t="shared" si="29"/>
        <v>Above Diabetes</v>
      </c>
      <c r="F924" s="47" t="s">
        <v>2380</v>
      </c>
      <c r="G924" s="47" t="s">
        <v>2380</v>
      </c>
      <c r="H924" s="47" t="s">
        <v>2380</v>
      </c>
      <c r="I924" s="47">
        <v>0</v>
      </c>
      <c r="J924" s="47" t="s">
        <v>2380</v>
      </c>
    </row>
    <row r="925" spans="1:10" x14ac:dyDescent="0.25">
      <c r="A925" s="47" t="s">
        <v>1447</v>
      </c>
      <c r="B925" s="47">
        <v>29</v>
      </c>
      <c r="C925" s="47" t="str">
        <f t="shared" si="28"/>
        <v>Over Weight</v>
      </c>
      <c r="D925" s="47">
        <v>4.25</v>
      </c>
      <c r="E925" s="47" t="str">
        <f t="shared" si="29"/>
        <v>Normal</v>
      </c>
      <c r="F925" s="47" t="s">
        <v>2383</v>
      </c>
      <c r="G925" s="47" t="s">
        <v>2380</v>
      </c>
      <c r="H925" s="47" t="s">
        <v>2380</v>
      </c>
      <c r="I925" s="47">
        <v>1</v>
      </c>
      <c r="J925" s="47" t="s">
        <v>2380</v>
      </c>
    </row>
    <row r="926" spans="1:10" x14ac:dyDescent="0.25">
      <c r="A926" s="47" t="s">
        <v>1446</v>
      </c>
      <c r="B926" s="47">
        <v>30.495000000000001</v>
      </c>
      <c r="C926" s="47" t="str">
        <f t="shared" si="28"/>
        <v>Obesity</v>
      </c>
      <c r="D926" s="47">
        <v>8.68</v>
      </c>
      <c r="E926" s="47" t="str">
        <f t="shared" si="29"/>
        <v>Above Diabetes</v>
      </c>
      <c r="F926" s="47" t="s">
        <v>2380</v>
      </c>
      <c r="G926" s="47" t="s">
        <v>2380</v>
      </c>
      <c r="H926" s="47" t="s">
        <v>2380</v>
      </c>
      <c r="I926" s="47">
        <v>0</v>
      </c>
      <c r="J926" s="47" t="s">
        <v>2380</v>
      </c>
    </row>
    <row r="927" spans="1:10" x14ac:dyDescent="0.25">
      <c r="A927" s="47" t="s">
        <v>1445</v>
      </c>
      <c r="B927" s="47">
        <v>25.2</v>
      </c>
      <c r="C927" s="47" t="str">
        <f t="shared" si="28"/>
        <v>Over Weight</v>
      </c>
      <c r="D927" s="47">
        <v>6.25</v>
      </c>
      <c r="E927" s="47" t="str">
        <f t="shared" si="29"/>
        <v>Prediabetes</v>
      </c>
      <c r="F927" s="47" t="s">
        <v>2383</v>
      </c>
      <c r="G927" s="47" t="s">
        <v>2380</v>
      </c>
      <c r="H927" s="47" t="s">
        <v>2380</v>
      </c>
      <c r="I927" s="47">
        <v>1</v>
      </c>
      <c r="J927" s="47" t="s">
        <v>2380</v>
      </c>
    </row>
    <row r="928" spans="1:10" x14ac:dyDescent="0.25">
      <c r="A928" s="47" t="s">
        <v>1444</v>
      </c>
      <c r="B928" s="47">
        <v>22.77</v>
      </c>
      <c r="C928" s="47" t="str">
        <f t="shared" si="28"/>
        <v>Healthy Weight</v>
      </c>
      <c r="D928" s="47">
        <v>4.47</v>
      </c>
      <c r="E928" s="47" t="str">
        <f t="shared" si="29"/>
        <v>Normal</v>
      </c>
      <c r="F928" s="47" t="s">
        <v>2383</v>
      </c>
      <c r="G928" s="47" t="s">
        <v>2380</v>
      </c>
      <c r="H928" s="47" t="s">
        <v>2380</v>
      </c>
      <c r="I928" s="47">
        <v>1</v>
      </c>
      <c r="J928" s="47" t="s">
        <v>2380</v>
      </c>
    </row>
    <row r="929" spans="1:10" x14ac:dyDescent="0.25">
      <c r="A929" s="47" t="s">
        <v>1443</v>
      </c>
      <c r="B929" s="47">
        <v>23.18</v>
      </c>
      <c r="C929" s="47" t="str">
        <f t="shared" si="28"/>
        <v>Healthy Weight</v>
      </c>
      <c r="D929" s="47">
        <v>8.31</v>
      </c>
      <c r="E929" s="47" t="str">
        <f t="shared" si="29"/>
        <v>Above Diabetes</v>
      </c>
      <c r="F929" s="47" t="s">
        <v>2380</v>
      </c>
      <c r="G929" s="47" t="s">
        <v>2380</v>
      </c>
      <c r="H929" s="47" t="s">
        <v>2380</v>
      </c>
      <c r="I929" s="47">
        <v>0</v>
      </c>
      <c r="J929" s="47" t="s">
        <v>2380</v>
      </c>
    </row>
    <row r="930" spans="1:10" x14ac:dyDescent="0.25">
      <c r="A930" s="47" t="s">
        <v>1442</v>
      </c>
      <c r="B930" s="47">
        <v>35.409999999999997</v>
      </c>
      <c r="C930" s="47" t="str">
        <f t="shared" si="28"/>
        <v>Obesity</v>
      </c>
      <c r="D930" s="47">
        <v>5.68</v>
      </c>
      <c r="E930" s="47" t="str">
        <f t="shared" si="29"/>
        <v>Normal</v>
      </c>
      <c r="F930" s="47" t="s">
        <v>2380</v>
      </c>
      <c r="G930" s="47" t="s">
        <v>2380</v>
      </c>
      <c r="H930" s="47" t="s">
        <v>2380</v>
      </c>
      <c r="I930" s="47">
        <v>0</v>
      </c>
      <c r="J930" s="47" t="s">
        <v>2380</v>
      </c>
    </row>
    <row r="931" spans="1:10" x14ac:dyDescent="0.25">
      <c r="A931" s="47" t="s">
        <v>1441</v>
      </c>
      <c r="B931" s="47">
        <v>32.11</v>
      </c>
      <c r="C931" s="47" t="str">
        <f t="shared" si="28"/>
        <v>Obesity</v>
      </c>
      <c r="D931" s="47">
        <v>4.75</v>
      </c>
      <c r="E931" s="47" t="str">
        <f t="shared" si="29"/>
        <v>Normal</v>
      </c>
      <c r="F931" s="47" t="s">
        <v>2383</v>
      </c>
      <c r="G931" s="47" t="s">
        <v>2380</v>
      </c>
      <c r="H931" s="47" t="s">
        <v>2380</v>
      </c>
      <c r="I931" s="47">
        <v>2</v>
      </c>
      <c r="J931" s="47" t="s">
        <v>2380</v>
      </c>
    </row>
    <row r="932" spans="1:10" x14ac:dyDescent="0.25">
      <c r="A932" s="47" t="s">
        <v>1440</v>
      </c>
      <c r="B932" s="47">
        <v>34.479999999999997</v>
      </c>
      <c r="C932" s="47" t="str">
        <f t="shared" si="28"/>
        <v>Obesity</v>
      </c>
      <c r="D932" s="47">
        <v>6.31</v>
      </c>
      <c r="E932" s="47" t="str">
        <f t="shared" si="29"/>
        <v>Prediabetes</v>
      </c>
      <c r="F932" s="47" t="s">
        <v>2380</v>
      </c>
      <c r="G932" s="47" t="s">
        <v>2380</v>
      </c>
      <c r="H932" s="47" t="s">
        <v>2383</v>
      </c>
      <c r="I932" s="47">
        <v>1</v>
      </c>
      <c r="J932" s="47" t="s">
        <v>2380</v>
      </c>
    </row>
    <row r="933" spans="1:10" x14ac:dyDescent="0.25">
      <c r="A933" s="47" t="s">
        <v>1439</v>
      </c>
      <c r="B933" s="47">
        <v>34.39</v>
      </c>
      <c r="C933" s="47" t="str">
        <f t="shared" si="28"/>
        <v>Obesity</v>
      </c>
      <c r="D933" s="47">
        <v>6.28</v>
      </c>
      <c r="E933" s="47" t="str">
        <f t="shared" si="29"/>
        <v>Prediabetes</v>
      </c>
      <c r="F933" s="47" t="s">
        <v>2383</v>
      </c>
      <c r="G933" s="47" t="s">
        <v>2380</v>
      </c>
      <c r="H933" s="47" t="s">
        <v>2380</v>
      </c>
      <c r="I933" s="47">
        <v>1</v>
      </c>
      <c r="J933" s="47" t="s">
        <v>2380</v>
      </c>
    </row>
    <row r="934" spans="1:10" x14ac:dyDescent="0.25">
      <c r="A934" s="47" t="s">
        <v>1438</v>
      </c>
      <c r="B934" s="47">
        <v>26.4</v>
      </c>
      <c r="C934" s="47" t="str">
        <f t="shared" si="28"/>
        <v>Over Weight</v>
      </c>
      <c r="D934" s="47">
        <v>9.2899999999999991</v>
      </c>
      <c r="E934" s="47" t="str">
        <f t="shared" si="29"/>
        <v>Above Diabetes</v>
      </c>
      <c r="F934" s="47" t="s">
        <v>2383</v>
      </c>
      <c r="G934" s="47" t="s">
        <v>2380</v>
      </c>
      <c r="H934" s="47" t="s">
        <v>2383</v>
      </c>
      <c r="I934" s="47">
        <v>1</v>
      </c>
      <c r="J934" s="47" t="s">
        <v>2380</v>
      </c>
    </row>
    <row r="935" spans="1:10" x14ac:dyDescent="0.25">
      <c r="A935" s="47" t="s">
        <v>1437</v>
      </c>
      <c r="B935" s="47">
        <v>28.1</v>
      </c>
      <c r="C935" s="47" t="str">
        <f t="shared" si="28"/>
        <v>Over Weight</v>
      </c>
      <c r="D935" s="47">
        <v>5.79</v>
      </c>
      <c r="E935" s="47" t="str">
        <f t="shared" si="29"/>
        <v>Prediabetes</v>
      </c>
      <c r="F935" s="47" t="s">
        <v>2383</v>
      </c>
      <c r="G935" s="47" t="s">
        <v>2380</v>
      </c>
      <c r="H935" s="47" t="s">
        <v>2383</v>
      </c>
      <c r="I935" s="47">
        <v>1</v>
      </c>
      <c r="J935" s="47" t="s">
        <v>2380</v>
      </c>
    </row>
    <row r="936" spans="1:10" x14ac:dyDescent="0.25">
      <c r="A936" s="47" t="s">
        <v>1436</v>
      </c>
      <c r="B936" s="47">
        <v>27</v>
      </c>
      <c r="C936" s="47" t="str">
        <f t="shared" si="28"/>
        <v>Over Weight</v>
      </c>
      <c r="D936" s="47">
        <v>4.54</v>
      </c>
      <c r="E936" s="47" t="str">
        <f t="shared" si="29"/>
        <v>Normal</v>
      </c>
      <c r="F936" s="47" t="s">
        <v>2383</v>
      </c>
      <c r="G936" s="47" t="s">
        <v>2380</v>
      </c>
      <c r="H936" s="47" t="s">
        <v>2380</v>
      </c>
      <c r="I936" s="47">
        <v>1</v>
      </c>
      <c r="J936" s="47" t="s">
        <v>2380</v>
      </c>
    </row>
    <row r="937" spans="1:10" x14ac:dyDescent="0.25">
      <c r="A937" s="47" t="s">
        <v>1435</v>
      </c>
      <c r="B937" s="47">
        <v>28.594999999999999</v>
      </c>
      <c r="C937" s="47" t="str">
        <f t="shared" si="28"/>
        <v>Over Weight</v>
      </c>
      <c r="D937" s="47">
        <v>4.68</v>
      </c>
      <c r="E937" s="47" t="str">
        <f t="shared" si="29"/>
        <v>Normal</v>
      </c>
      <c r="F937" s="47" t="s">
        <v>2383</v>
      </c>
      <c r="G937" s="47" t="s">
        <v>2380</v>
      </c>
      <c r="H937" s="47" t="s">
        <v>2380</v>
      </c>
      <c r="I937" s="47">
        <v>1</v>
      </c>
      <c r="J937" s="47" t="s">
        <v>2380</v>
      </c>
    </row>
    <row r="938" spans="1:10" x14ac:dyDescent="0.25">
      <c r="A938" s="47" t="s">
        <v>1434</v>
      </c>
      <c r="B938" s="47">
        <v>36.799999999999997</v>
      </c>
      <c r="C938" s="47" t="str">
        <f t="shared" si="28"/>
        <v>Obesity</v>
      </c>
      <c r="D938" s="47">
        <v>5.88</v>
      </c>
      <c r="E938" s="47" t="str">
        <f t="shared" si="29"/>
        <v>Prediabetes</v>
      </c>
      <c r="F938" s="47" t="s">
        <v>2380</v>
      </c>
      <c r="G938" s="47" t="s">
        <v>2380</v>
      </c>
      <c r="H938" s="47" t="s">
        <v>2380</v>
      </c>
      <c r="I938" s="47">
        <v>1</v>
      </c>
      <c r="J938" s="47" t="s">
        <v>2380</v>
      </c>
    </row>
    <row r="939" spans="1:10" x14ac:dyDescent="0.25">
      <c r="A939" s="47" t="s">
        <v>1433</v>
      </c>
      <c r="B939" s="47">
        <v>23.75</v>
      </c>
      <c r="C939" s="47" t="str">
        <f t="shared" si="28"/>
        <v>Healthy Weight</v>
      </c>
      <c r="D939" s="47">
        <v>5.42</v>
      </c>
      <c r="E939" s="47" t="str">
        <f t="shared" si="29"/>
        <v>Normal</v>
      </c>
      <c r="F939" s="47" t="s">
        <v>2383</v>
      </c>
      <c r="G939" s="47" t="s">
        <v>2380</v>
      </c>
      <c r="H939" s="47" t="s">
        <v>2383</v>
      </c>
      <c r="I939" s="47">
        <v>1</v>
      </c>
      <c r="J939" s="47" t="s">
        <v>2380</v>
      </c>
    </row>
    <row r="940" spans="1:10" x14ac:dyDescent="0.25">
      <c r="A940" s="47" t="s">
        <v>1432</v>
      </c>
      <c r="B940" s="47">
        <v>35.619999999999997</v>
      </c>
      <c r="C940" s="47" t="str">
        <f t="shared" si="28"/>
        <v>Obesity</v>
      </c>
      <c r="D940" s="47">
        <v>4.16</v>
      </c>
      <c r="E940" s="47" t="str">
        <f t="shared" si="29"/>
        <v>Normal</v>
      </c>
      <c r="F940" s="47" t="s">
        <v>2380</v>
      </c>
      <c r="G940" s="47" t="s">
        <v>2380</v>
      </c>
      <c r="H940" s="47" t="s">
        <v>2380</v>
      </c>
      <c r="I940" s="47">
        <v>0</v>
      </c>
      <c r="J940" s="47" t="s">
        <v>2380</v>
      </c>
    </row>
    <row r="941" spans="1:10" x14ac:dyDescent="0.25">
      <c r="A941" s="47" t="s">
        <v>1431</v>
      </c>
      <c r="B941" s="47">
        <v>30.69</v>
      </c>
      <c r="C941" s="47" t="str">
        <f t="shared" si="28"/>
        <v>Obesity</v>
      </c>
      <c r="D941" s="47">
        <v>7.05</v>
      </c>
      <c r="E941" s="47" t="str">
        <f t="shared" si="29"/>
        <v>Above Diabetes</v>
      </c>
      <c r="F941" s="47" t="s">
        <v>2383</v>
      </c>
      <c r="G941" s="47" t="s">
        <v>2380</v>
      </c>
      <c r="H941" s="47" t="s">
        <v>2380</v>
      </c>
      <c r="I941" s="47">
        <v>2</v>
      </c>
      <c r="J941" s="47" t="s">
        <v>2380</v>
      </c>
    </row>
    <row r="942" spans="1:10" x14ac:dyDescent="0.25">
      <c r="A942" s="47" t="s">
        <v>1430</v>
      </c>
      <c r="B942" s="47">
        <v>35.799999999999997</v>
      </c>
      <c r="C942" s="47" t="str">
        <f t="shared" si="28"/>
        <v>Obesity</v>
      </c>
      <c r="D942" s="47">
        <v>5.63</v>
      </c>
      <c r="E942" s="47" t="str">
        <f t="shared" si="29"/>
        <v>Normal</v>
      </c>
      <c r="F942" s="47" t="s">
        <v>2383</v>
      </c>
      <c r="G942" s="47" t="s">
        <v>2380</v>
      </c>
      <c r="H942" s="47" t="s">
        <v>2380</v>
      </c>
      <c r="I942" s="47">
        <v>2</v>
      </c>
      <c r="J942" s="47" t="s">
        <v>2380</v>
      </c>
    </row>
    <row r="943" spans="1:10" x14ac:dyDescent="0.25">
      <c r="A943" s="47" t="s">
        <v>1429</v>
      </c>
      <c r="B943" s="47">
        <v>28.785</v>
      </c>
      <c r="C943" s="47" t="str">
        <f t="shared" si="28"/>
        <v>Over Weight</v>
      </c>
      <c r="D943" s="47">
        <v>4.24</v>
      </c>
      <c r="E943" s="47" t="str">
        <f t="shared" si="29"/>
        <v>Normal</v>
      </c>
      <c r="F943" s="47" t="s">
        <v>2383</v>
      </c>
      <c r="G943" s="47" t="s">
        <v>2380</v>
      </c>
      <c r="H943" s="47" t="s">
        <v>2380</v>
      </c>
      <c r="I943" s="47">
        <v>2</v>
      </c>
      <c r="J943" s="47" t="s">
        <v>2380</v>
      </c>
    </row>
    <row r="944" spans="1:10" x14ac:dyDescent="0.25">
      <c r="A944" s="47" t="s">
        <v>1428</v>
      </c>
      <c r="B944" s="47">
        <v>28.594999999999999</v>
      </c>
      <c r="C944" s="47" t="str">
        <f t="shared" si="28"/>
        <v>Over Weight</v>
      </c>
      <c r="D944" s="47">
        <v>4.96</v>
      </c>
      <c r="E944" s="47" t="str">
        <f t="shared" si="29"/>
        <v>Normal</v>
      </c>
      <c r="F944" s="47" t="s">
        <v>2383</v>
      </c>
      <c r="G944" s="47" t="s">
        <v>2380</v>
      </c>
      <c r="H944" s="47" t="s">
        <v>2380</v>
      </c>
      <c r="I944" s="47">
        <v>2</v>
      </c>
      <c r="J944" s="47" t="s">
        <v>2380</v>
      </c>
    </row>
    <row r="945" spans="1:10" x14ac:dyDescent="0.25">
      <c r="A945" s="47" t="s">
        <v>1427</v>
      </c>
      <c r="B945" s="47">
        <v>48.75</v>
      </c>
      <c r="C945" s="47" t="str">
        <f t="shared" si="28"/>
        <v>Obesity</v>
      </c>
      <c r="D945" s="47">
        <v>4.34</v>
      </c>
      <c r="E945" s="47" t="str">
        <f t="shared" si="29"/>
        <v>Normal</v>
      </c>
      <c r="F945" s="47" t="s">
        <v>2380</v>
      </c>
      <c r="G945" s="47" t="s">
        <v>2380</v>
      </c>
      <c r="H945" s="47" t="s">
        <v>2380</v>
      </c>
      <c r="I945" s="47">
        <v>0</v>
      </c>
      <c r="J945" s="47" t="s">
        <v>2380</v>
      </c>
    </row>
    <row r="946" spans="1:10" x14ac:dyDescent="0.25">
      <c r="A946" s="47" t="s">
        <v>1426</v>
      </c>
      <c r="B946" s="47">
        <v>28.31</v>
      </c>
      <c r="C946" s="47" t="str">
        <f t="shared" si="28"/>
        <v>Over Weight</v>
      </c>
      <c r="D946" s="47">
        <v>5.43</v>
      </c>
      <c r="E946" s="47" t="str">
        <f t="shared" si="29"/>
        <v>Normal</v>
      </c>
      <c r="F946" s="47" t="s">
        <v>2383</v>
      </c>
      <c r="G946" s="47" t="s">
        <v>2380</v>
      </c>
      <c r="H946" s="47" t="s">
        <v>2380</v>
      </c>
      <c r="I946" s="47">
        <v>2</v>
      </c>
      <c r="J946" s="47" t="s">
        <v>2380</v>
      </c>
    </row>
    <row r="947" spans="1:10" x14ac:dyDescent="0.25">
      <c r="A947" s="47" t="s">
        <v>1425</v>
      </c>
      <c r="B947" s="47">
        <v>38.39</v>
      </c>
      <c r="C947" s="47" t="str">
        <f t="shared" si="28"/>
        <v>Obesity</v>
      </c>
      <c r="D947" s="47">
        <v>8.33</v>
      </c>
      <c r="E947" s="47" t="str">
        <f t="shared" si="29"/>
        <v>Above Diabetes</v>
      </c>
      <c r="F947" s="47" t="s">
        <v>2383</v>
      </c>
      <c r="G947" s="47" t="s">
        <v>2380</v>
      </c>
      <c r="H947" s="47" t="s">
        <v>2380</v>
      </c>
      <c r="I947" s="47">
        <v>1</v>
      </c>
      <c r="J947" s="47" t="s">
        <v>2380</v>
      </c>
    </row>
    <row r="948" spans="1:10" x14ac:dyDescent="0.25">
      <c r="A948" s="47" t="s">
        <v>1424</v>
      </c>
      <c r="B948" s="47">
        <v>25.87</v>
      </c>
      <c r="C948" s="47" t="str">
        <f t="shared" si="28"/>
        <v>Over Weight</v>
      </c>
      <c r="D948" s="47">
        <v>5.63</v>
      </c>
      <c r="E948" s="47" t="str">
        <f t="shared" si="29"/>
        <v>Normal</v>
      </c>
      <c r="F948" s="47" t="s">
        <v>2383</v>
      </c>
      <c r="G948" s="47" t="s">
        <v>2380</v>
      </c>
      <c r="H948" s="47" t="s">
        <v>2380</v>
      </c>
      <c r="I948" s="47">
        <v>1</v>
      </c>
      <c r="J948" s="47" t="s">
        <v>2380</v>
      </c>
    </row>
    <row r="949" spans="1:10" x14ac:dyDescent="0.25">
      <c r="A949" s="47" t="s">
        <v>1423</v>
      </c>
      <c r="B949" s="47">
        <v>43.7</v>
      </c>
      <c r="C949" s="47" t="str">
        <f t="shared" si="28"/>
        <v>Obesity</v>
      </c>
      <c r="D949" s="47">
        <v>7.23</v>
      </c>
      <c r="E949" s="47" t="str">
        <f t="shared" si="29"/>
        <v>Above Diabetes</v>
      </c>
      <c r="F949" s="47" t="s">
        <v>2380</v>
      </c>
      <c r="G949" s="47" t="s">
        <v>2380</v>
      </c>
      <c r="H949" s="47" t="s">
        <v>2380</v>
      </c>
      <c r="I949" s="47">
        <v>0</v>
      </c>
      <c r="J949" s="47" t="s">
        <v>2380</v>
      </c>
    </row>
    <row r="950" spans="1:10" x14ac:dyDescent="0.25">
      <c r="A950" s="47" t="s">
        <v>1422</v>
      </c>
      <c r="B950" s="47">
        <v>40.945</v>
      </c>
      <c r="C950" s="47" t="str">
        <f t="shared" si="28"/>
        <v>Obesity</v>
      </c>
      <c r="D950" s="47">
        <v>10.57</v>
      </c>
      <c r="E950" s="47" t="str">
        <f t="shared" si="29"/>
        <v>Above Diabetes</v>
      </c>
      <c r="F950" s="47" t="s">
        <v>2380</v>
      </c>
      <c r="G950" s="47" t="s">
        <v>2380</v>
      </c>
      <c r="H950" s="47" t="s">
        <v>2380</v>
      </c>
      <c r="I950" s="47">
        <v>0</v>
      </c>
      <c r="J950" s="47" t="s">
        <v>2380</v>
      </c>
    </row>
    <row r="951" spans="1:10" x14ac:dyDescent="0.25">
      <c r="A951" s="47" t="s">
        <v>1421</v>
      </c>
      <c r="B951" s="47">
        <v>27.94</v>
      </c>
      <c r="C951" s="47" t="str">
        <f t="shared" si="28"/>
        <v>Over Weight</v>
      </c>
      <c r="D951" s="47">
        <v>7.92</v>
      </c>
      <c r="E951" s="47" t="str">
        <f t="shared" si="29"/>
        <v>Above Diabetes</v>
      </c>
      <c r="F951" s="47" t="s">
        <v>2380</v>
      </c>
      <c r="G951" s="47" t="s">
        <v>2380</v>
      </c>
      <c r="H951" s="47" t="s">
        <v>2380</v>
      </c>
      <c r="I951" s="47">
        <v>0</v>
      </c>
      <c r="J951" s="47" t="s">
        <v>2380</v>
      </c>
    </row>
    <row r="952" spans="1:10" x14ac:dyDescent="0.25">
      <c r="A952" s="47" t="s">
        <v>1420</v>
      </c>
      <c r="B952" s="47">
        <v>31.9</v>
      </c>
      <c r="C952" s="47" t="str">
        <f t="shared" si="28"/>
        <v>Obesity</v>
      </c>
      <c r="D952" s="47">
        <v>10.119999999999999</v>
      </c>
      <c r="E952" s="47" t="str">
        <f t="shared" si="29"/>
        <v>Above Diabetes</v>
      </c>
      <c r="F952" s="47" t="s">
        <v>2380</v>
      </c>
      <c r="G952" s="47" t="s">
        <v>2380</v>
      </c>
      <c r="H952" s="47" t="s">
        <v>2380</v>
      </c>
      <c r="I952" s="47">
        <v>2</v>
      </c>
      <c r="J952" s="47" t="s">
        <v>2380</v>
      </c>
    </row>
    <row r="953" spans="1:10" x14ac:dyDescent="0.25">
      <c r="A953" s="47" t="s">
        <v>1419</v>
      </c>
      <c r="B953" s="47">
        <v>31.64</v>
      </c>
      <c r="C953" s="47" t="str">
        <f t="shared" si="28"/>
        <v>Obesity</v>
      </c>
      <c r="D953" s="47">
        <v>7.91</v>
      </c>
      <c r="E953" s="47" t="str">
        <f t="shared" si="29"/>
        <v>Above Diabetes</v>
      </c>
      <c r="F953" s="47" t="s">
        <v>2380</v>
      </c>
      <c r="G953" s="47" t="s">
        <v>2380</v>
      </c>
      <c r="H953" s="47" t="s">
        <v>2380</v>
      </c>
      <c r="I953" s="47">
        <v>0</v>
      </c>
      <c r="J953" s="47" t="s">
        <v>2380</v>
      </c>
    </row>
    <row r="954" spans="1:10" x14ac:dyDescent="0.25">
      <c r="A954" s="47" t="s">
        <v>1418</v>
      </c>
      <c r="B954" s="47">
        <v>46.7</v>
      </c>
      <c r="C954" s="47" t="str">
        <f t="shared" si="28"/>
        <v>Obesity</v>
      </c>
      <c r="D954" s="47">
        <v>10.9</v>
      </c>
      <c r="E954" s="47" t="str">
        <f t="shared" si="29"/>
        <v>Above Diabetes</v>
      </c>
      <c r="F954" s="47" t="s">
        <v>2380</v>
      </c>
      <c r="G954" s="47" t="s">
        <v>2380</v>
      </c>
      <c r="H954" s="47" t="s">
        <v>2380</v>
      </c>
      <c r="I954" s="47">
        <v>0</v>
      </c>
      <c r="J954" s="47" t="s">
        <v>2380</v>
      </c>
    </row>
    <row r="955" spans="1:10" x14ac:dyDescent="0.25">
      <c r="A955" s="47" t="s">
        <v>1417</v>
      </c>
      <c r="B955" s="47">
        <v>18.335000000000001</v>
      </c>
      <c r="C955" s="47" t="str">
        <f t="shared" si="28"/>
        <v>Under Weight</v>
      </c>
      <c r="D955" s="47">
        <v>11.83</v>
      </c>
      <c r="E955" s="47" t="str">
        <f t="shared" si="29"/>
        <v>Above Diabetes</v>
      </c>
      <c r="F955" s="47" t="s">
        <v>2380</v>
      </c>
      <c r="G955" s="47" t="s">
        <v>2380</v>
      </c>
      <c r="H955" s="47" t="s">
        <v>2380</v>
      </c>
      <c r="I955" s="47">
        <v>0</v>
      </c>
      <c r="J955" s="47" t="s">
        <v>2380</v>
      </c>
    </row>
    <row r="956" spans="1:10" x14ac:dyDescent="0.25">
      <c r="A956" s="47" t="s">
        <v>1416</v>
      </c>
      <c r="B956" s="47">
        <v>31.24</v>
      </c>
      <c r="C956" s="47" t="str">
        <f t="shared" si="28"/>
        <v>Obesity</v>
      </c>
      <c r="D956" s="47">
        <v>7.42</v>
      </c>
      <c r="E956" s="47" t="str">
        <f t="shared" si="29"/>
        <v>Above Diabetes</v>
      </c>
      <c r="F956" s="47" t="s">
        <v>2383</v>
      </c>
      <c r="G956" s="47" t="s">
        <v>2380</v>
      </c>
      <c r="H956" s="47" t="s">
        <v>2380</v>
      </c>
      <c r="I956" s="47">
        <v>2</v>
      </c>
      <c r="J956" s="47" t="s">
        <v>2380</v>
      </c>
    </row>
    <row r="957" spans="1:10" x14ac:dyDescent="0.25">
      <c r="A957" s="47" t="s">
        <v>1415</v>
      </c>
      <c r="B957" s="47">
        <v>39.22</v>
      </c>
      <c r="C957" s="47" t="str">
        <f t="shared" si="28"/>
        <v>Obesity</v>
      </c>
      <c r="D957" s="47">
        <v>5.62</v>
      </c>
      <c r="E957" s="47" t="str">
        <f t="shared" si="29"/>
        <v>Normal</v>
      </c>
      <c r="F957" s="47" t="s">
        <v>2383</v>
      </c>
      <c r="G957" s="47" t="s">
        <v>2380</v>
      </c>
      <c r="H957" s="47" t="s">
        <v>2380</v>
      </c>
      <c r="I957" s="47">
        <v>1</v>
      </c>
      <c r="J957" s="47" t="s">
        <v>2380</v>
      </c>
    </row>
    <row r="958" spans="1:10" x14ac:dyDescent="0.25">
      <c r="A958" s="47" t="s">
        <v>1414</v>
      </c>
      <c r="B958" s="47">
        <v>24.414999999999999</v>
      </c>
      <c r="C958" s="47" t="str">
        <f t="shared" si="28"/>
        <v>Healthy Weight</v>
      </c>
      <c r="D958" s="47">
        <v>7.16</v>
      </c>
      <c r="E958" s="47" t="str">
        <f t="shared" si="29"/>
        <v>Above Diabetes</v>
      </c>
      <c r="F958" s="47" t="s">
        <v>2380</v>
      </c>
      <c r="G958" s="47" t="s">
        <v>2380</v>
      </c>
      <c r="H958" s="47" t="s">
        <v>2380</v>
      </c>
      <c r="I958" s="47">
        <v>0</v>
      </c>
      <c r="J958" s="47" t="s">
        <v>2380</v>
      </c>
    </row>
    <row r="959" spans="1:10" x14ac:dyDescent="0.25">
      <c r="A959" s="47" t="s">
        <v>1413</v>
      </c>
      <c r="B959" s="47">
        <v>32.299999999999997</v>
      </c>
      <c r="C959" s="47" t="str">
        <f t="shared" si="28"/>
        <v>Obesity</v>
      </c>
      <c r="D959" s="47">
        <v>9.89</v>
      </c>
      <c r="E959" s="47" t="str">
        <f t="shared" si="29"/>
        <v>Above Diabetes</v>
      </c>
      <c r="F959" s="47" t="s">
        <v>2380</v>
      </c>
      <c r="G959" s="47" t="s">
        <v>2380</v>
      </c>
      <c r="H959" s="47" t="s">
        <v>2380</v>
      </c>
      <c r="I959" s="47">
        <v>0</v>
      </c>
      <c r="J959" s="47" t="s">
        <v>2380</v>
      </c>
    </row>
    <row r="960" spans="1:10" x14ac:dyDescent="0.25">
      <c r="A960" s="47" t="s">
        <v>1412</v>
      </c>
      <c r="B960" s="47">
        <v>39.94</v>
      </c>
      <c r="C960" s="47" t="str">
        <f t="shared" si="28"/>
        <v>Obesity</v>
      </c>
      <c r="D960" s="47">
        <v>5.14</v>
      </c>
      <c r="E960" s="47" t="str">
        <f t="shared" si="29"/>
        <v>Normal</v>
      </c>
      <c r="F960" s="47" t="s">
        <v>2380</v>
      </c>
      <c r="G960" s="47" t="s">
        <v>2380</v>
      </c>
      <c r="H960" s="47" t="s">
        <v>2380</v>
      </c>
      <c r="I960" s="47">
        <v>0</v>
      </c>
      <c r="J960" s="47" t="s">
        <v>2380</v>
      </c>
    </row>
    <row r="961" spans="1:10" x14ac:dyDescent="0.25">
      <c r="A961" s="47" t="s">
        <v>1411</v>
      </c>
      <c r="B961" s="47">
        <v>30</v>
      </c>
      <c r="C961" s="47" t="str">
        <f t="shared" si="28"/>
        <v>Obesity</v>
      </c>
      <c r="D961" s="47">
        <v>5.61</v>
      </c>
      <c r="E961" s="47" t="str">
        <f t="shared" si="29"/>
        <v>Normal</v>
      </c>
      <c r="F961" s="47" t="s">
        <v>2383</v>
      </c>
      <c r="G961" s="47" t="s">
        <v>2380</v>
      </c>
      <c r="H961" s="47" t="s">
        <v>2383</v>
      </c>
      <c r="I961" s="47">
        <v>1</v>
      </c>
      <c r="J961" s="47" t="s">
        <v>2380</v>
      </c>
    </row>
    <row r="962" spans="1:10" x14ac:dyDescent="0.25">
      <c r="A962" s="47" t="s">
        <v>1410</v>
      </c>
      <c r="B962" s="47">
        <v>35.340000000000003</v>
      </c>
      <c r="C962" s="47" t="str">
        <f t="shared" si="28"/>
        <v>Obesity</v>
      </c>
      <c r="D962" s="47">
        <v>5.51</v>
      </c>
      <c r="E962" s="47" t="str">
        <f t="shared" si="29"/>
        <v>Normal</v>
      </c>
      <c r="F962" s="47" t="s">
        <v>2383</v>
      </c>
      <c r="G962" s="47" t="s">
        <v>2380</v>
      </c>
      <c r="H962" s="47" t="s">
        <v>2383</v>
      </c>
      <c r="I962" s="47">
        <v>1</v>
      </c>
      <c r="J962" s="47" t="s">
        <v>2380</v>
      </c>
    </row>
    <row r="963" spans="1:10" x14ac:dyDescent="0.25">
      <c r="A963" s="47" t="s">
        <v>1409</v>
      </c>
      <c r="B963" s="47">
        <v>32.204999999999998</v>
      </c>
      <c r="C963" s="47" t="str">
        <f t="shared" ref="C963:C1026" si="30">IF(B963&lt;18.5,"Under Weight", IF(B963&lt;=24.9,"Healthy Weight", IF(B963&lt;=29.9,"Over Weight","Obesity")))</f>
        <v>Obesity</v>
      </c>
      <c r="D963" s="47">
        <v>8.3800000000000008</v>
      </c>
      <c r="E963" s="47" t="str">
        <f t="shared" ref="E963:E1026" si="31">IF(D963&lt;5.7,"Normal", IF(D963&lt;=6.4,"Prediabetes","Above Diabetes"))</f>
        <v>Above Diabetes</v>
      </c>
      <c r="F963" s="47" t="s">
        <v>2383</v>
      </c>
      <c r="G963" s="47" t="s">
        <v>2380</v>
      </c>
      <c r="H963" s="47" t="s">
        <v>2380</v>
      </c>
      <c r="I963" s="47">
        <v>2</v>
      </c>
      <c r="J963" s="47" t="s">
        <v>2380</v>
      </c>
    </row>
    <row r="964" spans="1:10" x14ac:dyDescent="0.25">
      <c r="A964" s="47" t="s">
        <v>1408</v>
      </c>
      <c r="B964" s="47">
        <v>33.880000000000003</v>
      </c>
      <c r="C964" s="47" t="str">
        <f t="shared" si="30"/>
        <v>Obesity</v>
      </c>
      <c r="D964" s="47">
        <v>4.68</v>
      </c>
      <c r="E964" s="47" t="str">
        <f t="shared" si="31"/>
        <v>Normal</v>
      </c>
      <c r="F964" s="47" t="s">
        <v>2380</v>
      </c>
      <c r="G964" s="47" t="s">
        <v>2382</v>
      </c>
      <c r="H964" s="47" t="s">
        <v>2380</v>
      </c>
      <c r="I964" s="47">
        <v>1</v>
      </c>
      <c r="J964" s="47" t="s">
        <v>2380</v>
      </c>
    </row>
    <row r="965" spans="1:10" x14ac:dyDescent="0.25">
      <c r="A965" s="47" t="s">
        <v>1407</v>
      </c>
      <c r="B965" s="47">
        <v>26.63</v>
      </c>
      <c r="C965" s="47" t="str">
        <f t="shared" si="30"/>
        <v>Over Weight</v>
      </c>
      <c r="D965" s="47">
        <v>4.3600000000000003</v>
      </c>
      <c r="E965" s="47" t="str">
        <f t="shared" si="31"/>
        <v>Normal</v>
      </c>
      <c r="F965" s="47" t="s">
        <v>2383</v>
      </c>
      <c r="G965" s="47" t="s">
        <v>2380</v>
      </c>
      <c r="H965" s="47" t="s">
        <v>2380</v>
      </c>
      <c r="I965" s="47">
        <v>2</v>
      </c>
      <c r="J965" s="47" t="s">
        <v>2380</v>
      </c>
    </row>
    <row r="966" spans="1:10" x14ac:dyDescent="0.25">
      <c r="A966" s="47" t="s">
        <v>1406</v>
      </c>
      <c r="B966" s="47">
        <v>28.7</v>
      </c>
      <c r="C966" s="47" t="str">
        <f t="shared" si="30"/>
        <v>Over Weight</v>
      </c>
      <c r="D966" s="47">
        <v>7.74</v>
      </c>
      <c r="E966" s="47" t="str">
        <f t="shared" si="31"/>
        <v>Above Diabetes</v>
      </c>
      <c r="F966" s="47" t="s">
        <v>2380</v>
      </c>
      <c r="G966" s="47" t="s">
        <v>2380</v>
      </c>
      <c r="H966" s="47" t="s">
        <v>2380</v>
      </c>
      <c r="I966" s="47">
        <v>0</v>
      </c>
      <c r="J966" s="47" t="s">
        <v>2380</v>
      </c>
    </row>
    <row r="967" spans="1:10" x14ac:dyDescent="0.25">
      <c r="A967" s="47" t="s">
        <v>1405</v>
      </c>
      <c r="B967" s="47">
        <v>25.65</v>
      </c>
      <c r="C967" s="47" t="str">
        <f t="shared" si="30"/>
        <v>Over Weight</v>
      </c>
      <c r="D967" s="47">
        <v>4.05</v>
      </c>
      <c r="E967" s="47" t="str">
        <f t="shared" si="31"/>
        <v>Normal</v>
      </c>
      <c r="F967" s="47" t="s">
        <v>2383</v>
      </c>
      <c r="G967" s="47" t="s">
        <v>2380</v>
      </c>
      <c r="H967" s="47" t="s">
        <v>2380</v>
      </c>
      <c r="I967" s="47">
        <v>2</v>
      </c>
      <c r="J967" s="47" t="s">
        <v>2380</v>
      </c>
    </row>
    <row r="968" spans="1:10" x14ac:dyDescent="0.25">
      <c r="A968" s="47" t="s">
        <v>1404</v>
      </c>
      <c r="B968" s="47">
        <v>36.384999999999998</v>
      </c>
      <c r="C968" s="47" t="str">
        <f t="shared" si="30"/>
        <v>Obesity</v>
      </c>
      <c r="D968" s="47">
        <v>11.49</v>
      </c>
      <c r="E968" s="47" t="str">
        <f t="shared" si="31"/>
        <v>Above Diabetes</v>
      </c>
      <c r="F968" s="47" t="s">
        <v>2380</v>
      </c>
      <c r="G968" s="47" t="s">
        <v>2380</v>
      </c>
      <c r="H968" s="47" t="s">
        <v>2380</v>
      </c>
      <c r="I968" s="47">
        <v>0</v>
      </c>
      <c r="J968" s="47" t="s">
        <v>2380</v>
      </c>
    </row>
    <row r="969" spans="1:10" x14ac:dyDescent="0.25">
      <c r="A969" s="47" t="s">
        <v>1403</v>
      </c>
      <c r="B969" s="47">
        <v>34.69</v>
      </c>
      <c r="C969" s="47" t="str">
        <f t="shared" si="30"/>
        <v>Obesity</v>
      </c>
      <c r="D969" s="47">
        <v>5.65</v>
      </c>
      <c r="E969" s="47" t="str">
        <f t="shared" si="31"/>
        <v>Normal</v>
      </c>
      <c r="F969" s="47" t="s">
        <v>2380</v>
      </c>
      <c r="G969" s="47" t="s">
        <v>2380</v>
      </c>
      <c r="H969" s="47" t="s">
        <v>2380</v>
      </c>
      <c r="I969" s="47">
        <v>0</v>
      </c>
      <c r="J969" s="47" t="s">
        <v>2380</v>
      </c>
    </row>
    <row r="970" spans="1:10" x14ac:dyDescent="0.25">
      <c r="A970" s="47" t="s">
        <v>1402</v>
      </c>
      <c r="B970" s="47">
        <v>37.68</v>
      </c>
      <c r="C970" s="47" t="str">
        <f t="shared" si="30"/>
        <v>Obesity</v>
      </c>
      <c r="D970" s="47">
        <v>4.29</v>
      </c>
      <c r="E970" s="47" t="str">
        <f t="shared" si="31"/>
        <v>Normal</v>
      </c>
      <c r="F970" s="47" t="s">
        <v>2383</v>
      </c>
      <c r="G970" s="47" t="s">
        <v>2380</v>
      </c>
      <c r="H970" s="47" t="s">
        <v>2380</v>
      </c>
      <c r="I970" s="47">
        <v>0</v>
      </c>
      <c r="J970" s="47" t="s">
        <v>2380</v>
      </c>
    </row>
    <row r="971" spans="1:10" x14ac:dyDescent="0.25">
      <c r="A971" s="47" t="s">
        <v>1401</v>
      </c>
      <c r="B971" s="47">
        <v>35.49</v>
      </c>
      <c r="C971" s="47" t="str">
        <f t="shared" si="30"/>
        <v>Obesity</v>
      </c>
      <c r="D971" s="47">
        <v>4.74</v>
      </c>
      <c r="E971" s="47" t="str">
        <f t="shared" si="31"/>
        <v>Normal</v>
      </c>
      <c r="F971" s="47" t="s">
        <v>2383</v>
      </c>
      <c r="G971" s="47" t="s">
        <v>2380</v>
      </c>
      <c r="H971" s="47" t="s">
        <v>2383</v>
      </c>
      <c r="I971" s="47">
        <v>1</v>
      </c>
      <c r="J971" s="47" t="s">
        <v>2380</v>
      </c>
    </row>
    <row r="972" spans="1:10" x14ac:dyDescent="0.25">
      <c r="A972" s="47" t="s">
        <v>1400</v>
      </c>
      <c r="B972" s="47">
        <v>44.7</v>
      </c>
      <c r="C972" s="47" t="str">
        <f t="shared" si="30"/>
        <v>Obesity</v>
      </c>
      <c r="D972" s="47">
        <v>7.6</v>
      </c>
      <c r="E972" s="47" t="str">
        <f t="shared" si="31"/>
        <v>Above Diabetes</v>
      </c>
      <c r="F972" s="47" t="s">
        <v>2383</v>
      </c>
      <c r="G972" s="47" t="s">
        <v>2380</v>
      </c>
      <c r="H972" s="47" t="s">
        <v>2380</v>
      </c>
      <c r="I972" s="47">
        <v>2</v>
      </c>
      <c r="J972" s="47" t="s">
        <v>2380</v>
      </c>
    </row>
    <row r="973" spans="1:10" x14ac:dyDescent="0.25">
      <c r="A973" s="47" t="s">
        <v>1399</v>
      </c>
      <c r="B973" s="47">
        <v>38.380000000000003</v>
      </c>
      <c r="C973" s="47" t="str">
        <f t="shared" si="30"/>
        <v>Obesity</v>
      </c>
      <c r="D973" s="47">
        <v>8.5</v>
      </c>
      <c r="E973" s="47" t="str">
        <f t="shared" si="31"/>
        <v>Above Diabetes</v>
      </c>
      <c r="F973" s="47" t="s">
        <v>2383</v>
      </c>
      <c r="G973" s="47" t="s">
        <v>2380</v>
      </c>
      <c r="H973" s="47" t="s">
        <v>2380</v>
      </c>
      <c r="I973" s="47">
        <v>2</v>
      </c>
      <c r="J973" s="47" t="s">
        <v>2380</v>
      </c>
    </row>
    <row r="974" spans="1:10" x14ac:dyDescent="0.25">
      <c r="A974" s="47" t="s">
        <v>1398</v>
      </c>
      <c r="B974" s="47">
        <v>35.244999999999997</v>
      </c>
      <c r="C974" s="47" t="str">
        <f t="shared" si="30"/>
        <v>Obesity</v>
      </c>
      <c r="D974" s="47">
        <v>11.22</v>
      </c>
      <c r="E974" s="47" t="str">
        <f t="shared" si="31"/>
        <v>Above Diabetes</v>
      </c>
      <c r="F974" s="47" t="s">
        <v>2383</v>
      </c>
      <c r="G974" s="47" t="s">
        <v>2380</v>
      </c>
      <c r="H974" s="47" t="s">
        <v>2380</v>
      </c>
      <c r="I974" s="47">
        <v>0</v>
      </c>
      <c r="J974" s="47" t="s">
        <v>2380</v>
      </c>
    </row>
    <row r="975" spans="1:10" x14ac:dyDescent="0.25">
      <c r="A975" s="47" t="s">
        <v>1397</v>
      </c>
      <c r="B975" s="47">
        <v>49.84</v>
      </c>
      <c r="C975" s="47" t="str">
        <f t="shared" si="30"/>
        <v>Obesity</v>
      </c>
      <c r="D975" s="47">
        <v>5.0999999999999996</v>
      </c>
      <c r="E975" s="47" t="str">
        <f t="shared" si="31"/>
        <v>Normal</v>
      </c>
      <c r="F975" s="47" t="s">
        <v>2383</v>
      </c>
      <c r="G975" s="47" t="s">
        <v>2380</v>
      </c>
      <c r="H975" s="47" t="s">
        <v>2383</v>
      </c>
      <c r="I975" s="47">
        <v>1</v>
      </c>
      <c r="J975" s="47" t="s">
        <v>2380</v>
      </c>
    </row>
    <row r="976" spans="1:10" x14ac:dyDescent="0.25">
      <c r="A976" s="47" t="s">
        <v>1396</v>
      </c>
      <c r="B976" s="47">
        <v>49.06</v>
      </c>
      <c r="C976" s="47" t="str">
        <f t="shared" si="30"/>
        <v>Obesity</v>
      </c>
      <c r="D976" s="47">
        <v>5.43</v>
      </c>
      <c r="E976" s="47" t="str">
        <f t="shared" si="31"/>
        <v>Normal</v>
      </c>
      <c r="F976" s="47" t="s">
        <v>2383</v>
      </c>
      <c r="G976" s="47" t="s">
        <v>2380</v>
      </c>
      <c r="H976" s="47" t="s">
        <v>2380</v>
      </c>
      <c r="I976" s="47">
        <v>1</v>
      </c>
      <c r="J976" s="47" t="s">
        <v>2380</v>
      </c>
    </row>
    <row r="977" spans="1:10" x14ac:dyDescent="0.25">
      <c r="A977" s="47" t="s">
        <v>1395</v>
      </c>
      <c r="B977" s="47">
        <v>30.88</v>
      </c>
      <c r="C977" s="47" t="str">
        <f t="shared" si="30"/>
        <v>Obesity</v>
      </c>
      <c r="D977" s="47">
        <v>5.82</v>
      </c>
      <c r="E977" s="47" t="str">
        <f t="shared" si="31"/>
        <v>Prediabetes</v>
      </c>
      <c r="F977" s="47" t="s">
        <v>2380</v>
      </c>
      <c r="G977" s="47" t="s">
        <v>2380</v>
      </c>
      <c r="H977" s="47" t="s">
        <v>2380</v>
      </c>
      <c r="I977" s="47">
        <v>2</v>
      </c>
      <c r="J977" s="47" t="s">
        <v>2380</v>
      </c>
    </row>
    <row r="978" spans="1:10" x14ac:dyDescent="0.25">
      <c r="A978" s="47" t="s">
        <v>1394</v>
      </c>
      <c r="B978" s="47">
        <v>33.35</v>
      </c>
      <c r="C978" s="47" t="str">
        <f t="shared" si="30"/>
        <v>Obesity</v>
      </c>
      <c r="D978" s="47">
        <v>6.05</v>
      </c>
      <c r="E978" s="47" t="str">
        <f t="shared" si="31"/>
        <v>Prediabetes</v>
      </c>
      <c r="F978" s="47" t="s">
        <v>2380</v>
      </c>
      <c r="G978" s="47" t="s">
        <v>2380</v>
      </c>
      <c r="H978" s="47" t="s">
        <v>2383</v>
      </c>
      <c r="I978" s="47">
        <v>1</v>
      </c>
      <c r="J978" s="47" t="s">
        <v>2380</v>
      </c>
    </row>
    <row r="979" spans="1:10" x14ac:dyDescent="0.25">
      <c r="A979" s="47" t="s">
        <v>1393</v>
      </c>
      <c r="B979" s="47">
        <v>38</v>
      </c>
      <c r="C979" s="47" t="str">
        <f t="shared" si="30"/>
        <v>Obesity</v>
      </c>
      <c r="D979" s="47">
        <v>6.38</v>
      </c>
      <c r="E979" s="47" t="str">
        <f t="shared" si="31"/>
        <v>Prediabetes</v>
      </c>
      <c r="F979" s="47" t="s">
        <v>2383</v>
      </c>
      <c r="G979" s="47" t="s">
        <v>2380</v>
      </c>
      <c r="H979" s="47" t="s">
        <v>2380</v>
      </c>
      <c r="I979" s="47">
        <v>1</v>
      </c>
      <c r="J979" s="47" t="s">
        <v>2380</v>
      </c>
    </row>
    <row r="980" spans="1:10" x14ac:dyDescent="0.25">
      <c r="A980" s="47" t="s">
        <v>1392</v>
      </c>
      <c r="B980" s="47">
        <v>36.08</v>
      </c>
      <c r="C980" s="47" t="str">
        <f t="shared" si="30"/>
        <v>Obesity</v>
      </c>
      <c r="D980" s="47">
        <v>5.73</v>
      </c>
      <c r="E980" s="47" t="str">
        <f t="shared" si="31"/>
        <v>Prediabetes</v>
      </c>
      <c r="F980" s="47" t="s">
        <v>2383</v>
      </c>
      <c r="G980" s="47" t="s">
        <v>2380</v>
      </c>
      <c r="H980" s="47" t="s">
        <v>2380</v>
      </c>
      <c r="I980" s="47">
        <v>1</v>
      </c>
      <c r="J980" s="47" t="s">
        <v>2380</v>
      </c>
    </row>
    <row r="981" spans="1:10" x14ac:dyDescent="0.25">
      <c r="A981" s="47" t="s">
        <v>1391</v>
      </c>
      <c r="B981" s="47">
        <v>35.700000000000003</v>
      </c>
      <c r="C981" s="47" t="str">
        <f t="shared" si="30"/>
        <v>Obesity</v>
      </c>
      <c r="D981" s="47">
        <v>5.47</v>
      </c>
      <c r="E981" s="47" t="str">
        <f t="shared" si="31"/>
        <v>Normal</v>
      </c>
      <c r="F981" s="47" t="s">
        <v>2383</v>
      </c>
      <c r="G981" s="47" t="s">
        <v>2380</v>
      </c>
      <c r="H981" s="47" t="s">
        <v>2380</v>
      </c>
      <c r="I981" s="47">
        <v>1</v>
      </c>
      <c r="J981" s="47" t="s">
        <v>2380</v>
      </c>
    </row>
    <row r="982" spans="1:10" x14ac:dyDescent="0.25">
      <c r="A982" s="47" t="s">
        <v>1390</v>
      </c>
      <c r="B982" s="47">
        <v>34.01</v>
      </c>
      <c r="C982" s="47" t="str">
        <f t="shared" si="30"/>
        <v>Obesity</v>
      </c>
      <c r="D982" s="47">
        <v>11.3</v>
      </c>
      <c r="E982" s="47" t="str">
        <f t="shared" si="31"/>
        <v>Above Diabetes</v>
      </c>
      <c r="F982" s="47" t="s">
        <v>2380</v>
      </c>
      <c r="G982" s="47" t="s">
        <v>2380</v>
      </c>
      <c r="H982" s="47" t="s">
        <v>2380</v>
      </c>
      <c r="I982" s="47">
        <v>0</v>
      </c>
      <c r="J982" s="47" t="s">
        <v>2380</v>
      </c>
    </row>
    <row r="983" spans="1:10" x14ac:dyDescent="0.25">
      <c r="A983" s="47" t="s">
        <v>1389</v>
      </c>
      <c r="B983" s="47">
        <v>31.54</v>
      </c>
      <c r="C983" s="47" t="str">
        <f t="shared" si="30"/>
        <v>Obesity</v>
      </c>
      <c r="D983" s="47">
        <v>6.72</v>
      </c>
      <c r="E983" s="47" t="str">
        <f t="shared" si="31"/>
        <v>Above Diabetes</v>
      </c>
      <c r="F983" s="47" t="s">
        <v>2380</v>
      </c>
      <c r="G983" s="47" t="s">
        <v>2380</v>
      </c>
      <c r="H983" s="47" t="s">
        <v>2380</v>
      </c>
      <c r="I983" s="47">
        <v>0</v>
      </c>
      <c r="J983" s="47" t="s">
        <v>2380</v>
      </c>
    </row>
    <row r="984" spans="1:10" x14ac:dyDescent="0.25">
      <c r="A984" s="47" t="s">
        <v>1388</v>
      </c>
      <c r="B984" s="47">
        <v>23.3</v>
      </c>
      <c r="C984" s="47" t="str">
        <f t="shared" si="30"/>
        <v>Healthy Weight</v>
      </c>
      <c r="D984" s="47">
        <v>5.36</v>
      </c>
      <c r="E984" s="47" t="str">
        <f t="shared" si="31"/>
        <v>Normal</v>
      </c>
      <c r="F984" s="47" t="s">
        <v>2383</v>
      </c>
      <c r="G984" s="47" t="s">
        <v>2380</v>
      </c>
      <c r="H984" s="47" t="s">
        <v>2380</v>
      </c>
      <c r="I984" s="47">
        <v>1</v>
      </c>
      <c r="J984" s="47" t="s">
        <v>2380</v>
      </c>
    </row>
    <row r="985" spans="1:10" x14ac:dyDescent="0.25">
      <c r="A985" s="47" t="s">
        <v>1387</v>
      </c>
      <c r="B985" s="47">
        <v>27.75</v>
      </c>
      <c r="C985" s="47" t="str">
        <f t="shared" si="30"/>
        <v>Over Weight</v>
      </c>
      <c r="D985" s="47">
        <v>9.8800000000000008</v>
      </c>
      <c r="E985" s="47" t="str">
        <f t="shared" si="31"/>
        <v>Above Diabetes</v>
      </c>
      <c r="F985" s="47" t="s">
        <v>2380</v>
      </c>
      <c r="G985" s="47" t="s">
        <v>2380</v>
      </c>
      <c r="H985" s="47" t="s">
        <v>2380</v>
      </c>
      <c r="I985" s="47">
        <v>0</v>
      </c>
      <c r="J985" s="47" t="s">
        <v>2380</v>
      </c>
    </row>
    <row r="986" spans="1:10" x14ac:dyDescent="0.25">
      <c r="A986" s="47" t="s">
        <v>1386</v>
      </c>
      <c r="B986" s="47">
        <v>42.46</v>
      </c>
      <c r="C986" s="47" t="str">
        <f t="shared" si="30"/>
        <v>Obesity</v>
      </c>
      <c r="D986" s="47">
        <v>4.1100000000000003</v>
      </c>
      <c r="E986" s="47" t="str">
        <f t="shared" si="31"/>
        <v>Normal</v>
      </c>
      <c r="F986" s="47" t="s">
        <v>2380</v>
      </c>
      <c r="G986" s="47" t="s">
        <v>2380</v>
      </c>
      <c r="H986" s="47" t="s">
        <v>2380</v>
      </c>
      <c r="I986" s="47">
        <v>0</v>
      </c>
      <c r="J986" s="47" t="s">
        <v>2380</v>
      </c>
    </row>
    <row r="987" spans="1:10" x14ac:dyDescent="0.25">
      <c r="A987" s="47" t="s">
        <v>1385</v>
      </c>
      <c r="B987" s="47">
        <v>54.47</v>
      </c>
      <c r="C987" s="47" t="str">
        <f t="shared" si="30"/>
        <v>Obesity</v>
      </c>
      <c r="D987" s="47">
        <v>7.48</v>
      </c>
      <c r="E987" s="47" t="str">
        <f t="shared" si="31"/>
        <v>Above Diabetes</v>
      </c>
      <c r="F987" s="47" t="s">
        <v>2380</v>
      </c>
      <c r="G987" s="47" t="s">
        <v>2380</v>
      </c>
      <c r="H987" s="47" t="s">
        <v>2380</v>
      </c>
      <c r="I987" s="47">
        <v>0</v>
      </c>
      <c r="J987" s="47" t="s">
        <v>2380</v>
      </c>
    </row>
    <row r="988" spans="1:10" x14ac:dyDescent="0.25">
      <c r="A988" s="47" t="s">
        <v>1384</v>
      </c>
      <c r="B988" s="47">
        <v>24.93</v>
      </c>
      <c r="C988" s="47" t="str">
        <f t="shared" si="30"/>
        <v>Over Weight</v>
      </c>
      <c r="D988" s="47">
        <v>9.18</v>
      </c>
      <c r="E988" s="47" t="str">
        <f t="shared" si="31"/>
        <v>Above Diabetes</v>
      </c>
      <c r="F988" s="47" t="s">
        <v>2383</v>
      </c>
      <c r="G988" s="47" t="s">
        <v>2380</v>
      </c>
      <c r="H988" s="47" t="s">
        <v>2383</v>
      </c>
      <c r="I988" s="47">
        <v>1</v>
      </c>
      <c r="J988" s="47" t="s">
        <v>2380</v>
      </c>
    </row>
    <row r="989" spans="1:10" x14ac:dyDescent="0.25">
      <c r="A989" s="47" t="s">
        <v>1383</v>
      </c>
      <c r="B989" s="47">
        <v>48.12</v>
      </c>
      <c r="C989" s="47" t="str">
        <f t="shared" si="30"/>
        <v>Obesity</v>
      </c>
      <c r="D989" s="47">
        <v>4.51</v>
      </c>
      <c r="E989" s="47" t="str">
        <f t="shared" si="31"/>
        <v>Normal</v>
      </c>
      <c r="F989" s="47" t="s">
        <v>2383</v>
      </c>
      <c r="G989" s="47" t="s">
        <v>2380</v>
      </c>
      <c r="H989" s="47" t="s">
        <v>2380</v>
      </c>
      <c r="I989" s="47">
        <v>1</v>
      </c>
      <c r="J989" s="47" t="s">
        <v>2380</v>
      </c>
    </row>
    <row r="990" spans="1:10" x14ac:dyDescent="0.25">
      <c r="A990" s="47" t="s">
        <v>1382</v>
      </c>
      <c r="B990" s="47">
        <v>24.91</v>
      </c>
      <c r="C990" s="47" t="str">
        <f t="shared" si="30"/>
        <v>Over Weight</v>
      </c>
      <c r="D990" s="47">
        <v>7.33</v>
      </c>
      <c r="E990" s="47" t="str">
        <f t="shared" si="31"/>
        <v>Above Diabetes</v>
      </c>
      <c r="F990" s="47" t="s">
        <v>2383</v>
      </c>
      <c r="G990" s="47" t="s">
        <v>2380</v>
      </c>
      <c r="H990" s="47" t="s">
        <v>2383</v>
      </c>
      <c r="I990" s="47">
        <v>1</v>
      </c>
      <c r="J990" s="47" t="s">
        <v>2380</v>
      </c>
    </row>
    <row r="991" spans="1:10" x14ac:dyDescent="0.25">
      <c r="A991" s="47" t="s">
        <v>1381</v>
      </c>
      <c r="B991" s="47">
        <v>27.645</v>
      </c>
      <c r="C991" s="47" t="str">
        <f t="shared" si="30"/>
        <v>Over Weight</v>
      </c>
      <c r="D991" s="47">
        <v>10.56</v>
      </c>
      <c r="E991" s="47" t="str">
        <f t="shared" si="31"/>
        <v>Above Diabetes</v>
      </c>
      <c r="F991" s="47" t="s">
        <v>2380</v>
      </c>
      <c r="G991" s="47" t="s">
        <v>2380</v>
      </c>
      <c r="H991" s="47" t="s">
        <v>2380</v>
      </c>
      <c r="I991" s="47">
        <v>0</v>
      </c>
      <c r="J991" s="47" t="s">
        <v>2380</v>
      </c>
    </row>
    <row r="992" spans="1:10" x14ac:dyDescent="0.25">
      <c r="A992" s="47" t="s">
        <v>1380</v>
      </c>
      <c r="B992" s="47">
        <v>33.700000000000003</v>
      </c>
      <c r="C992" s="47" t="str">
        <f t="shared" si="30"/>
        <v>Obesity</v>
      </c>
      <c r="D992" s="47">
        <v>4.01</v>
      </c>
      <c r="E992" s="47" t="str">
        <f t="shared" si="31"/>
        <v>Normal</v>
      </c>
      <c r="F992" s="47" t="s">
        <v>2380</v>
      </c>
      <c r="G992" s="47" t="s">
        <v>2380</v>
      </c>
      <c r="H992" s="47" t="s">
        <v>2380</v>
      </c>
      <c r="I992" s="47">
        <v>2</v>
      </c>
      <c r="J992" s="47" t="s">
        <v>2380</v>
      </c>
    </row>
    <row r="993" spans="1:10" x14ac:dyDescent="0.25">
      <c r="A993" s="47" t="s">
        <v>1379</v>
      </c>
      <c r="B993" s="47">
        <v>38.93</v>
      </c>
      <c r="C993" s="47" t="str">
        <f t="shared" si="30"/>
        <v>Obesity</v>
      </c>
      <c r="D993" s="47">
        <v>5.64</v>
      </c>
      <c r="E993" s="47" t="str">
        <f t="shared" si="31"/>
        <v>Normal</v>
      </c>
      <c r="F993" s="47" t="s">
        <v>2383</v>
      </c>
      <c r="G993" s="47" t="s">
        <v>2380</v>
      </c>
      <c r="H993" s="47" t="s">
        <v>2380</v>
      </c>
      <c r="I993" s="47">
        <v>1</v>
      </c>
      <c r="J993" s="47" t="s">
        <v>2380</v>
      </c>
    </row>
    <row r="994" spans="1:10" x14ac:dyDescent="0.25">
      <c r="A994" s="47" t="s">
        <v>1378</v>
      </c>
      <c r="B994" s="47">
        <v>32.774999999999999</v>
      </c>
      <c r="C994" s="47" t="str">
        <f t="shared" si="30"/>
        <v>Obesity</v>
      </c>
      <c r="D994" s="47">
        <v>8.02</v>
      </c>
      <c r="E994" s="47" t="str">
        <f t="shared" si="31"/>
        <v>Above Diabetes</v>
      </c>
      <c r="F994" s="47" t="s">
        <v>2383</v>
      </c>
      <c r="G994" s="47" t="s">
        <v>2380</v>
      </c>
      <c r="H994" s="47" t="s">
        <v>2380</v>
      </c>
      <c r="I994" s="47">
        <v>2</v>
      </c>
      <c r="J994" s="47" t="s">
        <v>2380</v>
      </c>
    </row>
    <row r="995" spans="1:10" x14ac:dyDescent="0.25">
      <c r="A995" s="47" t="s">
        <v>1377</v>
      </c>
      <c r="B995" s="47">
        <v>29.83</v>
      </c>
      <c r="C995" s="47" t="str">
        <f t="shared" si="30"/>
        <v>Over Weight</v>
      </c>
      <c r="D995" s="47">
        <v>7.2</v>
      </c>
      <c r="E995" s="47" t="str">
        <f t="shared" si="31"/>
        <v>Above Diabetes</v>
      </c>
      <c r="F995" s="47" t="s">
        <v>2383</v>
      </c>
      <c r="G995" s="47" t="s">
        <v>2380</v>
      </c>
      <c r="H995" s="47" t="s">
        <v>2380</v>
      </c>
      <c r="I995" s="47">
        <v>0</v>
      </c>
      <c r="J995" s="47" t="s">
        <v>2380</v>
      </c>
    </row>
    <row r="996" spans="1:10" x14ac:dyDescent="0.25">
      <c r="A996" s="47" t="s">
        <v>1376</v>
      </c>
      <c r="B996" s="47">
        <v>28.31</v>
      </c>
      <c r="C996" s="47" t="str">
        <f t="shared" si="30"/>
        <v>Over Weight</v>
      </c>
      <c r="D996" s="47">
        <v>4.55</v>
      </c>
      <c r="E996" s="47" t="str">
        <f t="shared" si="31"/>
        <v>Normal</v>
      </c>
      <c r="F996" s="47" t="s">
        <v>2380</v>
      </c>
      <c r="G996" s="47" t="s">
        <v>2382</v>
      </c>
      <c r="H996" s="47" t="s">
        <v>2380</v>
      </c>
      <c r="I996" s="47">
        <v>1</v>
      </c>
      <c r="J996" s="47" t="s">
        <v>2380</v>
      </c>
    </row>
    <row r="997" spans="1:10" x14ac:dyDescent="0.25">
      <c r="A997" s="47" t="s">
        <v>1375</v>
      </c>
      <c r="B997" s="47">
        <v>29.79</v>
      </c>
      <c r="C997" s="47" t="str">
        <f t="shared" si="30"/>
        <v>Over Weight</v>
      </c>
      <c r="D997" s="47">
        <v>9.0299999999999994</v>
      </c>
      <c r="E997" s="47" t="str">
        <f t="shared" si="31"/>
        <v>Above Diabetes</v>
      </c>
      <c r="F997" s="47" t="s">
        <v>2380</v>
      </c>
      <c r="G997" s="47" t="s">
        <v>2380</v>
      </c>
      <c r="H997" s="47" t="s">
        <v>2380</v>
      </c>
      <c r="I997" s="47">
        <v>0</v>
      </c>
      <c r="J997" s="47" t="s">
        <v>2380</v>
      </c>
    </row>
    <row r="998" spans="1:10" x14ac:dyDescent="0.25">
      <c r="A998" s="47" t="s">
        <v>1374</v>
      </c>
      <c r="B998" s="47">
        <v>36.6</v>
      </c>
      <c r="C998" s="47" t="str">
        <f t="shared" si="30"/>
        <v>Obesity</v>
      </c>
      <c r="D998" s="47">
        <v>5.2</v>
      </c>
      <c r="E998" s="47" t="str">
        <f t="shared" si="31"/>
        <v>Normal</v>
      </c>
      <c r="F998" s="47" t="s">
        <v>2383</v>
      </c>
      <c r="G998" s="47" t="s">
        <v>2380</v>
      </c>
      <c r="H998" s="47" t="s">
        <v>2383</v>
      </c>
      <c r="I998" s="47">
        <v>1</v>
      </c>
      <c r="J998" s="47" t="s">
        <v>2380</v>
      </c>
    </row>
    <row r="999" spans="1:10" x14ac:dyDescent="0.25">
      <c r="A999" s="47" t="s">
        <v>1373</v>
      </c>
      <c r="B999" s="47">
        <v>35.93</v>
      </c>
      <c r="C999" s="47" t="str">
        <f t="shared" si="30"/>
        <v>Obesity</v>
      </c>
      <c r="D999" s="47">
        <v>8.3000000000000007</v>
      </c>
      <c r="E999" s="47" t="str">
        <f t="shared" si="31"/>
        <v>Above Diabetes</v>
      </c>
      <c r="F999" s="47" t="s">
        <v>2383</v>
      </c>
      <c r="G999" s="47" t="s">
        <v>2380</v>
      </c>
      <c r="H999" s="47" t="s">
        <v>2380</v>
      </c>
      <c r="I999" s="47">
        <v>0</v>
      </c>
      <c r="J999" s="47" t="s">
        <v>2380</v>
      </c>
    </row>
    <row r="1000" spans="1:10" x14ac:dyDescent="0.25">
      <c r="A1000" s="47" t="s">
        <v>1372</v>
      </c>
      <c r="B1000" s="47">
        <v>28.6</v>
      </c>
      <c r="C1000" s="47" t="str">
        <f t="shared" si="30"/>
        <v>Over Weight</v>
      </c>
      <c r="D1000" s="47">
        <v>5.56</v>
      </c>
      <c r="E1000" s="47" t="str">
        <f t="shared" si="31"/>
        <v>Normal</v>
      </c>
      <c r="F1000" s="47" t="s">
        <v>2383</v>
      </c>
      <c r="G1000" s="47" t="s">
        <v>2380</v>
      </c>
      <c r="H1000" s="47" t="s">
        <v>2383</v>
      </c>
      <c r="I1000" s="47">
        <v>1</v>
      </c>
      <c r="J1000" s="47" t="s">
        <v>2380</v>
      </c>
    </row>
    <row r="1001" spans="1:10" x14ac:dyDescent="0.25">
      <c r="A1001" s="47" t="s">
        <v>1371</v>
      </c>
      <c r="B1001" s="47">
        <v>39.17</v>
      </c>
      <c r="C1001" s="47" t="str">
        <f t="shared" si="30"/>
        <v>Obesity</v>
      </c>
      <c r="D1001" s="47">
        <v>4.1500000000000004</v>
      </c>
      <c r="E1001" s="47" t="str">
        <f t="shared" si="31"/>
        <v>Normal</v>
      </c>
      <c r="F1001" s="47" t="s">
        <v>2380</v>
      </c>
      <c r="G1001" s="47" t="s">
        <v>2380</v>
      </c>
      <c r="H1001" s="47" t="s">
        <v>2380</v>
      </c>
      <c r="I1001" s="47">
        <v>0</v>
      </c>
      <c r="J1001" s="47" t="s">
        <v>2380</v>
      </c>
    </row>
    <row r="1002" spans="1:10" x14ac:dyDescent="0.25">
      <c r="A1002" s="47" t="s">
        <v>1370</v>
      </c>
      <c r="B1002" s="47">
        <v>26.41</v>
      </c>
      <c r="C1002" s="47" t="str">
        <f t="shared" si="30"/>
        <v>Over Weight</v>
      </c>
      <c r="D1002" s="47">
        <v>5.99</v>
      </c>
      <c r="E1002" s="47" t="str">
        <f t="shared" si="31"/>
        <v>Prediabetes</v>
      </c>
      <c r="F1002" s="47" t="s">
        <v>2383</v>
      </c>
      <c r="G1002" s="47" t="s">
        <v>2380</v>
      </c>
      <c r="H1002" s="47" t="s">
        <v>2383</v>
      </c>
      <c r="I1002" s="47">
        <v>1</v>
      </c>
      <c r="J1002" s="47" t="s">
        <v>2380</v>
      </c>
    </row>
    <row r="1003" spans="1:10" x14ac:dyDescent="0.25">
      <c r="A1003" s="47" t="s">
        <v>1369</v>
      </c>
      <c r="B1003" s="47">
        <v>30.63</v>
      </c>
      <c r="C1003" s="47" t="str">
        <f t="shared" si="30"/>
        <v>Obesity</v>
      </c>
      <c r="D1003" s="47">
        <v>5.8</v>
      </c>
      <c r="E1003" s="47" t="str">
        <f t="shared" si="31"/>
        <v>Prediabetes</v>
      </c>
      <c r="F1003" s="47" t="s">
        <v>2383</v>
      </c>
      <c r="G1003" s="47" t="s">
        <v>2380</v>
      </c>
      <c r="H1003" s="47" t="s">
        <v>2380</v>
      </c>
      <c r="I1003" s="47">
        <v>0</v>
      </c>
      <c r="J1003" s="47" t="s">
        <v>2380</v>
      </c>
    </row>
    <row r="1004" spans="1:10" x14ac:dyDescent="0.25">
      <c r="A1004" s="47" t="s">
        <v>1368</v>
      </c>
      <c r="B1004" s="47">
        <v>31.73</v>
      </c>
      <c r="C1004" s="47" t="str">
        <f t="shared" si="30"/>
        <v>Obesity</v>
      </c>
      <c r="D1004" s="47">
        <v>7.32</v>
      </c>
      <c r="E1004" s="47" t="str">
        <f t="shared" si="31"/>
        <v>Above Diabetes</v>
      </c>
      <c r="F1004" s="47" t="s">
        <v>2383</v>
      </c>
      <c r="G1004" s="47" t="s">
        <v>2380</v>
      </c>
      <c r="H1004" s="47" t="s">
        <v>2380</v>
      </c>
      <c r="I1004" s="47">
        <v>2</v>
      </c>
      <c r="J1004" s="47" t="s">
        <v>2380</v>
      </c>
    </row>
    <row r="1005" spans="1:10" x14ac:dyDescent="0.25">
      <c r="A1005" s="47" t="s">
        <v>1367</v>
      </c>
      <c r="B1005" s="47">
        <v>30.7</v>
      </c>
      <c r="C1005" s="47" t="str">
        <f t="shared" si="30"/>
        <v>Obesity</v>
      </c>
      <c r="D1005" s="47">
        <v>5.16</v>
      </c>
      <c r="E1005" s="47" t="str">
        <f t="shared" si="31"/>
        <v>Normal</v>
      </c>
      <c r="F1005" s="47" t="s">
        <v>2380</v>
      </c>
      <c r="G1005" s="47" t="s">
        <v>2380</v>
      </c>
      <c r="H1005" s="47" t="s">
        <v>2380</v>
      </c>
      <c r="I1005" s="47">
        <v>2</v>
      </c>
      <c r="J1005" s="47" t="s">
        <v>2380</v>
      </c>
    </row>
    <row r="1006" spans="1:10" x14ac:dyDescent="0.25">
      <c r="A1006" s="47" t="s">
        <v>1366</v>
      </c>
      <c r="B1006" s="47">
        <v>25.934999999999999</v>
      </c>
      <c r="C1006" s="47" t="str">
        <f t="shared" si="30"/>
        <v>Over Weight</v>
      </c>
      <c r="D1006" s="47">
        <v>5.96</v>
      </c>
      <c r="E1006" s="47" t="str">
        <f t="shared" si="31"/>
        <v>Prediabetes</v>
      </c>
      <c r="F1006" s="47" t="s">
        <v>2383</v>
      </c>
      <c r="G1006" s="47" t="s">
        <v>2380</v>
      </c>
      <c r="H1006" s="47" t="s">
        <v>2380</v>
      </c>
      <c r="I1006" s="47">
        <v>2</v>
      </c>
      <c r="J1006" s="47" t="s">
        <v>2380</v>
      </c>
    </row>
    <row r="1007" spans="1:10" x14ac:dyDescent="0.25">
      <c r="A1007" s="47" t="s">
        <v>1365</v>
      </c>
      <c r="B1007" s="47">
        <v>35.9</v>
      </c>
      <c r="C1007" s="47" t="str">
        <f t="shared" si="30"/>
        <v>Obesity</v>
      </c>
      <c r="D1007" s="47">
        <v>4.8499999999999996</v>
      </c>
      <c r="E1007" s="47" t="str">
        <f t="shared" si="31"/>
        <v>Normal</v>
      </c>
      <c r="F1007" s="47" t="s">
        <v>2383</v>
      </c>
      <c r="G1007" s="47" t="s">
        <v>2380</v>
      </c>
      <c r="H1007" s="47" t="s">
        <v>2383</v>
      </c>
      <c r="I1007" s="47">
        <v>1</v>
      </c>
      <c r="J1007" s="47" t="s">
        <v>2380</v>
      </c>
    </row>
    <row r="1008" spans="1:10" x14ac:dyDescent="0.25">
      <c r="A1008" s="47" t="s">
        <v>1364</v>
      </c>
      <c r="B1008" s="47">
        <v>26.7</v>
      </c>
      <c r="C1008" s="47" t="str">
        <f t="shared" si="30"/>
        <v>Over Weight</v>
      </c>
      <c r="D1008" s="47">
        <v>5.09</v>
      </c>
      <c r="E1008" s="47" t="str">
        <f t="shared" si="31"/>
        <v>Normal</v>
      </c>
      <c r="F1008" s="47" t="s">
        <v>2383</v>
      </c>
      <c r="G1008" s="47" t="s">
        <v>2380</v>
      </c>
      <c r="H1008" s="47" t="s">
        <v>2383</v>
      </c>
      <c r="I1008" s="47">
        <v>1</v>
      </c>
      <c r="J1008" s="47" t="s">
        <v>2380</v>
      </c>
    </row>
    <row r="1009" spans="1:10" x14ac:dyDescent="0.25">
      <c r="A1009" s="47" t="s">
        <v>1363</v>
      </c>
      <c r="B1009" s="47">
        <v>33.71</v>
      </c>
      <c r="C1009" s="47" t="str">
        <f t="shared" si="30"/>
        <v>Obesity</v>
      </c>
      <c r="D1009" s="47">
        <v>4.9400000000000004</v>
      </c>
      <c r="E1009" s="47" t="str">
        <f t="shared" si="31"/>
        <v>Normal</v>
      </c>
      <c r="F1009" s="47" t="s">
        <v>2380</v>
      </c>
      <c r="G1009" s="47" t="s">
        <v>2380</v>
      </c>
      <c r="H1009" s="47" t="s">
        <v>2380</v>
      </c>
      <c r="I1009" s="47">
        <v>0</v>
      </c>
      <c r="J1009" s="47" t="s">
        <v>2380</v>
      </c>
    </row>
    <row r="1010" spans="1:10" x14ac:dyDescent="0.25">
      <c r="A1010" s="47" t="s">
        <v>1362</v>
      </c>
      <c r="B1010" s="47">
        <v>41.91</v>
      </c>
      <c r="C1010" s="47" t="str">
        <f t="shared" si="30"/>
        <v>Obesity</v>
      </c>
      <c r="D1010" s="47">
        <v>4.92</v>
      </c>
      <c r="E1010" s="47" t="str">
        <f t="shared" si="31"/>
        <v>Normal</v>
      </c>
      <c r="F1010" s="47" t="s">
        <v>2383</v>
      </c>
      <c r="G1010" s="47" t="s">
        <v>2380</v>
      </c>
      <c r="H1010" s="47" t="s">
        <v>2380</v>
      </c>
      <c r="I1010" s="47">
        <v>2</v>
      </c>
      <c r="J1010" s="47" t="s">
        <v>2380</v>
      </c>
    </row>
    <row r="1011" spans="1:10" x14ac:dyDescent="0.25">
      <c r="A1011" s="47" t="s">
        <v>1361</v>
      </c>
      <c r="B1011" s="47">
        <v>39.82</v>
      </c>
      <c r="C1011" s="47" t="str">
        <f t="shared" si="30"/>
        <v>Obesity</v>
      </c>
      <c r="D1011" s="47">
        <v>6.05</v>
      </c>
      <c r="E1011" s="47" t="str">
        <f t="shared" si="31"/>
        <v>Prediabetes</v>
      </c>
      <c r="F1011" s="47" t="s">
        <v>2383</v>
      </c>
      <c r="G1011" s="47" t="s">
        <v>2380</v>
      </c>
      <c r="H1011" s="47" t="s">
        <v>2380</v>
      </c>
      <c r="I1011" s="47">
        <v>2</v>
      </c>
      <c r="J1011" s="47" t="s">
        <v>2380</v>
      </c>
    </row>
    <row r="1012" spans="1:10" x14ac:dyDescent="0.25">
      <c r="A1012" s="47" t="s">
        <v>1360</v>
      </c>
      <c r="B1012" s="47">
        <v>28.12</v>
      </c>
      <c r="C1012" s="47" t="str">
        <f t="shared" si="30"/>
        <v>Over Weight</v>
      </c>
      <c r="D1012" s="47">
        <v>4.67</v>
      </c>
      <c r="E1012" s="47" t="str">
        <f t="shared" si="31"/>
        <v>Normal</v>
      </c>
      <c r="F1012" s="47" t="s">
        <v>2380</v>
      </c>
      <c r="G1012" s="47" t="s">
        <v>2380</v>
      </c>
      <c r="H1012" s="47" t="s">
        <v>2380</v>
      </c>
      <c r="I1012" s="47">
        <v>2</v>
      </c>
      <c r="J1012" s="47" t="s">
        <v>2380</v>
      </c>
    </row>
    <row r="1013" spans="1:10" x14ac:dyDescent="0.25">
      <c r="A1013" s="47" t="s">
        <v>1359</v>
      </c>
      <c r="B1013" s="47">
        <v>26.98</v>
      </c>
      <c r="C1013" s="47" t="str">
        <f t="shared" si="30"/>
        <v>Over Weight</v>
      </c>
      <c r="D1013" s="47">
        <v>9.81</v>
      </c>
      <c r="E1013" s="47" t="str">
        <f t="shared" si="31"/>
        <v>Above Diabetes</v>
      </c>
      <c r="F1013" s="47" t="s">
        <v>2383</v>
      </c>
      <c r="G1013" s="47" t="s">
        <v>2380</v>
      </c>
      <c r="H1013" s="47" t="s">
        <v>2380</v>
      </c>
      <c r="I1013" s="47">
        <v>0</v>
      </c>
      <c r="J1013" s="47" t="s">
        <v>2380</v>
      </c>
    </row>
    <row r="1014" spans="1:10" x14ac:dyDescent="0.25">
      <c r="A1014" s="47" t="s">
        <v>1358</v>
      </c>
      <c r="B1014" s="47">
        <v>27.2</v>
      </c>
      <c r="C1014" s="47" t="str">
        <f t="shared" si="30"/>
        <v>Over Weight</v>
      </c>
      <c r="D1014" s="47">
        <v>6.06</v>
      </c>
      <c r="E1014" s="47" t="str">
        <f t="shared" si="31"/>
        <v>Prediabetes</v>
      </c>
      <c r="F1014" s="47" t="s">
        <v>2383</v>
      </c>
      <c r="G1014" s="47" t="s">
        <v>2380</v>
      </c>
      <c r="H1014" s="47" t="s">
        <v>2380</v>
      </c>
      <c r="I1014" s="47">
        <v>2</v>
      </c>
      <c r="J1014" s="47" t="s">
        <v>2380</v>
      </c>
    </row>
    <row r="1015" spans="1:10" x14ac:dyDescent="0.25">
      <c r="A1015" s="47" t="s">
        <v>1357</v>
      </c>
      <c r="B1015" s="47">
        <v>25.3</v>
      </c>
      <c r="C1015" s="47" t="str">
        <f t="shared" si="30"/>
        <v>Over Weight</v>
      </c>
      <c r="D1015" s="47">
        <v>5.19</v>
      </c>
      <c r="E1015" s="47" t="str">
        <f t="shared" si="31"/>
        <v>Normal</v>
      </c>
      <c r="F1015" s="47" t="s">
        <v>2383</v>
      </c>
      <c r="G1015" s="47" t="s">
        <v>2380</v>
      </c>
      <c r="H1015" s="47" t="s">
        <v>2380</v>
      </c>
      <c r="I1015" s="47">
        <v>2</v>
      </c>
      <c r="J1015" s="47" t="s">
        <v>2380</v>
      </c>
    </row>
    <row r="1016" spans="1:10" x14ac:dyDescent="0.25">
      <c r="A1016" s="47" t="s">
        <v>1356</v>
      </c>
      <c r="B1016" s="47">
        <v>30.25</v>
      </c>
      <c r="C1016" s="47" t="str">
        <f t="shared" si="30"/>
        <v>Obesity</v>
      </c>
      <c r="D1016" s="47">
        <v>10.16</v>
      </c>
      <c r="E1016" s="47" t="str">
        <f t="shared" si="31"/>
        <v>Above Diabetes</v>
      </c>
      <c r="F1016" s="47" t="s">
        <v>2380</v>
      </c>
      <c r="G1016" s="47" t="s">
        <v>2380</v>
      </c>
      <c r="H1016" s="47" t="s">
        <v>2380</v>
      </c>
      <c r="I1016" s="47">
        <v>0</v>
      </c>
      <c r="J1016" s="47" t="s">
        <v>2380</v>
      </c>
    </row>
    <row r="1017" spans="1:10" x14ac:dyDescent="0.25">
      <c r="A1017" s="47" t="s">
        <v>1355</v>
      </c>
      <c r="B1017" s="47">
        <v>54</v>
      </c>
      <c r="C1017" s="47" t="str">
        <f t="shared" si="30"/>
        <v>Obesity</v>
      </c>
      <c r="D1017" s="47">
        <v>4.68</v>
      </c>
      <c r="E1017" s="47" t="str">
        <f t="shared" si="31"/>
        <v>Normal</v>
      </c>
      <c r="F1017" s="47" t="s">
        <v>2383</v>
      </c>
      <c r="G1017" s="47" t="s">
        <v>2382</v>
      </c>
      <c r="H1017" s="47" t="s">
        <v>2380</v>
      </c>
      <c r="I1017" s="47">
        <v>2</v>
      </c>
      <c r="J1017" s="47" t="s">
        <v>2380</v>
      </c>
    </row>
    <row r="1018" spans="1:10" x14ac:dyDescent="0.25">
      <c r="A1018" s="47" t="s">
        <v>1354</v>
      </c>
      <c r="B1018" s="47">
        <v>51.86</v>
      </c>
      <c r="C1018" s="47" t="str">
        <f t="shared" si="30"/>
        <v>Obesity</v>
      </c>
      <c r="D1018" s="47">
        <v>5.32</v>
      </c>
      <c r="E1018" s="47" t="str">
        <f t="shared" si="31"/>
        <v>Normal</v>
      </c>
      <c r="F1018" s="47" t="s">
        <v>2383</v>
      </c>
      <c r="G1018" s="47" t="s">
        <v>2380</v>
      </c>
      <c r="H1018" s="47" t="s">
        <v>2380</v>
      </c>
      <c r="I1018" s="47">
        <v>0</v>
      </c>
      <c r="J1018" s="47" t="s">
        <v>2380</v>
      </c>
    </row>
    <row r="1019" spans="1:10" x14ac:dyDescent="0.25">
      <c r="A1019" s="47" t="s">
        <v>1353</v>
      </c>
      <c r="B1019" s="47">
        <v>31.39</v>
      </c>
      <c r="C1019" s="47" t="str">
        <f t="shared" si="30"/>
        <v>Obesity</v>
      </c>
      <c r="D1019" s="47">
        <v>6.99</v>
      </c>
      <c r="E1019" s="47" t="str">
        <f t="shared" si="31"/>
        <v>Above Diabetes</v>
      </c>
      <c r="F1019" s="47" t="s">
        <v>2380</v>
      </c>
      <c r="G1019" s="47" t="s">
        <v>2380</v>
      </c>
      <c r="H1019" s="47" t="s">
        <v>2380</v>
      </c>
      <c r="I1019" s="47">
        <v>0</v>
      </c>
      <c r="J1019" s="47" t="s">
        <v>2380</v>
      </c>
    </row>
    <row r="1020" spans="1:10" x14ac:dyDescent="0.25">
      <c r="A1020" s="47" t="s">
        <v>1352</v>
      </c>
      <c r="B1020" s="47">
        <v>39.97</v>
      </c>
      <c r="C1020" s="47" t="str">
        <f t="shared" si="30"/>
        <v>Obesity</v>
      </c>
      <c r="D1020" s="47">
        <v>5.55</v>
      </c>
      <c r="E1020" s="47" t="str">
        <f t="shared" si="31"/>
        <v>Normal</v>
      </c>
      <c r="F1020" s="47" t="s">
        <v>2380</v>
      </c>
      <c r="G1020" s="47" t="s">
        <v>2380</v>
      </c>
      <c r="H1020" s="47" t="s">
        <v>2380</v>
      </c>
      <c r="I1020" s="47">
        <v>0</v>
      </c>
      <c r="J1020" s="47" t="s">
        <v>2380</v>
      </c>
    </row>
    <row r="1021" spans="1:10" x14ac:dyDescent="0.25">
      <c r="A1021" s="47" t="s">
        <v>1351</v>
      </c>
      <c r="B1021" s="47">
        <v>41.23</v>
      </c>
      <c r="C1021" s="47" t="str">
        <f t="shared" si="30"/>
        <v>Obesity</v>
      </c>
      <c r="D1021" s="47">
        <v>6.94</v>
      </c>
      <c r="E1021" s="47" t="str">
        <f t="shared" si="31"/>
        <v>Above Diabetes</v>
      </c>
      <c r="F1021" s="47" t="s">
        <v>2380</v>
      </c>
      <c r="G1021" s="47" t="s">
        <v>2380</v>
      </c>
      <c r="H1021" s="47" t="s">
        <v>2380</v>
      </c>
      <c r="I1021" s="47">
        <v>0</v>
      </c>
      <c r="J1021" s="47" t="s">
        <v>2380</v>
      </c>
    </row>
    <row r="1022" spans="1:10" x14ac:dyDescent="0.25">
      <c r="A1022" s="47" t="s">
        <v>1350</v>
      </c>
      <c r="B1022" s="47">
        <v>49.45</v>
      </c>
      <c r="C1022" s="47" t="str">
        <f t="shared" si="30"/>
        <v>Obesity</v>
      </c>
      <c r="D1022" s="47">
        <v>4.2</v>
      </c>
      <c r="E1022" s="47" t="str">
        <f t="shared" si="31"/>
        <v>Normal</v>
      </c>
      <c r="F1022" s="47" t="s">
        <v>2383</v>
      </c>
      <c r="G1022" s="47" t="s">
        <v>2380</v>
      </c>
      <c r="H1022" s="47" t="s">
        <v>2380</v>
      </c>
      <c r="I1022" s="47">
        <v>0</v>
      </c>
      <c r="J1022" s="47" t="s">
        <v>2380</v>
      </c>
    </row>
    <row r="1023" spans="1:10" x14ac:dyDescent="0.25">
      <c r="A1023" s="47" t="s">
        <v>1349</v>
      </c>
      <c r="B1023" s="47">
        <v>41.04</v>
      </c>
      <c r="C1023" s="47" t="str">
        <f t="shared" si="30"/>
        <v>Obesity</v>
      </c>
      <c r="D1023" s="47">
        <v>5.59</v>
      </c>
      <c r="E1023" s="47" t="str">
        <f t="shared" si="31"/>
        <v>Normal</v>
      </c>
      <c r="F1023" s="47" t="s">
        <v>2380</v>
      </c>
      <c r="G1023" s="47" t="s">
        <v>2380</v>
      </c>
      <c r="H1023" s="47" t="s">
        <v>2380</v>
      </c>
      <c r="I1023" s="47">
        <v>0</v>
      </c>
      <c r="J1023" s="47" t="s">
        <v>2380</v>
      </c>
    </row>
    <row r="1024" spans="1:10" x14ac:dyDescent="0.25">
      <c r="A1024" s="47" t="s">
        <v>1348</v>
      </c>
      <c r="B1024" s="47">
        <v>27.93</v>
      </c>
      <c r="C1024" s="47" t="str">
        <f t="shared" si="30"/>
        <v>Over Weight</v>
      </c>
      <c r="D1024" s="47">
        <v>9.9600000000000009</v>
      </c>
      <c r="E1024" s="47" t="str">
        <f t="shared" si="31"/>
        <v>Above Diabetes</v>
      </c>
      <c r="F1024" s="47" t="s">
        <v>2380</v>
      </c>
      <c r="G1024" s="47" t="s">
        <v>2380</v>
      </c>
      <c r="H1024" s="47" t="s">
        <v>2380</v>
      </c>
      <c r="I1024" s="47">
        <v>0</v>
      </c>
      <c r="J1024" s="47" t="s">
        <v>2380</v>
      </c>
    </row>
    <row r="1025" spans="1:10" x14ac:dyDescent="0.25">
      <c r="A1025" s="47" t="s">
        <v>1347</v>
      </c>
      <c r="B1025" s="47">
        <v>21.01</v>
      </c>
      <c r="C1025" s="47" t="str">
        <f t="shared" si="30"/>
        <v>Healthy Weight</v>
      </c>
      <c r="D1025" s="47">
        <v>7.37</v>
      </c>
      <c r="E1025" s="47" t="str">
        <f t="shared" si="31"/>
        <v>Above Diabetes</v>
      </c>
      <c r="F1025" s="47" t="s">
        <v>2380</v>
      </c>
      <c r="G1025" s="47" t="s">
        <v>2380</v>
      </c>
      <c r="H1025" s="47" t="s">
        <v>2380</v>
      </c>
      <c r="I1025" s="47">
        <v>0</v>
      </c>
      <c r="J1025" s="47" t="s">
        <v>2380</v>
      </c>
    </row>
    <row r="1026" spans="1:10" x14ac:dyDescent="0.25">
      <c r="A1026" s="47" t="s">
        <v>1346</v>
      </c>
      <c r="B1026" s="47">
        <v>52.37</v>
      </c>
      <c r="C1026" s="47" t="str">
        <f t="shared" si="30"/>
        <v>Obesity</v>
      </c>
      <c r="D1026" s="47">
        <v>5.0599999999999996</v>
      </c>
      <c r="E1026" s="47" t="str">
        <f t="shared" si="31"/>
        <v>Normal</v>
      </c>
      <c r="F1026" s="47" t="s">
        <v>2383</v>
      </c>
      <c r="G1026" s="47" t="s">
        <v>2382</v>
      </c>
      <c r="H1026" s="47" t="s">
        <v>2380</v>
      </c>
      <c r="I1026" s="47">
        <v>2</v>
      </c>
      <c r="J1026" s="47" t="s">
        <v>2380</v>
      </c>
    </row>
    <row r="1027" spans="1:10" x14ac:dyDescent="0.25">
      <c r="A1027" s="47" t="s">
        <v>1345</v>
      </c>
      <c r="B1027" s="47">
        <v>40.369999999999997</v>
      </c>
      <c r="C1027" s="47" t="str">
        <f t="shared" ref="C1027:C1090" si="32">IF(B1027&lt;18.5,"Under Weight", IF(B1027&lt;=24.9,"Healthy Weight", IF(B1027&lt;=29.9,"Over Weight","Obesity")))</f>
        <v>Obesity</v>
      </c>
      <c r="D1027" s="47">
        <v>8.2100000000000009</v>
      </c>
      <c r="E1027" s="47" t="str">
        <f t="shared" ref="E1027:E1090" si="33">IF(D1027&lt;5.7,"Normal", IF(D1027&lt;=6.4,"Prediabetes","Above Diabetes"))</f>
        <v>Above Diabetes</v>
      </c>
      <c r="F1027" s="47" t="s">
        <v>2380</v>
      </c>
      <c r="G1027" s="47" t="s">
        <v>2380</v>
      </c>
      <c r="H1027" s="47" t="s">
        <v>2380</v>
      </c>
      <c r="I1027" s="47">
        <v>0</v>
      </c>
      <c r="J1027" s="47" t="s">
        <v>2380</v>
      </c>
    </row>
    <row r="1028" spans="1:10" x14ac:dyDescent="0.25">
      <c r="A1028" s="47" t="s">
        <v>1344</v>
      </c>
      <c r="B1028" s="47">
        <v>41.47</v>
      </c>
      <c r="C1028" s="47" t="str">
        <f t="shared" si="32"/>
        <v>Obesity</v>
      </c>
      <c r="D1028" s="47">
        <v>10.34</v>
      </c>
      <c r="E1028" s="47" t="str">
        <f t="shared" si="33"/>
        <v>Above Diabetes</v>
      </c>
      <c r="F1028" s="47" t="s">
        <v>2380</v>
      </c>
      <c r="G1028" s="47" t="s">
        <v>2380</v>
      </c>
      <c r="H1028" s="47" t="s">
        <v>2380</v>
      </c>
      <c r="I1028" s="47">
        <v>2</v>
      </c>
      <c r="J1028" s="47" t="s">
        <v>2380</v>
      </c>
    </row>
    <row r="1029" spans="1:10" x14ac:dyDescent="0.25">
      <c r="A1029" s="47" t="s">
        <v>1343</v>
      </c>
      <c r="B1029" s="47">
        <v>33.725000000000001</v>
      </c>
      <c r="C1029" s="47" t="str">
        <f t="shared" si="32"/>
        <v>Obesity</v>
      </c>
      <c r="D1029" s="47">
        <v>5.51</v>
      </c>
      <c r="E1029" s="47" t="str">
        <f t="shared" si="33"/>
        <v>Normal</v>
      </c>
      <c r="F1029" s="47" t="s">
        <v>2383</v>
      </c>
      <c r="G1029" s="47" t="s">
        <v>2380</v>
      </c>
      <c r="H1029" s="47" t="s">
        <v>2380</v>
      </c>
      <c r="I1029" s="47">
        <v>2</v>
      </c>
      <c r="J1029" s="47" t="s">
        <v>2380</v>
      </c>
    </row>
    <row r="1030" spans="1:10" x14ac:dyDescent="0.25">
      <c r="A1030" s="47" t="s">
        <v>1342</v>
      </c>
      <c r="B1030" s="47">
        <v>28.1</v>
      </c>
      <c r="C1030" s="47" t="str">
        <f t="shared" si="32"/>
        <v>Over Weight</v>
      </c>
      <c r="D1030" s="47">
        <v>11.2</v>
      </c>
      <c r="E1030" s="47" t="str">
        <f t="shared" si="33"/>
        <v>Above Diabetes</v>
      </c>
      <c r="F1030" s="47" t="s">
        <v>2380</v>
      </c>
      <c r="G1030" s="47" t="s">
        <v>2380</v>
      </c>
      <c r="H1030" s="47" t="s">
        <v>2380</v>
      </c>
      <c r="I1030" s="47">
        <v>0</v>
      </c>
      <c r="J1030" s="47" t="s">
        <v>2380</v>
      </c>
    </row>
    <row r="1031" spans="1:10" x14ac:dyDescent="0.25">
      <c r="A1031" s="47" t="s">
        <v>1341</v>
      </c>
      <c r="B1031" s="47">
        <v>37.43</v>
      </c>
      <c r="C1031" s="47" t="str">
        <f t="shared" si="32"/>
        <v>Obesity</v>
      </c>
      <c r="D1031" s="47">
        <v>4.3499999999999996</v>
      </c>
      <c r="E1031" s="47" t="str">
        <f t="shared" si="33"/>
        <v>Normal</v>
      </c>
      <c r="F1031" s="47" t="s">
        <v>2383</v>
      </c>
      <c r="G1031" s="47" t="s">
        <v>2380</v>
      </c>
      <c r="H1031" s="47" t="s">
        <v>2383</v>
      </c>
      <c r="I1031" s="47">
        <v>1</v>
      </c>
      <c r="J1031" s="47" t="s">
        <v>2380</v>
      </c>
    </row>
    <row r="1032" spans="1:10" x14ac:dyDescent="0.25">
      <c r="A1032" s="47" t="s">
        <v>1340</v>
      </c>
      <c r="B1032" s="47">
        <v>23.7</v>
      </c>
      <c r="C1032" s="47" t="str">
        <f t="shared" si="32"/>
        <v>Healthy Weight</v>
      </c>
      <c r="D1032" s="47">
        <v>10.45</v>
      </c>
      <c r="E1032" s="47" t="str">
        <f t="shared" si="33"/>
        <v>Above Diabetes</v>
      </c>
      <c r="F1032" s="47" t="s">
        <v>2380</v>
      </c>
      <c r="G1032" s="47" t="s">
        <v>2380</v>
      </c>
      <c r="H1032" s="47" t="s">
        <v>2380</v>
      </c>
      <c r="I1032" s="47">
        <v>0</v>
      </c>
      <c r="J1032" s="47" t="s">
        <v>2380</v>
      </c>
    </row>
    <row r="1033" spans="1:10" x14ac:dyDescent="0.25">
      <c r="A1033" s="47" t="s">
        <v>1339</v>
      </c>
      <c r="B1033" s="47">
        <v>24.795000000000002</v>
      </c>
      <c r="C1033" s="47" t="str">
        <f t="shared" si="32"/>
        <v>Healthy Weight</v>
      </c>
      <c r="D1033" s="47">
        <v>4.07</v>
      </c>
      <c r="E1033" s="47" t="str">
        <f t="shared" si="33"/>
        <v>Normal</v>
      </c>
      <c r="F1033" s="47" t="s">
        <v>2383</v>
      </c>
      <c r="G1033" s="47" t="s">
        <v>2380</v>
      </c>
      <c r="H1033" s="47" t="s">
        <v>2383</v>
      </c>
      <c r="I1033" s="47">
        <v>1</v>
      </c>
      <c r="J1033" s="47" t="s">
        <v>2380</v>
      </c>
    </row>
    <row r="1034" spans="1:10" x14ac:dyDescent="0.25">
      <c r="A1034" s="47" t="s">
        <v>1338</v>
      </c>
      <c r="B1034" s="47">
        <v>31.9</v>
      </c>
      <c r="C1034" s="47" t="str">
        <f t="shared" si="32"/>
        <v>Obesity</v>
      </c>
      <c r="D1034" s="47">
        <v>8.34</v>
      </c>
      <c r="E1034" s="47" t="str">
        <f t="shared" si="33"/>
        <v>Above Diabetes</v>
      </c>
      <c r="F1034" s="47" t="s">
        <v>2380</v>
      </c>
      <c r="G1034" s="47" t="s">
        <v>2380</v>
      </c>
      <c r="H1034" s="47" t="s">
        <v>2380</v>
      </c>
      <c r="I1034" s="47">
        <v>0</v>
      </c>
      <c r="J1034" s="47" t="s">
        <v>2380</v>
      </c>
    </row>
    <row r="1035" spans="1:10" x14ac:dyDescent="0.25">
      <c r="A1035" s="47" t="s">
        <v>1337</v>
      </c>
      <c r="B1035" s="47">
        <v>32.68</v>
      </c>
      <c r="C1035" s="47" t="str">
        <f t="shared" si="32"/>
        <v>Obesity</v>
      </c>
      <c r="D1035" s="47">
        <v>7.41</v>
      </c>
      <c r="E1035" s="47" t="str">
        <f t="shared" si="33"/>
        <v>Above Diabetes</v>
      </c>
      <c r="F1035" s="47" t="s">
        <v>2380</v>
      </c>
      <c r="G1035" s="47" t="s">
        <v>2380</v>
      </c>
      <c r="H1035" s="47" t="s">
        <v>2380</v>
      </c>
      <c r="I1035" s="47">
        <v>0</v>
      </c>
      <c r="J1035" s="47" t="s">
        <v>2380</v>
      </c>
    </row>
    <row r="1036" spans="1:10" x14ac:dyDescent="0.25">
      <c r="A1036" s="47" t="s">
        <v>1336</v>
      </c>
      <c r="B1036" s="47">
        <v>47.13</v>
      </c>
      <c r="C1036" s="47" t="str">
        <f t="shared" si="32"/>
        <v>Obesity</v>
      </c>
      <c r="D1036" s="47">
        <v>4.3099999999999996</v>
      </c>
      <c r="E1036" s="47" t="str">
        <f t="shared" si="33"/>
        <v>Normal</v>
      </c>
      <c r="F1036" s="47" t="s">
        <v>2380</v>
      </c>
      <c r="G1036" s="47" t="s">
        <v>2380</v>
      </c>
      <c r="H1036" s="47" t="s">
        <v>2380</v>
      </c>
      <c r="I1036" s="47">
        <v>0</v>
      </c>
      <c r="J1036" s="47" t="s">
        <v>2380</v>
      </c>
    </row>
    <row r="1037" spans="1:10" x14ac:dyDescent="0.25">
      <c r="A1037" s="47" t="s">
        <v>1335</v>
      </c>
      <c r="B1037" s="47">
        <v>36.67</v>
      </c>
      <c r="C1037" s="47" t="str">
        <f t="shared" si="32"/>
        <v>Obesity</v>
      </c>
      <c r="D1037" s="47">
        <v>10.83</v>
      </c>
      <c r="E1037" s="47" t="str">
        <f t="shared" si="33"/>
        <v>Above Diabetes</v>
      </c>
      <c r="F1037" s="47" t="s">
        <v>2380</v>
      </c>
      <c r="G1037" s="47" t="s">
        <v>2380</v>
      </c>
      <c r="H1037" s="47" t="s">
        <v>2380</v>
      </c>
      <c r="I1037" s="47">
        <v>0</v>
      </c>
      <c r="J1037" s="47" t="s">
        <v>2380</v>
      </c>
    </row>
    <row r="1038" spans="1:10" x14ac:dyDescent="0.25">
      <c r="A1038" s="47" t="s">
        <v>1334</v>
      </c>
      <c r="B1038" s="47">
        <v>33.630000000000003</v>
      </c>
      <c r="C1038" s="47" t="str">
        <f t="shared" si="32"/>
        <v>Obesity</v>
      </c>
      <c r="D1038" s="47">
        <v>11.31</v>
      </c>
      <c r="E1038" s="47" t="str">
        <f t="shared" si="33"/>
        <v>Above Diabetes</v>
      </c>
      <c r="F1038" s="47" t="s">
        <v>2380</v>
      </c>
      <c r="G1038" s="47" t="s">
        <v>2380</v>
      </c>
      <c r="H1038" s="47" t="s">
        <v>2380</v>
      </c>
      <c r="I1038" s="47">
        <v>0</v>
      </c>
      <c r="J1038" s="47" t="s">
        <v>2380</v>
      </c>
    </row>
    <row r="1039" spans="1:10" x14ac:dyDescent="0.25">
      <c r="A1039" s="47" t="s">
        <v>1333</v>
      </c>
      <c r="B1039" s="47">
        <v>32.67</v>
      </c>
      <c r="C1039" s="47" t="str">
        <f t="shared" si="32"/>
        <v>Obesity</v>
      </c>
      <c r="D1039" s="47">
        <v>11.81</v>
      </c>
      <c r="E1039" s="47" t="str">
        <f t="shared" si="33"/>
        <v>Above Diabetes</v>
      </c>
      <c r="F1039" s="47" t="s">
        <v>2383</v>
      </c>
      <c r="G1039" s="47" t="s">
        <v>2380</v>
      </c>
      <c r="H1039" s="47" t="s">
        <v>2380</v>
      </c>
      <c r="I1039" s="47">
        <v>0</v>
      </c>
      <c r="J1039" s="47" t="s">
        <v>2380</v>
      </c>
    </row>
    <row r="1040" spans="1:10" x14ac:dyDescent="0.25">
      <c r="A1040" s="47" t="s">
        <v>1332</v>
      </c>
      <c r="B1040" s="47">
        <v>33.299999999999997</v>
      </c>
      <c r="C1040" s="47" t="str">
        <f t="shared" si="32"/>
        <v>Obesity</v>
      </c>
      <c r="D1040" s="47">
        <v>8.26</v>
      </c>
      <c r="E1040" s="47" t="str">
        <f t="shared" si="33"/>
        <v>Above Diabetes</v>
      </c>
      <c r="F1040" s="47" t="s">
        <v>2383</v>
      </c>
      <c r="G1040" s="47" t="s">
        <v>2380</v>
      </c>
      <c r="H1040" s="47" t="s">
        <v>2380</v>
      </c>
      <c r="I1040" s="47">
        <v>2</v>
      </c>
      <c r="J1040" s="47" t="s">
        <v>2380</v>
      </c>
    </row>
    <row r="1041" spans="1:10" x14ac:dyDescent="0.25">
      <c r="A1041" s="47" t="s">
        <v>1331</v>
      </c>
      <c r="B1041" s="47">
        <v>30.78</v>
      </c>
      <c r="C1041" s="47" t="str">
        <f t="shared" si="32"/>
        <v>Obesity</v>
      </c>
      <c r="D1041" s="47">
        <v>10.74</v>
      </c>
      <c r="E1041" s="47" t="str">
        <f t="shared" si="33"/>
        <v>Above Diabetes</v>
      </c>
      <c r="F1041" s="47" t="s">
        <v>2383</v>
      </c>
      <c r="G1041" s="47" t="s">
        <v>2380</v>
      </c>
      <c r="H1041" s="47" t="s">
        <v>2380</v>
      </c>
      <c r="I1041" s="47">
        <v>2</v>
      </c>
      <c r="J1041" s="47" t="s">
        <v>2380</v>
      </c>
    </row>
    <row r="1042" spans="1:10" x14ac:dyDescent="0.25">
      <c r="A1042" s="47" t="s">
        <v>1330</v>
      </c>
      <c r="B1042" s="47">
        <v>28.975000000000001</v>
      </c>
      <c r="C1042" s="47" t="str">
        <f t="shared" si="32"/>
        <v>Over Weight</v>
      </c>
      <c r="D1042" s="47">
        <v>7.69</v>
      </c>
      <c r="E1042" s="47" t="str">
        <f t="shared" si="33"/>
        <v>Above Diabetes</v>
      </c>
      <c r="F1042" s="47" t="s">
        <v>2383</v>
      </c>
      <c r="G1042" s="47" t="s">
        <v>2380</v>
      </c>
      <c r="H1042" s="47" t="s">
        <v>2380</v>
      </c>
      <c r="I1042" s="47">
        <v>0</v>
      </c>
      <c r="J1042" s="47" t="s">
        <v>2380</v>
      </c>
    </row>
    <row r="1043" spans="1:10" x14ac:dyDescent="0.25">
      <c r="A1043" s="47" t="s">
        <v>1329</v>
      </c>
      <c r="B1043" s="47">
        <v>33.4</v>
      </c>
      <c r="C1043" s="47" t="str">
        <f t="shared" si="32"/>
        <v>Obesity</v>
      </c>
      <c r="D1043" s="47">
        <v>4.84</v>
      </c>
      <c r="E1043" s="47" t="str">
        <f t="shared" si="33"/>
        <v>Normal</v>
      </c>
      <c r="F1043" s="47" t="s">
        <v>2380</v>
      </c>
      <c r="G1043" s="47" t="s">
        <v>2380</v>
      </c>
      <c r="H1043" s="47" t="s">
        <v>2380</v>
      </c>
      <c r="I1043" s="47">
        <v>0</v>
      </c>
      <c r="J1043" s="47" t="s">
        <v>2380</v>
      </c>
    </row>
    <row r="1044" spans="1:10" x14ac:dyDescent="0.25">
      <c r="A1044" s="47" t="s">
        <v>1328</v>
      </c>
      <c r="B1044" s="47">
        <v>21.5</v>
      </c>
      <c r="C1044" s="47" t="str">
        <f t="shared" si="32"/>
        <v>Healthy Weight</v>
      </c>
      <c r="D1044" s="47">
        <v>9.77</v>
      </c>
      <c r="E1044" s="47" t="str">
        <f t="shared" si="33"/>
        <v>Above Diabetes</v>
      </c>
      <c r="F1044" s="47" t="s">
        <v>2383</v>
      </c>
      <c r="G1044" s="47" t="s">
        <v>2380</v>
      </c>
      <c r="H1044" s="47" t="s">
        <v>2380</v>
      </c>
      <c r="I1044" s="47">
        <v>0</v>
      </c>
      <c r="J1044" s="47" t="s">
        <v>2380</v>
      </c>
    </row>
    <row r="1045" spans="1:10" x14ac:dyDescent="0.25">
      <c r="A1045" s="47" t="s">
        <v>1327</v>
      </c>
      <c r="B1045" s="47">
        <v>38.14</v>
      </c>
      <c r="C1045" s="47" t="str">
        <f t="shared" si="32"/>
        <v>Obesity</v>
      </c>
      <c r="D1045" s="47">
        <v>5.84</v>
      </c>
      <c r="E1045" s="47" t="str">
        <f t="shared" si="33"/>
        <v>Prediabetes</v>
      </c>
      <c r="F1045" s="47" t="s">
        <v>2380</v>
      </c>
      <c r="G1045" s="47" t="s">
        <v>2380</v>
      </c>
      <c r="H1045" s="47" t="s">
        <v>2380</v>
      </c>
      <c r="I1045" s="47">
        <v>0</v>
      </c>
      <c r="J1045" s="47" t="s">
        <v>2380</v>
      </c>
    </row>
    <row r="1046" spans="1:10" x14ac:dyDescent="0.25">
      <c r="A1046" s="47" t="s">
        <v>1326</v>
      </c>
      <c r="B1046" s="47">
        <v>35.42</v>
      </c>
      <c r="C1046" s="47" t="str">
        <f t="shared" si="32"/>
        <v>Obesity</v>
      </c>
      <c r="D1046" s="47">
        <v>8.6999999999999993</v>
      </c>
      <c r="E1046" s="47" t="str">
        <f t="shared" si="33"/>
        <v>Above Diabetes</v>
      </c>
      <c r="F1046" s="47" t="s">
        <v>2383</v>
      </c>
      <c r="G1046" s="47" t="s">
        <v>2380</v>
      </c>
      <c r="H1046" s="47" t="s">
        <v>2380</v>
      </c>
      <c r="I1046" s="47">
        <v>1</v>
      </c>
      <c r="J1046" s="47" t="s">
        <v>2380</v>
      </c>
    </row>
    <row r="1047" spans="1:10" x14ac:dyDescent="0.25">
      <c r="A1047" s="47" t="s">
        <v>1325</v>
      </c>
      <c r="B1047" s="47">
        <v>35.625</v>
      </c>
      <c r="C1047" s="47" t="str">
        <f t="shared" si="32"/>
        <v>Obesity</v>
      </c>
      <c r="D1047" s="47">
        <v>10.79</v>
      </c>
      <c r="E1047" s="47" t="str">
        <f t="shared" si="33"/>
        <v>Above Diabetes</v>
      </c>
      <c r="F1047" s="47" t="s">
        <v>2380</v>
      </c>
      <c r="G1047" s="47" t="s">
        <v>2380</v>
      </c>
      <c r="H1047" s="47" t="s">
        <v>2380</v>
      </c>
      <c r="I1047" s="47">
        <v>0</v>
      </c>
      <c r="J1047" s="47" t="s">
        <v>2380</v>
      </c>
    </row>
    <row r="1048" spans="1:10" x14ac:dyDescent="0.25">
      <c r="A1048" s="47" t="s">
        <v>1324</v>
      </c>
      <c r="B1048" s="47">
        <v>45.51</v>
      </c>
      <c r="C1048" s="47" t="str">
        <f t="shared" si="32"/>
        <v>Obesity</v>
      </c>
      <c r="D1048" s="47">
        <v>4.32</v>
      </c>
      <c r="E1048" s="47" t="str">
        <f t="shared" si="33"/>
        <v>Normal</v>
      </c>
      <c r="F1048" s="47" t="s">
        <v>2380</v>
      </c>
      <c r="G1048" s="47" t="s">
        <v>2380</v>
      </c>
      <c r="H1048" s="47" t="s">
        <v>2380</v>
      </c>
      <c r="I1048" s="47">
        <v>1</v>
      </c>
      <c r="J1048" s="47" t="s">
        <v>2380</v>
      </c>
    </row>
    <row r="1049" spans="1:10" x14ac:dyDescent="0.25">
      <c r="A1049" s="47" t="s">
        <v>1323</v>
      </c>
      <c r="B1049" s="47">
        <v>37.1</v>
      </c>
      <c r="C1049" s="47" t="str">
        <f t="shared" si="32"/>
        <v>Obesity</v>
      </c>
      <c r="D1049" s="47">
        <v>7.19</v>
      </c>
      <c r="E1049" s="47" t="str">
        <f t="shared" si="33"/>
        <v>Above Diabetes</v>
      </c>
      <c r="F1049" s="47" t="s">
        <v>2383</v>
      </c>
      <c r="G1049" s="47" t="s">
        <v>2380</v>
      </c>
      <c r="H1049" s="47" t="s">
        <v>2380</v>
      </c>
      <c r="I1049" s="47">
        <v>0</v>
      </c>
      <c r="J1049" s="47" t="s">
        <v>2380</v>
      </c>
    </row>
    <row r="1050" spans="1:10" x14ac:dyDescent="0.25">
      <c r="A1050" s="47" t="s">
        <v>1322</v>
      </c>
      <c r="B1050" s="47">
        <v>30.5</v>
      </c>
      <c r="C1050" s="47" t="str">
        <f t="shared" si="32"/>
        <v>Obesity</v>
      </c>
      <c r="D1050" s="47">
        <v>11.94</v>
      </c>
      <c r="E1050" s="47" t="str">
        <f t="shared" si="33"/>
        <v>Above Diabetes</v>
      </c>
      <c r="F1050" s="47" t="s">
        <v>2383</v>
      </c>
      <c r="G1050" s="47" t="s">
        <v>2380</v>
      </c>
      <c r="H1050" s="47" t="s">
        <v>2380</v>
      </c>
      <c r="I1050" s="47">
        <v>0</v>
      </c>
      <c r="J1050" s="47" t="s">
        <v>2380</v>
      </c>
    </row>
    <row r="1051" spans="1:10" x14ac:dyDescent="0.25">
      <c r="A1051" s="47" t="s">
        <v>1321</v>
      </c>
      <c r="B1051" s="47">
        <v>28.16</v>
      </c>
      <c r="C1051" s="47" t="str">
        <f t="shared" si="32"/>
        <v>Over Weight</v>
      </c>
      <c r="D1051" s="47">
        <v>5.56</v>
      </c>
      <c r="E1051" s="47" t="str">
        <f t="shared" si="33"/>
        <v>Normal</v>
      </c>
      <c r="F1051" s="47" t="s">
        <v>2380</v>
      </c>
      <c r="G1051" s="47" t="s">
        <v>2380</v>
      </c>
      <c r="H1051" s="47" t="s">
        <v>2380</v>
      </c>
      <c r="I1051" s="47">
        <v>2</v>
      </c>
      <c r="J1051" s="47" t="s">
        <v>2380</v>
      </c>
    </row>
    <row r="1052" spans="1:10" x14ac:dyDescent="0.25">
      <c r="A1052" s="47" t="s">
        <v>1320</v>
      </c>
      <c r="B1052" s="47">
        <v>29.1</v>
      </c>
      <c r="C1052" s="47" t="str">
        <f t="shared" si="32"/>
        <v>Over Weight</v>
      </c>
      <c r="D1052" s="47">
        <v>5.64</v>
      </c>
      <c r="E1052" s="47" t="str">
        <f t="shared" si="33"/>
        <v>Normal</v>
      </c>
      <c r="F1052" s="47" t="s">
        <v>2383</v>
      </c>
      <c r="G1052" s="47" t="s">
        <v>2380</v>
      </c>
      <c r="H1052" s="47" t="s">
        <v>2380</v>
      </c>
      <c r="I1052" s="47">
        <v>0</v>
      </c>
      <c r="J1052" s="47" t="s">
        <v>2380</v>
      </c>
    </row>
    <row r="1053" spans="1:10" x14ac:dyDescent="0.25">
      <c r="A1053" s="47" t="s">
        <v>1319</v>
      </c>
      <c r="B1053" s="47">
        <v>30.22</v>
      </c>
      <c r="C1053" s="47" t="str">
        <f t="shared" si="32"/>
        <v>Obesity</v>
      </c>
      <c r="D1053" s="47">
        <v>4.6500000000000004</v>
      </c>
      <c r="E1053" s="47" t="str">
        <f t="shared" si="33"/>
        <v>Normal</v>
      </c>
      <c r="F1053" s="47" t="s">
        <v>2380</v>
      </c>
      <c r="G1053" s="47" t="s">
        <v>2380</v>
      </c>
      <c r="H1053" s="47" t="s">
        <v>2380</v>
      </c>
      <c r="I1053" s="47">
        <v>0</v>
      </c>
      <c r="J1053" s="47" t="s">
        <v>2380</v>
      </c>
    </row>
    <row r="1054" spans="1:10" x14ac:dyDescent="0.25">
      <c r="A1054" s="47" t="s">
        <v>1318</v>
      </c>
      <c r="B1054" s="47">
        <v>24.29</v>
      </c>
      <c r="C1054" s="47" t="str">
        <f t="shared" si="32"/>
        <v>Healthy Weight</v>
      </c>
      <c r="D1054" s="47">
        <v>9.0500000000000007</v>
      </c>
      <c r="E1054" s="47" t="str">
        <f t="shared" si="33"/>
        <v>Above Diabetes</v>
      </c>
      <c r="F1054" s="47" t="s">
        <v>2380</v>
      </c>
      <c r="G1054" s="47" t="s">
        <v>2380</v>
      </c>
      <c r="H1054" s="47" t="s">
        <v>2380</v>
      </c>
      <c r="I1054" s="47">
        <v>0</v>
      </c>
      <c r="J1054" s="47" t="s">
        <v>2380</v>
      </c>
    </row>
    <row r="1055" spans="1:10" x14ac:dyDescent="0.25">
      <c r="A1055" s="47" t="s">
        <v>1317</v>
      </c>
      <c r="B1055" s="47">
        <v>29.39</v>
      </c>
      <c r="C1055" s="47" t="str">
        <f t="shared" si="32"/>
        <v>Over Weight</v>
      </c>
      <c r="D1055" s="47">
        <v>4.5199999999999996</v>
      </c>
      <c r="E1055" s="47" t="str">
        <f t="shared" si="33"/>
        <v>Normal</v>
      </c>
      <c r="F1055" s="47" t="s">
        <v>2383</v>
      </c>
      <c r="G1055" s="47" t="s">
        <v>2380</v>
      </c>
      <c r="H1055" s="47" t="s">
        <v>2380</v>
      </c>
      <c r="I1055" s="47">
        <v>0</v>
      </c>
      <c r="J1055" s="47" t="s">
        <v>2380</v>
      </c>
    </row>
    <row r="1056" spans="1:10" x14ac:dyDescent="0.25">
      <c r="A1056" s="47" t="s">
        <v>1316</v>
      </c>
      <c r="B1056" s="47">
        <v>25.66</v>
      </c>
      <c r="C1056" s="47" t="str">
        <f t="shared" si="32"/>
        <v>Over Weight</v>
      </c>
      <c r="D1056" s="47">
        <v>4.62</v>
      </c>
      <c r="E1056" s="47" t="str">
        <f t="shared" si="33"/>
        <v>Normal</v>
      </c>
      <c r="F1056" s="47" t="s">
        <v>2383</v>
      </c>
      <c r="G1056" s="47" t="s">
        <v>2380</v>
      </c>
      <c r="H1056" s="47" t="s">
        <v>2380</v>
      </c>
      <c r="I1056" s="47">
        <v>1</v>
      </c>
      <c r="J1056" s="47" t="s">
        <v>2380</v>
      </c>
    </row>
    <row r="1057" spans="1:10" x14ac:dyDescent="0.25">
      <c r="A1057" s="47" t="s">
        <v>1315</v>
      </c>
      <c r="B1057" s="47">
        <v>39.11</v>
      </c>
      <c r="C1057" s="47" t="str">
        <f t="shared" si="32"/>
        <v>Obesity</v>
      </c>
      <c r="D1057" s="47">
        <v>5.87</v>
      </c>
      <c r="E1057" s="47" t="str">
        <f t="shared" si="33"/>
        <v>Prediabetes</v>
      </c>
      <c r="F1057" s="47" t="s">
        <v>2380</v>
      </c>
      <c r="G1057" s="47" t="s">
        <v>2380</v>
      </c>
      <c r="H1057" s="47" t="s">
        <v>2380</v>
      </c>
      <c r="I1057" s="47">
        <v>0</v>
      </c>
      <c r="J1057" s="47" t="s">
        <v>2380</v>
      </c>
    </row>
    <row r="1058" spans="1:10" x14ac:dyDescent="0.25">
      <c r="A1058" s="47" t="s">
        <v>1314</v>
      </c>
      <c r="B1058" s="47">
        <v>43.78</v>
      </c>
      <c r="C1058" s="47" t="str">
        <f t="shared" si="32"/>
        <v>Obesity</v>
      </c>
      <c r="D1058" s="47">
        <v>5.71</v>
      </c>
      <c r="E1058" s="47" t="str">
        <f t="shared" si="33"/>
        <v>Prediabetes</v>
      </c>
      <c r="F1058" s="47" t="s">
        <v>2380</v>
      </c>
      <c r="G1058" s="47" t="s">
        <v>2380</v>
      </c>
      <c r="H1058" s="47" t="s">
        <v>2380</v>
      </c>
      <c r="I1058" s="47">
        <v>1</v>
      </c>
      <c r="J1058" s="47" t="s">
        <v>2380</v>
      </c>
    </row>
    <row r="1059" spans="1:10" x14ac:dyDescent="0.25">
      <c r="A1059" s="47" t="s">
        <v>1313</v>
      </c>
      <c r="B1059" s="47">
        <v>24.35</v>
      </c>
      <c r="C1059" s="47" t="str">
        <f t="shared" si="32"/>
        <v>Healthy Weight</v>
      </c>
      <c r="D1059" s="47">
        <v>9.08</v>
      </c>
      <c r="E1059" s="47" t="str">
        <f t="shared" si="33"/>
        <v>Above Diabetes</v>
      </c>
      <c r="F1059" s="47" t="s">
        <v>2380</v>
      </c>
      <c r="G1059" s="47" t="s">
        <v>2380</v>
      </c>
      <c r="H1059" s="47" t="s">
        <v>2380</v>
      </c>
      <c r="I1059" s="47">
        <v>0</v>
      </c>
      <c r="J1059" s="47" t="s">
        <v>2380</v>
      </c>
    </row>
    <row r="1060" spans="1:10" x14ac:dyDescent="0.25">
      <c r="A1060" s="47" t="s">
        <v>1312</v>
      </c>
      <c r="B1060" s="47">
        <v>40.299999999999997</v>
      </c>
      <c r="C1060" s="47" t="str">
        <f t="shared" si="32"/>
        <v>Obesity</v>
      </c>
      <c r="D1060" s="47">
        <v>5.3</v>
      </c>
      <c r="E1060" s="47" t="str">
        <f t="shared" si="33"/>
        <v>Normal</v>
      </c>
      <c r="F1060" s="47" t="s">
        <v>2383</v>
      </c>
      <c r="G1060" s="47" t="s">
        <v>2380</v>
      </c>
      <c r="H1060" s="47" t="s">
        <v>2380</v>
      </c>
      <c r="I1060" s="47">
        <v>2</v>
      </c>
      <c r="J1060" s="47" t="s">
        <v>2380</v>
      </c>
    </row>
    <row r="1061" spans="1:10" x14ac:dyDescent="0.25">
      <c r="A1061" s="47" t="s">
        <v>1311</v>
      </c>
      <c r="B1061" s="47">
        <v>32.774999999999999</v>
      </c>
      <c r="C1061" s="47" t="str">
        <f t="shared" si="32"/>
        <v>Obesity</v>
      </c>
      <c r="D1061" s="47">
        <v>11.76</v>
      </c>
      <c r="E1061" s="47" t="str">
        <f t="shared" si="33"/>
        <v>Above Diabetes</v>
      </c>
      <c r="F1061" s="47" t="s">
        <v>2383</v>
      </c>
      <c r="G1061" s="47" t="s">
        <v>2380</v>
      </c>
      <c r="H1061" s="47" t="s">
        <v>2380</v>
      </c>
      <c r="I1061" s="47">
        <v>0</v>
      </c>
      <c r="J1061" s="47" t="s">
        <v>2380</v>
      </c>
    </row>
    <row r="1062" spans="1:10" x14ac:dyDescent="0.25">
      <c r="A1062" s="47" t="s">
        <v>1310</v>
      </c>
      <c r="B1062" s="47">
        <v>39.6</v>
      </c>
      <c r="C1062" s="47" t="str">
        <f t="shared" si="32"/>
        <v>Obesity</v>
      </c>
      <c r="D1062" s="47">
        <v>5.1100000000000003</v>
      </c>
      <c r="E1062" s="47" t="str">
        <f t="shared" si="33"/>
        <v>Normal</v>
      </c>
      <c r="F1062" s="47" t="s">
        <v>2383</v>
      </c>
      <c r="G1062" s="47" t="s">
        <v>2380</v>
      </c>
      <c r="H1062" s="47" t="s">
        <v>2380</v>
      </c>
      <c r="I1062" s="47">
        <v>2</v>
      </c>
      <c r="J1062" s="47" t="s">
        <v>2380</v>
      </c>
    </row>
    <row r="1063" spans="1:10" x14ac:dyDescent="0.25">
      <c r="A1063" s="47" t="s">
        <v>1309</v>
      </c>
      <c r="B1063" s="47">
        <v>30.97</v>
      </c>
      <c r="C1063" s="47" t="str">
        <f t="shared" si="32"/>
        <v>Obesity</v>
      </c>
      <c r="D1063" s="47">
        <v>5.54</v>
      </c>
      <c r="E1063" s="47" t="str">
        <f t="shared" si="33"/>
        <v>Normal</v>
      </c>
      <c r="F1063" s="47" t="s">
        <v>2380</v>
      </c>
      <c r="G1063" s="47" t="s">
        <v>2380</v>
      </c>
      <c r="H1063" s="47" t="s">
        <v>2380</v>
      </c>
      <c r="I1063" s="47">
        <v>2</v>
      </c>
      <c r="J1063" s="47" t="s">
        <v>2380</v>
      </c>
    </row>
    <row r="1064" spans="1:10" x14ac:dyDescent="0.25">
      <c r="A1064" s="47" t="s">
        <v>1308</v>
      </c>
      <c r="B1064" s="47">
        <v>27.645</v>
      </c>
      <c r="C1064" s="47" t="str">
        <f t="shared" si="32"/>
        <v>Over Weight</v>
      </c>
      <c r="D1064" s="47">
        <v>8.8699999999999992</v>
      </c>
      <c r="E1064" s="47" t="str">
        <f t="shared" si="33"/>
        <v>Above Diabetes</v>
      </c>
      <c r="F1064" s="47" t="s">
        <v>2383</v>
      </c>
      <c r="G1064" s="47" t="s">
        <v>2380</v>
      </c>
      <c r="H1064" s="47" t="s">
        <v>2380</v>
      </c>
      <c r="I1064" s="47">
        <v>0</v>
      </c>
      <c r="J1064" s="47" t="s">
        <v>2380</v>
      </c>
    </row>
    <row r="1065" spans="1:10" x14ac:dyDescent="0.25">
      <c r="A1065" s="47" t="s">
        <v>1307</v>
      </c>
      <c r="B1065" s="47">
        <v>34.43</v>
      </c>
      <c r="C1065" s="47" t="str">
        <f t="shared" si="32"/>
        <v>Obesity</v>
      </c>
      <c r="D1065" s="47">
        <v>5.96</v>
      </c>
      <c r="E1065" s="47" t="str">
        <f t="shared" si="33"/>
        <v>Prediabetes</v>
      </c>
      <c r="F1065" s="47" t="s">
        <v>2383</v>
      </c>
      <c r="G1065" s="47" t="s">
        <v>2380</v>
      </c>
      <c r="H1065" s="47" t="s">
        <v>2380</v>
      </c>
      <c r="I1065" s="47">
        <v>2</v>
      </c>
      <c r="J1065" s="47" t="s">
        <v>2380</v>
      </c>
    </row>
    <row r="1066" spans="1:10" x14ac:dyDescent="0.25">
      <c r="A1066" s="47" t="s">
        <v>1306</v>
      </c>
      <c r="B1066" s="47">
        <v>39.6</v>
      </c>
      <c r="C1066" s="47" t="str">
        <f t="shared" si="32"/>
        <v>Obesity</v>
      </c>
      <c r="D1066" s="47">
        <v>4.4400000000000004</v>
      </c>
      <c r="E1066" s="47" t="str">
        <f t="shared" si="33"/>
        <v>Normal</v>
      </c>
      <c r="F1066" s="47" t="s">
        <v>2383</v>
      </c>
      <c r="G1066" s="47" t="s">
        <v>2380</v>
      </c>
      <c r="H1066" s="47" t="s">
        <v>2383</v>
      </c>
      <c r="I1066" s="47">
        <v>1</v>
      </c>
      <c r="J1066" s="47" t="s">
        <v>2380</v>
      </c>
    </row>
    <row r="1067" spans="1:10" x14ac:dyDescent="0.25">
      <c r="A1067" s="47" t="s">
        <v>1305</v>
      </c>
      <c r="B1067" s="47">
        <v>22.1</v>
      </c>
      <c r="C1067" s="47" t="str">
        <f t="shared" si="32"/>
        <v>Healthy Weight</v>
      </c>
      <c r="D1067" s="47">
        <v>4.6500000000000004</v>
      </c>
      <c r="E1067" s="47" t="str">
        <f t="shared" si="33"/>
        <v>Normal</v>
      </c>
      <c r="F1067" s="47" t="s">
        <v>2383</v>
      </c>
      <c r="G1067" s="47" t="s">
        <v>2380</v>
      </c>
      <c r="H1067" s="47" t="s">
        <v>2380</v>
      </c>
      <c r="I1067" s="47">
        <v>2</v>
      </c>
      <c r="J1067" s="47" t="s">
        <v>2380</v>
      </c>
    </row>
    <row r="1068" spans="1:10" x14ac:dyDescent="0.25">
      <c r="A1068" s="47" t="s">
        <v>1304</v>
      </c>
      <c r="B1068" s="47">
        <v>33.25</v>
      </c>
      <c r="C1068" s="47" t="str">
        <f t="shared" si="32"/>
        <v>Obesity</v>
      </c>
      <c r="D1068" s="47">
        <v>5.64</v>
      </c>
      <c r="E1068" s="47" t="str">
        <f t="shared" si="33"/>
        <v>Normal</v>
      </c>
      <c r="F1068" s="47" t="s">
        <v>2383</v>
      </c>
      <c r="G1068" s="47" t="s">
        <v>2380</v>
      </c>
      <c r="H1068" s="47" t="s">
        <v>2383</v>
      </c>
      <c r="I1068" s="47">
        <v>1</v>
      </c>
      <c r="J1068" s="47" t="s">
        <v>2380</v>
      </c>
    </row>
    <row r="1069" spans="1:10" x14ac:dyDescent="0.25">
      <c r="A1069" s="47" t="s">
        <v>1303</v>
      </c>
      <c r="B1069" s="47">
        <v>33.33</v>
      </c>
      <c r="C1069" s="47" t="str">
        <f t="shared" si="32"/>
        <v>Obesity</v>
      </c>
      <c r="D1069" s="47">
        <v>10.19</v>
      </c>
      <c r="E1069" s="47" t="str">
        <f t="shared" si="33"/>
        <v>Above Diabetes</v>
      </c>
      <c r="F1069" s="47" t="s">
        <v>2380</v>
      </c>
      <c r="G1069" s="47" t="s">
        <v>2380</v>
      </c>
      <c r="H1069" s="47" t="s">
        <v>2380</v>
      </c>
      <c r="I1069" s="47">
        <v>0</v>
      </c>
      <c r="J1069" s="47" t="s">
        <v>2380</v>
      </c>
    </row>
    <row r="1070" spans="1:10" x14ac:dyDescent="0.25">
      <c r="A1070" s="47" t="s">
        <v>1302</v>
      </c>
      <c r="B1070" s="47">
        <v>30.5</v>
      </c>
      <c r="C1070" s="47" t="str">
        <f t="shared" si="32"/>
        <v>Obesity</v>
      </c>
      <c r="D1070" s="47">
        <v>10.79</v>
      </c>
      <c r="E1070" s="47" t="str">
        <f t="shared" si="33"/>
        <v>Above Diabetes</v>
      </c>
      <c r="F1070" s="47" t="s">
        <v>2380</v>
      </c>
      <c r="G1070" s="47" t="s">
        <v>2380</v>
      </c>
      <c r="H1070" s="47" t="s">
        <v>2380</v>
      </c>
      <c r="I1070" s="47">
        <v>0</v>
      </c>
      <c r="J1070" s="47" t="s">
        <v>2380</v>
      </c>
    </row>
    <row r="1071" spans="1:10" x14ac:dyDescent="0.25">
      <c r="A1071" s="47" t="s">
        <v>1301</v>
      </c>
      <c r="B1071" s="47">
        <v>30.3</v>
      </c>
      <c r="C1071" s="47" t="str">
        <f t="shared" si="32"/>
        <v>Obesity</v>
      </c>
      <c r="D1071" s="47">
        <v>4.24</v>
      </c>
      <c r="E1071" s="47" t="str">
        <f t="shared" si="33"/>
        <v>Normal</v>
      </c>
      <c r="F1071" s="47" t="s">
        <v>2380</v>
      </c>
      <c r="G1071" s="47" t="s">
        <v>2380</v>
      </c>
      <c r="H1071" s="47" t="s">
        <v>2380</v>
      </c>
      <c r="I1071" s="47">
        <v>0</v>
      </c>
      <c r="J1071" s="47" t="s">
        <v>2380</v>
      </c>
    </row>
    <row r="1072" spans="1:10" x14ac:dyDescent="0.25">
      <c r="A1072" s="47" t="s">
        <v>1300</v>
      </c>
      <c r="B1072" s="47">
        <v>26.22</v>
      </c>
      <c r="C1072" s="47" t="str">
        <f t="shared" si="32"/>
        <v>Over Weight</v>
      </c>
      <c r="D1072" s="47">
        <v>5.83</v>
      </c>
      <c r="E1072" s="47" t="str">
        <f t="shared" si="33"/>
        <v>Prediabetes</v>
      </c>
      <c r="F1072" s="47" t="s">
        <v>2380</v>
      </c>
      <c r="G1072" s="47" t="s">
        <v>2380</v>
      </c>
      <c r="H1072" s="47" t="s">
        <v>2380</v>
      </c>
      <c r="I1072" s="47">
        <v>2</v>
      </c>
      <c r="J1072" s="47" t="s">
        <v>2380</v>
      </c>
    </row>
    <row r="1073" spans="1:10" x14ac:dyDescent="0.25">
      <c r="A1073" s="47" t="s">
        <v>1299</v>
      </c>
      <c r="B1073" s="47">
        <v>29.99</v>
      </c>
      <c r="C1073" s="47" t="str">
        <f t="shared" si="32"/>
        <v>Obesity</v>
      </c>
      <c r="D1073" s="47">
        <v>11.85</v>
      </c>
      <c r="E1073" s="47" t="str">
        <f t="shared" si="33"/>
        <v>Above Diabetes</v>
      </c>
      <c r="F1073" s="47" t="s">
        <v>2380</v>
      </c>
      <c r="G1073" s="47" t="s">
        <v>2380</v>
      </c>
      <c r="H1073" s="47" t="s">
        <v>2380</v>
      </c>
      <c r="I1073" s="47">
        <v>0</v>
      </c>
      <c r="J1073" s="47" t="s">
        <v>2380</v>
      </c>
    </row>
    <row r="1074" spans="1:10" x14ac:dyDescent="0.25">
      <c r="A1074" s="47" t="s">
        <v>1298</v>
      </c>
      <c r="B1074" s="47">
        <v>36.380000000000003</v>
      </c>
      <c r="C1074" s="47" t="str">
        <f t="shared" si="32"/>
        <v>Obesity</v>
      </c>
      <c r="D1074" s="47">
        <v>5.98</v>
      </c>
      <c r="E1074" s="47" t="str">
        <f t="shared" si="33"/>
        <v>Prediabetes</v>
      </c>
      <c r="F1074" s="47" t="s">
        <v>2380</v>
      </c>
      <c r="G1074" s="47" t="s">
        <v>2380</v>
      </c>
      <c r="H1074" s="47" t="s">
        <v>2380</v>
      </c>
      <c r="I1074" s="47">
        <v>1</v>
      </c>
      <c r="J1074" s="47" t="s">
        <v>2380</v>
      </c>
    </row>
    <row r="1075" spans="1:10" x14ac:dyDescent="0.25">
      <c r="A1075" s="47" t="s">
        <v>1297</v>
      </c>
      <c r="B1075" s="47">
        <v>31.16</v>
      </c>
      <c r="C1075" s="47" t="str">
        <f t="shared" si="32"/>
        <v>Obesity</v>
      </c>
      <c r="D1075" s="47">
        <v>4.26</v>
      </c>
      <c r="E1075" s="47" t="str">
        <f t="shared" si="33"/>
        <v>Normal</v>
      </c>
      <c r="F1075" s="47" t="s">
        <v>2383</v>
      </c>
      <c r="G1075" s="47" t="s">
        <v>2380</v>
      </c>
      <c r="H1075" s="47" t="s">
        <v>2383</v>
      </c>
      <c r="I1075" s="47">
        <v>1</v>
      </c>
      <c r="J1075" s="47" t="s">
        <v>2380</v>
      </c>
    </row>
    <row r="1076" spans="1:10" x14ac:dyDescent="0.25">
      <c r="A1076" s="47" t="s">
        <v>1296</v>
      </c>
      <c r="B1076" s="47">
        <v>25.55</v>
      </c>
      <c r="C1076" s="47" t="str">
        <f t="shared" si="32"/>
        <v>Over Weight</v>
      </c>
      <c r="D1076" s="47">
        <v>4.96</v>
      </c>
      <c r="E1076" s="47" t="str">
        <f t="shared" si="33"/>
        <v>Normal</v>
      </c>
      <c r="F1076" s="47" t="s">
        <v>2383</v>
      </c>
      <c r="G1076" s="47" t="s">
        <v>2380</v>
      </c>
      <c r="H1076" s="47" t="s">
        <v>2380</v>
      </c>
      <c r="I1076" s="47">
        <v>1</v>
      </c>
      <c r="J1076" s="47" t="s">
        <v>2380</v>
      </c>
    </row>
    <row r="1077" spans="1:10" x14ac:dyDescent="0.25">
      <c r="A1077" s="47" t="s">
        <v>1295</v>
      </c>
      <c r="B1077" s="47">
        <v>28.77</v>
      </c>
      <c r="C1077" s="47" t="str">
        <f t="shared" si="32"/>
        <v>Over Weight</v>
      </c>
      <c r="D1077" s="47">
        <v>4</v>
      </c>
      <c r="E1077" s="47" t="str">
        <f t="shared" si="33"/>
        <v>Normal</v>
      </c>
      <c r="F1077" s="47" t="s">
        <v>2383</v>
      </c>
      <c r="G1077" s="47" t="s">
        <v>2380</v>
      </c>
      <c r="H1077" s="47" t="s">
        <v>2380</v>
      </c>
      <c r="I1077" s="47">
        <v>0</v>
      </c>
      <c r="J1077" s="47" t="s">
        <v>2380</v>
      </c>
    </row>
    <row r="1078" spans="1:10" x14ac:dyDescent="0.25">
      <c r="A1078" s="47" t="s">
        <v>1294</v>
      </c>
      <c r="B1078" s="47">
        <v>23.14</v>
      </c>
      <c r="C1078" s="47" t="str">
        <f t="shared" si="32"/>
        <v>Healthy Weight</v>
      </c>
      <c r="D1078" s="47">
        <v>4.1500000000000004</v>
      </c>
      <c r="E1078" s="47" t="str">
        <f t="shared" si="33"/>
        <v>Normal</v>
      </c>
      <c r="F1078" s="47" t="s">
        <v>2383</v>
      </c>
      <c r="G1078" s="47" t="s">
        <v>2380</v>
      </c>
      <c r="H1078" s="47" t="s">
        <v>2380</v>
      </c>
      <c r="I1078" s="47">
        <v>1</v>
      </c>
      <c r="J1078" s="47" t="s">
        <v>2380</v>
      </c>
    </row>
    <row r="1079" spans="1:10" x14ac:dyDescent="0.25">
      <c r="A1079" s="47" t="s">
        <v>1293</v>
      </c>
      <c r="B1079" s="47">
        <v>39.6</v>
      </c>
      <c r="C1079" s="47" t="str">
        <f t="shared" si="32"/>
        <v>Obesity</v>
      </c>
      <c r="D1079" s="47">
        <v>11.36</v>
      </c>
      <c r="E1079" s="47" t="str">
        <f t="shared" si="33"/>
        <v>Above Diabetes</v>
      </c>
      <c r="F1079" s="47" t="s">
        <v>2380</v>
      </c>
      <c r="G1079" s="47" t="s">
        <v>2380</v>
      </c>
      <c r="H1079" s="47" t="s">
        <v>2380</v>
      </c>
      <c r="I1079" s="47">
        <v>0</v>
      </c>
      <c r="J1079" s="47" t="s">
        <v>2380</v>
      </c>
    </row>
    <row r="1080" spans="1:10" x14ac:dyDescent="0.25">
      <c r="A1080" s="47" t="s">
        <v>1292</v>
      </c>
      <c r="B1080" s="47">
        <v>29.2</v>
      </c>
      <c r="C1080" s="47" t="str">
        <f t="shared" si="32"/>
        <v>Over Weight</v>
      </c>
      <c r="D1080" s="47">
        <v>7.53</v>
      </c>
      <c r="E1080" s="47" t="str">
        <f t="shared" si="33"/>
        <v>Above Diabetes</v>
      </c>
      <c r="F1080" s="47" t="s">
        <v>2380</v>
      </c>
      <c r="G1080" s="47" t="s">
        <v>2380</v>
      </c>
      <c r="H1080" s="47" t="s">
        <v>2380</v>
      </c>
      <c r="I1080" s="47">
        <v>0</v>
      </c>
      <c r="J1080" s="47" t="s">
        <v>2380</v>
      </c>
    </row>
    <row r="1081" spans="1:10" x14ac:dyDescent="0.25">
      <c r="A1081" s="47" t="s">
        <v>1291</v>
      </c>
      <c r="B1081" s="47">
        <v>32.774999999999999</v>
      </c>
      <c r="C1081" s="47" t="str">
        <f t="shared" si="32"/>
        <v>Obesity</v>
      </c>
      <c r="D1081" s="47">
        <v>7.95</v>
      </c>
      <c r="E1081" s="47" t="str">
        <f t="shared" si="33"/>
        <v>Above Diabetes</v>
      </c>
      <c r="F1081" s="47" t="s">
        <v>2380</v>
      </c>
      <c r="G1081" s="47" t="s">
        <v>2380</v>
      </c>
      <c r="H1081" s="47" t="s">
        <v>2380</v>
      </c>
      <c r="I1081" s="47">
        <v>0</v>
      </c>
      <c r="J1081" s="47" t="s">
        <v>2380</v>
      </c>
    </row>
    <row r="1082" spans="1:10" x14ac:dyDescent="0.25">
      <c r="A1082" s="47" t="s">
        <v>1290</v>
      </c>
      <c r="B1082" s="47">
        <v>24.035</v>
      </c>
      <c r="C1082" s="47" t="str">
        <f t="shared" si="32"/>
        <v>Healthy Weight</v>
      </c>
      <c r="D1082" s="47">
        <v>8.5</v>
      </c>
      <c r="E1082" s="47" t="str">
        <f t="shared" si="33"/>
        <v>Above Diabetes</v>
      </c>
      <c r="F1082" s="47" t="s">
        <v>2380</v>
      </c>
      <c r="G1082" s="47" t="s">
        <v>2380</v>
      </c>
      <c r="H1082" s="47" t="s">
        <v>2380</v>
      </c>
      <c r="I1082" s="47">
        <v>0</v>
      </c>
      <c r="J1082" s="47" t="s">
        <v>2380</v>
      </c>
    </row>
    <row r="1083" spans="1:10" x14ac:dyDescent="0.25">
      <c r="A1083" s="47" t="s">
        <v>1289</v>
      </c>
      <c r="B1083" s="47">
        <v>30.55</v>
      </c>
      <c r="C1083" s="47" t="str">
        <f t="shared" si="32"/>
        <v>Obesity</v>
      </c>
      <c r="D1083" s="47">
        <v>5.89</v>
      </c>
      <c r="E1083" s="47" t="str">
        <f t="shared" si="33"/>
        <v>Prediabetes</v>
      </c>
      <c r="F1083" s="47" t="s">
        <v>2380</v>
      </c>
      <c r="G1083" s="47" t="s">
        <v>2380</v>
      </c>
      <c r="H1083" s="47" t="s">
        <v>2383</v>
      </c>
      <c r="I1083" s="47">
        <v>1</v>
      </c>
      <c r="J1083" s="47" t="s">
        <v>2380</v>
      </c>
    </row>
    <row r="1084" spans="1:10" x14ac:dyDescent="0.25">
      <c r="A1084" s="47" t="s">
        <v>1288</v>
      </c>
      <c r="B1084" s="47">
        <v>28.81</v>
      </c>
      <c r="C1084" s="47" t="str">
        <f t="shared" si="32"/>
        <v>Over Weight</v>
      </c>
      <c r="D1084" s="47">
        <v>8.76</v>
      </c>
      <c r="E1084" s="47" t="str">
        <f t="shared" si="33"/>
        <v>Above Diabetes</v>
      </c>
      <c r="F1084" s="47" t="s">
        <v>2380</v>
      </c>
      <c r="G1084" s="47" t="s">
        <v>2380</v>
      </c>
      <c r="H1084" s="47" t="s">
        <v>2380</v>
      </c>
      <c r="I1084" s="47">
        <v>2</v>
      </c>
      <c r="J1084" s="47" t="s">
        <v>2380</v>
      </c>
    </row>
    <row r="1085" spans="1:10" x14ac:dyDescent="0.25">
      <c r="A1085" s="47" t="s">
        <v>1287</v>
      </c>
      <c r="B1085" s="47">
        <v>31.66</v>
      </c>
      <c r="C1085" s="47" t="str">
        <f t="shared" si="32"/>
        <v>Obesity</v>
      </c>
      <c r="D1085" s="47">
        <v>4.1100000000000003</v>
      </c>
      <c r="E1085" s="47" t="str">
        <f t="shared" si="33"/>
        <v>Normal</v>
      </c>
      <c r="F1085" s="47" t="s">
        <v>2380</v>
      </c>
      <c r="G1085" s="47" t="s">
        <v>2380</v>
      </c>
      <c r="H1085" s="47" t="s">
        <v>2380</v>
      </c>
      <c r="I1085" s="47">
        <v>0</v>
      </c>
      <c r="J1085" s="47" t="s">
        <v>2380</v>
      </c>
    </row>
    <row r="1086" spans="1:10" x14ac:dyDescent="0.25">
      <c r="A1086" s="47" t="s">
        <v>1286</v>
      </c>
      <c r="B1086" s="47">
        <v>28.215</v>
      </c>
      <c r="C1086" s="47" t="str">
        <f t="shared" si="32"/>
        <v>Over Weight</v>
      </c>
      <c r="D1086" s="47">
        <v>7.56</v>
      </c>
      <c r="E1086" s="47" t="str">
        <f t="shared" si="33"/>
        <v>Above Diabetes</v>
      </c>
      <c r="F1086" s="47" t="s">
        <v>2383</v>
      </c>
      <c r="G1086" s="47" t="s">
        <v>2380</v>
      </c>
      <c r="H1086" s="47" t="s">
        <v>2380</v>
      </c>
      <c r="I1086" s="47">
        <v>1</v>
      </c>
      <c r="J1086" s="47" t="s">
        <v>2380</v>
      </c>
    </row>
    <row r="1087" spans="1:10" x14ac:dyDescent="0.25">
      <c r="A1087" s="47" t="s">
        <v>1285</v>
      </c>
      <c r="B1087" s="47">
        <v>26.12</v>
      </c>
      <c r="C1087" s="47" t="str">
        <f t="shared" si="32"/>
        <v>Over Weight</v>
      </c>
      <c r="D1087" s="47">
        <v>4.17</v>
      </c>
      <c r="E1087" s="47" t="str">
        <f t="shared" si="33"/>
        <v>Normal</v>
      </c>
      <c r="F1087" s="47" t="s">
        <v>2383</v>
      </c>
      <c r="G1087" s="47" t="s">
        <v>2380</v>
      </c>
      <c r="H1087" s="47" t="s">
        <v>2383</v>
      </c>
      <c r="I1087" s="47">
        <v>1</v>
      </c>
      <c r="J1087" s="47" t="s">
        <v>2380</v>
      </c>
    </row>
    <row r="1088" spans="1:10" x14ac:dyDescent="0.25">
      <c r="A1088" s="47" t="s">
        <v>1284</v>
      </c>
      <c r="B1088" s="47">
        <v>36.630000000000003</v>
      </c>
      <c r="C1088" s="47" t="str">
        <f t="shared" si="32"/>
        <v>Obesity</v>
      </c>
      <c r="D1088" s="47">
        <v>11.42</v>
      </c>
      <c r="E1088" s="47" t="str">
        <f t="shared" si="33"/>
        <v>Above Diabetes</v>
      </c>
      <c r="F1088" s="47" t="s">
        <v>2380</v>
      </c>
      <c r="G1088" s="47" t="s">
        <v>2380</v>
      </c>
      <c r="H1088" s="47" t="s">
        <v>2380</v>
      </c>
      <c r="I1088" s="47">
        <v>2</v>
      </c>
      <c r="J1088" s="47" t="s">
        <v>2380</v>
      </c>
    </row>
    <row r="1089" spans="1:10" x14ac:dyDescent="0.25">
      <c r="A1089" s="47" t="s">
        <v>1283</v>
      </c>
      <c r="B1089" s="47">
        <v>33.344999999999999</v>
      </c>
      <c r="C1089" s="47" t="str">
        <f t="shared" si="32"/>
        <v>Obesity</v>
      </c>
      <c r="D1089" s="47">
        <v>7.33</v>
      </c>
      <c r="E1089" s="47" t="str">
        <f t="shared" si="33"/>
        <v>Above Diabetes</v>
      </c>
      <c r="F1089" s="47" t="s">
        <v>2380</v>
      </c>
      <c r="G1089" s="47" t="s">
        <v>2380</v>
      </c>
      <c r="H1089" s="47" t="s">
        <v>2380</v>
      </c>
      <c r="I1089" s="47">
        <v>2</v>
      </c>
      <c r="J1089" s="47" t="s">
        <v>2380</v>
      </c>
    </row>
    <row r="1090" spans="1:10" x14ac:dyDescent="0.25">
      <c r="A1090" s="47" t="s">
        <v>1282</v>
      </c>
      <c r="B1090" s="47">
        <v>27.11</v>
      </c>
      <c r="C1090" s="47" t="str">
        <f t="shared" si="32"/>
        <v>Over Weight</v>
      </c>
      <c r="D1090" s="47">
        <v>6.7</v>
      </c>
      <c r="E1090" s="47" t="str">
        <f t="shared" si="33"/>
        <v>Above Diabetes</v>
      </c>
      <c r="F1090" s="47" t="s">
        <v>2380</v>
      </c>
      <c r="G1090" s="47" t="s">
        <v>2380</v>
      </c>
      <c r="H1090" s="47" t="s">
        <v>2380</v>
      </c>
      <c r="I1090" s="47">
        <v>0</v>
      </c>
      <c r="J1090" s="47" t="s">
        <v>2380</v>
      </c>
    </row>
    <row r="1091" spans="1:10" x14ac:dyDescent="0.25">
      <c r="A1091" s="47" t="s">
        <v>1281</v>
      </c>
      <c r="B1091" s="47">
        <v>26.6</v>
      </c>
      <c r="C1091" s="47" t="str">
        <f t="shared" ref="C1091:C1154" si="34">IF(B1091&lt;18.5,"Under Weight", IF(B1091&lt;=24.9,"Healthy Weight", IF(B1091&lt;=29.9,"Over Weight","Obesity")))</f>
        <v>Over Weight</v>
      </c>
      <c r="D1091" s="47">
        <v>5.27</v>
      </c>
      <c r="E1091" s="47" t="str">
        <f t="shared" ref="E1091:E1154" si="35">IF(D1091&lt;5.7,"Normal", IF(D1091&lt;=6.4,"Prediabetes","Above Diabetes"))</f>
        <v>Normal</v>
      </c>
      <c r="F1091" s="47" t="s">
        <v>2383</v>
      </c>
      <c r="G1091" s="47" t="s">
        <v>2380</v>
      </c>
      <c r="H1091" s="47" t="s">
        <v>2383</v>
      </c>
      <c r="I1091" s="47">
        <v>1</v>
      </c>
      <c r="J1091" s="47" t="s">
        <v>2380</v>
      </c>
    </row>
    <row r="1092" spans="1:10" x14ac:dyDescent="0.25">
      <c r="A1092" s="47" t="s">
        <v>1280</v>
      </c>
      <c r="B1092" s="47">
        <v>30.41</v>
      </c>
      <c r="C1092" s="47" t="str">
        <f t="shared" si="34"/>
        <v>Obesity</v>
      </c>
      <c r="D1092" s="47">
        <v>7.72</v>
      </c>
      <c r="E1092" s="47" t="str">
        <f t="shared" si="35"/>
        <v>Above Diabetes</v>
      </c>
      <c r="F1092" s="47" t="s">
        <v>2380</v>
      </c>
      <c r="G1092" s="47" t="s">
        <v>2380</v>
      </c>
      <c r="H1092" s="47" t="s">
        <v>2380</v>
      </c>
      <c r="I1092" s="47">
        <v>0</v>
      </c>
      <c r="J1092" s="47" t="s">
        <v>2380</v>
      </c>
    </row>
    <row r="1093" spans="1:10" x14ac:dyDescent="0.25">
      <c r="A1093" s="47" t="s">
        <v>1279</v>
      </c>
      <c r="B1093" s="47">
        <v>28.98</v>
      </c>
      <c r="C1093" s="47" t="str">
        <f t="shared" si="34"/>
        <v>Over Weight</v>
      </c>
      <c r="D1093" s="47">
        <v>8.68</v>
      </c>
      <c r="E1093" s="47" t="str">
        <f t="shared" si="35"/>
        <v>Above Diabetes</v>
      </c>
      <c r="F1093" s="47" t="s">
        <v>2380</v>
      </c>
      <c r="G1093" s="47" t="s">
        <v>2380</v>
      </c>
      <c r="H1093" s="47" t="s">
        <v>2380</v>
      </c>
      <c r="I1093" s="47">
        <v>2</v>
      </c>
      <c r="J1093" s="47" t="s">
        <v>2380</v>
      </c>
    </row>
    <row r="1094" spans="1:10" x14ac:dyDescent="0.25">
      <c r="A1094" s="47" t="s">
        <v>1278</v>
      </c>
      <c r="B1094" s="47">
        <v>31.24</v>
      </c>
      <c r="C1094" s="47" t="str">
        <f t="shared" si="34"/>
        <v>Obesity</v>
      </c>
      <c r="D1094" s="47">
        <v>9.8000000000000007</v>
      </c>
      <c r="E1094" s="47" t="str">
        <f t="shared" si="35"/>
        <v>Above Diabetes</v>
      </c>
      <c r="F1094" s="47" t="s">
        <v>2380</v>
      </c>
      <c r="G1094" s="47" t="s">
        <v>2380</v>
      </c>
      <c r="H1094" s="47" t="s">
        <v>2380</v>
      </c>
      <c r="I1094" s="47">
        <v>0</v>
      </c>
      <c r="J1094" s="47" t="s">
        <v>2380</v>
      </c>
    </row>
    <row r="1095" spans="1:10" x14ac:dyDescent="0.25">
      <c r="A1095" s="47" t="s">
        <v>1277</v>
      </c>
      <c r="B1095" s="47">
        <v>31.54</v>
      </c>
      <c r="C1095" s="47" t="str">
        <f t="shared" si="34"/>
        <v>Obesity</v>
      </c>
      <c r="D1095" s="47">
        <v>4.4400000000000004</v>
      </c>
      <c r="E1095" s="47" t="str">
        <f t="shared" si="35"/>
        <v>Normal</v>
      </c>
      <c r="F1095" s="47" t="s">
        <v>2380</v>
      </c>
      <c r="G1095" s="47" t="s">
        <v>2380</v>
      </c>
      <c r="H1095" s="47" t="s">
        <v>2380</v>
      </c>
      <c r="I1095" s="47">
        <v>0</v>
      </c>
      <c r="J1095" s="47" t="s">
        <v>2380</v>
      </c>
    </row>
    <row r="1096" spans="1:10" x14ac:dyDescent="0.25">
      <c r="A1096" s="47" t="s">
        <v>1276</v>
      </c>
      <c r="B1096" s="47">
        <v>38.6</v>
      </c>
      <c r="C1096" s="47" t="str">
        <f t="shared" si="34"/>
        <v>Obesity</v>
      </c>
      <c r="D1096" s="47">
        <v>7.19</v>
      </c>
      <c r="E1096" s="47" t="str">
        <f t="shared" si="35"/>
        <v>Above Diabetes</v>
      </c>
      <c r="F1096" s="47" t="s">
        <v>2383</v>
      </c>
      <c r="G1096" s="47" t="s">
        <v>2380</v>
      </c>
      <c r="H1096" s="47" t="s">
        <v>2380</v>
      </c>
      <c r="I1096" s="47">
        <v>2</v>
      </c>
      <c r="J1096" s="47" t="s">
        <v>2380</v>
      </c>
    </row>
    <row r="1097" spans="1:10" x14ac:dyDescent="0.25">
      <c r="A1097" s="47" t="s">
        <v>1275</v>
      </c>
      <c r="B1097" s="47">
        <v>37.950000000000003</v>
      </c>
      <c r="C1097" s="47" t="str">
        <f t="shared" si="34"/>
        <v>Obesity</v>
      </c>
      <c r="D1097" s="47">
        <v>6.06</v>
      </c>
      <c r="E1097" s="47" t="str">
        <f t="shared" si="35"/>
        <v>Prediabetes</v>
      </c>
      <c r="F1097" s="47" t="s">
        <v>2380</v>
      </c>
      <c r="G1097" s="47" t="s">
        <v>2380</v>
      </c>
      <c r="H1097" s="47" t="s">
        <v>2380</v>
      </c>
      <c r="I1097" s="47">
        <v>0</v>
      </c>
      <c r="J1097" s="47" t="s">
        <v>2380</v>
      </c>
    </row>
    <row r="1098" spans="1:10" x14ac:dyDescent="0.25">
      <c r="A1098" s="47" t="s">
        <v>1274</v>
      </c>
      <c r="B1098" s="47">
        <v>38.97</v>
      </c>
      <c r="C1098" s="47" t="str">
        <f t="shared" si="34"/>
        <v>Obesity</v>
      </c>
      <c r="D1098" s="47">
        <v>5.12</v>
      </c>
      <c r="E1098" s="47" t="str">
        <f t="shared" si="35"/>
        <v>Normal</v>
      </c>
      <c r="F1098" s="47" t="s">
        <v>2380</v>
      </c>
      <c r="G1098" s="47" t="s">
        <v>2380</v>
      </c>
      <c r="H1098" s="47" t="s">
        <v>2380</v>
      </c>
      <c r="I1098" s="47">
        <v>0</v>
      </c>
      <c r="J1098" s="47" t="s">
        <v>2380</v>
      </c>
    </row>
    <row r="1099" spans="1:10" x14ac:dyDescent="0.25">
      <c r="A1099" s="47" t="s">
        <v>1273</v>
      </c>
      <c r="B1099" s="47">
        <v>21.2</v>
      </c>
      <c r="C1099" s="47" t="str">
        <f t="shared" si="34"/>
        <v>Healthy Weight</v>
      </c>
      <c r="D1099" s="47">
        <v>10.72</v>
      </c>
      <c r="E1099" s="47" t="str">
        <f t="shared" si="35"/>
        <v>Above Diabetes</v>
      </c>
      <c r="F1099" s="47" t="s">
        <v>2380</v>
      </c>
      <c r="G1099" s="47" t="s">
        <v>2380</v>
      </c>
      <c r="H1099" s="47" t="s">
        <v>2380</v>
      </c>
      <c r="I1099" s="47">
        <v>0</v>
      </c>
      <c r="J1099" s="47" t="s">
        <v>2380</v>
      </c>
    </row>
    <row r="1100" spans="1:10" x14ac:dyDescent="0.25">
      <c r="A1100" s="47" t="s">
        <v>1272</v>
      </c>
      <c r="B1100" s="47">
        <v>23.96</v>
      </c>
      <c r="C1100" s="47" t="str">
        <f t="shared" si="34"/>
        <v>Healthy Weight</v>
      </c>
      <c r="D1100" s="47">
        <v>9.58</v>
      </c>
      <c r="E1100" s="47" t="str">
        <f t="shared" si="35"/>
        <v>Above Diabetes</v>
      </c>
      <c r="F1100" s="47" t="s">
        <v>2383</v>
      </c>
      <c r="G1100" s="47" t="s">
        <v>2380</v>
      </c>
      <c r="H1100" s="47" t="s">
        <v>2383</v>
      </c>
      <c r="I1100" s="47">
        <v>1</v>
      </c>
      <c r="J1100" s="47" t="s">
        <v>2380</v>
      </c>
    </row>
    <row r="1101" spans="1:10" x14ac:dyDescent="0.25">
      <c r="A1101" s="47" t="s">
        <v>1271</v>
      </c>
      <c r="B1101" s="47">
        <v>35.93</v>
      </c>
      <c r="C1101" s="47" t="str">
        <f t="shared" si="34"/>
        <v>Obesity</v>
      </c>
      <c r="D1101" s="47">
        <v>6.4</v>
      </c>
      <c r="E1101" s="47" t="str">
        <f t="shared" si="35"/>
        <v>Prediabetes</v>
      </c>
      <c r="F1101" s="47" t="s">
        <v>2383</v>
      </c>
      <c r="G1101" s="47" t="s">
        <v>2380</v>
      </c>
      <c r="H1101" s="47" t="s">
        <v>2380</v>
      </c>
      <c r="I1101" s="47">
        <v>1</v>
      </c>
      <c r="J1101" s="47" t="s">
        <v>2380</v>
      </c>
    </row>
    <row r="1102" spans="1:10" x14ac:dyDescent="0.25">
      <c r="A1102" s="47" t="s">
        <v>1270</v>
      </c>
      <c r="B1102" s="47">
        <v>26.11</v>
      </c>
      <c r="C1102" s="47" t="str">
        <f t="shared" si="34"/>
        <v>Over Weight</v>
      </c>
      <c r="D1102" s="47">
        <v>6.8</v>
      </c>
      <c r="E1102" s="47" t="str">
        <f t="shared" si="35"/>
        <v>Above Diabetes</v>
      </c>
      <c r="F1102" s="47" t="s">
        <v>2383</v>
      </c>
      <c r="G1102" s="47" t="s">
        <v>2380</v>
      </c>
      <c r="H1102" s="47" t="s">
        <v>2380</v>
      </c>
      <c r="I1102" s="47">
        <v>2</v>
      </c>
      <c r="J1102" s="47" t="s">
        <v>2380</v>
      </c>
    </row>
    <row r="1103" spans="1:10" x14ac:dyDescent="0.25">
      <c r="A1103" s="47" t="s">
        <v>1269</v>
      </c>
      <c r="B1103" s="47">
        <v>32.299999999999997</v>
      </c>
      <c r="C1103" s="47" t="str">
        <f t="shared" si="34"/>
        <v>Obesity</v>
      </c>
      <c r="D1103" s="47">
        <v>9.48</v>
      </c>
      <c r="E1103" s="47" t="str">
        <f t="shared" si="35"/>
        <v>Above Diabetes</v>
      </c>
      <c r="F1103" s="47" t="s">
        <v>2380</v>
      </c>
      <c r="G1103" s="47" t="s">
        <v>2380</v>
      </c>
      <c r="H1103" s="47" t="s">
        <v>2380</v>
      </c>
      <c r="I1103" s="47">
        <v>2</v>
      </c>
      <c r="J1103" s="47" t="s">
        <v>2380</v>
      </c>
    </row>
    <row r="1104" spans="1:10" x14ac:dyDescent="0.25">
      <c r="A1104" s="47" t="s">
        <v>1268</v>
      </c>
      <c r="B1104" s="47">
        <v>28.69</v>
      </c>
      <c r="C1104" s="47" t="str">
        <f t="shared" si="34"/>
        <v>Over Weight</v>
      </c>
      <c r="D1104" s="47">
        <v>7.45</v>
      </c>
      <c r="E1104" s="47" t="str">
        <f t="shared" si="35"/>
        <v>Above Diabetes</v>
      </c>
      <c r="F1104" s="47" t="s">
        <v>2380</v>
      </c>
      <c r="G1104" s="47" t="s">
        <v>2380</v>
      </c>
      <c r="H1104" s="47" t="s">
        <v>2380</v>
      </c>
      <c r="I1104" s="47">
        <v>2</v>
      </c>
      <c r="J1104" s="47" t="s">
        <v>2380</v>
      </c>
    </row>
    <row r="1105" spans="1:10" x14ac:dyDescent="0.25">
      <c r="A1105" s="47" t="s">
        <v>1267</v>
      </c>
      <c r="B1105" s="47">
        <v>31.28</v>
      </c>
      <c r="C1105" s="47" t="str">
        <f t="shared" si="34"/>
        <v>Obesity</v>
      </c>
      <c r="D1105" s="47">
        <v>6.94</v>
      </c>
      <c r="E1105" s="47" t="str">
        <f t="shared" si="35"/>
        <v>Above Diabetes</v>
      </c>
      <c r="F1105" s="47" t="s">
        <v>2383</v>
      </c>
      <c r="G1105" s="47" t="s">
        <v>2380</v>
      </c>
      <c r="H1105" s="47" t="s">
        <v>2380</v>
      </c>
      <c r="I1105" s="47">
        <v>1</v>
      </c>
      <c r="J1105" s="47" t="s">
        <v>2380</v>
      </c>
    </row>
    <row r="1106" spans="1:10" x14ac:dyDescent="0.25">
      <c r="A1106" s="47" t="s">
        <v>1266</v>
      </c>
      <c r="B1106" s="47">
        <v>30.21</v>
      </c>
      <c r="C1106" s="47" t="str">
        <f t="shared" si="34"/>
        <v>Obesity</v>
      </c>
      <c r="D1106" s="47">
        <v>7.83</v>
      </c>
      <c r="E1106" s="47" t="str">
        <f t="shared" si="35"/>
        <v>Above Diabetes</v>
      </c>
      <c r="F1106" s="47" t="s">
        <v>2380</v>
      </c>
      <c r="G1106" s="47" t="s">
        <v>2380</v>
      </c>
      <c r="H1106" s="47" t="s">
        <v>2380</v>
      </c>
      <c r="I1106" s="47">
        <v>0</v>
      </c>
      <c r="J1106" s="47" t="s">
        <v>2380</v>
      </c>
    </row>
    <row r="1107" spans="1:10" x14ac:dyDescent="0.25">
      <c r="A1107" s="47" t="s">
        <v>1265</v>
      </c>
      <c r="B1107" s="47">
        <v>38.28</v>
      </c>
      <c r="C1107" s="47" t="str">
        <f t="shared" si="34"/>
        <v>Obesity</v>
      </c>
      <c r="D1107" s="47">
        <v>10.17</v>
      </c>
      <c r="E1107" s="47" t="str">
        <f t="shared" si="35"/>
        <v>Above Diabetes</v>
      </c>
      <c r="F1107" s="47" t="s">
        <v>2383</v>
      </c>
      <c r="G1107" s="47" t="s">
        <v>2380</v>
      </c>
      <c r="H1107" s="47" t="s">
        <v>2380</v>
      </c>
      <c r="I1107" s="47">
        <v>0</v>
      </c>
      <c r="J1107" s="47" t="s">
        <v>2380</v>
      </c>
    </row>
    <row r="1108" spans="1:10" x14ac:dyDescent="0.25">
      <c r="A1108" s="47" t="s">
        <v>1264</v>
      </c>
      <c r="B1108" s="47">
        <v>29.9</v>
      </c>
      <c r="C1108" s="47" t="str">
        <f t="shared" si="34"/>
        <v>Over Weight</v>
      </c>
      <c r="D1108" s="47">
        <v>8.9600000000000009</v>
      </c>
      <c r="E1108" s="47" t="str">
        <f t="shared" si="35"/>
        <v>Above Diabetes</v>
      </c>
      <c r="F1108" s="47" t="s">
        <v>2383</v>
      </c>
      <c r="G1108" s="47" t="s">
        <v>2380</v>
      </c>
      <c r="H1108" s="47" t="s">
        <v>2380</v>
      </c>
      <c r="I1108" s="47">
        <v>0</v>
      </c>
      <c r="J1108" s="47" t="s">
        <v>2380</v>
      </c>
    </row>
    <row r="1109" spans="1:10" x14ac:dyDescent="0.25">
      <c r="A1109" s="47" t="s">
        <v>1263</v>
      </c>
      <c r="B1109" s="47">
        <v>23.18</v>
      </c>
      <c r="C1109" s="47" t="str">
        <f t="shared" si="34"/>
        <v>Healthy Weight</v>
      </c>
      <c r="D1109" s="47">
        <v>6.96</v>
      </c>
      <c r="E1109" s="47" t="str">
        <f t="shared" si="35"/>
        <v>Above Diabetes</v>
      </c>
      <c r="F1109" s="47" t="s">
        <v>2383</v>
      </c>
      <c r="G1109" s="47" t="s">
        <v>2380</v>
      </c>
      <c r="H1109" s="47" t="s">
        <v>2380</v>
      </c>
      <c r="I1109" s="47">
        <v>2</v>
      </c>
      <c r="J1109" s="47" t="s">
        <v>2380</v>
      </c>
    </row>
    <row r="1110" spans="1:10" x14ac:dyDescent="0.25">
      <c r="A1110" s="47" t="s">
        <v>1262</v>
      </c>
      <c r="B1110" s="47">
        <v>33.020000000000003</v>
      </c>
      <c r="C1110" s="47" t="str">
        <f t="shared" si="34"/>
        <v>Obesity</v>
      </c>
      <c r="D1110" s="47">
        <v>5.07</v>
      </c>
      <c r="E1110" s="47" t="str">
        <f t="shared" si="35"/>
        <v>Normal</v>
      </c>
      <c r="F1110" s="47" t="s">
        <v>2383</v>
      </c>
      <c r="G1110" s="47" t="s">
        <v>2380</v>
      </c>
      <c r="H1110" s="47" t="s">
        <v>2380</v>
      </c>
      <c r="I1110" s="47">
        <v>0</v>
      </c>
      <c r="J1110" s="47" t="s">
        <v>2380</v>
      </c>
    </row>
    <row r="1111" spans="1:10" x14ac:dyDescent="0.25">
      <c r="A1111" s="47" t="s">
        <v>1261</v>
      </c>
      <c r="B1111" s="47">
        <v>27.29</v>
      </c>
      <c r="C1111" s="47" t="str">
        <f t="shared" si="34"/>
        <v>Over Weight</v>
      </c>
      <c r="D1111" s="47">
        <v>5.85</v>
      </c>
      <c r="E1111" s="47" t="str">
        <f t="shared" si="35"/>
        <v>Prediabetes</v>
      </c>
      <c r="F1111" s="47" t="s">
        <v>2380</v>
      </c>
      <c r="G1111" s="47" t="s">
        <v>2380</v>
      </c>
      <c r="H1111" s="47" t="s">
        <v>2380</v>
      </c>
      <c r="I1111" s="47">
        <v>2</v>
      </c>
      <c r="J1111" s="47" t="s">
        <v>2380</v>
      </c>
    </row>
    <row r="1112" spans="1:10" x14ac:dyDescent="0.25">
      <c r="A1112" s="47" t="s">
        <v>1260</v>
      </c>
      <c r="B1112" s="47">
        <v>23.18</v>
      </c>
      <c r="C1112" s="47" t="str">
        <f t="shared" si="34"/>
        <v>Healthy Weight</v>
      </c>
      <c r="D1112" s="47">
        <v>10.56</v>
      </c>
      <c r="E1112" s="47" t="str">
        <f t="shared" si="35"/>
        <v>Above Diabetes</v>
      </c>
      <c r="F1112" s="47" t="s">
        <v>2380</v>
      </c>
      <c r="G1112" s="47" t="s">
        <v>2380</v>
      </c>
      <c r="H1112" s="47" t="s">
        <v>2380</v>
      </c>
      <c r="I1112" s="47">
        <v>2</v>
      </c>
      <c r="J1112" s="47" t="s">
        <v>2380</v>
      </c>
    </row>
    <row r="1113" spans="1:10" x14ac:dyDescent="0.25">
      <c r="A1113" s="47" t="s">
        <v>1259</v>
      </c>
      <c r="B1113" s="47">
        <v>32.659999999999997</v>
      </c>
      <c r="C1113" s="47" t="str">
        <f t="shared" si="34"/>
        <v>Obesity</v>
      </c>
      <c r="D1113" s="47">
        <v>8.92</v>
      </c>
      <c r="E1113" s="47" t="str">
        <f t="shared" si="35"/>
        <v>Above Diabetes</v>
      </c>
      <c r="F1113" s="47" t="s">
        <v>2383</v>
      </c>
      <c r="G1113" s="47" t="s">
        <v>2380</v>
      </c>
      <c r="H1113" s="47" t="s">
        <v>2380</v>
      </c>
      <c r="I1113" s="47">
        <v>0</v>
      </c>
      <c r="J1113" s="47" t="s">
        <v>2380</v>
      </c>
    </row>
    <row r="1114" spans="1:10" x14ac:dyDescent="0.25">
      <c r="A1114" s="47" t="s">
        <v>1258</v>
      </c>
      <c r="B1114" s="47">
        <v>30.78</v>
      </c>
      <c r="C1114" s="47" t="str">
        <f t="shared" si="34"/>
        <v>Obesity</v>
      </c>
      <c r="D1114" s="47">
        <v>8.6300000000000008</v>
      </c>
      <c r="E1114" s="47" t="str">
        <f t="shared" si="35"/>
        <v>Above Diabetes</v>
      </c>
      <c r="F1114" s="47" t="s">
        <v>2380</v>
      </c>
      <c r="G1114" s="47" t="s">
        <v>2380</v>
      </c>
      <c r="H1114" s="47" t="s">
        <v>2380</v>
      </c>
      <c r="I1114" s="47">
        <v>0</v>
      </c>
      <c r="J1114" s="47" t="s">
        <v>2380</v>
      </c>
    </row>
    <row r="1115" spans="1:10" x14ac:dyDescent="0.25">
      <c r="A1115" s="47" t="s">
        <v>1257</v>
      </c>
      <c r="B1115" s="47">
        <v>47.2</v>
      </c>
      <c r="C1115" s="47" t="str">
        <f t="shared" si="34"/>
        <v>Obesity</v>
      </c>
      <c r="D1115" s="47">
        <v>6.29</v>
      </c>
      <c r="E1115" s="47" t="str">
        <f t="shared" si="35"/>
        <v>Prediabetes</v>
      </c>
      <c r="F1115" s="47" t="s">
        <v>2383</v>
      </c>
      <c r="G1115" s="47" t="s">
        <v>2380</v>
      </c>
      <c r="H1115" s="47" t="s">
        <v>2383</v>
      </c>
      <c r="I1115" s="47">
        <v>1</v>
      </c>
      <c r="J1115" s="47" t="s">
        <v>2380</v>
      </c>
    </row>
    <row r="1116" spans="1:10" x14ac:dyDescent="0.25">
      <c r="A1116" s="47" t="s">
        <v>1256</v>
      </c>
      <c r="B1116" s="47">
        <v>31.6</v>
      </c>
      <c r="C1116" s="47" t="str">
        <f t="shared" si="34"/>
        <v>Obesity</v>
      </c>
      <c r="D1116" s="47">
        <v>5.75</v>
      </c>
      <c r="E1116" s="47" t="str">
        <f t="shared" si="35"/>
        <v>Prediabetes</v>
      </c>
      <c r="F1116" s="47" t="s">
        <v>2380</v>
      </c>
      <c r="G1116" s="47" t="s">
        <v>2380</v>
      </c>
      <c r="H1116" s="47" t="s">
        <v>2380</v>
      </c>
      <c r="I1116" s="47">
        <v>2</v>
      </c>
      <c r="J1116" s="47" t="s">
        <v>2380</v>
      </c>
    </row>
    <row r="1117" spans="1:10" x14ac:dyDescent="0.25">
      <c r="A1117" s="47" t="s">
        <v>1255</v>
      </c>
      <c r="B1117" s="47">
        <v>33.914999999999999</v>
      </c>
      <c r="C1117" s="47" t="str">
        <f t="shared" si="34"/>
        <v>Obesity</v>
      </c>
      <c r="D1117" s="47">
        <v>6.66</v>
      </c>
      <c r="E1117" s="47" t="str">
        <f t="shared" si="35"/>
        <v>Above Diabetes</v>
      </c>
      <c r="F1117" s="47" t="s">
        <v>2383</v>
      </c>
      <c r="G1117" s="47" t="s">
        <v>2380</v>
      </c>
      <c r="H1117" s="47" t="s">
        <v>2380</v>
      </c>
      <c r="I1117" s="47">
        <v>1</v>
      </c>
      <c r="J1117" s="47" t="s">
        <v>2380</v>
      </c>
    </row>
    <row r="1118" spans="1:10" x14ac:dyDescent="0.25">
      <c r="A1118" s="47" t="s">
        <v>1254</v>
      </c>
      <c r="B1118" s="47">
        <v>23.54</v>
      </c>
      <c r="C1118" s="47" t="str">
        <f t="shared" si="34"/>
        <v>Healthy Weight</v>
      </c>
      <c r="D1118" s="47">
        <v>5.0999999999999996</v>
      </c>
      <c r="E1118" s="47" t="str">
        <f t="shared" si="35"/>
        <v>Normal</v>
      </c>
      <c r="F1118" s="47" t="s">
        <v>2380</v>
      </c>
      <c r="G1118" s="47" t="s">
        <v>2380</v>
      </c>
      <c r="H1118" s="47" t="s">
        <v>2380</v>
      </c>
      <c r="I1118" s="47">
        <v>2</v>
      </c>
      <c r="J1118" s="47" t="s">
        <v>2380</v>
      </c>
    </row>
    <row r="1119" spans="1:10" x14ac:dyDescent="0.25">
      <c r="A1119" s="47" t="s">
        <v>1253</v>
      </c>
      <c r="B1119" s="47">
        <v>27.074999999999999</v>
      </c>
      <c r="C1119" s="47" t="str">
        <f t="shared" si="34"/>
        <v>Over Weight</v>
      </c>
      <c r="D1119" s="47">
        <v>4.41</v>
      </c>
      <c r="E1119" s="47" t="str">
        <f t="shared" si="35"/>
        <v>Normal</v>
      </c>
      <c r="F1119" s="47" t="s">
        <v>2380</v>
      </c>
      <c r="G1119" s="47" t="s">
        <v>2380</v>
      </c>
      <c r="H1119" s="47" t="s">
        <v>2380</v>
      </c>
      <c r="I1119" s="47">
        <v>2</v>
      </c>
      <c r="J1119" s="47" t="s">
        <v>2380</v>
      </c>
    </row>
    <row r="1120" spans="1:10" x14ac:dyDescent="0.25">
      <c r="A1120" s="47" t="s">
        <v>1252</v>
      </c>
      <c r="B1120" s="47">
        <v>25.8</v>
      </c>
      <c r="C1120" s="47" t="str">
        <f t="shared" si="34"/>
        <v>Over Weight</v>
      </c>
      <c r="D1120" s="47">
        <v>5.52</v>
      </c>
      <c r="E1120" s="47" t="str">
        <f t="shared" si="35"/>
        <v>Normal</v>
      </c>
      <c r="F1120" s="47" t="s">
        <v>2383</v>
      </c>
      <c r="G1120" s="47" t="s">
        <v>2380</v>
      </c>
      <c r="H1120" s="47" t="s">
        <v>2380</v>
      </c>
      <c r="I1120" s="47">
        <v>0</v>
      </c>
      <c r="J1120" s="47" t="s">
        <v>2380</v>
      </c>
    </row>
    <row r="1121" spans="1:10" x14ac:dyDescent="0.25">
      <c r="A1121" s="47" t="s">
        <v>1251</v>
      </c>
      <c r="B1121" s="47">
        <v>36.1</v>
      </c>
      <c r="C1121" s="47" t="str">
        <f t="shared" si="34"/>
        <v>Obesity</v>
      </c>
      <c r="D1121" s="47">
        <v>4.62</v>
      </c>
      <c r="E1121" s="47" t="str">
        <f t="shared" si="35"/>
        <v>Normal</v>
      </c>
      <c r="F1121" s="47" t="s">
        <v>2383</v>
      </c>
      <c r="G1121" s="47" t="s">
        <v>2380</v>
      </c>
      <c r="H1121" s="47" t="s">
        <v>2383</v>
      </c>
      <c r="I1121" s="47">
        <v>1</v>
      </c>
      <c r="J1121" s="47" t="s">
        <v>2380</v>
      </c>
    </row>
    <row r="1122" spans="1:10" x14ac:dyDescent="0.25">
      <c r="A1122" s="47" t="s">
        <v>1250</v>
      </c>
      <c r="B1122" s="47">
        <v>30.495000000000001</v>
      </c>
      <c r="C1122" s="47" t="str">
        <f t="shared" si="34"/>
        <v>Obesity</v>
      </c>
      <c r="D1122" s="47">
        <v>5.74</v>
      </c>
      <c r="E1122" s="47" t="str">
        <f t="shared" si="35"/>
        <v>Prediabetes</v>
      </c>
      <c r="F1122" s="47" t="s">
        <v>2383</v>
      </c>
      <c r="G1122" s="47" t="s">
        <v>2380</v>
      </c>
      <c r="H1122" s="47" t="s">
        <v>2383</v>
      </c>
      <c r="I1122" s="47">
        <v>1</v>
      </c>
      <c r="J1122" s="47" t="s">
        <v>2380</v>
      </c>
    </row>
    <row r="1123" spans="1:10" x14ac:dyDescent="0.25">
      <c r="A1123" s="47" t="s">
        <v>1249</v>
      </c>
      <c r="B1123" s="47">
        <v>21.4</v>
      </c>
      <c r="C1123" s="47" t="str">
        <f t="shared" si="34"/>
        <v>Healthy Weight</v>
      </c>
      <c r="D1123" s="47">
        <v>6.3</v>
      </c>
      <c r="E1123" s="47" t="str">
        <f t="shared" si="35"/>
        <v>Prediabetes</v>
      </c>
      <c r="F1123" s="47" t="s">
        <v>2383</v>
      </c>
      <c r="G1123" s="47" t="s">
        <v>2380</v>
      </c>
      <c r="H1123" s="47" t="s">
        <v>2383</v>
      </c>
      <c r="I1123" s="47">
        <v>1</v>
      </c>
      <c r="J1123" s="47" t="s">
        <v>2380</v>
      </c>
    </row>
    <row r="1124" spans="1:10" x14ac:dyDescent="0.25">
      <c r="A1124" s="47" t="s">
        <v>1248</v>
      </c>
      <c r="B1124" s="47">
        <v>32.299999999999997</v>
      </c>
      <c r="C1124" s="47" t="str">
        <f t="shared" si="34"/>
        <v>Obesity</v>
      </c>
      <c r="D1124" s="47">
        <v>10.27</v>
      </c>
      <c r="E1124" s="47" t="str">
        <f t="shared" si="35"/>
        <v>Above Diabetes</v>
      </c>
      <c r="F1124" s="47" t="s">
        <v>2380</v>
      </c>
      <c r="G1124" s="47" t="s">
        <v>2380</v>
      </c>
      <c r="H1124" s="47" t="s">
        <v>2380</v>
      </c>
      <c r="I1124" s="47">
        <v>0</v>
      </c>
      <c r="J1124" s="47" t="s">
        <v>2380</v>
      </c>
    </row>
    <row r="1125" spans="1:10" x14ac:dyDescent="0.25">
      <c r="A1125" s="47" t="s">
        <v>1247</v>
      </c>
      <c r="B1125" s="47">
        <v>29.78</v>
      </c>
      <c r="C1125" s="47" t="str">
        <f t="shared" si="34"/>
        <v>Over Weight</v>
      </c>
      <c r="D1125" s="47">
        <v>5.85</v>
      </c>
      <c r="E1125" s="47" t="str">
        <f t="shared" si="35"/>
        <v>Prediabetes</v>
      </c>
      <c r="F1125" s="47" t="s">
        <v>2380</v>
      </c>
      <c r="G1125" s="47" t="s">
        <v>2380</v>
      </c>
      <c r="H1125" s="47" t="s">
        <v>2383</v>
      </c>
      <c r="I1125" s="47">
        <v>1</v>
      </c>
      <c r="J1125" s="47" t="s">
        <v>2380</v>
      </c>
    </row>
    <row r="1126" spans="1:10" x14ac:dyDescent="0.25">
      <c r="A1126" s="47" t="s">
        <v>1246</v>
      </c>
      <c r="B1126" s="47">
        <v>34.76</v>
      </c>
      <c r="C1126" s="47" t="str">
        <f t="shared" si="34"/>
        <v>Obesity</v>
      </c>
      <c r="D1126" s="47">
        <v>5.92</v>
      </c>
      <c r="E1126" s="47" t="str">
        <f t="shared" si="35"/>
        <v>Prediabetes</v>
      </c>
      <c r="F1126" s="47" t="s">
        <v>2383</v>
      </c>
      <c r="G1126" s="47" t="s">
        <v>2380</v>
      </c>
      <c r="H1126" s="47" t="s">
        <v>2380</v>
      </c>
      <c r="I1126" s="47">
        <v>1</v>
      </c>
      <c r="J1126" s="47" t="s">
        <v>2380</v>
      </c>
    </row>
    <row r="1127" spans="1:10" x14ac:dyDescent="0.25">
      <c r="A1127" s="47" t="s">
        <v>1245</v>
      </c>
      <c r="B1127" s="47">
        <v>18.335000000000001</v>
      </c>
      <c r="C1127" s="47" t="str">
        <f t="shared" si="34"/>
        <v>Under Weight</v>
      </c>
      <c r="D1127" s="47">
        <v>10.01</v>
      </c>
      <c r="E1127" s="47" t="str">
        <f t="shared" si="35"/>
        <v>Above Diabetes</v>
      </c>
      <c r="F1127" s="47" t="s">
        <v>2383</v>
      </c>
      <c r="G1127" s="47" t="s">
        <v>2380</v>
      </c>
      <c r="H1127" s="47" t="s">
        <v>2380</v>
      </c>
      <c r="I1127" s="47">
        <v>2</v>
      </c>
      <c r="J1127" s="47" t="s">
        <v>2380</v>
      </c>
    </row>
    <row r="1128" spans="1:10" x14ac:dyDescent="0.25">
      <c r="A1128" s="47" t="s">
        <v>1244</v>
      </c>
      <c r="B1128" s="47">
        <v>32.299999999999997</v>
      </c>
      <c r="C1128" s="47" t="str">
        <f t="shared" si="34"/>
        <v>Obesity</v>
      </c>
      <c r="D1128" s="47">
        <v>9.59</v>
      </c>
      <c r="E1128" s="47" t="str">
        <f t="shared" si="35"/>
        <v>Above Diabetes</v>
      </c>
      <c r="F1128" s="47" t="s">
        <v>2380</v>
      </c>
      <c r="G1128" s="47" t="s">
        <v>2380</v>
      </c>
      <c r="H1128" s="47" t="s">
        <v>2380</v>
      </c>
      <c r="I1128" s="47">
        <v>0</v>
      </c>
      <c r="J1128" s="47" t="s">
        <v>2380</v>
      </c>
    </row>
    <row r="1129" spans="1:10" x14ac:dyDescent="0.25">
      <c r="A1129" s="47" t="s">
        <v>1243</v>
      </c>
      <c r="B1129" s="47">
        <v>27.74</v>
      </c>
      <c r="C1129" s="47" t="str">
        <f t="shared" si="34"/>
        <v>Over Weight</v>
      </c>
      <c r="D1129" s="47">
        <v>10.37</v>
      </c>
      <c r="E1129" s="47" t="str">
        <f t="shared" si="35"/>
        <v>Above Diabetes</v>
      </c>
      <c r="F1129" s="47" t="s">
        <v>2380</v>
      </c>
      <c r="G1129" s="47" t="s">
        <v>2380</v>
      </c>
      <c r="H1129" s="47" t="s">
        <v>2380</v>
      </c>
      <c r="I1129" s="47">
        <v>0</v>
      </c>
      <c r="J1129" s="47" t="s">
        <v>2380</v>
      </c>
    </row>
    <row r="1130" spans="1:10" x14ac:dyDescent="0.25">
      <c r="A1130" s="47" t="s">
        <v>1242</v>
      </c>
      <c r="B1130" s="47">
        <v>24</v>
      </c>
      <c r="C1130" s="47" t="str">
        <f t="shared" si="34"/>
        <v>Healthy Weight</v>
      </c>
      <c r="D1130" s="47">
        <v>4.01</v>
      </c>
      <c r="E1130" s="47" t="str">
        <f t="shared" si="35"/>
        <v>Normal</v>
      </c>
      <c r="F1130" s="47" t="s">
        <v>2383</v>
      </c>
      <c r="G1130" s="47" t="s">
        <v>2380</v>
      </c>
      <c r="H1130" s="47" t="s">
        <v>2380</v>
      </c>
      <c r="I1130" s="47">
        <v>1</v>
      </c>
      <c r="J1130" s="47" t="s">
        <v>2380</v>
      </c>
    </row>
    <row r="1131" spans="1:10" x14ac:dyDescent="0.25">
      <c r="A1131" s="47" t="s">
        <v>1241</v>
      </c>
      <c r="B1131" s="47">
        <v>31.78</v>
      </c>
      <c r="C1131" s="47" t="str">
        <f t="shared" si="34"/>
        <v>Obesity</v>
      </c>
      <c r="D1131" s="47">
        <v>4.24</v>
      </c>
      <c r="E1131" s="47" t="str">
        <f t="shared" si="35"/>
        <v>Normal</v>
      </c>
      <c r="F1131" s="47" t="s">
        <v>2383</v>
      </c>
      <c r="G1131" s="47" t="s">
        <v>2380</v>
      </c>
      <c r="H1131" s="47" t="s">
        <v>2383</v>
      </c>
      <c r="I1131" s="47">
        <v>1</v>
      </c>
      <c r="J1131" s="47" t="s">
        <v>2380</v>
      </c>
    </row>
    <row r="1132" spans="1:10" x14ac:dyDescent="0.25">
      <c r="A1132" s="47" t="s">
        <v>1240</v>
      </c>
      <c r="B1132" s="47">
        <v>32.25</v>
      </c>
      <c r="C1132" s="47" t="str">
        <f t="shared" si="34"/>
        <v>Obesity</v>
      </c>
      <c r="D1132" s="47">
        <v>5.36</v>
      </c>
      <c r="E1132" s="47" t="str">
        <f t="shared" si="35"/>
        <v>Normal</v>
      </c>
      <c r="F1132" s="47" t="s">
        <v>2383</v>
      </c>
      <c r="G1132" s="47" t="s">
        <v>2380</v>
      </c>
      <c r="H1132" s="47" t="s">
        <v>2380</v>
      </c>
      <c r="I1132" s="47">
        <v>0</v>
      </c>
      <c r="J1132" s="47" t="s">
        <v>2380</v>
      </c>
    </row>
    <row r="1133" spans="1:10" x14ac:dyDescent="0.25">
      <c r="A1133" s="47" t="s">
        <v>1239</v>
      </c>
      <c r="B1133" s="47">
        <v>30.114999999999998</v>
      </c>
      <c r="C1133" s="47" t="str">
        <f t="shared" si="34"/>
        <v>Obesity</v>
      </c>
      <c r="D1133" s="47">
        <v>4.99</v>
      </c>
      <c r="E1133" s="47" t="str">
        <f t="shared" si="35"/>
        <v>Normal</v>
      </c>
      <c r="F1133" s="47" t="s">
        <v>2380</v>
      </c>
      <c r="G1133" s="47" t="s">
        <v>2380</v>
      </c>
      <c r="H1133" s="47" t="s">
        <v>2380</v>
      </c>
      <c r="I1133" s="47">
        <v>2</v>
      </c>
      <c r="J1133" s="47" t="s">
        <v>2380</v>
      </c>
    </row>
    <row r="1134" spans="1:10" x14ac:dyDescent="0.25">
      <c r="A1134" s="47" t="s">
        <v>1238</v>
      </c>
      <c r="B1134" s="47">
        <v>22.41</v>
      </c>
      <c r="C1134" s="47" t="str">
        <f t="shared" si="34"/>
        <v>Healthy Weight</v>
      </c>
      <c r="D1134" s="47">
        <v>8.68</v>
      </c>
      <c r="E1134" s="47" t="str">
        <f t="shared" si="35"/>
        <v>Above Diabetes</v>
      </c>
      <c r="F1134" s="47" t="s">
        <v>2380</v>
      </c>
      <c r="G1134" s="47" t="s">
        <v>2380</v>
      </c>
      <c r="H1134" s="47" t="s">
        <v>2380</v>
      </c>
      <c r="I1134" s="47">
        <v>0</v>
      </c>
      <c r="J1134" s="47" t="s">
        <v>2380</v>
      </c>
    </row>
    <row r="1135" spans="1:10" x14ac:dyDescent="0.25">
      <c r="A1135" s="47" t="s">
        <v>1237</v>
      </c>
      <c r="B1135" s="47">
        <v>45.72</v>
      </c>
      <c r="C1135" s="47" t="str">
        <f t="shared" si="34"/>
        <v>Obesity</v>
      </c>
      <c r="D1135" s="47">
        <v>4.2300000000000004</v>
      </c>
      <c r="E1135" s="47" t="str">
        <f t="shared" si="35"/>
        <v>Normal</v>
      </c>
      <c r="F1135" s="47" t="s">
        <v>2383</v>
      </c>
      <c r="G1135" s="47" t="s">
        <v>2380</v>
      </c>
      <c r="H1135" s="47" t="s">
        <v>2380</v>
      </c>
      <c r="I1135" s="47">
        <v>0</v>
      </c>
      <c r="J1135" s="47" t="s">
        <v>2380</v>
      </c>
    </row>
    <row r="1136" spans="1:10" x14ac:dyDescent="0.25">
      <c r="A1136" s="47" t="s">
        <v>1236</v>
      </c>
      <c r="B1136" s="47">
        <v>25</v>
      </c>
      <c r="C1136" s="47" t="str">
        <f t="shared" si="34"/>
        <v>Over Weight</v>
      </c>
      <c r="D1136" s="47">
        <v>5.32</v>
      </c>
      <c r="E1136" s="47" t="str">
        <f t="shared" si="35"/>
        <v>Normal</v>
      </c>
      <c r="F1136" s="47" t="s">
        <v>2383</v>
      </c>
      <c r="G1136" s="47" t="s">
        <v>2380</v>
      </c>
      <c r="H1136" s="47" t="s">
        <v>2380</v>
      </c>
      <c r="I1136" s="47">
        <v>2</v>
      </c>
      <c r="J1136" s="47" t="s">
        <v>2380</v>
      </c>
    </row>
    <row r="1137" spans="1:10" x14ac:dyDescent="0.25">
      <c r="A1137" s="47" t="s">
        <v>1235</v>
      </c>
      <c r="B1137" s="47">
        <v>39.5</v>
      </c>
      <c r="C1137" s="47" t="str">
        <f t="shared" si="34"/>
        <v>Obesity</v>
      </c>
      <c r="D1137" s="47">
        <v>6.66</v>
      </c>
      <c r="E1137" s="47" t="str">
        <f t="shared" si="35"/>
        <v>Above Diabetes</v>
      </c>
      <c r="F1137" s="47" t="s">
        <v>2380</v>
      </c>
      <c r="G1137" s="47" t="s">
        <v>2380</v>
      </c>
      <c r="H1137" s="47" t="s">
        <v>2380</v>
      </c>
      <c r="I1137" s="47">
        <v>0</v>
      </c>
      <c r="J1137" s="47" t="s">
        <v>2380</v>
      </c>
    </row>
    <row r="1138" spans="1:10" x14ac:dyDescent="0.25">
      <c r="A1138" s="47" t="s">
        <v>1234</v>
      </c>
      <c r="B1138" s="47">
        <v>37.729999999999997</v>
      </c>
      <c r="C1138" s="47" t="str">
        <f t="shared" si="34"/>
        <v>Obesity</v>
      </c>
      <c r="D1138" s="47">
        <v>7.4</v>
      </c>
      <c r="E1138" s="47" t="str">
        <f t="shared" si="35"/>
        <v>Above Diabetes</v>
      </c>
      <c r="F1138" s="47" t="s">
        <v>2380</v>
      </c>
      <c r="G1138" s="47" t="s">
        <v>2380</v>
      </c>
      <c r="H1138" s="47" t="s">
        <v>2380</v>
      </c>
      <c r="I1138" s="47">
        <v>0</v>
      </c>
      <c r="J1138" s="47" t="s">
        <v>2380</v>
      </c>
    </row>
    <row r="1139" spans="1:10" x14ac:dyDescent="0.25">
      <c r="A1139" s="47" t="s">
        <v>1233</v>
      </c>
      <c r="B1139" s="47">
        <v>40.659999999999997</v>
      </c>
      <c r="C1139" s="47" t="str">
        <f t="shared" si="34"/>
        <v>Obesity</v>
      </c>
      <c r="D1139" s="47">
        <v>10.08</v>
      </c>
      <c r="E1139" s="47" t="str">
        <f t="shared" si="35"/>
        <v>Above Diabetes</v>
      </c>
      <c r="F1139" s="47" t="s">
        <v>2380</v>
      </c>
      <c r="G1139" s="47" t="s">
        <v>2380</v>
      </c>
      <c r="H1139" s="47" t="s">
        <v>2380</v>
      </c>
      <c r="I1139" s="47">
        <v>0</v>
      </c>
      <c r="J1139" s="47" t="s">
        <v>2380</v>
      </c>
    </row>
    <row r="1140" spans="1:10" x14ac:dyDescent="0.25">
      <c r="A1140" s="47" t="s">
        <v>1232</v>
      </c>
      <c r="B1140" s="47">
        <v>34.200000000000003</v>
      </c>
      <c r="C1140" s="47" t="str">
        <f t="shared" si="34"/>
        <v>Obesity</v>
      </c>
      <c r="D1140" s="47">
        <v>8.58</v>
      </c>
      <c r="E1140" s="47" t="str">
        <f t="shared" si="35"/>
        <v>Above Diabetes</v>
      </c>
      <c r="F1140" s="47" t="s">
        <v>2380</v>
      </c>
      <c r="G1140" s="47" t="s">
        <v>2380</v>
      </c>
      <c r="H1140" s="47" t="s">
        <v>2380</v>
      </c>
      <c r="I1140" s="47">
        <v>0</v>
      </c>
      <c r="J1140" s="47" t="s">
        <v>2380</v>
      </c>
    </row>
    <row r="1141" spans="1:10" x14ac:dyDescent="0.25">
      <c r="A1141" s="47" t="s">
        <v>1231</v>
      </c>
      <c r="B1141" s="47">
        <v>46.51</v>
      </c>
      <c r="C1141" s="47" t="str">
        <f t="shared" si="34"/>
        <v>Obesity</v>
      </c>
      <c r="D1141" s="47">
        <v>5.84</v>
      </c>
      <c r="E1141" s="47" t="str">
        <f t="shared" si="35"/>
        <v>Prediabetes</v>
      </c>
      <c r="F1141" s="47" t="s">
        <v>2380</v>
      </c>
      <c r="G1141" s="47" t="s">
        <v>2380</v>
      </c>
      <c r="H1141" s="47" t="s">
        <v>2380</v>
      </c>
      <c r="I1141" s="47">
        <v>1</v>
      </c>
      <c r="J1141" s="47" t="s">
        <v>2380</v>
      </c>
    </row>
    <row r="1142" spans="1:10" x14ac:dyDescent="0.25">
      <c r="A1142" s="47" t="s">
        <v>1230</v>
      </c>
      <c r="B1142" s="47">
        <v>28.88</v>
      </c>
      <c r="C1142" s="47" t="str">
        <f t="shared" si="34"/>
        <v>Over Weight</v>
      </c>
      <c r="D1142" s="47">
        <v>4.8600000000000003</v>
      </c>
      <c r="E1142" s="47" t="str">
        <f t="shared" si="35"/>
        <v>Normal</v>
      </c>
      <c r="F1142" s="47" t="s">
        <v>2383</v>
      </c>
      <c r="G1142" s="47" t="s">
        <v>2380</v>
      </c>
      <c r="H1142" s="47" t="s">
        <v>2383</v>
      </c>
      <c r="I1142" s="47">
        <v>1</v>
      </c>
      <c r="J1142" s="47" t="s">
        <v>2380</v>
      </c>
    </row>
    <row r="1143" spans="1:10" x14ac:dyDescent="0.25">
      <c r="A1143" s="47" t="s">
        <v>1229</v>
      </c>
      <c r="B1143" s="47">
        <v>33.914999999999999</v>
      </c>
      <c r="C1143" s="47" t="str">
        <f t="shared" si="34"/>
        <v>Obesity</v>
      </c>
      <c r="D1143" s="47">
        <v>11.52</v>
      </c>
      <c r="E1143" s="47" t="str">
        <f t="shared" si="35"/>
        <v>Above Diabetes</v>
      </c>
      <c r="F1143" s="47" t="s">
        <v>2380</v>
      </c>
      <c r="G1143" s="47" t="s">
        <v>2380</v>
      </c>
      <c r="H1143" s="47" t="s">
        <v>2380</v>
      </c>
      <c r="I1143" s="47">
        <v>0</v>
      </c>
      <c r="J1143" s="47" t="s">
        <v>2380</v>
      </c>
    </row>
    <row r="1144" spans="1:10" x14ac:dyDescent="0.25">
      <c r="A1144" s="47" t="s">
        <v>1228</v>
      </c>
      <c r="B1144" s="47">
        <v>24.32</v>
      </c>
      <c r="C1144" s="47" t="str">
        <f t="shared" si="34"/>
        <v>Healthy Weight</v>
      </c>
      <c r="D1144" s="47">
        <v>6.15</v>
      </c>
      <c r="E1144" s="47" t="str">
        <f t="shared" si="35"/>
        <v>Prediabetes</v>
      </c>
      <c r="F1144" s="47" t="s">
        <v>2383</v>
      </c>
      <c r="G1144" s="47" t="s">
        <v>2380</v>
      </c>
      <c r="H1144" s="47" t="s">
        <v>2383</v>
      </c>
      <c r="I1144" s="47">
        <v>1</v>
      </c>
      <c r="J1144" s="47" t="s">
        <v>2380</v>
      </c>
    </row>
    <row r="1145" spans="1:10" x14ac:dyDescent="0.25">
      <c r="A1145" s="47" t="s">
        <v>1227</v>
      </c>
      <c r="B1145" s="47">
        <v>25.8</v>
      </c>
      <c r="C1145" s="47" t="str">
        <f t="shared" si="34"/>
        <v>Over Weight</v>
      </c>
      <c r="D1145" s="47">
        <v>9.94</v>
      </c>
      <c r="E1145" s="47" t="str">
        <f t="shared" si="35"/>
        <v>Above Diabetes</v>
      </c>
      <c r="F1145" s="47" t="s">
        <v>2380</v>
      </c>
      <c r="G1145" s="47" t="s">
        <v>2380</v>
      </c>
      <c r="H1145" s="47" t="s">
        <v>2380</v>
      </c>
      <c r="I1145" s="47">
        <v>0</v>
      </c>
      <c r="J1145" s="47" t="s">
        <v>2380</v>
      </c>
    </row>
    <row r="1146" spans="1:10" x14ac:dyDescent="0.25">
      <c r="A1146" s="47" t="s">
        <v>1226</v>
      </c>
      <c r="B1146" s="47">
        <v>21.56</v>
      </c>
      <c r="C1146" s="47" t="str">
        <f t="shared" si="34"/>
        <v>Healthy Weight</v>
      </c>
      <c r="D1146" s="47">
        <v>10.56</v>
      </c>
      <c r="E1146" s="47" t="str">
        <f t="shared" si="35"/>
        <v>Above Diabetes</v>
      </c>
      <c r="F1146" s="47" t="s">
        <v>2380</v>
      </c>
      <c r="G1146" s="47" t="s">
        <v>2380</v>
      </c>
      <c r="H1146" s="47" t="s">
        <v>2380</v>
      </c>
      <c r="I1146" s="47">
        <v>0</v>
      </c>
      <c r="J1146" s="47" t="s">
        <v>2380</v>
      </c>
    </row>
    <row r="1147" spans="1:10" x14ac:dyDescent="0.25">
      <c r="A1147" s="47" t="s">
        <v>1225</v>
      </c>
      <c r="B1147" s="47">
        <v>31.6</v>
      </c>
      <c r="C1147" s="47" t="str">
        <f t="shared" si="34"/>
        <v>Obesity</v>
      </c>
      <c r="D1147" s="47">
        <v>6.79</v>
      </c>
      <c r="E1147" s="47" t="str">
        <f t="shared" si="35"/>
        <v>Above Diabetes</v>
      </c>
      <c r="F1147" s="47" t="s">
        <v>2380</v>
      </c>
      <c r="G1147" s="47" t="s">
        <v>2380</v>
      </c>
      <c r="H1147" s="47" t="s">
        <v>2380</v>
      </c>
      <c r="I1147" s="47">
        <v>0</v>
      </c>
      <c r="J1147" s="47" t="s">
        <v>2380</v>
      </c>
    </row>
    <row r="1148" spans="1:10" x14ac:dyDescent="0.25">
      <c r="A1148" s="47" t="s">
        <v>1224</v>
      </c>
      <c r="B1148" s="47">
        <v>42.93</v>
      </c>
      <c r="C1148" s="47" t="str">
        <f t="shared" si="34"/>
        <v>Obesity</v>
      </c>
      <c r="D1148" s="47">
        <v>4.8</v>
      </c>
      <c r="E1148" s="47" t="str">
        <f t="shared" si="35"/>
        <v>Normal</v>
      </c>
      <c r="F1148" s="47" t="s">
        <v>2380</v>
      </c>
      <c r="G1148" s="47" t="s">
        <v>2380</v>
      </c>
      <c r="H1148" s="47" t="s">
        <v>2380</v>
      </c>
      <c r="I1148" s="47">
        <v>1</v>
      </c>
      <c r="J1148" s="47" t="s">
        <v>2380</v>
      </c>
    </row>
    <row r="1149" spans="1:10" x14ac:dyDescent="0.25">
      <c r="A1149" s="47" t="s">
        <v>1223</v>
      </c>
      <c r="B1149" s="47">
        <v>26.72</v>
      </c>
      <c r="C1149" s="47" t="str">
        <f t="shared" si="34"/>
        <v>Over Weight</v>
      </c>
      <c r="D1149" s="47">
        <v>5.75</v>
      </c>
      <c r="E1149" s="47" t="str">
        <f t="shared" si="35"/>
        <v>Prediabetes</v>
      </c>
      <c r="F1149" s="47" t="s">
        <v>2380</v>
      </c>
      <c r="G1149" s="47" t="s">
        <v>2380</v>
      </c>
      <c r="H1149" s="47" t="s">
        <v>2380</v>
      </c>
      <c r="I1149" s="47">
        <v>2</v>
      </c>
      <c r="J1149" s="47" t="s">
        <v>2380</v>
      </c>
    </row>
    <row r="1150" spans="1:10" x14ac:dyDescent="0.25">
      <c r="A1150" s="47" t="s">
        <v>1222</v>
      </c>
      <c r="B1150" s="47">
        <v>26.67</v>
      </c>
      <c r="C1150" s="47" t="str">
        <f t="shared" si="34"/>
        <v>Over Weight</v>
      </c>
      <c r="D1150" s="47">
        <v>5.81</v>
      </c>
      <c r="E1150" s="47" t="str">
        <f t="shared" si="35"/>
        <v>Prediabetes</v>
      </c>
      <c r="F1150" s="47" t="s">
        <v>2380</v>
      </c>
      <c r="G1150" s="47" t="s">
        <v>2380</v>
      </c>
      <c r="H1150" s="47" t="s">
        <v>2380</v>
      </c>
      <c r="I1150" s="47">
        <v>2</v>
      </c>
      <c r="J1150" s="47" t="s">
        <v>2380</v>
      </c>
    </row>
    <row r="1151" spans="1:10" x14ac:dyDescent="0.25">
      <c r="A1151" s="47" t="s">
        <v>1221</v>
      </c>
      <c r="B1151" s="47">
        <v>42.68</v>
      </c>
      <c r="C1151" s="47" t="str">
        <f t="shared" si="34"/>
        <v>Obesity</v>
      </c>
      <c r="D1151" s="47">
        <v>9.2799999999999994</v>
      </c>
      <c r="E1151" s="47" t="str">
        <f t="shared" si="35"/>
        <v>Above Diabetes</v>
      </c>
      <c r="F1151" s="47" t="s">
        <v>2380</v>
      </c>
      <c r="G1151" s="47" t="s">
        <v>2380</v>
      </c>
      <c r="H1151" s="47" t="s">
        <v>2380</v>
      </c>
      <c r="I1151" s="47">
        <v>2</v>
      </c>
      <c r="J1151" s="47" t="s">
        <v>2380</v>
      </c>
    </row>
    <row r="1152" spans="1:10" x14ac:dyDescent="0.25">
      <c r="A1152" s="47" t="s">
        <v>1220</v>
      </c>
      <c r="B1152" s="47">
        <v>24.31</v>
      </c>
      <c r="C1152" s="47" t="str">
        <f t="shared" si="34"/>
        <v>Healthy Weight</v>
      </c>
      <c r="D1152" s="47">
        <v>6.37</v>
      </c>
      <c r="E1152" s="47" t="str">
        <f t="shared" si="35"/>
        <v>Prediabetes</v>
      </c>
      <c r="F1152" s="47" t="s">
        <v>2380</v>
      </c>
      <c r="G1152" s="47" t="s">
        <v>2380</v>
      </c>
      <c r="H1152" s="47" t="s">
        <v>2380</v>
      </c>
      <c r="I1152" s="47">
        <v>0</v>
      </c>
      <c r="J1152" s="47" t="s">
        <v>2380</v>
      </c>
    </row>
    <row r="1153" spans="1:10" x14ac:dyDescent="0.25">
      <c r="A1153" s="47" t="s">
        <v>1219</v>
      </c>
      <c r="B1153" s="47">
        <v>44.75</v>
      </c>
      <c r="C1153" s="47" t="str">
        <f t="shared" si="34"/>
        <v>Obesity</v>
      </c>
      <c r="D1153" s="47">
        <v>5.09</v>
      </c>
      <c r="E1153" s="47" t="str">
        <f t="shared" si="35"/>
        <v>Normal</v>
      </c>
      <c r="F1153" s="47" t="s">
        <v>2383</v>
      </c>
      <c r="G1153" s="47" t="s">
        <v>2380</v>
      </c>
      <c r="H1153" s="47" t="s">
        <v>2380</v>
      </c>
      <c r="I1153" s="47">
        <v>0</v>
      </c>
      <c r="J1153" s="47" t="s">
        <v>2380</v>
      </c>
    </row>
    <row r="1154" spans="1:10" x14ac:dyDescent="0.25">
      <c r="A1154" s="47" t="s">
        <v>1218</v>
      </c>
      <c r="B1154" s="47">
        <v>30.78</v>
      </c>
      <c r="C1154" s="47" t="str">
        <f t="shared" si="34"/>
        <v>Obesity</v>
      </c>
      <c r="D1154" s="47">
        <v>7.94</v>
      </c>
      <c r="E1154" s="47" t="str">
        <f t="shared" si="35"/>
        <v>Above Diabetes</v>
      </c>
      <c r="F1154" s="47" t="s">
        <v>2380</v>
      </c>
      <c r="G1154" s="47" t="s">
        <v>2380</v>
      </c>
      <c r="H1154" s="47" t="s">
        <v>2380</v>
      </c>
      <c r="I1154" s="47">
        <v>2</v>
      </c>
      <c r="J1154" s="47" t="s">
        <v>2380</v>
      </c>
    </row>
    <row r="1155" spans="1:10" x14ac:dyDescent="0.25">
      <c r="A1155" s="47" t="s">
        <v>1217</v>
      </c>
      <c r="B1155" s="47">
        <v>21.86</v>
      </c>
      <c r="C1155" s="47" t="str">
        <f t="shared" ref="C1155:C1218" si="36">IF(B1155&lt;18.5,"Under Weight", IF(B1155&lt;=24.9,"Healthy Weight", IF(B1155&lt;=29.9,"Over Weight","Obesity")))</f>
        <v>Healthy Weight</v>
      </c>
      <c r="D1155" s="47">
        <v>10.95</v>
      </c>
      <c r="E1155" s="47" t="str">
        <f t="shared" ref="E1155:E1218" si="37">IF(D1155&lt;5.7,"Normal", IF(D1155&lt;=6.4,"Prediabetes","Above Diabetes"))</f>
        <v>Above Diabetes</v>
      </c>
      <c r="F1155" s="47" t="s">
        <v>2380</v>
      </c>
      <c r="G1155" s="47" t="s">
        <v>2380</v>
      </c>
      <c r="H1155" s="47" t="s">
        <v>2380</v>
      </c>
      <c r="I1155" s="47">
        <v>0</v>
      </c>
      <c r="J1155" s="47" t="s">
        <v>2380</v>
      </c>
    </row>
    <row r="1156" spans="1:10" x14ac:dyDescent="0.25">
      <c r="A1156" s="47" t="s">
        <v>1216</v>
      </c>
      <c r="B1156" s="47">
        <v>49.09</v>
      </c>
      <c r="C1156" s="47" t="str">
        <f t="shared" si="36"/>
        <v>Obesity</v>
      </c>
      <c r="D1156" s="47">
        <v>6.3</v>
      </c>
      <c r="E1156" s="47" t="str">
        <f t="shared" si="37"/>
        <v>Prediabetes</v>
      </c>
      <c r="F1156" s="47" t="s">
        <v>2383</v>
      </c>
      <c r="G1156" s="47" t="s">
        <v>2380</v>
      </c>
      <c r="H1156" s="47" t="s">
        <v>2380</v>
      </c>
      <c r="I1156" s="47">
        <v>0</v>
      </c>
      <c r="J1156" s="47" t="s">
        <v>2380</v>
      </c>
    </row>
    <row r="1157" spans="1:10" x14ac:dyDescent="0.25">
      <c r="A1157" s="47" t="s">
        <v>1215</v>
      </c>
      <c r="B1157" s="47">
        <v>47.74</v>
      </c>
      <c r="C1157" s="47" t="str">
        <f t="shared" si="36"/>
        <v>Obesity</v>
      </c>
      <c r="D1157" s="47">
        <v>8.0500000000000007</v>
      </c>
      <c r="E1157" s="47" t="str">
        <f t="shared" si="37"/>
        <v>Above Diabetes</v>
      </c>
      <c r="F1157" s="47" t="s">
        <v>2383</v>
      </c>
      <c r="G1157" s="47" t="s">
        <v>2380</v>
      </c>
      <c r="H1157" s="47" t="s">
        <v>2380</v>
      </c>
      <c r="I1157" s="47">
        <v>2</v>
      </c>
      <c r="J1157" s="47" t="s">
        <v>2380</v>
      </c>
    </row>
    <row r="1158" spans="1:10" x14ac:dyDescent="0.25">
      <c r="A1158" s="47" t="s">
        <v>1214</v>
      </c>
      <c r="B1158" s="47">
        <v>30.2</v>
      </c>
      <c r="C1158" s="47" t="str">
        <f t="shared" si="36"/>
        <v>Obesity</v>
      </c>
      <c r="D1158" s="47">
        <v>9.8800000000000008</v>
      </c>
      <c r="E1158" s="47" t="str">
        <f t="shared" si="37"/>
        <v>Above Diabetes</v>
      </c>
      <c r="F1158" s="47" t="s">
        <v>2383</v>
      </c>
      <c r="G1158" s="47" t="s">
        <v>2380</v>
      </c>
      <c r="H1158" s="47" t="s">
        <v>2380</v>
      </c>
      <c r="I1158" s="47">
        <v>2</v>
      </c>
      <c r="J1158" s="47" t="s">
        <v>2380</v>
      </c>
    </row>
    <row r="1159" spans="1:10" x14ac:dyDescent="0.25">
      <c r="A1159" s="47" t="s">
        <v>1213</v>
      </c>
      <c r="B1159" s="47">
        <v>33.25</v>
      </c>
      <c r="C1159" s="47" t="str">
        <f t="shared" si="36"/>
        <v>Obesity</v>
      </c>
      <c r="D1159" s="47">
        <v>7.42</v>
      </c>
      <c r="E1159" s="47" t="str">
        <f t="shared" si="37"/>
        <v>Above Diabetes</v>
      </c>
      <c r="F1159" s="47" t="s">
        <v>2383</v>
      </c>
      <c r="G1159" s="47" t="s">
        <v>2380</v>
      </c>
      <c r="H1159" s="47" t="s">
        <v>2380</v>
      </c>
      <c r="I1159" s="47">
        <v>2</v>
      </c>
      <c r="J1159" s="47" t="s">
        <v>2380</v>
      </c>
    </row>
    <row r="1160" spans="1:10" x14ac:dyDescent="0.25">
      <c r="A1160" s="47" t="s">
        <v>1212</v>
      </c>
      <c r="B1160" s="47">
        <v>26.6</v>
      </c>
      <c r="C1160" s="47" t="str">
        <f t="shared" si="36"/>
        <v>Over Weight</v>
      </c>
      <c r="D1160" s="47">
        <v>8.4499999999999993</v>
      </c>
      <c r="E1160" s="47" t="str">
        <f t="shared" si="37"/>
        <v>Above Diabetes</v>
      </c>
      <c r="F1160" s="47" t="s">
        <v>2383</v>
      </c>
      <c r="G1160" s="47" t="s">
        <v>2380</v>
      </c>
      <c r="H1160" s="47" t="s">
        <v>2380</v>
      </c>
      <c r="I1160" s="47">
        <v>1</v>
      </c>
      <c r="J1160" s="47" t="s">
        <v>2380</v>
      </c>
    </row>
    <row r="1161" spans="1:10" x14ac:dyDescent="0.25">
      <c r="A1161" s="47" t="s">
        <v>1211</v>
      </c>
      <c r="B1161" s="47">
        <v>26.35</v>
      </c>
      <c r="C1161" s="47" t="str">
        <f t="shared" si="36"/>
        <v>Over Weight</v>
      </c>
      <c r="D1161" s="47">
        <v>6.21</v>
      </c>
      <c r="E1161" s="47" t="str">
        <f t="shared" si="37"/>
        <v>Prediabetes</v>
      </c>
      <c r="F1161" s="47" t="s">
        <v>2380</v>
      </c>
      <c r="G1161" s="47" t="s">
        <v>2380</v>
      </c>
      <c r="H1161" s="47" t="s">
        <v>2380</v>
      </c>
      <c r="I1161" s="47">
        <v>2</v>
      </c>
      <c r="J1161" s="47" t="s">
        <v>2380</v>
      </c>
    </row>
    <row r="1162" spans="1:10" x14ac:dyDescent="0.25">
      <c r="A1162" s="47" t="s">
        <v>1210</v>
      </c>
      <c r="B1162" s="47">
        <v>39.994999999999997</v>
      </c>
      <c r="C1162" s="47" t="str">
        <f t="shared" si="36"/>
        <v>Obesity</v>
      </c>
      <c r="D1162" s="47">
        <v>4.6500000000000004</v>
      </c>
      <c r="E1162" s="47" t="str">
        <f t="shared" si="37"/>
        <v>Normal</v>
      </c>
      <c r="F1162" s="47" t="s">
        <v>2380</v>
      </c>
      <c r="G1162" s="47" t="s">
        <v>2380</v>
      </c>
      <c r="H1162" s="47" t="s">
        <v>2380</v>
      </c>
      <c r="I1162" s="47">
        <v>0</v>
      </c>
      <c r="J1162" s="47" t="s">
        <v>2380</v>
      </c>
    </row>
    <row r="1163" spans="1:10" x14ac:dyDescent="0.25">
      <c r="A1163" s="47" t="s">
        <v>1209</v>
      </c>
      <c r="B1163" s="47">
        <v>22.92</v>
      </c>
      <c r="C1163" s="47" t="str">
        <f t="shared" si="36"/>
        <v>Healthy Weight</v>
      </c>
      <c r="D1163" s="47">
        <v>5.87</v>
      </c>
      <c r="E1163" s="47" t="str">
        <f t="shared" si="37"/>
        <v>Prediabetes</v>
      </c>
      <c r="F1163" s="47" t="s">
        <v>2383</v>
      </c>
      <c r="G1163" s="47" t="s">
        <v>2380</v>
      </c>
      <c r="H1163" s="47" t="s">
        <v>2380</v>
      </c>
      <c r="I1163" s="47">
        <v>1</v>
      </c>
      <c r="J1163" s="47" t="s">
        <v>2380</v>
      </c>
    </row>
    <row r="1164" spans="1:10" x14ac:dyDescent="0.25">
      <c r="A1164" s="47" t="s">
        <v>1208</v>
      </c>
      <c r="B1164" s="47">
        <v>24.78</v>
      </c>
      <c r="C1164" s="47" t="str">
        <f t="shared" si="36"/>
        <v>Healthy Weight</v>
      </c>
      <c r="D1164" s="47">
        <v>4.24</v>
      </c>
      <c r="E1164" s="47" t="str">
        <f t="shared" si="37"/>
        <v>Normal</v>
      </c>
      <c r="F1164" s="47" t="s">
        <v>2383</v>
      </c>
      <c r="G1164" s="47" t="s">
        <v>2380</v>
      </c>
      <c r="H1164" s="47" t="s">
        <v>2380</v>
      </c>
      <c r="I1164" s="47">
        <v>2</v>
      </c>
      <c r="J1164" s="47" t="s">
        <v>2380</v>
      </c>
    </row>
    <row r="1165" spans="1:10" x14ac:dyDescent="0.25">
      <c r="A1165" s="47" t="s">
        <v>1207</v>
      </c>
      <c r="B1165" s="47">
        <v>34.07</v>
      </c>
      <c r="C1165" s="47" t="str">
        <f t="shared" si="36"/>
        <v>Obesity</v>
      </c>
      <c r="D1165" s="47">
        <v>7.81</v>
      </c>
      <c r="E1165" s="47" t="str">
        <f t="shared" si="37"/>
        <v>Above Diabetes</v>
      </c>
      <c r="F1165" s="47" t="s">
        <v>2383</v>
      </c>
      <c r="G1165" s="47" t="s">
        <v>2380</v>
      </c>
      <c r="H1165" s="47" t="s">
        <v>2380</v>
      </c>
      <c r="I1165" s="47">
        <v>0</v>
      </c>
      <c r="J1165" s="47" t="s">
        <v>2380</v>
      </c>
    </row>
    <row r="1166" spans="1:10" x14ac:dyDescent="0.25">
      <c r="A1166" s="47" t="s">
        <v>1206</v>
      </c>
      <c r="B1166" s="47">
        <v>30.14</v>
      </c>
      <c r="C1166" s="47" t="str">
        <f t="shared" si="36"/>
        <v>Obesity</v>
      </c>
      <c r="D1166" s="47">
        <v>9.85</v>
      </c>
      <c r="E1166" s="47" t="str">
        <f t="shared" si="37"/>
        <v>Above Diabetes</v>
      </c>
      <c r="F1166" s="47" t="s">
        <v>2380</v>
      </c>
      <c r="G1166" s="47" t="s">
        <v>2380</v>
      </c>
      <c r="H1166" s="47" t="s">
        <v>2380</v>
      </c>
      <c r="I1166" s="47">
        <v>0</v>
      </c>
      <c r="J1166" s="47" t="s">
        <v>2380</v>
      </c>
    </row>
    <row r="1167" spans="1:10" x14ac:dyDescent="0.25">
      <c r="A1167" s="47" t="s">
        <v>1205</v>
      </c>
      <c r="B1167" s="47">
        <v>18.05</v>
      </c>
      <c r="C1167" s="47" t="str">
        <f t="shared" si="36"/>
        <v>Under Weight</v>
      </c>
      <c r="D1167" s="47">
        <v>6.94</v>
      </c>
      <c r="E1167" s="47" t="str">
        <f t="shared" si="37"/>
        <v>Above Diabetes</v>
      </c>
      <c r="F1167" s="47" t="s">
        <v>2380</v>
      </c>
      <c r="G1167" s="47" t="s">
        <v>2380</v>
      </c>
      <c r="H1167" s="47" t="s">
        <v>2380</v>
      </c>
      <c r="I1167" s="47">
        <v>0</v>
      </c>
      <c r="J1167" s="47" t="s">
        <v>2380</v>
      </c>
    </row>
    <row r="1168" spans="1:10" x14ac:dyDescent="0.25">
      <c r="A1168" s="47" t="s">
        <v>1204</v>
      </c>
      <c r="B1168" s="47">
        <v>37.4</v>
      </c>
      <c r="C1168" s="47" t="str">
        <f t="shared" si="36"/>
        <v>Obesity</v>
      </c>
      <c r="D1168" s="47">
        <v>11.3</v>
      </c>
      <c r="E1168" s="47" t="str">
        <f t="shared" si="37"/>
        <v>Above Diabetes</v>
      </c>
      <c r="F1168" s="47" t="s">
        <v>2383</v>
      </c>
      <c r="G1168" s="47" t="s">
        <v>2380</v>
      </c>
      <c r="H1168" s="47" t="s">
        <v>2380</v>
      </c>
      <c r="I1168" s="47">
        <v>2</v>
      </c>
      <c r="J1168" s="47" t="s">
        <v>2380</v>
      </c>
    </row>
    <row r="1169" spans="1:10" x14ac:dyDescent="0.25">
      <c r="A1169" s="47" t="s">
        <v>1203</v>
      </c>
      <c r="B1169" s="47">
        <v>25.75</v>
      </c>
      <c r="C1169" s="47" t="str">
        <f t="shared" si="36"/>
        <v>Over Weight</v>
      </c>
      <c r="D1169" s="47">
        <v>9.23</v>
      </c>
      <c r="E1169" s="47" t="str">
        <f t="shared" si="37"/>
        <v>Above Diabetes</v>
      </c>
      <c r="F1169" s="47" t="s">
        <v>2380</v>
      </c>
      <c r="G1169" s="47" t="s">
        <v>2380</v>
      </c>
      <c r="H1169" s="47" t="s">
        <v>2380</v>
      </c>
      <c r="I1169" s="47">
        <v>0</v>
      </c>
      <c r="J1169" s="47" t="s">
        <v>2380</v>
      </c>
    </row>
    <row r="1170" spans="1:10" x14ac:dyDescent="0.25">
      <c r="A1170" s="47" t="s">
        <v>1202</v>
      </c>
      <c r="B1170" s="47">
        <v>32.299999999999997</v>
      </c>
      <c r="C1170" s="47" t="str">
        <f t="shared" si="36"/>
        <v>Obesity</v>
      </c>
      <c r="D1170" s="47">
        <v>4.37</v>
      </c>
      <c r="E1170" s="47" t="str">
        <f t="shared" si="37"/>
        <v>Normal</v>
      </c>
      <c r="F1170" s="47" t="s">
        <v>2380</v>
      </c>
      <c r="G1170" s="47" t="s">
        <v>2380</v>
      </c>
      <c r="H1170" s="47" t="s">
        <v>2380</v>
      </c>
      <c r="I1170" s="47">
        <v>2</v>
      </c>
      <c r="J1170" s="47" t="s">
        <v>2380</v>
      </c>
    </row>
    <row r="1171" spans="1:10" x14ac:dyDescent="0.25">
      <c r="A1171" s="47" t="s">
        <v>1201</v>
      </c>
      <c r="B1171" s="47">
        <v>28.61</v>
      </c>
      <c r="C1171" s="47" t="str">
        <f t="shared" si="36"/>
        <v>Over Weight</v>
      </c>
      <c r="D1171" s="47">
        <v>5.76</v>
      </c>
      <c r="E1171" s="47" t="str">
        <f t="shared" si="37"/>
        <v>Prediabetes</v>
      </c>
      <c r="F1171" s="47" t="s">
        <v>2380</v>
      </c>
      <c r="G1171" s="47" t="s">
        <v>2380</v>
      </c>
      <c r="H1171" s="47" t="s">
        <v>2383</v>
      </c>
      <c r="I1171" s="47">
        <v>1</v>
      </c>
      <c r="J1171" s="47" t="s">
        <v>2380</v>
      </c>
    </row>
    <row r="1172" spans="1:10" x14ac:dyDescent="0.25">
      <c r="A1172" s="47" t="s">
        <v>1200</v>
      </c>
      <c r="B1172" s="47">
        <v>45.41</v>
      </c>
      <c r="C1172" s="47" t="str">
        <f t="shared" si="36"/>
        <v>Obesity</v>
      </c>
      <c r="D1172" s="47">
        <v>4.96</v>
      </c>
      <c r="E1172" s="47" t="str">
        <f t="shared" si="37"/>
        <v>Normal</v>
      </c>
      <c r="F1172" s="47" t="s">
        <v>2380</v>
      </c>
      <c r="G1172" s="47" t="s">
        <v>2380</v>
      </c>
      <c r="H1172" s="47" t="s">
        <v>2380</v>
      </c>
      <c r="I1172" s="47">
        <v>1</v>
      </c>
      <c r="J1172" s="47" t="s">
        <v>2380</v>
      </c>
    </row>
    <row r="1173" spans="1:10" x14ac:dyDescent="0.25">
      <c r="A1173" s="47" t="s">
        <v>1199</v>
      </c>
      <c r="B1173" s="47">
        <v>31.2</v>
      </c>
      <c r="C1173" s="47" t="str">
        <f t="shared" si="36"/>
        <v>Obesity</v>
      </c>
      <c r="D1173" s="47">
        <v>11.04</v>
      </c>
      <c r="E1173" s="47" t="str">
        <f t="shared" si="37"/>
        <v>Above Diabetes</v>
      </c>
      <c r="F1173" s="47" t="s">
        <v>2383</v>
      </c>
      <c r="G1173" s="47" t="s">
        <v>2380</v>
      </c>
      <c r="H1173" s="47" t="s">
        <v>2380</v>
      </c>
      <c r="I1173" s="47">
        <v>2</v>
      </c>
      <c r="J1173" s="47" t="s">
        <v>2380</v>
      </c>
    </row>
    <row r="1174" spans="1:10" x14ac:dyDescent="0.25">
      <c r="A1174" s="47" t="s">
        <v>1198</v>
      </c>
      <c r="B1174" s="47">
        <v>29.83</v>
      </c>
      <c r="C1174" s="47" t="str">
        <f t="shared" si="36"/>
        <v>Over Weight</v>
      </c>
      <c r="D1174" s="47">
        <v>7.81</v>
      </c>
      <c r="E1174" s="47" t="str">
        <f t="shared" si="37"/>
        <v>Above Diabetes</v>
      </c>
      <c r="F1174" s="47" t="s">
        <v>2383</v>
      </c>
      <c r="G1174" s="47" t="s">
        <v>2380</v>
      </c>
      <c r="H1174" s="47" t="s">
        <v>2380</v>
      </c>
      <c r="I1174" s="47">
        <v>1</v>
      </c>
      <c r="J1174" s="47" t="s">
        <v>2380</v>
      </c>
    </row>
    <row r="1175" spans="1:10" x14ac:dyDescent="0.25">
      <c r="A1175" s="47" t="s">
        <v>1197</v>
      </c>
      <c r="B1175" s="47">
        <v>29.06</v>
      </c>
      <c r="C1175" s="47" t="str">
        <f t="shared" si="36"/>
        <v>Over Weight</v>
      </c>
      <c r="D1175" s="47">
        <v>4.55</v>
      </c>
      <c r="E1175" s="47" t="str">
        <f t="shared" si="37"/>
        <v>Normal</v>
      </c>
      <c r="F1175" s="47" t="s">
        <v>2380</v>
      </c>
      <c r="G1175" s="47" t="s">
        <v>2380</v>
      </c>
      <c r="H1175" s="47" t="s">
        <v>2380</v>
      </c>
      <c r="I1175" s="47">
        <v>0</v>
      </c>
      <c r="J1175" s="47" t="s">
        <v>2380</v>
      </c>
    </row>
    <row r="1176" spans="1:10" x14ac:dyDescent="0.25">
      <c r="A1176" s="47" t="s">
        <v>1196</v>
      </c>
      <c r="B1176" s="47">
        <v>27.454999999999998</v>
      </c>
      <c r="C1176" s="47" t="str">
        <f t="shared" si="36"/>
        <v>Over Weight</v>
      </c>
      <c r="D1176" s="47">
        <v>6.13</v>
      </c>
      <c r="E1176" s="47" t="str">
        <f t="shared" si="37"/>
        <v>Prediabetes</v>
      </c>
      <c r="F1176" s="47" t="s">
        <v>2380</v>
      </c>
      <c r="G1176" s="47" t="s">
        <v>2380</v>
      </c>
      <c r="H1176" s="47" t="s">
        <v>2380</v>
      </c>
      <c r="I1176" s="47">
        <v>2</v>
      </c>
      <c r="J1176" s="47" t="s">
        <v>2380</v>
      </c>
    </row>
    <row r="1177" spans="1:10" x14ac:dyDescent="0.25">
      <c r="A1177" s="47" t="s">
        <v>1195</v>
      </c>
      <c r="B1177" s="47">
        <v>23.01</v>
      </c>
      <c r="C1177" s="47" t="str">
        <f t="shared" si="36"/>
        <v>Healthy Weight</v>
      </c>
      <c r="D1177" s="47">
        <v>6.04</v>
      </c>
      <c r="E1177" s="47" t="str">
        <f t="shared" si="37"/>
        <v>Prediabetes</v>
      </c>
      <c r="F1177" s="47" t="s">
        <v>2383</v>
      </c>
      <c r="G1177" s="47" t="s">
        <v>2380</v>
      </c>
      <c r="H1177" s="47" t="s">
        <v>2380</v>
      </c>
      <c r="I1177" s="47">
        <v>1</v>
      </c>
      <c r="J1177" s="47" t="s">
        <v>2380</v>
      </c>
    </row>
    <row r="1178" spans="1:10" x14ac:dyDescent="0.25">
      <c r="A1178" s="47" t="s">
        <v>1194</v>
      </c>
      <c r="B1178" s="47">
        <v>31.39</v>
      </c>
      <c r="C1178" s="47" t="str">
        <f t="shared" si="36"/>
        <v>Obesity</v>
      </c>
      <c r="D1178" s="47">
        <v>8.85</v>
      </c>
      <c r="E1178" s="47" t="str">
        <f t="shared" si="37"/>
        <v>Above Diabetes</v>
      </c>
      <c r="F1178" s="47" t="s">
        <v>2383</v>
      </c>
      <c r="G1178" s="47" t="s">
        <v>2380</v>
      </c>
      <c r="H1178" s="47" t="s">
        <v>2380</v>
      </c>
      <c r="I1178" s="47">
        <v>0</v>
      </c>
      <c r="J1178" s="47" t="s">
        <v>2380</v>
      </c>
    </row>
    <row r="1179" spans="1:10" x14ac:dyDescent="0.25">
      <c r="A1179" s="47" t="s">
        <v>1193</v>
      </c>
      <c r="B1179" s="47">
        <v>34.770000000000003</v>
      </c>
      <c r="C1179" s="47" t="str">
        <f t="shared" si="36"/>
        <v>Obesity</v>
      </c>
      <c r="D1179" s="47">
        <v>10.54</v>
      </c>
      <c r="E1179" s="47" t="str">
        <f t="shared" si="37"/>
        <v>Above Diabetes</v>
      </c>
      <c r="F1179" s="47" t="s">
        <v>2380</v>
      </c>
      <c r="G1179" s="47" t="s">
        <v>2380</v>
      </c>
      <c r="H1179" s="47" t="s">
        <v>2380</v>
      </c>
      <c r="I1179" s="47">
        <v>2</v>
      </c>
      <c r="J1179" s="47" t="s">
        <v>2380</v>
      </c>
    </row>
    <row r="1180" spans="1:10" x14ac:dyDescent="0.25">
      <c r="A1180" s="47" t="s">
        <v>1192</v>
      </c>
      <c r="B1180" s="47">
        <v>24.48</v>
      </c>
      <c r="C1180" s="47" t="str">
        <f t="shared" si="36"/>
        <v>Healthy Weight</v>
      </c>
      <c r="D1180" s="47">
        <v>4.37</v>
      </c>
      <c r="E1180" s="47" t="str">
        <f t="shared" si="37"/>
        <v>Normal</v>
      </c>
      <c r="F1180" s="47" t="s">
        <v>2383</v>
      </c>
      <c r="G1180" s="47" t="s">
        <v>2380</v>
      </c>
      <c r="H1180" s="47" t="s">
        <v>2380</v>
      </c>
      <c r="I1180" s="47">
        <v>2</v>
      </c>
      <c r="J1180" s="47" t="s">
        <v>2380</v>
      </c>
    </row>
    <row r="1181" spans="1:10" x14ac:dyDescent="0.25">
      <c r="A1181" s="47" t="s">
        <v>1191</v>
      </c>
      <c r="B1181" s="47">
        <v>22.61</v>
      </c>
      <c r="C1181" s="47" t="str">
        <f t="shared" si="36"/>
        <v>Healthy Weight</v>
      </c>
      <c r="D1181" s="47">
        <v>9.6300000000000008</v>
      </c>
      <c r="E1181" s="47" t="str">
        <f t="shared" si="37"/>
        <v>Above Diabetes</v>
      </c>
      <c r="F1181" s="47" t="s">
        <v>2380</v>
      </c>
      <c r="G1181" s="47" t="s">
        <v>2380</v>
      </c>
      <c r="H1181" s="47" t="s">
        <v>2380</v>
      </c>
      <c r="I1181" s="47">
        <v>2</v>
      </c>
      <c r="J1181" s="47" t="s">
        <v>2380</v>
      </c>
    </row>
    <row r="1182" spans="1:10" x14ac:dyDescent="0.25">
      <c r="A1182" s="47" t="s">
        <v>1190</v>
      </c>
      <c r="B1182" s="47">
        <v>34.299999999999997</v>
      </c>
      <c r="C1182" s="47" t="str">
        <f t="shared" si="36"/>
        <v>Obesity</v>
      </c>
      <c r="D1182" s="47">
        <v>10.37</v>
      </c>
      <c r="E1182" s="47" t="str">
        <f t="shared" si="37"/>
        <v>Above Diabetes</v>
      </c>
      <c r="F1182" s="47" t="s">
        <v>2380</v>
      </c>
      <c r="G1182" s="47" t="s">
        <v>2380</v>
      </c>
      <c r="H1182" s="47" t="s">
        <v>2380</v>
      </c>
      <c r="I1182" s="47">
        <v>0</v>
      </c>
      <c r="J1182" s="47" t="s">
        <v>2380</v>
      </c>
    </row>
    <row r="1183" spans="1:10" x14ac:dyDescent="0.25">
      <c r="A1183" s="47" t="s">
        <v>1189</v>
      </c>
      <c r="B1183" s="47">
        <v>46.09</v>
      </c>
      <c r="C1183" s="47" t="str">
        <f t="shared" si="36"/>
        <v>Obesity</v>
      </c>
      <c r="D1183" s="47">
        <v>5.44</v>
      </c>
      <c r="E1183" s="47" t="str">
        <f t="shared" si="37"/>
        <v>Normal</v>
      </c>
      <c r="F1183" s="47" t="s">
        <v>2380</v>
      </c>
      <c r="G1183" s="47" t="s">
        <v>2380</v>
      </c>
      <c r="H1183" s="47" t="s">
        <v>2380</v>
      </c>
      <c r="I1183" s="47">
        <v>2</v>
      </c>
      <c r="J1183" s="47" t="s">
        <v>2380</v>
      </c>
    </row>
    <row r="1184" spans="1:10" x14ac:dyDescent="0.25">
      <c r="A1184" s="47" t="s">
        <v>1188</v>
      </c>
      <c r="B1184" s="47">
        <v>44.744999999999997</v>
      </c>
      <c r="C1184" s="47" t="str">
        <f t="shared" si="36"/>
        <v>Obesity</v>
      </c>
      <c r="D1184" s="47">
        <v>5.19</v>
      </c>
      <c r="E1184" s="47" t="str">
        <f t="shared" si="37"/>
        <v>Normal</v>
      </c>
      <c r="F1184" s="47" t="s">
        <v>2380</v>
      </c>
      <c r="G1184" s="47" t="s">
        <v>2380</v>
      </c>
      <c r="H1184" s="47" t="s">
        <v>2380</v>
      </c>
      <c r="I1184" s="47">
        <v>2</v>
      </c>
      <c r="J1184" s="47" t="s">
        <v>2380</v>
      </c>
    </row>
    <row r="1185" spans="1:10" x14ac:dyDescent="0.25">
      <c r="A1185" s="47" t="s">
        <v>1187</v>
      </c>
      <c r="B1185" s="47">
        <v>26.33</v>
      </c>
      <c r="C1185" s="47" t="str">
        <f t="shared" si="36"/>
        <v>Over Weight</v>
      </c>
      <c r="D1185" s="47">
        <v>11.8</v>
      </c>
      <c r="E1185" s="47" t="str">
        <f t="shared" si="37"/>
        <v>Above Diabetes</v>
      </c>
      <c r="F1185" s="47" t="s">
        <v>2383</v>
      </c>
      <c r="G1185" s="47" t="s">
        <v>2380</v>
      </c>
      <c r="H1185" s="47" t="s">
        <v>2380</v>
      </c>
      <c r="I1185" s="47">
        <v>1</v>
      </c>
      <c r="J1185" s="47" t="s">
        <v>2380</v>
      </c>
    </row>
    <row r="1186" spans="1:10" x14ac:dyDescent="0.25">
      <c r="A1186" s="47" t="s">
        <v>1186</v>
      </c>
      <c r="B1186" s="47">
        <v>26.6</v>
      </c>
      <c r="C1186" s="47" t="str">
        <f t="shared" si="36"/>
        <v>Over Weight</v>
      </c>
      <c r="D1186" s="47">
        <v>8.3800000000000008</v>
      </c>
      <c r="E1186" s="47" t="str">
        <f t="shared" si="37"/>
        <v>Above Diabetes</v>
      </c>
      <c r="F1186" s="47" t="s">
        <v>2380</v>
      </c>
      <c r="G1186" s="47" t="s">
        <v>2380</v>
      </c>
      <c r="H1186" s="47" t="s">
        <v>2380</v>
      </c>
      <c r="I1186" s="47">
        <v>2</v>
      </c>
      <c r="J1186" s="47" t="s">
        <v>2380</v>
      </c>
    </row>
    <row r="1187" spans="1:10" x14ac:dyDescent="0.25">
      <c r="A1187" s="47" t="s">
        <v>1185</v>
      </c>
      <c r="B1187" s="47">
        <v>27.5</v>
      </c>
      <c r="C1187" s="47" t="str">
        <f t="shared" si="36"/>
        <v>Over Weight</v>
      </c>
      <c r="D1187" s="47">
        <v>7.58</v>
      </c>
      <c r="E1187" s="47" t="str">
        <f t="shared" si="37"/>
        <v>Above Diabetes</v>
      </c>
      <c r="F1187" s="47" t="s">
        <v>2380</v>
      </c>
      <c r="G1187" s="47" t="s">
        <v>2380</v>
      </c>
      <c r="H1187" s="47" t="s">
        <v>2380</v>
      </c>
      <c r="I1187" s="47">
        <v>0</v>
      </c>
      <c r="J1187" s="47" t="s">
        <v>2380</v>
      </c>
    </row>
    <row r="1188" spans="1:10" x14ac:dyDescent="0.25">
      <c r="A1188" s="47" t="s">
        <v>1184</v>
      </c>
      <c r="B1188" s="47">
        <v>41.55</v>
      </c>
      <c r="C1188" s="47" t="str">
        <f t="shared" si="36"/>
        <v>Obesity</v>
      </c>
      <c r="D1188" s="47">
        <v>4.6100000000000003</v>
      </c>
      <c r="E1188" s="47" t="str">
        <f t="shared" si="37"/>
        <v>Normal</v>
      </c>
      <c r="F1188" s="47" t="s">
        <v>2380</v>
      </c>
      <c r="G1188" s="47" t="s">
        <v>2380</v>
      </c>
      <c r="H1188" s="47" t="s">
        <v>2380</v>
      </c>
      <c r="I1188" s="47">
        <v>1</v>
      </c>
      <c r="J1188" s="47" t="s">
        <v>2380</v>
      </c>
    </row>
    <row r="1189" spans="1:10" x14ac:dyDescent="0.25">
      <c r="A1189" s="47" t="s">
        <v>1183</v>
      </c>
      <c r="B1189" s="47">
        <v>41.47</v>
      </c>
      <c r="C1189" s="47" t="str">
        <f t="shared" si="36"/>
        <v>Obesity</v>
      </c>
      <c r="D1189" s="47">
        <v>4.7</v>
      </c>
      <c r="E1189" s="47" t="str">
        <f t="shared" si="37"/>
        <v>Normal</v>
      </c>
      <c r="F1189" s="47" t="s">
        <v>2383</v>
      </c>
      <c r="G1189" s="47" t="s">
        <v>2380</v>
      </c>
      <c r="H1189" s="47" t="s">
        <v>2383</v>
      </c>
      <c r="I1189" s="47">
        <v>1</v>
      </c>
      <c r="J1189" s="47" t="s">
        <v>2380</v>
      </c>
    </row>
    <row r="1190" spans="1:10" x14ac:dyDescent="0.25">
      <c r="A1190" s="47" t="s">
        <v>1182</v>
      </c>
      <c r="B1190" s="47">
        <v>24.795000000000002</v>
      </c>
      <c r="C1190" s="47" t="str">
        <f t="shared" si="36"/>
        <v>Healthy Weight</v>
      </c>
      <c r="D1190" s="47">
        <v>6.05</v>
      </c>
      <c r="E1190" s="47" t="str">
        <f t="shared" si="37"/>
        <v>Prediabetes</v>
      </c>
      <c r="F1190" s="47" t="s">
        <v>2383</v>
      </c>
      <c r="G1190" s="47" t="s">
        <v>2380</v>
      </c>
      <c r="H1190" s="47" t="s">
        <v>2380</v>
      </c>
      <c r="I1190" s="47">
        <v>0</v>
      </c>
      <c r="J1190" s="47" t="s">
        <v>2380</v>
      </c>
    </row>
    <row r="1191" spans="1:10" x14ac:dyDescent="0.25">
      <c r="A1191" s="47" t="s">
        <v>1181</v>
      </c>
      <c r="B1191" s="47">
        <v>29.48</v>
      </c>
      <c r="C1191" s="47" t="str">
        <f t="shared" si="36"/>
        <v>Over Weight</v>
      </c>
      <c r="D1191" s="47">
        <v>5.63</v>
      </c>
      <c r="E1191" s="47" t="str">
        <f t="shared" si="37"/>
        <v>Normal</v>
      </c>
      <c r="F1191" s="47" t="s">
        <v>2383</v>
      </c>
      <c r="G1191" s="47" t="s">
        <v>2380</v>
      </c>
      <c r="H1191" s="47" t="s">
        <v>2383</v>
      </c>
      <c r="I1191" s="47">
        <v>1</v>
      </c>
      <c r="J1191" s="47" t="s">
        <v>2380</v>
      </c>
    </row>
    <row r="1192" spans="1:10" x14ac:dyDescent="0.25">
      <c r="A1192" s="47" t="s">
        <v>1180</v>
      </c>
      <c r="B1192" s="47">
        <v>28.09</v>
      </c>
      <c r="C1192" s="47" t="str">
        <f t="shared" si="36"/>
        <v>Over Weight</v>
      </c>
      <c r="D1192" s="47">
        <v>6.06</v>
      </c>
      <c r="E1192" s="47" t="str">
        <f t="shared" si="37"/>
        <v>Prediabetes</v>
      </c>
      <c r="F1192" s="47" t="s">
        <v>2380</v>
      </c>
      <c r="G1192" s="47" t="s">
        <v>2380</v>
      </c>
      <c r="H1192" s="47" t="s">
        <v>2383</v>
      </c>
      <c r="I1192" s="47">
        <v>1</v>
      </c>
      <c r="J1192" s="47" t="s">
        <v>2380</v>
      </c>
    </row>
    <row r="1193" spans="1:10" x14ac:dyDescent="0.25">
      <c r="A1193" s="47" t="s">
        <v>1179</v>
      </c>
      <c r="B1193" s="47">
        <v>32.729999999999997</v>
      </c>
      <c r="C1193" s="47" t="str">
        <f t="shared" si="36"/>
        <v>Obesity</v>
      </c>
      <c r="D1193" s="47">
        <v>5.19</v>
      </c>
      <c r="E1193" s="47" t="str">
        <f t="shared" si="37"/>
        <v>Normal</v>
      </c>
      <c r="F1193" s="47" t="s">
        <v>2380</v>
      </c>
      <c r="G1193" s="47" t="s">
        <v>2380</v>
      </c>
      <c r="H1193" s="47" t="s">
        <v>2380</v>
      </c>
      <c r="I1193" s="47">
        <v>1</v>
      </c>
      <c r="J1193" s="47" t="s">
        <v>2380</v>
      </c>
    </row>
    <row r="1194" spans="1:10" x14ac:dyDescent="0.25">
      <c r="A1194" s="47" t="s">
        <v>1178</v>
      </c>
      <c r="B1194" s="47">
        <v>27.36</v>
      </c>
      <c r="C1194" s="47" t="str">
        <f t="shared" si="36"/>
        <v>Over Weight</v>
      </c>
      <c r="D1194" s="47">
        <v>8.9600000000000009</v>
      </c>
      <c r="E1194" s="47" t="str">
        <f t="shared" si="37"/>
        <v>Above Diabetes</v>
      </c>
      <c r="F1194" s="47" t="s">
        <v>2380</v>
      </c>
      <c r="G1194" s="47" t="s">
        <v>2380</v>
      </c>
      <c r="H1194" s="47" t="s">
        <v>2380</v>
      </c>
      <c r="I1194" s="47">
        <v>0</v>
      </c>
      <c r="J1194" s="47" t="s">
        <v>2380</v>
      </c>
    </row>
    <row r="1195" spans="1:10" x14ac:dyDescent="0.25">
      <c r="A1195" s="47" t="s">
        <v>1177</v>
      </c>
      <c r="B1195" s="47">
        <v>27.265000000000001</v>
      </c>
      <c r="C1195" s="47" t="str">
        <f t="shared" si="36"/>
        <v>Over Weight</v>
      </c>
      <c r="D1195" s="47">
        <v>11.39</v>
      </c>
      <c r="E1195" s="47" t="str">
        <f t="shared" si="37"/>
        <v>Above Diabetes</v>
      </c>
      <c r="F1195" s="47" t="s">
        <v>2380</v>
      </c>
      <c r="G1195" s="47" t="s">
        <v>2380</v>
      </c>
      <c r="H1195" s="47" t="s">
        <v>2380</v>
      </c>
      <c r="I1195" s="47">
        <v>0</v>
      </c>
      <c r="J1195" s="47" t="s">
        <v>2380</v>
      </c>
    </row>
    <row r="1196" spans="1:10" x14ac:dyDescent="0.25">
      <c r="A1196" s="47" t="s">
        <v>1176</v>
      </c>
      <c r="B1196" s="47">
        <v>48.07</v>
      </c>
      <c r="C1196" s="47" t="str">
        <f t="shared" si="36"/>
        <v>Obesity</v>
      </c>
      <c r="D1196" s="47">
        <v>4.0599999999999996</v>
      </c>
      <c r="E1196" s="47" t="str">
        <f t="shared" si="37"/>
        <v>Normal</v>
      </c>
      <c r="F1196" s="47" t="s">
        <v>2383</v>
      </c>
      <c r="G1196" s="47" t="s">
        <v>2380</v>
      </c>
      <c r="H1196" s="47" t="s">
        <v>2380</v>
      </c>
      <c r="I1196" s="47">
        <v>0</v>
      </c>
      <c r="J1196" s="47" t="s">
        <v>2380</v>
      </c>
    </row>
    <row r="1197" spans="1:10" x14ac:dyDescent="0.25">
      <c r="A1197" s="47" t="s">
        <v>1175</v>
      </c>
      <c r="B1197" s="47">
        <v>30.8</v>
      </c>
      <c r="C1197" s="47" t="str">
        <f t="shared" si="36"/>
        <v>Obesity</v>
      </c>
      <c r="D1197" s="47">
        <v>5.23</v>
      </c>
      <c r="E1197" s="47" t="str">
        <f t="shared" si="37"/>
        <v>Normal</v>
      </c>
      <c r="F1197" s="47" t="s">
        <v>2383</v>
      </c>
      <c r="G1197" s="47" t="s">
        <v>2380</v>
      </c>
      <c r="H1197" s="47" t="s">
        <v>2380</v>
      </c>
      <c r="I1197" s="47">
        <v>0</v>
      </c>
      <c r="J1197" s="47" t="s">
        <v>2380</v>
      </c>
    </row>
    <row r="1198" spans="1:10" x14ac:dyDescent="0.25">
      <c r="A1198" s="47" t="s">
        <v>1174</v>
      </c>
      <c r="B1198" s="47">
        <v>32.299999999999997</v>
      </c>
      <c r="C1198" s="47" t="str">
        <f t="shared" si="36"/>
        <v>Obesity</v>
      </c>
      <c r="D1198" s="47">
        <v>5.05</v>
      </c>
      <c r="E1198" s="47" t="str">
        <f t="shared" si="37"/>
        <v>Normal</v>
      </c>
      <c r="F1198" s="47" t="s">
        <v>2383</v>
      </c>
      <c r="G1198" s="47" t="s">
        <v>2380</v>
      </c>
      <c r="H1198" s="47" t="s">
        <v>2380</v>
      </c>
      <c r="I1198" s="47">
        <v>0</v>
      </c>
      <c r="J1198" s="47" t="s">
        <v>2380</v>
      </c>
    </row>
    <row r="1199" spans="1:10" x14ac:dyDescent="0.25">
      <c r="A1199" s="47" t="s">
        <v>1173</v>
      </c>
      <c r="B1199" s="47">
        <v>39.700000000000003</v>
      </c>
      <c r="C1199" s="47" t="str">
        <f t="shared" si="36"/>
        <v>Obesity</v>
      </c>
      <c r="D1199" s="47">
        <v>7.34</v>
      </c>
      <c r="E1199" s="47" t="str">
        <f t="shared" si="37"/>
        <v>Above Diabetes</v>
      </c>
      <c r="F1199" s="47" t="s">
        <v>2380</v>
      </c>
      <c r="G1199" s="47" t="s">
        <v>2380</v>
      </c>
      <c r="H1199" s="47" t="s">
        <v>2380</v>
      </c>
      <c r="I1199" s="47">
        <v>0</v>
      </c>
      <c r="J1199" s="47" t="s">
        <v>2380</v>
      </c>
    </row>
    <row r="1200" spans="1:10" x14ac:dyDescent="0.25">
      <c r="A1200" s="47" t="s">
        <v>1172</v>
      </c>
      <c r="B1200" s="47">
        <v>35.97</v>
      </c>
      <c r="C1200" s="47" t="str">
        <f t="shared" si="36"/>
        <v>Obesity</v>
      </c>
      <c r="D1200" s="47">
        <v>8.1300000000000008</v>
      </c>
      <c r="E1200" s="47" t="str">
        <f t="shared" si="37"/>
        <v>Above Diabetes</v>
      </c>
      <c r="F1200" s="47" t="s">
        <v>2380</v>
      </c>
      <c r="G1200" s="47" t="s">
        <v>2380</v>
      </c>
      <c r="H1200" s="47" t="s">
        <v>2380</v>
      </c>
      <c r="I1200" s="47">
        <v>0</v>
      </c>
      <c r="J1200" s="47" t="s">
        <v>2380</v>
      </c>
    </row>
    <row r="1201" spans="1:10" x14ac:dyDescent="0.25">
      <c r="A1201" s="47" t="s">
        <v>1171</v>
      </c>
      <c r="B1201" s="47">
        <v>25.86</v>
      </c>
      <c r="C1201" s="47" t="str">
        <f t="shared" si="36"/>
        <v>Over Weight</v>
      </c>
      <c r="D1201" s="47">
        <v>6.68</v>
      </c>
      <c r="E1201" s="47" t="str">
        <f t="shared" si="37"/>
        <v>Above Diabetes</v>
      </c>
      <c r="F1201" s="47" t="s">
        <v>2383</v>
      </c>
      <c r="G1201" s="47" t="s">
        <v>2380</v>
      </c>
      <c r="H1201" s="47" t="s">
        <v>2380</v>
      </c>
      <c r="I1201" s="47">
        <v>1</v>
      </c>
      <c r="J1201" s="47" t="s">
        <v>2380</v>
      </c>
    </row>
    <row r="1202" spans="1:10" x14ac:dyDescent="0.25">
      <c r="A1202" s="47" t="s">
        <v>1170</v>
      </c>
      <c r="B1202" s="47">
        <v>30.03</v>
      </c>
      <c r="C1202" s="47" t="str">
        <f t="shared" si="36"/>
        <v>Obesity</v>
      </c>
      <c r="D1202" s="47">
        <v>11.51</v>
      </c>
      <c r="E1202" s="47" t="str">
        <f t="shared" si="37"/>
        <v>Above Diabetes</v>
      </c>
      <c r="F1202" s="47" t="s">
        <v>2380</v>
      </c>
      <c r="G1202" s="47" t="s">
        <v>2380</v>
      </c>
      <c r="H1202" s="47" t="s">
        <v>2380</v>
      </c>
      <c r="I1202" s="47">
        <v>0</v>
      </c>
      <c r="J1202" s="47" t="s">
        <v>2380</v>
      </c>
    </row>
    <row r="1203" spans="1:10" x14ac:dyDescent="0.25">
      <c r="A1203" s="47" t="s">
        <v>1169</v>
      </c>
      <c r="B1203" s="47">
        <v>25.76</v>
      </c>
      <c r="C1203" s="47" t="str">
        <f t="shared" si="36"/>
        <v>Over Weight</v>
      </c>
      <c r="D1203" s="47">
        <v>6.02</v>
      </c>
      <c r="E1203" s="47" t="str">
        <f t="shared" si="37"/>
        <v>Prediabetes</v>
      </c>
      <c r="F1203" s="47" t="s">
        <v>2383</v>
      </c>
      <c r="G1203" s="47" t="s">
        <v>2380</v>
      </c>
      <c r="H1203" s="47" t="s">
        <v>2383</v>
      </c>
      <c r="I1203" s="47">
        <v>1</v>
      </c>
      <c r="J1203" s="47" t="s">
        <v>2380</v>
      </c>
    </row>
    <row r="1204" spans="1:10" x14ac:dyDescent="0.25">
      <c r="A1204" s="47" t="s">
        <v>1168</v>
      </c>
      <c r="B1204" s="47">
        <v>22.42</v>
      </c>
      <c r="C1204" s="47" t="str">
        <f t="shared" si="36"/>
        <v>Healthy Weight</v>
      </c>
      <c r="D1204" s="47">
        <v>7.96</v>
      </c>
      <c r="E1204" s="47" t="str">
        <f t="shared" si="37"/>
        <v>Above Diabetes</v>
      </c>
      <c r="F1204" s="47" t="s">
        <v>2380</v>
      </c>
      <c r="G1204" s="47" t="s">
        <v>2380</v>
      </c>
      <c r="H1204" s="47" t="s">
        <v>2380</v>
      </c>
      <c r="I1204" s="47">
        <v>0</v>
      </c>
      <c r="J1204" s="47" t="s">
        <v>2380</v>
      </c>
    </row>
    <row r="1205" spans="1:10" x14ac:dyDescent="0.25">
      <c r="A1205" s="47" t="s">
        <v>1167</v>
      </c>
      <c r="B1205" s="47">
        <v>33.18</v>
      </c>
      <c r="C1205" s="47" t="str">
        <f t="shared" si="36"/>
        <v>Obesity</v>
      </c>
      <c r="D1205" s="47">
        <v>6.01</v>
      </c>
      <c r="E1205" s="47" t="str">
        <f t="shared" si="37"/>
        <v>Prediabetes</v>
      </c>
      <c r="F1205" s="47" t="s">
        <v>2383</v>
      </c>
      <c r="G1205" s="47" t="s">
        <v>2380</v>
      </c>
      <c r="H1205" s="47" t="s">
        <v>2380</v>
      </c>
      <c r="I1205" s="47">
        <v>1</v>
      </c>
      <c r="J1205" s="47" t="s">
        <v>2380</v>
      </c>
    </row>
    <row r="1206" spans="1:10" x14ac:dyDescent="0.25">
      <c r="A1206" s="47" t="s">
        <v>1166</v>
      </c>
      <c r="B1206" s="47">
        <v>43.04</v>
      </c>
      <c r="C1206" s="47" t="str">
        <f t="shared" si="36"/>
        <v>Obesity</v>
      </c>
      <c r="D1206" s="47">
        <v>5.9</v>
      </c>
      <c r="E1206" s="47" t="str">
        <f t="shared" si="37"/>
        <v>Prediabetes</v>
      </c>
      <c r="F1206" s="47" t="s">
        <v>2383</v>
      </c>
      <c r="G1206" s="47" t="s">
        <v>2380</v>
      </c>
      <c r="H1206" s="47" t="s">
        <v>2380</v>
      </c>
      <c r="I1206" s="47">
        <v>0</v>
      </c>
      <c r="J1206" s="47" t="s">
        <v>2380</v>
      </c>
    </row>
    <row r="1207" spans="1:10" x14ac:dyDescent="0.25">
      <c r="A1207" s="47" t="s">
        <v>1165</v>
      </c>
      <c r="B1207" s="47">
        <v>34.15</v>
      </c>
      <c r="C1207" s="47" t="str">
        <f t="shared" si="36"/>
        <v>Obesity</v>
      </c>
      <c r="D1207" s="47">
        <v>4.49</v>
      </c>
      <c r="E1207" s="47" t="str">
        <f t="shared" si="37"/>
        <v>Normal</v>
      </c>
      <c r="F1207" s="47" t="s">
        <v>2383</v>
      </c>
      <c r="G1207" s="47" t="s">
        <v>2380</v>
      </c>
      <c r="H1207" s="47" t="s">
        <v>2380</v>
      </c>
      <c r="I1207" s="47">
        <v>1</v>
      </c>
      <c r="J1207" s="47" t="s">
        <v>2380</v>
      </c>
    </row>
    <row r="1208" spans="1:10" x14ac:dyDescent="0.25">
      <c r="A1208" s="47" t="s">
        <v>1164</v>
      </c>
      <c r="B1208" s="47">
        <v>25.78</v>
      </c>
      <c r="C1208" s="47" t="str">
        <f t="shared" si="36"/>
        <v>Over Weight</v>
      </c>
      <c r="D1208" s="47">
        <v>6.25</v>
      </c>
      <c r="E1208" s="47" t="str">
        <f t="shared" si="37"/>
        <v>Prediabetes</v>
      </c>
      <c r="F1208" s="47" t="s">
        <v>2380</v>
      </c>
      <c r="G1208" s="47" t="s">
        <v>2380</v>
      </c>
      <c r="H1208" s="47" t="s">
        <v>2380</v>
      </c>
      <c r="I1208" s="47">
        <v>0</v>
      </c>
      <c r="J1208" s="47" t="s">
        <v>2380</v>
      </c>
    </row>
    <row r="1209" spans="1:10" x14ac:dyDescent="0.25">
      <c r="A1209" s="47" t="s">
        <v>1163</v>
      </c>
      <c r="B1209" s="47">
        <v>21.02</v>
      </c>
      <c r="C1209" s="47" t="str">
        <f t="shared" si="36"/>
        <v>Healthy Weight</v>
      </c>
      <c r="D1209" s="47">
        <v>9.6199999999999992</v>
      </c>
      <c r="E1209" s="47" t="str">
        <f t="shared" si="37"/>
        <v>Above Diabetes</v>
      </c>
      <c r="F1209" s="47" t="s">
        <v>2383</v>
      </c>
      <c r="G1209" s="47" t="s">
        <v>2380</v>
      </c>
      <c r="H1209" s="47" t="s">
        <v>2383</v>
      </c>
      <c r="I1209" s="47">
        <v>1</v>
      </c>
      <c r="J1209" s="47" t="s">
        <v>2380</v>
      </c>
    </row>
    <row r="1210" spans="1:10" x14ac:dyDescent="0.25">
      <c r="A1210" s="47" t="s">
        <v>1162</v>
      </c>
      <c r="B1210" s="47">
        <v>37.51</v>
      </c>
      <c r="C1210" s="47" t="str">
        <f t="shared" si="36"/>
        <v>Obesity</v>
      </c>
      <c r="D1210" s="47">
        <v>11.06</v>
      </c>
      <c r="E1210" s="47" t="str">
        <f t="shared" si="37"/>
        <v>Above Diabetes</v>
      </c>
      <c r="F1210" s="47" t="s">
        <v>2380</v>
      </c>
      <c r="G1210" s="47" t="s">
        <v>2380</v>
      </c>
      <c r="H1210" s="47" t="s">
        <v>2380</v>
      </c>
      <c r="I1210" s="47">
        <v>2</v>
      </c>
      <c r="J1210" s="47" t="s">
        <v>2380</v>
      </c>
    </row>
    <row r="1211" spans="1:10" x14ac:dyDescent="0.25">
      <c r="A1211" s="47" t="s">
        <v>1161</v>
      </c>
      <c r="B1211" s="47">
        <v>25.745000000000001</v>
      </c>
      <c r="C1211" s="47" t="str">
        <f t="shared" si="36"/>
        <v>Over Weight</v>
      </c>
      <c r="D1211" s="47">
        <v>6.11</v>
      </c>
      <c r="E1211" s="47" t="str">
        <f t="shared" si="37"/>
        <v>Prediabetes</v>
      </c>
      <c r="F1211" s="47" t="s">
        <v>2383</v>
      </c>
      <c r="G1211" s="47" t="s">
        <v>2380</v>
      </c>
      <c r="H1211" s="47" t="s">
        <v>2380</v>
      </c>
      <c r="I1211" s="47">
        <v>0</v>
      </c>
      <c r="J1211" s="47" t="s">
        <v>2380</v>
      </c>
    </row>
    <row r="1212" spans="1:10" x14ac:dyDescent="0.25">
      <c r="A1212" s="47" t="s">
        <v>1160</v>
      </c>
      <c r="B1212" s="47">
        <v>31.35</v>
      </c>
      <c r="C1212" s="47" t="str">
        <f t="shared" si="36"/>
        <v>Obesity</v>
      </c>
      <c r="D1212" s="47">
        <v>11.49</v>
      </c>
      <c r="E1212" s="47" t="str">
        <f t="shared" si="37"/>
        <v>Above Diabetes</v>
      </c>
      <c r="F1212" s="47" t="s">
        <v>2380</v>
      </c>
      <c r="G1212" s="47" t="s">
        <v>2380</v>
      </c>
      <c r="H1212" s="47" t="s">
        <v>2380</v>
      </c>
      <c r="I1212" s="47">
        <v>2</v>
      </c>
      <c r="J1212" s="47" t="s">
        <v>2380</v>
      </c>
    </row>
    <row r="1213" spans="1:10" x14ac:dyDescent="0.25">
      <c r="A1213" s="47" t="s">
        <v>1159</v>
      </c>
      <c r="B1213" s="47">
        <v>29.83</v>
      </c>
      <c r="C1213" s="47" t="str">
        <f t="shared" si="36"/>
        <v>Over Weight</v>
      </c>
      <c r="D1213" s="47">
        <v>8.68</v>
      </c>
      <c r="E1213" s="47" t="str">
        <f t="shared" si="37"/>
        <v>Above Diabetes</v>
      </c>
      <c r="F1213" s="47" t="s">
        <v>2380</v>
      </c>
      <c r="G1213" s="47" t="s">
        <v>2380</v>
      </c>
      <c r="H1213" s="47" t="s">
        <v>2380</v>
      </c>
      <c r="I1213" s="47">
        <v>2</v>
      </c>
      <c r="J1213" s="47" t="s">
        <v>2380</v>
      </c>
    </row>
    <row r="1214" spans="1:10" x14ac:dyDescent="0.25">
      <c r="A1214" s="47" t="s">
        <v>1158</v>
      </c>
      <c r="B1214" s="47">
        <v>25.49</v>
      </c>
      <c r="C1214" s="47" t="str">
        <f t="shared" si="36"/>
        <v>Over Weight</v>
      </c>
      <c r="D1214" s="47">
        <v>5.68</v>
      </c>
      <c r="E1214" s="47" t="str">
        <f t="shared" si="37"/>
        <v>Normal</v>
      </c>
      <c r="F1214" s="47" t="s">
        <v>2383</v>
      </c>
      <c r="G1214" s="47" t="s">
        <v>2380</v>
      </c>
      <c r="H1214" s="47" t="s">
        <v>2383</v>
      </c>
      <c r="I1214" s="47">
        <v>1</v>
      </c>
      <c r="J1214" s="47" t="s">
        <v>2380</v>
      </c>
    </row>
    <row r="1215" spans="1:10" x14ac:dyDescent="0.25">
      <c r="A1215" s="47" t="s">
        <v>1157</v>
      </c>
      <c r="B1215" s="47">
        <v>34.1</v>
      </c>
      <c r="C1215" s="47" t="str">
        <f t="shared" si="36"/>
        <v>Obesity</v>
      </c>
      <c r="D1215" s="47">
        <v>8.4499999999999993</v>
      </c>
      <c r="E1215" s="47" t="str">
        <f t="shared" si="37"/>
        <v>Above Diabetes</v>
      </c>
      <c r="F1215" s="47" t="s">
        <v>2380</v>
      </c>
      <c r="G1215" s="47" t="s">
        <v>2380</v>
      </c>
      <c r="H1215" s="47" t="s">
        <v>2380</v>
      </c>
      <c r="I1215" s="47">
        <v>0</v>
      </c>
      <c r="J1215" s="47" t="s">
        <v>2380</v>
      </c>
    </row>
    <row r="1216" spans="1:10" x14ac:dyDescent="0.25">
      <c r="A1216" s="47" t="s">
        <v>1156</v>
      </c>
      <c r="B1216" s="47">
        <v>25.84</v>
      </c>
      <c r="C1216" s="47" t="str">
        <f t="shared" si="36"/>
        <v>Over Weight</v>
      </c>
      <c r="D1216" s="47">
        <v>8.51</v>
      </c>
      <c r="E1216" s="47" t="str">
        <f t="shared" si="37"/>
        <v>Above Diabetes</v>
      </c>
      <c r="F1216" s="47" t="s">
        <v>2380</v>
      </c>
      <c r="G1216" s="47" t="s">
        <v>2380</v>
      </c>
      <c r="H1216" s="47" t="s">
        <v>2380</v>
      </c>
      <c r="I1216" s="47">
        <v>2</v>
      </c>
      <c r="J1216" s="47" t="s">
        <v>2380</v>
      </c>
    </row>
    <row r="1217" spans="1:10" x14ac:dyDescent="0.25">
      <c r="A1217" s="47" t="s">
        <v>1155</v>
      </c>
      <c r="B1217" s="47">
        <v>20.6</v>
      </c>
      <c r="C1217" s="47" t="str">
        <f t="shared" si="36"/>
        <v>Healthy Weight</v>
      </c>
      <c r="D1217" s="47">
        <v>7.62</v>
      </c>
      <c r="E1217" s="47" t="str">
        <f t="shared" si="37"/>
        <v>Above Diabetes</v>
      </c>
      <c r="F1217" s="47" t="s">
        <v>2380</v>
      </c>
      <c r="G1217" s="47" t="s">
        <v>2380</v>
      </c>
      <c r="H1217" s="47" t="s">
        <v>2380</v>
      </c>
      <c r="I1217" s="47">
        <v>0</v>
      </c>
      <c r="J1217" s="47" t="s">
        <v>2380</v>
      </c>
    </row>
    <row r="1218" spans="1:10" x14ac:dyDescent="0.25">
      <c r="A1218" s="47" t="s">
        <v>1154</v>
      </c>
      <c r="B1218" s="47">
        <v>28.88</v>
      </c>
      <c r="C1218" s="47" t="str">
        <f t="shared" si="36"/>
        <v>Over Weight</v>
      </c>
      <c r="D1218" s="47">
        <v>10.18</v>
      </c>
      <c r="E1218" s="47" t="str">
        <f t="shared" si="37"/>
        <v>Above Diabetes</v>
      </c>
      <c r="F1218" s="47" t="s">
        <v>2380</v>
      </c>
      <c r="G1218" s="47" t="s">
        <v>2380</v>
      </c>
      <c r="H1218" s="47" t="s">
        <v>2380</v>
      </c>
      <c r="I1218" s="47">
        <v>0</v>
      </c>
      <c r="J1218" s="47" t="s">
        <v>2380</v>
      </c>
    </row>
    <row r="1219" spans="1:10" x14ac:dyDescent="0.25">
      <c r="A1219" s="47" t="s">
        <v>1153</v>
      </c>
      <c r="B1219" s="47">
        <v>28.24</v>
      </c>
      <c r="C1219" s="47" t="str">
        <f t="shared" ref="C1219:C1282" si="38">IF(B1219&lt;18.5,"Under Weight", IF(B1219&lt;=24.9,"Healthy Weight", IF(B1219&lt;=29.9,"Over Weight","Obesity")))</f>
        <v>Over Weight</v>
      </c>
      <c r="D1219" s="47">
        <v>5.36</v>
      </c>
      <c r="E1219" s="47" t="str">
        <f t="shared" ref="E1219:E1282" si="39">IF(D1219&lt;5.7,"Normal", IF(D1219&lt;=6.4,"Prediabetes","Above Diabetes"))</f>
        <v>Normal</v>
      </c>
      <c r="F1219" s="47" t="s">
        <v>2380</v>
      </c>
      <c r="G1219" s="47" t="s">
        <v>2380</v>
      </c>
      <c r="H1219" s="47" t="s">
        <v>2380</v>
      </c>
      <c r="I1219" s="47">
        <v>0</v>
      </c>
      <c r="J1219" s="47" t="s">
        <v>2380</v>
      </c>
    </row>
    <row r="1220" spans="1:10" x14ac:dyDescent="0.25">
      <c r="A1220" s="47" t="s">
        <v>1152</v>
      </c>
      <c r="B1220" s="47">
        <v>25.46</v>
      </c>
      <c r="C1220" s="47" t="str">
        <f t="shared" si="38"/>
        <v>Over Weight</v>
      </c>
      <c r="D1220" s="47">
        <v>11.78</v>
      </c>
      <c r="E1220" s="47" t="str">
        <f t="shared" si="39"/>
        <v>Above Diabetes</v>
      </c>
      <c r="F1220" s="47" t="s">
        <v>2383</v>
      </c>
      <c r="G1220" s="47" t="s">
        <v>2380</v>
      </c>
      <c r="H1220" s="47" t="s">
        <v>2380</v>
      </c>
      <c r="I1220" s="47">
        <v>1</v>
      </c>
      <c r="J1220" s="47" t="s">
        <v>2380</v>
      </c>
    </row>
    <row r="1221" spans="1:10" x14ac:dyDescent="0.25">
      <c r="A1221" s="47" t="s">
        <v>1151</v>
      </c>
      <c r="B1221" s="47">
        <v>29.64</v>
      </c>
      <c r="C1221" s="47" t="str">
        <f t="shared" si="38"/>
        <v>Over Weight</v>
      </c>
      <c r="D1221" s="47">
        <v>10.82</v>
      </c>
      <c r="E1221" s="47" t="str">
        <f t="shared" si="39"/>
        <v>Above Diabetes</v>
      </c>
      <c r="F1221" s="47" t="s">
        <v>2383</v>
      </c>
      <c r="G1221" s="47" t="s">
        <v>2380</v>
      </c>
      <c r="H1221" s="47" t="s">
        <v>2380</v>
      </c>
      <c r="I1221" s="47">
        <v>0</v>
      </c>
      <c r="J1221" s="47" t="s">
        <v>2380</v>
      </c>
    </row>
    <row r="1222" spans="1:10" x14ac:dyDescent="0.25">
      <c r="A1222" s="47" t="s">
        <v>1150</v>
      </c>
      <c r="B1222" s="47">
        <v>31.27</v>
      </c>
      <c r="C1222" s="47" t="str">
        <f t="shared" si="38"/>
        <v>Obesity</v>
      </c>
      <c r="D1222" s="47">
        <v>7.73</v>
      </c>
      <c r="E1222" s="47" t="str">
        <f t="shared" si="39"/>
        <v>Above Diabetes</v>
      </c>
      <c r="F1222" s="47" t="s">
        <v>2383</v>
      </c>
      <c r="G1222" s="47" t="s">
        <v>2380</v>
      </c>
      <c r="H1222" s="47" t="s">
        <v>2380</v>
      </c>
      <c r="I1222" s="47">
        <v>1</v>
      </c>
      <c r="J1222" s="47" t="s">
        <v>2380</v>
      </c>
    </row>
    <row r="1223" spans="1:10" x14ac:dyDescent="0.25">
      <c r="A1223" s="47" t="s">
        <v>1149</v>
      </c>
      <c r="B1223" s="47">
        <v>19.95</v>
      </c>
      <c r="C1223" s="47" t="str">
        <f t="shared" si="38"/>
        <v>Healthy Weight</v>
      </c>
      <c r="D1223" s="47">
        <v>6.24</v>
      </c>
      <c r="E1223" s="47" t="str">
        <f t="shared" si="39"/>
        <v>Prediabetes</v>
      </c>
      <c r="F1223" s="47" t="s">
        <v>2383</v>
      </c>
      <c r="G1223" s="47" t="s">
        <v>2380</v>
      </c>
      <c r="H1223" s="47" t="s">
        <v>2380</v>
      </c>
      <c r="I1223" s="47">
        <v>0</v>
      </c>
      <c r="J1223" s="47" t="s">
        <v>2380</v>
      </c>
    </row>
    <row r="1224" spans="1:10" x14ac:dyDescent="0.25">
      <c r="A1224" s="47" t="s">
        <v>1148</v>
      </c>
      <c r="B1224" s="47">
        <v>21.3</v>
      </c>
      <c r="C1224" s="47" t="str">
        <f t="shared" si="38"/>
        <v>Healthy Weight</v>
      </c>
      <c r="D1224" s="47">
        <v>10.42</v>
      </c>
      <c r="E1224" s="47" t="str">
        <f t="shared" si="39"/>
        <v>Above Diabetes</v>
      </c>
      <c r="F1224" s="47" t="s">
        <v>2380</v>
      </c>
      <c r="G1224" s="47" t="s">
        <v>2380</v>
      </c>
      <c r="H1224" s="47" t="s">
        <v>2380</v>
      </c>
      <c r="I1224" s="47">
        <v>2</v>
      </c>
      <c r="J1224" s="47" t="s">
        <v>2380</v>
      </c>
    </row>
    <row r="1225" spans="1:10" x14ac:dyDescent="0.25">
      <c r="A1225" s="47" t="s">
        <v>1147</v>
      </c>
      <c r="B1225" s="47">
        <v>31.635000000000002</v>
      </c>
      <c r="C1225" s="47" t="str">
        <f t="shared" si="38"/>
        <v>Obesity</v>
      </c>
      <c r="D1225" s="47">
        <v>11.11</v>
      </c>
      <c r="E1225" s="47" t="str">
        <f t="shared" si="39"/>
        <v>Above Diabetes</v>
      </c>
      <c r="F1225" s="47" t="s">
        <v>2380</v>
      </c>
      <c r="G1225" s="47" t="s">
        <v>2380</v>
      </c>
      <c r="H1225" s="47" t="s">
        <v>2380</v>
      </c>
      <c r="I1225" s="47">
        <v>0</v>
      </c>
      <c r="J1225" s="47" t="s">
        <v>2380</v>
      </c>
    </row>
    <row r="1226" spans="1:10" x14ac:dyDescent="0.25">
      <c r="A1226" s="47" t="s">
        <v>1146</v>
      </c>
      <c r="B1226" s="47">
        <v>23.9</v>
      </c>
      <c r="C1226" s="47" t="str">
        <f t="shared" si="38"/>
        <v>Healthy Weight</v>
      </c>
      <c r="D1226" s="47">
        <v>7.67</v>
      </c>
      <c r="E1226" s="47" t="str">
        <f t="shared" si="39"/>
        <v>Above Diabetes</v>
      </c>
      <c r="F1226" s="47" t="s">
        <v>2383</v>
      </c>
      <c r="G1226" s="47" t="s">
        <v>2380</v>
      </c>
      <c r="H1226" s="47" t="s">
        <v>2380</v>
      </c>
      <c r="I1226" s="47">
        <v>2</v>
      </c>
      <c r="J1226" s="47" t="s">
        <v>2380</v>
      </c>
    </row>
    <row r="1227" spans="1:10" x14ac:dyDescent="0.25">
      <c r="A1227" s="47" t="s">
        <v>1145</v>
      </c>
      <c r="B1227" s="47">
        <v>34.15</v>
      </c>
      <c r="C1227" s="47" t="str">
        <f t="shared" si="38"/>
        <v>Obesity</v>
      </c>
      <c r="D1227" s="47">
        <v>6.15</v>
      </c>
      <c r="E1227" s="47" t="str">
        <f t="shared" si="39"/>
        <v>Prediabetes</v>
      </c>
      <c r="F1227" s="47" t="s">
        <v>2380</v>
      </c>
      <c r="G1227" s="47" t="s">
        <v>2380</v>
      </c>
      <c r="H1227" s="47" t="s">
        <v>2380</v>
      </c>
      <c r="I1227" s="47">
        <v>0</v>
      </c>
      <c r="J1227" s="47" t="s">
        <v>2380</v>
      </c>
    </row>
    <row r="1228" spans="1:10" x14ac:dyDescent="0.25">
      <c r="A1228" s="47" t="s">
        <v>1144</v>
      </c>
      <c r="B1228" s="47">
        <v>28.71</v>
      </c>
      <c r="C1228" s="47" t="str">
        <f t="shared" si="38"/>
        <v>Over Weight</v>
      </c>
      <c r="D1228" s="47">
        <v>5.71</v>
      </c>
      <c r="E1228" s="47" t="str">
        <f t="shared" si="39"/>
        <v>Prediabetes</v>
      </c>
      <c r="F1228" s="47" t="s">
        <v>2380</v>
      </c>
      <c r="G1228" s="47" t="s">
        <v>2380</v>
      </c>
      <c r="H1228" s="47" t="s">
        <v>2380</v>
      </c>
      <c r="I1228" s="47">
        <v>0</v>
      </c>
      <c r="J1228" s="47" t="s">
        <v>2380</v>
      </c>
    </row>
    <row r="1229" spans="1:10" x14ac:dyDescent="0.25">
      <c r="A1229" s="47" t="s">
        <v>1143</v>
      </c>
      <c r="B1229" s="47">
        <v>36.700000000000003</v>
      </c>
      <c r="C1229" s="47" t="str">
        <f t="shared" si="38"/>
        <v>Obesity</v>
      </c>
      <c r="D1229" s="47">
        <v>8.6999999999999993</v>
      </c>
      <c r="E1229" s="47" t="str">
        <f t="shared" si="39"/>
        <v>Above Diabetes</v>
      </c>
      <c r="F1229" s="47" t="s">
        <v>2383</v>
      </c>
      <c r="G1229" s="47" t="s">
        <v>2380</v>
      </c>
      <c r="H1229" s="47" t="s">
        <v>2380</v>
      </c>
      <c r="I1229" s="47">
        <v>2</v>
      </c>
      <c r="J1229" s="47" t="s">
        <v>2380</v>
      </c>
    </row>
    <row r="1230" spans="1:10" x14ac:dyDescent="0.25">
      <c r="A1230" s="47" t="s">
        <v>1142</v>
      </c>
      <c r="B1230" s="47">
        <v>34.1</v>
      </c>
      <c r="C1230" s="47" t="str">
        <f t="shared" si="38"/>
        <v>Obesity</v>
      </c>
      <c r="D1230" s="47">
        <v>9.0399999999999991</v>
      </c>
      <c r="E1230" s="47" t="str">
        <f t="shared" si="39"/>
        <v>Above Diabetes</v>
      </c>
      <c r="F1230" s="47" t="s">
        <v>2383</v>
      </c>
      <c r="G1230" s="47" t="s">
        <v>2380</v>
      </c>
      <c r="H1230" s="47" t="s">
        <v>2380</v>
      </c>
      <c r="I1230" s="47">
        <v>2</v>
      </c>
      <c r="J1230" s="47" t="s">
        <v>2380</v>
      </c>
    </row>
    <row r="1231" spans="1:10" x14ac:dyDescent="0.25">
      <c r="A1231" s="47" t="s">
        <v>1141</v>
      </c>
      <c r="B1231" s="47">
        <v>25.7</v>
      </c>
      <c r="C1231" s="47" t="str">
        <f t="shared" si="38"/>
        <v>Over Weight</v>
      </c>
      <c r="D1231" s="47">
        <v>5.61</v>
      </c>
      <c r="E1231" s="47" t="str">
        <f t="shared" si="39"/>
        <v>Normal</v>
      </c>
      <c r="F1231" s="47" t="s">
        <v>2380</v>
      </c>
      <c r="G1231" s="47" t="s">
        <v>2380</v>
      </c>
      <c r="H1231" s="47" t="s">
        <v>2380</v>
      </c>
      <c r="I1231" s="47">
        <v>0</v>
      </c>
      <c r="J1231" s="47" t="s">
        <v>2380</v>
      </c>
    </row>
    <row r="1232" spans="1:10" x14ac:dyDescent="0.25">
      <c r="A1232" s="47" t="s">
        <v>1140</v>
      </c>
      <c r="B1232" s="47">
        <v>21.68</v>
      </c>
      <c r="C1232" s="47" t="str">
        <f t="shared" si="38"/>
        <v>Healthy Weight</v>
      </c>
      <c r="D1232" s="47">
        <v>8.1199999999999992</v>
      </c>
      <c r="E1232" s="47" t="str">
        <f t="shared" si="39"/>
        <v>Above Diabetes</v>
      </c>
      <c r="F1232" s="47" t="s">
        <v>2380</v>
      </c>
      <c r="G1232" s="47" t="s">
        <v>2380</v>
      </c>
      <c r="H1232" s="47" t="s">
        <v>2380</v>
      </c>
      <c r="I1232" s="47">
        <v>0</v>
      </c>
      <c r="J1232" s="47" t="s">
        <v>2380</v>
      </c>
    </row>
    <row r="1233" spans="1:10" x14ac:dyDescent="0.25">
      <c r="A1233" s="47" t="s">
        <v>1139</v>
      </c>
      <c r="B1233" s="47">
        <v>25.175000000000001</v>
      </c>
      <c r="C1233" s="47" t="str">
        <f t="shared" si="38"/>
        <v>Over Weight</v>
      </c>
      <c r="D1233" s="47">
        <v>4.74</v>
      </c>
      <c r="E1233" s="47" t="str">
        <f t="shared" si="39"/>
        <v>Normal</v>
      </c>
      <c r="F1233" s="47" t="s">
        <v>2380</v>
      </c>
      <c r="G1233" s="47" t="s">
        <v>2380</v>
      </c>
      <c r="H1233" s="47" t="s">
        <v>2380</v>
      </c>
      <c r="I1233" s="47">
        <v>0</v>
      </c>
      <c r="J1233" s="47" t="s">
        <v>2380</v>
      </c>
    </row>
    <row r="1234" spans="1:10" x14ac:dyDescent="0.25">
      <c r="A1234" s="47" t="s">
        <v>1138</v>
      </c>
      <c r="B1234" s="47">
        <v>44.77</v>
      </c>
      <c r="C1234" s="47" t="str">
        <f t="shared" si="38"/>
        <v>Obesity</v>
      </c>
      <c r="D1234" s="47">
        <v>4.0599999999999996</v>
      </c>
      <c r="E1234" s="47" t="str">
        <f t="shared" si="39"/>
        <v>Normal</v>
      </c>
      <c r="F1234" s="47" t="s">
        <v>2380</v>
      </c>
      <c r="G1234" s="47" t="s">
        <v>2380</v>
      </c>
      <c r="H1234" s="47" t="s">
        <v>2380</v>
      </c>
      <c r="I1234" s="47">
        <v>2</v>
      </c>
      <c r="J1234" s="47" t="s">
        <v>2380</v>
      </c>
    </row>
    <row r="1235" spans="1:10" x14ac:dyDescent="0.25">
      <c r="A1235" s="47" t="s">
        <v>1137</v>
      </c>
      <c r="B1235" s="47">
        <v>37.07</v>
      </c>
      <c r="C1235" s="47" t="str">
        <f t="shared" si="38"/>
        <v>Obesity</v>
      </c>
      <c r="D1235" s="47">
        <v>5.69</v>
      </c>
      <c r="E1235" s="47" t="str">
        <f t="shared" si="39"/>
        <v>Normal</v>
      </c>
      <c r="F1235" s="47" t="s">
        <v>2380</v>
      </c>
      <c r="G1235" s="47" t="s">
        <v>2380</v>
      </c>
      <c r="H1235" s="47" t="s">
        <v>2380</v>
      </c>
      <c r="I1235" s="47">
        <v>2</v>
      </c>
      <c r="J1235" s="47" t="s">
        <v>2380</v>
      </c>
    </row>
    <row r="1236" spans="1:10" x14ac:dyDescent="0.25">
      <c r="A1236" s="47" t="s">
        <v>1136</v>
      </c>
      <c r="B1236" s="47">
        <v>39.799999999999997</v>
      </c>
      <c r="C1236" s="47" t="str">
        <f t="shared" si="38"/>
        <v>Obesity</v>
      </c>
      <c r="D1236" s="47">
        <v>5.66</v>
      </c>
      <c r="E1236" s="47" t="str">
        <f t="shared" si="39"/>
        <v>Normal</v>
      </c>
      <c r="F1236" s="47" t="s">
        <v>2380</v>
      </c>
      <c r="G1236" s="47" t="s">
        <v>2380</v>
      </c>
      <c r="H1236" s="47" t="s">
        <v>2383</v>
      </c>
      <c r="I1236" s="47">
        <v>1</v>
      </c>
      <c r="J1236" s="47" t="s">
        <v>2380</v>
      </c>
    </row>
    <row r="1237" spans="1:10" x14ac:dyDescent="0.25">
      <c r="A1237" s="47" t="s">
        <v>1135</v>
      </c>
      <c r="B1237" s="47">
        <v>26.36</v>
      </c>
      <c r="C1237" s="47" t="str">
        <f t="shared" si="38"/>
        <v>Over Weight</v>
      </c>
      <c r="D1237" s="47">
        <v>4.32</v>
      </c>
      <c r="E1237" s="47" t="str">
        <f t="shared" si="39"/>
        <v>Normal</v>
      </c>
      <c r="F1237" s="47" t="s">
        <v>2380</v>
      </c>
      <c r="G1237" s="47" t="s">
        <v>2380</v>
      </c>
      <c r="H1237" s="47" t="s">
        <v>2383</v>
      </c>
      <c r="I1237" s="47">
        <v>1</v>
      </c>
      <c r="J1237" s="47" t="s">
        <v>2380</v>
      </c>
    </row>
    <row r="1238" spans="1:10" x14ac:dyDescent="0.25">
      <c r="A1238" s="47" t="s">
        <v>1134</v>
      </c>
      <c r="B1238" s="47">
        <v>29.925000000000001</v>
      </c>
      <c r="C1238" s="47" t="str">
        <f t="shared" si="38"/>
        <v>Obesity</v>
      </c>
      <c r="D1238" s="47">
        <v>8.2899999999999991</v>
      </c>
      <c r="E1238" s="47" t="str">
        <f t="shared" si="39"/>
        <v>Above Diabetes</v>
      </c>
      <c r="F1238" s="47" t="s">
        <v>2380</v>
      </c>
      <c r="G1238" s="47" t="s">
        <v>2380</v>
      </c>
      <c r="H1238" s="47" t="s">
        <v>2380</v>
      </c>
      <c r="I1238" s="47">
        <v>2</v>
      </c>
      <c r="J1238" s="47" t="s">
        <v>2380</v>
      </c>
    </row>
    <row r="1239" spans="1:10" x14ac:dyDescent="0.25">
      <c r="A1239" s="47" t="s">
        <v>1133</v>
      </c>
      <c r="B1239" s="47">
        <v>37.29</v>
      </c>
      <c r="C1239" s="47" t="str">
        <f t="shared" si="38"/>
        <v>Obesity</v>
      </c>
      <c r="D1239" s="47">
        <v>10.46</v>
      </c>
      <c r="E1239" s="47" t="str">
        <f t="shared" si="39"/>
        <v>Above Diabetes</v>
      </c>
      <c r="F1239" s="47" t="s">
        <v>2380</v>
      </c>
      <c r="G1239" s="47" t="s">
        <v>2380</v>
      </c>
      <c r="H1239" s="47" t="s">
        <v>2380</v>
      </c>
      <c r="I1239" s="47">
        <v>0</v>
      </c>
      <c r="J1239" s="47" t="s">
        <v>2380</v>
      </c>
    </row>
    <row r="1240" spans="1:10" x14ac:dyDescent="0.25">
      <c r="A1240" s="47" t="s">
        <v>1132</v>
      </c>
      <c r="B1240" s="47">
        <v>30.2</v>
      </c>
      <c r="C1240" s="47" t="str">
        <f t="shared" si="38"/>
        <v>Obesity</v>
      </c>
      <c r="D1240" s="47">
        <v>11.96</v>
      </c>
      <c r="E1240" s="47" t="str">
        <f t="shared" si="39"/>
        <v>Above Diabetes</v>
      </c>
      <c r="F1240" s="47" t="s">
        <v>2380</v>
      </c>
      <c r="G1240" s="47" t="s">
        <v>2380</v>
      </c>
      <c r="H1240" s="47" t="s">
        <v>2380</v>
      </c>
      <c r="I1240" s="47">
        <v>0</v>
      </c>
      <c r="J1240" s="47" t="s">
        <v>2380</v>
      </c>
    </row>
    <row r="1241" spans="1:10" x14ac:dyDescent="0.25">
      <c r="A1241" s="47" t="s">
        <v>1131</v>
      </c>
      <c r="B1241" s="47">
        <v>24.225000000000001</v>
      </c>
      <c r="C1241" s="47" t="str">
        <f t="shared" si="38"/>
        <v>Healthy Weight</v>
      </c>
      <c r="D1241" s="47">
        <v>4.25</v>
      </c>
      <c r="E1241" s="47" t="str">
        <f t="shared" si="39"/>
        <v>Normal</v>
      </c>
      <c r="F1241" s="47" t="s">
        <v>2383</v>
      </c>
      <c r="G1241" s="47" t="s">
        <v>2380</v>
      </c>
      <c r="H1241" s="47" t="s">
        <v>2383</v>
      </c>
      <c r="I1241" s="47">
        <v>1</v>
      </c>
      <c r="J1241" s="47" t="s">
        <v>2380</v>
      </c>
    </row>
    <row r="1242" spans="1:10" x14ac:dyDescent="0.25">
      <c r="A1242" s="47" t="s">
        <v>1130</v>
      </c>
      <c r="B1242" s="47">
        <v>31.445</v>
      </c>
      <c r="C1242" s="47" t="str">
        <f t="shared" si="38"/>
        <v>Obesity</v>
      </c>
      <c r="D1242" s="47">
        <v>8.33</v>
      </c>
      <c r="E1242" s="47" t="str">
        <f t="shared" si="39"/>
        <v>Above Diabetes</v>
      </c>
      <c r="F1242" s="47" t="s">
        <v>2380</v>
      </c>
      <c r="G1242" s="47" t="s">
        <v>2380</v>
      </c>
      <c r="H1242" s="47" t="s">
        <v>2380</v>
      </c>
      <c r="I1242" s="47">
        <v>0</v>
      </c>
      <c r="J1242" s="47" t="s">
        <v>2380</v>
      </c>
    </row>
    <row r="1243" spans="1:10" x14ac:dyDescent="0.25">
      <c r="A1243" s="47" t="s">
        <v>1129</v>
      </c>
      <c r="B1243" s="47">
        <v>38.880000000000003</v>
      </c>
      <c r="C1243" s="47" t="str">
        <f t="shared" si="38"/>
        <v>Obesity</v>
      </c>
      <c r="D1243" s="47">
        <v>4.29</v>
      </c>
      <c r="E1243" s="47" t="str">
        <f t="shared" si="39"/>
        <v>Normal</v>
      </c>
      <c r="F1243" s="47" t="s">
        <v>2380</v>
      </c>
      <c r="G1243" s="47" t="s">
        <v>2380</v>
      </c>
      <c r="H1243" s="47" t="s">
        <v>2380</v>
      </c>
      <c r="I1243" s="47">
        <v>1</v>
      </c>
      <c r="J1243" s="47" t="s">
        <v>2380</v>
      </c>
    </row>
    <row r="1244" spans="1:10" x14ac:dyDescent="0.25">
      <c r="A1244" s="47" t="s">
        <v>1128</v>
      </c>
      <c r="B1244" s="47">
        <v>43.89</v>
      </c>
      <c r="C1244" s="47" t="str">
        <f t="shared" si="38"/>
        <v>Obesity</v>
      </c>
      <c r="D1244" s="47">
        <v>6.32</v>
      </c>
      <c r="E1244" s="47" t="str">
        <f t="shared" si="39"/>
        <v>Prediabetes</v>
      </c>
      <c r="F1244" s="47" t="s">
        <v>2383</v>
      </c>
      <c r="G1244" s="47" t="s">
        <v>2380</v>
      </c>
      <c r="H1244" s="47" t="s">
        <v>2380</v>
      </c>
      <c r="I1244" s="47">
        <v>0</v>
      </c>
      <c r="J1244" s="47" t="s">
        <v>2380</v>
      </c>
    </row>
    <row r="1245" spans="1:10" x14ac:dyDescent="0.25">
      <c r="A1245" s="47" t="s">
        <v>1127</v>
      </c>
      <c r="B1245" s="47">
        <v>25.6</v>
      </c>
      <c r="C1245" s="47" t="str">
        <f t="shared" si="38"/>
        <v>Over Weight</v>
      </c>
      <c r="D1245" s="47">
        <v>5.65</v>
      </c>
      <c r="E1245" s="47" t="str">
        <f t="shared" si="39"/>
        <v>Normal</v>
      </c>
      <c r="F1245" s="47" t="s">
        <v>2380</v>
      </c>
      <c r="G1245" s="47" t="s">
        <v>2380</v>
      </c>
      <c r="H1245" s="47" t="s">
        <v>2380</v>
      </c>
      <c r="I1245" s="47">
        <v>2</v>
      </c>
      <c r="J1245" s="47" t="s">
        <v>2380</v>
      </c>
    </row>
    <row r="1246" spans="1:10" x14ac:dyDescent="0.25">
      <c r="A1246" s="47" t="s">
        <v>1126</v>
      </c>
      <c r="B1246" s="47">
        <v>29.545000000000002</v>
      </c>
      <c r="C1246" s="47" t="str">
        <f t="shared" si="38"/>
        <v>Over Weight</v>
      </c>
      <c r="D1246" s="47">
        <v>8.41</v>
      </c>
      <c r="E1246" s="47" t="str">
        <f t="shared" si="39"/>
        <v>Above Diabetes</v>
      </c>
      <c r="F1246" s="47" t="s">
        <v>2383</v>
      </c>
      <c r="G1246" s="47" t="s">
        <v>2380</v>
      </c>
      <c r="H1246" s="47" t="s">
        <v>2380</v>
      </c>
      <c r="I1246" s="47">
        <v>1</v>
      </c>
      <c r="J1246" s="47" t="s">
        <v>2380</v>
      </c>
    </row>
    <row r="1247" spans="1:10" x14ac:dyDescent="0.25">
      <c r="A1247" s="47" t="s">
        <v>1125</v>
      </c>
      <c r="B1247" s="47">
        <v>23.25</v>
      </c>
      <c r="C1247" s="47" t="str">
        <f t="shared" si="38"/>
        <v>Healthy Weight</v>
      </c>
      <c r="D1247" s="47">
        <v>11.96</v>
      </c>
      <c r="E1247" s="47" t="str">
        <f t="shared" si="39"/>
        <v>Above Diabetes</v>
      </c>
      <c r="F1247" s="47" t="s">
        <v>2383</v>
      </c>
      <c r="G1247" s="47" t="s">
        <v>2380</v>
      </c>
      <c r="H1247" s="47" t="s">
        <v>2380</v>
      </c>
      <c r="I1247" s="47">
        <v>0</v>
      </c>
      <c r="J1247" s="47" t="s">
        <v>2380</v>
      </c>
    </row>
    <row r="1248" spans="1:10" x14ac:dyDescent="0.25">
      <c r="A1248" s="47" t="s">
        <v>1124</v>
      </c>
      <c r="B1248" s="47">
        <v>43.95</v>
      </c>
      <c r="C1248" s="47" t="str">
        <f t="shared" si="38"/>
        <v>Obesity</v>
      </c>
      <c r="D1248" s="47">
        <v>5.17</v>
      </c>
      <c r="E1248" s="47" t="str">
        <f t="shared" si="39"/>
        <v>Normal</v>
      </c>
      <c r="F1248" s="47" t="s">
        <v>2383</v>
      </c>
      <c r="G1248" s="47" t="s">
        <v>2380</v>
      </c>
      <c r="H1248" s="47" t="s">
        <v>2383</v>
      </c>
      <c r="I1248" s="47">
        <v>1</v>
      </c>
      <c r="J1248" s="47" t="s">
        <v>2380</v>
      </c>
    </row>
    <row r="1249" spans="1:10" x14ac:dyDescent="0.25">
      <c r="A1249" s="47" t="s">
        <v>1123</v>
      </c>
      <c r="B1249" s="47">
        <v>21.85</v>
      </c>
      <c r="C1249" s="47" t="str">
        <f t="shared" si="38"/>
        <v>Healthy Weight</v>
      </c>
      <c r="D1249" s="47">
        <v>8.76</v>
      </c>
      <c r="E1249" s="47" t="str">
        <f t="shared" si="39"/>
        <v>Above Diabetes</v>
      </c>
      <c r="F1249" s="47" t="s">
        <v>2380</v>
      </c>
      <c r="G1249" s="47" t="s">
        <v>2380</v>
      </c>
      <c r="H1249" s="47" t="s">
        <v>2380</v>
      </c>
      <c r="I1249" s="47">
        <v>0</v>
      </c>
      <c r="J1249" s="47" t="s">
        <v>2380</v>
      </c>
    </row>
    <row r="1250" spans="1:10" x14ac:dyDescent="0.25">
      <c r="A1250" s="47" t="s">
        <v>1122</v>
      </c>
      <c r="B1250" s="47">
        <v>25.73</v>
      </c>
      <c r="C1250" s="47" t="str">
        <f t="shared" si="38"/>
        <v>Over Weight</v>
      </c>
      <c r="D1250" s="47">
        <v>7.99</v>
      </c>
      <c r="E1250" s="47" t="str">
        <f t="shared" si="39"/>
        <v>Above Diabetes</v>
      </c>
      <c r="F1250" s="47" t="s">
        <v>2380</v>
      </c>
      <c r="G1250" s="47" t="s">
        <v>2380</v>
      </c>
      <c r="H1250" s="47" t="s">
        <v>2380</v>
      </c>
      <c r="I1250" s="47">
        <v>2</v>
      </c>
      <c r="J1250" s="47" t="s">
        <v>2380</v>
      </c>
    </row>
    <row r="1251" spans="1:10" x14ac:dyDescent="0.25">
      <c r="A1251" s="47" t="s">
        <v>1121</v>
      </c>
      <c r="B1251" s="47">
        <v>32.229999999999997</v>
      </c>
      <c r="C1251" s="47" t="str">
        <f t="shared" si="38"/>
        <v>Obesity</v>
      </c>
      <c r="D1251" s="47">
        <v>8.59</v>
      </c>
      <c r="E1251" s="47" t="str">
        <f t="shared" si="39"/>
        <v>Above Diabetes</v>
      </c>
      <c r="F1251" s="47" t="s">
        <v>2380</v>
      </c>
      <c r="G1251" s="47" t="s">
        <v>2380</v>
      </c>
      <c r="H1251" s="47" t="s">
        <v>2380</v>
      </c>
      <c r="I1251" s="47">
        <v>0</v>
      </c>
      <c r="J1251" s="47" t="s">
        <v>2380</v>
      </c>
    </row>
    <row r="1252" spans="1:10" x14ac:dyDescent="0.25">
      <c r="A1252" s="47" t="s">
        <v>1120</v>
      </c>
      <c r="B1252" s="47">
        <v>32.204999999999998</v>
      </c>
      <c r="C1252" s="47" t="str">
        <f t="shared" si="38"/>
        <v>Obesity</v>
      </c>
      <c r="D1252" s="47">
        <v>6.14</v>
      </c>
      <c r="E1252" s="47" t="str">
        <f t="shared" si="39"/>
        <v>Prediabetes</v>
      </c>
      <c r="F1252" s="47" t="s">
        <v>2380</v>
      </c>
      <c r="G1252" s="47" t="s">
        <v>2380</v>
      </c>
      <c r="H1252" s="47" t="s">
        <v>2380</v>
      </c>
      <c r="I1252" s="47">
        <v>2</v>
      </c>
      <c r="J1252" s="47" t="s">
        <v>2380</v>
      </c>
    </row>
    <row r="1253" spans="1:10" x14ac:dyDescent="0.25">
      <c r="A1253" s="47" t="s">
        <v>1119</v>
      </c>
      <c r="B1253" s="47">
        <v>26.41</v>
      </c>
      <c r="C1253" s="47" t="str">
        <f t="shared" si="38"/>
        <v>Over Weight</v>
      </c>
      <c r="D1253" s="47">
        <v>4.08</v>
      </c>
      <c r="E1253" s="47" t="str">
        <f t="shared" si="39"/>
        <v>Normal</v>
      </c>
      <c r="F1253" s="47" t="s">
        <v>2380</v>
      </c>
      <c r="G1253" s="47" t="s">
        <v>2380</v>
      </c>
      <c r="H1253" s="47" t="s">
        <v>2380</v>
      </c>
      <c r="I1253" s="47">
        <v>2</v>
      </c>
      <c r="J1253" s="47" t="s">
        <v>2380</v>
      </c>
    </row>
    <row r="1254" spans="1:10" x14ac:dyDescent="0.25">
      <c r="A1254" s="47" t="s">
        <v>1118</v>
      </c>
      <c r="B1254" s="47">
        <v>30.2</v>
      </c>
      <c r="C1254" s="47" t="str">
        <f t="shared" si="38"/>
        <v>Obesity</v>
      </c>
      <c r="D1254" s="47">
        <v>6.25</v>
      </c>
      <c r="E1254" s="47" t="str">
        <f t="shared" si="39"/>
        <v>Prediabetes</v>
      </c>
      <c r="F1254" s="47" t="s">
        <v>2383</v>
      </c>
      <c r="G1254" s="47" t="s">
        <v>2380</v>
      </c>
      <c r="H1254" s="47" t="s">
        <v>2380</v>
      </c>
      <c r="I1254" s="47">
        <v>0</v>
      </c>
      <c r="J1254" s="47" t="s">
        <v>2380</v>
      </c>
    </row>
    <row r="1255" spans="1:10" x14ac:dyDescent="0.25">
      <c r="A1255" s="47" t="s">
        <v>1117</v>
      </c>
      <c r="B1255" s="47">
        <v>31.26</v>
      </c>
      <c r="C1255" s="47" t="str">
        <f t="shared" si="38"/>
        <v>Obesity</v>
      </c>
      <c r="D1255" s="47">
        <v>5.94</v>
      </c>
      <c r="E1255" s="47" t="str">
        <f t="shared" si="39"/>
        <v>Prediabetes</v>
      </c>
      <c r="F1255" s="47" t="s">
        <v>2383</v>
      </c>
      <c r="G1255" s="47" t="s">
        <v>2380</v>
      </c>
      <c r="H1255" s="47" t="s">
        <v>2380</v>
      </c>
      <c r="I1255" s="47">
        <v>1</v>
      </c>
      <c r="J1255" s="47" t="s">
        <v>2380</v>
      </c>
    </row>
    <row r="1256" spans="1:10" x14ac:dyDescent="0.25">
      <c r="A1256" s="47" t="s">
        <v>1116</v>
      </c>
      <c r="B1256" s="47">
        <v>33.725000000000001</v>
      </c>
      <c r="C1256" s="47" t="str">
        <f t="shared" si="38"/>
        <v>Obesity</v>
      </c>
      <c r="D1256" s="47">
        <v>6.45</v>
      </c>
      <c r="E1256" s="47" t="str">
        <f t="shared" si="39"/>
        <v>Above Diabetes</v>
      </c>
      <c r="F1256" s="47" t="s">
        <v>2383</v>
      </c>
      <c r="G1256" s="47" t="s">
        <v>2380</v>
      </c>
      <c r="H1256" s="47" t="s">
        <v>2380</v>
      </c>
      <c r="I1256" s="47">
        <v>0</v>
      </c>
      <c r="J1256" s="47" t="s">
        <v>2380</v>
      </c>
    </row>
    <row r="1257" spans="1:10" x14ac:dyDescent="0.25">
      <c r="A1257" s="47" t="s">
        <v>1115</v>
      </c>
      <c r="B1257" s="47">
        <v>28.9</v>
      </c>
      <c r="C1257" s="47" t="str">
        <f t="shared" si="38"/>
        <v>Over Weight</v>
      </c>
      <c r="D1257" s="47">
        <v>5.74</v>
      </c>
      <c r="E1257" s="47" t="str">
        <f t="shared" si="39"/>
        <v>Prediabetes</v>
      </c>
      <c r="F1257" s="47" t="s">
        <v>2383</v>
      </c>
      <c r="G1257" s="47" t="s">
        <v>2380</v>
      </c>
      <c r="H1257" s="47" t="s">
        <v>2380</v>
      </c>
      <c r="I1257" s="47">
        <v>0</v>
      </c>
      <c r="J1257" s="47" t="s">
        <v>2380</v>
      </c>
    </row>
    <row r="1258" spans="1:10" x14ac:dyDescent="0.25">
      <c r="A1258" s="47" t="s">
        <v>1114</v>
      </c>
      <c r="B1258" s="47">
        <v>45.69</v>
      </c>
      <c r="C1258" s="47" t="str">
        <f t="shared" si="38"/>
        <v>Obesity</v>
      </c>
      <c r="D1258" s="47">
        <v>4.43</v>
      </c>
      <c r="E1258" s="47" t="str">
        <f t="shared" si="39"/>
        <v>Normal</v>
      </c>
      <c r="F1258" s="47" t="s">
        <v>2383</v>
      </c>
      <c r="G1258" s="47" t="s">
        <v>2380</v>
      </c>
      <c r="H1258" s="47" t="s">
        <v>2380</v>
      </c>
      <c r="I1258" s="47">
        <v>0</v>
      </c>
      <c r="J1258" s="47" t="s">
        <v>2380</v>
      </c>
    </row>
    <row r="1259" spans="1:10" x14ac:dyDescent="0.25">
      <c r="A1259" s="47" t="s">
        <v>1113</v>
      </c>
      <c r="B1259" s="47">
        <v>21.03</v>
      </c>
      <c r="C1259" s="47" t="str">
        <f t="shared" si="38"/>
        <v>Healthy Weight</v>
      </c>
      <c r="D1259" s="47">
        <v>6.5</v>
      </c>
      <c r="E1259" s="47" t="str">
        <f t="shared" si="39"/>
        <v>Above Diabetes</v>
      </c>
      <c r="F1259" s="47" t="s">
        <v>2380</v>
      </c>
      <c r="G1259" s="47" t="s">
        <v>2380</v>
      </c>
      <c r="H1259" s="47" t="s">
        <v>2380</v>
      </c>
      <c r="I1259" s="47">
        <v>0</v>
      </c>
      <c r="J1259" s="47" t="s">
        <v>2380</v>
      </c>
    </row>
    <row r="1260" spans="1:10" x14ac:dyDescent="0.25">
      <c r="A1260" s="47" t="s">
        <v>1112</v>
      </c>
      <c r="B1260" s="47">
        <v>37</v>
      </c>
      <c r="C1260" s="47" t="str">
        <f t="shared" si="38"/>
        <v>Obesity</v>
      </c>
      <c r="D1260" s="47">
        <v>8.75</v>
      </c>
      <c r="E1260" s="47" t="str">
        <f t="shared" si="39"/>
        <v>Above Diabetes</v>
      </c>
      <c r="F1260" s="47" t="s">
        <v>2380</v>
      </c>
      <c r="G1260" s="47" t="s">
        <v>2380</v>
      </c>
      <c r="H1260" s="47" t="s">
        <v>2380</v>
      </c>
      <c r="I1260" s="47">
        <v>0</v>
      </c>
      <c r="J1260" s="47" t="s">
        <v>2380</v>
      </c>
    </row>
    <row r="1261" spans="1:10" x14ac:dyDescent="0.25">
      <c r="A1261" s="47" t="s">
        <v>1111</v>
      </c>
      <c r="B1261" s="47">
        <v>25.4</v>
      </c>
      <c r="C1261" s="47" t="str">
        <f t="shared" si="38"/>
        <v>Over Weight</v>
      </c>
      <c r="D1261" s="47">
        <v>11.96</v>
      </c>
      <c r="E1261" s="47" t="str">
        <f t="shared" si="39"/>
        <v>Above Diabetes</v>
      </c>
      <c r="F1261" s="47" t="s">
        <v>2380</v>
      </c>
      <c r="G1261" s="47" t="s">
        <v>2380</v>
      </c>
      <c r="H1261" s="47" t="s">
        <v>2380</v>
      </c>
      <c r="I1261" s="47">
        <v>0</v>
      </c>
      <c r="J1261" s="47" t="s">
        <v>2380</v>
      </c>
    </row>
    <row r="1262" spans="1:10" x14ac:dyDescent="0.25">
      <c r="A1262" s="47" t="s">
        <v>1110</v>
      </c>
      <c r="B1262" s="47">
        <v>32.299999999999997</v>
      </c>
      <c r="C1262" s="47" t="str">
        <f t="shared" si="38"/>
        <v>Obesity</v>
      </c>
      <c r="D1262" s="47">
        <v>10.54</v>
      </c>
      <c r="E1262" s="47" t="str">
        <f t="shared" si="39"/>
        <v>Above Diabetes</v>
      </c>
      <c r="F1262" s="47" t="s">
        <v>2380</v>
      </c>
      <c r="G1262" s="47" t="s">
        <v>2380</v>
      </c>
      <c r="H1262" s="47" t="s">
        <v>2380</v>
      </c>
      <c r="I1262" s="47">
        <v>0</v>
      </c>
      <c r="J1262" s="47" t="s">
        <v>2380</v>
      </c>
    </row>
    <row r="1263" spans="1:10" x14ac:dyDescent="0.25">
      <c r="A1263" s="47" t="s">
        <v>1109</v>
      </c>
      <c r="B1263" s="47">
        <v>23.94</v>
      </c>
      <c r="C1263" s="47" t="str">
        <f t="shared" si="38"/>
        <v>Healthy Weight</v>
      </c>
      <c r="D1263" s="47">
        <v>4.54</v>
      </c>
      <c r="E1263" s="47" t="str">
        <f t="shared" si="39"/>
        <v>Normal</v>
      </c>
      <c r="F1263" s="47" t="s">
        <v>2383</v>
      </c>
      <c r="G1263" s="47" t="s">
        <v>2380</v>
      </c>
      <c r="H1263" s="47" t="s">
        <v>2383</v>
      </c>
      <c r="I1263" s="47">
        <v>1</v>
      </c>
      <c r="J1263" s="47" t="s">
        <v>2380</v>
      </c>
    </row>
    <row r="1264" spans="1:10" x14ac:dyDescent="0.25">
      <c r="A1264" s="47" t="s">
        <v>1108</v>
      </c>
      <c r="B1264" s="47">
        <v>46.4</v>
      </c>
      <c r="C1264" s="47" t="str">
        <f t="shared" si="38"/>
        <v>Obesity</v>
      </c>
      <c r="D1264" s="47">
        <v>5.71</v>
      </c>
      <c r="E1264" s="47" t="str">
        <f t="shared" si="39"/>
        <v>Prediabetes</v>
      </c>
      <c r="F1264" s="47" t="s">
        <v>2380</v>
      </c>
      <c r="G1264" s="47" t="s">
        <v>2380</v>
      </c>
      <c r="H1264" s="47" t="s">
        <v>2380</v>
      </c>
      <c r="I1264" s="47">
        <v>0</v>
      </c>
      <c r="J1264" s="47" t="s">
        <v>2380</v>
      </c>
    </row>
    <row r="1265" spans="1:10" x14ac:dyDescent="0.25">
      <c r="A1265" s="47" t="s">
        <v>1107</v>
      </c>
      <c r="B1265" s="47">
        <v>40.375</v>
      </c>
      <c r="C1265" s="47" t="str">
        <f t="shared" si="38"/>
        <v>Obesity</v>
      </c>
      <c r="D1265" s="47">
        <v>6.25</v>
      </c>
      <c r="E1265" s="47" t="str">
        <f t="shared" si="39"/>
        <v>Prediabetes</v>
      </c>
      <c r="F1265" s="47" t="s">
        <v>2383</v>
      </c>
      <c r="G1265" s="47" t="s">
        <v>2380</v>
      </c>
      <c r="H1265" s="47" t="s">
        <v>2380</v>
      </c>
      <c r="I1265" s="47">
        <v>0</v>
      </c>
      <c r="J1265" s="47" t="s">
        <v>2380</v>
      </c>
    </row>
    <row r="1266" spans="1:10" x14ac:dyDescent="0.25">
      <c r="A1266" s="47" t="s">
        <v>1106</v>
      </c>
      <c r="B1266" s="47">
        <v>28.7</v>
      </c>
      <c r="C1266" s="47" t="str">
        <f t="shared" si="38"/>
        <v>Over Weight</v>
      </c>
      <c r="D1266" s="47">
        <v>9.4700000000000006</v>
      </c>
      <c r="E1266" s="47" t="str">
        <f t="shared" si="39"/>
        <v>Above Diabetes</v>
      </c>
      <c r="F1266" s="47" t="s">
        <v>2380</v>
      </c>
      <c r="G1266" s="47" t="s">
        <v>2380</v>
      </c>
      <c r="H1266" s="47" t="s">
        <v>2380</v>
      </c>
      <c r="I1266" s="47">
        <v>2</v>
      </c>
      <c r="J1266" s="47" t="s">
        <v>2380</v>
      </c>
    </row>
    <row r="1267" spans="1:10" x14ac:dyDescent="0.25">
      <c r="A1267" s="47" t="s">
        <v>1105</v>
      </c>
      <c r="B1267" s="47">
        <v>26.63</v>
      </c>
      <c r="C1267" s="47" t="str">
        <f t="shared" si="38"/>
        <v>Over Weight</v>
      </c>
      <c r="D1267" s="47">
        <v>5.7</v>
      </c>
      <c r="E1267" s="47" t="str">
        <f t="shared" si="39"/>
        <v>Prediabetes</v>
      </c>
      <c r="F1267" s="47" t="s">
        <v>2380</v>
      </c>
      <c r="G1267" s="47" t="s">
        <v>2380</v>
      </c>
      <c r="H1267" s="47" t="s">
        <v>2380</v>
      </c>
      <c r="I1267" s="47">
        <v>0</v>
      </c>
      <c r="J1267" s="47" t="s">
        <v>2380</v>
      </c>
    </row>
    <row r="1268" spans="1:10" x14ac:dyDescent="0.25">
      <c r="A1268" s="47" t="s">
        <v>1104</v>
      </c>
      <c r="B1268" s="47">
        <v>22.515000000000001</v>
      </c>
      <c r="C1268" s="47" t="str">
        <f t="shared" si="38"/>
        <v>Healthy Weight</v>
      </c>
      <c r="D1268" s="47">
        <v>11.18</v>
      </c>
      <c r="E1268" s="47" t="str">
        <f t="shared" si="39"/>
        <v>Above Diabetes</v>
      </c>
      <c r="F1268" s="47" t="s">
        <v>2380</v>
      </c>
      <c r="G1268" s="47" t="s">
        <v>2380</v>
      </c>
      <c r="H1268" s="47" t="s">
        <v>2380</v>
      </c>
      <c r="I1268" s="47">
        <v>2</v>
      </c>
      <c r="J1268" s="47" t="s">
        <v>2380</v>
      </c>
    </row>
    <row r="1269" spans="1:10" x14ac:dyDescent="0.25">
      <c r="A1269" s="47" t="s">
        <v>1103</v>
      </c>
      <c r="B1269" s="47">
        <v>36.575000000000003</v>
      </c>
      <c r="C1269" s="47" t="str">
        <f t="shared" si="38"/>
        <v>Obesity</v>
      </c>
      <c r="D1269" s="47">
        <v>10.98</v>
      </c>
      <c r="E1269" s="47" t="str">
        <f t="shared" si="39"/>
        <v>Above Diabetes</v>
      </c>
      <c r="F1269" s="47" t="s">
        <v>2380</v>
      </c>
      <c r="G1269" s="47" t="s">
        <v>2380</v>
      </c>
      <c r="H1269" s="47" t="s">
        <v>2380</v>
      </c>
      <c r="I1269" s="47">
        <v>0</v>
      </c>
      <c r="J1269" s="47" t="s">
        <v>2380</v>
      </c>
    </row>
    <row r="1270" spans="1:10" x14ac:dyDescent="0.25">
      <c r="A1270" s="47" t="s">
        <v>1102</v>
      </c>
      <c r="B1270" s="47">
        <v>23.66</v>
      </c>
      <c r="C1270" s="47" t="str">
        <f t="shared" si="38"/>
        <v>Healthy Weight</v>
      </c>
      <c r="D1270" s="47">
        <v>5.1100000000000003</v>
      </c>
      <c r="E1270" s="47" t="str">
        <f t="shared" si="39"/>
        <v>Normal</v>
      </c>
      <c r="F1270" s="47" t="s">
        <v>2383</v>
      </c>
      <c r="G1270" s="47" t="s">
        <v>2380</v>
      </c>
      <c r="H1270" s="47" t="s">
        <v>2383</v>
      </c>
      <c r="I1270" s="47">
        <v>1</v>
      </c>
      <c r="J1270" s="47" t="s">
        <v>2380</v>
      </c>
    </row>
    <row r="1271" spans="1:10" x14ac:dyDescent="0.25">
      <c r="A1271" s="47" t="s">
        <v>1101</v>
      </c>
      <c r="B1271" s="47">
        <v>18.62</v>
      </c>
      <c r="C1271" s="47" t="str">
        <f t="shared" si="38"/>
        <v>Healthy Weight</v>
      </c>
      <c r="D1271" s="47">
        <v>10.24</v>
      </c>
      <c r="E1271" s="47" t="str">
        <f t="shared" si="39"/>
        <v>Above Diabetes</v>
      </c>
      <c r="F1271" s="47" t="s">
        <v>2380</v>
      </c>
      <c r="G1271" s="47" t="s">
        <v>2380</v>
      </c>
      <c r="H1271" s="47" t="s">
        <v>2380</v>
      </c>
      <c r="I1271" s="47">
        <v>0</v>
      </c>
      <c r="J1271" s="47" t="s">
        <v>2380</v>
      </c>
    </row>
    <row r="1272" spans="1:10" x14ac:dyDescent="0.25">
      <c r="A1272" s="47" t="s">
        <v>1100</v>
      </c>
      <c r="B1272" s="47">
        <v>19.190000000000001</v>
      </c>
      <c r="C1272" s="47" t="str">
        <f t="shared" si="38"/>
        <v>Healthy Weight</v>
      </c>
      <c r="D1272" s="47">
        <v>7.71</v>
      </c>
      <c r="E1272" s="47" t="str">
        <f t="shared" si="39"/>
        <v>Above Diabetes</v>
      </c>
      <c r="F1272" s="47" t="s">
        <v>2383</v>
      </c>
      <c r="G1272" s="47" t="s">
        <v>2380</v>
      </c>
      <c r="H1272" s="47" t="s">
        <v>2380</v>
      </c>
      <c r="I1272" s="47">
        <v>1</v>
      </c>
      <c r="J1272" s="47" t="s">
        <v>2380</v>
      </c>
    </row>
    <row r="1273" spans="1:10" x14ac:dyDescent="0.25">
      <c r="A1273" s="47" t="s">
        <v>1099</v>
      </c>
      <c r="B1273" s="47">
        <v>27.5</v>
      </c>
      <c r="C1273" s="47" t="str">
        <f t="shared" si="38"/>
        <v>Over Weight</v>
      </c>
      <c r="D1273" s="47">
        <v>6.03</v>
      </c>
      <c r="E1273" s="47" t="str">
        <f t="shared" si="39"/>
        <v>Prediabetes</v>
      </c>
      <c r="F1273" s="47" t="s">
        <v>2380</v>
      </c>
      <c r="G1273" s="47" t="s">
        <v>2380</v>
      </c>
      <c r="H1273" s="47" t="s">
        <v>2380</v>
      </c>
      <c r="I1273" s="47">
        <v>0</v>
      </c>
      <c r="J1273" s="47" t="s">
        <v>2380</v>
      </c>
    </row>
    <row r="1274" spans="1:10" x14ac:dyDescent="0.25">
      <c r="A1274" s="47" t="s">
        <v>1098</v>
      </c>
      <c r="B1274" s="47">
        <v>27.36</v>
      </c>
      <c r="C1274" s="47" t="str">
        <f t="shared" si="38"/>
        <v>Over Weight</v>
      </c>
      <c r="D1274" s="47">
        <v>5.96</v>
      </c>
      <c r="E1274" s="47" t="str">
        <f t="shared" si="39"/>
        <v>Prediabetes</v>
      </c>
      <c r="F1274" s="47" t="s">
        <v>2380</v>
      </c>
      <c r="G1274" s="47" t="s">
        <v>2380</v>
      </c>
      <c r="H1274" s="47" t="s">
        <v>2383</v>
      </c>
      <c r="I1274" s="47">
        <v>1</v>
      </c>
      <c r="J1274" s="47" t="s">
        <v>2380</v>
      </c>
    </row>
    <row r="1275" spans="1:10" x14ac:dyDescent="0.25">
      <c r="A1275" s="47" t="s">
        <v>1097</v>
      </c>
      <c r="B1275" s="47">
        <v>20.350000000000001</v>
      </c>
      <c r="C1275" s="47" t="str">
        <f t="shared" si="38"/>
        <v>Healthy Weight</v>
      </c>
      <c r="D1275" s="47">
        <v>4.16</v>
      </c>
      <c r="E1275" s="47" t="str">
        <f t="shared" si="39"/>
        <v>Normal</v>
      </c>
      <c r="F1275" s="47" t="s">
        <v>2380</v>
      </c>
      <c r="G1275" s="47" t="s">
        <v>2380</v>
      </c>
      <c r="H1275" s="47" t="s">
        <v>2380</v>
      </c>
      <c r="I1275" s="47">
        <v>0</v>
      </c>
      <c r="J1275" s="47" t="s">
        <v>2380</v>
      </c>
    </row>
    <row r="1276" spans="1:10" x14ac:dyDescent="0.25">
      <c r="A1276" s="47" t="s">
        <v>1096</v>
      </c>
      <c r="B1276" s="47">
        <v>24.035</v>
      </c>
      <c r="C1276" s="47" t="str">
        <f t="shared" si="38"/>
        <v>Healthy Weight</v>
      </c>
      <c r="D1276" s="47">
        <v>6.11</v>
      </c>
      <c r="E1276" s="47" t="str">
        <f t="shared" si="39"/>
        <v>Prediabetes</v>
      </c>
      <c r="F1276" s="47" t="s">
        <v>2380</v>
      </c>
      <c r="G1276" s="47" t="s">
        <v>2380</v>
      </c>
      <c r="H1276" s="47" t="s">
        <v>2380</v>
      </c>
      <c r="I1276" s="47">
        <v>0</v>
      </c>
      <c r="J1276" s="47" t="s">
        <v>2380</v>
      </c>
    </row>
    <row r="1277" spans="1:10" x14ac:dyDescent="0.25">
      <c r="A1277" s="47" t="s">
        <v>1095</v>
      </c>
      <c r="B1277" s="47">
        <v>23.56</v>
      </c>
      <c r="C1277" s="47" t="str">
        <f t="shared" si="38"/>
        <v>Healthy Weight</v>
      </c>
      <c r="D1277" s="47">
        <v>5.97</v>
      </c>
      <c r="E1277" s="47" t="str">
        <f t="shared" si="39"/>
        <v>Prediabetes</v>
      </c>
      <c r="F1277" s="47" t="s">
        <v>2380</v>
      </c>
      <c r="G1277" s="47" t="s">
        <v>2380</v>
      </c>
      <c r="H1277" s="47" t="s">
        <v>2380</v>
      </c>
      <c r="I1277" s="47">
        <v>0</v>
      </c>
      <c r="J1277" s="47" t="s">
        <v>2380</v>
      </c>
    </row>
    <row r="1278" spans="1:10" x14ac:dyDescent="0.25">
      <c r="A1278" s="47" t="s">
        <v>1094</v>
      </c>
      <c r="B1278" s="47">
        <v>27.17</v>
      </c>
      <c r="C1278" s="47" t="str">
        <f t="shared" si="38"/>
        <v>Over Weight</v>
      </c>
      <c r="D1278" s="47">
        <v>10.81</v>
      </c>
      <c r="E1278" s="47" t="str">
        <f t="shared" si="39"/>
        <v>Above Diabetes</v>
      </c>
      <c r="F1278" s="47" t="s">
        <v>2380</v>
      </c>
      <c r="G1278" s="47" t="s">
        <v>2380</v>
      </c>
      <c r="H1278" s="47" t="s">
        <v>2380</v>
      </c>
      <c r="I1278" s="47">
        <v>2</v>
      </c>
      <c r="J1278" s="47" t="s">
        <v>2380</v>
      </c>
    </row>
    <row r="1279" spans="1:10" x14ac:dyDescent="0.25">
      <c r="A1279" s="47" t="s">
        <v>1093</v>
      </c>
      <c r="B1279" s="47">
        <v>34.32</v>
      </c>
      <c r="C1279" s="47" t="str">
        <f t="shared" si="38"/>
        <v>Obesity</v>
      </c>
      <c r="D1279" s="47">
        <v>5.7</v>
      </c>
      <c r="E1279" s="47" t="str">
        <f t="shared" si="39"/>
        <v>Prediabetes</v>
      </c>
      <c r="F1279" s="47" t="s">
        <v>2383</v>
      </c>
      <c r="G1279" s="47" t="s">
        <v>2380</v>
      </c>
      <c r="H1279" s="47" t="s">
        <v>2383</v>
      </c>
      <c r="I1279" s="47">
        <v>1</v>
      </c>
      <c r="J1279" s="47" t="s">
        <v>2380</v>
      </c>
    </row>
    <row r="1280" spans="1:10" x14ac:dyDescent="0.25">
      <c r="A1280" s="47" t="s">
        <v>1092</v>
      </c>
      <c r="B1280" s="47">
        <v>23.87</v>
      </c>
      <c r="C1280" s="47" t="str">
        <f t="shared" si="38"/>
        <v>Healthy Weight</v>
      </c>
      <c r="D1280" s="47">
        <v>4.7699999999999996</v>
      </c>
      <c r="E1280" s="47" t="str">
        <f t="shared" si="39"/>
        <v>Normal</v>
      </c>
      <c r="F1280" s="47" t="s">
        <v>2383</v>
      </c>
      <c r="G1280" s="47" t="s">
        <v>2380</v>
      </c>
      <c r="H1280" s="47" t="s">
        <v>2383</v>
      </c>
      <c r="I1280" s="47">
        <v>1</v>
      </c>
      <c r="J1280" s="47" t="s">
        <v>2380</v>
      </c>
    </row>
    <row r="1281" spans="1:10" x14ac:dyDescent="0.25">
      <c r="A1281" s="47" t="s">
        <v>1091</v>
      </c>
      <c r="B1281" s="47">
        <v>30.15</v>
      </c>
      <c r="C1281" s="47" t="str">
        <f t="shared" si="38"/>
        <v>Obesity</v>
      </c>
      <c r="D1281" s="47">
        <v>4.25</v>
      </c>
      <c r="E1281" s="47" t="str">
        <f t="shared" si="39"/>
        <v>Normal</v>
      </c>
      <c r="F1281" s="47" t="s">
        <v>2380</v>
      </c>
      <c r="G1281" s="47" t="s">
        <v>2380</v>
      </c>
      <c r="H1281" s="47" t="s">
        <v>2380</v>
      </c>
      <c r="I1281" s="47">
        <v>1</v>
      </c>
      <c r="J1281" s="47" t="s">
        <v>2380</v>
      </c>
    </row>
    <row r="1282" spans="1:10" x14ac:dyDescent="0.25">
      <c r="A1282" s="47" t="s">
        <v>1090</v>
      </c>
      <c r="B1282" s="47">
        <v>26.36</v>
      </c>
      <c r="C1282" s="47" t="str">
        <f t="shared" si="38"/>
        <v>Over Weight</v>
      </c>
      <c r="D1282" s="47">
        <v>5.52</v>
      </c>
      <c r="E1282" s="47" t="str">
        <f t="shared" si="39"/>
        <v>Normal</v>
      </c>
      <c r="F1282" s="47" t="s">
        <v>2380</v>
      </c>
      <c r="G1282" s="47" t="s">
        <v>2380</v>
      </c>
      <c r="H1282" s="47" t="s">
        <v>2380</v>
      </c>
      <c r="I1282" s="47">
        <v>0</v>
      </c>
      <c r="J1282" s="47" t="s">
        <v>2380</v>
      </c>
    </row>
    <row r="1283" spans="1:10" x14ac:dyDescent="0.25">
      <c r="A1283" s="47" t="s">
        <v>1089</v>
      </c>
      <c r="B1283" s="47">
        <v>45.32</v>
      </c>
      <c r="C1283" s="47" t="str">
        <f t="shared" ref="C1283:C1346" si="40">IF(B1283&lt;18.5,"Under Weight", IF(B1283&lt;=24.9,"Healthy Weight", IF(B1283&lt;=29.9,"Over Weight","Obesity")))</f>
        <v>Obesity</v>
      </c>
      <c r="D1283" s="47">
        <v>6.53</v>
      </c>
      <c r="E1283" s="47" t="str">
        <f t="shared" ref="E1283:E1346" si="41">IF(D1283&lt;5.7,"Normal", IF(D1283&lt;=6.4,"Prediabetes","Above Diabetes"))</f>
        <v>Above Diabetes</v>
      </c>
      <c r="F1283" s="47" t="s">
        <v>2383</v>
      </c>
      <c r="G1283" s="47" t="s">
        <v>2380</v>
      </c>
      <c r="H1283" s="47" t="s">
        <v>2380</v>
      </c>
      <c r="I1283" s="47">
        <v>1</v>
      </c>
      <c r="J1283" s="47" t="s">
        <v>2380</v>
      </c>
    </row>
    <row r="1284" spans="1:10" x14ac:dyDescent="0.25">
      <c r="A1284" s="47" t="s">
        <v>1088</v>
      </c>
      <c r="B1284" s="47">
        <v>31.93</v>
      </c>
      <c r="C1284" s="47" t="str">
        <f t="shared" si="40"/>
        <v>Obesity</v>
      </c>
      <c r="D1284" s="47">
        <v>4.82</v>
      </c>
      <c r="E1284" s="47" t="str">
        <f t="shared" si="41"/>
        <v>Normal</v>
      </c>
      <c r="F1284" s="47" t="s">
        <v>2383</v>
      </c>
      <c r="G1284" s="47" t="s">
        <v>2380</v>
      </c>
      <c r="H1284" s="47" t="s">
        <v>2380</v>
      </c>
      <c r="I1284" s="47">
        <v>1</v>
      </c>
      <c r="J1284" s="47" t="s">
        <v>2380</v>
      </c>
    </row>
    <row r="1285" spans="1:10" x14ac:dyDescent="0.25">
      <c r="A1285" s="47" t="s">
        <v>1087</v>
      </c>
      <c r="B1285" s="47">
        <v>36</v>
      </c>
      <c r="C1285" s="47" t="str">
        <f t="shared" si="40"/>
        <v>Obesity</v>
      </c>
      <c r="D1285" s="47">
        <v>11.94</v>
      </c>
      <c r="E1285" s="47" t="str">
        <f t="shared" si="41"/>
        <v>Above Diabetes</v>
      </c>
      <c r="F1285" s="47" t="s">
        <v>2383</v>
      </c>
      <c r="G1285" s="47" t="s">
        <v>2380</v>
      </c>
      <c r="H1285" s="47" t="s">
        <v>2380</v>
      </c>
      <c r="I1285" s="47">
        <v>1</v>
      </c>
      <c r="J1285" s="47" t="s">
        <v>2380</v>
      </c>
    </row>
    <row r="1286" spans="1:10" x14ac:dyDescent="0.25">
      <c r="A1286" s="47" t="s">
        <v>1086</v>
      </c>
      <c r="B1286" s="47">
        <v>32</v>
      </c>
      <c r="C1286" s="47" t="str">
        <f t="shared" si="40"/>
        <v>Obesity</v>
      </c>
      <c r="D1286" s="47">
        <v>7.85</v>
      </c>
      <c r="E1286" s="47" t="str">
        <f t="shared" si="41"/>
        <v>Above Diabetes</v>
      </c>
      <c r="F1286" s="47" t="s">
        <v>2383</v>
      </c>
      <c r="G1286" s="47" t="s">
        <v>2380</v>
      </c>
      <c r="H1286" s="47" t="s">
        <v>2380</v>
      </c>
      <c r="I1286" s="47">
        <v>1</v>
      </c>
      <c r="J1286" s="47" t="s">
        <v>2380</v>
      </c>
    </row>
    <row r="1287" spans="1:10" x14ac:dyDescent="0.25">
      <c r="A1287" s="47" t="s">
        <v>1085</v>
      </c>
      <c r="B1287" s="47">
        <v>29.37</v>
      </c>
      <c r="C1287" s="47" t="str">
        <f t="shared" si="40"/>
        <v>Over Weight</v>
      </c>
      <c r="D1287" s="47">
        <v>8.01</v>
      </c>
      <c r="E1287" s="47" t="str">
        <f t="shared" si="41"/>
        <v>Above Diabetes</v>
      </c>
      <c r="F1287" s="47" t="s">
        <v>2383</v>
      </c>
      <c r="G1287" s="47" t="s">
        <v>2380</v>
      </c>
      <c r="H1287" s="47" t="s">
        <v>2380</v>
      </c>
      <c r="I1287" s="47">
        <v>1</v>
      </c>
      <c r="J1287" s="47" t="s">
        <v>2380</v>
      </c>
    </row>
    <row r="1288" spans="1:10" x14ac:dyDescent="0.25">
      <c r="A1288" s="47" t="s">
        <v>1084</v>
      </c>
      <c r="B1288" s="47">
        <v>23.6</v>
      </c>
      <c r="C1288" s="47" t="str">
        <f t="shared" si="40"/>
        <v>Healthy Weight</v>
      </c>
      <c r="D1288" s="47">
        <v>7.4</v>
      </c>
      <c r="E1288" s="47" t="str">
        <f t="shared" si="41"/>
        <v>Above Diabetes</v>
      </c>
      <c r="F1288" s="47" t="s">
        <v>2383</v>
      </c>
      <c r="G1288" s="47" t="s">
        <v>2380</v>
      </c>
      <c r="H1288" s="47" t="s">
        <v>2380</v>
      </c>
      <c r="I1288" s="47">
        <v>1</v>
      </c>
      <c r="J1288" s="47" t="s">
        <v>2380</v>
      </c>
    </row>
    <row r="1289" spans="1:10" x14ac:dyDescent="0.25">
      <c r="A1289" s="47" t="s">
        <v>1083</v>
      </c>
      <c r="B1289" s="47">
        <v>33.155000000000001</v>
      </c>
      <c r="C1289" s="47" t="str">
        <f t="shared" si="40"/>
        <v>Obesity</v>
      </c>
      <c r="D1289" s="47">
        <v>8.3800000000000008</v>
      </c>
      <c r="E1289" s="47" t="str">
        <f t="shared" si="41"/>
        <v>Above Diabetes</v>
      </c>
      <c r="F1289" s="47" t="s">
        <v>2383</v>
      </c>
      <c r="G1289" s="47" t="s">
        <v>2380</v>
      </c>
      <c r="H1289" s="47" t="s">
        <v>2380</v>
      </c>
      <c r="I1289" s="47">
        <v>0</v>
      </c>
      <c r="J1289" s="47" t="s">
        <v>2380</v>
      </c>
    </row>
    <row r="1290" spans="1:10" x14ac:dyDescent="0.25">
      <c r="A1290" s="47" t="s">
        <v>1082</v>
      </c>
      <c r="B1290" s="47">
        <v>24.32</v>
      </c>
      <c r="C1290" s="47" t="str">
        <f t="shared" si="40"/>
        <v>Healthy Weight</v>
      </c>
      <c r="D1290" s="47">
        <v>11.56</v>
      </c>
      <c r="E1290" s="47" t="str">
        <f t="shared" si="41"/>
        <v>Above Diabetes</v>
      </c>
      <c r="F1290" s="47" t="s">
        <v>2383</v>
      </c>
      <c r="G1290" s="47" t="s">
        <v>2380</v>
      </c>
      <c r="H1290" s="47" t="s">
        <v>2380</v>
      </c>
      <c r="I1290" s="47">
        <v>1</v>
      </c>
      <c r="J1290" s="47" t="s">
        <v>2380</v>
      </c>
    </row>
    <row r="1291" spans="1:10" x14ac:dyDescent="0.25">
      <c r="A1291" s="47" t="s">
        <v>1081</v>
      </c>
      <c r="B1291" s="47">
        <v>36.299999999999997</v>
      </c>
      <c r="C1291" s="47" t="str">
        <f t="shared" si="40"/>
        <v>Obesity</v>
      </c>
      <c r="D1291" s="47">
        <v>4.6100000000000003</v>
      </c>
      <c r="E1291" s="47" t="str">
        <f t="shared" si="41"/>
        <v>Normal</v>
      </c>
      <c r="F1291" s="47" t="s">
        <v>2380</v>
      </c>
      <c r="G1291" s="47" t="s">
        <v>2380</v>
      </c>
      <c r="H1291" s="47" t="s">
        <v>2380</v>
      </c>
      <c r="I1291" s="47">
        <v>0</v>
      </c>
      <c r="J1291" s="47" t="s">
        <v>2380</v>
      </c>
    </row>
    <row r="1292" spans="1:10" x14ac:dyDescent="0.25">
      <c r="A1292" s="47" t="s">
        <v>1080</v>
      </c>
      <c r="B1292" s="47">
        <v>34.4</v>
      </c>
      <c r="C1292" s="47" t="str">
        <f t="shared" si="40"/>
        <v>Obesity</v>
      </c>
      <c r="D1292" s="47">
        <v>4.95</v>
      </c>
      <c r="E1292" s="47" t="str">
        <f t="shared" si="41"/>
        <v>Normal</v>
      </c>
      <c r="F1292" s="47" t="s">
        <v>2380</v>
      </c>
      <c r="G1292" s="47" t="s">
        <v>2380</v>
      </c>
      <c r="H1292" s="47" t="s">
        <v>2383</v>
      </c>
      <c r="I1292" s="47">
        <v>1</v>
      </c>
      <c r="J1292" s="47" t="s">
        <v>2380</v>
      </c>
    </row>
    <row r="1293" spans="1:10" x14ac:dyDescent="0.25">
      <c r="A1293" s="47" t="s">
        <v>1079</v>
      </c>
      <c r="B1293" s="47">
        <v>30.9</v>
      </c>
      <c r="C1293" s="47" t="str">
        <f t="shared" si="40"/>
        <v>Obesity</v>
      </c>
      <c r="D1293" s="47">
        <v>5.04</v>
      </c>
      <c r="E1293" s="47" t="str">
        <f t="shared" si="41"/>
        <v>Normal</v>
      </c>
      <c r="F1293" s="47" t="s">
        <v>2380</v>
      </c>
      <c r="G1293" s="47" t="s">
        <v>2380</v>
      </c>
      <c r="H1293" s="47" t="s">
        <v>2380</v>
      </c>
      <c r="I1293" s="47">
        <v>0</v>
      </c>
      <c r="J1293" s="47" t="s">
        <v>2380</v>
      </c>
    </row>
    <row r="1294" spans="1:10" x14ac:dyDescent="0.25">
      <c r="A1294" s="47" t="s">
        <v>1078</v>
      </c>
      <c r="B1294" s="47">
        <v>28.6</v>
      </c>
      <c r="C1294" s="47" t="str">
        <f t="shared" si="40"/>
        <v>Over Weight</v>
      </c>
      <c r="D1294" s="47">
        <v>5.42</v>
      </c>
      <c r="E1294" s="47" t="str">
        <f t="shared" si="41"/>
        <v>Normal</v>
      </c>
      <c r="F1294" s="47" t="s">
        <v>2380</v>
      </c>
      <c r="G1294" s="47" t="s">
        <v>2380</v>
      </c>
      <c r="H1294" s="47" t="s">
        <v>2380</v>
      </c>
      <c r="I1294" s="47">
        <v>0</v>
      </c>
      <c r="J1294" s="47" t="s">
        <v>2380</v>
      </c>
    </row>
    <row r="1295" spans="1:10" x14ac:dyDescent="0.25">
      <c r="A1295" s="47" t="s">
        <v>1077</v>
      </c>
      <c r="B1295" s="47">
        <v>27.83</v>
      </c>
      <c r="C1295" s="47" t="str">
        <f t="shared" si="40"/>
        <v>Over Weight</v>
      </c>
      <c r="D1295" s="47">
        <v>5.39</v>
      </c>
      <c r="E1295" s="47" t="str">
        <f t="shared" si="41"/>
        <v>Normal</v>
      </c>
      <c r="F1295" s="47" t="s">
        <v>2380</v>
      </c>
      <c r="G1295" s="47" t="s">
        <v>2380</v>
      </c>
      <c r="H1295" s="47" t="s">
        <v>2380</v>
      </c>
      <c r="I1295" s="47">
        <v>0</v>
      </c>
      <c r="J1295" s="47" t="s">
        <v>2380</v>
      </c>
    </row>
    <row r="1296" spans="1:10" x14ac:dyDescent="0.25">
      <c r="A1296" s="47" t="s">
        <v>1076</v>
      </c>
      <c r="B1296" s="47">
        <v>39.64</v>
      </c>
      <c r="C1296" s="47" t="str">
        <f t="shared" si="40"/>
        <v>Obesity</v>
      </c>
      <c r="D1296" s="47">
        <v>6</v>
      </c>
      <c r="E1296" s="47" t="str">
        <f t="shared" si="41"/>
        <v>Prediabetes</v>
      </c>
      <c r="F1296" s="47" t="s">
        <v>2380</v>
      </c>
      <c r="G1296" s="47" t="s">
        <v>2380</v>
      </c>
      <c r="H1296" s="47" t="s">
        <v>2383</v>
      </c>
      <c r="I1296" s="47">
        <v>1</v>
      </c>
      <c r="J1296" s="47" t="s">
        <v>2380</v>
      </c>
    </row>
    <row r="1297" spans="1:10" x14ac:dyDescent="0.25">
      <c r="A1297" s="47" t="s">
        <v>1075</v>
      </c>
      <c r="B1297" s="47">
        <v>38.479999999999997</v>
      </c>
      <c r="C1297" s="47" t="str">
        <f t="shared" si="40"/>
        <v>Obesity</v>
      </c>
      <c r="D1297" s="47">
        <v>6.02</v>
      </c>
      <c r="E1297" s="47" t="str">
        <f t="shared" si="41"/>
        <v>Prediabetes</v>
      </c>
      <c r="F1297" s="47" t="s">
        <v>2380</v>
      </c>
      <c r="G1297" s="47" t="s">
        <v>2380</v>
      </c>
      <c r="H1297" s="47" t="s">
        <v>2380</v>
      </c>
      <c r="I1297" s="47">
        <v>1</v>
      </c>
      <c r="J1297" s="47" t="s">
        <v>2380</v>
      </c>
    </row>
    <row r="1298" spans="1:10" x14ac:dyDescent="0.25">
      <c r="A1298" s="47" t="s">
        <v>1074</v>
      </c>
      <c r="B1298" s="47">
        <v>36.200000000000003</v>
      </c>
      <c r="C1298" s="47" t="str">
        <f t="shared" si="40"/>
        <v>Obesity</v>
      </c>
      <c r="D1298" s="47">
        <v>4.62</v>
      </c>
      <c r="E1298" s="47" t="str">
        <f t="shared" si="41"/>
        <v>Normal</v>
      </c>
      <c r="F1298" s="47" t="s">
        <v>2380</v>
      </c>
      <c r="G1298" s="47" t="s">
        <v>2380</v>
      </c>
      <c r="H1298" s="47" t="s">
        <v>2380</v>
      </c>
      <c r="I1298" s="47">
        <v>2</v>
      </c>
      <c r="J1298" s="47" t="s">
        <v>2380</v>
      </c>
    </row>
    <row r="1299" spans="1:10" x14ac:dyDescent="0.25">
      <c r="A1299" s="47" t="s">
        <v>1073</v>
      </c>
      <c r="B1299" s="47">
        <v>27.13</v>
      </c>
      <c r="C1299" s="47" t="str">
        <f t="shared" si="40"/>
        <v>Over Weight</v>
      </c>
      <c r="D1299" s="47">
        <v>5.59</v>
      </c>
      <c r="E1299" s="47" t="str">
        <f t="shared" si="41"/>
        <v>Normal</v>
      </c>
      <c r="F1299" s="47" t="s">
        <v>2380</v>
      </c>
      <c r="G1299" s="47" t="s">
        <v>2380</v>
      </c>
      <c r="H1299" s="47" t="s">
        <v>2380</v>
      </c>
      <c r="I1299" s="47">
        <v>1</v>
      </c>
      <c r="J1299" s="47" t="s">
        <v>2380</v>
      </c>
    </row>
    <row r="1300" spans="1:10" x14ac:dyDescent="0.25">
      <c r="A1300" s="47" t="s">
        <v>1072</v>
      </c>
      <c r="B1300" s="47">
        <v>20.75</v>
      </c>
      <c r="C1300" s="47" t="str">
        <f t="shared" si="40"/>
        <v>Healthy Weight</v>
      </c>
      <c r="D1300" s="47">
        <v>5.18</v>
      </c>
      <c r="E1300" s="47" t="str">
        <f t="shared" si="41"/>
        <v>Normal</v>
      </c>
      <c r="F1300" s="47" t="s">
        <v>2383</v>
      </c>
      <c r="G1300" s="47" t="s">
        <v>2380</v>
      </c>
      <c r="H1300" s="47" t="s">
        <v>2380</v>
      </c>
      <c r="I1300" s="47">
        <v>2</v>
      </c>
      <c r="J1300" s="47" t="s">
        <v>2380</v>
      </c>
    </row>
    <row r="1301" spans="1:10" x14ac:dyDescent="0.25">
      <c r="A1301" s="47" t="s">
        <v>1071</v>
      </c>
      <c r="B1301" s="47">
        <v>26.6</v>
      </c>
      <c r="C1301" s="47" t="str">
        <f t="shared" si="40"/>
        <v>Over Weight</v>
      </c>
      <c r="D1301" s="47">
        <v>6.29</v>
      </c>
      <c r="E1301" s="47" t="str">
        <f t="shared" si="41"/>
        <v>Prediabetes</v>
      </c>
      <c r="F1301" s="47" t="s">
        <v>2380</v>
      </c>
      <c r="G1301" s="47" t="s">
        <v>2380</v>
      </c>
      <c r="H1301" s="47" t="s">
        <v>2380</v>
      </c>
      <c r="I1301" s="47">
        <v>2</v>
      </c>
      <c r="J1301" s="47" t="s">
        <v>2380</v>
      </c>
    </row>
    <row r="1302" spans="1:10" x14ac:dyDescent="0.25">
      <c r="A1302" s="47" t="s">
        <v>1070</v>
      </c>
      <c r="B1302" s="47">
        <v>25.3</v>
      </c>
      <c r="C1302" s="47" t="str">
        <f t="shared" si="40"/>
        <v>Over Weight</v>
      </c>
      <c r="D1302" s="47">
        <v>4.49</v>
      </c>
      <c r="E1302" s="47" t="str">
        <f t="shared" si="41"/>
        <v>Normal</v>
      </c>
      <c r="F1302" s="47" t="s">
        <v>2380</v>
      </c>
      <c r="G1302" s="47" t="s">
        <v>2380</v>
      </c>
      <c r="H1302" s="47" t="s">
        <v>2380</v>
      </c>
      <c r="I1302" s="47">
        <v>2</v>
      </c>
      <c r="J1302" s="47" t="s">
        <v>2380</v>
      </c>
    </row>
    <row r="1303" spans="1:10" x14ac:dyDescent="0.25">
      <c r="A1303" s="47" t="s">
        <v>1069</v>
      </c>
      <c r="B1303" s="47">
        <v>18.84</v>
      </c>
      <c r="C1303" s="47" t="str">
        <f t="shared" si="40"/>
        <v>Healthy Weight</v>
      </c>
      <c r="D1303" s="47">
        <v>11.82</v>
      </c>
      <c r="E1303" s="47" t="str">
        <f t="shared" si="41"/>
        <v>Above Diabetes</v>
      </c>
      <c r="F1303" s="47" t="s">
        <v>2383</v>
      </c>
      <c r="G1303" s="47" t="s">
        <v>2380</v>
      </c>
      <c r="H1303" s="47" t="s">
        <v>2383</v>
      </c>
      <c r="I1303" s="47">
        <v>1</v>
      </c>
      <c r="J1303" s="47" t="s">
        <v>2380</v>
      </c>
    </row>
    <row r="1304" spans="1:10" x14ac:dyDescent="0.25">
      <c r="A1304" s="47" t="s">
        <v>1068</v>
      </c>
      <c r="B1304" s="47">
        <v>19.57</v>
      </c>
      <c r="C1304" s="47" t="str">
        <f t="shared" si="40"/>
        <v>Healthy Weight</v>
      </c>
      <c r="D1304" s="47">
        <v>7.41</v>
      </c>
      <c r="E1304" s="47" t="str">
        <f t="shared" si="41"/>
        <v>Above Diabetes</v>
      </c>
      <c r="F1304" s="47" t="s">
        <v>2383</v>
      </c>
      <c r="G1304" s="47" t="s">
        <v>2380</v>
      </c>
      <c r="H1304" s="47" t="s">
        <v>2380</v>
      </c>
      <c r="I1304" s="47">
        <v>1</v>
      </c>
      <c r="J1304" s="47" t="s">
        <v>2380</v>
      </c>
    </row>
    <row r="1305" spans="1:10" x14ac:dyDescent="0.25">
      <c r="A1305" s="47" t="s">
        <v>1067</v>
      </c>
      <c r="B1305" s="47">
        <v>30.495000000000001</v>
      </c>
      <c r="C1305" s="47" t="str">
        <f t="shared" si="40"/>
        <v>Obesity</v>
      </c>
      <c r="D1305" s="47">
        <v>5.97</v>
      </c>
      <c r="E1305" s="47" t="str">
        <f t="shared" si="41"/>
        <v>Prediabetes</v>
      </c>
      <c r="F1305" s="47" t="s">
        <v>2380</v>
      </c>
      <c r="G1305" s="47" t="s">
        <v>2380</v>
      </c>
      <c r="H1305" s="47" t="s">
        <v>2380</v>
      </c>
      <c r="I1305" s="47">
        <v>0</v>
      </c>
      <c r="J1305" s="47" t="s">
        <v>2380</v>
      </c>
    </row>
    <row r="1306" spans="1:10" x14ac:dyDescent="0.25">
      <c r="A1306" s="47" t="s">
        <v>1066</v>
      </c>
      <c r="B1306" s="47">
        <v>30.114999999999998</v>
      </c>
      <c r="C1306" s="47" t="str">
        <f t="shared" si="40"/>
        <v>Obesity</v>
      </c>
      <c r="D1306" s="47">
        <v>5.74</v>
      </c>
      <c r="E1306" s="47" t="str">
        <f t="shared" si="41"/>
        <v>Prediabetes</v>
      </c>
      <c r="F1306" s="47" t="s">
        <v>2380</v>
      </c>
      <c r="G1306" s="47" t="s">
        <v>2380</v>
      </c>
      <c r="H1306" s="47" t="s">
        <v>2383</v>
      </c>
      <c r="I1306" s="47">
        <v>1</v>
      </c>
      <c r="J1306" s="47" t="s">
        <v>2380</v>
      </c>
    </row>
    <row r="1307" spans="1:10" x14ac:dyDescent="0.25">
      <c r="A1307" s="47" t="s">
        <v>1065</v>
      </c>
      <c r="B1307" s="47">
        <v>24.78</v>
      </c>
      <c r="C1307" s="47" t="str">
        <f t="shared" si="40"/>
        <v>Healthy Weight</v>
      </c>
      <c r="D1307" s="47">
        <v>9.85</v>
      </c>
      <c r="E1307" s="47" t="str">
        <f t="shared" si="41"/>
        <v>Above Diabetes</v>
      </c>
      <c r="F1307" s="47" t="s">
        <v>2380</v>
      </c>
      <c r="G1307" s="47" t="s">
        <v>2380</v>
      </c>
      <c r="H1307" s="47" t="s">
        <v>2380</v>
      </c>
      <c r="I1307" s="47">
        <v>0</v>
      </c>
      <c r="J1307" s="47" t="s">
        <v>2380</v>
      </c>
    </row>
    <row r="1308" spans="1:10" x14ac:dyDescent="0.25">
      <c r="A1308" s="47" t="s">
        <v>1064</v>
      </c>
      <c r="B1308" s="47">
        <v>24.77</v>
      </c>
      <c r="C1308" s="47" t="str">
        <f t="shared" si="40"/>
        <v>Healthy Weight</v>
      </c>
      <c r="D1308" s="47">
        <v>7.59</v>
      </c>
      <c r="E1308" s="47" t="str">
        <f t="shared" si="41"/>
        <v>Above Diabetes</v>
      </c>
      <c r="F1308" s="47" t="s">
        <v>2380</v>
      </c>
      <c r="G1308" s="47" t="s">
        <v>2380</v>
      </c>
      <c r="H1308" s="47" t="s">
        <v>2380</v>
      </c>
      <c r="I1308" s="47">
        <v>0</v>
      </c>
      <c r="J1308" s="47" t="s">
        <v>2380</v>
      </c>
    </row>
    <row r="1309" spans="1:10" x14ac:dyDescent="0.25">
      <c r="A1309" s="47" t="s">
        <v>1063</v>
      </c>
      <c r="B1309" s="47">
        <v>16.579999999999998</v>
      </c>
      <c r="C1309" s="47" t="str">
        <f t="shared" si="40"/>
        <v>Under Weight</v>
      </c>
      <c r="D1309" s="47">
        <v>6.98</v>
      </c>
      <c r="E1309" s="47" t="str">
        <f t="shared" si="41"/>
        <v>Above Diabetes</v>
      </c>
      <c r="F1309" s="47" t="s">
        <v>2383</v>
      </c>
      <c r="G1309" s="47" t="s">
        <v>2380</v>
      </c>
      <c r="H1309" s="47" t="s">
        <v>2383</v>
      </c>
      <c r="I1309" s="47">
        <v>1</v>
      </c>
      <c r="J1309" s="47" t="s">
        <v>2380</v>
      </c>
    </row>
    <row r="1310" spans="1:10" x14ac:dyDescent="0.25">
      <c r="A1310" s="47" t="s">
        <v>1062</v>
      </c>
      <c r="B1310" s="47">
        <v>38.17</v>
      </c>
      <c r="C1310" s="47" t="str">
        <f t="shared" si="40"/>
        <v>Obesity</v>
      </c>
      <c r="D1310" s="47">
        <v>4.7300000000000004</v>
      </c>
      <c r="E1310" s="47" t="str">
        <f t="shared" si="41"/>
        <v>Normal</v>
      </c>
      <c r="F1310" s="47" t="s">
        <v>2383</v>
      </c>
      <c r="G1310" s="47" t="s">
        <v>2380</v>
      </c>
      <c r="H1310" s="47" t="s">
        <v>2380</v>
      </c>
      <c r="I1310" s="47">
        <v>0</v>
      </c>
      <c r="J1310" s="47" t="s">
        <v>2380</v>
      </c>
    </row>
    <row r="1311" spans="1:10" x14ac:dyDescent="0.25">
      <c r="A1311" s="47" t="s">
        <v>1061</v>
      </c>
      <c r="B1311" s="47">
        <v>39.424999999999997</v>
      </c>
      <c r="C1311" s="47" t="str">
        <f t="shared" si="40"/>
        <v>Obesity</v>
      </c>
      <c r="D1311" s="47">
        <v>4.76</v>
      </c>
      <c r="E1311" s="47" t="str">
        <f t="shared" si="41"/>
        <v>Normal</v>
      </c>
      <c r="F1311" s="47" t="s">
        <v>2383</v>
      </c>
      <c r="G1311" s="47" t="s">
        <v>2380</v>
      </c>
      <c r="H1311" s="47" t="s">
        <v>2380</v>
      </c>
      <c r="I1311" s="47">
        <v>0</v>
      </c>
      <c r="J1311" s="47" t="s">
        <v>2380</v>
      </c>
    </row>
    <row r="1312" spans="1:10" x14ac:dyDescent="0.25">
      <c r="A1312" s="47" t="s">
        <v>1060</v>
      </c>
      <c r="B1312" s="47">
        <v>33.44</v>
      </c>
      <c r="C1312" s="47" t="str">
        <f t="shared" si="40"/>
        <v>Obesity</v>
      </c>
      <c r="D1312" s="47">
        <v>6.24</v>
      </c>
      <c r="E1312" s="47" t="str">
        <f t="shared" si="41"/>
        <v>Prediabetes</v>
      </c>
      <c r="F1312" s="47" t="s">
        <v>2383</v>
      </c>
      <c r="G1312" s="47" t="s">
        <v>2380</v>
      </c>
      <c r="H1312" s="47" t="s">
        <v>2380</v>
      </c>
      <c r="I1312" s="47">
        <v>0</v>
      </c>
      <c r="J1312" s="47" t="s">
        <v>2380</v>
      </c>
    </row>
    <row r="1313" spans="1:10" x14ac:dyDescent="0.25">
      <c r="A1313" s="47" t="s">
        <v>1059</v>
      </c>
      <c r="B1313" s="47">
        <v>33.344999999999999</v>
      </c>
      <c r="C1313" s="47" t="str">
        <f t="shared" si="40"/>
        <v>Obesity</v>
      </c>
      <c r="D1313" s="47">
        <v>5.44</v>
      </c>
      <c r="E1313" s="47" t="str">
        <f t="shared" si="41"/>
        <v>Normal</v>
      </c>
      <c r="F1313" s="47" t="s">
        <v>2383</v>
      </c>
      <c r="G1313" s="47" t="s">
        <v>2380</v>
      </c>
      <c r="H1313" s="47" t="s">
        <v>2380</v>
      </c>
      <c r="I1313" s="47">
        <v>0</v>
      </c>
      <c r="J1313" s="47" t="s">
        <v>2380</v>
      </c>
    </row>
    <row r="1314" spans="1:10" x14ac:dyDescent="0.25">
      <c r="A1314" s="47" t="s">
        <v>1058</v>
      </c>
      <c r="B1314" s="47">
        <v>38.79</v>
      </c>
      <c r="C1314" s="47" t="str">
        <f t="shared" si="40"/>
        <v>Obesity</v>
      </c>
      <c r="D1314" s="47">
        <v>5.08</v>
      </c>
      <c r="E1314" s="47" t="str">
        <f t="shared" si="41"/>
        <v>Normal</v>
      </c>
      <c r="F1314" s="47" t="s">
        <v>2380</v>
      </c>
      <c r="G1314" s="47" t="s">
        <v>2380</v>
      </c>
      <c r="H1314" s="47" t="s">
        <v>2383</v>
      </c>
      <c r="I1314" s="47">
        <v>1</v>
      </c>
      <c r="J1314" s="47" t="s">
        <v>2380</v>
      </c>
    </row>
    <row r="1315" spans="1:10" x14ac:dyDescent="0.25">
      <c r="A1315" s="47" t="s">
        <v>1057</v>
      </c>
      <c r="B1315" s="47">
        <v>30.684999999999999</v>
      </c>
      <c r="C1315" s="47" t="str">
        <f t="shared" si="40"/>
        <v>Obesity</v>
      </c>
      <c r="D1315" s="47">
        <v>4.87</v>
      </c>
      <c r="E1315" s="47" t="str">
        <f t="shared" si="41"/>
        <v>Normal</v>
      </c>
      <c r="F1315" s="47" t="s">
        <v>2380</v>
      </c>
      <c r="G1315" s="47" t="s">
        <v>2380</v>
      </c>
      <c r="H1315" s="47" t="s">
        <v>2383</v>
      </c>
      <c r="I1315" s="47">
        <v>1</v>
      </c>
      <c r="J1315" s="47" t="s">
        <v>2380</v>
      </c>
    </row>
    <row r="1316" spans="1:10" x14ac:dyDescent="0.25">
      <c r="A1316" s="47" t="s">
        <v>1056</v>
      </c>
      <c r="B1316" s="47">
        <v>22.135000000000002</v>
      </c>
      <c r="C1316" s="47" t="str">
        <f t="shared" si="40"/>
        <v>Healthy Weight</v>
      </c>
      <c r="D1316" s="47">
        <v>8.17</v>
      </c>
      <c r="E1316" s="47" t="str">
        <f t="shared" si="41"/>
        <v>Above Diabetes</v>
      </c>
      <c r="F1316" s="47" t="s">
        <v>2380</v>
      </c>
      <c r="G1316" s="47" t="s">
        <v>2380</v>
      </c>
      <c r="H1316" s="47" t="s">
        <v>2380</v>
      </c>
      <c r="I1316" s="47">
        <v>0</v>
      </c>
      <c r="J1316" s="47" t="s">
        <v>2380</v>
      </c>
    </row>
    <row r="1317" spans="1:10" x14ac:dyDescent="0.25">
      <c r="A1317" s="47" t="s">
        <v>1055</v>
      </c>
      <c r="B1317" s="47">
        <v>33.33</v>
      </c>
      <c r="C1317" s="47" t="str">
        <f t="shared" si="40"/>
        <v>Obesity</v>
      </c>
      <c r="D1317" s="47">
        <v>7.61</v>
      </c>
      <c r="E1317" s="47" t="str">
        <f t="shared" si="41"/>
        <v>Above Diabetes</v>
      </c>
      <c r="F1317" s="47" t="s">
        <v>2380</v>
      </c>
      <c r="G1317" s="47" t="s">
        <v>2380</v>
      </c>
      <c r="H1317" s="47" t="s">
        <v>2380</v>
      </c>
      <c r="I1317" s="47">
        <v>0</v>
      </c>
      <c r="J1317" s="47" t="s">
        <v>2380</v>
      </c>
    </row>
    <row r="1318" spans="1:10" x14ac:dyDescent="0.25">
      <c r="A1318" s="47" t="s">
        <v>1054</v>
      </c>
      <c r="B1318" s="47">
        <v>31.13</v>
      </c>
      <c r="C1318" s="47" t="str">
        <f t="shared" si="40"/>
        <v>Obesity</v>
      </c>
      <c r="D1318" s="47">
        <v>10.1</v>
      </c>
      <c r="E1318" s="47" t="str">
        <f t="shared" si="41"/>
        <v>Above Diabetes</v>
      </c>
      <c r="F1318" s="47" t="s">
        <v>2380</v>
      </c>
      <c r="G1318" s="47" t="s">
        <v>2380</v>
      </c>
      <c r="H1318" s="47" t="s">
        <v>2380</v>
      </c>
      <c r="I1318" s="47">
        <v>0</v>
      </c>
      <c r="J1318" s="47" t="s">
        <v>2380</v>
      </c>
    </row>
    <row r="1319" spans="1:10" x14ac:dyDescent="0.25">
      <c r="A1319" s="47" t="s">
        <v>1053</v>
      </c>
      <c r="B1319" s="47">
        <v>28.9</v>
      </c>
      <c r="C1319" s="47" t="str">
        <f t="shared" si="40"/>
        <v>Over Weight</v>
      </c>
      <c r="D1319" s="47">
        <v>11.24</v>
      </c>
      <c r="E1319" s="47" t="str">
        <f t="shared" si="41"/>
        <v>Above Diabetes</v>
      </c>
      <c r="F1319" s="47" t="s">
        <v>2380</v>
      </c>
      <c r="G1319" s="47" t="s">
        <v>2380</v>
      </c>
      <c r="H1319" s="47" t="s">
        <v>2380</v>
      </c>
      <c r="I1319" s="47">
        <v>0</v>
      </c>
      <c r="J1319" s="47" t="s">
        <v>2380</v>
      </c>
    </row>
    <row r="1320" spans="1:10" x14ac:dyDescent="0.25">
      <c r="A1320" s="47" t="s">
        <v>1052</v>
      </c>
      <c r="B1320" s="47">
        <v>43.31</v>
      </c>
      <c r="C1320" s="47" t="str">
        <f t="shared" si="40"/>
        <v>Obesity</v>
      </c>
      <c r="D1320" s="47">
        <v>6.1</v>
      </c>
      <c r="E1320" s="47" t="str">
        <f t="shared" si="41"/>
        <v>Prediabetes</v>
      </c>
      <c r="F1320" s="47" t="s">
        <v>2383</v>
      </c>
      <c r="G1320" s="47" t="s">
        <v>2382</v>
      </c>
      <c r="H1320" s="47" t="s">
        <v>2380</v>
      </c>
      <c r="I1320" s="47">
        <v>1</v>
      </c>
      <c r="J1320" s="47" t="s">
        <v>2380</v>
      </c>
    </row>
    <row r="1321" spans="1:10" x14ac:dyDescent="0.25">
      <c r="A1321" s="47" t="s">
        <v>1051</v>
      </c>
      <c r="B1321" s="47">
        <v>22.8</v>
      </c>
      <c r="C1321" s="47" t="str">
        <f t="shared" si="40"/>
        <v>Healthy Weight</v>
      </c>
      <c r="D1321" s="47">
        <v>6.98</v>
      </c>
      <c r="E1321" s="47" t="str">
        <f t="shared" si="41"/>
        <v>Above Diabetes</v>
      </c>
      <c r="F1321" s="47" t="s">
        <v>2380</v>
      </c>
      <c r="G1321" s="47" t="s">
        <v>2380</v>
      </c>
      <c r="H1321" s="47" t="s">
        <v>2380</v>
      </c>
      <c r="I1321" s="47">
        <v>0</v>
      </c>
      <c r="J1321" s="47" t="s">
        <v>2380</v>
      </c>
    </row>
    <row r="1322" spans="1:10" x14ac:dyDescent="0.25">
      <c r="A1322" s="47" t="s">
        <v>1050</v>
      </c>
      <c r="B1322" s="47">
        <v>19.09</v>
      </c>
      <c r="C1322" s="47" t="str">
        <f t="shared" si="40"/>
        <v>Healthy Weight</v>
      </c>
      <c r="D1322" s="47">
        <v>4</v>
      </c>
      <c r="E1322" s="47" t="str">
        <f t="shared" si="41"/>
        <v>Normal</v>
      </c>
      <c r="F1322" s="47" t="s">
        <v>2383</v>
      </c>
      <c r="G1322" s="47" t="s">
        <v>2380</v>
      </c>
      <c r="H1322" s="47" t="s">
        <v>2380</v>
      </c>
      <c r="I1322" s="47">
        <v>1</v>
      </c>
      <c r="J1322" s="47" t="s">
        <v>2380</v>
      </c>
    </row>
    <row r="1323" spans="1:10" x14ac:dyDescent="0.25">
      <c r="A1323" s="47" t="s">
        <v>1049</v>
      </c>
      <c r="B1323" s="47">
        <v>23.37</v>
      </c>
      <c r="C1323" s="47" t="str">
        <f t="shared" si="40"/>
        <v>Healthy Weight</v>
      </c>
      <c r="D1323" s="47">
        <v>4.2300000000000004</v>
      </c>
      <c r="E1323" s="47" t="str">
        <f t="shared" si="41"/>
        <v>Normal</v>
      </c>
      <c r="F1323" s="47" t="s">
        <v>2380</v>
      </c>
      <c r="G1323" s="47" t="s">
        <v>2380</v>
      </c>
      <c r="H1323" s="47" t="s">
        <v>2380</v>
      </c>
      <c r="I1323" s="47">
        <v>0</v>
      </c>
      <c r="J1323" s="47" t="s">
        <v>2380</v>
      </c>
    </row>
    <row r="1324" spans="1:10" x14ac:dyDescent="0.25">
      <c r="A1324" s="47" t="s">
        <v>1048</v>
      </c>
      <c r="B1324" s="47">
        <v>33.44</v>
      </c>
      <c r="C1324" s="47" t="str">
        <f t="shared" si="40"/>
        <v>Obesity</v>
      </c>
      <c r="D1324" s="47">
        <v>4.72</v>
      </c>
      <c r="E1324" s="47" t="str">
        <f t="shared" si="41"/>
        <v>Normal</v>
      </c>
      <c r="F1324" s="47" t="s">
        <v>2383</v>
      </c>
      <c r="G1324" s="47" t="s">
        <v>2380</v>
      </c>
      <c r="H1324" s="47" t="s">
        <v>2380</v>
      </c>
      <c r="I1324" s="47">
        <v>0</v>
      </c>
      <c r="J1324" s="47" t="s">
        <v>2380</v>
      </c>
    </row>
    <row r="1325" spans="1:10" x14ac:dyDescent="0.25">
      <c r="A1325" s="47" t="s">
        <v>1047</v>
      </c>
      <c r="B1325" s="47">
        <v>28.05</v>
      </c>
      <c r="C1325" s="47" t="str">
        <f t="shared" si="40"/>
        <v>Over Weight</v>
      </c>
      <c r="D1325" s="47">
        <v>5.63</v>
      </c>
      <c r="E1325" s="47" t="str">
        <f t="shared" si="41"/>
        <v>Normal</v>
      </c>
      <c r="F1325" s="47" t="s">
        <v>2383</v>
      </c>
      <c r="G1325" s="47" t="s">
        <v>2380</v>
      </c>
      <c r="H1325" s="47" t="s">
        <v>2380</v>
      </c>
      <c r="I1325" s="47">
        <v>0</v>
      </c>
      <c r="J1325" s="47" t="s">
        <v>2380</v>
      </c>
    </row>
    <row r="1326" spans="1:10" x14ac:dyDescent="0.25">
      <c r="A1326" s="47" t="s">
        <v>1046</v>
      </c>
      <c r="B1326" s="47">
        <v>27.72</v>
      </c>
      <c r="C1326" s="47" t="str">
        <f t="shared" si="40"/>
        <v>Over Weight</v>
      </c>
      <c r="D1326" s="47">
        <v>5.83</v>
      </c>
      <c r="E1326" s="47" t="str">
        <f t="shared" si="41"/>
        <v>Prediabetes</v>
      </c>
      <c r="F1326" s="47" t="s">
        <v>2383</v>
      </c>
      <c r="G1326" s="47" t="s">
        <v>2380</v>
      </c>
      <c r="H1326" s="47" t="s">
        <v>2380</v>
      </c>
      <c r="I1326" s="47">
        <v>0</v>
      </c>
      <c r="J1326" s="47" t="s">
        <v>2380</v>
      </c>
    </row>
    <row r="1327" spans="1:10" x14ac:dyDescent="0.25">
      <c r="A1327" s="47" t="s">
        <v>1045</v>
      </c>
      <c r="B1327" s="47">
        <v>29.81</v>
      </c>
      <c r="C1327" s="47" t="str">
        <f t="shared" si="40"/>
        <v>Over Weight</v>
      </c>
      <c r="D1327" s="47">
        <v>9.23</v>
      </c>
      <c r="E1327" s="47" t="str">
        <f t="shared" si="41"/>
        <v>Above Diabetes</v>
      </c>
      <c r="F1327" s="47" t="s">
        <v>2380</v>
      </c>
      <c r="G1327" s="47" t="s">
        <v>2380</v>
      </c>
      <c r="H1327" s="47" t="s">
        <v>2380</v>
      </c>
      <c r="I1327" s="47">
        <v>0</v>
      </c>
      <c r="J1327" s="47" t="s">
        <v>2380</v>
      </c>
    </row>
    <row r="1328" spans="1:10" x14ac:dyDescent="0.25">
      <c r="A1328" s="47" t="s">
        <v>1044</v>
      </c>
      <c r="B1328" s="47">
        <v>23.98</v>
      </c>
      <c r="C1328" s="47" t="str">
        <f t="shared" si="40"/>
        <v>Healthy Weight</v>
      </c>
      <c r="D1328" s="47">
        <v>9.89</v>
      </c>
      <c r="E1328" s="47" t="str">
        <f t="shared" si="41"/>
        <v>Above Diabetes</v>
      </c>
      <c r="F1328" s="47" t="s">
        <v>2380</v>
      </c>
      <c r="G1328" s="47" t="s">
        <v>2380</v>
      </c>
      <c r="H1328" s="47" t="s">
        <v>2380</v>
      </c>
      <c r="I1328" s="47">
        <v>0</v>
      </c>
      <c r="J1328" s="47" t="s">
        <v>2380</v>
      </c>
    </row>
    <row r="1329" spans="1:10" x14ac:dyDescent="0.25">
      <c r="A1329" s="47" t="s">
        <v>1043</v>
      </c>
      <c r="B1329" s="47">
        <v>17.34</v>
      </c>
      <c r="C1329" s="47" t="str">
        <f t="shared" si="40"/>
        <v>Under Weight</v>
      </c>
      <c r="D1329" s="47">
        <v>12</v>
      </c>
      <c r="E1329" s="47" t="str">
        <f t="shared" si="41"/>
        <v>Above Diabetes</v>
      </c>
      <c r="F1329" s="47" t="s">
        <v>2380</v>
      </c>
      <c r="G1329" s="47" t="s">
        <v>2380</v>
      </c>
      <c r="H1329" s="47" t="s">
        <v>2380</v>
      </c>
      <c r="I1329" s="47">
        <v>0</v>
      </c>
      <c r="J1329" s="47" t="s">
        <v>2380</v>
      </c>
    </row>
    <row r="1330" spans="1:10" x14ac:dyDescent="0.25">
      <c r="A1330" s="47" t="s">
        <v>1042</v>
      </c>
      <c r="B1330" s="47">
        <v>40.39</v>
      </c>
      <c r="C1330" s="47" t="str">
        <f t="shared" si="40"/>
        <v>Obesity</v>
      </c>
      <c r="D1330" s="47">
        <v>4.24</v>
      </c>
      <c r="E1330" s="47" t="str">
        <f t="shared" si="41"/>
        <v>Normal</v>
      </c>
      <c r="F1330" s="47" t="s">
        <v>2383</v>
      </c>
      <c r="G1330" s="47" t="s">
        <v>2380</v>
      </c>
      <c r="H1330" s="47" t="s">
        <v>2383</v>
      </c>
      <c r="I1330" s="47">
        <v>1</v>
      </c>
      <c r="J1330" s="47" t="s">
        <v>2380</v>
      </c>
    </row>
    <row r="1331" spans="1:10" x14ac:dyDescent="0.25">
      <c r="A1331" s="47" t="s">
        <v>1041</v>
      </c>
      <c r="B1331" s="47">
        <v>25.96</v>
      </c>
      <c r="C1331" s="47" t="str">
        <f t="shared" si="40"/>
        <v>Over Weight</v>
      </c>
      <c r="D1331" s="47">
        <v>4.68</v>
      </c>
      <c r="E1331" s="47" t="str">
        <f t="shared" si="41"/>
        <v>Normal</v>
      </c>
      <c r="F1331" s="47" t="s">
        <v>2383</v>
      </c>
      <c r="G1331" s="47" t="s">
        <v>2380</v>
      </c>
      <c r="H1331" s="47" t="s">
        <v>2383</v>
      </c>
      <c r="I1331" s="47">
        <v>1</v>
      </c>
      <c r="J1331" s="47" t="s">
        <v>2380</v>
      </c>
    </row>
    <row r="1332" spans="1:10" x14ac:dyDescent="0.25">
      <c r="A1332" s="47" t="s">
        <v>1040</v>
      </c>
      <c r="B1332" s="47">
        <v>17.68</v>
      </c>
      <c r="C1332" s="47" t="str">
        <f t="shared" si="40"/>
        <v>Under Weight</v>
      </c>
      <c r="D1332" s="47">
        <v>8.57</v>
      </c>
      <c r="E1332" s="47" t="str">
        <f t="shared" si="41"/>
        <v>Above Diabetes</v>
      </c>
      <c r="F1332" s="47" t="s">
        <v>2383</v>
      </c>
      <c r="G1332" s="47" t="s">
        <v>2380</v>
      </c>
      <c r="H1332" s="47" t="s">
        <v>2383</v>
      </c>
      <c r="I1332" s="47">
        <v>1</v>
      </c>
      <c r="J1332" s="47" t="s">
        <v>2380</v>
      </c>
    </row>
    <row r="1333" spans="1:10" x14ac:dyDescent="0.25">
      <c r="A1333" s="47" t="s">
        <v>1039</v>
      </c>
      <c r="B1333" s="47">
        <v>30.875</v>
      </c>
      <c r="C1333" s="47" t="str">
        <f t="shared" si="40"/>
        <v>Obesity</v>
      </c>
      <c r="D1333" s="47">
        <v>4.0999999999999996</v>
      </c>
      <c r="E1333" s="47" t="str">
        <f t="shared" si="41"/>
        <v>Normal</v>
      </c>
      <c r="F1333" s="47" t="s">
        <v>2380</v>
      </c>
      <c r="G1333" s="47" t="s">
        <v>2380</v>
      </c>
      <c r="H1333" s="47" t="s">
        <v>2380</v>
      </c>
      <c r="I1333" s="47">
        <v>0</v>
      </c>
      <c r="J1333" s="47" t="s">
        <v>2380</v>
      </c>
    </row>
    <row r="1334" spans="1:10" x14ac:dyDescent="0.25">
      <c r="A1334" s="47" t="s">
        <v>1038</v>
      </c>
      <c r="B1334" s="47">
        <v>30.81</v>
      </c>
      <c r="C1334" s="47" t="str">
        <f t="shared" si="40"/>
        <v>Obesity</v>
      </c>
      <c r="D1334" s="47">
        <v>4.49</v>
      </c>
      <c r="E1334" s="47" t="str">
        <f t="shared" si="41"/>
        <v>Normal</v>
      </c>
      <c r="F1334" s="47" t="s">
        <v>2380</v>
      </c>
      <c r="G1334" s="47" t="s">
        <v>2380</v>
      </c>
      <c r="H1334" s="47" t="s">
        <v>2380</v>
      </c>
      <c r="I1334" s="47">
        <v>0</v>
      </c>
      <c r="J1334" s="47" t="s">
        <v>2380</v>
      </c>
    </row>
    <row r="1335" spans="1:10" x14ac:dyDescent="0.25">
      <c r="A1335" s="47" t="s">
        <v>1037</v>
      </c>
      <c r="B1335" s="47">
        <v>36.85</v>
      </c>
      <c r="C1335" s="47" t="str">
        <f t="shared" si="40"/>
        <v>Obesity</v>
      </c>
      <c r="D1335" s="47">
        <v>8.8000000000000007</v>
      </c>
      <c r="E1335" s="47" t="str">
        <f t="shared" si="41"/>
        <v>Above Diabetes</v>
      </c>
      <c r="F1335" s="47" t="s">
        <v>2380</v>
      </c>
      <c r="G1335" s="47" t="s">
        <v>2380</v>
      </c>
      <c r="H1335" s="47" t="s">
        <v>2380</v>
      </c>
      <c r="I1335" s="47">
        <v>2</v>
      </c>
      <c r="J1335" s="47" t="s">
        <v>2380</v>
      </c>
    </row>
    <row r="1336" spans="1:10" x14ac:dyDescent="0.25">
      <c r="A1336" s="47" t="s">
        <v>1036</v>
      </c>
      <c r="B1336" s="47">
        <v>35.86</v>
      </c>
      <c r="C1336" s="47" t="str">
        <f t="shared" si="40"/>
        <v>Obesity</v>
      </c>
      <c r="D1336" s="47">
        <v>7.93</v>
      </c>
      <c r="E1336" s="47" t="str">
        <f t="shared" si="41"/>
        <v>Above Diabetes</v>
      </c>
      <c r="F1336" s="47" t="s">
        <v>2380</v>
      </c>
      <c r="G1336" s="47" t="s">
        <v>2380</v>
      </c>
      <c r="H1336" s="47" t="s">
        <v>2380</v>
      </c>
      <c r="I1336" s="47">
        <v>2</v>
      </c>
      <c r="J1336" s="47" t="s">
        <v>2380</v>
      </c>
    </row>
    <row r="1337" spans="1:10" x14ac:dyDescent="0.25">
      <c r="A1337" s="47" t="s">
        <v>1035</v>
      </c>
      <c r="B1337" s="47">
        <v>30.3</v>
      </c>
      <c r="C1337" s="47" t="str">
        <f t="shared" si="40"/>
        <v>Obesity</v>
      </c>
      <c r="D1337" s="47">
        <v>9.4499999999999993</v>
      </c>
      <c r="E1337" s="47" t="str">
        <f t="shared" si="41"/>
        <v>Above Diabetes</v>
      </c>
      <c r="F1337" s="47" t="s">
        <v>2380</v>
      </c>
      <c r="G1337" s="47" t="s">
        <v>2380</v>
      </c>
      <c r="H1337" s="47" t="s">
        <v>2380</v>
      </c>
      <c r="I1337" s="47">
        <v>2</v>
      </c>
      <c r="J1337" s="47" t="s">
        <v>2380</v>
      </c>
    </row>
    <row r="1338" spans="1:10" x14ac:dyDescent="0.25">
      <c r="A1338" s="47" t="s">
        <v>1034</v>
      </c>
      <c r="B1338" s="47">
        <v>32.015000000000001</v>
      </c>
      <c r="C1338" s="47" t="str">
        <f t="shared" si="40"/>
        <v>Obesity</v>
      </c>
      <c r="D1338" s="47">
        <v>7.67</v>
      </c>
      <c r="E1338" s="47" t="str">
        <f t="shared" si="41"/>
        <v>Above Diabetes</v>
      </c>
      <c r="F1338" s="47" t="s">
        <v>2380</v>
      </c>
      <c r="G1338" s="47" t="s">
        <v>2380</v>
      </c>
      <c r="H1338" s="47" t="s">
        <v>2380</v>
      </c>
      <c r="I1338" s="47">
        <v>0</v>
      </c>
      <c r="J1338" s="47" t="s">
        <v>2380</v>
      </c>
    </row>
    <row r="1339" spans="1:10" x14ac:dyDescent="0.25">
      <c r="A1339" s="47" t="s">
        <v>1033</v>
      </c>
      <c r="B1339" s="47">
        <v>25.06</v>
      </c>
      <c r="C1339" s="47" t="str">
        <f t="shared" si="40"/>
        <v>Over Weight</v>
      </c>
      <c r="D1339" s="47">
        <v>10.53</v>
      </c>
      <c r="E1339" s="47" t="str">
        <f t="shared" si="41"/>
        <v>Above Diabetes</v>
      </c>
      <c r="F1339" s="47" t="s">
        <v>2380</v>
      </c>
      <c r="G1339" s="47" t="s">
        <v>2380</v>
      </c>
      <c r="H1339" s="47" t="s">
        <v>2380</v>
      </c>
      <c r="I1339" s="47">
        <v>2</v>
      </c>
      <c r="J1339" s="47" t="s">
        <v>2380</v>
      </c>
    </row>
    <row r="1340" spans="1:10" x14ac:dyDescent="0.25">
      <c r="A1340" s="47" t="s">
        <v>1032</v>
      </c>
      <c r="B1340" s="47">
        <v>18.829999999999998</v>
      </c>
      <c r="C1340" s="47" t="str">
        <f t="shared" si="40"/>
        <v>Healthy Weight</v>
      </c>
      <c r="D1340" s="47">
        <v>10.08</v>
      </c>
      <c r="E1340" s="47" t="str">
        <f t="shared" si="41"/>
        <v>Above Diabetes</v>
      </c>
      <c r="F1340" s="47" t="s">
        <v>2383</v>
      </c>
      <c r="G1340" s="47" t="s">
        <v>2380</v>
      </c>
      <c r="H1340" s="47" t="s">
        <v>2380</v>
      </c>
      <c r="I1340" s="47">
        <v>0</v>
      </c>
      <c r="J1340" s="47" t="s">
        <v>2380</v>
      </c>
    </row>
    <row r="1341" spans="1:10" x14ac:dyDescent="0.25">
      <c r="A1341" s="47" t="s">
        <v>1031</v>
      </c>
      <c r="B1341" s="47">
        <v>47.52</v>
      </c>
      <c r="C1341" s="47" t="str">
        <f t="shared" si="40"/>
        <v>Obesity</v>
      </c>
      <c r="D1341" s="47">
        <v>11.39</v>
      </c>
      <c r="E1341" s="47" t="str">
        <f t="shared" si="41"/>
        <v>Above Diabetes</v>
      </c>
      <c r="F1341" s="47" t="s">
        <v>2383</v>
      </c>
      <c r="G1341" s="47" t="s">
        <v>2380</v>
      </c>
      <c r="H1341" s="47" t="s">
        <v>2380</v>
      </c>
      <c r="I1341" s="47">
        <v>1</v>
      </c>
      <c r="J1341" s="47" t="s">
        <v>2380</v>
      </c>
    </row>
    <row r="1342" spans="1:10" x14ac:dyDescent="0.25">
      <c r="A1342" s="47" t="s">
        <v>1030</v>
      </c>
      <c r="B1342" s="47">
        <v>37.82</v>
      </c>
      <c r="C1342" s="47" t="str">
        <f t="shared" si="40"/>
        <v>Obesity</v>
      </c>
      <c r="D1342" s="47">
        <v>6.36</v>
      </c>
      <c r="E1342" s="47" t="str">
        <f t="shared" si="41"/>
        <v>Prediabetes</v>
      </c>
      <c r="F1342" s="47" t="s">
        <v>2380</v>
      </c>
      <c r="G1342" s="47" t="s">
        <v>2380</v>
      </c>
      <c r="H1342" s="47" t="s">
        <v>2380</v>
      </c>
      <c r="I1342" s="47">
        <v>0</v>
      </c>
      <c r="J1342" s="47" t="s">
        <v>2380</v>
      </c>
    </row>
    <row r="1343" spans="1:10" x14ac:dyDescent="0.25">
      <c r="A1343" s="47" t="s">
        <v>1029</v>
      </c>
      <c r="B1343" s="47">
        <v>44.16</v>
      </c>
      <c r="C1343" s="47" t="str">
        <f t="shared" si="40"/>
        <v>Obesity</v>
      </c>
      <c r="D1343" s="47">
        <v>5.31</v>
      </c>
      <c r="E1343" s="47" t="str">
        <f t="shared" si="41"/>
        <v>Normal</v>
      </c>
      <c r="F1343" s="47" t="s">
        <v>2383</v>
      </c>
      <c r="G1343" s="47" t="s">
        <v>2380</v>
      </c>
      <c r="H1343" s="47" t="s">
        <v>2380</v>
      </c>
      <c r="I1343" s="47">
        <v>0</v>
      </c>
      <c r="J1343" s="47" t="s">
        <v>2380</v>
      </c>
    </row>
    <row r="1344" spans="1:10" x14ac:dyDescent="0.25">
      <c r="A1344" s="47" t="s">
        <v>1028</v>
      </c>
      <c r="B1344" s="47">
        <v>37.049999999999997</v>
      </c>
      <c r="C1344" s="47" t="str">
        <f t="shared" si="40"/>
        <v>Obesity</v>
      </c>
      <c r="D1344" s="47">
        <v>4.74</v>
      </c>
      <c r="E1344" s="47" t="str">
        <f t="shared" si="41"/>
        <v>Normal</v>
      </c>
      <c r="F1344" s="47" t="s">
        <v>2380</v>
      </c>
      <c r="G1344" s="47" t="s">
        <v>2380</v>
      </c>
      <c r="H1344" s="47" t="s">
        <v>2383</v>
      </c>
      <c r="I1344" s="47">
        <v>1</v>
      </c>
      <c r="J1344" s="47" t="s">
        <v>2380</v>
      </c>
    </row>
    <row r="1345" spans="1:10" x14ac:dyDescent="0.25">
      <c r="A1345" s="47" t="s">
        <v>1027</v>
      </c>
      <c r="B1345" s="47">
        <v>18.66</v>
      </c>
      <c r="C1345" s="47" t="str">
        <f t="shared" si="40"/>
        <v>Healthy Weight</v>
      </c>
      <c r="D1345" s="47">
        <v>11.35</v>
      </c>
      <c r="E1345" s="47" t="str">
        <f t="shared" si="41"/>
        <v>Above Diabetes</v>
      </c>
      <c r="F1345" s="47" t="s">
        <v>2380</v>
      </c>
      <c r="G1345" s="47" t="s">
        <v>2380</v>
      </c>
      <c r="H1345" s="47" t="s">
        <v>2380</v>
      </c>
      <c r="I1345" s="47">
        <v>0</v>
      </c>
      <c r="J1345" s="47" t="s">
        <v>2380</v>
      </c>
    </row>
    <row r="1346" spans="1:10" x14ac:dyDescent="0.25">
      <c r="A1346" s="47" t="s">
        <v>1026</v>
      </c>
      <c r="B1346" s="47">
        <v>36.200000000000003</v>
      </c>
      <c r="C1346" s="47" t="str">
        <f t="shared" si="40"/>
        <v>Obesity</v>
      </c>
      <c r="D1346" s="47">
        <v>6.81</v>
      </c>
      <c r="E1346" s="47" t="str">
        <f t="shared" si="41"/>
        <v>Above Diabetes</v>
      </c>
      <c r="F1346" s="47" t="s">
        <v>2383</v>
      </c>
      <c r="G1346" s="47" t="s">
        <v>2380</v>
      </c>
      <c r="H1346" s="47" t="s">
        <v>2380</v>
      </c>
      <c r="I1346" s="47">
        <v>1</v>
      </c>
      <c r="J1346" s="47" t="s">
        <v>2380</v>
      </c>
    </row>
    <row r="1347" spans="1:10" x14ac:dyDescent="0.25">
      <c r="A1347" s="47" t="s">
        <v>1025</v>
      </c>
      <c r="B1347" s="47">
        <v>18.87</v>
      </c>
      <c r="C1347" s="47" t="str">
        <f t="shared" ref="C1347:C1410" si="42">IF(B1347&lt;18.5,"Under Weight", IF(B1347&lt;=24.9,"Healthy Weight", IF(B1347&lt;=29.9,"Over Weight","Obesity")))</f>
        <v>Healthy Weight</v>
      </c>
      <c r="D1347" s="47">
        <v>8.06</v>
      </c>
      <c r="E1347" s="47" t="str">
        <f t="shared" ref="E1347:E1410" si="43">IF(D1347&lt;5.7,"Normal", IF(D1347&lt;=6.4,"Prediabetes","Above Diabetes"))</f>
        <v>Above Diabetes</v>
      </c>
      <c r="F1347" s="47" t="s">
        <v>2380</v>
      </c>
      <c r="G1347" s="47" t="s">
        <v>2380</v>
      </c>
      <c r="H1347" s="47" t="s">
        <v>2380</v>
      </c>
      <c r="I1347" s="47">
        <v>0</v>
      </c>
      <c r="J1347" s="47" t="s">
        <v>2380</v>
      </c>
    </row>
    <row r="1348" spans="1:10" x14ac:dyDescent="0.25">
      <c r="A1348" s="47" t="s">
        <v>1024</v>
      </c>
      <c r="B1348" s="47">
        <v>32.299999999999997</v>
      </c>
      <c r="C1348" s="47" t="str">
        <f t="shared" si="42"/>
        <v>Obesity</v>
      </c>
      <c r="D1348" s="47">
        <v>6.74</v>
      </c>
      <c r="E1348" s="47" t="str">
        <f t="shared" si="43"/>
        <v>Above Diabetes</v>
      </c>
      <c r="F1348" s="47" t="s">
        <v>2383</v>
      </c>
      <c r="G1348" s="47" t="s">
        <v>2380</v>
      </c>
      <c r="H1348" s="47" t="s">
        <v>2380</v>
      </c>
      <c r="I1348" s="47">
        <v>1</v>
      </c>
      <c r="J1348" s="47" t="s">
        <v>2380</v>
      </c>
    </row>
    <row r="1349" spans="1:10" x14ac:dyDescent="0.25">
      <c r="A1349" s="47" t="s">
        <v>1023</v>
      </c>
      <c r="B1349" s="47">
        <v>22.64</v>
      </c>
      <c r="C1349" s="47" t="str">
        <f t="shared" si="42"/>
        <v>Healthy Weight</v>
      </c>
      <c r="D1349" s="47">
        <v>6.54</v>
      </c>
      <c r="E1349" s="47" t="str">
        <f t="shared" si="43"/>
        <v>Above Diabetes</v>
      </c>
      <c r="F1349" s="47" t="s">
        <v>2383</v>
      </c>
      <c r="G1349" s="47" t="s">
        <v>2380</v>
      </c>
      <c r="H1349" s="47" t="s">
        <v>2380</v>
      </c>
      <c r="I1349" s="47">
        <v>2</v>
      </c>
      <c r="J1349" s="47" t="s">
        <v>2380</v>
      </c>
    </row>
    <row r="1350" spans="1:10" x14ac:dyDescent="0.25">
      <c r="A1350" s="47" t="s">
        <v>1022</v>
      </c>
      <c r="B1350" s="47">
        <v>28.69</v>
      </c>
      <c r="C1350" s="47" t="str">
        <f t="shared" si="42"/>
        <v>Over Weight</v>
      </c>
      <c r="D1350" s="47">
        <v>5.4</v>
      </c>
      <c r="E1350" s="47" t="str">
        <f t="shared" si="43"/>
        <v>Normal</v>
      </c>
      <c r="F1350" s="47" t="s">
        <v>2380</v>
      </c>
      <c r="G1350" s="47" t="s">
        <v>2380</v>
      </c>
      <c r="H1350" s="47" t="s">
        <v>2380</v>
      </c>
      <c r="I1350" s="47">
        <v>0</v>
      </c>
      <c r="J1350" s="47" t="s">
        <v>2380</v>
      </c>
    </row>
    <row r="1351" spans="1:10" x14ac:dyDescent="0.25">
      <c r="A1351" s="47" t="s">
        <v>1021</v>
      </c>
      <c r="B1351" s="47">
        <v>28.16</v>
      </c>
      <c r="C1351" s="47" t="str">
        <f t="shared" si="42"/>
        <v>Over Weight</v>
      </c>
      <c r="D1351" s="47">
        <v>5.58</v>
      </c>
      <c r="E1351" s="47" t="str">
        <f t="shared" si="43"/>
        <v>Normal</v>
      </c>
      <c r="F1351" s="47" t="s">
        <v>2383</v>
      </c>
      <c r="G1351" s="47" t="s">
        <v>2380</v>
      </c>
      <c r="H1351" s="47" t="s">
        <v>2380</v>
      </c>
      <c r="I1351" s="47">
        <v>0</v>
      </c>
      <c r="J1351" s="47" t="s">
        <v>2380</v>
      </c>
    </row>
    <row r="1352" spans="1:10" x14ac:dyDescent="0.25">
      <c r="A1352" s="47" t="s">
        <v>1020</v>
      </c>
      <c r="B1352" s="47">
        <v>45.54</v>
      </c>
      <c r="C1352" s="47" t="str">
        <f t="shared" si="42"/>
        <v>Obesity</v>
      </c>
      <c r="D1352" s="47">
        <v>5.84</v>
      </c>
      <c r="E1352" s="47" t="str">
        <f t="shared" si="43"/>
        <v>Prediabetes</v>
      </c>
      <c r="F1352" s="47" t="s">
        <v>2380</v>
      </c>
      <c r="G1352" s="47" t="s">
        <v>2380</v>
      </c>
      <c r="H1352" s="47" t="s">
        <v>2383</v>
      </c>
      <c r="I1352" s="47">
        <v>1</v>
      </c>
      <c r="J1352" s="47" t="s">
        <v>2380</v>
      </c>
    </row>
    <row r="1353" spans="1:10" x14ac:dyDescent="0.25">
      <c r="A1353" s="47" t="s">
        <v>1019</v>
      </c>
      <c r="B1353" s="47">
        <v>28.7</v>
      </c>
      <c r="C1353" s="47" t="str">
        <f t="shared" si="42"/>
        <v>Over Weight</v>
      </c>
      <c r="D1353" s="47">
        <v>4.2</v>
      </c>
      <c r="E1353" s="47" t="str">
        <f t="shared" si="43"/>
        <v>Normal</v>
      </c>
      <c r="F1353" s="47" t="s">
        <v>2380</v>
      </c>
      <c r="G1353" s="47" t="s">
        <v>2380</v>
      </c>
      <c r="H1353" s="47" t="s">
        <v>2380</v>
      </c>
      <c r="I1353" s="47">
        <v>0</v>
      </c>
      <c r="J1353" s="47" t="s">
        <v>2380</v>
      </c>
    </row>
    <row r="1354" spans="1:10" x14ac:dyDescent="0.25">
      <c r="A1354" s="47" t="s">
        <v>1018</v>
      </c>
      <c r="B1354" s="47">
        <v>27.74</v>
      </c>
      <c r="C1354" s="47" t="str">
        <f t="shared" si="42"/>
        <v>Over Weight</v>
      </c>
      <c r="D1354" s="47">
        <v>6.06</v>
      </c>
      <c r="E1354" s="47" t="str">
        <f t="shared" si="43"/>
        <v>Prediabetes</v>
      </c>
      <c r="F1354" s="47" t="s">
        <v>2383</v>
      </c>
      <c r="G1354" s="47" t="s">
        <v>2380</v>
      </c>
      <c r="H1354" s="47" t="s">
        <v>2380</v>
      </c>
      <c r="I1354" s="47">
        <v>0</v>
      </c>
      <c r="J1354" s="47" t="s">
        <v>2380</v>
      </c>
    </row>
    <row r="1355" spans="1:10" x14ac:dyDescent="0.25">
      <c r="A1355" s="47" t="s">
        <v>1017</v>
      </c>
      <c r="B1355" s="47">
        <v>36.954999999999998</v>
      </c>
      <c r="C1355" s="47" t="str">
        <f t="shared" si="42"/>
        <v>Obesity</v>
      </c>
      <c r="D1355" s="47">
        <v>7.57</v>
      </c>
      <c r="E1355" s="47" t="str">
        <f t="shared" si="43"/>
        <v>Above Diabetes</v>
      </c>
      <c r="F1355" s="47" t="s">
        <v>2380</v>
      </c>
      <c r="G1355" s="47" t="s">
        <v>2380</v>
      </c>
      <c r="H1355" s="47" t="s">
        <v>2380</v>
      </c>
      <c r="I1355" s="47">
        <v>0</v>
      </c>
      <c r="J1355" s="47" t="s">
        <v>2380</v>
      </c>
    </row>
    <row r="1356" spans="1:10" x14ac:dyDescent="0.25">
      <c r="A1356" s="47" t="s">
        <v>1016</v>
      </c>
      <c r="B1356" s="47">
        <v>30.69</v>
      </c>
      <c r="C1356" s="47" t="str">
        <f t="shared" si="42"/>
        <v>Obesity</v>
      </c>
      <c r="D1356" s="47">
        <v>6.15</v>
      </c>
      <c r="E1356" s="47" t="str">
        <f t="shared" si="43"/>
        <v>Prediabetes</v>
      </c>
      <c r="F1356" s="47" t="s">
        <v>2380</v>
      </c>
      <c r="G1356" s="47" t="s">
        <v>2380</v>
      </c>
      <c r="H1356" s="47" t="s">
        <v>2380</v>
      </c>
      <c r="I1356" s="47">
        <v>0</v>
      </c>
      <c r="J1356" s="47" t="s">
        <v>2380</v>
      </c>
    </row>
    <row r="1357" spans="1:10" x14ac:dyDescent="0.25">
      <c r="A1357" s="47" t="s">
        <v>1015</v>
      </c>
      <c r="B1357" s="47">
        <v>24.984999999999999</v>
      </c>
      <c r="C1357" s="47" t="str">
        <f t="shared" si="42"/>
        <v>Over Weight</v>
      </c>
      <c r="D1357" s="47">
        <v>4.5599999999999996</v>
      </c>
      <c r="E1357" s="47" t="str">
        <f t="shared" si="43"/>
        <v>Normal</v>
      </c>
      <c r="F1357" s="47" t="s">
        <v>2380</v>
      </c>
      <c r="G1357" s="47" t="s">
        <v>2380</v>
      </c>
      <c r="H1357" s="47" t="s">
        <v>2380</v>
      </c>
      <c r="I1357" s="47">
        <v>0</v>
      </c>
      <c r="J1357" s="47" t="s">
        <v>2380</v>
      </c>
    </row>
    <row r="1358" spans="1:10" x14ac:dyDescent="0.25">
      <c r="A1358" s="47" t="s">
        <v>1014</v>
      </c>
      <c r="B1358" s="47">
        <v>39.42</v>
      </c>
      <c r="C1358" s="47" t="str">
        <f t="shared" si="42"/>
        <v>Obesity</v>
      </c>
      <c r="D1358" s="47">
        <v>4.72</v>
      </c>
      <c r="E1358" s="47" t="str">
        <f t="shared" si="43"/>
        <v>Normal</v>
      </c>
      <c r="F1358" s="47" t="s">
        <v>2383</v>
      </c>
      <c r="G1358" s="47" t="s">
        <v>2380</v>
      </c>
      <c r="H1358" s="47" t="s">
        <v>2380</v>
      </c>
      <c r="I1358" s="47">
        <v>1</v>
      </c>
      <c r="J1358" s="47" t="s">
        <v>2380</v>
      </c>
    </row>
    <row r="1359" spans="1:10" x14ac:dyDescent="0.25">
      <c r="A1359" s="47" t="s">
        <v>1013</v>
      </c>
      <c r="B1359" s="47">
        <v>16.8</v>
      </c>
      <c r="C1359" s="47" t="str">
        <f t="shared" si="42"/>
        <v>Under Weight</v>
      </c>
      <c r="D1359" s="47">
        <v>7.98</v>
      </c>
      <c r="E1359" s="47" t="str">
        <f t="shared" si="43"/>
        <v>Above Diabetes</v>
      </c>
      <c r="F1359" s="47" t="s">
        <v>2380</v>
      </c>
      <c r="G1359" s="47" t="s">
        <v>2380</v>
      </c>
      <c r="H1359" s="47" t="s">
        <v>2380</v>
      </c>
      <c r="I1359" s="47">
        <v>0</v>
      </c>
      <c r="J1359" s="47" t="s">
        <v>2380</v>
      </c>
    </row>
    <row r="1360" spans="1:10" x14ac:dyDescent="0.25">
      <c r="A1360" s="47" t="s">
        <v>1012</v>
      </c>
      <c r="B1360" s="47">
        <v>23.274999999999999</v>
      </c>
      <c r="C1360" s="47" t="str">
        <f t="shared" si="42"/>
        <v>Healthy Weight</v>
      </c>
      <c r="D1360" s="47">
        <v>6.26</v>
      </c>
      <c r="E1360" s="47" t="str">
        <f t="shared" si="43"/>
        <v>Prediabetes</v>
      </c>
      <c r="F1360" s="47" t="s">
        <v>2383</v>
      </c>
      <c r="G1360" s="47" t="s">
        <v>2380</v>
      </c>
      <c r="H1360" s="47" t="s">
        <v>2383</v>
      </c>
      <c r="I1360" s="47">
        <v>1</v>
      </c>
      <c r="J1360" s="47" t="s">
        <v>2380</v>
      </c>
    </row>
    <row r="1361" spans="1:10" x14ac:dyDescent="0.25">
      <c r="A1361" s="47" t="s">
        <v>1011</v>
      </c>
      <c r="B1361" s="47">
        <v>22.8</v>
      </c>
      <c r="C1361" s="47" t="str">
        <f t="shared" si="42"/>
        <v>Healthy Weight</v>
      </c>
      <c r="D1361" s="47">
        <v>4.29</v>
      </c>
      <c r="E1361" s="47" t="str">
        <f t="shared" si="43"/>
        <v>Normal</v>
      </c>
      <c r="F1361" s="47" t="s">
        <v>2383</v>
      </c>
      <c r="G1361" s="47" t="s">
        <v>2380</v>
      </c>
      <c r="H1361" s="47" t="s">
        <v>2383</v>
      </c>
      <c r="I1361" s="47">
        <v>1</v>
      </c>
      <c r="J1361" s="47" t="s">
        <v>2380</v>
      </c>
    </row>
    <row r="1362" spans="1:10" x14ac:dyDescent="0.25">
      <c r="A1362" s="47" t="s">
        <v>1010</v>
      </c>
      <c r="B1362" s="47">
        <v>24.3</v>
      </c>
      <c r="C1362" s="47" t="str">
        <f t="shared" si="42"/>
        <v>Healthy Weight</v>
      </c>
      <c r="D1362" s="47">
        <v>5.43</v>
      </c>
      <c r="E1362" s="47" t="str">
        <f t="shared" si="43"/>
        <v>Normal</v>
      </c>
      <c r="F1362" s="47" t="s">
        <v>2380</v>
      </c>
      <c r="G1362" s="47" t="s">
        <v>2380</v>
      </c>
      <c r="H1362" s="47" t="s">
        <v>2380</v>
      </c>
      <c r="I1362" s="47">
        <v>2</v>
      </c>
      <c r="J1362" s="47" t="s">
        <v>2380</v>
      </c>
    </row>
    <row r="1363" spans="1:10" x14ac:dyDescent="0.25">
      <c r="A1363" s="47" t="s">
        <v>1009</v>
      </c>
      <c r="B1363" s="47">
        <v>25.13</v>
      </c>
      <c r="C1363" s="47" t="str">
        <f t="shared" si="42"/>
        <v>Over Weight</v>
      </c>
      <c r="D1363" s="47">
        <v>8</v>
      </c>
      <c r="E1363" s="47" t="str">
        <f t="shared" si="43"/>
        <v>Above Diabetes</v>
      </c>
      <c r="F1363" s="47" t="s">
        <v>2383</v>
      </c>
      <c r="G1363" s="47" t="s">
        <v>2380</v>
      </c>
      <c r="H1363" s="47" t="s">
        <v>2380</v>
      </c>
      <c r="I1363" s="47">
        <v>1</v>
      </c>
      <c r="J1363" s="47" t="s">
        <v>2380</v>
      </c>
    </row>
    <row r="1364" spans="1:10" x14ac:dyDescent="0.25">
      <c r="A1364" s="47" t="s">
        <v>1008</v>
      </c>
      <c r="B1364" s="47">
        <v>22.72</v>
      </c>
      <c r="C1364" s="47" t="str">
        <f t="shared" si="42"/>
        <v>Healthy Weight</v>
      </c>
      <c r="D1364" s="47">
        <v>9.9600000000000009</v>
      </c>
      <c r="E1364" s="47" t="str">
        <f t="shared" si="43"/>
        <v>Above Diabetes</v>
      </c>
      <c r="F1364" s="47" t="s">
        <v>2383</v>
      </c>
      <c r="G1364" s="47" t="s">
        <v>2380</v>
      </c>
      <c r="H1364" s="47" t="s">
        <v>2380</v>
      </c>
      <c r="I1364" s="47">
        <v>2</v>
      </c>
      <c r="J1364" s="47" t="s">
        <v>2380</v>
      </c>
    </row>
    <row r="1365" spans="1:10" x14ac:dyDescent="0.25">
      <c r="A1365" s="47" t="s">
        <v>1007</v>
      </c>
      <c r="B1365" s="47">
        <v>32.6</v>
      </c>
      <c r="C1365" s="47" t="str">
        <f t="shared" si="42"/>
        <v>Obesity</v>
      </c>
      <c r="D1365" s="47">
        <v>6.8</v>
      </c>
      <c r="E1365" s="47" t="str">
        <f t="shared" si="43"/>
        <v>Above Diabetes</v>
      </c>
      <c r="F1365" s="47" t="s">
        <v>2383</v>
      </c>
      <c r="G1365" s="47" t="s">
        <v>2380</v>
      </c>
      <c r="H1365" s="47" t="s">
        <v>2380</v>
      </c>
      <c r="I1365" s="47">
        <v>0</v>
      </c>
      <c r="J1365" s="47" t="s">
        <v>2380</v>
      </c>
    </row>
    <row r="1366" spans="1:10" x14ac:dyDescent="0.25">
      <c r="A1366" s="47" t="s">
        <v>1006</v>
      </c>
      <c r="B1366" s="47">
        <v>17.28</v>
      </c>
      <c r="C1366" s="47" t="str">
        <f t="shared" si="42"/>
        <v>Under Weight</v>
      </c>
      <c r="D1366" s="47">
        <v>6.22</v>
      </c>
      <c r="E1366" s="47" t="str">
        <f t="shared" si="43"/>
        <v>Prediabetes</v>
      </c>
      <c r="F1366" s="47" t="s">
        <v>2383</v>
      </c>
      <c r="G1366" s="47" t="s">
        <v>2380</v>
      </c>
      <c r="H1366" s="47" t="s">
        <v>2380</v>
      </c>
      <c r="I1366" s="47">
        <v>2</v>
      </c>
      <c r="J1366" s="47" t="s">
        <v>2380</v>
      </c>
    </row>
    <row r="1367" spans="1:10" x14ac:dyDescent="0.25">
      <c r="A1367" s="47" t="s">
        <v>1005</v>
      </c>
      <c r="B1367" s="47">
        <v>27.92</v>
      </c>
      <c r="C1367" s="47" t="str">
        <f t="shared" si="42"/>
        <v>Over Weight</v>
      </c>
      <c r="D1367" s="47">
        <v>5.79</v>
      </c>
      <c r="E1367" s="47" t="str">
        <f t="shared" si="43"/>
        <v>Prediabetes</v>
      </c>
      <c r="F1367" s="47" t="s">
        <v>2380</v>
      </c>
      <c r="G1367" s="47" t="s">
        <v>2380</v>
      </c>
      <c r="H1367" s="47" t="s">
        <v>2380</v>
      </c>
      <c r="I1367" s="47">
        <v>1</v>
      </c>
      <c r="J1367" s="47" t="s">
        <v>2380</v>
      </c>
    </row>
    <row r="1368" spans="1:10" x14ac:dyDescent="0.25">
      <c r="A1368" s="47" t="s">
        <v>1004</v>
      </c>
      <c r="B1368" s="47">
        <v>38.284999999999997</v>
      </c>
      <c r="C1368" s="47" t="str">
        <f t="shared" si="42"/>
        <v>Obesity</v>
      </c>
      <c r="D1368" s="47">
        <v>5.41</v>
      </c>
      <c r="E1368" s="47" t="str">
        <f t="shared" si="43"/>
        <v>Normal</v>
      </c>
      <c r="F1368" s="47" t="s">
        <v>2380</v>
      </c>
      <c r="G1368" s="47" t="s">
        <v>2380</v>
      </c>
      <c r="H1368" s="47" t="s">
        <v>2380</v>
      </c>
      <c r="I1368" s="47">
        <v>0</v>
      </c>
      <c r="J1368" s="47" t="s">
        <v>2380</v>
      </c>
    </row>
    <row r="1369" spans="1:10" x14ac:dyDescent="0.25">
      <c r="A1369" s="47" t="s">
        <v>1003</v>
      </c>
      <c r="B1369" s="47">
        <v>16.48</v>
      </c>
      <c r="C1369" s="47" t="str">
        <f t="shared" si="42"/>
        <v>Under Weight</v>
      </c>
      <c r="D1369" s="47">
        <v>11.05</v>
      </c>
      <c r="E1369" s="47" t="str">
        <f t="shared" si="43"/>
        <v>Above Diabetes</v>
      </c>
      <c r="F1369" s="47" t="s">
        <v>2380</v>
      </c>
      <c r="G1369" s="47" t="s">
        <v>2380</v>
      </c>
      <c r="H1369" s="47" t="s">
        <v>2380</v>
      </c>
      <c r="I1369" s="47">
        <v>0</v>
      </c>
      <c r="J1369" s="47" t="s">
        <v>2380</v>
      </c>
    </row>
    <row r="1370" spans="1:10" x14ac:dyDescent="0.25">
      <c r="A1370" s="47" t="s">
        <v>1002</v>
      </c>
      <c r="B1370" s="47">
        <v>38.57</v>
      </c>
      <c r="C1370" s="47" t="str">
        <f t="shared" si="42"/>
        <v>Obesity</v>
      </c>
      <c r="D1370" s="47">
        <v>6.27</v>
      </c>
      <c r="E1370" s="47" t="str">
        <f t="shared" si="43"/>
        <v>Prediabetes</v>
      </c>
      <c r="F1370" s="47" t="s">
        <v>2380</v>
      </c>
      <c r="G1370" s="47" t="s">
        <v>2380</v>
      </c>
      <c r="H1370" s="47" t="s">
        <v>2380</v>
      </c>
      <c r="I1370" s="47">
        <v>0</v>
      </c>
      <c r="J1370" s="47" t="s">
        <v>2380</v>
      </c>
    </row>
    <row r="1371" spans="1:10" x14ac:dyDescent="0.25">
      <c r="A1371" s="47" t="s">
        <v>1001</v>
      </c>
      <c r="B1371" s="47">
        <v>43.85</v>
      </c>
      <c r="C1371" s="47" t="str">
        <f t="shared" si="42"/>
        <v>Obesity</v>
      </c>
      <c r="D1371" s="47">
        <v>4.7699999999999996</v>
      </c>
      <c r="E1371" s="47" t="str">
        <f t="shared" si="43"/>
        <v>Normal</v>
      </c>
      <c r="F1371" s="47" t="s">
        <v>2383</v>
      </c>
      <c r="G1371" s="47" t="s">
        <v>2380</v>
      </c>
      <c r="H1371" s="47" t="s">
        <v>2380</v>
      </c>
      <c r="I1371" s="47">
        <v>0</v>
      </c>
      <c r="J1371" s="47" t="s">
        <v>2380</v>
      </c>
    </row>
    <row r="1372" spans="1:10" x14ac:dyDescent="0.25">
      <c r="A1372" s="47" t="s">
        <v>1000</v>
      </c>
      <c r="B1372" s="47">
        <v>30.11</v>
      </c>
      <c r="C1372" s="47" t="str">
        <f t="shared" si="42"/>
        <v>Obesity</v>
      </c>
      <c r="D1372" s="47">
        <v>4.08</v>
      </c>
      <c r="E1372" s="47" t="str">
        <f t="shared" si="43"/>
        <v>Normal</v>
      </c>
      <c r="F1372" s="47" t="s">
        <v>2380</v>
      </c>
      <c r="G1372" s="47" t="s">
        <v>2380</v>
      </c>
      <c r="H1372" s="47" t="s">
        <v>2380</v>
      </c>
      <c r="I1372" s="47">
        <v>0</v>
      </c>
      <c r="J1372" s="47" t="s">
        <v>2380</v>
      </c>
    </row>
    <row r="1373" spans="1:10" x14ac:dyDescent="0.25">
      <c r="A1373" s="47" t="s">
        <v>999</v>
      </c>
      <c r="B1373" s="47">
        <v>31.59</v>
      </c>
      <c r="C1373" s="47" t="str">
        <f t="shared" si="42"/>
        <v>Obesity</v>
      </c>
      <c r="D1373" s="47">
        <v>6.01</v>
      </c>
      <c r="E1373" s="47" t="str">
        <f t="shared" si="43"/>
        <v>Prediabetes</v>
      </c>
      <c r="F1373" s="47" t="s">
        <v>2380</v>
      </c>
      <c r="G1373" s="47" t="s">
        <v>2380</v>
      </c>
      <c r="H1373" s="47" t="s">
        <v>2380</v>
      </c>
      <c r="I1373" s="47">
        <v>0</v>
      </c>
      <c r="J1373" s="47" t="s">
        <v>2380</v>
      </c>
    </row>
    <row r="1374" spans="1:10" x14ac:dyDescent="0.25">
      <c r="A1374" s="47" t="s">
        <v>998</v>
      </c>
      <c r="B1374" s="47">
        <v>40.15</v>
      </c>
      <c r="C1374" s="47" t="str">
        <f t="shared" si="42"/>
        <v>Obesity</v>
      </c>
      <c r="D1374" s="47">
        <v>11.84</v>
      </c>
      <c r="E1374" s="47" t="str">
        <f t="shared" si="43"/>
        <v>Above Diabetes</v>
      </c>
      <c r="F1374" s="47" t="s">
        <v>2380</v>
      </c>
      <c r="G1374" s="47" t="s">
        <v>2380</v>
      </c>
      <c r="H1374" s="47" t="s">
        <v>2380</v>
      </c>
      <c r="I1374" s="47">
        <v>0</v>
      </c>
      <c r="J1374" s="47" t="s">
        <v>2380</v>
      </c>
    </row>
    <row r="1375" spans="1:10" x14ac:dyDescent="0.25">
      <c r="A1375" s="47" t="s">
        <v>997</v>
      </c>
      <c r="B1375" s="47">
        <v>40.700000000000003</v>
      </c>
      <c r="C1375" s="47" t="str">
        <f t="shared" si="42"/>
        <v>Obesity</v>
      </c>
      <c r="D1375" s="47">
        <v>6.27</v>
      </c>
      <c r="E1375" s="47" t="str">
        <f t="shared" si="43"/>
        <v>Prediabetes</v>
      </c>
      <c r="F1375" s="47" t="s">
        <v>2383</v>
      </c>
      <c r="G1375" s="47" t="s">
        <v>2380</v>
      </c>
      <c r="H1375" s="47" t="s">
        <v>2383</v>
      </c>
      <c r="I1375" s="47">
        <v>1</v>
      </c>
      <c r="J1375" s="47" t="s">
        <v>2380</v>
      </c>
    </row>
    <row r="1376" spans="1:10" x14ac:dyDescent="0.25">
      <c r="A1376" s="47" t="s">
        <v>996</v>
      </c>
      <c r="B1376" s="47">
        <v>40.76</v>
      </c>
      <c r="C1376" s="47" t="str">
        <f t="shared" si="42"/>
        <v>Obesity</v>
      </c>
      <c r="D1376" s="47">
        <v>5.28</v>
      </c>
      <c r="E1376" s="47" t="str">
        <f t="shared" si="43"/>
        <v>Normal</v>
      </c>
      <c r="F1376" s="47" t="s">
        <v>2380</v>
      </c>
      <c r="G1376" s="47" t="s">
        <v>2380</v>
      </c>
      <c r="H1376" s="47" t="s">
        <v>2380</v>
      </c>
      <c r="I1376" s="47">
        <v>0</v>
      </c>
      <c r="J1376" s="47" t="s">
        <v>2380</v>
      </c>
    </row>
    <row r="1377" spans="1:10" x14ac:dyDescent="0.25">
      <c r="A1377" s="47" t="s">
        <v>995</v>
      </c>
      <c r="B1377" s="47">
        <v>29.7</v>
      </c>
      <c r="C1377" s="47" t="str">
        <f t="shared" si="42"/>
        <v>Over Weight</v>
      </c>
      <c r="D1377" s="47">
        <v>7.03</v>
      </c>
      <c r="E1377" s="47" t="str">
        <f t="shared" si="43"/>
        <v>Above Diabetes</v>
      </c>
      <c r="F1377" s="47" t="s">
        <v>2380</v>
      </c>
      <c r="G1377" s="47" t="s">
        <v>2380</v>
      </c>
      <c r="H1377" s="47" t="s">
        <v>2380</v>
      </c>
      <c r="I1377" s="47">
        <v>0</v>
      </c>
      <c r="J1377" s="47" t="s">
        <v>2380</v>
      </c>
    </row>
    <row r="1378" spans="1:10" x14ac:dyDescent="0.25">
      <c r="A1378" s="47" t="s">
        <v>994</v>
      </c>
      <c r="B1378" s="47">
        <v>40.58</v>
      </c>
      <c r="C1378" s="47" t="str">
        <f t="shared" si="42"/>
        <v>Obesity</v>
      </c>
      <c r="D1378" s="47">
        <v>5.32</v>
      </c>
      <c r="E1378" s="47" t="str">
        <f t="shared" si="43"/>
        <v>Normal</v>
      </c>
      <c r="F1378" s="47" t="s">
        <v>2383</v>
      </c>
      <c r="G1378" s="47" t="s">
        <v>2380</v>
      </c>
      <c r="H1378" s="47" t="s">
        <v>2383</v>
      </c>
      <c r="I1378" s="47">
        <v>1</v>
      </c>
      <c r="J1378" s="47" t="s">
        <v>2380</v>
      </c>
    </row>
    <row r="1379" spans="1:10" x14ac:dyDescent="0.25">
      <c r="A1379" s="47" t="s">
        <v>993</v>
      </c>
      <c r="B1379" s="47">
        <v>33.06</v>
      </c>
      <c r="C1379" s="47" t="str">
        <f t="shared" si="42"/>
        <v>Obesity</v>
      </c>
      <c r="D1379" s="47">
        <v>9.59</v>
      </c>
      <c r="E1379" s="47" t="str">
        <f t="shared" si="43"/>
        <v>Above Diabetes</v>
      </c>
      <c r="F1379" s="47" t="s">
        <v>2383</v>
      </c>
      <c r="G1379" s="47" t="s">
        <v>2380</v>
      </c>
      <c r="H1379" s="47" t="s">
        <v>2380</v>
      </c>
      <c r="I1379" s="47">
        <v>0</v>
      </c>
      <c r="J1379" s="47" t="s">
        <v>2380</v>
      </c>
    </row>
    <row r="1380" spans="1:10" x14ac:dyDescent="0.25">
      <c r="A1380" s="47" t="s">
        <v>992</v>
      </c>
      <c r="B1380" s="47">
        <v>26.62</v>
      </c>
      <c r="C1380" s="47" t="str">
        <f t="shared" si="42"/>
        <v>Over Weight</v>
      </c>
      <c r="D1380" s="47">
        <v>6.15</v>
      </c>
      <c r="E1380" s="47" t="str">
        <f t="shared" si="43"/>
        <v>Prediabetes</v>
      </c>
      <c r="F1380" s="47" t="s">
        <v>2383</v>
      </c>
      <c r="G1380" s="47" t="s">
        <v>2380</v>
      </c>
      <c r="H1380" s="47" t="s">
        <v>2380</v>
      </c>
      <c r="I1380" s="47">
        <v>0</v>
      </c>
      <c r="J1380" s="47" t="s">
        <v>2380</v>
      </c>
    </row>
    <row r="1381" spans="1:10" x14ac:dyDescent="0.25">
      <c r="A1381" s="47" t="s">
        <v>991</v>
      </c>
      <c r="B1381" s="47">
        <v>37.1</v>
      </c>
      <c r="C1381" s="47" t="str">
        <f t="shared" si="42"/>
        <v>Obesity</v>
      </c>
      <c r="D1381" s="47">
        <v>11.08</v>
      </c>
      <c r="E1381" s="47" t="str">
        <f t="shared" si="43"/>
        <v>Above Diabetes</v>
      </c>
      <c r="F1381" s="47" t="s">
        <v>2380</v>
      </c>
      <c r="G1381" s="47" t="s">
        <v>2380</v>
      </c>
      <c r="H1381" s="47" t="s">
        <v>2380</v>
      </c>
      <c r="I1381" s="47">
        <v>0</v>
      </c>
      <c r="J1381" s="47" t="s">
        <v>2380</v>
      </c>
    </row>
    <row r="1382" spans="1:10" x14ac:dyDescent="0.25">
      <c r="A1382" s="47" t="s">
        <v>990</v>
      </c>
      <c r="B1382" s="47">
        <v>18.28</v>
      </c>
      <c r="C1382" s="47" t="str">
        <f t="shared" si="42"/>
        <v>Under Weight</v>
      </c>
      <c r="D1382" s="47">
        <v>7.95</v>
      </c>
      <c r="E1382" s="47" t="str">
        <f t="shared" si="43"/>
        <v>Above Diabetes</v>
      </c>
      <c r="F1382" s="47" t="s">
        <v>2380</v>
      </c>
      <c r="G1382" s="47" t="s">
        <v>2380</v>
      </c>
      <c r="H1382" s="47" t="s">
        <v>2380</v>
      </c>
      <c r="I1382" s="47">
        <v>0</v>
      </c>
      <c r="J1382" s="47" t="s">
        <v>2380</v>
      </c>
    </row>
    <row r="1383" spans="1:10" x14ac:dyDescent="0.25">
      <c r="A1383" s="47" t="s">
        <v>989</v>
      </c>
      <c r="B1383" s="47">
        <v>35.814999999999998</v>
      </c>
      <c r="C1383" s="47" t="str">
        <f t="shared" si="42"/>
        <v>Obesity</v>
      </c>
      <c r="D1383" s="47">
        <v>6.23</v>
      </c>
      <c r="E1383" s="47" t="str">
        <f t="shared" si="43"/>
        <v>Prediabetes</v>
      </c>
      <c r="F1383" s="47" t="s">
        <v>2380</v>
      </c>
      <c r="G1383" s="47" t="s">
        <v>2380</v>
      </c>
      <c r="H1383" s="47" t="s">
        <v>2380</v>
      </c>
      <c r="I1383" s="47">
        <v>0</v>
      </c>
      <c r="J1383" s="47" t="s">
        <v>2380</v>
      </c>
    </row>
    <row r="1384" spans="1:10" x14ac:dyDescent="0.25">
      <c r="A1384" s="47" t="s">
        <v>988</v>
      </c>
      <c r="B1384" s="47">
        <v>30.69</v>
      </c>
      <c r="C1384" s="47" t="str">
        <f t="shared" si="42"/>
        <v>Obesity</v>
      </c>
      <c r="D1384" s="47">
        <v>6.5</v>
      </c>
      <c r="E1384" s="47" t="str">
        <f t="shared" si="43"/>
        <v>Above Diabetes</v>
      </c>
      <c r="F1384" s="47" t="s">
        <v>2380</v>
      </c>
      <c r="G1384" s="47" t="s">
        <v>2380</v>
      </c>
      <c r="H1384" s="47" t="s">
        <v>2380</v>
      </c>
      <c r="I1384" s="47">
        <v>0</v>
      </c>
      <c r="J1384" s="47" t="s">
        <v>2380</v>
      </c>
    </row>
    <row r="1385" spans="1:10" x14ac:dyDescent="0.25">
      <c r="A1385" s="47" t="s">
        <v>987</v>
      </c>
      <c r="B1385" s="47">
        <v>26.125</v>
      </c>
      <c r="C1385" s="47" t="str">
        <f t="shared" si="42"/>
        <v>Over Weight</v>
      </c>
      <c r="D1385" s="47">
        <v>5.22</v>
      </c>
      <c r="E1385" s="47" t="str">
        <f t="shared" si="43"/>
        <v>Normal</v>
      </c>
      <c r="F1385" s="47" t="s">
        <v>2380</v>
      </c>
      <c r="G1385" s="47" t="s">
        <v>2380</v>
      </c>
      <c r="H1385" s="47" t="s">
        <v>2380</v>
      </c>
      <c r="I1385" s="47">
        <v>0</v>
      </c>
      <c r="J1385" s="47" t="s">
        <v>2380</v>
      </c>
    </row>
    <row r="1386" spans="1:10" x14ac:dyDescent="0.25">
      <c r="A1386" s="47" t="s">
        <v>986</v>
      </c>
      <c r="B1386" s="47">
        <v>34.58</v>
      </c>
      <c r="C1386" s="47" t="str">
        <f t="shared" si="42"/>
        <v>Obesity</v>
      </c>
      <c r="D1386" s="47">
        <v>6.3</v>
      </c>
      <c r="E1386" s="47" t="str">
        <f t="shared" si="43"/>
        <v>Prediabetes</v>
      </c>
      <c r="F1386" s="47" t="s">
        <v>2380</v>
      </c>
      <c r="G1386" s="47" t="s">
        <v>2380</v>
      </c>
      <c r="H1386" s="47" t="s">
        <v>2383</v>
      </c>
      <c r="I1386" s="47">
        <v>1</v>
      </c>
      <c r="J1386" s="47" t="s">
        <v>2380</v>
      </c>
    </row>
    <row r="1387" spans="1:10" x14ac:dyDescent="0.25">
      <c r="A1387" s="47" t="s">
        <v>985</v>
      </c>
      <c r="B1387" s="47">
        <v>27.4</v>
      </c>
      <c r="C1387" s="47" t="str">
        <f t="shared" si="42"/>
        <v>Over Weight</v>
      </c>
      <c r="D1387" s="47">
        <v>8.84</v>
      </c>
      <c r="E1387" s="47" t="str">
        <f t="shared" si="43"/>
        <v>Above Diabetes</v>
      </c>
      <c r="F1387" s="47" t="s">
        <v>2380</v>
      </c>
      <c r="G1387" s="47" t="s">
        <v>2380</v>
      </c>
      <c r="H1387" s="47" t="s">
        <v>2380</v>
      </c>
      <c r="I1387" s="47">
        <v>0</v>
      </c>
      <c r="J1387" s="47" t="s">
        <v>2380</v>
      </c>
    </row>
    <row r="1388" spans="1:10" x14ac:dyDescent="0.25">
      <c r="A1388" s="47" t="s">
        <v>984</v>
      </c>
      <c r="B1388" s="47">
        <v>27.53</v>
      </c>
      <c r="C1388" s="47" t="str">
        <f t="shared" si="42"/>
        <v>Over Weight</v>
      </c>
      <c r="D1388" s="47">
        <v>4.1100000000000003</v>
      </c>
      <c r="E1388" s="47" t="str">
        <f t="shared" si="43"/>
        <v>Normal</v>
      </c>
      <c r="F1388" s="47" t="s">
        <v>2380</v>
      </c>
      <c r="G1388" s="47" t="s">
        <v>2380</v>
      </c>
      <c r="H1388" s="47" t="s">
        <v>2380</v>
      </c>
      <c r="I1388" s="47">
        <v>1</v>
      </c>
      <c r="J1388" s="47" t="s">
        <v>2380</v>
      </c>
    </row>
    <row r="1389" spans="1:10" x14ac:dyDescent="0.25">
      <c r="A1389" s="47" t="s">
        <v>983</v>
      </c>
      <c r="B1389" s="47">
        <v>33</v>
      </c>
      <c r="C1389" s="47" t="str">
        <f t="shared" si="42"/>
        <v>Obesity</v>
      </c>
      <c r="D1389" s="47">
        <v>4.57</v>
      </c>
      <c r="E1389" s="47" t="str">
        <f t="shared" si="43"/>
        <v>Normal</v>
      </c>
      <c r="F1389" s="47" t="s">
        <v>2380</v>
      </c>
      <c r="G1389" s="47" t="s">
        <v>2380</v>
      </c>
      <c r="H1389" s="47" t="s">
        <v>2380</v>
      </c>
      <c r="I1389" s="47">
        <v>0</v>
      </c>
      <c r="J1389" s="47" t="s">
        <v>2380</v>
      </c>
    </row>
    <row r="1390" spans="1:10" x14ac:dyDescent="0.25">
      <c r="A1390" s="47" t="s">
        <v>982</v>
      </c>
      <c r="B1390" s="47">
        <v>25.78</v>
      </c>
      <c r="C1390" s="47" t="str">
        <f t="shared" si="42"/>
        <v>Over Weight</v>
      </c>
      <c r="D1390" s="47">
        <v>11.06</v>
      </c>
      <c r="E1390" s="47" t="str">
        <f t="shared" si="43"/>
        <v>Above Diabetes</v>
      </c>
      <c r="F1390" s="47" t="s">
        <v>2383</v>
      </c>
      <c r="G1390" s="47" t="s">
        <v>2380</v>
      </c>
      <c r="H1390" s="47" t="s">
        <v>2380</v>
      </c>
      <c r="I1390" s="47">
        <v>0</v>
      </c>
      <c r="J1390" s="47" t="s">
        <v>2380</v>
      </c>
    </row>
    <row r="1391" spans="1:10" x14ac:dyDescent="0.25">
      <c r="A1391" s="47" t="s">
        <v>981</v>
      </c>
      <c r="B1391" s="47">
        <v>22.66</v>
      </c>
      <c r="C1391" s="47" t="str">
        <f t="shared" si="42"/>
        <v>Healthy Weight</v>
      </c>
      <c r="D1391" s="47">
        <v>10.68</v>
      </c>
      <c r="E1391" s="47" t="str">
        <f t="shared" si="43"/>
        <v>Above Diabetes</v>
      </c>
      <c r="F1391" s="47" t="s">
        <v>2380</v>
      </c>
      <c r="G1391" s="47" t="s">
        <v>2380</v>
      </c>
      <c r="H1391" s="47" t="s">
        <v>2380</v>
      </c>
      <c r="I1391" s="47">
        <v>0</v>
      </c>
      <c r="J1391" s="47" t="s">
        <v>2380</v>
      </c>
    </row>
    <row r="1392" spans="1:10" x14ac:dyDescent="0.25">
      <c r="A1392" s="47" t="s">
        <v>980</v>
      </c>
      <c r="B1392" s="47">
        <v>38.81</v>
      </c>
      <c r="C1392" s="47" t="str">
        <f t="shared" si="42"/>
        <v>Obesity</v>
      </c>
      <c r="D1392" s="47">
        <v>6.14</v>
      </c>
      <c r="E1392" s="47" t="str">
        <f t="shared" si="43"/>
        <v>Prediabetes</v>
      </c>
      <c r="F1392" s="47" t="s">
        <v>2383</v>
      </c>
      <c r="G1392" s="47" t="s">
        <v>2380</v>
      </c>
      <c r="H1392" s="47" t="s">
        <v>2380</v>
      </c>
      <c r="I1392" s="47">
        <v>1</v>
      </c>
      <c r="J1392" s="47" t="s">
        <v>2380</v>
      </c>
    </row>
    <row r="1393" spans="1:10" x14ac:dyDescent="0.25">
      <c r="A1393" s="47" t="s">
        <v>979</v>
      </c>
      <c r="B1393" s="47">
        <v>38.51</v>
      </c>
      <c r="C1393" s="47" t="str">
        <f t="shared" si="42"/>
        <v>Obesity</v>
      </c>
      <c r="D1393" s="47">
        <v>5.45</v>
      </c>
      <c r="E1393" s="47" t="str">
        <f t="shared" si="43"/>
        <v>Normal</v>
      </c>
      <c r="F1393" s="47" t="s">
        <v>2383</v>
      </c>
      <c r="G1393" s="47" t="s">
        <v>2380</v>
      </c>
      <c r="H1393" s="47" t="s">
        <v>2380</v>
      </c>
      <c r="I1393" s="47">
        <v>0</v>
      </c>
      <c r="J1393" s="47" t="s">
        <v>2380</v>
      </c>
    </row>
    <row r="1394" spans="1:10" x14ac:dyDescent="0.25">
      <c r="A1394" s="47" t="s">
        <v>978</v>
      </c>
      <c r="B1394" s="47">
        <v>22.98</v>
      </c>
      <c r="C1394" s="47" t="str">
        <f t="shared" si="42"/>
        <v>Healthy Weight</v>
      </c>
      <c r="D1394" s="47">
        <v>6.14</v>
      </c>
      <c r="E1394" s="47" t="str">
        <f t="shared" si="43"/>
        <v>Prediabetes</v>
      </c>
      <c r="F1394" s="47" t="s">
        <v>2383</v>
      </c>
      <c r="G1394" s="47" t="s">
        <v>2380</v>
      </c>
      <c r="H1394" s="47" t="s">
        <v>2380</v>
      </c>
      <c r="I1394" s="47">
        <v>0</v>
      </c>
      <c r="J1394" s="47" t="s">
        <v>2380</v>
      </c>
    </row>
    <row r="1395" spans="1:10" x14ac:dyDescent="0.25">
      <c r="A1395" s="47" t="s">
        <v>977</v>
      </c>
      <c r="B1395" s="47">
        <v>15.65</v>
      </c>
      <c r="C1395" s="47" t="str">
        <f t="shared" si="42"/>
        <v>Under Weight</v>
      </c>
      <c r="D1395" s="47">
        <v>7.85</v>
      </c>
      <c r="E1395" s="47" t="str">
        <f t="shared" si="43"/>
        <v>Above Diabetes</v>
      </c>
      <c r="F1395" s="47" t="s">
        <v>2380</v>
      </c>
      <c r="G1395" s="47" t="s">
        <v>2380</v>
      </c>
      <c r="H1395" s="47" t="s">
        <v>2380</v>
      </c>
      <c r="I1395" s="47">
        <v>0</v>
      </c>
      <c r="J1395" s="47" t="s">
        <v>2380</v>
      </c>
    </row>
    <row r="1396" spans="1:10" x14ac:dyDescent="0.25">
      <c r="A1396" s="47" t="s">
        <v>976</v>
      </c>
      <c r="B1396" s="47">
        <v>39.97</v>
      </c>
      <c r="C1396" s="47" t="str">
        <f t="shared" si="42"/>
        <v>Obesity</v>
      </c>
      <c r="D1396" s="47">
        <v>4.09</v>
      </c>
      <c r="E1396" s="47" t="str">
        <f t="shared" si="43"/>
        <v>Normal</v>
      </c>
      <c r="F1396" s="47" t="s">
        <v>2380</v>
      </c>
      <c r="G1396" s="47" t="s">
        <v>2380</v>
      </c>
      <c r="H1396" s="47" t="s">
        <v>2380</v>
      </c>
      <c r="I1396" s="47">
        <v>1</v>
      </c>
      <c r="J1396" s="47" t="s">
        <v>2380</v>
      </c>
    </row>
    <row r="1397" spans="1:10" x14ac:dyDescent="0.25">
      <c r="A1397" s="47" t="s">
        <v>975</v>
      </c>
      <c r="B1397" s="47">
        <v>37.22</v>
      </c>
      <c r="C1397" s="47" t="str">
        <f t="shared" si="42"/>
        <v>Obesity</v>
      </c>
      <c r="D1397" s="47">
        <v>4.62</v>
      </c>
      <c r="E1397" s="47" t="str">
        <f t="shared" si="43"/>
        <v>Normal</v>
      </c>
      <c r="F1397" s="47" t="s">
        <v>2380</v>
      </c>
      <c r="G1397" s="47" t="s">
        <v>2380</v>
      </c>
      <c r="H1397" s="47" t="s">
        <v>2383</v>
      </c>
      <c r="I1397" s="47">
        <v>1</v>
      </c>
      <c r="J1397" s="47" t="s">
        <v>2380</v>
      </c>
    </row>
    <row r="1398" spans="1:10" x14ac:dyDescent="0.25">
      <c r="A1398" s="47" t="s">
        <v>974</v>
      </c>
      <c r="B1398" s="47">
        <v>41.325000000000003</v>
      </c>
      <c r="C1398" s="47" t="str">
        <f t="shared" si="42"/>
        <v>Obesity</v>
      </c>
      <c r="D1398" s="47">
        <v>5.77</v>
      </c>
      <c r="E1398" s="47" t="str">
        <f t="shared" si="43"/>
        <v>Prediabetes</v>
      </c>
      <c r="F1398" s="47" t="s">
        <v>2380</v>
      </c>
      <c r="G1398" s="47" t="s">
        <v>2380</v>
      </c>
      <c r="H1398" s="47" t="s">
        <v>2380</v>
      </c>
      <c r="I1398" s="47">
        <v>0</v>
      </c>
      <c r="J1398" s="47" t="s">
        <v>2380</v>
      </c>
    </row>
    <row r="1399" spans="1:10" x14ac:dyDescent="0.25">
      <c r="A1399" s="47" t="s">
        <v>973</v>
      </c>
      <c r="B1399" s="47">
        <v>40.31</v>
      </c>
      <c r="C1399" s="47" t="str">
        <f t="shared" si="42"/>
        <v>Obesity</v>
      </c>
      <c r="D1399" s="47">
        <v>5.84</v>
      </c>
      <c r="E1399" s="47" t="str">
        <f t="shared" si="43"/>
        <v>Prediabetes</v>
      </c>
      <c r="F1399" s="47" t="s">
        <v>2380</v>
      </c>
      <c r="G1399" s="47" t="s">
        <v>2380</v>
      </c>
      <c r="H1399" s="47" t="s">
        <v>2380</v>
      </c>
      <c r="I1399" s="47">
        <v>0</v>
      </c>
      <c r="J1399" s="47" t="s">
        <v>2380</v>
      </c>
    </row>
    <row r="1400" spans="1:10" x14ac:dyDescent="0.25">
      <c r="A1400" s="47" t="s">
        <v>972</v>
      </c>
      <c r="B1400" s="47">
        <v>29.48</v>
      </c>
      <c r="C1400" s="47" t="str">
        <f t="shared" si="42"/>
        <v>Over Weight</v>
      </c>
      <c r="D1400" s="47">
        <v>4.91</v>
      </c>
      <c r="E1400" s="47" t="str">
        <f t="shared" si="43"/>
        <v>Normal</v>
      </c>
      <c r="F1400" s="47" t="s">
        <v>2380</v>
      </c>
      <c r="G1400" s="47" t="s">
        <v>2380</v>
      </c>
      <c r="H1400" s="47" t="s">
        <v>2380</v>
      </c>
      <c r="I1400" s="47">
        <v>0</v>
      </c>
      <c r="J1400" s="47" t="s">
        <v>2380</v>
      </c>
    </row>
    <row r="1401" spans="1:10" x14ac:dyDescent="0.25">
      <c r="A1401" s="47" t="s">
        <v>971</v>
      </c>
      <c r="B1401" s="47">
        <v>33.155000000000001</v>
      </c>
      <c r="C1401" s="47" t="str">
        <f t="shared" si="42"/>
        <v>Obesity</v>
      </c>
      <c r="D1401" s="47">
        <v>5.07</v>
      </c>
      <c r="E1401" s="47" t="str">
        <f t="shared" si="43"/>
        <v>Normal</v>
      </c>
      <c r="F1401" s="47" t="s">
        <v>2380</v>
      </c>
      <c r="G1401" s="47" t="s">
        <v>2380</v>
      </c>
      <c r="H1401" s="47" t="s">
        <v>2380</v>
      </c>
      <c r="I1401" s="47">
        <v>0</v>
      </c>
      <c r="J1401" s="47" t="s">
        <v>2380</v>
      </c>
    </row>
    <row r="1402" spans="1:10" x14ac:dyDescent="0.25">
      <c r="A1402" s="47" t="s">
        <v>970</v>
      </c>
      <c r="B1402" s="47">
        <v>42.85</v>
      </c>
      <c r="C1402" s="47" t="str">
        <f t="shared" si="42"/>
        <v>Obesity</v>
      </c>
      <c r="D1402" s="47">
        <v>5.81</v>
      </c>
      <c r="E1402" s="47" t="str">
        <f t="shared" si="43"/>
        <v>Prediabetes</v>
      </c>
      <c r="F1402" s="47" t="s">
        <v>2383</v>
      </c>
      <c r="G1402" s="47" t="s">
        <v>2380</v>
      </c>
      <c r="H1402" s="47" t="s">
        <v>2380</v>
      </c>
      <c r="I1402" s="47">
        <v>0</v>
      </c>
      <c r="J1402" s="47" t="s">
        <v>2380</v>
      </c>
    </row>
    <row r="1403" spans="1:10" x14ac:dyDescent="0.25">
      <c r="A1403" s="47" t="s">
        <v>969</v>
      </c>
      <c r="B1403" s="47">
        <v>32.340000000000003</v>
      </c>
      <c r="C1403" s="47" t="str">
        <f t="shared" si="42"/>
        <v>Obesity</v>
      </c>
      <c r="D1403" s="47">
        <v>11.2</v>
      </c>
      <c r="E1403" s="47" t="str">
        <f t="shared" si="43"/>
        <v>Above Diabetes</v>
      </c>
      <c r="F1403" s="47" t="s">
        <v>2380</v>
      </c>
      <c r="G1403" s="47" t="s">
        <v>2380</v>
      </c>
      <c r="H1403" s="47" t="s">
        <v>2380</v>
      </c>
      <c r="I1403" s="47">
        <v>0</v>
      </c>
      <c r="J1403" s="47" t="s">
        <v>2380</v>
      </c>
    </row>
    <row r="1404" spans="1:10" x14ac:dyDescent="0.25">
      <c r="A1404" s="47" t="s">
        <v>968</v>
      </c>
      <c r="B1404" s="47">
        <v>27.5</v>
      </c>
      <c r="C1404" s="47" t="str">
        <f t="shared" si="42"/>
        <v>Over Weight</v>
      </c>
      <c r="D1404" s="47">
        <v>10.75</v>
      </c>
      <c r="E1404" s="47" t="str">
        <f t="shared" si="43"/>
        <v>Above Diabetes</v>
      </c>
      <c r="F1404" s="47" t="s">
        <v>2380</v>
      </c>
      <c r="G1404" s="47" t="s">
        <v>2380</v>
      </c>
      <c r="H1404" s="47" t="s">
        <v>2380</v>
      </c>
      <c r="I1404" s="47">
        <v>0</v>
      </c>
      <c r="J1404" s="47" t="s">
        <v>2380</v>
      </c>
    </row>
    <row r="1405" spans="1:10" x14ac:dyDescent="0.25">
      <c r="A1405" s="47" t="s">
        <v>967</v>
      </c>
      <c r="B1405" s="47">
        <v>25.8</v>
      </c>
      <c r="C1405" s="47" t="str">
        <f t="shared" si="42"/>
        <v>Over Weight</v>
      </c>
      <c r="D1405" s="47">
        <v>7.8</v>
      </c>
      <c r="E1405" s="47" t="str">
        <f t="shared" si="43"/>
        <v>Above Diabetes</v>
      </c>
      <c r="F1405" s="47" t="s">
        <v>2380</v>
      </c>
      <c r="G1405" s="47" t="s">
        <v>2380</v>
      </c>
      <c r="H1405" s="47" t="s">
        <v>2380</v>
      </c>
      <c r="I1405" s="47">
        <v>0</v>
      </c>
      <c r="J1405" s="47" t="s">
        <v>2380</v>
      </c>
    </row>
    <row r="1406" spans="1:10" x14ac:dyDescent="0.25">
      <c r="A1406" s="47" t="s">
        <v>966</v>
      </c>
      <c r="B1406" s="47">
        <v>25</v>
      </c>
      <c r="C1406" s="47" t="str">
        <f t="shared" si="42"/>
        <v>Over Weight</v>
      </c>
      <c r="D1406" s="47">
        <v>7.04</v>
      </c>
      <c r="E1406" s="47" t="str">
        <f t="shared" si="43"/>
        <v>Above Diabetes</v>
      </c>
      <c r="F1406" s="47" t="s">
        <v>2380</v>
      </c>
      <c r="G1406" s="47" t="s">
        <v>2380</v>
      </c>
      <c r="H1406" s="47" t="s">
        <v>2380</v>
      </c>
      <c r="I1406" s="47">
        <v>0</v>
      </c>
      <c r="J1406" s="47" t="s">
        <v>2380</v>
      </c>
    </row>
    <row r="1407" spans="1:10" x14ac:dyDescent="0.25">
      <c r="A1407" s="47" t="s">
        <v>965</v>
      </c>
      <c r="B1407" s="47">
        <v>41.2</v>
      </c>
      <c r="C1407" s="47" t="str">
        <f t="shared" si="42"/>
        <v>Obesity</v>
      </c>
      <c r="D1407" s="47">
        <v>4.18</v>
      </c>
      <c r="E1407" s="47" t="str">
        <f t="shared" si="43"/>
        <v>Normal</v>
      </c>
      <c r="F1407" s="47" t="s">
        <v>2383</v>
      </c>
      <c r="G1407" s="47" t="s">
        <v>2380</v>
      </c>
      <c r="H1407" s="47" t="s">
        <v>2380</v>
      </c>
      <c r="I1407" s="47">
        <v>0</v>
      </c>
      <c r="J1407" s="47" t="s">
        <v>2380</v>
      </c>
    </row>
    <row r="1408" spans="1:10" x14ac:dyDescent="0.25">
      <c r="A1408" s="47" t="s">
        <v>964</v>
      </c>
      <c r="B1408" s="47">
        <v>17.78</v>
      </c>
      <c r="C1408" s="47" t="str">
        <f t="shared" si="42"/>
        <v>Under Weight</v>
      </c>
      <c r="D1408" s="47">
        <v>8.19</v>
      </c>
      <c r="E1408" s="47" t="str">
        <f t="shared" si="43"/>
        <v>Above Diabetes</v>
      </c>
      <c r="F1408" s="47" t="s">
        <v>2380</v>
      </c>
      <c r="G1408" s="47" t="s">
        <v>2380</v>
      </c>
      <c r="H1408" s="47" t="s">
        <v>2380</v>
      </c>
      <c r="I1408" s="47">
        <v>0</v>
      </c>
      <c r="J1408" s="47" t="s">
        <v>2380</v>
      </c>
    </row>
    <row r="1409" spans="1:10" x14ac:dyDescent="0.25">
      <c r="A1409" s="47" t="s">
        <v>963</v>
      </c>
      <c r="B1409" s="47">
        <v>40.119999999999997</v>
      </c>
      <c r="C1409" s="47" t="str">
        <f t="shared" si="42"/>
        <v>Obesity</v>
      </c>
      <c r="D1409" s="47">
        <v>6.22</v>
      </c>
      <c r="E1409" s="47" t="str">
        <f t="shared" si="43"/>
        <v>Prediabetes</v>
      </c>
      <c r="F1409" s="47" t="s">
        <v>2383</v>
      </c>
      <c r="G1409" s="47" t="s">
        <v>2380</v>
      </c>
      <c r="H1409" s="47" t="s">
        <v>2383</v>
      </c>
      <c r="I1409" s="47">
        <v>1</v>
      </c>
      <c r="J1409" s="47" t="s">
        <v>2380</v>
      </c>
    </row>
    <row r="1410" spans="1:10" x14ac:dyDescent="0.25">
      <c r="A1410" s="47" t="s">
        <v>962</v>
      </c>
      <c r="B1410" s="47">
        <v>19.350000000000001</v>
      </c>
      <c r="C1410" s="47" t="str">
        <f t="shared" si="42"/>
        <v>Healthy Weight</v>
      </c>
      <c r="D1410" s="47">
        <v>8.2200000000000006</v>
      </c>
      <c r="E1410" s="47" t="str">
        <f t="shared" si="43"/>
        <v>Above Diabetes</v>
      </c>
      <c r="F1410" s="47" t="s">
        <v>2383</v>
      </c>
      <c r="G1410" s="47" t="s">
        <v>2380</v>
      </c>
      <c r="H1410" s="47" t="s">
        <v>2380</v>
      </c>
      <c r="I1410" s="47">
        <v>0</v>
      </c>
      <c r="J1410" s="47" t="s">
        <v>2380</v>
      </c>
    </row>
    <row r="1411" spans="1:10" x14ac:dyDescent="0.25">
      <c r="A1411" s="47" t="s">
        <v>961</v>
      </c>
      <c r="B1411" s="47">
        <v>36.69</v>
      </c>
      <c r="C1411" s="47" t="str">
        <f t="shared" ref="C1411:C1474" si="44">IF(B1411&lt;18.5,"Under Weight", IF(B1411&lt;=24.9,"Healthy Weight", IF(B1411&lt;=29.9,"Over Weight","Obesity")))</f>
        <v>Obesity</v>
      </c>
      <c r="D1411" s="47">
        <v>6.15</v>
      </c>
      <c r="E1411" s="47" t="str">
        <f t="shared" ref="E1411:E1474" si="45">IF(D1411&lt;5.7,"Normal", IF(D1411&lt;=6.4,"Prediabetes","Above Diabetes"))</f>
        <v>Prediabetes</v>
      </c>
      <c r="F1411" s="47" t="s">
        <v>2380</v>
      </c>
      <c r="G1411" s="47" t="s">
        <v>2380</v>
      </c>
      <c r="H1411" s="47" t="s">
        <v>2380</v>
      </c>
      <c r="I1411" s="47">
        <v>0</v>
      </c>
      <c r="J1411" s="47" t="s">
        <v>2380</v>
      </c>
    </row>
    <row r="1412" spans="1:10" x14ac:dyDescent="0.25">
      <c r="A1412" s="47" t="s">
        <v>960</v>
      </c>
      <c r="B1412" s="47">
        <v>28.51</v>
      </c>
      <c r="C1412" s="47" t="str">
        <f t="shared" si="44"/>
        <v>Over Weight</v>
      </c>
      <c r="D1412" s="47">
        <v>5.65</v>
      </c>
      <c r="E1412" s="47" t="str">
        <f t="shared" si="45"/>
        <v>Normal</v>
      </c>
      <c r="F1412" s="47" t="s">
        <v>2383</v>
      </c>
      <c r="G1412" s="47" t="s">
        <v>2380</v>
      </c>
      <c r="H1412" s="47" t="s">
        <v>2380</v>
      </c>
      <c r="I1412" s="47">
        <v>1</v>
      </c>
      <c r="J1412" s="47" t="s">
        <v>2380</v>
      </c>
    </row>
    <row r="1413" spans="1:10" x14ac:dyDescent="0.25">
      <c r="A1413" s="47" t="s">
        <v>959</v>
      </c>
      <c r="B1413" s="47">
        <v>30.21</v>
      </c>
      <c r="C1413" s="47" t="str">
        <f t="shared" si="44"/>
        <v>Obesity</v>
      </c>
      <c r="D1413" s="47">
        <v>5.5</v>
      </c>
      <c r="E1413" s="47" t="str">
        <f t="shared" si="45"/>
        <v>Normal</v>
      </c>
      <c r="F1413" s="47" t="s">
        <v>2380</v>
      </c>
      <c r="G1413" s="47" t="s">
        <v>2380</v>
      </c>
      <c r="H1413" s="47" t="s">
        <v>2380</v>
      </c>
      <c r="I1413" s="47">
        <v>1</v>
      </c>
      <c r="J1413" s="47" t="s">
        <v>2380</v>
      </c>
    </row>
    <row r="1414" spans="1:10" x14ac:dyDescent="0.25">
      <c r="A1414" s="47" t="s">
        <v>958</v>
      </c>
      <c r="B1414" s="47">
        <v>24.33</v>
      </c>
      <c r="C1414" s="47" t="str">
        <f t="shared" si="44"/>
        <v>Healthy Weight</v>
      </c>
      <c r="D1414" s="47">
        <v>8</v>
      </c>
      <c r="E1414" s="47" t="str">
        <f t="shared" si="45"/>
        <v>Above Diabetes</v>
      </c>
      <c r="F1414" s="47" t="s">
        <v>2380</v>
      </c>
      <c r="G1414" s="47" t="s">
        <v>2380</v>
      </c>
      <c r="H1414" s="47" t="s">
        <v>2380</v>
      </c>
      <c r="I1414" s="47">
        <v>0</v>
      </c>
      <c r="J1414" s="47" t="s">
        <v>2380</v>
      </c>
    </row>
    <row r="1415" spans="1:10" x14ac:dyDescent="0.25">
      <c r="A1415" s="47" t="s">
        <v>957</v>
      </c>
      <c r="B1415" s="47">
        <v>19.855</v>
      </c>
      <c r="C1415" s="47" t="str">
        <f t="shared" si="44"/>
        <v>Healthy Weight</v>
      </c>
      <c r="D1415" s="47">
        <v>5.71</v>
      </c>
      <c r="E1415" s="47" t="str">
        <f t="shared" si="45"/>
        <v>Prediabetes</v>
      </c>
      <c r="F1415" s="47" t="s">
        <v>2383</v>
      </c>
      <c r="G1415" s="47" t="s">
        <v>2380</v>
      </c>
      <c r="H1415" s="47" t="s">
        <v>2380</v>
      </c>
      <c r="I1415" s="47">
        <v>0</v>
      </c>
      <c r="J1415" s="47" t="s">
        <v>2380</v>
      </c>
    </row>
    <row r="1416" spans="1:10" x14ac:dyDescent="0.25">
      <c r="A1416" s="47" t="s">
        <v>956</v>
      </c>
      <c r="B1416" s="47">
        <v>25.364999999999998</v>
      </c>
      <c r="C1416" s="47" t="str">
        <f t="shared" si="44"/>
        <v>Over Weight</v>
      </c>
      <c r="D1416" s="47">
        <v>11.71</v>
      </c>
      <c r="E1416" s="47" t="str">
        <f t="shared" si="45"/>
        <v>Above Diabetes</v>
      </c>
      <c r="F1416" s="47" t="s">
        <v>2380</v>
      </c>
      <c r="G1416" s="47" t="s">
        <v>2380</v>
      </c>
      <c r="H1416" s="47" t="s">
        <v>2380</v>
      </c>
      <c r="I1416" s="47">
        <v>0</v>
      </c>
      <c r="J1416" s="47" t="s">
        <v>2380</v>
      </c>
    </row>
    <row r="1417" spans="1:10" x14ac:dyDescent="0.25">
      <c r="A1417" s="47" t="s">
        <v>955</v>
      </c>
      <c r="B1417" s="47">
        <v>29.6</v>
      </c>
      <c r="C1417" s="47" t="str">
        <f t="shared" si="44"/>
        <v>Over Weight</v>
      </c>
      <c r="D1417" s="47">
        <v>6.17</v>
      </c>
      <c r="E1417" s="47" t="str">
        <f t="shared" si="45"/>
        <v>Prediabetes</v>
      </c>
      <c r="F1417" s="47" t="s">
        <v>2383</v>
      </c>
      <c r="G1417" s="47" t="s">
        <v>2380</v>
      </c>
      <c r="H1417" s="47" t="s">
        <v>2383</v>
      </c>
      <c r="I1417" s="47">
        <v>1</v>
      </c>
      <c r="J1417" s="47" t="s">
        <v>2380</v>
      </c>
    </row>
    <row r="1418" spans="1:10" x14ac:dyDescent="0.25">
      <c r="A1418" s="47" t="s">
        <v>954</v>
      </c>
      <c r="B1418" s="47">
        <v>39.43</v>
      </c>
      <c r="C1418" s="47" t="str">
        <f t="shared" si="44"/>
        <v>Obesity</v>
      </c>
      <c r="D1418" s="47">
        <v>6.1</v>
      </c>
      <c r="E1418" s="47" t="str">
        <f t="shared" si="45"/>
        <v>Prediabetes</v>
      </c>
      <c r="F1418" s="47" t="s">
        <v>2383</v>
      </c>
      <c r="G1418" s="47" t="s">
        <v>2380</v>
      </c>
      <c r="H1418" s="47" t="s">
        <v>2383</v>
      </c>
      <c r="I1418" s="47">
        <v>1</v>
      </c>
      <c r="J1418" s="47" t="s">
        <v>2380</v>
      </c>
    </row>
    <row r="1419" spans="1:10" x14ac:dyDescent="0.25">
      <c r="A1419" s="47" t="s">
        <v>953</v>
      </c>
      <c r="B1419" s="47">
        <v>27.34</v>
      </c>
      <c r="C1419" s="47" t="str">
        <f t="shared" si="44"/>
        <v>Over Weight</v>
      </c>
      <c r="D1419" s="47">
        <v>5.19</v>
      </c>
      <c r="E1419" s="47" t="str">
        <f t="shared" si="45"/>
        <v>Normal</v>
      </c>
      <c r="F1419" s="47" t="s">
        <v>2383</v>
      </c>
      <c r="G1419" s="47" t="s">
        <v>2380</v>
      </c>
      <c r="H1419" s="47" t="s">
        <v>2380</v>
      </c>
      <c r="I1419" s="47">
        <v>1</v>
      </c>
      <c r="J1419" s="47" t="s">
        <v>2380</v>
      </c>
    </row>
    <row r="1420" spans="1:10" x14ac:dyDescent="0.25">
      <c r="A1420" s="47" t="s">
        <v>952</v>
      </c>
      <c r="B1420" s="47">
        <v>39.01</v>
      </c>
      <c r="C1420" s="47" t="str">
        <f t="shared" si="44"/>
        <v>Obesity</v>
      </c>
      <c r="D1420" s="47">
        <v>5.37</v>
      </c>
      <c r="E1420" s="47" t="str">
        <f t="shared" si="45"/>
        <v>Normal</v>
      </c>
      <c r="F1420" s="47" t="s">
        <v>2383</v>
      </c>
      <c r="G1420" s="47" t="s">
        <v>2380</v>
      </c>
      <c r="H1420" s="47" t="s">
        <v>2380</v>
      </c>
      <c r="I1420" s="47">
        <v>0</v>
      </c>
      <c r="J1420" s="47" t="s">
        <v>2380</v>
      </c>
    </row>
    <row r="1421" spans="1:10" x14ac:dyDescent="0.25">
      <c r="A1421" s="47" t="s">
        <v>951</v>
      </c>
      <c r="B1421" s="47">
        <v>18.989999999999998</v>
      </c>
      <c r="C1421" s="47" t="str">
        <f t="shared" si="44"/>
        <v>Healthy Weight</v>
      </c>
      <c r="D1421" s="47">
        <v>10.82</v>
      </c>
      <c r="E1421" s="47" t="str">
        <f t="shared" si="45"/>
        <v>Above Diabetes</v>
      </c>
      <c r="F1421" s="47" t="s">
        <v>2383</v>
      </c>
      <c r="G1421" s="47" t="s">
        <v>2380</v>
      </c>
      <c r="H1421" s="47" t="s">
        <v>2380</v>
      </c>
      <c r="I1421" s="47">
        <v>0</v>
      </c>
      <c r="J1421" s="47" t="s">
        <v>2380</v>
      </c>
    </row>
    <row r="1422" spans="1:10" x14ac:dyDescent="0.25">
      <c r="A1422" s="47" t="s">
        <v>950</v>
      </c>
      <c r="B1422" s="47">
        <v>42.3</v>
      </c>
      <c r="C1422" s="47" t="str">
        <f t="shared" si="44"/>
        <v>Obesity</v>
      </c>
      <c r="D1422" s="47">
        <v>6.06</v>
      </c>
      <c r="E1422" s="47" t="str">
        <f t="shared" si="45"/>
        <v>Prediabetes</v>
      </c>
      <c r="F1422" s="47" t="s">
        <v>2383</v>
      </c>
      <c r="G1422" s="47" t="s">
        <v>2380</v>
      </c>
      <c r="H1422" s="47" t="s">
        <v>2380</v>
      </c>
      <c r="I1422" s="47">
        <v>0</v>
      </c>
      <c r="J1422" s="47" t="s">
        <v>2380</v>
      </c>
    </row>
    <row r="1423" spans="1:10" x14ac:dyDescent="0.25">
      <c r="A1423" s="47" t="s">
        <v>949</v>
      </c>
      <c r="B1423" s="47">
        <v>39.805</v>
      </c>
      <c r="C1423" s="47" t="str">
        <f t="shared" si="44"/>
        <v>Obesity</v>
      </c>
      <c r="D1423" s="47">
        <v>5.91</v>
      </c>
      <c r="E1423" s="47" t="str">
        <f t="shared" si="45"/>
        <v>Prediabetes</v>
      </c>
      <c r="F1423" s="47" t="s">
        <v>2380</v>
      </c>
      <c r="G1423" s="47" t="s">
        <v>2380</v>
      </c>
      <c r="H1423" s="47" t="s">
        <v>2380</v>
      </c>
      <c r="I1423" s="47">
        <v>0</v>
      </c>
      <c r="J1423" s="47" t="s">
        <v>2380</v>
      </c>
    </row>
    <row r="1424" spans="1:10" x14ac:dyDescent="0.25">
      <c r="A1424" s="47" t="s">
        <v>948</v>
      </c>
      <c r="B1424" s="47">
        <v>33.700000000000003</v>
      </c>
      <c r="C1424" s="47" t="str">
        <f t="shared" si="44"/>
        <v>Obesity</v>
      </c>
      <c r="D1424" s="47">
        <v>5.87</v>
      </c>
      <c r="E1424" s="47" t="str">
        <f t="shared" si="45"/>
        <v>Prediabetes</v>
      </c>
      <c r="F1424" s="47" t="s">
        <v>2380</v>
      </c>
      <c r="G1424" s="47" t="s">
        <v>2380</v>
      </c>
      <c r="H1424" s="47" t="s">
        <v>2380</v>
      </c>
      <c r="I1424" s="47">
        <v>0</v>
      </c>
      <c r="J1424" s="47" t="s">
        <v>2380</v>
      </c>
    </row>
    <row r="1425" spans="1:10" x14ac:dyDescent="0.25">
      <c r="A1425" s="47" t="s">
        <v>947</v>
      </c>
      <c r="B1425" s="47">
        <v>36.195</v>
      </c>
      <c r="C1425" s="47" t="str">
        <f t="shared" si="44"/>
        <v>Obesity</v>
      </c>
      <c r="D1425" s="47">
        <v>6.22</v>
      </c>
      <c r="E1425" s="47" t="str">
        <f t="shared" si="45"/>
        <v>Prediabetes</v>
      </c>
      <c r="F1425" s="47" t="s">
        <v>2380</v>
      </c>
      <c r="G1425" s="47" t="s">
        <v>2380</v>
      </c>
      <c r="H1425" s="47" t="s">
        <v>2380</v>
      </c>
      <c r="I1425" s="47">
        <v>0</v>
      </c>
      <c r="J1425" s="47" t="s">
        <v>2380</v>
      </c>
    </row>
    <row r="1426" spans="1:10" x14ac:dyDescent="0.25">
      <c r="A1426" s="47" t="s">
        <v>946</v>
      </c>
      <c r="B1426" s="47">
        <v>32.6</v>
      </c>
      <c r="C1426" s="47" t="str">
        <f t="shared" si="44"/>
        <v>Obesity</v>
      </c>
      <c r="D1426" s="47">
        <v>5.73</v>
      </c>
      <c r="E1426" s="47" t="str">
        <f t="shared" si="45"/>
        <v>Prediabetes</v>
      </c>
      <c r="F1426" s="47" t="s">
        <v>2380</v>
      </c>
      <c r="G1426" s="47" t="s">
        <v>2380</v>
      </c>
      <c r="H1426" s="47" t="s">
        <v>2383</v>
      </c>
      <c r="I1426" s="47">
        <v>1</v>
      </c>
      <c r="J1426" s="47" t="s">
        <v>2380</v>
      </c>
    </row>
    <row r="1427" spans="1:10" x14ac:dyDescent="0.25">
      <c r="A1427" s="47" t="s">
        <v>945</v>
      </c>
      <c r="B1427" s="47">
        <v>30.2</v>
      </c>
      <c r="C1427" s="47" t="str">
        <f t="shared" si="44"/>
        <v>Obesity</v>
      </c>
      <c r="D1427" s="47">
        <v>5.7</v>
      </c>
      <c r="E1427" s="47" t="str">
        <f t="shared" si="45"/>
        <v>Prediabetes</v>
      </c>
      <c r="F1427" s="47" t="s">
        <v>2380</v>
      </c>
      <c r="G1427" s="47" t="s">
        <v>2380</v>
      </c>
      <c r="H1427" s="47" t="s">
        <v>2380</v>
      </c>
      <c r="I1427" s="47">
        <v>0</v>
      </c>
      <c r="J1427" s="47" t="s">
        <v>2380</v>
      </c>
    </row>
    <row r="1428" spans="1:10" x14ac:dyDescent="0.25">
      <c r="A1428" s="47" t="s">
        <v>944</v>
      </c>
      <c r="B1428" s="47">
        <v>27.645</v>
      </c>
      <c r="C1428" s="47" t="str">
        <f t="shared" si="44"/>
        <v>Over Weight</v>
      </c>
      <c r="D1428" s="47">
        <v>9.91</v>
      </c>
      <c r="E1428" s="47" t="str">
        <f t="shared" si="45"/>
        <v>Above Diabetes</v>
      </c>
      <c r="F1428" s="47" t="s">
        <v>2380</v>
      </c>
      <c r="G1428" s="47" t="s">
        <v>2380</v>
      </c>
      <c r="H1428" s="47" t="s">
        <v>2380</v>
      </c>
      <c r="I1428" s="47">
        <v>0</v>
      </c>
      <c r="J1428" s="47" t="s">
        <v>2380</v>
      </c>
    </row>
    <row r="1429" spans="1:10" x14ac:dyDescent="0.25">
      <c r="A1429" s="47" t="s">
        <v>943</v>
      </c>
      <c r="B1429" s="47">
        <v>26.41</v>
      </c>
      <c r="C1429" s="47" t="str">
        <f t="shared" si="44"/>
        <v>Over Weight</v>
      </c>
      <c r="D1429" s="47">
        <v>11.4</v>
      </c>
      <c r="E1429" s="47" t="str">
        <f t="shared" si="45"/>
        <v>Above Diabetes</v>
      </c>
      <c r="F1429" s="47" t="s">
        <v>2380</v>
      </c>
      <c r="G1429" s="47" t="s">
        <v>2380</v>
      </c>
      <c r="H1429" s="47" t="s">
        <v>2380</v>
      </c>
      <c r="I1429" s="47">
        <v>0</v>
      </c>
      <c r="J1429" s="47" t="s">
        <v>2380</v>
      </c>
    </row>
    <row r="1430" spans="1:10" x14ac:dyDescent="0.25">
      <c r="A1430" s="47" t="s">
        <v>942</v>
      </c>
      <c r="B1430" s="47">
        <v>34.1</v>
      </c>
      <c r="C1430" s="47" t="str">
        <f t="shared" si="44"/>
        <v>Obesity</v>
      </c>
      <c r="D1430" s="47">
        <v>6.29</v>
      </c>
      <c r="E1430" s="47" t="str">
        <f t="shared" si="45"/>
        <v>Prediabetes</v>
      </c>
      <c r="F1430" s="47" t="s">
        <v>2383</v>
      </c>
      <c r="G1430" s="47" t="s">
        <v>2380</v>
      </c>
      <c r="H1430" s="47" t="s">
        <v>2383</v>
      </c>
      <c r="I1430" s="47">
        <v>1</v>
      </c>
      <c r="J1430" s="47" t="s">
        <v>2380</v>
      </c>
    </row>
    <row r="1431" spans="1:10" x14ac:dyDescent="0.25">
      <c r="A1431" s="47" t="s">
        <v>941</v>
      </c>
      <c r="B1431" s="47">
        <v>17.3</v>
      </c>
      <c r="C1431" s="47" t="str">
        <f t="shared" si="44"/>
        <v>Under Weight</v>
      </c>
      <c r="D1431" s="47">
        <v>9.2799999999999994</v>
      </c>
      <c r="E1431" s="47" t="str">
        <f t="shared" si="45"/>
        <v>Above Diabetes</v>
      </c>
      <c r="F1431" s="47" t="s">
        <v>2380</v>
      </c>
      <c r="G1431" s="47" t="s">
        <v>2380</v>
      </c>
      <c r="H1431" s="47" t="s">
        <v>2380</v>
      </c>
      <c r="I1431" s="47">
        <v>0</v>
      </c>
      <c r="J1431" s="47" t="s">
        <v>2380</v>
      </c>
    </row>
    <row r="1432" spans="1:10" x14ac:dyDescent="0.25">
      <c r="A1432" s="47" t="s">
        <v>940</v>
      </c>
      <c r="B1432" s="47">
        <v>35.020000000000003</v>
      </c>
      <c r="C1432" s="47" t="str">
        <f t="shared" si="44"/>
        <v>Obesity</v>
      </c>
      <c r="D1432" s="47">
        <v>4.78</v>
      </c>
      <c r="E1432" s="47" t="str">
        <f t="shared" si="45"/>
        <v>Normal</v>
      </c>
      <c r="F1432" s="47" t="s">
        <v>2380</v>
      </c>
      <c r="G1432" s="47" t="s">
        <v>2380</v>
      </c>
      <c r="H1432" s="47" t="s">
        <v>2383</v>
      </c>
      <c r="I1432" s="47">
        <v>1</v>
      </c>
      <c r="J1432" s="47" t="s">
        <v>2380</v>
      </c>
    </row>
    <row r="1433" spans="1:10" x14ac:dyDescent="0.25">
      <c r="A1433" s="47" t="s">
        <v>939</v>
      </c>
      <c r="B1433" s="47">
        <v>37.1</v>
      </c>
      <c r="C1433" s="47" t="str">
        <f t="shared" si="44"/>
        <v>Obesity</v>
      </c>
      <c r="D1433" s="47">
        <v>8.8699999999999992</v>
      </c>
      <c r="E1433" s="47" t="str">
        <f t="shared" si="45"/>
        <v>Above Diabetes</v>
      </c>
      <c r="F1433" s="47" t="s">
        <v>2383</v>
      </c>
      <c r="G1433" s="47" t="s">
        <v>2380</v>
      </c>
      <c r="H1433" s="47" t="s">
        <v>2380</v>
      </c>
      <c r="I1433" s="47">
        <v>0</v>
      </c>
      <c r="J1433" s="47" t="s">
        <v>2380</v>
      </c>
    </row>
    <row r="1434" spans="1:10" x14ac:dyDescent="0.25">
      <c r="A1434" s="47" t="s">
        <v>938</v>
      </c>
      <c r="B1434" s="47">
        <v>16.79</v>
      </c>
      <c r="C1434" s="47" t="str">
        <f t="shared" si="44"/>
        <v>Under Weight</v>
      </c>
      <c r="D1434" s="47">
        <v>11.4</v>
      </c>
      <c r="E1434" s="47" t="str">
        <f t="shared" si="45"/>
        <v>Above Diabetes</v>
      </c>
      <c r="F1434" s="47" t="s">
        <v>2380</v>
      </c>
      <c r="G1434" s="47" t="s">
        <v>2380</v>
      </c>
      <c r="H1434" s="47" t="s">
        <v>2380</v>
      </c>
      <c r="I1434" s="47">
        <v>0</v>
      </c>
      <c r="J1434" s="47" t="s">
        <v>2380</v>
      </c>
    </row>
    <row r="1435" spans="1:10" x14ac:dyDescent="0.25">
      <c r="A1435" s="47" t="s">
        <v>937</v>
      </c>
      <c r="B1435" s="47">
        <v>31.635000000000002</v>
      </c>
      <c r="C1435" s="47" t="str">
        <f t="shared" si="44"/>
        <v>Obesity</v>
      </c>
      <c r="D1435" s="47">
        <v>9.1300000000000008</v>
      </c>
      <c r="E1435" s="47" t="str">
        <f t="shared" si="45"/>
        <v>Above Diabetes</v>
      </c>
      <c r="F1435" s="47" t="s">
        <v>2383</v>
      </c>
      <c r="G1435" s="47" t="s">
        <v>2380</v>
      </c>
      <c r="H1435" s="47" t="s">
        <v>2380</v>
      </c>
      <c r="I1435" s="47">
        <v>0</v>
      </c>
      <c r="J1435" s="47" t="s">
        <v>2380</v>
      </c>
    </row>
    <row r="1436" spans="1:10" x14ac:dyDescent="0.25">
      <c r="A1436" s="47" t="s">
        <v>936</v>
      </c>
      <c r="B1436" s="47">
        <v>24.19</v>
      </c>
      <c r="C1436" s="47" t="str">
        <f t="shared" si="44"/>
        <v>Healthy Weight</v>
      </c>
      <c r="D1436" s="47">
        <v>6.22</v>
      </c>
      <c r="E1436" s="47" t="str">
        <f t="shared" si="45"/>
        <v>Prediabetes</v>
      </c>
      <c r="F1436" s="47" t="s">
        <v>2383</v>
      </c>
      <c r="G1436" s="47" t="s">
        <v>2380</v>
      </c>
      <c r="H1436" s="47" t="s">
        <v>2383</v>
      </c>
      <c r="I1436" s="47">
        <v>1</v>
      </c>
      <c r="J1436" s="47" t="s">
        <v>2380</v>
      </c>
    </row>
    <row r="1437" spans="1:10" x14ac:dyDescent="0.25">
      <c r="A1437" s="47" t="s">
        <v>935</v>
      </c>
      <c r="B1437" s="47">
        <v>35.29</v>
      </c>
      <c r="C1437" s="47" t="str">
        <f t="shared" si="44"/>
        <v>Obesity</v>
      </c>
      <c r="D1437" s="47">
        <v>5.9</v>
      </c>
      <c r="E1437" s="47" t="str">
        <f t="shared" si="45"/>
        <v>Prediabetes</v>
      </c>
      <c r="F1437" s="47" t="s">
        <v>2380</v>
      </c>
      <c r="G1437" s="47" t="s">
        <v>2380</v>
      </c>
      <c r="H1437" s="47" t="s">
        <v>2383</v>
      </c>
      <c r="I1437" s="47">
        <v>1</v>
      </c>
      <c r="J1437" s="47" t="s">
        <v>2380</v>
      </c>
    </row>
    <row r="1438" spans="1:10" x14ac:dyDescent="0.25">
      <c r="A1438" s="47" t="s">
        <v>934</v>
      </c>
      <c r="B1438" s="47">
        <v>35.299999999999997</v>
      </c>
      <c r="C1438" s="47" t="str">
        <f t="shared" si="44"/>
        <v>Obesity</v>
      </c>
      <c r="D1438" s="47">
        <v>4.45</v>
      </c>
      <c r="E1438" s="47" t="str">
        <f t="shared" si="45"/>
        <v>Normal</v>
      </c>
      <c r="F1438" s="47" t="s">
        <v>2380</v>
      </c>
      <c r="G1438" s="47" t="s">
        <v>2380</v>
      </c>
      <c r="H1438" s="47" t="s">
        <v>2380</v>
      </c>
      <c r="I1438" s="47">
        <v>0</v>
      </c>
      <c r="J1438" s="47" t="s">
        <v>2380</v>
      </c>
    </row>
    <row r="1439" spans="1:10" x14ac:dyDescent="0.25">
      <c r="A1439" s="47" t="s">
        <v>933</v>
      </c>
      <c r="B1439" s="47">
        <v>35.64</v>
      </c>
      <c r="C1439" s="47" t="str">
        <f t="shared" si="44"/>
        <v>Obesity</v>
      </c>
      <c r="D1439" s="47">
        <v>6.17</v>
      </c>
      <c r="E1439" s="47" t="str">
        <f t="shared" si="45"/>
        <v>Prediabetes</v>
      </c>
      <c r="F1439" s="47" t="s">
        <v>2380</v>
      </c>
      <c r="G1439" s="47" t="s">
        <v>2380</v>
      </c>
      <c r="H1439" s="47" t="s">
        <v>2383</v>
      </c>
      <c r="I1439" s="47">
        <v>1</v>
      </c>
      <c r="J1439" s="47" t="s">
        <v>2380</v>
      </c>
    </row>
    <row r="1440" spans="1:10" x14ac:dyDescent="0.25">
      <c r="A1440" s="47" t="s">
        <v>932</v>
      </c>
      <c r="B1440" s="47">
        <v>33.1</v>
      </c>
      <c r="C1440" s="47" t="str">
        <f t="shared" si="44"/>
        <v>Obesity</v>
      </c>
      <c r="D1440" s="47">
        <v>4.93</v>
      </c>
      <c r="E1440" s="47" t="str">
        <f t="shared" si="45"/>
        <v>Normal</v>
      </c>
      <c r="F1440" s="47" t="s">
        <v>2380</v>
      </c>
      <c r="G1440" s="47" t="s">
        <v>2380</v>
      </c>
      <c r="H1440" s="47" t="s">
        <v>2380</v>
      </c>
      <c r="I1440" s="47">
        <v>0</v>
      </c>
      <c r="J1440" s="47" t="s">
        <v>2380</v>
      </c>
    </row>
    <row r="1441" spans="1:10" x14ac:dyDescent="0.25">
      <c r="A1441" s="47" t="s">
        <v>931</v>
      </c>
      <c r="B1441" s="47">
        <v>26.41</v>
      </c>
      <c r="C1441" s="47" t="str">
        <f t="shared" si="44"/>
        <v>Over Weight</v>
      </c>
      <c r="D1441" s="47">
        <v>7.32</v>
      </c>
      <c r="E1441" s="47" t="str">
        <f t="shared" si="45"/>
        <v>Above Diabetes</v>
      </c>
      <c r="F1441" s="47" t="s">
        <v>2383</v>
      </c>
      <c r="G1441" s="47" t="s">
        <v>2380</v>
      </c>
      <c r="H1441" s="47" t="s">
        <v>2380</v>
      </c>
      <c r="I1441" s="47">
        <v>1</v>
      </c>
      <c r="J1441" s="47" t="s">
        <v>2380</v>
      </c>
    </row>
    <row r="1442" spans="1:10" x14ac:dyDescent="0.25">
      <c r="A1442" s="47" t="s">
        <v>930</v>
      </c>
      <c r="B1442" s="47">
        <v>29.9</v>
      </c>
      <c r="C1442" s="47" t="str">
        <f t="shared" si="44"/>
        <v>Over Weight</v>
      </c>
      <c r="D1442" s="47">
        <v>5.27</v>
      </c>
      <c r="E1442" s="47" t="str">
        <f t="shared" si="45"/>
        <v>Normal</v>
      </c>
      <c r="F1442" s="47" t="s">
        <v>2380</v>
      </c>
      <c r="G1442" s="47" t="s">
        <v>2380</v>
      </c>
      <c r="H1442" s="47" t="s">
        <v>2383</v>
      </c>
      <c r="I1442" s="47">
        <v>1</v>
      </c>
      <c r="J1442" s="47" t="s">
        <v>2380</v>
      </c>
    </row>
    <row r="1443" spans="1:10" x14ac:dyDescent="0.25">
      <c r="A1443" s="47" t="s">
        <v>929</v>
      </c>
      <c r="B1443" s="47">
        <v>25.24</v>
      </c>
      <c r="C1443" s="47" t="str">
        <f t="shared" si="44"/>
        <v>Over Weight</v>
      </c>
      <c r="D1443" s="47">
        <v>5.82</v>
      </c>
      <c r="E1443" s="47" t="str">
        <f t="shared" si="45"/>
        <v>Prediabetes</v>
      </c>
      <c r="F1443" s="47" t="s">
        <v>2380</v>
      </c>
      <c r="G1443" s="47" t="s">
        <v>2380</v>
      </c>
      <c r="H1443" s="47" t="s">
        <v>2380</v>
      </c>
      <c r="I1443" s="47">
        <v>1</v>
      </c>
      <c r="J1443" s="47" t="s">
        <v>2380</v>
      </c>
    </row>
    <row r="1444" spans="1:10" x14ac:dyDescent="0.25">
      <c r="A1444" s="47" t="s">
        <v>928</v>
      </c>
      <c r="B1444" s="47">
        <v>25.08</v>
      </c>
      <c r="C1444" s="47" t="str">
        <f t="shared" si="44"/>
        <v>Over Weight</v>
      </c>
      <c r="D1444" s="47">
        <v>5.8</v>
      </c>
      <c r="E1444" s="47" t="str">
        <f t="shared" si="45"/>
        <v>Prediabetes</v>
      </c>
      <c r="F1444" s="47" t="s">
        <v>2380</v>
      </c>
      <c r="G1444" s="47" t="s">
        <v>2380</v>
      </c>
      <c r="H1444" s="47" t="s">
        <v>2383</v>
      </c>
      <c r="I1444" s="47">
        <v>1</v>
      </c>
      <c r="J1444" s="47" t="s">
        <v>2380</v>
      </c>
    </row>
    <row r="1445" spans="1:10" x14ac:dyDescent="0.25">
      <c r="A1445" s="47" t="s">
        <v>927</v>
      </c>
      <c r="B1445" s="47">
        <v>29.164999999999999</v>
      </c>
      <c r="C1445" s="47" t="str">
        <f t="shared" si="44"/>
        <v>Over Weight</v>
      </c>
      <c r="D1445" s="47">
        <v>4.87</v>
      </c>
      <c r="E1445" s="47" t="str">
        <f t="shared" si="45"/>
        <v>Normal</v>
      </c>
      <c r="F1445" s="47" t="s">
        <v>2380</v>
      </c>
      <c r="G1445" s="47" t="s">
        <v>2382</v>
      </c>
      <c r="H1445" s="47" t="s">
        <v>2380</v>
      </c>
      <c r="I1445" s="47">
        <v>1</v>
      </c>
      <c r="J1445" s="47" t="s">
        <v>2380</v>
      </c>
    </row>
    <row r="1446" spans="1:10" x14ac:dyDescent="0.25">
      <c r="A1446" s="47" t="s">
        <v>926</v>
      </c>
      <c r="B1446" s="47">
        <v>15.05</v>
      </c>
      <c r="C1446" s="47" t="str">
        <f t="shared" si="44"/>
        <v>Under Weight</v>
      </c>
      <c r="D1446" s="47">
        <v>8.1199999999999992</v>
      </c>
      <c r="E1446" s="47" t="str">
        <f t="shared" si="45"/>
        <v>Above Diabetes</v>
      </c>
      <c r="F1446" s="47" t="s">
        <v>2380</v>
      </c>
      <c r="G1446" s="47" t="s">
        <v>2380</v>
      </c>
      <c r="H1446" s="47" t="s">
        <v>2380</v>
      </c>
      <c r="I1446" s="47">
        <v>0</v>
      </c>
      <c r="J1446" s="47" t="s">
        <v>2380</v>
      </c>
    </row>
    <row r="1447" spans="1:10" x14ac:dyDescent="0.25">
      <c r="A1447" s="47" t="s">
        <v>925</v>
      </c>
      <c r="B1447" s="47">
        <v>19.95</v>
      </c>
      <c r="C1447" s="47" t="str">
        <f t="shared" si="44"/>
        <v>Healthy Weight</v>
      </c>
      <c r="D1447" s="47">
        <v>4.3600000000000003</v>
      </c>
      <c r="E1447" s="47" t="str">
        <f t="shared" si="45"/>
        <v>Normal</v>
      </c>
      <c r="F1447" s="47" t="s">
        <v>2380</v>
      </c>
      <c r="G1447" s="47" t="s">
        <v>2380</v>
      </c>
      <c r="H1447" s="47" t="s">
        <v>2380</v>
      </c>
      <c r="I1447" s="47">
        <v>2</v>
      </c>
      <c r="J1447" s="47" t="s">
        <v>2380</v>
      </c>
    </row>
    <row r="1448" spans="1:10" x14ac:dyDescent="0.25">
      <c r="A1448" s="47" t="s">
        <v>924</v>
      </c>
      <c r="B1448" s="47">
        <v>16.66</v>
      </c>
      <c r="C1448" s="47" t="str">
        <f t="shared" si="44"/>
        <v>Under Weight</v>
      </c>
      <c r="D1448" s="47">
        <v>9.16</v>
      </c>
      <c r="E1448" s="47" t="str">
        <f t="shared" si="45"/>
        <v>Above Diabetes</v>
      </c>
      <c r="F1448" s="47" t="s">
        <v>2380</v>
      </c>
      <c r="G1448" s="47" t="s">
        <v>2380</v>
      </c>
      <c r="H1448" s="47" t="s">
        <v>2380</v>
      </c>
      <c r="I1448" s="47">
        <v>0</v>
      </c>
      <c r="J1448" s="47" t="s">
        <v>2380</v>
      </c>
    </row>
    <row r="1449" spans="1:10" x14ac:dyDescent="0.25">
      <c r="A1449" s="47" t="s">
        <v>923</v>
      </c>
      <c r="B1449" s="47">
        <v>16.62</v>
      </c>
      <c r="C1449" s="47" t="str">
        <f t="shared" si="44"/>
        <v>Under Weight</v>
      </c>
      <c r="D1449" s="47">
        <v>9.14</v>
      </c>
      <c r="E1449" s="47" t="str">
        <f t="shared" si="45"/>
        <v>Above Diabetes</v>
      </c>
      <c r="F1449" s="47" t="s">
        <v>2380</v>
      </c>
      <c r="G1449" s="47" t="s">
        <v>2380</v>
      </c>
      <c r="H1449" s="47" t="s">
        <v>2380</v>
      </c>
      <c r="I1449" s="47">
        <v>0</v>
      </c>
      <c r="J1449" s="47" t="s">
        <v>2380</v>
      </c>
    </row>
    <row r="1450" spans="1:10" x14ac:dyDescent="0.25">
      <c r="A1450" s="47" t="s">
        <v>922</v>
      </c>
      <c r="B1450" s="47">
        <v>15.36</v>
      </c>
      <c r="C1450" s="47" t="str">
        <f t="shared" si="44"/>
        <v>Under Weight</v>
      </c>
      <c r="D1450" s="47">
        <v>5.49</v>
      </c>
      <c r="E1450" s="47" t="str">
        <f t="shared" si="45"/>
        <v>Normal</v>
      </c>
      <c r="F1450" s="47" t="s">
        <v>2383</v>
      </c>
      <c r="G1450" s="47" t="s">
        <v>2380</v>
      </c>
      <c r="H1450" s="47" t="s">
        <v>2380</v>
      </c>
      <c r="I1450" s="47">
        <v>2</v>
      </c>
      <c r="J1450" s="47" t="s">
        <v>2380</v>
      </c>
    </row>
    <row r="1451" spans="1:10" x14ac:dyDescent="0.25">
      <c r="A1451" s="47" t="s">
        <v>921</v>
      </c>
      <c r="B1451" s="47">
        <v>27.74</v>
      </c>
      <c r="C1451" s="47" t="str">
        <f t="shared" si="44"/>
        <v>Over Weight</v>
      </c>
      <c r="D1451" s="47">
        <v>5.96</v>
      </c>
      <c r="E1451" s="47" t="str">
        <f t="shared" si="45"/>
        <v>Prediabetes</v>
      </c>
      <c r="F1451" s="47" t="s">
        <v>2383</v>
      </c>
      <c r="G1451" s="47" t="s">
        <v>2380</v>
      </c>
      <c r="H1451" s="47" t="s">
        <v>2380</v>
      </c>
      <c r="I1451" s="47">
        <v>0</v>
      </c>
      <c r="J1451" s="47" t="s">
        <v>2380</v>
      </c>
    </row>
    <row r="1452" spans="1:10" x14ac:dyDescent="0.25">
      <c r="A1452" s="47" t="s">
        <v>920</v>
      </c>
      <c r="B1452" s="47">
        <v>22.44</v>
      </c>
      <c r="C1452" s="47" t="str">
        <f t="shared" si="44"/>
        <v>Healthy Weight</v>
      </c>
      <c r="D1452" s="47">
        <v>4.62</v>
      </c>
      <c r="E1452" s="47" t="str">
        <f t="shared" si="45"/>
        <v>Normal</v>
      </c>
      <c r="F1452" s="47" t="s">
        <v>2383</v>
      </c>
      <c r="G1452" s="47" t="s">
        <v>2380</v>
      </c>
      <c r="H1452" s="47" t="s">
        <v>2380</v>
      </c>
      <c r="I1452" s="47">
        <v>0</v>
      </c>
      <c r="J1452" s="47" t="s">
        <v>2380</v>
      </c>
    </row>
    <row r="1453" spans="1:10" x14ac:dyDescent="0.25">
      <c r="A1453" s="47" t="s">
        <v>919</v>
      </c>
      <c r="B1453" s="47">
        <v>37.049999999999997</v>
      </c>
      <c r="C1453" s="47" t="str">
        <f t="shared" si="44"/>
        <v>Obesity</v>
      </c>
      <c r="D1453" s="47">
        <v>9.9600000000000009</v>
      </c>
      <c r="E1453" s="47" t="str">
        <f t="shared" si="45"/>
        <v>Above Diabetes</v>
      </c>
      <c r="F1453" s="47" t="s">
        <v>2383</v>
      </c>
      <c r="G1453" s="47" t="s">
        <v>2380</v>
      </c>
      <c r="H1453" s="47" t="s">
        <v>2380</v>
      </c>
      <c r="I1453" s="47">
        <v>0</v>
      </c>
      <c r="J1453" s="47" t="s">
        <v>2380</v>
      </c>
    </row>
    <row r="1454" spans="1:10" x14ac:dyDescent="0.25">
      <c r="A1454" s="47" t="s">
        <v>918</v>
      </c>
      <c r="B1454" s="47">
        <v>22.95</v>
      </c>
      <c r="C1454" s="47" t="str">
        <f t="shared" si="44"/>
        <v>Healthy Weight</v>
      </c>
      <c r="D1454" s="47">
        <v>10.53</v>
      </c>
      <c r="E1454" s="47" t="str">
        <f t="shared" si="45"/>
        <v>Above Diabetes</v>
      </c>
      <c r="F1454" s="47" t="s">
        <v>2380</v>
      </c>
      <c r="G1454" s="47" t="s">
        <v>2380</v>
      </c>
      <c r="H1454" s="47" t="s">
        <v>2380</v>
      </c>
      <c r="I1454" s="47">
        <v>2</v>
      </c>
      <c r="J1454" s="47" t="s">
        <v>2380</v>
      </c>
    </row>
    <row r="1455" spans="1:10" x14ac:dyDescent="0.25">
      <c r="A1455" s="47" t="s">
        <v>917</v>
      </c>
      <c r="B1455" s="47">
        <v>34.200000000000003</v>
      </c>
      <c r="C1455" s="47" t="str">
        <f t="shared" si="44"/>
        <v>Obesity</v>
      </c>
      <c r="D1455" s="47">
        <v>6.69</v>
      </c>
      <c r="E1455" s="47" t="str">
        <f t="shared" si="45"/>
        <v>Above Diabetes</v>
      </c>
      <c r="F1455" s="47" t="s">
        <v>2383</v>
      </c>
      <c r="G1455" s="47" t="s">
        <v>2380</v>
      </c>
      <c r="H1455" s="47" t="s">
        <v>2380</v>
      </c>
      <c r="I1455" s="47">
        <v>0</v>
      </c>
      <c r="J1455" s="47" t="s">
        <v>2380</v>
      </c>
    </row>
    <row r="1456" spans="1:10" x14ac:dyDescent="0.25">
      <c r="A1456" s="47" t="s">
        <v>916</v>
      </c>
      <c r="B1456" s="47">
        <v>30.59</v>
      </c>
      <c r="C1456" s="47" t="str">
        <f t="shared" si="44"/>
        <v>Obesity</v>
      </c>
      <c r="D1456" s="47">
        <v>9.5500000000000007</v>
      </c>
      <c r="E1456" s="47" t="str">
        <f t="shared" si="45"/>
        <v>Above Diabetes</v>
      </c>
      <c r="F1456" s="47" t="s">
        <v>2383</v>
      </c>
      <c r="G1456" s="47" t="s">
        <v>2380</v>
      </c>
      <c r="H1456" s="47" t="s">
        <v>2380</v>
      </c>
      <c r="I1456" s="47">
        <v>0</v>
      </c>
      <c r="J1456" s="47" t="s">
        <v>2380</v>
      </c>
    </row>
    <row r="1457" spans="1:10" x14ac:dyDescent="0.25">
      <c r="A1457" s="47" t="s">
        <v>915</v>
      </c>
      <c r="B1457" s="47">
        <v>25.51</v>
      </c>
      <c r="C1457" s="47" t="str">
        <f t="shared" si="44"/>
        <v>Over Weight</v>
      </c>
      <c r="D1457" s="47">
        <v>6.05</v>
      </c>
      <c r="E1457" s="47" t="str">
        <f t="shared" si="45"/>
        <v>Prediabetes</v>
      </c>
      <c r="F1457" s="47" t="s">
        <v>2380</v>
      </c>
      <c r="G1457" s="47" t="s">
        <v>2380</v>
      </c>
      <c r="H1457" s="47" t="s">
        <v>2380</v>
      </c>
      <c r="I1457" s="47">
        <v>0</v>
      </c>
      <c r="J1457" s="47" t="s">
        <v>2380</v>
      </c>
    </row>
    <row r="1458" spans="1:10" x14ac:dyDescent="0.25">
      <c r="A1458" s="47" t="s">
        <v>914</v>
      </c>
      <c r="B1458" s="47">
        <v>29.04</v>
      </c>
      <c r="C1458" s="47" t="str">
        <f t="shared" si="44"/>
        <v>Over Weight</v>
      </c>
      <c r="D1458" s="47">
        <v>10.56</v>
      </c>
      <c r="E1458" s="47" t="str">
        <f t="shared" si="45"/>
        <v>Above Diabetes</v>
      </c>
      <c r="F1458" s="47" t="s">
        <v>2383</v>
      </c>
      <c r="G1458" s="47" t="s">
        <v>2380</v>
      </c>
      <c r="H1458" s="47" t="s">
        <v>2380</v>
      </c>
      <c r="I1458" s="47">
        <v>1</v>
      </c>
      <c r="J1458" s="47" t="s">
        <v>2380</v>
      </c>
    </row>
    <row r="1459" spans="1:10" x14ac:dyDescent="0.25">
      <c r="A1459" s="47" t="s">
        <v>913</v>
      </c>
      <c r="B1459" s="47">
        <v>22.135000000000002</v>
      </c>
      <c r="C1459" s="47" t="str">
        <f t="shared" si="44"/>
        <v>Healthy Weight</v>
      </c>
      <c r="D1459" s="47">
        <v>10.81</v>
      </c>
      <c r="E1459" s="47" t="str">
        <f t="shared" si="45"/>
        <v>Above Diabetes</v>
      </c>
      <c r="F1459" s="47" t="s">
        <v>2383</v>
      </c>
      <c r="G1459" s="47" t="s">
        <v>2380</v>
      </c>
      <c r="H1459" s="47" t="s">
        <v>2380</v>
      </c>
      <c r="I1459" s="47">
        <v>1</v>
      </c>
      <c r="J1459" s="47" t="s">
        <v>2380</v>
      </c>
    </row>
    <row r="1460" spans="1:10" x14ac:dyDescent="0.25">
      <c r="A1460" s="47" t="s">
        <v>912</v>
      </c>
      <c r="B1460" s="47">
        <v>21.375</v>
      </c>
      <c r="C1460" s="47" t="str">
        <f t="shared" si="44"/>
        <v>Healthy Weight</v>
      </c>
      <c r="D1460" s="47">
        <v>4.32</v>
      </c>
      <c r="E1460" s="47" t="str">
        <f t="shared" si="45"/>
        <v>Normal</v>
      </c>
      <c r="F1460" s="47" t="s">
        <v>2380</v>
      </c>
      <c r="G1460" s="47" t="s">
        <v>2380</v>
      </c>
      <c r="H1460" s="47" t="s">
        <v>2380</v>
      </c>
      <c r="I1460" s="47">
        <v>0</v>
      </c>
      <c r="J1460" s="47" t="s">
        <v>2380</v>
      </c>
    </row>
    <row r="1461" spans="1:10" x14ac:dyDescent="0.25">
      <c r="A1461" s="47" t="s">
        <v>911</v>
      </c>
      <c r="B1461" s="47">
        <v>29.19</v>
      </c>
      <c r="C1461" s="47" t="str">
        <f t="shared" si="44"/>
        <v>Over Weight</v>
      </c>
      <c r="D1461" s="47">
        <v>4.37</v>
      </c>
      <c r="E1461" s="47" t="str">
        <f t="shared" si="45"/>
        <v>Normal</v>
      </c>
      <c r="F1461" s="47" t="s">
        <v>2380</v>
      </c>
      <c r="G1461" s="47" t="s">
        <v>2380</v>
      </c>
      <c r="H1461" s="47" t="s">
        <v>2380</v>
      </c>
      <c r="I1461" s="47">
        <v>0</v>
      </c>
      <c r="J1461" s="47" t="s">
        <v>2380</v>
      </c>
    </row>
    <row r="1462" spans="1:10" x14ac:dyDescent="0.25">
      <c r="A1462" s="47" t="s">
        <v>910</v>
      </c>
      <c r="B1462" s="47">
        <v>31.92</v>
      </c>
      <c r="C1462" s="47" t="str">
        <f t="shared" si="44"/>
        <v>Obesity</v>
      </c>
      <c r="D1462" s="47">
        <v>4.8099999999999996</v>
      </c>
      <c r="E1462" s="47" t="str">
        <f t="shared" si="45"/>
        <v>Normal</v>
      </c>
      <c r="F1462" s="47" t="s">
        <v>2383</v>
      </c>
      <c r="G1462" s="47" t="s">
        <v>2380</v>
      </c>
      <c r="H1462" s="47" t="s">
        <v>2383</v>
      </c>
      <c r="I1462" s="47">
        <v>1</v>
      </c>
      <c r="J1462" s="47" t="s">
        <v>2380</v>
      </c>
    </row>
    <row r="1463" spans="1:10" x14ac:dyDescent="0.25">
      <c r="A1463" s="47" t="s">
        <v>909</v>
      </c>
      <c r="B1463" s="47">
        <v>26.315000000000001</v>
      </c>
      <c r="C1463" s="47" t="str">
        <f t="shared" si="44"/>
        <v>Over Weight</v>
      </c>
      <c r="D1463" s="47">
        <v>4.5599999999999996</v>
      </c>
      <c r="E1463" s="47" t="str">
        <f t="shared" si="45"/>
        <v>Normal</v>
      </c>
      <c r="F1463" s="47" t="s">
        <v>2383</v>
      </c>
      <c r="G1463" s="47" t="s">
        <v>2380</v>
      </c>
      <c r="H1463" s="47" t="s">
        <v>2383</v>
      </c>
      <c r="I1463" s="47">
        <v>1</v>
      </c>
      <c r="J1463" s="47" t="s">
        <v>2380</v>
      </c>
    </row>
    <row r="1464" spans="1:10" x14ac:dyDescent="0.25">
      <c r="A1464" s="47" t="s">
        <v>908</v>
      </c>
      <c r="B1464" s="47">
        <v>35.299999999999997</v>
      </c>
      <c r="C1464" s="47" t="str">
        <f t="shared" si="44"/>
        <v>Obesity</v>
      </c>
      <c r="D1464" s="47">
        <v>4.3899999999999997</v>
      </c>
      <c r="E1464" s="47" t="str">
        <f t="shared" si="45"/>
        <v>Normal</v>
      </c>
      <c r="F1464" s="47" t="s">
        <v>2380</v>
      </c>
      <c r="G1464" s="47" t="s">
        <v>2380</v>
      </c>
      <c r="H1464" s="47" t="s">
        <v>2380</v>
      </c>
      <c r="I1464" s="47">
        <v>0</v>
      </c>
      <c r="J1464" s="47" t="s">
        <v>2380</v>
      </c>
    </row>
    <row r="1465" spans="1:10" x14ac:dyDescent="0.25">
      <c r="A1465" s="47" t="s">
        <v>907</v>
      </c>
      <c r="B1465" s="47">
        <v>18.91</v>
      </c>
      <c r="C1465" s="47" t="str">
        <f t="shared" si="44"/>
        <v>Healthy Weight</v>
      </c>
      <c r="D1465" s="47">
        <v>11.44</v>
      </c>
      <c r="E1465" s="47" t="str">
        <f t="shared" si="45"/>
        <v>Above Diabetes</v>
      </c>
      <c r="F1465" s="47" t="s">
        <v>2380</v>
      </c>
      <c r="G1465" s="47" t="s">
        <v>2380</v>
      </c>
      <c r="H1465" s="47" t="s">
        <v>2380</v>
      </c>
      <c r="I1465" s="47">
        <v>0</v>
      </c>
      <c r="J1465" s="47" t="s">
        <v>2380</v>
      </c>
    </row>
    <row r="1466" spans="1:10" x14ac:dyDescent="0.25">
      <c r="A1466" s="47" t="s">
        <v>906</v>
      </c>
      <c r="B1466" s="47">
        <v>22.41</v>
      </c>
      <c r="C1466" s="47" t="str">
        <f t="shared" si="44"/>
        <v>Healthy Weight</v>
      </c>
      <c r="D1466" s="47">
        <v>11.37</v>
      </c>
      <c r="E1466" s="47" t="str">
        <f t="shared" si="45"/>
        <v>Above Diabetes</v>
      </c>
      <c r="F1466" s="47" t="s">
        <v>2383</v>
      </c>
      <c r="G1466" s="47" t="s">
        <v>2380</v>
      </c>
      <c r="H1466" s="47" t="s">
        <v>2380</v>
      </c>
      <c r="I1466" s="47">
        <v>1</v>
      </c>
      <c r="J1466" s="47" t="s">
        <v>2380</v>
      </c>
    </row>
    <row r="1467" spans="1:10" x14ac:dyDescent="0.25">
      <c r="A1467" s="47" t="s">
        <v>905</v>
      </c>
      <c r="B1467" s="47">
        <v>22.704999999999998</v>
      </c>
      <c r="C1467" s="47" t="str">
        <f t="shared" si="44"/>
        <v>Healthy Weight</v>
      </c>
      <c r="D1467" s="47">
        <v>6.14</v>
      </c>
      <c r="E1467" s="47" t="str">
        <f t="shared" si="45"/>
        <v>Prediabetes</v>
      </c>
      <c r="F1467" s="47" t="s">
        <v>2380</v>
      </c>
      <c r="G1467" s="47" t="s">
        <v>2380</v>
      </c>
      <c r="H1467" s="47" t="s">
        <v>2380</v>
      </c>
      <c r="I1467" s="47">
        <v>0</v>
      </c>
      <c r="J1467" s="47" t="s">
        <v>2380</v>
      </c>
    </row>
    <row r="1468" spans="1:10" x14ac:dyDescent="0.25">
      <c r="A1468" s="47" t="s">
        <v>904</v>
      </c>
      <c r="B1468" s="47">
        <v>37.18</v>
      </c>
      <c r="C1468" s="47" t="str">
        <f t="shared" si="44"/>
        <v>Obesity</v>
      </c>
      <c r="D1468" s="47">
        <v>4.8899999999999997</v>
      </c>
      <c r="E1468" s="47" t="str">
        <f t="shared" si="45"/>
        <v>Normal</v>
      </c>
      <c r="F1468" s="47" t="s">
        <v>2380</v>
      </c>
      <c r="G1468" s="47" t="s">
        <v>2380</v>
      </c>
      <c r="H1468" s="47" t="s">
        <v>2380</v>
      </c>
      <c r="I1468" s="47">
        <v>0</v>
      </c>
      <c r="J1468" s="47" t="s">
        <v>2380</v>
      </c>
    </row>
    <row r="1469" spans="1:10" x14ac:dyDescent="0.25">
      <c r="A1469" s="47" t="s">
        <v>903</v>
      </c>
      <c r="B1469" s="47">
        <v>35.97</v>
      </c>
      <c r="C1469" s="47" t="str">
        <f t="shared" si="44"/>
        <v>Obesity</v>
      </c>
      <c r="D1469" s="47">
        <v>4.5999999999999996</v>
      </c>
      <c r="E1469" s="47" t="str">
        <f t="shared" si="45"/>
        <v>Normal</v>
      </c>
      <c r="F1469" s="47" t="s">
        <v>2380</v>
      </c>
      <c r="G1469" s="47" t="s">
        <v>2380</v>
      </c>
      <c r="H1469" s="47" t="s">
        <v>2380</v>
      </c>
      <c r="I1469" s="47">
        <v>0</v>
      </c>
      <c r="J1469" s="47" t="s">
        <v>2380</v>
      </c>
    </row>
    <row r="1470" spans="1:10" x14ac:dyDescent="0.25">
      <c r="A1470" s="47" t="s">
        <v>902</v>
      </c>
      <c r="B1470" s="47">
        <v>35.799999999999997</v>
      </c>
      <c r="C1470" s="47" t="str">
        <f t="shared" si="44"/>
        <v>Obesity</v>
      </c>
      <c r="D1470" s="47">
        <v>4.42</v>
      </c>
      <c r="E1470" s="47" t="str">
        <f t="shared" si="45"/>
        <v>Normal</v>
      </c>
      <c r="F1470" s="47" t="s">
        <v>2380</v>
      </c>
      <c r="G1470" s="47" t="s">
        <v>2380</v>
      </c>
      <c r="H1470" s="47" t="s">
        <v>2380</v>
      </c>
      <c r="I1470" s="47">
        <v>0</v>
      </c>
      <c r="J1470" s="47" t="s">
        <v>2380</v>
      </c>
    </row>
    <row r="1471" spans="1:10" x14ac:dyDescent="0.25">
      <c r="A1471" s="47" t="s">
        <v>901</v>
      </c>
      <c r="B1471" s="47">
        <v>28.31</v>
      </c>
      <c r="C1471" s="47" t="str">
        <f t="shared" si="44"/>
        <v>Over Weight</v>
      </c>
      <c r="D1471" s="47">
        <v>7.48</v>
      </c>
      <c r="E1471" s="47" t="str">
        <f t="shared" si="45"/>
        <v>Above Diabetes</v>
      </c>
      <c r="F1471" s="47" t="s">
        <v>2383</v>
      </c>
      <c r="G1471" s="47" t="s">
        <v>2380</v>
      </c>
      <c r="H1471" s="47" t="s">
        <v>2380</v>
      </c>
      <c r="I1471" s="47">
        <v>0</v>
      </c>
      <c r="J1471" s="47" t="s">
        <v>2380</v>
      </c>
    </row>
    <row r="1472" spans="1:10" x14ac:dyDescent="0.25">
      <c r="A1472" s="47" t="s">
        <v>900</v>
      </c>
      <c r="B1472" s="47">
        <v>38.06</v>
      </c>
      <c r="C1472" s="47" t="str">
        <f t="shared" si="44"/>
        <v>Obesity</v>
      </c>
      <c r="D1472" s="47">
        <v>10.74</v>
      </c>
      <c r="E1472" s="47" t="str">
        <f t="shared" si="45"/>
        <v>Above Diabetes</v>
      </c>
      <c r="F1472" s="47" t="s">
        <v>2380</v>
      </c>
      <c r="G1472" s="47" t="s">
        <v>2380</v>
      </c>
      <c r="H1472" s="47" t="s">
        <v>2380</v>
      </c>
      <c r="I1472" s="47">
        <v>0</v>
      </c>
      <c r="J1472" s="47" t="s">
        <v>2380</v>
      </c>
    </row>
    <row r="1473" spans="1:10" x14ac:dyDescent="0.25">
      <c r="A1473" s="47" t="s">
        <v>899</v>
      </c>
      <c r="B1473" s="47">
        <v>28</v>
      </c>
      <c r="C1473" s="47" t="str">
        <f t="shared" si="44"/>
        <v>Over Weight</v>
      </c>
      <c r="D1473" s="47">
        <v>5.19</v>
      </c>
      <c r="E1473" s="47" t="str">
        <f t="shared" si="45"/>
        <v>Normal</v>
      </c>
      <c r="F1473" s="47" t="s">
        <v>2380</v>
      </c>
      <c r="G1473" s="47" t="s">
        <v>2380</v>
      </c>
      <c r="H1473" s="47" t="s">
        <v>2380</v>
      </c>
      <c r="I1473" s="47">
        <v>1</v>
      </c>
      <c r="J1473" s="47" t="s">
        <v>2380</v>
      </c>
    </row>
    <row r="1474" spans="1:10" x14ac:dyDescent="0.25">
      <c r="A1474" s="47" t="s">
        <v>898</v>
      </c>
      <c r="B1474" s="47">
        <v>34.32</v>
      </c>
      <c r="C1474" s="47" t="str">
        <f t="shared" si="44"/>
        <v>Obesity</v>
      </c>
      <c r="D1474" s="47">
        <v>9.17</v>
      </c>
      <c r="E1474" s="47" t="str">
        <f t="shared" si="45"/>
        <v>Above Diabetes</v>
      </c>
      <c r="F1474" s="47" t="s">
        <v>2380</v>
      </c>
      <c r="G1474" s="47" t="s">
        <v>2380</v>
      </c>
      <c r="H1474" s="47" t="s">
        <v>2380</v>
      </c>
      <c r="I1474" s="47">
        <v>0</v>
      </c>
      <c r="J1474" s="47" t="s">
        <v>2380</v>
      </c>
    </row>
    <row r="1475" spans="1:10" x14ac:dyDescent="0.25">
      <c r="A1475" s="47" t="s">
        <v>897</v>
      </c>
      <c r="B1475" s="47">
        <v>22.3</v>
      </c>
      <c r="C1475" s="47" t="str">
        <f t="shared" ref="C1475:C1538" si="46">IF(B1475&lt;18.5,"Under Weight", IF(B1475&lt;=24.9,"Healthy Weight", IF(B1475&lt;=29.9,"Over Weight","Obesity")))</f>
        <v>Healthy Weight</v>
      </c>
      <c r="D1475" s="47">
        <v>4.95</v>
      </c>
      <c r="E1475" s="47" t="str">
        <f t="shared" ref="E1475:E1538" si="47">IF(D1475&lt;5.7,"Normal", IF(D1475&lt;=6.4,"Prediabetes","Above Diabetes"))</f>
        <v>Normal</v>
      </c>
      <c r="F1475" s="47" t="s">
        <v>2383</v>
      </c>
      <c r="G1475" s="47" t="s">
        <v>2380</v>
      </c>
      <c r="H1475" s="47" t="s">
        <v>2380</v>
      </c>
      <c r="I1475" s="47">
        <v>0</v>
      </c>
      <c r="J1475" s="47" t="s">
        <v>2380</v>
      </c>
    </row>
    <row r="1476" spans="1:10" x14ac:dyDescent="0.25">
      <c r="A1476" s="47" t="s">
        <v>896</v>
      </c>
      <c r="B1476" s="47">
        <v>27.835000000000001</v>
      </c>
      <c r="C1476" s="47" t="str">
        <f t="shared" si="46"/>
        <v>Over Weight</v>
      </c>
      <c r="D1476" s="47">
        <v>6.03</v>
      </c>
      <c r="E1476" s="47" t="str">
        <f t="shared" si="47"/>
        <v>Prediabetes</v>
      </c>
      <c r="F1476" s="47" t="s">
        <v>2380</v>
      </c>
      <c r="G1476" s="47" t="s">
        <v>2380</v>
      </c>
      <c r="H1476" s="47" t="s">
        <v>2380</v>
      </c>
      <c r="I1476" s="47">
        <v>1</v>
      </c>
      <c r="J1476" s="47" t="s">
        <v>2380</v>
      </c>
    </row>
    <row r="1477" spans="1:10" x14ac:dyDescent="0.25">
      <c r="A1477" s="47" t="s">
        <v>895</v>
      </c>
      <c r="B1477" s="47">
        <v>39.229999999999997</v>
      </c>
      <c r="C1477" s="47" t="str">
        <f t="shared" si="46"/>
        <v>Obesity</v>
      </c>
      <c r="D1477" s="47">
        <v>5.36</v>
      </c>
      <c r="E1477" s="47" t="str">
        <f t="shared" si="47"/>
        <v>Normal</v>
      </c>
      <c r="F1477" s="47" t="s">
        <v>2380</v>
      </c>
      <c r="G1477" s="47" t="s">
        <v>2380</v>
      </c>
      <c r="H1477" s="47" t="s">
        <v>2380</v>
      </c>
      <c r="I1477" s="47">
        <v>0</v>
      </c>
      <c r="J1477" s="47" t="s">
        <v>2380</v>
      </c>
    </row>
    <row r="1478" spans="1:10" x14ac:dyDescent="0.25">
      <c r="A1478" s="47" t="s">
        <v>894</v>
      </c>
      <c r="B1478" s="47">
        <v>19.95</v>
      </c>
      <c r="C1478" s="47" t="str">
        <f t="shared" si="46"/>
        <v>Healthy Weight</v>
      </c>
      <c r="D1478" s="47">
        <v>6.11</v>
      </c>
      <c r="E1478" s="47" t="str">
        <f t="shared" si="47"/>
        <v>Prediabetes</v>
      </c>
      <c r="F1478" s="47" t="s">
        <v>2380</v>
      </c>
      <c r="G1478" s="47" t="s">
        <v>2380</v>
      </c>
      <c r="H1478" s="47" t="s">
        <v>2380</v>
      </c>
      <c r="I1478" s="47">
        <v>1</v>
      </c>
      <c r="J1478" s="47" t="s">
        <v>2380</v>
      </c>
    </row>
    <row r="1479" spans="1:10" x14ac:dyDescent="0.25">
      <c r="A1479" s="47" t="s">
        <v>893</v>
      </c>
      <c r="B1479" s="47">
        <v>34.64</v>
      </c>
      <c r="C1479" s="47" t="str">
        <f t="shared" si="46"/>
        <v>Obesity</v>
      </c>
      <c r="D1479" s="47">
        <v>4.88</v>
      </c>
      <c r="E1479" s="47" t="str">
        <f t="shared" si="47"/>
        <v>Normal</v>
      </c>
      <c r="F1479" s="47" t="s">
        <v>2380</v>
      </c>
      <c r="G1479" s="47" t="s">
        <v>2380</v>
      </c>
      <c r="H1479" s="47" t="s">
        <v>2383</v>
      </c>
      <c r="I1479" s="47">
        <v>1</v>
      </c>
      <c r="J1479" s="47" t="s">
        <v>2380</v>
      </c>
    </row>
    <row r="1480" spans="1:10" x14ac:dyDescent="0.25">
      <c r="A1480" s="47" t="s">
        <v>892</v>
      </c>
      <c r="B1480" s="47">
        <v>18.75</v>
      </c>
      <c r="C1480" s="47" t="str">
        <f t="shared" si="46"/>
        <v>Healthy Weight</v>
      </c>
      <c r="D1480" s="47">
        <v>6.72</v>
      </c>
      <c r="E1480" s="47" t="str">
        <f t="shared" si="47"/>
        <v>Above Diabetes</v>
      </c>
      <c r="F1480" s="47" t="s">
        <v>2380</v>
      </c>
      <c r="G1480" s="47" t="s">
        <v>2380</v>
      </c>
      <c r="H1480" s="47" t="s">
        <v>2380</v>
      </c>
      <c r="I1480" s="47">
        <v>0</v>
      </c>
      <c r="J1480" s="47" t="s">
        <v>2380</v>
      </c>
    </row>
    <row r="1481" spans="1:10" x14ac:dyDescent="0.25">
      <c r="A1481" s="47" t="s">
        <v>891</v>
      </c>
      <c r="B1481" s="47">
        <v>26.48</v>
      </c>
      <c r="C1481" s="47" t="str">
        <f t="shared" si="46"/>
        <v>Over Weight</v>
      </c>
      <c r="D1481" s="47">
        <v>4.2</v>
      </c>
      <c r="E1481" s="47" t="str">
        <f t="shared" si="47"/>
        <v>Normal</v>
      </c>
      <c r="F1481" s="47" t="s">
        <v>2380</v>
      </c>
      <c r="G1481" s="47" t="s">
        <v>2380</v>
      </c>
      <c r="H1481" s="47" t="s">
        <v>2380</v>
      </c>
      <c r="I1481" s="47">
        <v>1</v>
      </c>
      <c r="J1481" s="47" t="s">
        <v>2380</v>
      </c>
    </row>
    <row r="1482" spans="1:10" x14ac:dyDescent="0.25">
      <c r="A1482" s="47" t="s">
        <v>890</v>
      </c>
      <c r="B1482" s="47">
        <v>34.83</v>
      </c>
      <c r="C1482" s="47" t="str">
        <f t="shared" si="46"/>
        <v>Obesity</v>
      </c>
      <c r="D1482" s="47">
        <v>5.79</v>
      </c>
      <c r="E1482" s="47" t="str">
        <f t="shared" si="47"/>
        <v>Prediabetes</v>
      </c>
      <c r="F1482" s="47" t="s">
        <v>2380</v>
      </c>
      <c r="G1482" s="47" t="s">
        <v>2380</v>
      </c>
      <c r="H1482" s="47" t="s">
        <v>2380</v>
      </c>
      <c r="I1482" s="47">
        <v>1</v>
      </c>
      <c r="J1482" s="47" t="s">
        <v>2380</v>
      </c>
    </row>
    <row r="1483" spans="1:10" x14ac:dyDescent="0.25">
      <c r="A1483" s="47" t="s">
        <v>889</v>
      </c>
      <c r="B1483" s="47">
        <v>25.46</v>
      </c>
      <c r="C1483" s="47" t="str">
        <f t="shared" si="46"/>
        <v>Over Weight</v>
      </c>
      <c r="D1483" s="47">
        <v>4.29</v>
      </c>
      <c r="E1483" s="47" t="str">
        <f t="shared" si="47"/>
        <v>Normal</v>
      </c>
      <c r="F1483" s="47" t="s">
        <v>2380</v>
      </c>
      <c r="G1483" s="47" t="s">
        <v>2380</v>
      </c>
      <c r="H1483" s="47" t="s">
        <v>2380</v>
      </c>
      <c r="I1483" s="47">
        <v>0</v>
      </c>
      <c r="J1483" s="47" t="s">
        <v>2380</v>
      </c>
    </row>
    <row r="1484" spans="1:10" x14ac:dyDescent="0.25">
      <c r="A1484" s="47" t="s">
        <v>888</v>
      </c>
      <c r="B1484" s="47">
        <v>23.31</v>
      </c>
      <c r="C1484" s="47" t="str">
        <f t="shared" si="46"/>
        <v>Healthy Weight</v>
      </c>
      <c r="D1484" s="47">
        <v>8.27</v>
      </c>
      <c r="E1484" s="47" t="str">
        <f t="shared" si="47"/>
        <v>Above Diabetes</v>
      </c>
      <c r="F1484" s="47" t="s">
        <v>2380</v>
      </c>
      <c r="G1484" s="47" t="s">
        <v>2380</v>
      </c>
      <c r="H1484" s="47" t="s">
        <v>2380</v>
      </c>
      <c r="I1484" s="47">
        <v>0</v>
      </c>
      <c r="J1484" s="47" t="s">
        <v>2380</v>
      </c>
    </row>
    <row r="1485" spans="1:10" x14ac:dyDescent="0.25">
      <c r="A1485" s="47" t="s">
        <v>887</v>
      </c>
      <c r="B1485" s="47">
        <v>29</v>
      </c>
      <c r="C1485" s="47" t="str">
        <f t="shared" si="46"/>
        <v>Over Weight</v>
      </c>
      <c r="D1485" s="47">
        <v>4.5599999999999996</v>
      </c>
      <c r="E1485" s="47" t="str">
        <f t="shared" si="47"/>
        <v>Normal</v>
      </c>
      <c r="F1485" s="47" t="s">
        <v>2380</v>
      </c>
      <c r="G1485" s="47" t="s">
        <v>2380</v>
      </c>
      <c r="H1485" s="47" t="s">
        <v>2380</v>
      </c>
      <c r="I1485" s="47">
        <v>0</v>
      </c>
      <c r="J1485" s="47" t="s">
        <v>2380</v>
      </c>
    </row>
    <row r="1486" spans="1:10" x14ac:dyDescent="0.25">
      <c r="A1486" s="47" t="s">
        <v>886</v>
      </c>
      <c r="B1486" s="47">
        <v>32.869999999999997</v>
      </c>
      <c r="C1486" s="47" t="str">
        <f t="shared" si="46"/>
        <v>Obesity</v>
      </c>
      <c r="D1486" s="47">
        <v>5.33</v>
      </c>
      <c r="E1486" s="47" t="str">
        <f t="shared" si="47"/>
        <v>Normal</v>
      </c>
      <c r="F1486" s="47" t="s">
        <v>2380</v>
      </c>
      <c r="G1486" s="47" t="s">
        <v>2380</v>
      </c>
      <c r="H1486" s="47" t="s">
        <v>2380</v>
      </c>
      <c r="I1486" s="47">
        <v>0</v>
      </c>
      <c r="J1486" s="47" t="s">
        <v>2380</v>
      </c>
    </row>
    <row r="1487" spans="1:10" x14ac:dyDescent="0.25">
      <c r="A1487" s="47" t="s">
        <v>885</v>
      </c>
      <c r="B1487" s="47">
        <v>26.18</v>
      </c>
      <c r="C1487" s="47" t="str">
        <f t="shared" si="46"/>
        <v>Over Weight</v>
      </c>
      <c r="D1487" s="47">
        <v>5.63</v>
      </c>
      <c r="E1487" s="47" t="str">
        <f t="shared" si="47"/>
        <v>Normal</v>
      </c>
      <c r="F1487" s="47" t="s">
        <v>2380</v>
      </c>
      <c r="G1487" s="47" t="s">
        <v>2380</v>
      </c>
      <c r="H1487" s="47" t="s">
        <v>2380</v>
      </c>
      <c r="I1487" s="47">
        <v>0</v>
      </c>
      <c r="J1487" s="47" t="s">
        <v>2380</v>
      </c>
    </row>
    <row r="1488" spans="1:10" x14ac:dyDescent="0.25">
      <c r="A1488" s="47" t="s">
        <v>884</v>
      </c>
      <c r="B1488" s="47">
        <v>25.3</v>
      </c>
      <c r="C1488" s="47" t="str">
        <f t="shared" si="46"/>
        <v>Over Weight</v>
      </c>
      <c r="D1488" s="47">
        <v>5.12</v>
      </c>
      <c r="E1488" s="47" t="str">
        <f t="shared" si="47"/>
        <v>Normal</v>
      </c>
      <c r="F1488" s="47" t="s">
        <v>2380</v>
      </c>
      <c r="G1488" s="47" t="s">
        <v>2380</v>
      </c>
      <c r="H1488" s="47" t="s">
        <v>2380</v>
      </c>
      <c r="I1488" s="47">
        <v>0</v>
      </c>
      <c r="J1488" s="47" t="s">
        <v>2380</v>
      </c>
    </row>
    <row r="1489" spans="1:10" x14ac:dyDescent="0.25">
      <c r="A1489" s="47" t="s">
        <v>883</v>
      </c>
      <c r="B1489" s="47">
        <v>36.94</v>
      </c>
      <c r="C1489" s="47" t="str">
        <f t="shared" si="46"/>
        <v>Obesity</v>
      </c>
      <c r="D1489" s="47">
        <v>5.15</v>
      </c>
      <c r="E1489" s="47" t="str">
        <f t="shared" si="47"/>
        <v>Normal</v>
      </c>
      <c r="F1489" s="47" t="s">
        <v>2383</v>
      </c>
      <c r="G1489" s="47" t="s">
        <v>2380</v>
      </c>
      <c r="H1489" s="47" t="s">
        <v>2380</v>
      </c>
      <c r="I1489" s="47">
        <v>1</v>
      </c>
      <c r="J1489" s="47" t="s">
        <v>2380</v>
      </c>
    </row>
    <row r="1490" spans="1:10" x14ac:dyDescent="0.25">
      <c r="A1490" s="47" t="s">
        <v>882</v>
      </c>
      <c r="B1490" s="47">
        <v>22.86</v>
      </c>
      <c r="C1490" s="47" t="str">
        <f t="shared" si="46"/>
        <v>Healthy Weight</v>
      </c>
      <c r="D1490" s="47">
        <v>7.5</v>
      </c>
      <c r="E1490" s="47" t="str">
        <f t="shared" si="47"/>
        <v>Above Diabetes</v>
      </c>
      <c r="F1490" s="47" t="s">
        <v>2380</v>
      </c>
      <c r="G1490" s="47" t="s">
        <v>2380</v>
      </c>
      <c r="H1490" s="47" t="s">
        <v>2380</v>
      </c>
      <c r="I1490" s="47">
        <v>0</v>
      </c>
      <c r="J1490" s="47" t="s">
        <v>2380</v>
      </c>
    </row>
    <row r="1491" spans="1:10" x14ac:dyDescent="0.25">
      <c r="A1491" s="47" t="s">
        <v>881</v>
      </c>
      <c r="B1491" s="47">
        <v>18.760000000000002</v>
      </c>
      <c r="C1491" s="47" t="str">
        <f t="shared" si="46"/>
        <v>Healthy Weight</v>
      </c>
      <c r="D1491" s="47">
        <v>4.88</v>
      </c>
      <c r="E1491" s="47" t="str">
        <f t="shared" si="47"/>
        <v>Normal</v>
      </c>
      <c r="F1491" s="47" t="s">
        <v>2383</v>
      </c>
      <c r="G1491" s="47" t="s">
        <v>2380</v>
      </c>
      <c r="H1491" s="47" t="s">
        <v>2383</v>
      </c>
      <c r="I1491" s="47">
        <v>1</v>
      </c>
      <c r="J1491" s="47" t="s">
        <v>2380</v>
      </c>
    </row>
    <row r="1492" spans="1:10" x14ac:dyDescent="0.25">
      <c r="A1492" s="47" t="s">
        <v>880</v>
      </c>
      <c r="B1492" s="47">
        <v>24.36</v>
      </c>
      <c r="C1492" s="47" t="str">
        <f t="shared" si="46"/>
        <v>Healthy Weight</v>
      </c>
      <c r="D1492" s="47">
        <v>5.57</v>
      </c>
      <c r="E1492" s="47" t="str">
        <f t="shared" si="47"/>
        <v>Normal</v>
      </c>
      <c r="F1492" s="47" t="s">
        <v>2380</v>
      </c>
      <c r="G1492" s="47" t="s">
        <v>2380</v>
      </c>
      <c r="H1492" s="47" t="s">
        <v>2380</v>
      </c>
      <c r="I1492" s="47">
        <v>0</v>
      </c>
      <c r="J1492" s="47" t="s">
        <v>2380</v>
      </c>
    </row>
    <row r="1493" spans="1:10" x14ac:dyDescent="0.25">
      <c r="A1493" s="47" t="s">
        <v>879</v>
      </c>
      <c r="B1493" s="47">
        <v>32.299999999999997</v>
      </c>
      <c r="C1493" s="47" t="str">
        <f t="shared" si="46"/>
        <v>Obesity</v>
      </c>
      <c r="D1493" s="47">
        <v>5.31</v>
      </c>
      <c r="E1493" s="47" t="str">
        <f t="shared" si="47"/>
        <v>Normal</v>
      </c>
      <c r="F1493" s="47" t="s">
        <v>2380</v>
      </c>
      <c r="G1493" s="47" t="s">
        <v>2380</v>
      </c>
      <c r="H1493" s="47" t="s">
        <v>2380</v>
      </c>
      <c r="I1493" s="47">
        <v>0</v>
      </c>
      <c r="J1493" s="47" t="s">
        <v>2380</v>
      </c>
    </row>
    <row r="1494" spans="1:10" x14ac:dyDescent="0.25">
      <c r="A1494" s="47" t="s">
        <v>878</v>
      </c>
      <c r="B1494" s="47">
        <v>22.704999999999998</v>
      </c>
      <c r="C1494" s="47" t="str">
        <f t="shared" si="46"/>
        <v>Healthy Weight</v>
      </c>
      <c r="D1494" s="47">
        <v>4.57</v>
      </c>
      <c r="E1494" s="47" t="str">
        <f t="shared" si="47"/>
        <v>Normal</v>
      </c>
      <c r="F1494" s="47" t="s">
        <v>2383</v>
      </c>
      <c r="G1494" s="47" t="s">
        <v>2380</v>
      </c>
      <c r="H1494" s="47" t="s">
        <v>2380</v>
      </c>
      <c r="I1494" s="47">
        <v>0</v>
      </c>
      <c r="J1494" s="47" t="s">
        <v>2380</v>
      </c>
    </row>
    <row r="1495" spans="1:10" x14ac:dyDescent="0.25">
      <c r="A1495" s="47" t="s">
        <v>877</v>
      </c>
      <c r="B1495" s="47">
        <v>21.79</v>
      </c>
      <c r="C1495" s="47" t="str">
        <f t="shared" si="46"/>
        <v>Healthy Weight</v>
      </c>
      <c r="D1495" s="47">
        <v>8.6999999999999993</v>
      </c>
      <c r="E1495" s="47" t="str">
        <f t="shared" si="47"/>
        <v>Above Diabetes</v>
      </c>
      <c r="F1495" s="47" t="s">
        <v>2383</v>
      </c>
      <c r="G1495" s="47" t="s">
        <v>2380</v>
      </c>
      <c r="H1495" s="47" t="s">
        <v>2380</v>
      </c>
      <c r="I1495" s="47">
        <v>1</v>
      </c>
      <c r="J1495" s="47" t="s">
        <v>2380</v>
      </c>
    </row>
    <row r="1496" spans="1:10" x14ac:dyDescent="0.25">
      <c r="A1496" s="47" t="s">
        <v>876</v>
      </c>
      <c r="B1496" s="47">
        <v>24.52</v>
      </c>
      <c r="C1496" s="47" t="str">
        <f t="shared" si="46"/>
        <v>Healthy Weight</v>
      </c>
      <c r="D1496" s="47">
        <v>4.76</v>
      </c>
      <c r="E1496" s="47" t="str">
        <f t="shared" si="47"/>
        <v>Normal</v>
      </c>
      <c r="F1496" s="47" t="s">
        <v>2380</v>
      </c>
      <c r="G1496" s="47" t="s">
        <v>2380</v>
      </c>
      <c r="H1496" s="47" t="s">
        <v>2380</v>
      </c>
      <c r="I1496" s="47">
        <v>0</v>
      </c>
      <c r="J1496" s="47" t="s">
        <v>2380</v>
      </c>
    </row>
    <row r="1497" spans="1:10" x14ac:dyDescent="0.25">
      <c r="A1497" s="47" t="s">
        <v>875</v>
      </c>
      <c r="B1497" s="47">
        <v>39.520000000000003</v>
      </c>
      <c r="C1497" s="47" t="str">
        <f t="shared" si="46"/>
        <v>Obesity</v>
      </c>
      <c r="D1497" s="47">
        <v>11.81</v>
      </c>
      <c r="E1497" s="47" t="str">
        <f t="shared" si="47"/>
        <v>Above Diabetes</v>
      </c>
      <c r="F1497" s="47" t="s">
        <v>2380</v>
      </c>
      <c r="G1497" s="47" t="s">
        <v>2380</v>
      </c>
      <c r="H1497" s="47" t="s">
        <v>2380</v>
      </c>
      <c r="I1497" s="47">
        <v>0</v>
      </c>
      <c r="J1497" s="47" t="s">
        <v>2380</v>
      </c>
    </row>
    <row r="1498" spans="1:10" x14ac:dyDescent="0.25">
      <c r="A1498" s="47" t="s">
        <v>874</v>
      </c>
      <c r="B1498" s="47">
        <v>24.49</v>
      </c>
      <c r="C1498" s="47" t="str">
        <f t="shared" si="46"/>
        <v>Healthy Weight</v>
      </c>
      <c r="D1498" s="47">
        <v>4.67</v>
      </c>
      <c r="E1498" s="47" t="str">
        <f t="shared" si="47"/>
        <v>Normal</v>
      </c>
      <c r="F1498" s="47" t="s">
        <v>2380</v>
      </c>
      <c r="G1498" s="47" t="s">
        <v>2380</v>
      </c>
      <c r="H1498" s="47" t="s">
        <v>2380</v>
      </c>
      <c r="I1498" s="47">
        <v>0</v>
      </c>
      <c r="J1498" s="47" t="s">
        <v>2380</v>
      </c>
    </row>
    <row r="1499" spans="1:10" x14ac:dyDescent="0.25">
      <c r="A1499" s="47" t="s">
        <v>873</v>
      </c>
      <c r="B1499" s="47">
        <v>26.315000000000001</v>
      </c>
      <c r="C1499" s="47" t="str">
        <f t="shared" si="46"/>
        <v>Over Weight</v>
      </c>
      <c r="D1499" s="47">
        <v>6.02</v>
      </c>
      <c r="E1499" s="47" t="str">
        <f t="shared" si="47"/>
        <v>Prediabetes</v>
      </c>
      <c r="F1499" s="47" t="s">
        <v>2380</v>
      </c>
      <c r="G1499" s="47" t="s">
        <v>2380</v>
      </c>
      <c r="H1499" s="47" t="s">
        <v>2380</v>
      </c>
      <c r="I1499" s="47">
        <v>0</v>
      </c>
      <c r="J1499" s="47" t="s">
        <v>2380</v>
      </c>
    </row>
    <row r="1500" spans="1:10" x14ac:dyDescent="0.25">
      <c r="A1500" s="47" t="s">
        <v>872</v>
      </c>
      <c r="B1500" s="47">
        <v>22.58</v>
      </c>
      <c r="C1500" s="47" t="str">
        <f t="shared" si="46"/>
        <v>Healthy Weight</v>
      </c>
      <c r="D1500" s="47">
        <v>7.46</v>
      </c>
      <c r="E1500" s="47" t="str">
        <f t="shared" si="47"/>
        <v>Above Diabetes</v>
      </c>
      <c r="F1500" s="47" t="s">
        <v>2380</v>
      </c>
      <c r="G1500" s="47" t="s">
        <v>2380</v>
      </c>
      <c r="H1500" s="47" t="s">
        <v>2380</v>
      </c>
      <c r="I1500" s="47">
        <v>0</v>
      </c>
      <c r="J1500" s="47" t="s">
        <v>2380</v>
      </c>
    </row>
    <row r="1501" spans="1:10" x14ac:dyDescent="0.25">
      <c r="A1501" s="47" t="s">
        <v>871</v>
      </c>
      <c r="B1501" s="47">
        <v>19.475000000000001</v>
      </c>
      <c r="C1501" s="47" t="str">
        <f t="shared" si="46"/>
        <v>Healthy Weight</v>
      </c>
      <c r="D1501" s="47">
        <v>4.74</v>
      </c>
      <c r="E1501" s="47" t="str">
        <f t="shared" si="47"/>
        <v>Normal</v>
      </c>
      <c r="F1501" s="47" t="s">
        <v>2380</v>
      </c>
      <c r="G1501" s="47" t="s">
        <v>2380</v>
      </c>
      <c r="H1501" s="47" t="s">
        <v>2380</v>
      </c>
      <c r="I1501" s="47">
        <v>1</v>
      </c>
      <c r="J1501" s="47" t="s">
        <v>2380</v>
      </c>
    </row>
    <row r="1502" spans="1:10" x14ac:dyDescent="0.25">
      <c r="A1502" s="47" t="s">
        <v>870</v>
      </c>
      <c r="B1502" s="47">
        <v>26.33</v>
      </c>
      <c r="C1502" s="47" t="str">
        <f t="shared" si="46"/>
        <v>Over Weight</v>
      </c>
      <c r="D1502" s="47">
        <v>4.79</v>
      </c>
      <c r="E1502" s="47" t="str">
        <f t="shared" si="47"/>
        <v>Normal</v>
      </c>
      <c r="F1502" s="47" t="s">
        <v>2380</v>
      </c>
      <c r="G1502" s="47" t="s">
        <v>2380</v>
      </c>
      <c r="H1502" s="47" t="s">
        <v>2380</v>
      </c>
      <c r="I1502" s="47">
        <v>0</v>
      </c>
      <c r="J1502" s="47" t="s">
        <v>2380</v>
      </c>
    </row>
    <row r="1503" spans="1:10" x14ac:dyDescent="0.25">
      <c r="A1503" s="47" t="s">
        <v>869</v>
      </c>
      <c r="B1503" s="47">
        <v>17.29</v>
      </c>
      <c r="C1503" s="47" t="str">
        <f t="shared" si="46"/>
        <v>Under Weight</v>
      </c>
      <c r="D1503" s="47">
        <v>5.35</v>
      </c>
      <c r="E1503" s="47" t="str">
        <f t="shared" si="47"/>
        <v>Normal</v>
      </c>
      <c r="F1503" s="47" t="s">
        <v>2383</v>
      </c>
      <c r="G1503" s="47" t="s">
        <v>2380</v>
      </c>
      <c r="H1503" s="47" t="s">
        <v>2380</v>
      </c>
      <c r="I1503" s="47">
        <v>0</v>
      </c>
      <c r="J1503" s="47" t="s">
        <v>2380</v>
      </c>
    </row>
    <row r="1504" spans="1:10" x14ac:dyDescent="0.25">
      <c r="A1504" s="47" t="s">
        <v>868</v>
      </c>
      <c r="B1504" s="47">
        <v>42.88</v>
      </c>
      <c r="C1504" s="47" t="str">
        <f t="shared" si="46"/>
        <v>Obesity</v>
      </c>
      <c r="D1504" s="47">
        <v>4.87</v>
      </c>
      <c r="E1504" s="47" t="str">
        <f t="shared" si="47"/>
        <v>Normal</v>
      </c>
      <c r="F1504" s="47" t="s">
        <v>2380</v>
      </c>
      <c r="G1504" s="47" t="s">
        <v>2382</v>
      </c>
      <c r="H1504" s="47" t="s">
        <v>2380</v>
      </c>
      <c r="I1504" s="47">
        <v>1</v>
      </c>
      <c r="J1504" s="47" t="s">
        <v>2380</v>
      </c>
    </row>
    <row r="1505" spans="1:10" x14ac:dyDescent="0.25">
      <c r="A1505" s="47" t="s">
        <v>867</v>
      </c>
      <c r="B1505" s="47">
        <v>32.200000000000003</v>
      </c>
      <c r="C1505" s="47" t="str">
        <f t="shared" si="46"/>
        <v>Obesity</v>
      </c>
      <c r="D1505" s="47">
        <v>10.09</v>
      </c>
      <c r="E1505" s="47" t="str">
        <f t="shared" si="47"/>
        <v>Above Diabetes</v>
      </c>
      <c r="F1505" s="47" t="s">
        <v>2383</v>
      </c>
      <c r="G1505" s="47" t="s">
        <v>2380</v>
      </c>
      <c r="H1505" s="47" t="s">
        <v>2380</v>
      </c>
      <c r="I1505" s="47">
        <v>0</v>
      </c>
      <c r="J1505" s="47" t="s">
        <v>2380</v>
      </c>
    </row>
    <row r="1506" spans="1:10" x14ac:dyDescent="0.25">
      <c r="A1506" s="47" t="s">
        <v>866</v>
      </c>
      <c r="B1506" s="47">
        <v>18.75</v>
      </c>
      <c r="C1506" s="47" t="str">
        <f t="shared" si="46"/>
        <v>Healthy Weight</v>
      </c>
      <c r="D1506" s="47">
        <v>5.47</v>
      </c>
      <c r="E1506" s="47" t="str">
        <f t="shared" si="47"/>
        <v>Normal</v>
      </c>
      <c r="F1506" s="47" t="s">
        <v>2383</v>
      </c>
      <c r="G1506" s="47" t="s">
        <v>2380</v>
      </c>
      <c r="H1506" s="47" t="s">
        <v>2383</v>
      </c>
      <c r="I1506" s="47">
        <v>1</v>
      </c>
      <c r="J1506" s="47" t="s">
        <v>2380</v>
      </c>
    </row>
    <row r="1507" spans="1:10" x14ac:dyDescent="0.25">
      <c r="A1507" s="47" t="s">
        <v>865</v>
      </c>
      <c r="B1507" s="47">
        <v>22.36</v>
      </c>
      <c r="C1507" s="47" t="str">
        <f t="shared" si="46"/>
        <v>Healthy Weight</v>
      </c>
      <c r="D1507" s="47">
        <v>8.6</v>
      </c>
      <c r="E1507" s="47" t="str">
        <f t="shared" si="47"/>
        <v>Above Diabetes</v>
      </c>
      <c r="F1507" s="47" t="s">
        <v>2380</v>
      </c>
      <c r="G1507" s="47" t="s">
        <v>2380</v>
      </c>
      <c r="H1507" s="47" t="s">
        <v>2380</v>
      </c>
      <c r="I1507" s="47">
        <v>0</v>
      </c>
      <c r="J1507" s="47" t="s">
        <v>2380</v>
      </c>
    </row>
    <row r="1508" spans="1:10" x14ac:dyDescent="0.25">
      <c r="A1508" s="47" t="s">
        <v>864</v>
      </c>
      <c r="B1508" s="47">
        <v>23.94</v>
      </c>
      <c r="C1508" s="47" t="str">
        <f t="shared" si="46"/>
        <v>Healthy Weight</v>
      </c>
      <c r="D1508" s="47">
        <v>10.74</v>
      </c>
      <c r="E1508" s="47" t="str">
        <f t="shared" si="47"/>
        <v>Above Diabetes</v>
      </c>
      <c r="F1508" s="47" t="s">
        <v>2383</v>
      </c>
      <c r="G1508" s="47" t="s">
        <v>2380</v>
      </c>
      <c r="H1508" s="47" t="s">
        <v>2380</v>
      </c>
      <c r="I1508" s="47">
        <v>0</v>
      </c>
      <c r="J1508" s="47" t="s">
        <v>2380</v>
      </c>
    </row>
    <row r="1509" spans="1:10" x14ac:dyDescent="0.25">
      <c r="A1509" s="47" t="s">
        <v>863</v>
      </c>
      <c r="B1509" s="47">
        <v>30.1</v>
      </c>
      <c r="C1509" s="47" t="str">
        <f t="shared" si="46"/>
        <v>Obesity</v>
      </c>
      <c r="D1509" s="47">
        <v>4.3899999999999997</v>
      </c>
      <c r="E1509" s="47" t="str">
        <f t="shared" si="47"/>
        <v>Normal</v>
      </c>
      <c r="F1509" s="47" t="s">
        <v>2380</v>
      </c>
      <c r="G1509" s="47" t="s">
        <v>2380</v>
      </c>
      <c r="H1509" s="47" t="s">
        <v>2383</v>
      </c>
      <c r="I1509" s="47">
        <v>1</v>
      </c>
      <c r="J1509" s="47" t="s">
        <v>2380</v>
      </c>
    </row>
    <row r="1510" spans="1:10" x14ac:dyDescent="0.25">
      <c r="A1510" s="47" t="s">
        <v>862</v>
      </c>
      <c r="B1510" s="47">
        <v>21.93</v>
      </c>
      <c r="C1510" s="47" t="str">
        <f t="shared" si="46"/>
        <v>Healthy Weight</v>
      </c>
      <c r="D1510" s="47">
        <v>6.3</v>
      </c>
      <c r="E1510" s="47" t="str">
        <f t="shared" si="47"/>
        <v>Prediabetes</v>
      </c>
      <c r="F1510" s="47" t="s">
        <v>2380</v>
      </c>
      <c r="G1510" s="47" t="s">
        <v>2380</v>
      </c>
      <c r="H1510" s="47" t="s">
        <v>2380</v>
      </c>
      <c r="I1510" s="47">
        <v>0</v>
      </c>
      <c r="J1510" s="47" t="s">
        <v>2380</v>
      </c>
    </row>
    <row r="1511" spans="1:10" x14ac:dyDescent="0.25">
      <c r="A1511" s="47" t="s">
        <v>861</v>
      </c>
      <c r="B1511" s="47">
        <v>39.75</v>
      </c>
      <c r="C1511" s="47" t="str">
        <f t="shared" si="46"/>
        <v>Obesity</v>
      </c>
      <c r="D1511" s="47">
        <v>5.41</v>
      </c>
      <c r="E1511" s="47" t="str">
        <f t="shared" si="47"/>
        <v>Normal</v>
      </c>
      <c r="F1511" s="47" t="s">
        <v>2380</v>
      </c>
      <c r="G1511" s="47" t="s">
        <v>2382</v>
      </c>
      <c r="H1511" s="47" t="s">
        <v>2380</v>
      </c>
      <c r="I1511" s="47">
        <v>1</v>
      </c>
      <c r="J1511" s="47" t="s">
        <v>2380</v>
      </c>
    </row>
    <row r="1512" spans="1:10" x14ac:dyDescent="0.25">
      <c r="A1512" s="47" t="s">
        <v>860</v>
      </c>
      <c r="B1512" s="47">
        <v>26.03</v>
      </c>
      <c r="C1512" s="47" t="str">
        <f t="shared" si="46"/>
        <v>Over Weight</v>
      </c>
      <c r="D1512" s="47">
        <v>4.47</v>
      </c>
      <c r="E1512" s="47" t="str">
        <f t="shared" si="47"/>
        <v>Normal</v>
      </c>
      <c r="F1512" s="47" t="s">
        <v>2380</v>
      </c>
      <c r="G1512" s="47" t="s">
        <v>2380</v>
      </c>
      <c r="H1512" s="47" t="s">
        <v>2383</v>
      </c>
      <c r="I1512" s="47">
        <v>1</v>
      </c>
      <c r="J1512" s="47" t="s">
        <v>2380</v>
      </c>
    </row>
    <row r="1513" spans="1:10" x14ac:dyDescent="0.25">
      <c r="A1513" s="47" t="s">
        <v>859</v>
      </c>
      <c r="B1513" s="47">
        <v>34.51</v>
      </c>
      <c r="C1513" s="47" t="str">
        <f t="shared" si="46"/>
        <v>Obesity</v>
      </c>
      <c r="D1513" s="47">
        <v>6.26</v>
      </c>
      <c r="E1513" s="47" t="str">
        <f t="shared" si="47"/>
        <v>Prediabetes</v>
      </c>
      <c r="F1513" s="47" t="s">
        <v>2380</v>
      </c>
      <c r="G1513" s="47" t="s">
        <v>2380</v>
      </c>
      <c r="H1513" s="47" t="s">
        <v>2380</v>
      </c>
      <c r="I1513" s="47">
        <v>0</v>
      </c>
      <c r="J1513" s="47" t="s">
        <v>2380</v>
      </c>
    </row>
    <row r="1514" spans="1:10" x14ac:dyDescent="0.25">
      <c r="A1514" s="47" t="s">
        <v>858</v>
      </c>
      <c r="B1514" s="47">
        <v>19.32</v>
      </c>
      <c r="C1514" s="47" t="str">
        <f t="shared" si="46"/>
        <v>Healthy Weight</v>
      </c>
      <c r="D1514" s="47">
        <v>11.58</v>
      </c>
      <c r="E1514" s="47" t="str">
        <f t="shared" si="47"/>
        <v>Above Diabetes</v>
      </c>
      <c r="F1514" s="47" t="s">
        <v>2383</v>
      </c>
      <c r="G1514" s="47" t="s">
        <v>2380</v>
      </c>
      <c r="H1514" s="47" t="s">
        <v>2380</v>
      </c>
      <c r="I1514" s="47">
        <v>1</v>
      </c>
      <c r="J1514" s="47" t="s">
        <v>2380</v>
      </c>
    </row>
    <row r="1515" spans="1:10" x14ac:dyDescent="0.25">
      <c r="A1515" s="47" t="s">
        <v>857</v>
      </c>
      <c r="B1515" s="47">
        <v>28.5</v>
      </c>
      <c r="C1515" s="47" t="str">
        <f t="shared" si="46"/>
        <v>Over Weight</v>
      </c>
      <c r="D1515" s="47">
        <v>4.3600000000000003</v>
      </c>
      <c r="E1515" s="47" t="str">
        <f t="shared" si="47"/>
        <v>Normal</v>
      </c>
      <c r="F1515" s="47" t="s">
        <v>2380</v>
      </c>
      <c r="G1515" s="47" t="s">
        <v>2380</v>
      </c>
      <c r="H1515" s="47" t="s">
        <v>2380</v>
      </c>
      <c r="I1515" s="47">
        <v>0</v>
      </c>
      <c r="J1515" s="47" t="s">
        <v>2380</v>
      </c>
    </row>
    <row r="1516" spans="1:10" x14ac:dyDescent="0.25">
      <c r="A1516" s="47" t="s">
        <v>856</v>
      </c>
      <c r="B1516" s="47">
        <v>30.875</v>
      </c>
      <c r="C1516" s="47" t="str">
        <f t="shared" si="46"/>
        <v>Obesity</v>
      </c>
      <c r="D1516" s="47">
        <v>4.1399999999999997</v>
      </c>
      <c r="E1516" s="47" t="str">
        <f t="shared" si="47"/>
        <v>Normal</v>
      </c>
      <c r="F1516" s="47" t="s">
        <v>2383</v>
      </c>
      <c r="G1516" s="47" t="s">
        <v>2380</v>
      </c>
      <c r="H1516" s="47" t="s">
        <v>2380</v>
      </c>
      <c r="I1516" s="47">
        <v>0</v>
      </c>
      <c r="J1516" s="47" t="s">
        <v>2380</v>
      </c>
    </row>
    <row r="1517" spans="1:10" x14ac:dyDescent="0.25">
      <c r="A1517" s="47" t="s">
        <v>855</v>
      </c>
      <c r="B1517" s="47">
        <v>24.02</v>
      </c>
      <c r="C1517" s="47" t="str">
        <f t="shared" si="46"/>
        <v>Healthy Weight</v>
      </c>
      <c r="D1517" s="47">
        <v>4.38</v>
      </c>
      <c r="E1517" s="47" t="str">
        <f t="shared" si="47"/>
        <v>Normal</v>
      </c>
      <c r="F1517" s="47" t="s">
        <v>2380</v>
      </c>
      <c r="G1517" s="47" t="s">
        <v>2380</v>
      </c>
      <c r="H1517" s="47" t="s">
        <v>2380</v>
      </c>
      <c r="I1517" s="47">
        <v>0</v>
      </c>
      <c r="J1517" s="47" t="s">
        <v>2380</v>
      </c>
    </row>
    <row r="1518" spans="1:10" x14ac:dyDescent="0.25">
      <c r="A1518" s="47" t="s">
        <v>854</v>
      </c>
      <c r="B1518" s="47">
        <v>36.08</v>
      </c>
      <c r="C1518" s="47" t="str">
        <f t="shared" si="46"/>
        <v>Obesity</v>
      </c>
      <c r="D1518" s="47">
        <v>11.61</v>
      </c>
      <c r="E1518" s="47" t="str">
        <f t="shared" si="47"/>
        <v>Above Diabetes</v>
      </c>
      <c r="F1518" s="47" t="s">
        <v>2383</v>
      </c>
      <c r="G1518" s="47" t="s">
        <v>2380</v>
      </c>
      <c r="H1518" s="47" t="s">
        <v>2380</v>
      </c>
      <c r="I1518" s="47">
        <v>0</v>
      </c>
      <c r="J1518" s="47" t="s">
        <v>2380</v>
      </c>
    </row>
    <row r="1519" spans="1:10" x14ac:dyDescent="0.25">
      <c r="A1519" s="47" t="s">
        <v>853</v>
      </c>
      <c r="B1519" s="47">
        <v>32.200000000000003</v>
      </c>
      <c r="C1519" s="47" t="str">
        <f t="shared" si="46"/>
        <v>Obesity</v>
      </c>
      <c r="D1519" s="47">
        <v>10.59</v>
      </c>
      <c r="E1519" s="47" t="str">
        <f t="shared" si="47"/>
        <v>Above Diabetes</v>
      </c>
      <c r="F1519" s="47" t="s">
        <v>2383</v>
      </c>
      <c r="G1519" s="47" t="s">
        <v>2380</v>
      </c>
      <c r="H1519" s="47" t="s">
        <v>2380</v>
      </c>
      <c r="I1519" s="47">
        <v>0</v>
      </c>
      <c r="J1519" s="47" t="s">
        <v>2380</v>
      </c>
    </row>
    <row r="1520" spans="1:10" x14ac:dyDescent="0.25">
      <c r="A1520" s="47" t="s">
        <v>852</v>
      </c>
      <c r="B1520" s="47">
        <v>28.05</v>
      </c>
      <c r="C1520" s="47" t="str">
        <f t="shared" si="46"/>
        <v>Over Weight</v>
      </c>
      <c r="D1520" s="47">
        <v>11.85</v>
      </c>
      <c r="E1520" s="47" t="str">
        <f t="shared" si="47"/>
        <v>Above Diabetes</v>
      </c>
      <c r="F1520" s="47" t="s">
        <v>2383</v>
      </c>
      <c r="G1520" s="47" t="s">
        <v>2380</v>
      </c>
      <c r="H1520" s="47" t="s">
        <v>2380</v>
      </c>
      <c r="I1520" s="47">
        <v>0</v>
      </c>
      <c r="J1520" s="47" t="s">
        <v>2380</v>
      </c>
    </row>
    <row r="1521" spans="1:10" x14ac:dyDescent="0.25">
      <c r="A1521" s="47" t="s">
        <v>851</v>
      </c>
      <c r="B1521" s="47">
        <v>19</v>
      </c>
      <c r="C1521" s="47" t="str">
        <f t="shared" si="46"/>
        <v>Healthy Weight</v>
      </c>
      <c r="D1521" s="47">
        <v>5.46</v>
      </c>
      <c r="E1521" s="47" t="str">
        <f t="shared" si="47"/>
        <v>Normal</v>
      </c>
      <c r="F1521" s="47" t="s">
        <v>2383</v>
      </c>
      <c r="G1521" s="47" t="s">
        <v>2380</v>
      </c>
      <c r="H1521" s="47" t="s">
        <v>2380</v>
      </c>
      <c r="I1521" s="47">
        <v>1</v>
      </c>
      <c r="J1521" s="47" t="s">
        <v>2380</v>
      </c>
    </row>
    <row r="1522" spans="1:10" x14ac:dyDescent="0.25">
      <c r="A1522" s="47" t="s">
        <v>850</v>
      </c>
      <c r="B1522" s="47">
        <v>16.13</v>
      </c>
      <c r="C1522" s="47" t="str">
        <f t="shared" si="46"/>
        <v>Under Weight</v>
      </c>
      <c r="D1522" s="47">
        <v>4.54</v>
      </c>
      <c r="E1522" s="47" t="str">
        <f t="shared" si="47"/>
        <v>Normal</v>
      </c>
      <c r="F1522" s="47" t="s">
        <v>2383</v>
      </c>
      <c r="G1522" s="47" t="s">
        <v>2380</v>
      </c>
      <c r="H1522" s="47" t="s">
        <v>2380</v>
      </c>
      <c r="I1522" s="47">
        <v>2</v>
      </c>
      <c r="J1522" s="47" t="s">
        <v>2380</v>
      </c>
    </row>
    <row r="1523" spans="1:10" x14ac:dyDescent="0.25">
      <c r="A1523" s="47" t="s">
        <v>849</v>
      </c>
      <c r="B1523" s="47">
        <v>18.77</v>
      </c>
      <c r="C1523" s="47" t="str">
        <f t="shared" si="46"/>
        <v>Healthy Weight</v>
      </c>
      <c r="D1523" s="47">
        <v>11.98</v>
      </c>
      <c r="E1523" s="47" t="str">
        <f t="shared" si="47"/>
        <v>Above Diabetes</v>
      </c>
      <c r="F1523" s="47" t="s">
        <v>2383</v>
      </c>
      <c r="G1523" s="47" t="s">
        <v>2380</v>
      </c>
      <c r="H1523" s="47" t="s">
        <v>2380</v>
      </c>
      <c r="I1523" s="47">
        <v>2</v>
      </c>
      <c r="J1523" s="47" t="s">
        <v>2380</v>
      </c>
    </row>
    <row r="1524" spans="1:10" x14ac:dyDescent="0.25">
      <c r="A1524" s="47" t="s">
        <v>848</v>
      </c>
      <c r="B1524" s="47">
        <v>28.88</v>
      </c>
      <c r="C1524" s="47" t="str">
        <f t="shared" si="46"/>
        <v>Over Weight</v>
      </c>
      <c r="D1524" s="47">
        <v>6.59</v>
      </c>
      <c r="E1524" s="47" t="str">
        <f t="shared" si="47"/>
        <v>Above Diabetes</v>
      </c>
      <c r="F1524" s="47" t="s">
        <v>2383</v>
      </c>
      <c r="G1524" s="47" t="s">
        <v>2380</v>
      </c>
      <c r="H1524" s="47" t="s">
        <v>2380</v>
      </c>
      <c r="I1524" s="47">
        <v>1</v>
      </c>
      <c r="J1524" s="47" t="s">
        <v>2380</v>
      </c>
    </row>
    <row r="1525" spans="1:10" x14ac:dyDescent="0.25">
      <c r="A1525" s="47" t="s">
        <v>847</v>
      </c>
      <c r="B1525" s="47">
        <v>27.55</v>
      </c>
      <c r="C1525" s="47" t="str">
        <f t="shared" si="46"/>
        <v>Over Weight</v>
      </c>
      <c r="D1525" s="47">
        <v>10.83</v>
      </c>
      <c r="E1525" s="47" t="str">
        <f t="shared" si="47"/>
        <v>Above Diabetes</v>
      </c>
      <c r="F1525" s="47" t="s">
        <v>2383</v>
      </c>
      <c r="G1525" s="47" t="s">
        <v>2380</v>
      </c>
      <c r="H1525" s="47" t="s">
        <v>2380</v>
      </c>
      <c r="I1525" s="47">
        <v>1</v>
      </c>
      <c r="J1525" s="47" t="s">
        <v>2380</v>
      </c>
    </row>
    <row r="1526" spans="1:10" x14ac:dyDescent="0.25">
      <c r="A1526" s="47" t="s">
        <v>846</v>
      </c>
      <c r="B1526" s="47">
        <v>15.6</v>
      </c>
      <c r="C1526" s="47" t="str">
        <f t="shared" si="46"/>
        <v>Under Weight</v>
      </c>
      <c r="D1526" s="47">
        <v>8.6</v>
      </c>
      <c r="E1526" s="47" t="str">
        <f t="shared" si="47"/>
        <v>Above Diabetes</v>
      </c>
      <c r="F1526" s="47" t="s">
        <v>2380</v>
      </c>
      <c r="G1526" s="47" t="s">
        <v>2380</v>
      </c>
      <c r="H1526" s="47" t="s">
        <v>2380</v>
      </c>
      <c r="I1526" s="47">
        <v>0</v>
      </c>
      <c r="J1526" s="47" t="s">
        <v>2380</v>
      </c>
    </row>
    <row r="1527" spans="1:10" x14ac:dyDescent="0.25">
      <c r="A1527" s="47" t="s">
        <v>845</v>
      </c>
      <c r="B1527" s="47">
        <v>21.99</v>
      </c>
      <c r="C1527" s="47" t="str">
        <f t="shared" si="46"/>
        <v>Healthy Weight</v>
      </c>
      <c r="D1527" s="47">
        <v>11.17</v>
      </c>
      <c r="E1527" s="47" t="str">
        <f t="shared" si="47"/>
        <v>Above Diabetes</v>
      </c>
      <c r="F1527" s="47" t="s">
        <v>2380</v>
      </c>
      <c r="G1527" s="47" t="s">
        <v>2380</v>
      </c>
      <c r="H1527" s="47" t="s">
        <v>2380</v>
      </c>
      <c r="I1527" s="47">
        <v>0</v>
      </c>
      <c r="J1527" s="47" t="s">
        <v>2380</v>
      </c>
    </row>
    <row r="1528" spans="1:10" x14ac:dyDescent="0.25">
      <c r="A1528" s="47" t="s">
        <v>844</v>
      </c>
      <c r="B1528" s="47">
        <v>34.85</v>
      </c>
      <c r="C1528" s="47" t="str">
        <f t="shared" si="46"/>
        <v>Obesity</v>
      </c>
      <c r="D1528" s="47">
        <v>5.75</v>
      </c>
      <c r="E1528" s="47" t="str">
        <f t="shared" si="47"/>
        <v>Prediabetes</v>
      </c>
      <c r="F1528" s="47" t="s">
        <v>2380</v>
      </c>
      <c r="G1528" s="47" t="s">
        <v>2380</v>
      </c>
      <c r="H1528" s="47" t="s">
        <v>2380</v>
      </c>
      <c r="I1528" s="47">
        <v>0</v>
      </c>
      <c r="J1528" s="47" t="s">
        <v>2380</v>
      </c>
    </row>
    <row r="1529" spans="1:10" x14ac:dyDescent="0.25">
      <c r="A1529" s="47" t="s">
        <v>843</v>
      </c>
      <c r="B1529" s="47">
        <v>24.51</v>
      </c>
      <c r="C1529" s="47" t="str">
        <f t="shared" si="46"/>
        <v>Healthy Weight</v>
      </c>
      <c r="D1529" s="47">
        <v>4.83</v>
      </c>
      <c r="E1529" s="47" t="str">
        <f t="shared" si="47"/>
        <v>Normal</v>
      </c>
      <c r="F1529" s="47" t="s">
        <v>2383</v>
      </c>
      <c r="G1529" s="47" t="s">
        <v>2380</v>
      </c>
      <c r="H1529" s="47" t="s">
        <v>2383</v>
      </c>
      <c r="I1529" s="47">
        <v>1</v>
      </c>
      <c r="J1529" s="47" t="s">
        <v>2380</v>
      </c>
    </row>
    <row r="1530" spans="1:10" x14ac:dyDescent="0.25">
      <c r="A1530" s="47" t="s">
        <v>842</v>
      </c>
      <c r="B1530" s="47">
        <v>19.399999999999999</v>
      </c>
      <c r="C1530" s="47" t="str">
        <f t="shared" si="46"/>
        <v>Healthy Weight</v>
      </c>
      <c r="D1530" s="47">
        <v>11.93</v>
      </c>
      <c r="E1530" s="47" t="str">
        <f t="shared" si="47"/>
        <v>Above Diabetes</v>
      </c>
      <c r="F1530" s="47" t="s">
        <v>2380</v>
      </c>
      <c r="G1530" s="47" t="s">
        <v>2380</v>
      </c>
      <c r="H1530" s="47" t="s">
        <v>2380</v>
      </c>
      <c r="I1530" s="47">
        <v>0</v>
      </c>
      <c r="J1530" s="47" t="s">
        <v>2380</v>
      </c>
    </row>
    <row r="1531" spans="1:10" x14ac:dyDescent="0.25">
      <c r="A1531" s="47" t="s">
        <v>841</v>
      </c>
      <c r="B1531" s="47">
        <v>15.1</v>
      </c>
      <c r="C1531" s="47" t="str">
        <f t="shared" si="46"/>
        <v>Under Weight</v>
      </c>
      <c r="D1531" s="47">
        <v>8.41</v>
      </c>
      <c r="E1531" s="47" t="str">
        <f t="shared" si="47"/>
        <v>Above Diabetes</v>
      </c>
      <c r="F1531" s="47" t="s">
        <v>2380</v>
      </c>
      <c r="G1531" s="47" t="s">
        <v>2380</v>
      </c>
      <c r="H1531" s="47" t="s">
        <v>2380</v>
      </c>
      <c r="I1531" s="47">
        <v>0</v>
      </c>
      <c r="J1531" s="47" t="s">
        <v>2380</v>
      </c>
    </row>
    <row r="1532" spans="1:10" x14ac:dyDescent="0.25">
      <c r="A1532" s="47" t="s">
        <v>840</v>
      </c>
      <c r="B1532" s="47">
        <v>23.37</v>
      </c>
      <c r="C1532" s="47" t="str">
        <f t="shared" si="46"/>
        <v>Healthy Weight</v>
      </c>
      <c r="D1532" s="47">
        <v>5.59</v>
      </c>
      <c r="E1532" s="47" t="str">
        <f t="shared" si="47"/>
        <v>Normal</v>
      </c>
      <c r="F1532" s="47" t="s">
        <v>2383</v>
      </c>
      <c r="G1532" s="47" t="s">
        <v>2380</v>
      </c>
      <c r="H1532" s="47" t="s">
        <v>2380</v>
      </c>
      <c r="I1532" s="47">
        <v>0</v>
      </c>
      <c r="J1532" s="47" t="s">
        <v>2380</v>
      </c>
    </row>
    <row r="1533" spans="1:10" x14ac:dyDescent="0.25">
      <c r="A1533" s="47" t="s">
        <v>839</v>
      </c>
      <c r="B1533" s="47">
        <v>42.4</v>
      </c>
      <c r="C1533" s="47" t="str">
        <f t="shared" si="46"/>
        <v>Obesity</v>
      </c>
      <c r="D1533" s="47">
        <v>4.0599999999999996</v>
      </c>
      <c r="E1533" s="47" t="str">
        <f t="shared" si="47"/>
        <v>Normal</v>
      </c>
      <c r="F1533" s="47" t="s">
        <v>2380</v>
      </c>
      <c r="G1533" s="47" t="s">
        <v>2380</v>
      </c>
      <c r="H1533" s="47" t="s">
        <v>2380</v>
      </c>
      <c r="I1533" s="47">
        <v>0</v>
      </c>
      <c r="J1533" s="47" t="s">
        <v>2380</v>
      </c>
    </row>
    <row r="1534" spans="1:10" x14ac:dyDescent="0.25">
      <c r="A1534" s="47" t="s">
        <v>838</v>
      </c>
      <c r="B1534" s="47">
        <v>28.405000000000001</v>
      </c>
      <c r="C1534" s="47" t="str">
        <f t="shared" si="46"/>
        <v>Over Weight</v>
      </c>
      <c r="D1534" s="47">
        <v>7.02</v>
      </c>
      <c r="E1534" s="47" t="str">
        <f t="shared" si="47"/>
        <v>Above Diabetes</v>
      </c>
      <c r="F1534" s="47" t="s">
        <v>2383</v>
      </c>
      <c r="G1534" s="47" t="s">
        <v>2380</v>
      </c>
      <c r="H1534" s="47" t="s">
        <v>2380</v>
      </c>
      <c r="I1534" s="47">
        <v>0</v>
      </c>
      <c r="J1534" s="47" t="s">
        <v>2380</v>
      </c>
    </row>
    <row r="1535" spans="1:10" x14ac:dyDescent="0.25">
      <c r="A1535" s="47" t="s">
        <v>837</v>
      </c>
      <c r="B1535" s="47">
        <v>23.4</v>
      </c>
      <c r="C1535" s="47" t="str">
        <f t="shared" si="46"/>
        <v>Healthy Weight</v>
      </c>
      <c r="D1535" s="47">
        <v>4.47</v>
      </c>
      <c r="E1535" s="47" t="str">
        <f t="shared" si="47"/>
        <v>Normal</v>
      </c>
      <c r="F1535" s="47" t="s">
        <v>2380</v>
      </c>
      <c r="G1535" s="47" t="s">
        <v>2380</v>
      </c>
      <c r="H1535" s="47" t="s">
        <v>2380</v>
      </c>
      <c r="I1535" s="47">
        <v>0</v>
      </c>
      <c r="J1535" s="47" t="s">
        <v>2380</v>
      </c>
    </row>
    <row r="1536" spans="1:10" x14ac:dyDescent="0.25">
      <c r="A1536" s="47" t="s">
        <v>836</v>
      </c>
      <c r="B1536" s="47">
        <v>33.44</v>
      </c>
      <c r="C1536" s="47" t="str">
        <f t="shared" si="46"/>
        <v>Obesity</v>
      </c>
      <c r="D1536" s="47">
        <v>4.54</v>
      </c>
      <c r="E1536" s="47" t="str">
        <f t="shared" si="47"/>
        <v>Normal</v>
      </c>
      <c r="F1536" s="47" t="s">
        <v>2380</v>
      </c>
      <c r="G1536" s="47" t="s">
        <v>2380</v>
      </c>
      <c r="H1536" s="47" t="s">
        <v>2380</v>
      </c>
      <c r="I1536" s="47">
        <v>0</v>
      </c>
      <c r="J1536" s="47" t="s">
        <v>2380</v>
      </c>
    </row>
    <row r="1537" spans="1:10" x14ac:dyDescent="0.25">
      <c r="A1537" s="47" t="s">
        <v>835</v>
      </c>
      <c r="B1537" s="47">
        <v>21.12</v>
      </c>
      <c r="C1537" s="47" t="str">
        <f t="shared" si="46"/>
        <v>Healthy Weight</v>
      </c>
      <c r="D1537" s="47">
        <v>4.99</v>
      </c>
      <c r="E1537" s="47" t="str">
        <f t="shared" si="47"/>
        <v>Normal</v>
      </c>
      <c r="F1537" s="47" t="s">
        <v>2380</v>
      </c>
      <c r="G1537" s="47" t="s">
        <v>2380</v>
      </c>
      <c r="H1537" s="47" t="s">
        <v>2380</v>
      </c>
      <c r="I1537" s="47">
        <v>1</v>
      </c>
      <c r="J1537" s="47" t="s">
        <v>2380</v>
      </c>
    </row>
    <row r="1538" spans="1:10" x14ac:dyDescent="0.25">
      <c r="A1538" s="47" t="s">
        <v>834</v>
      </c>
      <c r="B1538" s="47">
        <v>18.48</v>
      </c>
      <c r="C1538" s="47" t="str">
        <f t="shared" si="46"/>
        <v>Under Weight</v>
      </c>
      <c r="D1538" s="47">
        <v>10.84</v>
      </c>
      <c r="E1538" s="47" t="str">
        <f t="shared" si="47"/>
        <v>Above Diabetes</v>
      </c>
      <c r="F1538" s="47" t="s">
        <v>2383</v>
      </c>
      <c r="G1538" s="47" t="s">
        <v>2380</v>
      </c>
      <c r="H1538" s="47" t="s">
        <v>2380</v>
      </c>
      <c r="I1538" s="47">
        <v>2</v>
      </c>
      <c r="J1538" s="47" t="s">
        <v>2380</v>
      </c>
    </row>
    <row r="1539" spans="1:10" x14ac:dyDescent="0.25">
      <c r="A1539" s="47" t="s">
        <v>833</v>
      </c>
      <c r="B1539" s="47">
        <v>16.815000000000001</v>
      </c>
      <c r="C1539" s="47" t="str">
        <f t="shared" ref="C1539:C1602" si="48">IF(B1539&lt;18.5,"Under Weight", IF(B1539&lt;=24.9,"Healthy Weight", IF(B1539&lt;=29.9,"Over Weight","Obesity")))</f>
        <v>Under Weight</v>
      </c>
      <c r="D1539" s="47">
        <v>5.63</v>
      </c>
      <c r="E1539" s="47" t="str">
        <f t="shared" ref="E1539:E1602" si="49">IF(D1539&lt;5.7,"Normal", IF(D1539&lt;=6.4,"Prediabetes","Above Diabetes"))</f>
        <v>Normal</v>
      </c>
      <c r="F1539" s="47" t="s">
        <v>2380</v>
      </c>
      <c r="G1539" s="47" t="s">
        <v>2380</v>
      </c>
      <c r="H1539" s="47" t="s">
        <v>2380</v>
      </c>
      <c r="I1539" s="47">
        <v>1</v>
      </c>
      <c r="J1539" s="47" t="s">
        <v>2380</v>
      </c>
    </row>
    <row r="1540" spans="1:10" x14ac:dyDescent="0.25">
      <c r="A1540" s="47" t="s">
        <v>832</v>
      </c>
      <c r="B1540" s="47">
        <v>26.72</v>
      </c>
      <c r="C1540" s="47" t="str">
        <f t="shared" si="48"/>
        <v>Over Weight</v>
      </c>
      <c r="D1540" s="47">
        <v>4.1399999999999997</v>
      </c>
      <c r="E1540" s="47" t="str">
        <f t="shared" si="49"/>
        <v>Normal</v>
      </c>
      <c r="F1540" s="47" t="s">
        <v>2380</v>
      </c>
      <c r="G1540" s="47" t="s">
        <v>2380</v>
      </c>
      <c r="H1540" s="47" t="s">
        <v>2380</v>
      </c>
      <c r="I1540" s="47">
        <v>0</v>
      </c>
      <c r="J1540" s="47" t="s">
        <v>2380</v>
      </c>
    </row>
    <row r="1541" spans="1:10" x14ac:dyDescent="0.25">
      <c r="A1541" s="47" t="s">
        <v>831</v>
      </c>
      <c r="B1541" s="47">
        <v>41.42</v>
      </c>
      <c r="C1541" s="47" t="str">
        <f t="shared" si="48"/>
        <v>Obesity</v>
      </c>
      <c r="D1541" s="47">
        <v>5.17</v>
      </c>
      <c r="E1541" s="47" t="str">
        <f t="shared" si="49"/>
        <v>Normal</v>
      </c>
      <c r="F1541" s="47" t="s">
        <v>2380</v>
      </c>
      <c r="G1541" s="47" t="s">
        <v>2380</v>
      </c>
      <c r="H1541" s="47" t="s">
        <v>2383</v>
      </c>
      <c r="I1541" s="47">
        <v>1</v>
      </c>
      <c r="J1541" s="47" t="s">
        <v>2380</v>
      </c>
    </row>
    <row r="1542" spans="1:10" x14ac:dyDescent="0.25">
      <c r="A1542" s="47" t="s">
        <v>830</v>
      </c>
      <c r="B1542" s="47">
        <v>20.69</v>
      </c>
      <c r="C1542" s="47" t="str">
        <f t="shared" si="48"/>
        <v>Healthy Weight</v>
      </c>
      <c r="D1542" s="47">
        <v>6.93</v>
      </c>
      <c r="E1542" s="47" t="str">
        <f t="shared" si="49"/>
        <v>Above Diabetes</v>
      </c>
      <c r="F1542" s="47" t="s">
        <v>2380</v>
      </c>
      <c r="G1542" s="47" t="s">
        <v>2380</v>
      </c>
      <c r="H1542" s="47" t="s">
        <v>2380</v>
      </c>
      <c r="I1542" s="47">
        <v>2</v>
      </c>
      <c r="J1542" s="47" t="s">
        <v>2380</v>
      </c>
    </row>
    <row r="1543" spans="1:10" x14ac:dyDescent="0.25">
      <c r="A1543" s="47" t="s">
        <v>829</v>
      </c>
      <c r="B1543" s="47">
        <v>41.23</v>
      </c>
      <c r="C1543" s="47" t="str">
        <f t="shared" si="48"/>
        <v>Obesity</v>
      </c>
      <c r="D1543" s="47">
        <v>4.24</v>
      </c>
      <c r="E1543" s="47" t="str">
        <f t="shared" si="49"/>
        <v>Normal</v>
      </c>
      <c r="F1543" s="47" t="s">
        <v>2380</v>
      </c>
      <c r="G1543" s="47" t="s">
        <v>2380</v>
      </c>
      <c r="H1543" s="47" t="s">
        <v>2380</v>
      </c>
      <c r="I1543" s="47">
        <v>0</v>
      </c>
      <c r="J1543" s="47" t="s">
        <v>2380</v>
      </c>
    </row>
    <row r="1544" spans="1:10" x14ac:dyDescent="0.25">
      <c r="A1544" s="47" t="s">
        <v>828</v>
      </c>
      <c r="B1544" s="47">
        <v>29.9</v>
      </c>
      <c r="C1544" s="47" t="str">
        <f t="shared" si="48"/>
        <v>Over Weight</v>
      </c>
      <c r="D1544" s="47">
        <v>5.91</v>
      </c>
      <c r="E1544" s="47" t="str">
        <f t="shared" si="49"/>
        <v>Prediabetes</v>
      </c>
      <c r="F1544" s="47" t="s">
        <v>2380</v>
      </c>
      <c r="G1544" s="47" t="s">
        <v>2380</v>
      </c>
      <c r="H1544" s="47" t="s">
        <v>2380</v>
      </c>
      <c r="I1544" s="47">
        <v>0</v>
      </c>
      <c r="J1544" s="47" t="s">
        <v>2380</v>
      </c>
    </row>
    <row r="1545" spans="1:10" x14ac:dyDescent="0.25">
      <c r="A1545" s="47" t="s">
        <v>827</v>
      </c>
      <c r="B1545" s="47">
        <v>34.104999999999997</v>
      </c>
      <c r="C1545" s="47" t="str">
        <f t="shared" si="48"/>
        <v>Obesity</v>
      </c>
      <c r="D1545" s="47">
        <v>5.93</v>
      </c>
      <c r="E1545" s="47" t="str">
        <f t="shared" si="49"/>
        <v>Prediabetes</v>
      </c>
      <c r="F1545" s="47" t="s">
        <v>2380</v>
      </c>
      <c r="G1545" s="47" t="s">
        <v>2380</v>
      </c>
      <c r="H1545" s="47" t="s">
        <v>2380</v>
      </c>
      <c r="I1545" s="47">
        <v>0</v>
      </c>
      <c r="J1545" s="47" t="s">
        <v>2380</v>
      </c>
    </row>
    <row r="1546" spans="1:10" x14ac:dyDescent="0.25">
      <c r="A1546" s="47" t="s">
        <v>826</v>
      </c>
      <c r="B1546" s="47">
        <v>24.97</v>
      </c>
      <c r="C1546" s="47" t="str">
        <f t="shared" si="48"/>
        <v>Over Weight</v>
      </c>
      <c r="D1546" s="47">
        <v>5.66</v>
      </c>
      <c r="E1546" s="47" t="str">
        <f t="shared" si="49"/>
        <v>Normal</v>
      </c>
      <c r="F1546" s="47" t="s">
        <v>2380</v>
      </c>
      <c r="G1546" s="47" t="s">
        <v>2380</v>
      </c>
      <c r="H1546" s="47" t="s">
        <v>2380</v>
      </c>
      <c r="I1546" s="47">
        <v>0</v>
      </c>
      <c r="J1546" s="47" t="s">
        <v>2380</v>
      </c>
    </row>
    <row r="1547" spans="1:10" x14ac:dyDescent="0.25">
      <c r="A1547" s="47" t="s">
        <v>825</v>
      </c>
      <c r="B1547" s="47">
        <v>34.799999999999997</v>
      </c>
      <c r="C1547" s="47" t="str">
        <f t="shared" si="48"/>
        <v>Obesity</v>
      </c>
      <c r="D1547" s="47">
        <v>4.1900000000000004</v>
      </c>
      <c r="E1547" s="47" t="str">
        <f t="shared" si="49"/>
        <v>Normal</v>
      </c>
      <c r="F1547" s="47" t="s">
        <v>2380</v>
      </c>
      <c r="G1547" s="47" t="s">
        <v>2380</v>
      </c>
      <c r="H1547" s="47" t="s">
        <v>2380</v>
      </c>
      <c r="I1547" s="47">
        <v>1</v>
      </c>
      <c r="J1547" s="47" t="s">
        <v>2380</v>
      </c>
    </row>
    <row r="1548" spans="1:10" x14ac:dyDescent="0.25">
      <c r="A1548" s="47" t="s">
        <v>824</v>
      </c>
      <c r="B1548" s="47">
        <v>32.965000000000003</v>
      </c>
      <c r="C1548" s="47" t="str">
        <f t="shared" si="48"/>
        <v>Obesity</v>
      </c>
      <c r="D1548" s="47">
        <v>9.2100000000000009</v>
      </c>
      <c r="E1548" s="47" t="str">
        <f t="shared" si="49"/>
        <v>Above Diabetes</v>
      </c>
      <c r="F1548" s="47" t="s">
        <v>2383</v>
      </c>
      <c r="G1548" s="47" t="s">
        <v>2380</v>
      </c>
      <c r="H1548" s="47" t="s">
        <v>2380</v>
      </c>
      <c r="I1548" s="47">
        <v>0</v>
      </c>
      <c r="J1548" s="47" t="s">
        <v>2380</v>
      </c>
    </row>
    <row r="1549" spans="1:10" x14ac:dyDescent="0.25">
      <c r="A1549" s="47" t="s">
        <v>823</v>
      </c>
      <c r="B1549" s="47">
        <v>27.265000000000001</v>
      </c>
      <c r="C1549" s="47" t="str">
        <f t="shared" si="48"/>
        <v>Over Weight</v>
      </c>
      <c r="D1549" s="47">
        <v>5.51</v>
      </c>
      <c r="E1549" s="47" t="str">
        <f t="shared" si="49"/>
        <v>Normal</v>
      </c>
      <c r="F1549" s="47" t="s">
        <v>2380</v>
      </c>
      <c r="G1549" s="47" t="s">
        <v>2380</v>
      </c>
      <c r="H1549" s="47" t="s">
        <v>2380</v>
      </c>
      <c r="I1549" s="47">
        <v>1</v>
      </c>
      <c r="J1549" s="47" t="s">
        <v>2380</v>
      </c>
    </row>
    <row r="1550" spans="1:10" x14ac:dyDescent="0.25">
      <c r="A1550" s="47" t="s">
        <v>822</v>
      </c>
      <c r="B1550" s="47">
        <v>17.059999999999999</v>
      </c>
      <c r="C1550" s="47" t="str">
        <f t="shared" si="48"/>
        <v>Under Weight</v>
      </c>
      <c r="D1550" s="47">
        <v>8.5</v>
      </c>
      <c r="E1550" s="47" t="str">
        <f t="shared" si="49"/>
        <v>Above Diabetes</v>
      </c>
      <c r="F1550" s="47" t="s">
        <v>2380</v>
      </c>
      <c r="G1550" s="47" t="s">
        <v>2380</v>
      </c>
      <c r="H1550" s="47" t="s">
        <v>2380</v>
      </c>
      <c r="I1550" s="47">
        <v>0</v>
      </c>
      <c r="J1550" s="47" t="s">
        <v>2380</v>
      </c>
    </row>
    <row r="1551" spans="1:10" x14ac:dyDescent="0.25">
      <c r="A1551" s="47" t="s">
        <v>821</v>
      </c>
      <c r="B1551" s="47">
        <v>36.29</v>
      </c>
      <c r="C1551" s="47" t="str">
        <f t="shared" si="48"/>
        <v>Obesity</v>
      </c>
      <c r="D1551" s="47">
        <v>6.23</v>
      </c>
      <c r="E1551" s="47" t="str">
        <f t="shared" si="49"/>
        <v>Prediabetes</v>
      </c>
      <c r="F1551" s="47" t="s">
        <v>2380</v>
      </c>
      <c r="G1551" s="47" t="s">
        <v>2380</v>
      </c>
      <c r="H1551" s="47" t="s">
        <v>2380</v>
      </c>
      <c r="I1551" s="47">
        <v>0</v>
      </c>
      <c r="J1551" s="47" t="s">
        <v>2380</v>
      </c>
    </row>
    <row r="1552" spans="1:10" x14ac:dyDescent="0.25">
      <c r="A1552" s="47" t="s">
        <v>820</v>
      </c>
      <c r="B1552" s="47">
        <v>28.594999999999999</v>
      </c>
      <c r="C1552" s="47" t="str">
        <f t="shared" si="48"/>
        <v>Over Weight</v>
      </c>
      <c r="D1552" s="47">
        <v>8.5299999999999994</v>
      </c>
      <c r="E1552" s="47" t="str">
        <f t="shared" si="49"/>
        <v>Above Diabetes</v>
      </c>
      <c r="F1552" s="47" t="s">
        <v>2383</v>
      </c>
      <c r="G1552" s="47" t="s">
        <v>2380</v>
      </c>
      <c r="H1552" s="47" t="s">
        <v>2380</v>
      </c>
      <c r="I1552" s="47">
        <v>1</v>
      </c>
      <c r="J1552" s="47" t="s">
        <v>2380</v>
      </c>
    </row>
    <row r="1553" spans="1:10" x14ac:dyDescent="0.25">
      <c r="A1553" s="47" t="s">
        <v>819</v>
      </c>
      <c r="B1553" s="47">
        <v>17.8</v>
      </c>
      <c r="C1553" s="47" t="str">
        <f t="shared" si="48"/>
        <v>Under Weight</v>
      </c>
      <c r="D1553" s="47">
        <v>5.75</v>
      </c>
      <c r="E1553" s="47" t="str">
        <f t="shared" si="49"/>
        <v>Prediabetes</v>
      </c>
      <c r="F1553" s="47" t="s">
        <v>2383</v>
      </c>
      <c r="G1553" s="47" t="s">
        <v>2380</v>
      </c>
      <c r="H1553" s="47" t="s">
        <v>2383</v>
      </c>
      <c r="I1553" s="47">
        <v>1</v>
      </c>
      <c r="J1553" s="47" t="s">
        <v>2380</v>
      </c>
    </row>
    <row r="1554" spans="1:10" x14ac:dyDescent="0.25">
      <c r="A1554" s="47" t="s">
        <v>818</v>
      </c>
      <c r="B1554" s="47">
        <v>21.4</v>
      </c>
      <c r="C1554" s="47" t="str">
        <f t="shared" si="48"/>
        <v>Healthy Weight</v>
      </c>
      <c r="D1554" s="47">
        <v>5.6</v>
      </c>
      <c r="E1554" s="47" t="str">
        <f t="shared" si="49"/>
        <v>Normal</v>
      </c>
      <c r="F1554" s="47" t="s">
        <v>2380</v>
      </c>
      <c r="G1554" s="47" t="s">
        <v>2380</v>
      </c>
      <c r="H1554" s="47" t="s">
        <v>2380</v>
      </c>
      <c r="I1554" s="47">
        <v>0</v>
      </c>
      <c r="J1554" s="47" t="s">
        <v>2380</v>
      </c>
    </row>
    <row r="1555" spans="1:10" x14ac:dyDescent="0.25">
      <c r="A1555" s="47" t="s">
        <v>817</v>
      </c>
      <c r="B1555" s="47">
        <v>23.01</v>
      </c>
      <c r="C1555" s="47" t="str">
        <f t="shared" si="48"/>
        <v>Healthy Weight</v>
      </c>
      <c r="D1555" s="47">
        <v>4.68</v>
      </c>
      <c r="E1555" s="47" t="str">
        <f t="shared" si="49"/>
        <v>Normal</v>
      </c>
      <c r="F1555" s="47" t="s">
        <v>2380</v>
      </c>
      <c r="G1555" s="47" t="s">
        <v>2380</v>
      </c>
      <c r="H1555" s="47" t="s">
        <v>2380</v>
      </c>
      <c r="I1555" s="47">
        <v>0</v>
      </c>
      <c r="J1555" s="47" t="s">
        <v>2380</v>
      </c>
    </row>
    <row r="1556" spans="1:10" x14ac:dyDescent="0.25">
      <c r="A1556" s="47" t="s">
        <v>816</v>
      </c>
      <c r="B1556" s="47">
        <v>19.86</v>
      </c>
      <c r="C1556" s="47" t="str">
        <f t="shared" si="48"/>
        <v>Healthy Weight</v>
      </c>
      <c r="D1556" s="47">
        <v>5.62</v>
      </c>
      <c r="E1556" s="47" t="str">
        <f t="shared" si="49"/>
        <v>Normal</v>
      </c>
      <c r="F1556" s="47" t="s">
        <v>2383</v>
      </c>
      <c r="G1556" s="47" t="s">
        <v>2380</v>
      </c>
      <c r="H1556" s="47" t="s">
        <v>2380</v>
      </c>
      <c r="I1556" s="47">
        <v>0</v>
      </c>
      <c r="J1556" s="47" t="s">
        <v>2380</v>
      </c>
    </row>
    <row r="1557" spans="1:10" x14ac:dyDescent="0.25">
      <c r="A1557" s="47" t="s">
        <v>815</v>
      </c>
      <c r="B1557" s="47">
        <v>33.58</v>
      </c>
      <c r="C1557" s="47" t="str">
        <f t="shared" si="48"/>
        <v>Obesity</v>
      </c>
      <c r="D1557" s="47">
        <v>5.08</v>
      </c>
      <c r="E1557" s="47" t="str">
        <f t="shared" si="49"/>
        <v>Normal</v>
      </c>
      <c r="F1557" s="47" t="s">
        <v>2380</v>
      </c>
      <c r="G1557" s="47" t="s">
        <v>2380</v>
      </c>
      <c r="H1557" s="47" t="s">
        <v>2380</v>
      </c>
      <c r="I1557" s="47">
        <v>0</v>
      </c>
      <c r="J1557" s="47" t="s">
        <v>2380</v>
      </c>
    </row>
    <row r="1558" spans="1:10" x14ac:dyDescent="0.25">
      <c r="A1558" s="47" t="s">
        <v>814</v>
      </c>
      <c r="B1558" s="47">
        <v>29.81</v>
      </c>
      <c r="C1558" s="47" t="str">
        <f t="shared" si="48"/>
        <v>Over Weight</v>
      </c>
      <c r="D1558" s="47">
        <v>5.28</v>
      </c>
      <c r="E1558" s="47" t="str">
        <f t="shared" si="49"/>
        <v>Normal</v>
      </c>
      <c r="F1558" s="47" t="s">
        <v>2380</v>
      </c>
      <c r="G1558" s="47" t="s">
        <v>2380</v>
      </c>
      <c r="H1558" s="47" t="s">
        <v>2380</v>
      </c>
      <c r="I1558" s="47">
        <v>0</v>
      </c>
      <c r="J1558" s="47" t="s">
        <v>2380</v>
      </c>
    </row>
    <row r="1559" spans="1:10" x14ac:dyDescent="0.25">
      <c r="A1559" s="47" t="s">
        <v>813</v>
      </c>
      <c r="B1559" s="47">
        <v>27.4</v>
      </c>
      <c r="C1559" s="47" t="str">
        <f t="shared" si="48"/>
        <v>Over Weight</v>
      </c>
      <c r="D1559" s="47">
        <v>4.6100000000000003</v>
      </c>
      <c r="E1559" s="47" t="str">
        <f t="shared" si="49"/>
        <v>Normal</v>
      </c>
      <c r="F1559" s="47" t="s">
        <v>2380</v>
      </c>
      <c r="G1559" s="47" t="s">
        <v>2380</v>
      </c>
      <c r="H1559" s="47" t="s">
        <v>2380</v>
      </c>
      <c r="I1559" s="47">
        <v>0</v>
      </c>
      <c r="J1559" s="47" t="s">
        <v>2380</v>
      </c>
    </row>
    <row r="1560" spans="1:10" x14ac:dyDescent="0.25">
      <c r="A1560" s="47" t="s">
        <v>812</v>
      </c>
      <c r="B1560" s="47">
        <v>17.98</v>
      </c>
      <c r="C1560" s="47" t="str">
        <f t="shared" si="48"/>
        <v>Under Weight</v>
      </c>
      <c r="D1560" s="47">
        <v>6.57</v>
      </c>
      <c r="E1560" s="47" t="str">
        <f t="shared" si="49"/>
        <v>Above Diabetes</v>
      </c>
      <c r="F1560" s="47" t="s">
        <v>2383</v>
      </c>
      <c r="G1560" s="47" t="s">
        <v>2380</v>
      </c>
      <c r="H1560" s="47" t="s">
        <v>2380</v>
      </c>
      <c r="I1560" s="47">
        <v>2</v>
      </c>
      <c r="J1560" s="47" t="s">
        <v>2380</v>
      </c>
    </row>
    <row r="1561" spans="1:10" x14ac:dyDescent="0.25">
      <c r="A1561" s="47" t="s">
        <v>811</v>
      </c>
      <c r="B1561" s="47">
        <v>37.9</v>
      </c>
      <c r="C1561" s="47" t="str">
        <f t="shared" si="48"/>
        <v>Obesity</v>
      </c>
      <c r="D1561" s="47">
        <v>5.83</v>
      </c>
      <c r="E1561" s="47" t="str">
        <f t="shared" si="49"/>
        <v>Prediabetes</v>
      </c>
      <c r="F1561" s="47" t="s">
        <v>2380</v>
      </c>
      <c r="G1561" s="47" t="s">
        <v>2380</v>
      </c>
      <c r="H1561" s="47" t="s">
        <v>2380</v>
      </c>
      <c r="I1561" s="47">
        <v>0</v>
      </c>
      <c r="J1561" s="47" t="s">
        <v>2380</v>
      </c>
    </row>
    <row r="1562" spans="1:10" x14ac:dyDescent="0.25">
      <c r="A1562" s="47" t="s">
        <v>810</v>
      </c>
      <c r="B1562" s="47">
        <v>25.27</v>
      </c>
      <c r="C1562" s="47" t="str">
        <f t="shared" si="48"/>
        <v>Over Weight</v>
      </c>
      <c r="D1562" s="47">
        <v>6.98</v>
      </c>
      <c r="E1562" s="47" t="str">
        <f t="shared" si="49"/>
        <v>Above Diabetes</v>
      </c>
      <c r="F1562" s="47" t="s">
        <v>2383</v>
      </c>
      <c r="G1562" s="47" t="s">
        <v>2380</v>
      </c>
      <c r="H1562" s="47" t="s">
        <v>2380</v>
      </c>
      <c r="I1562" s="47">
        <v>0</v>
      </c>
      <c r="J1562" s="47" t="s">
        <v>2380</v>
      </c>
    </row>
    <row r="1563" spans="1:10" x14ac:dyDescent="0.25">
      <c r="A1563" s="47" t="s">
        <v>809</v>
      </c>
      <c r="B1563" s="47">
        <v>29.26</v>
      </c>
      <c r="C1563" s="47" t="str">
        <f t="shared" si="48"/>
        <v>Over Weight</v>
      </c>
      <c r="D1563" s="47">
        <v>4.03</v>
      </c>
      <c r="E1563" s="47" t="str">
        <f t="shared" si="49"/>
        <v>Normal</v>
      </c>
      <c r="F1563" s="47" t="s">
        <v>2380</v>
      </c>
      <c r="G1563" s="47" t="s">
        <v>2380</v>
      </c>
      <c r="H1563" s="47" t="s">
        <v>2380</v>
      </c>
      <c r="I1563" s="47">
        <v>1</v>
      </c>
      <c r="J1563" s="47" t="s">
        <v>2380</v>
      </c>
    </row>
    <row r="1564" spans="1:10" x14ac:dyDescent="0.25">
      <c r="A1564" s="47" t="s">
        <v>808</v>
      </c>
      <c r="B1564" s="47">
        <v>27.835000000000001</v>
      </c>
      <c r="C1564" s="47" t="str">
        <f t="shared" si="48"/>
        <v>Over Weight</v>
      </c>
      <c r="D1564" s="47">
        <v>4.5599999999999996</v>
      </c>
      <c r="E1564" s="47" t="str">
        <f t="shared" si="49"/>
        <v>Normal</v>
      </c>
      <c r="F1564" s="47" t="s">
        <v>2380</v>
      </c>
      <c r="G1564" s="47" t="s">
        <v>2380</v>
      </c>
      <c r="H1564" s="47" t="s">
        <v>2380</v>
      </c>
      <c r="I1564" s="47">
        <v>1</v>
      </c>
      <c r="J1564" s="47" t="s">
        <v>2380</v>
      </c>
    </row>
    <row r="1565" spans="1:10" x14ac:dyDescent="0.25">
      <c r="A1565" s="47" t="s">
        <v>807</v>
      </c>
      <c r="B1565" s="47">
        <v>46.53</v>
      </c>
      <c r="C1565" s="47" t="str">
        <f t="shared" si="48"/>
        <v>Obesity</v>
      </c>
      <c r="D1565" s="47">
        <v>5.38</v>
      </c>
      <c r="E1565" s="47" t="str">
        <f t="shared" si="49"/>
        <v>Normal</v>
      </c>
      <c r="F1565" s="47" t="s">
        <v>2383</v>
      </c>
      <c r="G1565" s="47" t="s">
        <v>2380</v>
      </c>
      <c r="H1565" s="47" t="s">
        <v>2380</v>
      </c>
      <c r="I1565" s="47">
        <v>0</v>
      </c>
      <c r="J1565" s="47" t="s">
        <v>2380</v>
      </c>
    </row>
    <row r="1566" spans="1:10" x14ac:dyDescent="0.25">
      <c r="A1566" s="47" t="s">
        <v>806</v>
      </c>
      <c r="B1566" s="47">
        <v>20.58</v>
      </c>
      <c r="C1566" s="47" t="str">
        <f t="shared" si="48"/>
        <v>Healthy Weight</v>
      </c>
      <c r="D1566" s="47">
        <v>11.04</v>
      </c>
      <c r="E1566" s="47" t="str">
        <f t="shared" si="49"/>
        <v>Above Diabetes</v>
      </c>
      <c r="F1566" s="47" t="s">
        <v>2383</v>
      </c>
      <c r="G1566" s="47" t="s">
        <v>2380</v>
      </c>
      <c r="H1566" s="47" t="s">
        <v>2380</v>
      </c>
      <c r="I1566" s="47">
        <v>1</v>
      </c>
      <c r="J1566" s="47" t="s">
        <v>2380</v>
      </c>
    </row>
    <row r="1567" spans="1:10" x14ac:dyDescent="0.25">
      <c r="A1567" s="47" t="s">
        <v>805</v>
      </c>
      <c r="B1567" s="47">
        <v>19.53</v>
      </c>
      <c r="C1567" s="47" t="str">
        <f t="shared" si="48"/>
        <v>Healthy Weight</v>
      </c>
      <c r="D1567" s="47">
        <v>6.09</v>
      </c>
      <c r="E1567" s="47" t="str">
        <f t="shared" si="49"/>
        <v>Prediabetes</v>
      </c>
      <c r="F1567" s="47" t="s">
        <v>2383</v>
      </c>
      <c r="G1567" s="47" t="s">
        <v>2380</v>
      </c>
      <c r="H1567" s="47" t="s">
        <v>2380</v>
      </c>
      <c r="I1567" s="47">
        <v>0</v>
      </c>
      <c r="J1567" s="47" t="s">
        <v>2380</v>
      </c>
    </row>
    <row r="1568" spans="1:10" x14ac:dyDescent="0.25">
      <c r="A1568" s="47" t="s">
        <v>804</v>
      </c>
      <c r="B1568" s="47">
        <v>27.7</v>
      </c>
      <c r="C1568" s="47" t="str">
        <f t="shared" si="48"/>
        <v>Over Weight</v>
      </c>
      <c r="D1568" s="47">
        <v>4.71</v>
      </c>
      <c r="E1568" s="47" t="str">
        <f t="shared" si="49"/>
        <v>Normal</v>
      </c>
      <c r="F1568" s="47" t="s">
        <v>2380</v>
      </c>
      <c r="G1568" s="47" t="s">
        <v>2380</v>
      </c>
      <c r="H1568" s="47" t="s">
        <v>2380</v>
      </c>
      <c r="I1568" s="47">
        <v>1</v>
      </c>
      <c r="J1568" s="47" t="s">
        <v>2380</v>
      </c>
    </row>
    <row r="1569" spans="1:10" x14ac:dyDescent="0.25">
      <c r="A1569" s="47" t="s">
        <v>803</v>
      </c>
      <c r="B1569" s="47">
        <v>18.920000000000002</v>
      </c>
      <c r="C1569" s="47" t="str">
        <f t="shared" si="48"/>
        <v>Healthy Weight</v>
      </c>
      <c r="D1569" s="47">
        <v>8.18</v>
      </c>
      <c r="E1569" s="47" t="str">
        <f t="shared" si="49"/>
        <v>Above Diabetes</v>
      </c>
      <c r="F1569" s="47" t="s">
        <v>2380</v>
      </c>
      <c r="G1569" s="47" t="s">
        <v>2380</v>
      </c>
      <c r="H1569" s="47" t="s">
        <v>2380</v>
      </c>
      <c r="I1569" s="47">
        <v>0</v>
      </c>
      <c r="J1569" s="47" t="s">
        <v>2380</v>
      </c>
    </row>
    <row r="1570" spans="1:10" x14ac:dyDescent="0.25">
      <c r="A1570" s="47" t="s">
        <v>802</v>
      </c>
      <c r="B1570" s="47">
        <v>17.760000000000002</v>
      </c>
      <c r="C1570" s="47" t="str">
        <f t="shared" si="48"/>
        <v>Under Weight</v>
      </c>
      <c r="D1570" s="47">
        <v>11.18</v>
      </c>
      <c r="E1570" s="47" t="str">
        <f t="shared" si="49"/>
        <v>Above Diabetes</v>
      </c>
      <c r="F1570" s="47" t="s">
        <v>2383</v>
      </c>
      <c r="G1570" s="47" t="s">
        <v>2380</v>
      </c>
      <c r="H1570" s="47" t="s">
        <v>2380</v>
      </c>
      <c r="I1570" s="47">
        <v>2</v>
      </c>
      <c r="J1570" s="47" t="s">
        <v>2380</v>
      </c>
    </row>
    <row r="1571" spans="1:10" x14ac:dyDescent="0.25">
      <c r="A1571" s="47" t="s">
        <v>801</v>
      </c>
      <c r="B1571" s="47">
        <v>29.83</v>
      </c>
      <c r="C1571" s="47" t="str">
        <f t="shared" si="48"/>
        <v>Over Weight</v>
      </c>
      <c r="D1571" s="47">
        <v>5.03</v>
      </c>
      <c r="E1571" s="47" t="str">
        <f t="shared" si="49"/>
        <v>Normal</v>
      </c>
      <c r="F1571" s="47" t="s">
        <v>2383</v>
      </c>
      <c r="G1571" s="47" t="s">
        <v>2380</v>
      </c>
      <c r="H1571" s="47" t="s">
        <v>2380</v>
      </c>
      <c r="I1571" s="47">
        <v>0</v>
      </c>
      <c r="J1571" s="47" t="s">
        <v>2380</v>
      </c>
    </row>
    <row r="1572" spans="1:10" x14ac:dyDescent="0.25">
      <c r="A1572" s="47" t="s">
        <v>800</v>
      </c>
      <c r="B1572" s="47">
        <v>23.465</v>
      </c>
      <c r="C1572" s="47" t="str">
        <f t="shared" si="48"/>
        <v>Healthy Weight</v>
      </c>
      <c r="D1572" s="47">
        <v>5.56</v>
      </c>
      <c r="E1572" s="47" t="str">
        <f t="shared" si="49"/>
        <v>Normal</v>
      </c>
      <c r="F1572" s="47" t="s">
        <v>2380</v>
      </c>
      <c r="G1572" s="47" t="s">
        <v>2380</v>
      </c>
      <c r="H1572" s="47" t="s">
        <v>2380</v>
      </c>
      <c r="I1572" s="47">
        <v>1</v>
      </c>
      <c r="J1572" s="47" t="s">
        <v>2380</v>
      </c>
    </row>
    <row r="1573" spans="1:10" x14ac:dyDescent="0.25">
      <c r="A1573" s="47" t="s">
        <v>799</v>
      </c>
      <c r="B1573" s="47">
        <v>29.355</v>
      </c>
      <c r="C1573" s="47" t="str">
        <f t="shared" si="48"/>
        <v>Over Weight</v>
      </c>
      <c r="D1573" s="47">
        <v>4.33</v>
      </c>
      <c r="E1573" s="47" t="str">
        <f t="shared" si="49"/>
        <v>Normal</v>
      </c>
      <c r="F1573" s="47" t="s">
        <v>2380</v>
      </c>
      <c r="G1573" s="47" t="s">
        <v>2380</v>
      </c>
      <c r="H1573" s="47" t="s">
        <v>2380</v>
      </c>
      <c r="I1573" s="47">
        <v>0</v>
      </c>
      <c r="J1573" s="47" t="s">
        <v>2380</v>
      </c>
    </row>
    <row r="1574" spans="1:10" x14ac:dyDescent="0.25">
      <c r="A1574" s="47" t="s">
        <v>798</v>
      </c>
      <c r="B1574" s="47">
        <v>35.49</v>
      </c>
      <c r="C1574" s="47" t="str">
        <f t="shared" si="48"/>
        <v>Obesity</v>
      </c>
      <c r="D1574" s="47">
        <v>5.21</v>
      </c>
      <c r="E1574" s="47" t="str">
        <f t="shared" si="49"/>
        <v>Normal</v>
      </c>
      <c r="F1574" s="47" t="s">
        <v>2383</v>
      </c>
      <c r="G1574" s="47" t="s">
        <v>2380</v>
      </c>
      <c r="H1574" s="47" t="s">
        <v>2383</v>
      </c>
      <c r="I1574" s="47">
        <v>1</v>
      </c>
      <c r="J1574" s="47" t="s">
        <v>2380</v>
      </c>
    </row>
    <row r="1575" spans="1:10" x14ac:dyDescent="0.25">
      <c r="A1575" s="47" t="s">
        <v>797</v>
      </c>
      <c r="B1575" s="47">
        <v>26.315000000000001</v>
      </c>
      <c r="C1575" s="47" t="str">
        <f t="shared" si="48"/>
        <v>Over Weight</v>
      </c>
      <c r="D1575" s="47">
        <v>5.89</v>
      </c>
      <c r="E1575" s="47" t="str">
        <f t="shared" si="49"/>
        <v>Prediabetes</v>
      </c>
      <c r="F1575" s="47" t="s">
        <v>2380</v>
      </c>
      <c r="G1575" s="47" t="s">
        <v>2380</v>
      </c>
      <c r="H1575" s="47" t="s">
        <v>2380</v>
      </c>
      <c r="I1575" s="47">
        <v>0</v>
      </c>
      <c r="J1575" s="47" t="s">
        <v>2380</v>
      </c>
    </row>
    <row r="1576" spans="1:10" x14ac:dyDescent="0.25">
      <c r="A1576" s="47" t="s">
        <v>796</v>
      </c>
      <c r="B1576" s="47">
        <v>19.79</v>
      </c>
      <c r="C1576" s="47" t="str">
        <f t="shared" si="48"/>
        <v>Healthy Weight</v>
      </c>
      <c r="D1576" s="47">
        <v>4.8099999999999996</v>
      </c>
      <c r="E1576" s="47" t="str">
        <f t="shared" si="49"/>
        <v>Normal</v>
      </c>
      <c r="F1576" s="47" t="s">
        <v>2383</v>
      </c>
      <c r="G1576" s="47" t="s">
        <v>2380</v>
      </c>
      <c r="H1576" s="47" t="s">
        <v>2380</v>
      </c>
      <c r="I1576" s="47">
        <v>0</v>
      </c>
      <c r="J1576" s="47" t="s">
        <v>2380</v>
      </c>
    </row>
    <row r="1577" spans="1:10" x14ac:dyDescent="0.25">
      <c r="A1577" s="47" t="s">
        <v>795</v>
      </c>
      <c r="B1577" s="47">
        <v>40.564999999999998</v>
      </c>
      <c r="C1577" s="47" t="str">
        <f t="shared" si="48"/>
        <v>Obesity</v>
      </c>
      <c r="D1577" s="47">
        <v>5.66</v>
      </c>
      <c r="E1577" s="47" t="str">
        <f t="shared" si="49"/>
        <v>Normal</v>
      </c>
      <c r="F1577" s="47" t="s">
        <v>2380</v>
      </c>
      <c r="G1577" s="47" t="s">
        <v>2380</v>
      </c>
      <c r="H1577" s="47" t="s">
        <v>2380</v>
      </c>
      <c r="I1577" s="47">
        <v>1</v>
      </c>
      <c r="J1577" s="47" t="s">
        <v>2380</v>
      </c>
    </row>
    <row r="1578" spans="1:10" x14ac:dyDescent="0.25">
      <c r="A1578" s="47" t="s">
        <v>794</v>
      </c>
      <c r="B1578" s="47">
        <v>18.03</v>
      </c>
      <c r="C1578" s="47" t="str">
        <f t="shared" si="48"/>
        <v>Under Weight</v>
      </c>
      <c r="D1578" s="47">
        <v>10.66</v>
      </c>
      <c r="E1578" s="47" t="str">
        <f t="shared" si="49"/>
        <v>Above Diabetes</v>
      </c>
      <c r="F1578" s="47" t="s">
        <v>2383</v>
      </c>
      <c r="G1578" s="47" t="s">
        <v>2380</v>
      </c>
      <c r="H1578" s="47" t="s">
        <v>2380</v>
      </c>
      <c r="I1578" s="47">
        <v>2</v>
      </c>
      <c r="J1578" s="47" t="s">
        <v>2380</v>
      </c>
    </row>
    <row r="1579" spans="1:10" x14ac:dyDescent="0.25">
      <c r="A1579" s="47" t="s">
        <v>793</v>
      </c>
      <c r="B1579" s="47">
        <v>34.65</v>
      </c>
      <c r="C1579" s="47" t="str">
        <f t="shared" si="48"/>
        <v>Obesity</v>
      </c>
      <c r="D1579" s="47">
        <v>5.98</v>
      </c>
      <c r="E1579" s="47" t="str">
        <f t="shared" si="49"/>
        <v>Prediabetes</v>
      </c>
      <c r="F1579" s="47" t="s">
        <v>2383</v>
      </c>
      <c r="G1579" s="47" t="s">
        <v>2380</v>
      </c>
      <c r="H1579" s="47" t="s">
        <v>2380</v>
      </c>
      <c r="I1579" s="47">
        <v>0</v>
      </c>
      <c r="J1579" s="47" t="s">
        <v>2380</v>
      </c>
    </row>
    <row r="1580" spans="1:10" x14ac:dyDescent="0.25">
      <c r="A1580" s="47" t="s">
        <v>792</v>
      </c>
      <c r="B1580" s="47">
        <v>42.94</v>
      </c>
      <c r="C1580" s="47" t="str">
        <f t="shared" si="48"/>
        <v>Obesity</v>
      </c>
      <c r="D1580" s="47">
        <v>4.34</v>
      </c>
      <c r="E1580" s="47" t="str">
        <f t="shared" si="49"/>
        <v>Normal</v>
      </c>
      <c r="F1580" s="47" t="s">
        <v>2380</v>
      </c>
      <c r="G1580" s="47" t="s">
        <v>2380</v>
      </c>
      <c r="H1580" s="47" t="s">
        <v>2380</v>
      </c>
      <c r="I1580" s="47">
        <v>0</v>
      </c>
      <c r="J1580" s="47" t="s">
        <v>2380</v>
      </c>
    </row>
    <row r="1581" spans="1:10" x14ac:dyDescent="0.25">
      <c r="A1581" s="47" t="s">
        <v>791</v>
      </c>
      <c r="B1581" s="47">
        <v>31.254999999999999</v>
      </c>
      <c r="C1581" s="47" t="str">
        <f t="shared" si="48"/>
        <v>Obesity</v>
      </c>
      <c r="D1581" s="47">
        <v>5.17</v>
      </c>
      <c r="E1581" s="47" t="str">
        <f t="shared" si="49"/>
        <v>Normal</v>
      </c>
      <c r="F1581" s="47" t="s">
        <v>2380</v>
      </c>
      <c r="G1581" s="47" t="s">
        <v>2380</v>
      </c>
      <c r="H1581" s="47" t="s">
        <v>2380</v>
      </c>
      <c r="I1581" s="47">
        <v>0</v>
      </c>
      <c r="J1581" s="47" t="s">
        <v>2380</v>
      </c>
    </row>
    <row r="1582" spans="1:10" x14ac:dyDescent="0.25">
      <c r="A1582" s="47" t="s">
        <v>790</v>
      </c>
      <c r="B1582" s="47">
        <v>45.43</v>
      </c>
      <c r="C1582" s="47" t="str">
        <f t="shared" si="48"/>
        <v>Obesity</v>
      </c>
      <c r="D1582" s="47">
        <v>4.2300000000000004</v>
      </c>
      <c r="E1582" s="47" t="str">
        <f t="shared" si="49"/>
        <v>Normal</v>
      </c>
      <c r="F1582" s="47" t="s">
        <v>2383</v>
      </c>
      <c r="G1582" s="47" t="s">
        <v>2380</v>
      </c>
      <c r="H1582" s="47" t="s">
        <v>2383</v>
      </c>
      <c r="I1582" s="47">
        <v>1</v>
      </c>
      <c r="J1582" s="47" t="s">
        <v>2380</v>
      </c>
    </row>
    <row r="1583" spans="1:10" x14ac:dyDescent="0.25">
      <c r="A1583" s="47" t="s">
        <v>789</v>
      </c>
      <c r="B1583" s="47">
        <v>32.340000000000003</v>
      </c>
      <c r="C1583" s="47" t="str">
        <f t="shared" si="48"/>
        <v>Obesity</v>
      </c>
      <c r="D1583" s="47">
        <v>4.88</v>
      </c>
      <c r="E1583" s="47" t="str">
        <f t="shared" si="49"/>
        <v>Normal</v>
      </c>
      <c r="F1583" s="47" t="s">
        <v>2383</v>
      </c>
      <c r="G1583" s="47" t="s">
        <v>2380</v>
      </c>
      <c r="H1583" s="47" t="s">
        <v>2383</v>
      </c>
      <c r="I1583" s="47">
        <v>1</v>
      </c>
      <c r="J1583" s="47" t="s">
        <v>2380</v>
      </c>
    </row>
    <row r="1584" spans="1:10" x14ac:dyDescent="0.25">
      <c r="A1584" s="47" t="s">
        <v>788</v>
      </c>
      <c r="B1584" s="47">
        <v>25.46</v>
      </c>
      <c r="C1584" s="47" t="str">
        <f t="shared" si="48"/>
        <v>Over Weight</v>
      </c>
      <c r="D1584" s="47">
        <v>9.7100000000000009</v>
      </c>
      <c r="E1584" s="47" t="str">
        <f t="shared" si="49"/>
        <v>Above Diabetes</v>
      </c>
      <c r="F1584" s="47" t="s">
        <v>2383</v>
      </c>
      <c r="G1584" s="47" t="s">
        <v>2380</v>
      </c>
      <c r="H1584" s="47" t="s">
        <v>2380</v>
      </c>
      <c r="I1584" s="47">
        <v>1</v>
      </c>
      <c r="J1584" s="47" t="s">
        <v>2380</v>
      </c>
    </row>
    <row r="1585" spans="1:10" x14ac:dyDescent="0.25">
      <c r="A1585" s="47" t="s">
        <v>787</v>
      </c>
      <c r="B1585" s="47">
        <v>37.145000000000003</v>
      </c>
      <c r="C1585" s="47" t="str">
        <f t="shared" si="48"/>
        <v>Obesity</v>
      </c>
      <c r="D1585" s="47">
        <v>5.32</v>
      </c>
      <c r="E1585" s="47" t="str">
        <f t="shared" si="49"/>
        <v>Normal</v>
      </c>
      <c r="F1585" s="47" t="s">
        <v>2380</v>
      </c>
      <c r="G1585" s="47" t="s">
        <v>2380</v>
      </c>
      <c r="H1585" s="47" t="s">
        <v>2380</v>
      </c>
      <c r="I1585" s="47">
        <v>0</v>
      </c>
      <c r="J1585" s="47" t="s">
        <v>2380</v>
      </c>
    </row>
    <row r="1586" spans="1:10" x14ac:dyDescent="0.25">
      <c r="A1586" s="47" t="s">
        <v>786</v>
      </c>
      <c r="B1586" s="47">
        <v>30.8</v>
      </c>
      <c r="C1586" s="47" t="str">
        <f t="shared" si="48"/>
        <v>Obesity</v>
      </c>
      <c r="D1586" s="47">
        <v>5.83</v>
      </c>
      <c r="E1586" s="47" t="str">
        <f t="shared" si="49"/>
        <v>Prediabetes</v>
      </c>
      <c r="F1586" s="47" t="s">
        <v>2383</v>
      </c>
      <c r="G1586" s="47" t="s">
        <v>2380</v>
      </c>
      <c r="H1586" s="47" t="s">
        <v>2380</v>
      </c>
      <c r="I1586" s="47">
        <v>0</v>
      </c>
      <c r="J1586" s="47" t="s">
        <v>2380</v>
      </c>
    </row>
    <row r="1587" spans="1:10" x14ac:dyDescent="0.25">
      <c r="A1587" s="47" t="s">
        <v>785</v>
      </c>
      <c r="B1587" s="47">
        <v>29.5</v>
      </c>
      <c r="C1587" s="47" t="str">
        <f t="shared" si="48"/>
        <v>Over Weight</v>
      </c>
      <c r="D1587" s="47">
        <v>5.54</v>
      </c>
      <c r="E1587" s="47" t="str">
        <f t="shared" si="49"/>
        <v>Normal</v>
      </c>
      <c r="F1587" s="47" t="s">
        <v>2383</v>
      </c>
      <c r="G1587" s="47" t="s">
        <v>2380</v>
      </c>
      <c r="H1587" s="47" t="s">
        <v>2380</v>
      </c>
      <c r="I1587" s="47">
        <v>0</v>
      </c>
      <c r="J1587" s="47" t="s">
        <v>2380</v>
      </c>
    </row>
    <row r="1588" spans="1:10" x14ac:dyDescent="0.25">
      <c r="A1588" s="47" t="s">
        <v>784</v>
      </c>
      <c r="B1588" s="47">
        <v>43.39</v>
      </c>
      <c r="C1588" s="47" t="str">
        <f t="shared" si="48"/>
        <v>Obesity</v>
      </c>
      <c r="D1588" s="47">
        <v>5.85</v>
      </c>
      <c r="E1588" s="47" t="str">
        <f t="shared" si="49"/>
        <v>Prediabetes</v>
      </c>
      <c r="F1588" s="47" t="s">
        <v>2380</v>
      </c>
      <c r="G1588" s="47" t="s">
        <v>2382</v>
      </c>
      <c r="H1588" s="47" t="s">
        <v>2380</v>
      </c>
      <c r="I1588" s="47">
        <v>1</v>
      </c>
      <c r="J1588" s="47" t="s">
        <v>2380</v>
      </c>
    </row>
    <row r="1589" spans="1:10" x14ac:dyDescent="0.25">
      <c r="A1589" s="47" t="s">
        <v>783</v>
      </c>
      <c r="B1589" s="47">
        <v>15.08</v>
      </c>
      <c r="C1589" s="47" t="str">
        <f t="shared" si="48"/>
        <v>Under Weight</v>
      </c>
      <c r="D1589" s="47">
        <v>4.8499999999999996</v>
      </c>
      <c r="E1589" s="47" t="str">
        <f t="shared" si="49"/>
        <v>Normal</v>
      </c>
      <c r="F1589" s="47" t="s">
        <v>2383</v>
      </c>
      <c r="G1589" s="47" t="s">
        <v>2380</v>
      </c>
      <c r="H1589" s="47" t="s">
        <v>2383</v>
      </c>
      <c r="I1589" s="47">
        <v>1</v>
      </c>
      <c r="J1589" s="47" t="s">
        <v>2380</v>
      </c>
    </row>
    <row r="1590" spans="1:10" x14ac:dyDescent="0.25">
      <c r="A1590" s="47" t="s">
        <v>782</v>
      </c>
      <c r="B1590" s="47">
        <v>20.48</v>
      </c>
      <c r="C1590" s="47" t="str">
        <f t="shared" si="48"/>
        <v>Healthy Weight</v>
      </c>
      <c r="D1590" s="47">
        <v>11.09</v>
      </c>
      <c r="E1590" s="47" t="str">
        <f t="shared" si="49"/>
        <v>Above Diabetes</v>
      </c>
      <c r="F1590" s="47" t="s">
        <v>2380</v>
      </c>
      <c r="G1590" s="47" t="s">
        <v>2380</v>
      </c>
      <c r="H1590" s="47" t="s">
        <v>2380</v>
      </c>
      <c r="I1590" s="47">
        <v>0</v>
      </c>
      <c r="J1590" s="47" t="s">
        <v>2380</v>
      </c>
    </row>
    <row r="1591" spans="1:10" x14ac:dyDescent="0.25">
      <c r="A1591" s="47" t="s">
        <v>781</v>
      </c>
      <c r="B1591" s="47">
        <v>34.450000000000003</v>
      </c>
      <c r="C1591" s="47" t="str">
        <f t="shared" si="48"/>
        <v>Obesity</v>
      </c>
      <c r="D1591" s="47">
        <v>5.58</v>
      </c>
      <c r="E1591" s="47" t="str">
        <f t="shared" si="49"/>
        <v>Normal</v>
      </c>
      <c r="F1591" s="47" t="s">
        <v>2383</v>
      </c>
      <c r="G1591" s="47" t="s">
        <v>2380</v>
      </c>
      <c r="H1591" s="47" t="s">
        <v>2380</v>
      </c>
      <c r="I1591" s="47">
        <v>0</v>
      </c>
      <c r="J1591" s="47" t="s">
        <v>2380</v>
      </c>
    </row>
    <row r="1592" spans="1:10" x14ac:dyDescent="0.25">
      <c r="A1592" s="47" t="s">
        <v>780</v>
      </c>
      <c r="B1592" s="47">
        <v>34.21</v>
      </c>
      <c r="C1592" s="47" t="str">
        <f t="shared" si="48"/>
        <v>Obesity</v>
      </c>
      <c r="D1592" s="47">
        <v>9.7200000000000006</v>
      </c>
      <c r="E1592" s="47" t="str">
        <f t="shared" si="49"/>
        <v>Above Diabetes</v>
      </c>
      <c r="F1592" s="47" t="s">
        <v>2383</v>
      </c>
      <c r="G1592" s="47" t="s">
        <v>2380</v>
      </c>
      <c r="H1592" s="47" t="s">
        <v>2380</v>
      </c>
      <c r="I1592" s="47">
        <v>0</v>
      </c>
      <c r="J1592" s="47" t="s">
        <v>2380</v>
      </c>
    </row>
    <row r="1593" spans="1:10" x14ac:dyDescent="0.25">
      <c r="A1593" s="47" t="s">
        <v>779</v>
      </c>
      <c r="B1593" s="47">
        <v>28.8</v>
      </c>
      <c r="C1593" s="47" t="str">
        <f t="shared" si="48"/>
        <v>Over Weight</v>
      </c>
      <c r="D1593" s="47">
        <v>11.41</v>
      </c>
      <c r="E1593" s="47" t="str">
        <f t="shared" si="49"/>
        <v>Above Diabetes</v>
      </c>
      <c r="F1593" s="47" t="s">
        <v>2383</v>
      </c>
      <c r="G1593" s="47" t="s">
        <v>2380</v>
      </c>
      <c r="H1593" s="47" t="s">
        <v>2380</v>
      </c>
      <c r="I1593" s="47">
        <v>0</v>
      </c>
      <c r="J1593" s="47" t="s">
        <v>2380</v>
      </c>
    </row>
    <row r="1594" spans="1:10" x14ac:dyDescent="0.25">
      <c r="A1594" s="47" t="s">
        <v>778</v>
      </c>
      <c r="B1594" s="47">
        <v>31.74</v>
      </c>
      <c r="C1594" s="47" t="str">
        <f t="shared" si="48"/>
        <v>Obesity</v>
      </c>
      <c r="D1594" s="47">
        <v>4.46</v>
      </c>
      <c r="E1594" s="47" t="str">
        <f t="shared" si="49"/>
        <v>Normal</v>
      </c>
      <c r="F1594" s="47" t="s">
        <v>2380</v>
      </c>
      <c r="G1594" s="47" t="s">
        <v>2380</v>
      </c>
      <c r="H1594" s="47" t="s">
        <v>2383</v>
      </c>
      <c r="I1594" s="47">
        <v>1</v>
      </c>
      <c r="J1594" s="47" t="s">
        <v>2380</v>
      </c>
    </row>
    <row r="1595" spans="1:10" x14ac:dyDescent="0.25">
      <c r="A1595" s="47" t="s">
        <v>777</v>
      </c>
      <c r="B1595" s="47">
        <v>21.78</v>
      </c>
      <c r="C1595" s="47" t="str">
        <f t="shared" si="48"/>
        <v>Healthy Weight</v>
      </c>
      <c r="D1595" s="47">
        <v>9.31</v>
      </c>
      <c r="E1595" s="47" t="str">
        <f t="shared" si="49"/>
        <v>Above Diabetes</v>
      </c>
      <c r="F1595" s="47" t="s">
        <v>2383</v>
      </c>
      <c r="G1595" s="47" t="s">
        <v>2380</v>
      </c>
      <c r="H1595" s="47" t="s">
        <v>2380</v>
      </c>
      <c r="I1595" s="47">
        <v>0</v>
      </c>
      <c r="J1595" s="47" t="s">
        <v>2380</v>
      </c>
    </row>
    <row r="1596" spans="1:10" x14ac:dyDescent="0.25">
      <c r="A1596" s="47" t="s">
        <v>776</v>
      </c>
      <c r="B1596" s="47">
        <v>23.75</v>
      </c>
      <c r="C1596" s="47" t="str">
        <f t="shared" si="48"/>
        <v>Healthy Weight</v>
      </c>
      <c r="D1596" s="47">
        <v>5.03</v>
      </c>
      <c r="E1596" s="47" t="str">
        <f t="shared" si="49"/>
        <v>Normal</v>
      </c>
      <c r="F1596" s="47" t="s">
        <v>2380</v>
      </c>
      <c r="G1596" s="47" t="s">
        <v>2380</v>
      </c>
      <c r="H1596" s="47" t="s">
        <v>2380</v>
      </c>
      <c r="I1596" s="47">
        <v>1</v>
      </c>
      <c r="J1596" s="47" t="s">
        <v>2380</v>
      </c>
    </row>
    <row r="1597" spans="1:10" x14ac:dyDescent="0.25">
      <c r="A1597" s="47" t="s">
        <v>775</v>
      </c>
      <c r="B1597" s="47">
        <v>33.21</v>
      </c>
      <c r="C1597" s="47" t="str">
        <f t="shared" si="48"/>
        <v>Obesity</v>
      </c>
      <c r="D1597" s="47">
        <v>5.07</v>
      </c>
      <c r="E1597" s="47" t="str">
        <f t="shared" si="49"/>
        <v>Normal</v>
      </c>
      <c r="F1597" s="47" t="s">
        <v>2383</v>
      </c>
      <c r="G1597" s="47" t="s">
        <v>2380</v>
      </c>
      <c r="H1597" s="47" t="s">
        <v>2380</v>
      </c>
      <c r="I1597" s="47">
        <v>1</v>
      </c>
      <c r="J1597" s="47" t="s">
        <v>2380</v>
      </c>
    </row>
    <row r="1598" spans="1:10" x14ac:dyDescent="0.25">
      <c r="A1598" s="47" t="s">
        <v>774</v>
      </c>
      <c r="B1598" s="47">
        <v>17.7</v>
      </c>
      <c r="C1598" s="47" t="str">
        <f t="shared" si="48"/>
        <v>Under Weight</v>
      </c>
      <c r="D1598" s="47">
        <v>10.42</v>
      </c>
      <c r="E1598" s="47" t="str">
        <f t="shared" si="49"/>
        <v>Above Diabetes</v>
      </c>
      <c r="F1598" s="47" t="s">
        <v>2383</v>
      </c>
      <c r="G1598" s="47" t="s">
        <v>2380</v>
      </c>
      <c r="H1598" s="47" t="s">
        <v>2380</v>
      </c>
      <c r="I1598" s="47">
        <v>2</v>
      </c>
      <c r="J1598" s="47" t="s">
        <v>2380</v>
      </c>
    </row>
    <row r="1599" spans="1:10" x14ac:dyDescent="0.25">
      <c r="A1599" s="47" t="s">
        <v>773</v>
      </c>
      <c r="B1599" s="47">
        <v>17.2</v>
      </c>
      <c r="C1599" s="47" t="str">
        <f t="shared" si="48"/>
        <v>Under Weight</v>
      </c>
      <c r="D1599" s="47">
        <v>6.45</v>
      </c>
      <c r="E1599" s="47" t="str">
        <f t="shared" si="49"/>
        <v>Above Diabetes</v>
      </c>
      <c r="F1599" s="47" t="s">
        <v>2380</v>
      </c>
      <c r="G1599" s="47" t="s">
        <v>2380</v>
      </c>
      <c r="H1599" s="47" t="s">
        <v>2380</v>
      </c>
      <c r="I1599" s="47">
        <v>2</v>
      </c>
      <c r="J1599" s="47" t="s">
        <v>2380</v>
      </c>
    </row>
    <row r="1600" spans="1:10" x14ac:dyDescent="0.25">
      <c r="A1600" s="47" t="s">
        <v>772</v>
      </c>
      <c r="B1600" s="47">
        <v>19.21</v>
      </c>
      <c r="C1600" s="47" t="str">
        <f t="shared" si="48"/>
        <v>Healthy Weight</v>
      </c>
      <c r="D1600" s="47">
        <v>5.52</v>
      </c>
      <c r="E1600" s="47" t="str">
        <f t="shared" si="49"/>
        <v>Normal</v>
      </c>
      <c r="F1600" s="47" t="s">
        <v>2380</v>
      </c>
      <c r="G1600" s="47" t="s">
        <v>2380</v>
      </c>
      <c r="H1600" s="47" t="s">
        <v>2380</v>
      </c>
      <c r="I1600" s="47">
        <v>2</v>
      </c>
      <c r="J1600" s="47" t="s">
        <v>2380</v>
      </c>
    </row>
    <row r="1601" spans="1:10" x14ac:dyDescent="0.25">
      <c r="A1601" s="47" t="s">
        <v>771</v>
      </c>
      <c r="B1601" s="47">
        <v>23.2</v>
      </c>
      <c r="C1601" s="47" t="str">
        <f t="shared" si="48"/>
        <v>Healthy Weight</v>
      </c>
      <c r="D1601" s="47">
        <v>4.41</v>
      </c>
      <c r="E1601" s="47" t="str">
        <f t="shared" si="49"/>
        <v>Normal</v>
      </c>
      <c r="F1601" s="47" t="s">
        <v>2380</v>
      </c>
      <c r="G1601" s="47" t="s">
        <v>2380</v>
      </c>
      <c r="H1601" s="47" t="s">
        <v>2383</v>
      </c>
      <c r="I1601" s="47">
        <v>1</v>
      </c>
      <c r="J1601" s="47" t="s">
        <v>2380</v>
      </c>
    </row>
    <row r="1602" spans="1:10" x14ac:dyDescent="0.25">
      <c r="A1602" s="47" t="s">
        <v>770</v>
      </c>
      <c r="B1602" s="47">
        <v>32.5</v>
      </c>
      <c r="C1602" s="47" t="str">
        <f t="shared" si="48"/>
        <v>Obesity</v>
      </c>
      <c r="D1602" s="47">
        <v>4.6900000000000004</v>
      </c>
      <c r="E1602" s="47" t="str">
        <f t="shared" si="49"/>
        <v>Normal</v>
      </c>
      <c r="F1602" s="47" t="s">
        <v>2383</v>
      </c>
      <c r="G1602" s="47" t="s">
        <v>2380</v>
      </c>
      <c r="H1602" s="47" t="s">
        <v>2383</v>
      </c>
      <c r="I1602" s="47">
        <v>1</v>
      </c>
      <c r="J1602" s="47" t="s">
        <v>2380</v>
      </c>
    </row>
    <row r="1603" spans="1:10" x14ac:dyDescent="0.25">
      <c r="A1603" s="47" t="s">
        <v>769</v>
      </c>
      <c r="B1603" s="47">
        <v>20.9</v>
      </c>
      <c r="C1603" s="47" t="str">
        <f t="shared" ref="C1603:C1666" si="50">IF(B1603&lt;18.5,"Under Weight", IF(B1603&lt;=24.9,"Healthy Weight", IF(B1603&lt;=29.9,"Over Weight","Obesity")))</f>
        <v>Healthy Weight</v>
      </c>
      <c r="D1603" s="47">
        <v>6.94</v>
      </c>
      <c r="E1603" s="47" t="str">
        <f t="shared" ref="E1603:E1666" si="51">IF(D1603&lt;5.7,"Normal", IF(D1603&lt;=6.4,"Prediabetes","Above Diabetes"))</f>
        <v>Above Diabetes</v>
      </c>
      <c r="F1603" s="47" t="s">
        <v>2380</v>
      </c>
      <c r="G1603" s="47" t="s">
        <v>2380</v>
      </c>
      <c r="H1603" s="47" t="s">
        <v>2380</v>
      </c>
      <c r="I1603" s="47">
        <v>0</v>
      </c>
      <c r="J1603" s="47" t="s">
        <v>2380</v>
      </c>
    </row>
    <row r="1604" spans="1:10" x14ac:dyDescent="0.25">
      <c r="A1604" s="47" t="s">
        <v>768</v>
      </c>
      <c r="B1604" s="47">
        <v>19.11</v>
      </c>
      <c r="C1604" s="47" t="str">
        <f t="shared" si="50"/>
        <v>Healthy Weight</v>
      </c>
      <c r="D1604" s="47">
        <v>4.3499999999999996</v>
      </c>
      <c r="E1604" s="47" t="str">
        <f t="shared" si="51"/>
        <v>Normal</v>
      </c>
      <c r="F1604" s="47" t="s">
        <v>2380</v>
      </c>
      <c r="G1604" s="47" t="s">
        <v>2380</v>
      </c>
      <c r="H1604" s="47" t="s">
        <v>2380</v>
      </c>
      <c r="I1604" s="47">
        <v>2</v>
      </c>
      <c r="J1604" s="47" t="s">
        <v>2380</v>
      </c>
    </row>
    <row r="1605" spans="1:10" x14ac:dyDescent="0.25">
      <c r="A1605" s="47" t="s">
        <v>767</v>
      </c>
      <c r="B1605" s="47">
        <v>31.17</v>
      </c>
      <c r="C1605" s="47" t="str">
        <f t="shared" si="50"/>
        <v>Obesity</v>
      </c>
      <c r="D1605" s="47">
        <v>5.28</v>
      </c>
      <c r="E1605" s="47" t="str">
        <f t="shared" si="51"/>
        <v>Normal</v>
      </c>
      <c r="F1605" s="47" t="s">
        <v>2380</v>
      </c>
      <c r="G1605" s="47" t="s">
        <v>2380</v>
      </c>
      <c r="H1605" s="47" t="s">
        <v>2380</v>
      </c>
      <c r="I1605" s="47">
        <v>1</v>
      </c>
      <c r="J1605" s="47" t="s">
        <v>2380</v>
      </c>
    </row>
    <row r="1606" spans="1:10" x14ac:dyDescent="0.25">
      <c r="A1606" s="47" t="s">
        <v>766</v>
      </c>
      <c r="B1606" s="47">
        <v>36.08</v>
      </c>
      <c r="C1606" s="47" t="str">
        <f t="shared" si="50"/>
        <v>Obesity</v>
      </c>
      <c r="D1606" s="47">
        <v>4.29</v>
      </c>
      <c r="E1606" s="47" t="str">
        <f t="shared" si="51"/>
        <v>Normal</v>
      </c>
      <c r="F1606" s="47" t="s">
        <v>2380</v>
      </c>
      <c r="G1606" s="47" t="s">
        <v>2380</v>
      </c>
      <c r="H1606" s="47" t="s">
        <v>2380</v>
      </c>
      <c r="I1606" s="47">
        <v>0</v>
      </c>
      <c r="J1606" s="47" t="s">
        <v>2380</v>
      </c>
    </row>
    <row r="1607" spans="1:10" x14ac:dyDescent="0.25">
      <c r="A1607" s="47" t="s">
        <v>765</v>
      </c>
      <c r="B1607" s="47">
        <v>28.024999999999999</v>
      </c>
      <c r="C1607" s="47" t="str">
        <f t="shared" si="50"/>
        <v>Over Weight</v>
      </c>
      <c r="D1607" s="47">
        <v>5.69</v>
      </c>
      <c r="E1607" s="47" t="str">
        <f t="shared" si="51"/>
        <v>Normal</v>
      </c>
      <c r="F1607" s="47" t="s">
        <v>2383</v>
      </c>
      <c r="G1607" s="47" t="s">
        <v>2380</v>
      </c>
      <c r="H1607" s="47" t="s">
        <v>2380</v>
      </c>
      <c r="I1607" s="47">
        <v>0</v>
      </c>
      <c r="J1607" s="47" t="s">
        <v>2380</v>
      </c>
    </row>
    <row r="1608" spans="1:10" x14ac:dyDescent="0.25">
      <c r="A1608" s="47" t="s">
        <v>764</v>
      </c>
      <c r="B1608" s="47">
        <v>24.32</v>
      </c>
      <c r="C1608" s="47" t="str">
        <f t="shared" si="50"/>
        <v>Healthy Weight</v>
      </c>
      <c r="D1608" s="47">
        <v>5.56</v>
      </c>
      <c r="E1608" s="47" t="str">
        <f t="shared" si="51"/>
        <v>Normal</v>
      </c>
      <c r="F1608" s="47" t="s">
        <v>2383</v>
      </c>
      <c r="G1608" s="47" t="s">
        <v>2380</v>
      </c>
      <c r="H1608" s="47" t="s">
        <v>2380</v>
      </c>
      <c r="I1608" s="47">
        <v>0</v>
      </c>
      <c r="J1608" s="47" t="s">
        <v>2380</v>
      </c>
    </row>
    <row r="1609" spans="1:10" x14ac:dyDescent="0.25">
      <c r="A1609" s="47" t="s">
        <v>763</v>
      </c>
      <c r="B1609" s="47">
        <v>38</v>
      </c>
      <c r="C1609" s="47" t="str">
        <f t="shared" si="50"/>
        <v>Obesity</v>
      </c>
      <c r="D1609" s="47">
        <v>5.41</v>
      </c>
      <c r="E1609" s="47" t="str">
        <f t="shared" si="51"/>
        <v>Normal</v>
      </c>
      <c r="F1609" s="47" t="s">
        <v>2383</v>
      </c>
      <c r="G1609" s="47" t="s">
        <v>2380</v>
      </c>
      <c r="H1609" s="47" t="s">
        <v>2380</v>
      </c>
      <c r="I1609" s="47">
        <v>1</v>
      </c>
      <c r="J1609" s="47" t="s">
        <v>2380</v>
      </c>
    </row>
    <row r="1610" spans="1:10" x14ac:dyDescent="0.25">
      <c r="A1610" s="47" t="s">
        <v>762</v>
      </c>
      <c r="B1610" s="47">
        <v>31.6</v>
      </c>
      <c r="C1610" s="47" t="str">
        <f t="shared" si="50"/>
        <v>Obesity</v>
      </c>
      <c r="D1610" s="47">
        <v>10.85</v>
      </c>
      <c r="E1610" s="47" t="str">
        <f t="shared" si="51"/>
        <v>Above Diabetes</v>
      </c>
      <c r="F1610" s="47" t="s">
        <v>2383</v>
      </c>
      <c r="G1610" s="47" t="s">
        <v>2380</v>
      </c>
      <c r="H1610" s="47" t="s">
        <v>2380</v>
      </c>
      <c r="I1610" s="47">
        <v>0</v>
      </c>
      <c r="J1610" s="47" t="s">
        <v>2380</v>
      </c>
    </row>
    <row r="1611" spans="1:10" x14ac:dyDescent="0.25">
      <c r="A1611" s="47" t="s">
        <v>761</v>
      </c>
      <c r="B1611" s="47">
        <v>31.02</v>
      </c>
      <c r="C1611" s="47" t="str">
        <f t="shared" si="50"/>
        <v>Obesity</v>
      </c>
      <c r="D1611" s="47">
        <v>11.63</v>
      </c>
      <c r="E1611" s="47" t="str">
        <f t="shared" si="51"/>
        <v>Above Diabetes</v>
      </c>
      <c r="F1611" s="47" t="s">
        <v>2383</v>
      </c>
      <c r="G1611" s="47" t="s">
        <v>2380</v>
      </c>
      <c r="H1611" s="47" t="s">
        <v>2380</v>
      </c>
      <c r="I1611" s="47">
        <v>0</v>
      </c>
      <c r="J1611" s="47" t="s">
        <v>2380</v>
      </c>
    </row>
    <row r="1612" spans="1:10" x14ac:dyDescent="0.25">
      <c r="A1612" s="47" t="s">
        <v>760</v>
      </c>
      <c r="B1612" s="47">
        <v>29.26</v>
      </c>
      <c r="C1612" s="47" t="str">
        <f t="shared" si="50"/>
        <v>Over Weight</v>
      </c>
      <c r="D1612" s="47">
        <v>5.68</v>
      </c>
      <c r="E1612" s="47" t="str">
        <f t="shared" si="51"/>
        <v>Normal</v>
      </c>
      <c r="F1612" s="47" t="s">
        <v>2383</v>
      </c>
      <c r="G1612" s="47" t="s">
        <v>2380</v>
      </c>
      <c r="H1612" s="47" t="s">
        <v>2380</v>
      </c>
      <c r="I1612" s="47">
        <v>1</v>
      </c>
      <c r="J1612" s="47" t="s">
        <v>2380</v>
      </c>
    </row>
    <row r="1613" spans="1:10" x14ac:dyDescent="0.25">
      <c r="A1613" s="47" t="s">
        <v>759</v>
      </c>
      <c r="B1613" s="47">
        <v>15.09</v>
      </c>
      <c r="C1613" s="47" t="str">
        <f t="shared" si="50"/>
        <v>Under Weight</v>
      </c>
      <c r="D1613" s="47">
        <v>7.59</v>
      </c>
      <c r="E1613" s="47" t="str">
        <f t="shared" si="51"/>
        <v>Above Diabetes</v>
      </c>
      <c r="F1613" s="47" t="s">
        <v>2383</v>
      </c>
      <c r="G1613" s="47" t="s">
        <v>2380</v>
      </c>
      <c r="H1613" s="47" t="s">
        <v>2380</v>
      </c>
      <c r="I1613" s="47">
        <v>2</v>
      </c>
      <c r="J1613" s="47" t="s">
        <v>2380</v>
      </c>
    </row>
    <row r="1614" spans="1:10" x14ac:dyDescent="0.25">
      <c r="A1614" s="47" t="s">
        <v>758</v>
      </c>
      <c r="B1614" s="47">
        <v>22.63</v>
      </c>
      <c r="C1614" s="47" t="str">
        <f t="shared" si="50"/>
        <v>Healthy Weight</v>
      </c>
      <c r="D1614" s="47">
        <v>5.09</v>
      </c>
      <c r="E1614" s="47" t="str">
        <f t="shared" si="51"/>
        <v>Normal</v>
      </c>
      <c r="F1614" s="47" t="s">
        <v>2383</v>
      </c>
      <c r="G1614" s="47" t="s">
        <v>2380</v>
      </c>
      <c r="H1614" s="47" t="s">
        <v>2380</v>
      </c>
      <c r="I1614" s="47">
        <v>0</v>
      </c>
      <c r="J1614" s="47" t="s">
        <v>2380</v>
      </c>
    </row>
    <row r="1615" spans="1:10" x14ac:dyDescent="0.25">
      <c r="A1615" s="47" t="s">
        <v>757</v>
      </c>
      <c r="B1615" s="47">
        <v>23.46</v>
      </c>
      <c r="C1615" s="47" t="str">
        <f t="shared" si="50"/>
        <v>Healthy Weight</v>
      </c>
      <c r="D1615" s="47">
        <v>4.21</v>
      </c>
      <c r="E1615" s="47" t="str">
        <f t="shared" si="51"/>
        <v>Normal</v>
      </c>
      <c r="F1615" s="47" t="s">
        <v>2380</v>
      </c>
      <c r="G1615" s="47" t="s">
        <v>2380</v>
      </c>
      <c r="H1615" s="47" t="s">
        <v>2380</v>
      </c>
      <c r="I1615" s="47">
        <v>1</v>
      </c>
      <c r="J1615" s="47" t="s">
        <v>2380</v>
      </c>
    </row>
    <row r="1616" spans="1:10" x14ac:dyDescent="0.25">
      <c r="A1616" s="47" t="s">
        <v>756</v>
      </c>
      <c r="B1616" s="47">
        <v>22.56</v>
      </c>
      <c r="C1616" s="47" t="str">
        <f t="shared" si="50"/>
        <v>Healthy Weight</v>
      </c>
      <c r="D1616" s="47">
        <v>4.34</v>
      </c>
      <c r="E1616" s="47" t="str">
        <f t="shared" si="51"/>
        <v>Normal</v>
      </c>
      <c r="F1616" s="47" t="s">
        <v>2383</v>
      </c>
      <c r="G1616" s="47" t="s">
        <v>2380</v>
      </c>
      <c r="H1616" s="47" t="s">
        <v>2380</v>
      </c>
      <c r="I1616" s="47">
        <v>0</v>
      </c>
      <c r="J1616" s="47" t="s">
        <v>2380</v>
      </c>
    </row>
    <row r="1617" spans="1:10" x14ac:dyDescent="0.25">
      <c r="A1617" s="47" t="s">
        <v>755</v>
      </c>
      <c r="B1617" s="47">
        <v>19.28</v>
      </c>
      <c r="C1617" s="47" t="str">
        <f t="shared" si="50"/>
        <v>Healthy Weight</v>
      </c>
      <c r="D1617" s="47">
        <v>11.85</v>
      </c>
      <c r="E1617" s="47" t="str">
        <f t="shared" si="51"/>
        <v>Above Diabetes</v>
      </c>
      <c r="F1617" s="47" t="s">
        <v>2380</v>
      </c>
      <c r="G1617" s="47" t="s">
        <v>2380</v>
      </c>
      <c r="H1617" s="47" t="s">
        <v>2380</v>
      </c>
      <c r="I1617" s="47">
        <v>2</v>
      </c>
      <c r="J1617" s="47" t="s">
        <v>2380</v>
      </c>
    </row>
    <row r="1618" spans="1:10" x14ac:dyDescent="0.25">
      <c r="A1618" s="47" t="s">
        <v>754</v>
      </c>
      <c r="B1618" s="47">
        <v>15.37</v>
      </c>
      <c r="C1618" s="47" t="str">
        <f t="shared" si="50"/>
        <v>Under Weight</v>
      </c>
      <c r="D1618" s="47">
        <v>9.61</v>
      </c>
      <c r="E1618" s="47" t="str">
        <f t="shared" si="51"/>
        <v>Above Diabetes</v>
      </c>
      <c r="F1618" s="47" t="s">
        <v>2383</v>
      </c>
      <c r="G1618" s="47" t="s">
        <v>2380</v>
      </c>
      <c r="H1618" s="47" t="s">
        <v>2380</v>
      </c>
      <c r="I1618" s="47">
        <v>2</v>
      </c>
      <c r="J1618" s="47" t="s">
        <v>2380</v>
      </c>
    </row>
    <row r="1619" spans="1:10" x14ac:dyDescent="0.25">
      <c r="A1619" s="47" t="s">
        <v>753</v>
      </c>
      <c r="B1619" s="47">
        <v>18.71</v>
      </c>
      <c r="C1619" s="47" t="str">
        <f t="shared" si="50"/>
        <v>Healthy Weight</v>
      </c>
      <c r="D1619" s="47">
        <v>5.29</v>
      </c>
      <c r="E1619" s="47" t="str">
        <f t="shared" si="51"/>
        <v>Normal</v>
      </c>
      <c r="F1619" s="47" t="s">
        <v>2383</v>
      </c>
      <c r="G1619" s="47" t="s">
        <v>2380</v>
      </c>
      <c r="H1619" s="47" t="s">
        <v>2380</v>
      </c>
      <c r="I1619" s="47">
        <v>0</v>
      </c>
      <c r="J1619" s="47" t="s">
        <v>2380</v>
      </c>
    </row>
    <row r="1620" spans="1:10" x14ac:dyDescent="0.25">
      <c r="A1620" s="47" t="s">
        <v>752</v>
      </c>
      <c r="B1620" s="47">
        <v>20.61</v>
      </c>
      <c r="C1620" s="47" t="str">
        <f t="shared" si="50"/>
        <v>Healthy Weight</v>
      </c>
      <c r="D1620" s="47">
        <v>6.89</v>
      </c>
      <c r="E1620" s="47" t="str">
        <f t="shared" si="51"/>
        <v>Above Diabetes</v>
      </c>
      <c r="F1620" s="47" t="s">
        <v>2380</v>
      </c>
      <c r="G1620" s="47" t="s">
        <v>2380</v>
      </c>
      <c r="H1620" s="47" t="s">
        <v>2380</v>
      </c>
      <c r="I1620" s="47">
        <v>0</v>
      </c>
      <c r="J1620" s="47" t="s">
        <v>2380</v>
      </c>
    </row>
    <row r="1621" spans="1:10" x14ac:dyDescent="0.25">
      <c r="A1621" s="47" t="s">
        <v>751</v>
      </c>
      <c r="B1621" s="47">
        <v>15.99</v>
      </c>
      <c r="C1621" s="47" t="str">
        <f t="shared" si="50"/>
        <v>Under Weight</v>
      </c>
      <c r="D1621" s="47">
        <v>4.57</v>
      </c>
      <c r="E1621" s="47" t="str">
        <f t="shared" si="51"/>
        <v>Normal</v>
      </c>
      <c r="F1621" s="47" t="s">
        <v>2383</v>
      </c>
      <c r="G1621" s="47" t="s">
        <v>2380</v>
      </c>
      <c r="H1621" s="47" t="s">
        <v>2383</v>
      </c>
      <c r="I1621" s="47">
        <v>1</v>
      </c>
      <c r="J1621" s="47" t="s">
        <v>2380</v>
      </c>
    </row>
    <row r="1622" spans="1:10" x14ac:dyDescent="0.25">
      <c r="A1622" s="47" t="s">
        <v>750</v>
      </c>
      <c r="B1622" s="47">
        <v>33.155000000000001</v>
      </c>
      <c r="C1622" s="47" t="str">
        <f t="shared" si="50"/>
        <v>Obesity</v>
      </c>
      <c r="D1622" s="47">
        <v>4.32</v>
      </c>
      <c r="E1622" s="47" t="str">
        <f t="shared" si="51"/>
        <v>Normal</v>
      </c>
      <c r="F1622" s="47" t="s">
        <v>2380</v>
      </c>
      <c r="G1622" s="47" t="s">
        <v>2380</v>
      </c>
      <c r="H1622" s="47" t="s">
        <v>2380</v>
      </c>
      <c r="I1622" s="47">
        <v>0</v>
      </c>
      <c r="J1622" s="47" t="s">
        <v>2380</v>
      </c>
    </row>
    <row r="1623" spans="1:10" x14ac:dyDescent="0.25">
      <c r="A1623" s="47" t="s">
        <v>749</v>
      </c>
      <c r="B1623" s="47">
        <v>26.22</v>
      </c>
      <c r="C1623" s="47" t="str">
        <f t="shared" si="50"/>
        <v>Over Weight</v>
      </c>
      <c r="D1623" s="47">
        <v>5.57</v>
      </c>
      <c r="E1623" s="47" t="str">
        <f t="shared" si="51"/>
        <v>Normal</v>
      </c>
      <c r="F1623" s="47" t="s">
        <v>2383</v>
      </c>
      <c r="G1623" s="47" t="s">
        <v>2380</v>
      </c>
      <c r="H1623" s="47" t="s">
        <v>2383</v>
      </c>
      <c r="I1623" s="47">
        <v>1</v>
      </c>
      <c r="J1623" s="47" t="s">
        <v>2380</v>
      </c>
    </row>
    <row r="1624" spans="1:10" x14ac:dyDescent="0.25">
      <c r="A1624" s="47" t="s">
        <v>748</v>
      </c>
      <c r="B1624" s="47">
        <v>21.85</v>
      </c>
      <c r="C1624" s="47" t="str">
        <f t="shared" si="50"/>
        <v>Healthy Weight</v>
      </c>
      <c r="D1624" s="47">
        <v>5.26</v>
      </c>
      <c r="E1624" s="47" t="str">
        <f t="shared" si="51"/>
        <v>Normal</v>
      </c>
      <c r="F1624" s="47" t="s">
        <v>2383</v>
      </c>
      <c r="G1624" s="47" t="s">
        <v>2380</v>
      </c>
      <c r="H1624" s="47" t="s">
        <v>2383</v>
      </c>
      <c r="I1624" s="47">
        <v>1</v>
      </c>
      <c r="J1624" s="47" t="s">
        <v>2380</v>
      </c>
    </row>
    <row r="1625" spans="1:10" x14ac:dyDescent="0.25">
      <c r="A1625" s="47" t="s">
        <v>747</v>
      </c>
      <c r="B1625" s="47">
        <v>30.495000000000001</v>
      </c>
      <c r="C1625" s="47" t="str">
        <f t="shared" si="50"/>
        <v>Obesity</v>
      </c>
      <c r="D1625" s="47">
        <v>6.25</v>
      </c>
      <c r="E1625" s="47" t="str">
        <f t="shared" si="51"/>
        <v>Prediabetes</v>
      </c>
      <c r="F1625" s="47" t="s">
        <v>2380</v>
      </c>
      <c r="G1625" s="47" t="s">
        <v>2380</v>
      </c>
      <c r="H1625" s="47" t="s">
        <v>2380</v>
      </c>
      <c r="I1625" s="47">
        <v>0</v>
      </c>
      <c r="J1625" s="47" t="s">
        <v>2380</v>
      </c>
    </row>
    <row r="1626" spans="1:10" x14ac:dyDescent="0.25">
      <c r="A1626" s="47" t="s">
        <v>746</v>
      </c>
      <c r="B1626" s="47">
        <v>34.104999999999997</v>
      </c>
      <c r="C1626" s="47" t="str">
        <f t="shared" si="50"/>
        <v>Obesity</v>
      </c>
      <c r="D1626" s="47">
        <v>5.67</v>
      </c>
      <c r="E1626" s="47" t="str">
        <f t="shared" si="51"/>
        <v>Normal</v>
      </c>
      <c r="F1626" s="47" t="s">
        <v>2383</v>
      </c>
      <c r="G1626" s="47" t="s">
        <v>2380</v>
      </c>
      <c r="H1626" s="47" t="s">
        <v>2380</v>
      </c>
      <c r="I1626" s="47">
        <v>0</v>
      </c>
      <c r="J1626" s="47" t="s">
        <v>2380</v>
      </c>
    </row>
    <row r="1627" spans="1:10" x14ac:dyDescent="0.25">
      <c r="A1627" s="47" t="s">
        <v>745</v>
      </c>
      <c r="B1627" s="47">
        <v>32.770000000000003</v>
      </c>
      <c r="C1627" s="47" t="str">
        <f t="shared" si="50"/>
        <v>Obesity</v>
      </c>
      <c r="D1627" s="47">
        <v>4.42</v>
      </c>
      <c r="E1627" s="47" t="str">
        <f t="shared" si="51"/>
        <v>Normal</v>
      </c>
      <c r="F1627" s="47" t="s">
        <v>2383</v>
      </c>
      <c r="G1627" s="47" t="s">
        <v>2380</v>
      </c>
      <c r="H1627" s="47" t="s">
        <v>2380</v>
      </c>
      <c r="I1627" s="47">
        <v>1</v>
      </c>
      <c r="J1627" s="47" t="s">
        <v>2380</v>
      </c>
    </row>
    <row r="1628" spans="1:10" x14ac:dyDescent="0.25">
      <c r="A1628" s="47" t="s">
        <v>744</v>
      </c>
      <c r="B1628" s="47">
        <v>16.850000000000001</v>
      </c>
      <c r="C1628" s="47" t="str">
        <f t="shared" si="50"/>
        <v>Under Weight</v>
      </c>
      <c r="D1628" s="47">
        <v>11.75</v>
      </c>
      <c r="E1628" s="47" t="str">
        <f t="shared" si="51"/>
        <v>Above Diabetes</v>
      </c>
      <c r="F1628" s="47" t="s">
        <v>2383</v>
      </c>
      <c r="G1628" s="47" t="s">
        <v>2380</v>
      </c>
      <c r="H1628" s="47" t="s">
        <v>2380</v>
      </c>
      <c r="I1628" s="47">
        <v>2</v>
      </c>
      <c r="J1628" s="47" t="s">
        <v>2380</v>
      </c>
    </row>
    <row r="1629" spans="1:10" x14ac:dyDescent="0.25">
      <c r="A1629" s="47" t="s">
        <v>743</v>
      </c>
      <c r="B1629" s="47">
        <v>34.700000000000003</v>
      </c>
      <c r="C1629" s="47" t="str">
        <f t="shared" si="50"/>
        <v>Obesity</v>
      </c>
      <c r="D1629" s="47">
        <v>6.06</v>
      </c>
      <c r="E1629" s="47" t="str">
        <f t="shared" si="51"/>
        <v>Prediabetes</v>
      </c>
      <c r="F1629" s="47" t="s">
        <v>2380</v>
      </c>
      <c r="G1629" s="47" t="s">
        <v>2380</v>
      </c>
      <c r="H1629" s="47" t="s">
        <v>2380</v>
      </c>
      <c r="I1629" s="47">
        <v>1</v>
      </c>
      <c r="J1629" s="47" t="s">
        <v>2380</v>
      </c>
    </row>
    <row r="1630" spans="1:10" x14ac:dyDescent="0.25">
      <c r="A1630" s="47" t="s">
        <v>742</v>
      </c>
      <c r="B1630" s="47">
        <v>37.049999999999997</v>
      </c>
      <c r="C1630" s="47" t="str">
        <f t="shared" si="50"/>
        <v>Obesity</v>
      </c>
      <c r="D1630" s="47">
        <v>5.48</v>
      </c>
      <c r="E1630" s="47" t="str">
        <f t="shared" si="51"/>
        <v>Normal</v>
      </c>
      <c r="F1630" s="47" t="s">
        <v>2380</v>
      </c>
      <c r="G1630" s="47" t="s">
        <v>2380</v>
      </c>
      <c r="H1630" s="47" t="s">
        <v>2380</v>
      </c>
      <c r="I1630" s="47">
        <v>1</v>
      </c>
      <c r="J1630" s="47" t="s">
        <v>2380</v>
      </c>
    </row>
    <row r="1631" spans="1:10" x14ac:dyDescent="0.25">
      <c r="A1631" s="47" t="s">
        <v>741</v>
      </c>
      <c r="B1631" s="47">
        <v>18.78</v>
      </c>
      <c r="C1631" s="47" t="str">
        <f t="shared" si="50"/>
        <v>Healthy Weight</v>
      </c>
      <c r="D1631" s="47">
        <v>4.45</v>
      </c>
      <c r="E1631" s="47" t="str">
        <f t="shared" si="51"/>
        <v>Normal</v>
      </c>
      <c r="F1631" s="47" t="s">
        <v>2380</v>
      </c>
      <c r="G1631" s="47" t="s">
        <v>2380</v>
      </c>
      <c r="H1631" s="47" t="s">
        <v>2383</v>
      </c>
      <c r="I1631" s="47">
        <v>1</v>
      </c>
      <c r="J1631" s="47" t="s">
        <v>2380</v>
      </c>
    </row>
    <row r="1632" spans="1:10" x14ac:dyDescent="0.25">
      <c r="A1632" s="47" t="s">
        <v>740</v>
      </c>
      <c r="B1632" s="47">
        <v>28.024999999999999</v>
      </c>
      <c r="C1632" s="47" t="str">
        <f t="shared" si="50"/>
        <v>Over Weight</v>
      </c>
      <c r="D1632" s="47">
        <v>5</v>
      </c>
      <c r="E1632" s="47" t="str">
        <f t="shared" si="51"/>
        <v>Normal</v>
      </c>
      <c r="F1632" s="47" t="s">
        <v>2380</v>
      </c>
      <c r="G1632" s="47" t="s">
        <v>2380</v>
      </c>
      <c r="H1632" s="47" t="s">
        <v>2380</v>
      </c>
      <c r="I1632" s="47">
        <v>1</v>
      </c>
      <c r="J1632" s="47" t="s">
        <v>2380</v>
      </c>
    </row>
    <row r="1633" spans="1:10" x14ac:dyDescent="0.25">
      <c r="A1633" s="47" t="s">
        <v>739</v>
      </c>
      <c r="B1633" s="47">
        <v>35.090000000000003</v>
      </c>
      <c r="C1633" s="47" t="str">
        <f t="shared" si="50"/>
        <v>Obesity</v>
      </c>
      <c r="D1633" s="47">
        <v>5.84</v>
      </c>
      <c r="E1633" s="47" t="str">
        <f t="shared" si="51"/>
        <v>Prediabetes</v>
      </c>
      <c r="F1633" s="47" t="s">
        <v>2380</v>
      </c>
      <c r="G1633" s="47" t="s">
        <v>2380</v>
      </c>
      <c r="H1633" s="47" t="s">
        <v>2380</v>
      </c>
      <c r="I1633" s="47">
        <v>0</v>
      </c>
      <c r="J1633" s="47" t="s">
        <v>2380</v>
      </c>
    </row>
    <row r="1634" spans="1:10" x14ac:dyDescent="0.25">
      <c r="A1634" s="47" t="s">
        <v>738</v>
      </c>
      <c r="B1634" s="47">
        <v>34.42</v>
      </c>
      <c r="C1634" s="47" t="str">
        <f t="shared" si="50"/>
        <v>Obesity</v>
      </c>
      <c r="D1634" s="47">
        <v>5.21</v>
      </c>
      <c r="E1634" s="47" t="str">
        <f t="shared" si="51"/>
        <v>Normal</v>
      </c>
      <c r="F1634" s="47" t="s">
        <v>2383</v>
      </c>
      <c r="G1634" s="47" t="s">
        <v>2380</v>
      </c>
      <c r="H1634" s="47" t="s">
        <v>2380</v>
      </c>
      <c r="I1634" s="47">
        <v>0</v>
      </c>
      <c r="J1634" s="47" t="s">
        <v>2380</v>
      </c>
    </row>
    <row r="1635" spans="1:10" x14ac:dyDescent="0.25">
      <c r="A1635" s="47" t="s">
        <v>737</v>
      </c>
      <c r="B1635" s="47">
        <v>29.4</v>
      </c>
      <c r="C1635" s="47" t="str">
        <f t="shared" si="50"/>
        <v>Over Weight</v>
      </c>
      <c r="D1635" s="47">
        <v>4.26</v>
      </c>
      <c r="E1635" s="47" t="str">
        <f t="shared" si="51"/>
        <v>Normal</v>
      </c>
      <c r="F1635" s="47" t="s">
        <v>2380</v>
      </c>
      <c r="G1635" s="47" t="s">
        <v>2380</v>
      </c>
      <c r="H1635" s="47" t="s">
        <v>2380</v>
      </c>
      <c r="I1635" s="47">
        <v>0</v>
      </c>
      <c r="J1635" s="47" t="s">
        <v>2380</v>
      </c>
    </row>
    <row r="1636" spans="1:10" x14ac:dyDescent="0.25">
      <c r="A1636" s="47" t="s">
        <v>736</v>
      </c>
      <c r="B1636" s="47">
        <v>21.31</v>
      </c>
      <c r="C1636" s="47" t="str">
        <f t="shared" si="50"/>
        <v>Healthy Weight</v>
      </c>
      <c r="D1636" s="47">
        <v>4.17</v>
      </c>
      <c r="E1636" s="47" t="str">
        <f t="shared" si="51"/>
        <v>Normal</v>
      </c>
      <c r="F1636" s="47" t="s">
        <v>2380</v>
      </c>
      <c r="G1636" s="47" t="s">
        <v>2380</v>
      </c>
      <c r="H1636" s="47" t="s">
        <v>2380</v>
      </c>
      <c r="I1636" s="47">
        <v>0</v>
      </c>
      <c r="J1636" s="47" t="s">
        <v>2380</v>
      </c>
    </row>
    <row r="1637" spans="1:10" x14ac:dyDescent="0.25">
      <c r="A1637" s="47" t="s">
        <v>735</v>
      </c>
      <c r="B1637" s="47">
        <v>19.559999999999999</v>
      </c>
      <c r="C1637" s="47" t="str">
        <f t="shared" si="50"/>
        <v>Healthy Weight</v>
      </c>
      <c r="D1637" s="47">
        <v>11.96</v>
      </c>
      <c r="E1637" s="47" t="str">
        <f t="shared" si="51"/>
        <v>Above Diabetes</v>
      </c>
      <c r="F1637" s="47" t="s">
        <v>2380</v>
      </c>
      <c r="G1637" s="47" t="s">
        <v>2380</v>
      </c>
      <c r="H1637" s="47" t="s">
        <v>2380</v>
      </c>
      <c r="I1637" s="47">
        <v>0</v>
      </c>
      <c r="J1637" s="47" t="s">
        <v>2380</v>
      </c>
    </row>
    <row r="1638" spans="1:10" x14ac:dyDescent="0.25">
      <c r="A1638" s="47" t="s">
        <v>734</v>
      </c>
      <c r="B1638" s="47">
        <v>37.335000000000001</v>
      </c>
      <c r="C1638" s="47" t="str">
        <f t="shared" si="50"/>
        <v>Obesity</v>
      </c>
      <c r="D1638" s="47">
        <v>6.26</v>
      </c>
      <c r="E1638" s="47" t="str">
        <f t="shared" si="51"/>
        <v>Prediabetes</v>
      </c>
      <c r="F1638" s="47" t="s">
        <v>2383</v>
      </c>
      <c r="G1638" s="47" t="s">
        <v>2380</v>
      </c>
      <c r="H1638" s="47" t="s">
        <v>2380</v>
      </c>
      <c r="I1638" s="47">
        <v>1</v>
      </c>
      <c r="J1638" s="47" t="s">
        <v>2380</v>
      </c>
    </row>
    <row r="1639" spans="1:10" x14ac:dyDescent="0.25">
      <c r="A1639" s="47" t="s">
        <v>733</v>
      </c>
      <c r="B1639" s="47">
        <v>19.53</v>
      </c>
      <c r="C1639" s="47" t="str">
        <f t="shared" si="50"/>
        <v>Healthy Weight</v>
      </c>
      <c r="D1639" s="47">
        <v>11.68</v>
      </c>
      <c r="E1639" s="47" t="str">
        <f t="shared" si="51"/>
        <v>Above Diabetes</v>
      </c>
      <c r="F1639" s="47" t="s">
        <v>2380</v>
      </c>
      <c r="G1639" s="47" t="s">
        <v>2380</v>
      </c>
      <c r="H1639" s="47" t="s">
        <v>2380</v>
      </c>
      <c r="I1639" s="47">
        <v>0</v>
      </c>
      <c r="J1639" s="47" t="s">
        <v>2380</v>
      </c>
    </row>
    <row r="1640" spans="1:10" x14ac:dyDescent="0.25">
      <c r="A1640" s="47" t="s">
        <v>732</v>
      </c>
      <c r="B1640" s="47">
        <v>34.1</v>
      </c>
      <c r="C1640" s="47" t="str">
        <f t="shared" si="50"/>
        <v>Obesity</v>
      </c>
      <c r="D1640" s="47">
        <v>5.16</v>
      </c>
      <c r="E1640" s="47" t="str">
        <f t="shared" si="51"/>
        <v>Normal</v>
      </c>
      <c r="F1640" s="47" t="s">
        <v>2380</v>
      </c>
      <c r="G1640" s="47" t="s">
        <v>2380</v>
      </c>
      <c r="H1640" s="47" t="s">
        <v>2380</v>
      </c>
      <c r="I1640" s="47">
        <v>0</v>
      </c>
      <c r="J1640" s="47" t="s">
        <v>2380</v>
      </c>
    </row>
    <row r="1641" spans="1:10" x14ac:dyDescent="0.25">
      <c r="A1641" s="47" t="s">
        <v>731</v>
      </c>
      <c r="B1641" s="47">
        <v>16.5</v>
      </c>
      <c r="C1641" s="47" t="str">
        <f t="shared" si="50"/>
        <v>Under Weight</v>
      </c>
      <c r="D1641" s="47">
        <v>6.9</v>
      </c>
      <c r="E1641" s="47" t="str">
        <f t="shared" si="51"/>
        <v>Above Diabetes</v>
      </c>
      <c r="F1641" s="47" t="s">
        <v>2383</v>
      </c>
      <c r="G1641" s="47" t="s">
        <v>2380</v>
      </c>
      <c r="H1641" s="47" t="s">
        <v>2380</v>
      </c>
      <c r="I1641" s="47">
        <v>2</v>
      </c>
      <c r="J1641" s="47" t="s">
        <v>2380</v>
      </c>
    </row>
    <row r="1642" spans="1:10" x14ac:dyDescent="0.25">
      <c r="A1642" s="47" t="s">
        <v>730</v>
      </c>
      <c r="B1642" s="47">
        <v>30.69</v>
      </c>
      <c r="C1642" s="47" t="str">
        <f t="shared" si="50"/>
        <v>Obesity</v>
      </c>
      <c r="D1642" s="47">
        <v>4.83</v>
      </c>
      <c r="E1642" s="47" t="str">
        <f t="shared" si="51"/>
        <v>Normal</v>
      </c>
      <c r="F1642" s="47" t="s">
        <v>2380</v>
      </c>
      <c r="G1642" s="47" t="s">
        <v>2380</v>
      </c>
      <c r="H1642" s="47" t="s">
        <v>2380</v>
      </c>
      <c r="I1642" s="47">
        <v>1</v>
      </c>
      <c r="J1642" s="47" t="s">
        <v>2380</v>
      </c>
    </row>
    <row r="1643" spans="1:10" x14ac:dyDescent="0.25">
      <c r="A1643" s="47" t="s">
        <v>729</v>
      </c>
      <c r="B1643" s="47">
        <v>28.93</v>
      </c>
      <c r="C1643" s="47" t="str">
        <f t="shared" si="50"/>
        <v>Over Weight</v>
      </c>
      <c r="D1643" s="47">
        <v>4.87</v>
      </c>
      <c r="E1643" s="47" t="str">
        <f t="shared" si="51"/>
        <v>Normal</v>
      </c>
      <c r="F1643" s="47" t="s">
        <v>2380</v>
      </c>
      <c r="G1643" s="47" t="s">
        <v>2380</v>
      </c>
      <c r="H1643" s="47" t="s">
        <v>2380</v>
      </c>
      <c r="I1643" s="47">
        <v>1</v>
      </c>
      <c r="J1643" s="47" t="s">
        <v>2380</v>
      </c>
    </row>
    <row r="1644" spans="1:10" x14ac:dyDescent="0.25">
      <c r="A1644" s="47" t="s">
        <v>728</v>
      </c>
      <c r="B1644" s="47">
        <v>38.9</v>
      </c>
      <c r="C1644" s="47" t="str">
        <f t="shared" si="50"/>
        <v>Obesity</v>
      </c>
      <c r="D1644" s="47">
        <v>4.28</v>
      </c>
      <c r="E1644" s="47" t="str">
        <f t="shared" si="51"/>
        <v>Normal</v>
      </c>
      <c r="F1644" s="47" t="s">
        <v>2380</v>
      </c>
      <c r="G1644" s="47" t="s">
        <v>2380</v>
      </c>
      <c r="H1644" s="47" t="s">
        <v>2380</v>
      </c>
      <c r="I1644" s="47">
        <v>0</v>
      </c>
      <c r="J1644" s="47" t="s">
        <v>2380</v>
      </c>
    </row>
    <row r="1645" spans="1:10" x14ac:dyDescent="0.25">
      <c r="A1645" s="47" t="s">
        <v>727</v>
      </c>
      <c r="B1645" s="47">
        <v>26.9</v>
      </c>
      <c r="C1645" s="47" t="str">
        <f t="shared" si="50"/>
        <v>Over Weight</v>
      </c>
      <c r="D1645" s="47">
        <v>4.07</v>
      </c>
      <c r="E1645" s="47" t="str">
        <f t="shared" si="51"/>
        <v>Normal</v>
      </c>
      <c r="F1645" s="47" t="s">
        <v>2380</v>
      </c>
      <c r="G1645" s="47" t="s">
        <v>2380</v>
      </c>
      <c r="H1645" s="47" t="s">
        <v>2380</v>
      </c>
      <c r="I1645" s="47">
        <v>0</v>
      </c>
      <c r="J1645" s="47" t="s">
        <v>2380</v>
      </c>
    </row>
    <row r="1646" spans="1:10" x14ac:dyDescent="0.25">
      <c r="A1646" s="47" t="s">
        <v>726</v>
      </c>
      <c r="B1646" s="47">
        <v>24.86</v>
      </c>
      <c r="C1646" s="47" t="str">
        <f t="shared" si="50"/>
        <v>Healthy Weight</v>
      </c>
      <c r="D1646" s="47">
        <v>6.23</v>
      </c>
      <c r="E1646" s="47" t="str">
        <f t="shared" si="51"/>
        <v>Prediabetes</v>
      </c>
      <c r="F1646" s="47" t="s">
        <v>2380</v>
      </c>
      <c r="G1646" s="47" t="s">
        <v>2380</v>
      </c>
      <c r="H1646" s="47" t="s">
        <v>2380</v>
      </c>
      <c r="I1646" s="47">
        <v>0</v>
      </c>
      <c r="J1646" s="47" t="s">
        <v>2380</v>
      </c>
    </row>
    <row r="1647" spans="1:10" x14ac:dyDescent="0.25">
      <c r="A1647" s="47" t="s">
        <v>725</v>
      </c>
      <c r="B1647" s="47">
        <v>39.14</v>
      </c>
      <c r="C1647" s="47" t="str">
        <f t="shared" si="50"/>
        <v>Obesity</v>
      </c>
      <c r="D1647" s="47">
        <v>6.24</v>
      </c>
      <c r="E1647" s="47" t="str">
        <f t="shared" si="51"/>
        <v>Prediabetes</v>
      </c>
      <c r="F1647" s="47" t="s">
        <v>2380</v>
      </c>
      <c r="G1647" s="47" t="s">
        <v>2382</v>
      </c>
      <c r="H1647" s="47" t="s">
        <v>2380</v>
      </c>
      <c r="I1647" s="47">
        <v>1</v>
      </c>
      <c r="J1647" s="47" t="s">
        <v>2380</v>
      </c>
    </row>
    <row r="1648" spans="1:10" x14ac:dyDescent="0.25">
      <c r="A1648" s="47" t="s">
        <v>724</v>
      </c>
      <c r="B1648" s="47">
        <v>39.799999999999997</v>
      </c>
      <c r="C1648" s="47" t="str">
        <f t="shared" si="50"/>
        <v>Obesity</v>
      </c>
      <c r="D1648" s="47">
        <v>6.17</v>
      </c>
      <c r="E1648" s="47" t="str">
        <f t="shared" si="51"/>
        <v>Prediabetes</v>
      </c>
      <c r="F1648" s="47" t="s">
        <v>2380</v>
      </c>
      <c r="G1648" s="47" t="s">
        <v>2380</v>
      </c>
      <c r="H1648" s="47" t="s">
        <v>2383</v>
      </c>
      <c r="I1648" s="47">
        <v>1</v>
      </c>
      <c r="J1648" s="47" t="s">
        <v>2380</v>
      </c>
    </row>
    <row r="1649" spans="1:10" x14ac:dyDescent="0.25">
      <c r="A1649" s="47" t="s">
        <v>723</v>
      </c>
      <c r="B1649" s="47">
        <v>34.32</v>
      </c>
      <c r="C1649" s="47" t="str">
        <f t="shared" si="50"/>
        <v>Obesity</v>
      </c>
      <c r="D1649" s="47">
        <v>5.16</v>
      </c>
      <c r="E1649" s="47" t="str">
        <f t="shared" si="51"/>
        <v>Normal</v>
      </c>
      <c r="F1649" s="47" t="s">
        <v>2380</v>
      </c>
      <c r="G1649" s="47" t="s">
        <v>2380</v>
      </c>
      <c r="H1649" s="47" t="s">
        <v>2380</v>
      </c>
      <c r="I1649" s="47">
        <v>1</v>
      </c>
      <c r="J1649" s="47" t="s">
        <v>2380</v>
      </c>
    </row>
    <row r="1650" spans="1:10" x14ac:dyDescent="0.25">
      <c r="A1650" s="47" t="s">
        <v>722</v>
      </c>
      <c r="B1650" s="47">
        <v>32.51</v>
      </c>
      <c r="C1650" s="47" t="str">
        <f t="shared" si="50"/>
        <v>Obesity</v>
      </c>
      <c r="D1650" s="47">
        <v>4.3</v>
      </c>
      <c r="E1650" s="47" t="str">
        <f t="shared" si="51"/>
        <v>Normal</v>
      </c>
      <c r="F1650" s="47" t="s">
        <v>2380</v>
      </c>
      <c r="G1650" s="47" t="s">
        <v>2380</v>
      </c>
      <c r="H1650" s="47" t="s">
        <v>2380</v>
      </c>
      <c r="I1650" s="47">
        <v>0</v>
      </c>
      <c r="J1650" s="47" t="s">
        <v>2380</v>
      </c>
    </row>
    <row r="1651" spans="1:10" x14ac:dyDescent="0.25">
      <c r="A1651" s="47" t="s">
        <v>721</v>
      </c>
      <c r="B1651" s="47">
        <v>30.71</v>
      </c>
      <c r="C1651" s="47" t="str">
        <f t="shared" si="50"/>
        <v>Obesity</v>
      </c>
      <c r="D1651" s="47">
        <v>6.14</v>
      </c>
      <c r="E1651" s="47" t="str">
        <f t="shared" si="51"/>
        <v>Prediabetes</v>
      </c>
      <c r="F1651" s="47" t="s">
        <v>2380</v>
      </c>
      <c r="G1651" s="47" t="s">
        <v>2380</v>
      </c>
      <c r="H1651" s="47" t="s">
        <v>2383</v>
      </c>
      <c r="I1651" s="47">
        <v>1</v>
      </c>
      <c r="J1651" s="47" t="s">
        <v>2380</v>
      </c>
    </row>
    <row r="1652" spans="1:10" x14ac:dyDescent="0.25">
      <c r="A1652" s="47" t="s">
        <v>720</v>
      </c>
      <c r="B1652" s="47">
        <v>28.9</v>
      </c>
      <c r="C1652" s="47" t="str">
        <f t="shared" si="50"/>
        <v>Over Weight</v>
      </c>
      <c r="D1652" s="47">
        <v>5.36</v>
      </c>
      <c r="E1652" s="47" t="str">
        <f t="shared" si="51"/>
        <v>Normal</v>
      </c>
      <c r="F1652" s="47" t="s">
        <v>2380</v>
      </c>
      <c r="G1652" s="47" t="s">
        <v>2380</v>
      </c>
      <c r="H1652" s="47" t="s">
        <v>2380</v>
      </c>
      <c r="I1652" s="47">
        <v>1</v>
      </c>
      <c r="J1652" s="47" t="s">
        <v>2380</v>
      </c>
    </row>
    <row r="1653" spans="1:10" x14ac:dyDescent="0.25">
      <c r="A1653" s="47" t="s">
        <v>719</v>
      </c>
      <c r="B1653" s="47">
        <v>36.19</v>
      </c>
      <c r="C1653" s="47" t="str">
        <f t="shared" si="50"/>
        <v>Obesity</v>
      </c>
      <c r="D1653" s="47">
        <v>4.3</v>
      </c>
      <c r="E1653" s="47" t="str">
        <f t="shared" si="51"/>
        <v>Normal</v>
      </c>
      <c r="F1653" s="47" t="s">
        <v>2380</v>
      </c>
      <c r="G1653" s="47" t="s">
        <v>2380</v>
      </c>
      <c r="H1653" s="47" t="s">
        <v>2380</v>
      </c>
      <c r="I1653" s="47">
        <v>0</v>
      </c>
      <c r="J1653" s="47" t="s">
        <v>2380</v>
      </c>
    </row>
    <row r="1654" spans="1:10" x14ac:dyDescent="0.25">
      <c r="A1654" s="47" t="s">
        <v>718</v>
      </c>
      <c r="B1654" s="47">
        <v>29.6</v>
      </c>
      <c r="C1654" s="47" t="str">
        <f t="shared" si="50"/>
        <v>Over Weight</v>
      </c>
      <c r="D1654" s="47">
        <v>4.09</v>
      </c>
      <c r="E1654" s="47" t="str">
        <f t="shared" si="51"/>
        <v>Normal</v>
      </c>
      <c r="F1654" s="47" t="s">
        <v>2380</v>
      </c>
      <c r="G1654" s="47" t="s">
        <v>2380</v>
      </c>
      <c r="H1654" s="47" t="s">
        <v>2380</v>
      </c>
      <c r="I1654" s="47">
        <v>0</v>
      </c>
      <c r="J1654" s="47" t="s">
        <v>2380</v>
      </c>
    </row>
    <row r="1655" spans="1:10" x14ac:dyDescent="0.25">
      <c r="A1655" s="47" t="s">
        <v>717</v>
      </c>
      <c r="B1655" s="47">
        <v>30.95</v>
      </c>
      <c r="C1655" s="47" t="str">
        <f t="shared" si="50"/>
        <v>Obesity</v>
      </c>
      <c r="D1655" s="47">
        <v>6.27</v>
      </c>
      <c r="E1655" s="47" t="str">
        <f t="shared" si="51"/>
        <v>Prediabetes</v>
      </c>
      <c r="F1655" s="47" t="s">
        <v>2380</v>
      </c>
      <c r="G1655" s="47" t="s">
        <v>2380</v>
      </c>
      <c r="H1655" s="47" t="s">
        <v>2383</v>
      </c>
      <c r="I1655" s="47">
        <v>1</v>
      </c>
      <c r="J1655" s="47" t="s">
        <v>2380</v>
      </c>
    </row>
    <row r="1656" spans="1:10" x14ac:dyDescent="0.25">
      <c r="A1656" s="47" t="s">
        <v>716</v>
      </c>
      <c r="B1656" s="47">
        <v>19.95</v>
      </c>
      <c r="C1656" s="47" t="str">
        <f t="shared" si="50"/>
        <v>Healthy Weight</v>
      </c>
      <c r="D1656" s="47">
        <v>5.39</v>
      </c>
      <c r="E1656" s="47" t="str">
        <f t="shared" si="51"/>
        <v>Normal</v>
      </c>
      <c r="F1656" s="47" t="s">
        <v>2380</v>
      </c>
      <c r="G1656" s="47" t="s">
        <v>2380</v>
      </c>
      <c r="H1656" s="47" t="s">
        <v>2380</v>
      </c>
      <c r="I1656" s="47">
        <v>1</v>
      </c>
      <c r="J1656" s="47" t="s">
        <v>2380</v>
      </c>
    </row>
    <row r="1657" spans="1:10" x14ac:dyDescent="0.25">
      <c r="A1657" s="47" t="s">
        <v>715</v>
      </c>
      <c r="B1657" s="47">
        <v>23.65</v>
      </c>
      <c r="C1657" s="47" t="str">
        <f t="shared" si="50"/>
        <v>Healthy Weight</v>
      </c>
      <c r="D1657" s="47">
        <v>5.75</v>
      </c>
      <c r="E1657" s="47" t="str">
        <f t="shared" si="51"/>
        <v>Prediabetes</v>
      </c>
      <c r="F1657" s="47" t="s">
        <v>2383</v>
      </c>
      <c r="G1657" s="47" t="s">
        <v>2380</v>
      </c>
      <c r="H1657" s="47" t="s">
        <v>2380</v>
      </c>
      <c r="I1657" s="47">
        <v>0</v>
      </c>
      <c r="J1657" s="47" t="s">
        <v>2380</v>
      </c>
    </row>
    <row r="1658" spans="1:10" x14ac:dyDescent="0.25">
      <c r="A1658" s="47" t="s">
        <v>714</v>
      </c>
      <c r="B1658" s="47">
        <v>43.34</v>
      </c>
      <c r="C1658" s="47" t="str">
        <f t="shared" si="50"/>
        <v>Obesity</v>
      </c>
      <c r="D1658" s="47">
        <v>4.91</v>
      </c>
      <c r="E1658" s="47" t="str">
        <f t="shared" si="51"/>
        <v>Normal</v>
      </c>
      <c r="F1658" s="47" t="s">
        <v>2380</v>
      </c>
      <c r="G1658" s="47" t="s">
        <v>2380</v>
      </c>
      <c r="H1658" s="47" t="s">
        <v>2380</v>
      </c>
      <c r="I1658" s="47">
        <v>1</v>
      </c>
      <c r="J1658" s="47" t="s">
        <v>2380</v>
      </c>
    </row>
    <row r="1659" spans="1:10" x14ac:dyDescent="0.25">
      <c r="A1659" s="47" t="s">
        <v>713</v>
      </c>
      <c r="B1659" s="47">
        <v>31.98</v>
      </c>
      <c r="C1659" s="47" t="str">
        <f t="shared" si="50"/>
        <v>Obesity</v>
      </c>
      <c r="D1659" s="47">
        <v>4.46</v>
      </c>
      <c r="E1659" s="47" t="str">
        <f t="shared" si="51"/>
        <v>Normal</v>
      </c>
      <c r="F1659" s="47" t="s">
        <v>2383</v>
      </c>
      <c r="G1659" s="47" t="s">
        <v>2380</v>
      </c>
      <c r="H1659" s="47" t="s">
        <v>2380</v>
      </c>
      <c r="I1659" s="47">
        <v>1</v>
      </c>
      <c r="J1659" s="47" t="s">
        <v>2380</v>
      </c>
    </row>
    <row r="1660" spans="1:10" x14ac:dyDescent="0.25">
      <c r="A1660" s="47" t="s">
        <v>712</v>
      </c>
      <c r="B1660" s="47">
        <v>35.86</v>
      </c>
      <c r="C1660" s="47" t="str">
        <f t="shared" si="50"/>
        <v>Obesity</v>
      </c>
      <c r="D1660" s="47">
        <v>6.22</v>
      </c>
      <c r="E1660" s="47" t="str">
        <f t="shared" si="51"/>
        <v>Prediabetes</v>
      </c>
      <c r="F1660" s="47" t="s">
        <v>2380</v>
      </c>
      <c r="G1660" s="47" t="s">
        <v>2380</v>
      </c>
      <c r="H1660" s="47" t="s">
        <v>2380</v>
      </c>
      <c r="I1660" s="47">
        <v>1</v>
      </c>
      <c r="J1660" s="47" t="s">
        <v>2380</v>
      </c>
    </row>
    <row r="1661" spans="1:10" x14ac:dyDescent="0.25">
      <c r="A1661" s="47" t="s">
        <v>711</v>
      </c>
      <c r="B1661" s="47">
        <v>15.2</v>
      </c>
      <c r="C1661" s="47" t="str">
        <f t="shared" si="50"/>
        <v>Under Weight</v>
      </c>
      <c r="D1661" s="47">
        <v>8.82</v>
      </c>
      <c r="E1661" s="47" t="str">
        <f t="shared" si="51"/>
        <v>Above Diabetes</v>
      </c>
      <c r="F1661" s="47" t="s">
        <v>2380</v>
      </c>
      <c r="G1661" s="47" t="s">
        <v>2380</v>
      </c>
      <c r="H1661" s="47" t="s">
        <v>2380</v>
      </c>
      <c r="I1661" s="47">
        <v>0</v>
      </c>
      <c r="J1661" s="47" t="s">
        <v>2380</v>
      </c>
    </row>
    <row r="1662" spans="1:10" x14ac:dyDescent="0.25">
      <c r="A1662" s="47" t="s">
        <v>710</v>
      </c>
      <c r="B1662" s="47">
        <v>37.200000000000003</v>
      </c>
      <c r="C1662" s="47" t="str">
        <f t="shared" si="50"/>
        <v>Obesity</v>
      </c>
      <c r="D1662" s="47">
        <v>10.14</v>
      </c>
      <c r="E1662" s="47" t="str">
        <f t="shared" si="51"/>
        <v>Above Diabetes</v>
      </c>
      <c r="F1662" s="47" t="s">
        <v>2380</v>
      </c>
      <c r="G1662" s="47" t="s">
        <v>2380</v>
      </c>
      <c r="H1662" s="47" t="s">
        <v>2380</v>
      </c>
      <c r="I1662" s="47">
        <v>0</v>
      </c>
      <c r="J1662" s="47" t="s">
        <v>2380</v>
      </c>
    </row>
    <row r="1663" spans="1:10" x14ac:dyDescent="0.25">
      <c r="A1663" s="47" t="s">
        <v>709</v>
      </c>
      <c r="B1663" s="47">
        <v>17.91</v>
      </c>
      <c r="C1663" s="47" t="str">
        <f t="shared" si="50"/>
        <v>Under Weight</v>
      </c>
      <c r="D1663" s="47">
        <v>4.66</v>
      </c>
      <c r="E1663" s="47" t="str">
        <f t="shared" si="51"/>
        <v>Normal</v>
      </c>
      <c r="F1663" s="47" t="s">
        <v>2380</v>
      </c>
      <c r="G1663" s="47" t="s">
        <v>2380</v>
      </c>
      <c r="H1663" s="47" t="s">
        <v>2380</v>
      </c>
      <c r="I1663" s="47">
        <v>2</v>
      </c>
      <c r="J1663" s="47" t="s">
        <v>2380</v>
      </c>
    </row>
    <row r="1664" spans="1:10" x14ac:dyDescent="0.25">
      <c r="A1664" s="47" t="s">
        <v>708</v>
      </c>
      <c r="B1664" s="47">
        <v>20.76</v>
      </c>
      <c r="C1664" s="47" t="str">
        <f t="shared" si="50"/>
        <v>Healthy Weight</v>
      </c>
      <c r="D1664" s="47">
        <v>6.26</v>
      </c>
      <c r="E1664" s="47" t="str">
        <f t="shared" si="51"/>
        <v>Prediabetes</v>
      </c>
      <c r="F1664" s="47" t="s">
        <v>2380</v>
      </c>
      <c r="G1664" s="47" t="s">
        <v>2380</v>
      </c>
      <c r="H1664" s="47" t="s">
        <v>2380</v>
      </c>
      <c r="I1664" s="47">
        <v>0</v>
      </c>
      <c r="J1664" s="47" t="s">
        <v>2380</v>
      </c>
    </row>
    <row r="1665" spans="1:10" x14ac:dyDescent="0.25">
      <c r="A1665" s="47" t="s">
        <v>707</v>
      </c>
      <c r="B1665" s="47">
        <v>38.99</v>
      </c>
      <c r="C1665" s="47" t="str">
        <f t="shared" si="50"/>
        <v>Obesity</v>
      </c>
      <c r="D1665" s="47">
        <v>5.21</v>
      </c>
      <c r="E1665" s="47" t="str">
        <f t="shared" si="51"/>
        <v>Normal</v>
      </c>
      <c r="F1665" s="47" t="s">
        <v>2380</v>
      </c>
      <c r="G1665" s="47" t="s">
        <v>2382</v>
      </c>
      <c r="H1665" s="47" t="s">
        <v>2380</v>
      </c>
      <c r="I1665" s="47">
        <v>1</v>
      </c>
      <c r="J1665" s="47" t="s">
        <v>2380</v>
      </c>
    </row>
    <row r="1666" spans="1:10" x14ac:dyDescent="0.25">
      <c r="A1666" s="47" t="s">
        <v>706</v>
      </c>
      <c r="B1666" s="47">
        <v>42.655000000000001</v>
      </c>
      <c r="C1666" s="47" t="str">
        <f t="shared" si="50"/>
        <v>Obesity</v>
      </c>
      <c r="D1666" s="47">
        <v>5.94</v>
      </c>
      <c r="E1666" s="47" t="str">
        <f t="shared" si="51"/>
        <v>Prediabetes</v>
      </c>
      <c r="F1666" s="47" t="s">
        <v>2383</v>
      </c>
      <c r="G1666" s="47" t="s">
        <v>2380</v>
      </c>
      <c r="H1666" s="47" t="s">
        <v>2383</v>
      </c>
      <c r="I1666" s="47">
        <v>1</v>
      </c>
      <c r="J1666" s="47" t="s">
        <v>2380</v>
      </c>
    </row>
    <row r="1667" spans="1:10" x14ac:dyDescent="0.25">
      <c r="A1667" s="47" t="s">
        <v>705</v>
      </c>
      <c r="B1667" s="47">
        <v>30.57</v>
      </c>
      <c r="C1667" s="47" t="str">
        <f t="shared" ref="C1667:C1730" si="52">IF(B1667&lt;18.5,"Under Weight", IF(B1667&lt;=24.9,"Healthy Weight", IF(B1667&lt;=29.9,"Over Weight","Obesity")))</f>
        <v>Obesity</v>
      </c>
      <c r="D1667" s="47">
        <v>5.34</v>
      </c>
      <c r="E1667" s="47" t="str">
        <f t="shared" ref="E1667:E1730" si="53">IF(D1667&lt;5.7,"Normal", IF(D1667&lt;=6.4,"Prediabetes","Above Diabetes"))</f>
        <v>Normal</v>
      </c>
      <c r="F1667" s="47" t="s">
        <v>2380</v>
      </c>
      <c r="G1667" s="47" t="s">
        <v>2380</v>
      </c>
      <c r="H1667" s="47" t="s">
        <v>2383</v>
      </c>
      <c r="I1667" s="47">
        <v>1</v>
      </c>
      <c r="J1667" s="47" t="s">
        <v>2380</v>
      </c>
    </row>
    <row r="1668" spans="1:10" x14ac:dyDescent="0.25">
      <c r="A1668" s="47" t="s">
        <v>704</v>
      </c>
      <c r="B1668" s="47">
        <v>17.7</v>
      </c>
      <c r="C1668" s="47" t="str">
        <f t="shared" si="52"/>
        <v>Under Weight</v>
      </c>
      <c r="D1668" s="47">
        <v>6.38</v>
      </c>
      <c r="E1668" s="47" t="str">
        <f t="shared" si="53"/>
        <v>Prediabetes</v>
      </c>
      <c r="F1668" s="47" t="s">
        <v>2380</v>
      </c>
      <c r="G1668" s="47" t="s">
        <v>2380</v>
      </c>
      <c r="H1668" s="47" t="s">
        <v>2380</v>
      </c>
      <c r="I1668" s="47">
        <v>2</v>
      </c>
      <c r="J1668" s="47" t="s">
        <v>2380</v>
      </c>
    </row>
    <row r="1669" spans="1:10" x14ac:dyDescent="0.25">
      <c r="A1669" s="47" t="s">
        <v>703</v>
      </c>
      <c r="B1669" s="47">
        <v>34.770000000000003</v>
      </c>
      <c r="C1669" s="47" t="str">
        <f t="shared" si="52"/>
        <v>Obesity</v>
      </c>
      <c r="D1669" s="47">
        <v>4.47</v>
      </c>
      <c r="E1669" s="47" t="str">
        <f t="shared" si="53"/>
        <v>Normal</v>
      </c>
      <c r="F1669" s="47" t="s">
        <v>2380</v>
      </c>
      <c r="G1669" s="47" t="s">
        <v>2380</v>
      </c>
      <c r="H1669" s="47" t="s">
        <v>2380</v>
      </c>
      <c r="I1669" s="47">
        <v>1</v>
      </c>
      <c r="J1669" s="47" t="s">
        <v>2380</v>
      </c>
    </row>
    <row r="1670" spans="1:10" x14ac:dyDescent="0.25">
      <c r="A1670" s="47" t="s">
        <v>702</v>
      </c>
      <c r="B1670" s="47">
        <v>16.88</v>
      </c>
      <c r="C1670" s="47" t="str">
        <f t="shared" si="52"/>
        <v>Under Weight</v>
      </c>
      <c r="D1670" s="47">
        <v>9.9600000000000009</v>
      </c>
      <c r="E1670" s="47" t="str">
        <f t="shared" si="53"/>
        <v>Above Diabetes</v>
      </c>
      <c r="F1670" s="47" t="s">
        <v>2380</v>
      </c>
      <c r="G1670" s="47" t="s">
        <v>2380</v>
      </c>
      <c r="H1670" s="47" t="s">
        <v>2380</v>
      </c>
      <c r="I1670" s="47">
        <v>0</v>
      </c>
      <c r="J1670" s="47" t="s">
        <v>2380</v>
      </c>
    </row>
    <row r="1671" spans="1:10" x14ac:dyDescent="0.25">
      <c r="A1671" s="47" t="s">
        <v>701</v>
      </c>
      <c r="B1671" s="47">
        <v>40.26</v>
      </c>
      <c r="C1671" s="47" t="str">
        <f t="shared" si="52"/>
        <v>Obesity</v>
      </c>
      <c r="D1671" s="47">
        <v>9.92</v>
      </c>
      <c r="E1671" s="47" t="str">
        <f t="shared" si="53"/>
        <v>Above Diabetes</v>
      </c>
      <c r="F1671" s="47" t="s">
        <v>2383</v>
      </c>
      <c r="G1671" s="47" t="s">
        <v>2380</v>
      </c>
      <c r="H1671" s="47" t="s">
        <v>2380</v>
      </c>
      <c r="I1671" s="47">
        <v>0</v>
      </c>
      <c r="J1671" s="47" t="s">
        <v>2380</v>
      </c>
    </row>
    <row r="1672" spans="1:10" x14ac:dyDescent="0.25">
      <c r="A1672" s="47" t="s">
        <v>700</v>
      </c>
      <c r="B1672" s="47">
        <v>25.6</v>
      </c>
      <c r="C1672" s="47" t="str">
        <f t="shared" si="52"/>
        <v>Over Weight</v>
      </c>
      <c r="D1672" s="47">
        <v>6.03</v>
      </c>
      <c r="E1672" s="47" t="str">
        <f t="shared" si="53"/>
        <v>Prediabetes</v>
      </c>
      <c r="F1672" s="47" t="s">
        <v>2380</v>
      </c>
      <c r="G1672" s="47" t="s">
        <v>2380</v>
      </c>
      <c r="H1672" s="47" t="s">
        <v>2383</v>
      </c>
      <c r="I1672" s="47">
        <v>1</v>
      </c>
      <c r="J1672" s="47" t="s">
        <v>2380</v>
      </c>
    </row>
    <row r="1673" spans="1:10" x14ac:dyDescent="0.25">
      <c r="A1673" s="47" t="s">
        <v>699</v>
      </c>
      <c r="B1673" s="47">
        <v>33.549999999999997</v>
      </c>
      <c r="C1673" s="47" t="str">
        <f t="shared" si="52"/>
        <v>Obesity</v>
      </c>
      <c r="D1673" s="47">
        <v>10.9</v>
      </c>
      <c r="E1673" s="47" t="str">
        <f t="shared" si="53"/>
        <v>Above Diabetes</v>
      </c>
      <c r="F1673" s="47" t="s">
        <v>2383</v>
      </c>
      <c r="G1673" s="47" t="s">
        <v>2380</v>
      </c>
      <c r="H1673" s="47" t="s">
        <v>2380</v>
      </c>
      <c r="I1673" s="47">
        <v>0</v>
      </c>
      <c r="J1673" s="47" t="s">
        <v>2380</v>
      </c>
    </row>
    <row r="1674" spans="1:10" x14ac:dyDescent="0.25">
      <c r="A1674" s="47" t="s">
        <v>698</v>
      </c>
      <c r="B1674" s="47">
        <v>16.690000000000001</v>
      </c>
      <c r="C1674" s="47" t="str">
        <f t="shared" si="52"/>
        <v>Under Weight</v>
      </c>
      <c r="D1674" s="47">
        <v>10.66</v>
      </c>
      <c r="E1674" s="47" t="str">
        <f t="shared" si="53"/>
        <v>Above Diabetes</v>
      </c>
      <c r="F1674" s="47" t="s">
        <v>2380</v>
      </c>
      <c r="G1674" s="47" t="s">
        <v>2380</v>
      </c>
      <c r="H1674" s="47" t="s">
        <v>2380</v>
      </c>
      <c r="I1674" s="47">
        <v>0</v>
      </c>
      <c r="J1674" s="47" t="s">
        <v>2380</v>
      </c>
    </row>
    <row r="1675" spans="1:10" x14ac:dyDescent="0.25">
      <c r="A1675" s="47" t="s">
        <v>697</v>
      </c>
      <c r="B1675" s="47">
        <v>19.95</v>
      </c>
      <c r="C1675" s="47" t="str">
        <f t="shared" si="52"/>
        <v>Healthy Weight</v>
      </c>
      <c r="D1675" s="47">
        <v>4.05</v>
      </c>
      <c r="E1675" s="47" t="str">
        <f t="shared" si="53"/>
        <v>Normal</v>
      </c>
      <c r="F1675" s="47" t="s">
        <v>2380</v>
      </c>
      <c r="G1675" s="47" t="s">
        <v>2380</v>
      </c>
      <c r="H1675" s="47" t="s">
        <v>2380</v>
      </c>
      <c r="I1675" s="47">
        <v>1</v>
      </c>
      <c r="J1675" s="47" t="s">
        <v>2380</v>
      </c>
    </row>
    <row r="1676" spans="1:10" x14ac:dyDescent="0.25">
      <c r="A1676" s="47" t="s">
        <v>696</v>
      </c>
      <c r="B1676" s="47">
        <v>17.55</v>
      </c>
      <c r="C1676" s="47" t="str">
        <f t="shared" si="52"/>
        <v>Under Weight</v>
      </c>
      <c r="D1676" s="47">
        <v>4.2300000000000004</v>
      </c>
      <c r="E1676" s="47" t="str">
        <f t="shared" si="53"/>
        <v>Normal</v>
      </c>
      <c r="F1676" s="47" t="s">
        <v>2380</v>
      </c>
      <c r="G1676" s="47" t="s">
        <v>2380</v>
      </c>
      <c r="H1676" s="47" t="s">
        <v>2380</v>
      </c>
      <c r="I1676" s="47">
        <v>2</v>
      </c>
      <c r="J1676" s="47" t="s">
        <v>2380</v>
      </c>
    </row>
    <row r="1677" spans="1:10" x14ac:dyDescent="0.25">
      <c r="A1677" s="47" t="s">
        <v>695</v>
      </c>
      <c r="B1677" s="47">
        <v>22.01</v>
      </c>
      <c r="C1677" s="47" t="str">
        <f t="shared" si="52"/>
        <v>Healthy Weight</v>
      </c>
      <c r="D1677" s="47">
        <v>5.01</v>
      </c>
      <c r="E1677" s="47" t="str">
        <f t="shared" si="53"/>
        <v>Normal</v>
      </c>
      <c r="F1677" s="47" t="s">
        <v>2380</v>
      </c>
      <c r="G1677" s="47" t="s">
        <v>2380</v>
      </c>
      <c r="H1677" s="47" t="s">
        <v>2380</v>
      </c>
      <c r="I1677" s="47">
        <v>1</v>
      </c>
      <c r="J1677" s="47" t="s">
        <v>2380</v>
      </c>
    </row>
    <row r="1678" spans="1:10" x14ac:dyDescent="0.25">
      <c r="A1678" s="47" t="s">
        <v>694</v>
      </c>
      <c r="B1678" s="47">
        <v>41.8</v>
      </c>
      <c r="C1678" s="47" t="str">
        <f t="shared" si="52"/>
        <v>Obesity</v>
      </c>
      <c r="D1678" s="47">
        <v>5.82</v>
      </c>
      <c r="E1678" s="47" t="str">
        <f t="shared" si="53"/>
        <v>Prediabetes</v>
      </c>
      <c r="F1678" s="47" t="s">
        <v>2383</v>
      </c>
      <c r="G1678" s="47" t="s">
        <v>2380</v>
      </c>
      <c r="H1678" s="47" t="s">
        <v>2383</v>
      </c>
      <c r="I1678" s="47">
        <v>1</v>
      </c>
      <c r="J1678" s="47" t="s">
        <v>2380</v>
      </c>
    </row>
    <row r="1679" spans="1:10" x14ac:dyDescent="0.25">
      <c r="A1679" s="47" t="s">
        <v>693</v>
      </c>
      <c r="B1679" s="47">
        <v>19.170000000000002</v>
      </c>
      <c r="C1679" s="47" t="str">
        <f t="shared" si="52"/>
        <v>Healthy Weight</v>
      </c>
      <c r="D1679" s="47">
        <v>7.94</v>
      </c>
      <c r="E1679" s="47" t="str">
        <f t="shared" si="53"/>
        <v>Above Diabetes</v>
      </c>
      <c r="F1679" s="47" t="s">
        <v>2380</v>
      </c>
      <c r="G1679" s="47" t="s">
        <v>2380</v>
      </c>
      <c r="H1679" s="47" t="s">
        <v>2380</v>
      </c>
      <c r="I1679" s="47">
        <v>0</v>
      </c>
      <c r="J1679" s="47" t="s">
        <v>2380</v>
      </c>
    </row>
    <row r="1680" spans="1:10" x14ac:dyDescent="0.25">
      <c r="A1680" s="47" t="s">
        <v>692</v>
      </c>
      <c r="B1680" s="47">
        <v>32.799999999999997</v>
      </c>
      <c r="C1680" s="47" t="str">
        <f t="shared" si="52"/>
        <v>Obesity</v>
      </c>
      <c r="D1680" s="47">
        <v>6.16</v>
      </c>
      <c r="E1680" s="47" t="str">
        <f t="shared" si="53"/>
        <v>Prediabetes</v>
      </c>
      <c r="F1680" s="47" t="s">
        <v>2383</v>
      </c>
      <c r="G1680" s="47" t="s">
        <v>2380</v>
      </c>
      <c r="H1680" s="47" t="s">
        <v>2383</v>
      </c>
      <c r="I1680" s="47">
        <v>1</v>
      </c>
      <c r="J1680" s="47" t="s">
        <v>2380</v>
      </c>
    </row>
    <row r="1681" spans="1:10" x14ac:dyDescent="0.25">
      <c r="A1681" s="47" t="s">
        <v>691</v>
      </c>
      <c r="B1681" s="47">
        <v>35.814999999999998</v>
      </c>
      <c r="C1681" s="47" t="str">
        <f t="shared" si="52"/>
        <v>Obesity</v>
      </c>
      <c r="D1681" s="47">
        <v>4.1500000000000004</v>
      </c>
      <c r="E1681" s="47" t="str">
        <f t="shared" si="53"/>
        <v>Normal</v>
      </c>
      <c r="F1681" s="47" t="s">
        <v>2380</v>
      </c>
      <c r="G1681" s="47" t="s">
        <v>2380</v>
      </c>
      <c r="H1681" s="47" t="s">
        <v>2380</v>
      </c>
      <c r="I1681" s="47">
        <v>1</v>
      </c>
      <c r="J1681" s="47" t="s">
        <v>2380</v>
      </c>
    </row>
    <row r="1682" spans="1:10" x14ac:dyDescent="0.25">
      <c r="A1682" s="47" t="s">
        <v>690</v>
      </c>
      <c r="B1682" s="47">
        <v>24.3</v>
      </c>
      <c r="C1682" s="47" t="str">
        <f t="shared" si="52"/>
        <v>Healthy Weight</v>
      </c>
      <c r="D1682" s="47">
        <v>6.23</v>
      </c>
      <c r="E1682" s="47" t="str">
        <f t="shared" si="53"/>
        <v>Prediabetes</v>
      </c>
      <c r="F1682" s="47" t="s">
        <v>2380</v>
      </c>
      <c r="G1682" s="47" t="s">
        <v>2380</v>
      </c>
      <c r="H1682" s="47" t="s">
        <v>2380</v>
      </c>
      <c r="I1682" s="47">
        <v>0</v>
      </c>
      <c r="J1682" s="47" t="s">
        <v>2380</v>
      </c>
    </row>
    <row r="1683" spans="1:10" x14ac:dyDescent="0.25">
      <c r="A1683" s="47" t="s">
        <v>689</v>
      </c>
      <c r="B1683" s="47">
        <v>19.059999999999999</v>
      </c>
      <c r="C1683" s="47" t="str">
        <f t="shared" si="52"/>
        <v>Healthy Weight</v>
      </c>
      <c r="D1683" s="47">
        <v>7.41</v>
      </c>
      <c r="E1683" s="47" t="str">
        <f t="shared" si="53"/>
        <v>Above Diabetes</v>
      </c>
      <c r="F1683" s="47" t="s">
        <v>2380</v>
      </c>
      <c r="G1683" s="47" t="s">
        <v>2380</v>
      </c>
      <c r="H1683" s="47" t="s">
        <v>2380</v>
      </c>
      <c r="I1683" s="47">
        <v>0</v>
      </c>
      <c r="J1683" s="47" t="s">
        <v>2380</v>
      </c>
    </row>
    <row r="1684" spans="1:10" x14ac:dyDescent="0.25">
      <c r="A1684" s="47" t="s">
        <v>688</v>
      </c>
      <c r="B1684" s="47">
        <v>33.25</v>
      </c>
      <c r="C1684" s="47" t="str">
        <f t="shared" si="52"/>
        <v>Obesity</v>
      </c>
      <c r="D1684" s="47">
        <v>5.62</v>
      </c>
      <c r="E1684" s="47" t="str">
        <f t="shared" si="53"/>
        <v>Normal</v>
      </c>
      <c r="F1684" s="47" t="s">
        <v>2383</v>
      </c>
      <c r="G1684" s="47" t="s">
        <v>2380</v>
      </c>
      <c r="H1684" s="47" t="s">
        <v>2380</v>
      </c>
      <c r="I1684" s="47">
        <v>1</v>
      </c>
      <c r="J1684" s="47" t="s">
        <v>2380</v>
      </c>
    </row>
    <row r="1685" spans="1:10" x14ac:dyDescent="0.25">
      <c r="A1685" s="47" t="s">
        <v>687</v>
      </c>
      <c r="B1685" s="47">
        <v>21.37</v>
      </c>
      <c r="C1685" s="47" t="str">
        <f t="shared" si="52"/>
        <v>Healthy Weight</v>
      </c>
      <c r="D1685" s="47">
        <v>4.54</v>
      </c>
      <c r="E1685" s="47" t="str">
        <f t="shared" si="53"/>
        <v>Normal</v>
      </c>
      <c r="F1685" s="47" t="s">
        <v>2383</v>
      </c>
      <c r="G1685" s="47" t="s">
        <v>2380</v>
      </c>
      <c r="H1685" s="47" t="s">
        <v>2383</v>
      </c>
      <c r="I1685" s="47">
        <v>1</v>
      </c>
      <c r="J1685" s="47" t="s">
        <v>2380</v>
      </c>
    </row>
    <row r="1686" spans="1:10" x14ac:dyDescent="0.25">
      <c r="A1686" s="47" t="s">
        <v>686</v>
      </c>
      <c r="B1686" s="47">
        <v>34.43</v>
      </c>
      <c r="C1686" s="47" t="str">
        <f t="shared" si="52"/>
        <v>Obesity</v>
      </c>
      <c r="D1686" s="47">
        <v>8.6199999999999992</v>
      </c>
      <c r="E1686" s="47" t="str">
        <f t="shared" si="53"/>
        <v>Above Diabetes</v>
      </c>
      <c r="F1686" s="47" t="s">
        <v>2383</v>
      </c>
      <c r="G1686" s="47" t="s">
        <v>2380</v>
      </c>
      <c r="H1686" s="47" t="s">
        <v>2380</v>
      </c>
      <c r="I1686" s="47">
        <v>1</v>
      </c>
      <c r="J1686" s="47" t="s">
        <v>2380</v>
      </c>
    </row>
    <row r="1687" spans="1:10" x14ac:dyDescent="0.25">
      <c r="A1687" s="47" t="s">
        <v>685</v>
      </c>
      <c r="B1687" s="47">
        <v>20.86</v>
      </c>
      <c r="C1687" s="47" t="str">
        <f t="shared" si="52"/>
        <v>Healthy Weight</v>
      </c>
      <c r="D1687" s="47">
        <v>4.3600000000000003</v>
      </c>
      <c r="E1687" s="47" t="str">
        <f t="shared" si="53"/>
        <v>Normal</v>
      </c>
      <c r="F1687" s="47" t="s">
        <v>2383</v>
      </c>
      <c r="G1687" s="47" t="s">
        <v>2380</v>
      </c>
      <c r="H1687" s="47" t="s">
        <v>2380</v>
      </c>
      <c r="I1687" s="47">
        <v>0</v>
      </c>
      <c r="J1687" s="47" t="s">
        <v>2380</v>
      </c>
    </row>
    <row r="1688" spans="1:10" x14ac:dyDescent="0.25">
      <c r="A1688" s="47" t="s">
        <v>684</v>
      </c>
      <c r="B1688" s="47">
        <v>18.34</v>
      </c>
      <c r="C1688" s="47" t="str">
        <f t="shared" si="52"/>
        <v>Under Weight</v>
      </c>
      <c r="D1688" s="47">
        <v>10.01</v>
      </c>
      <c r="E1688" s="47" t="str">
        <f t="shared" si="53"/>
        <v>Above Diabetes</v>
      </c>
      <c r="F1688" s="47" t="s">
        <v>2380</v>
      </c>
      <c r="G1688" s="47" t="s">
        <v>2380</v>
      </c>
      <c r="H1688" s="47" t="s">
        <v>2380</v>
      </c>
      <c r="I1688" s="47">
        <v>0</v>
      </c>
      <c r="J1688" s="47" t="s">
        <v>2380</v>
      </c>
    </row>
    <row r="1689" spans="1:10" x14ac:dyDescent="0.25">
      <c r="A1689" s="47" t="s">
        <v>683</v>
      </c>
      <c r="B1689" s="47">
        <v>34.15</v>
      </c>
      <c r="C1689" s="47" t="str">
        <f t="shared" si="52"/>
        <v>Obesity</v>
      </c>
      <c r="D1689" s="47">
        <v>5.42</v>
      </c>
      <c r="E1689" s="47" t="str">
        <f t="shared" si="53"/>
        <v>Normal</v>
      </c>
      <c r="F1689" s="47" t="s">
        <v>2380</v>
      </c>
      <c r="G1689" s="47" t="s">
        <v>2380</v>
      </c>
      <c r="H1689" s="47" t="s">
        <v>2380</v>
      </c>
      <c r="I1689" s="47">
        <v>0</v>
      </c>
      <c r="J1689" s="47" t="s">
        <v>2380</v>
      </c>
    </row>
    <row r="1690" spans="1:10" x14ac:dyDescent="0.25">
      <c r="A1690" s="47" t="s">
        <v>682</v>
      </c>
      <c r="B1690" s="47">
        <v>18.350000000000001</v>
      </c>
      <c r="C1690" s="47" t="str">
        <f t="shared" si="52"/>
        <v>Under Weight</v>
      </c>
      <c r="D1690" s="47">
        <v>5.12</v>
      </c>
      <c r="E1690" s="47" t="str">
        <f t="shared" si="53"/>
        <v>Normal</v>
      </c>
      <c r="F1690" s="47" t="s">
        <v>2380</v>
      </c>
      <c r="G1690" s="47" t="s">
        <v>2380</v>
      </c>
      <c r="H1690" s="47" t="s">
        <v>2380</v>
      </c>
      <c r="I1690" s="47">
        <v>0</v>
      </c>
      <c r="J1690" s="47" t="s">
        <v>2380</v>
      </c>
    </row>
    <row r="1691" spans="1:10" x14ac:dyDescent="0.25">
      <c r="A1691" s="47" t="s">
        <v>681</v>
      </c>
      <c r="B1691" s="47">
        <v>22.13</v>
      </c>
      <c r="C1691" s="47" t="str">
        <f t="shared" si="52"/>
        <v>Healthy Weight</v>
      </c>
      <c r="D1691" s="47">
        <v>9.1999999999999993</v>
      </c>
      <c r="E1691" s="47" t="str">
        <f t="shared" si="53"/>
        <v>Above Diabetes</v>
      </c>
      <c r="F1691" s="47" t="s">
        <v>2383</v>
      </c>
      <c r="G1691" s="47" t="s">
        <v>2380</v>
      </c>
      <c r="H1691" s="47" t="s">
        <v>2380</v>
      </c>
      <c r="I1691" s="47">
        <v>0</v>
      </c>
      <c r="J1691" s="47" t="s">
        <v>2380</v>
      </c>
    </row>
    <row r="1692" spans="1:10" x14ac:dyDescent="0.25">
      <c r="A1692" s="47" t="s">
        <v>680</v>
      </c>
      <c r="B1692" s="47">
        <v>22.51</v>
      </c>
      <c r="C1692" s="47" t="str">
        <f t="shared" si="52"/>
        <v>Healthy Weight</v>
      </c>
      <c r="D1692" s="47">
        <v>6.08</v>
      </c>
      <c r="E1692" s="47" t="str">
        <f t="shared" si="53"/>
        <v>Prediabetes</v>
      </c>
      <c r="F1692" s="47" t="s">
        <v>2383</v>
      </c>
      <c r="G1692" s="47" t="s">
        <v>2380</v>
      </c>
      <c r="H1692" s="47" t="s">
        <v>2380</v>
      </c>
      <c r="I1692" s="47">
        <v>1</v>
      </c>
      <c r="J1692" s="47" t="s">
        <v>2380</v>
      </c>
    </row>
    <row r="1693" spans="1:10" x14ac:dyDescent="0.25">
      <c r="A1693" s="47" t="s">
        <v>679</v>
      </c>
      <c r="B1693" s="47">
        <v>31</v>
      </c>
      <c r="C1693" s="47" t="str">
        <f t="shared" si="52"/>
        <v>Obesity</v>
      </c>
      <c r="D1693" s="47">
        <v>4.7699999999999996</v>
      </c>
      <c r="E1693" s="47" t="str">
        <f t="shared" si="53"/>
        <v>Normal</v>
      </c>
      <c r="F1693" s="47" t="s">
        <v>2380</v>
      </c>
      <c r="G1693" s="47" t="s">
        <v>2380</v>
      </c>
      <c r="H1693" s="47" t="s">
        <v>2380</v>
      </c>
      <c r="I1693" s="47">
        <v>1</v>
      </c>
      <c r="J1693" s="47" t="s">
        <v>2380</v>
      </c>
    </row>
    <row r="1694" spans="1:10" x14ac:dyDescent="0.25">
      <c r="A1694" s="47" t="s">
        <v>678</v>
      </c>
      <c r="B1694" s="47">
        <v>28.27</v>
      </c>
      <c r="C1694" s="47" t="str">
        <f t="shared" si="52"/>
        <v>Over Weight</v>
      </c>
      <c r="D1694" s="47">
        <v>4.62</v>
      </c>
      <c r="E1694" s="47" t="str">
        <f t="shared" si="53"/>
        <v>Normal</v>
      </c>
      <c r="F1694" s="47" t="s">
        <v>2380</v>
      </c>
      <c r="G1694" s="47" t="s">
        <v>2380</v>
      </c>
      <c r="H1694" s="47" t="s">
        <v>2380</v>
      </c>
      <c r="I1694" s="47">
        <v>1</v>
      </c>
      <c r="J1694" s="47" t="s">
        <v>2380</v>
      </c>
    </row>
    <row r="1695" spans="1:10" x14ac:dyDescent="0.25">
      <c r="A1695" s="47" t="s">
        <v>677</v>
      </c>
      <c r="B1695" s="47">
        <v>29.92</v>
      </c>
      <c r="C1695" s="47" t="str">
        <f t="shared" si="52"/>
        <v>Obesity</v>
      </c>
      <c r="D1695" s="47">
        <v>9.07</v>
      </c>
      <c r="E1695" s="47" t="str">
        <f t="shared" si="53"/>
        <v>Above Diabetes</v>
      </c>
      <c r="F1695" s="47" t="s">
        <v>2383</v>
      </c>
      <c r="G1695" s="47" t="s">
        <v>2380</v>
      </c>
      <c r="H1695" s="47" t="s">
        <v>2380</v>
      </c>
      <c r="I1695" s="47">
        <v>1</v>
      </c>
      <c r="J1695" s="47" t="s">
        <v>2380</v>
      </c>
    </row>
    <row r="1696" spans="1:10" x14ac:dyDescent="0.25">
      <c r="A1696" s="47" t="s">
        <v>676</v>
      </c>
      <c r="B1696" s="47">
        <v>25.9</v>
      </c>
      <c r="C1696" s="47" t="str">
        <f t="shared" si="52"/>
        <v>Over Weight</v>
      </c>
      <c r="D1696" s="47">
        <v>9.1199999999999992</v>
      </c>
      <c r="E1696" s="47" t="str">
        <f t="shared" si="53"/>
        <v>Above Diabetes</v>
      </c>
      <c r="F1696" s="47" t="s">
        <v>2383</v>
      </c>
      <c r="G1696" s="47" t="s">
        <v>2380</v>
      </c>
      <c r="H1696" s="47" t="s">
        <v>2380</v>
      </c>
      <c r="I1696" s="47">
        <v>1</v>
      </c>
      <c r="J1696" s="47" t="s">
        <v>2380</v>
      </c>
    </row>
    <row r="1697" spans="1:10" x14ac:dyDescent="0.25">
      <c r="A1697" s="47" t="s">
        <v>675</v>
      </c>
      <c r="B1697" s="47">
        <v>27.74</v>
      </c>
      <c r="C1697" s="47" t="str">
        <f t="shared" si="52"/>
        <v>Over Weight</v>
      </c>
      <c r="D1697" s="47">
        <v>7.32</v>
      </c>
      <c r="E1697" s="47" t="str">
        <f t="shared" si="53"/>
        <v>Above Diabetes</v>
      </c>
      <c r="F1697" s="47" t="s">
        <v>2383</v>
      </c>
      <c r="G1697" s="47" t="s">
        <v>2380</v>
      </c>
      <c r="H1697" s="47" t="s">
        <v>2380</v>
      </c>
      <c r="I1697" s="47">
        <v>1</v>
      </c>
      <c r="J1697" s="47" t="s">
        <v>2380</v>
      </c>
    </row>
    <row r="1698" spans="1:10" x14ac:dyDescent="0.25">
      <c r="A1698" s="47" t="s">
        <v>674</v>
      </c>
      <c r="B1698" s="47">
        <v>17.260000000000002</v>
      </c>
      <c r="C1698" s="47" t="str">
        <f t="shared" si="52"/>
        <v>Under Weight</v>
      </c>
      <c r="D1698" s="47">
        <v>11.73</v>
      </c>
      <c r="E1698" s="47" t="str">
        <f t="shared" si="53"/>
        <v>Above Diabetes</v>
      </c>
      <c r="F1698" s="47" t="s">
        <v>2380</v>
      </c>
      <c r="G1698" s="47" t="s">
        <v>2380</v>
      </c>
      <c r="H1698" s="47" t="s">
        <v>2380</v>
      </c>
      <c r="I1698" s="47">
        <v>2</v>
      </c>
      <c r="J1698" s="47" t="s">
        <v>2380</v>
      </c>
    </row>
    <row r="1699" spans="1:10" x14ac:dyDescent="0.25">
      <c r="A1699" s="47" t="s">
        <v>673</v>
      </c>
      <c r="B1699" s="47">
        <v>19.855</v>
      </c>
      <c r="C1699" s="47" t="str">
        <f t="shared" si="52"/>
        <v>Healthy Weight</v>
      </c>
      <c r="D1699" s="47">
        <v>6.64</v>
      </c>
      <c r="E1699" s="47" t="str">
        <f t="shared" si="53"/>
        <v>Above Diabetes</v>
      </c>
      <c r="F1699" s="47" t="s">
        <v>2383</v>
      </c>
      <c r="G1699" s="47" t="s">
        <v>2380</v>
      </c>
      <c r="H1699" s="47" t="s">
        <v>2380</v>
      </c>
      <c r="I1699" s="47">
        <v>1</v>
      </c>
      <c r="J1699" s="47" t="s">
        <v>2380</v>
      </c>
    </row>
    <row r="1700" spans="1:10" x14ac:dyDescent="0.25">
      <c r="A1700" s="47" t="s">
        <v>672</v>
      </c>
      <c r="B1700" s="47">
        <v>41.69</v>
      </c>
      <c r="C1700" s="47" t="str">
        <f t="shared" si="52"/>
        <v>Obesity</v>
      </c>
      <c r="D1700" s="47">
        <v>5.78</v>
      </c>
      <c r="E1700" s="47" t="str">
        <f t="shared" si="53"/>
        <v>Prediabetes</v>
      </c>
      <c r="F1700" s="47" t="s">
        <v>2380</v>
      </c>
      <c r="G1700" s="47" t="s">
        <v>2380</v>
      </c>
      <c r="H1700" s="47" t="s">
        <v>2380</v>
      </c>
      <c r="I1700" s="47">
        <v>0</v>
      </c>
      <c r="J1700" s="47" t="s">
        <v>2380</v>
      </c>
    </row>
    <row r="1701" spans="1:10" x14ac:dyDescent="0.25">
      <c r="A1701" s="47" t="s">
        <v>671</v>
      </c>
      <c r="B1701" s="47">
        <v>16.12</v>
      </c>
      <c r="C1701" s="47" t="str">
        <f t="shared" si="52"/>
        <v>Under Weight</v>
      </c>
      <c r="D1701" s="47">
        <v>10.45</v>
      </c>
      <c r="E1701" s="47" t="str">
        <f t="shared" si="53"/>
        <v>Above Diabetes</v>
      </c>
      <c r="F1701" s="47" t="s">
        <v>2380</v>
      </c>
      <c r="G1701" s="47" t="s">
        <v>2380</v>
      </c>
      <c r="H1701" s="47" t="s">
        <v>2380</v>
      </c>
      <c r="I1701" s="47">
        <v>0</v>
      </c>
      <c r="J1701" s="47" t="s">
        <v>2380</v>
      </c>
    </row>
    <row r="1702" spans="1:10" x14ac:dyDescent="0.25">
      <c r="A1702" s="47" t="s">
        <v>670</v>
      </c>
      <c r="B1702" s="47">
        <v>37.43</v>
      </c>
      <c r="C1702" s="47" t="str">
        <f t="shared" si="52"/>
        <v>Obesity</v>
      </c>
      <c r="D1702" s="47">
        <v>4.5199999999999996</v>
      </c>
      <c r="E1702" s="47" t="str">
        <f t="shared" si="53"/>
        <v>Normal</v>
      </c>
      <c r="F1702" s="47" t="s">
        <v>2380</v>
      </c>
      <c r="G1702" s="47" t="s">
        <v>2380</v>
      </c>
      <c r="H1702" s="47" t="s">
        <v>2380</v>
      </c>
      <c r="I1702" s="47">
        <v>1</v>
      </c>
      <c r="J1702" s="47" t="s">
        <v>2380</v>
      </c>
    </row>
    <row r="1703" spans="1:10" x14ac:dyDescent="0.25">
      <c r="A1703" s="47" t="s">
        <v>669</v>
      </c>
      <c r="B1703" s="47">
        <v>31.065000000000001</v>
      </c>
      <c r="C1703" s="47" t="str">
        <f t="shared" si="52"/>
        <v>Obesity</v>
      </c>
      <c r="D1703" s="47">
        <v>5.71</v>
      </c>
      <c r="E1703" s="47" t="str">
        <f t="shared" si="53"/>
        <v>Prediabetes</v>
      </c>
      <c r="F1703" s="47" t="s">
        <v>2380</v>
      </c>
      <c r="G1703" s="47" t="s">
        <v>2380</v>
      </c>
      <c r="H1703" s="47" t="s">
        <v>2380</v>
      </c>
      <c r="I1703" s="47">
        <v>0</v>
      </c>
      <c r="J1703" s="47" t="s">
        <v>2380</v>
      </c>
    </row>
    <row r="1704" spans="1:10" x14ac:dyDescent="0.25">
      <c r="A1704" s="47" t="s">
        <v>668</v>
      </c>
      <c r="B1704" s="47">
        <v>25.08</v>
      </c>
      <c r="C1704" s="47" t="str">
        <f t="shared" si="52"/>
        <v>Over Weight</v>
      </c>
      <c r="D1704" s="47">
        <v>4.7699999999999996</v>
      </c>
      <c r="E1704" s="47" t="str">
        <f t="shared" si="53"/>
        <v>Normal</v>
      </c>
      <c r="F1704" s="47" t="s">
        <v>2380</v>
      </c>
      <c r="G1704" s="47" t="s">
        <v>2380</v>
      </c>
      <c r="H1704" s="47" t="s">
        <v>2380</v>
      </c>
      <c r="I1704" s="47">
        <v>0</v>
      </c>
      <c r="J1704" s="47" t="s">
        <v>2380</v>
      </c>
    </row>
    <row r="1705" spans="1:10" x14ac:dyDescent="0.25">
      <c r="A1705" s="47" t="s">
        <v>667</v>
      </c>
      <c r="B1705" s="47">
        <v>15.2</v>
      </c>
      <c r="C1705" s="47" t="str">
        <f t="shared" si="52"/>
        <v>Under Weight</v>
      </c>
      <c r="D1705" s="47">
        <v>7.81</v>
      </c>
      <c r="E1705" s="47" t="str">
        <f t="shared" si="53"/>
        <v>Above Diabetes</v>
      </c>
      <c r="F1705" s="47" t="s">
        <v>2383</v>
      </c>
      <c r="G1705" s="47" t="s">
        <v>2380</v>
      </c>
      <c r="H1705" s="47" t="s">
        <v>2380</v>
      </c>
      <c r="I1705" s="47">
        <v>1</v>
      </c>
      <c r="J1705" s="47" t="s">
        <v>2380</v>
      </c>
    </row>
    <row r="1706" spans="1:10" x14ac:dyDescent="0.25">
      <c r="A1706" s="47" t="s">
        <v>666</v>
      </c>
      <c r="B1706" s="47">
        <v>22.34</v>
      </c>
      <c r="C1706" s="47" t="str">
        <f t="shared" si="52"/>
        <v>Healthy Weight</v>
      </c>
      <c r="D1706" s="47">
        <v>5.19</v>
      </c>
      <c r="E1706" s="47" t="str">
        <f t="shared" si="53"/>
        <v>Normal</v>
      </c>
      <c r="F1706" s="47" t="s">
        <v>2383</v>
      </c>
      <c r="G1706" s="47" t="s">
        <v>2380</v>
      </c>
      <c r="H1706" s="47" t="s">
        <v>2380</v>
      </c>
      <c r="I1706" s="47">
        <v>0</v>
      </c>
      <c r="J1706" s="47" t="s">
        <v>2380</v>
      </c>
    </row>
    <row r="1707" spans="1:10" x14ac:dyDescent="0.25">
      <c r="A1707" s="47" t="s">
        <v>665</v>
      </c>
      <c r="B1707" s="47">
        <v>40.15</v>
      </c>
      <c r="C1707" s="47" t="str">
        <f t="shared" si="52"/>
        <v>Obesity</v>
      </c>
      <c r="D1707" s="47">
        <v>5.93</v>
      </c>
      <c r="E1707" s="47" t="str">
        <f t="shared" si="53"/>
        <v>Prediabetes</v>
      </c>
      <c r="F1707" s="47" t="s">
        <v>2380</v>
      </c>
      <c r="G1707" s="47" t="s">
        <v>2380</v>
      </c>
      <c r="H1707" s="47" t="s">
        <v>2380</v>
      </c>
      <c r="I1707" s="47">
        <v>1</v>
      </c>
      <c r="J1707" s="47" t="s">
        <v>2380</v>
      </c>
    </row>
    <row r="1708" spans="1:10" x14ac:dyDescent="0.25">
      <c r="A1708" s="47" t="s">
        <v>664</v>
      </c>
      <c r="B1708" s="47">
        <v>37.729999999999997</v>
      </c>
      <c r="C1708" s="47" t="str">
        <f t="shared" si="52"/>
        <v>Obesity</v>
      </c>
      <c r="D1708" s="47">
        <v>6.29</v>
      </c>
      <c r="E1708" s="47" t="str">
        <f t="shared" si="53"/>
        <v>Prediabetes</v>
      </c>
      <c r="F1708" s="47" t="s">
        <v>2380</v>
      </c>
      <c r="G1708" s="47" t="s">
        <v>2380</v>
      </c>
      <c r="H1708" s="47" t="s">
        <v>2380</v>
      </c>
      <c r="I1708" s="47">
        <v>1</v>
      </c>
      <c r="J1708" s="47" t="s">
        <v>2380</v>
      </c>
    </row>
    <row r="1709" spans="1:10" x14ac:dyDescent="0.25">
      <c r="A1709" s="47" t="s">
        <v>663</v>
      </c>
      <c r="B1709" s="47">
        <v>25.35</v>
      </c>
      <c r="C1709" s="47" t="str">
        <f t="shared" si="52"/>
        <v>Over Weight</v>
      </c>
      <c r="D1709" s="47">
        <v>4.9000000000000004</v>
      </c>
      <c r="E1709" s="47" t="str">
        <f t="shared" si="53"/>
        <v>Normal</v>
      </c>
      <c r="F1709" s="47" t="s">
        <v>2380</v>
      </c>
      <c r="G1709" s="47" t="s">
        <v>2380</v>
      </c>
      <c r="H1709" s="47" t="s">
        <v>2380</v>
      </c>
      <c r="I1709" s="47">
        <v>0</v>
      </c>
      <c r="J1709" s="47" t="s">
        <v>2380</v>
      </c>
    </row>
    <row r="1710" spans="1:10" x14ac:dyDescent="0.25">
      <c r="A1710" s="47" t="s">
        <v>662</v>
      </c>
      <c r="B1710" s="47">
        <v>26.41</v>
      </c>
      <c r="C1710" s="47" t="str">
        <f t="shared" si="52"/>
        <v>Over Weight</v>
      </c>
      <c r="D1710" s="47">
        <v>5.07</v>
      </c>
      <c r="E1710" s="47" t="str">
        <f t="shared" si="53"/>
        <v>Normal</v>
      </c>
      <c r="F1710" s="47" t="s">
        <v>2383</v>
      </c>
      <c r="G1710" s="47" t="s">
        <v>2380</v>
      </c>
      <c r="H1710" s="47" t="s">
        <v>2380</v>
      </c>
      <c r="I1710" s="47">
        <v>1</v>
      </c>
      <c r="J1710" s="47" t="s">
        <v>2380</v>
      </c>
    </row>
    <row r="1711" spans="1:10" x14ac:dyDescent="0.25">
      <c r="A1711" s="47" t="s">
        <v>661</v>
      </c>
      <c r="B1711" s="47">
        <v>27.6</v>
      </c>
      <c r="C1711" s="47" t="str">
        <f t="shared" si="52"/>
        <v>Over Weight</v>
      </c>
      <c r="D1711" s="47">
        <v>5.33</v>
      </c>
      <c r="E1711" s="47" t="str">
        <f t="shared" si="53"/>
        <v>Normal</v>
      </c>
      <c r="F1711" s="47" t="s">
        <v>2380</v>
      </c>
      <c r="G1711" s="47" t="s">
        <v>2380</v>
      </c>
      <c r="H1711" s="47" t="s">
        <v>2380</v>
      </c>
      <c r="I1711" s="47">
        <v>1</v>
      </c>
      <c r="J1711" s="47" t="s">
        <v>2380</v>
      </c>
    </row>
    <row r="1712" spans="1:10" x14ac:dyDescent="0.25">
      <c r="A1712" s="47" t="s">
        <v>660</v>
      </c>
      <c r="B1712" s="47">
        <v>33.82</v>
      </c>
      <c r="C1712" s="47" t="str">
        <f t="shared" si="52"/>
        <v>Obesity</v>
      </c>
      <c r="D1712" s="47">
        <v>8.93</v>
      </c>
      <c r="E1712" s="47" t="str">
        <f t="shared" si="53"/>
        <v>Above Diabetes</v>
      </c>
      <c r="F1712" s="47" t="s">
        <v>2383</v>
      </c>
      <c r="G1712" s="47" t="s">
        <v>2380</v>
      </c>
      <c r="H1712" s="47" t="s">
        <v>2380</v>
      </c>
      <c r="I1712" s="47">
        <v>1</v>
      </c>
      <c r="J1712" s="47" t="s">
        <v>2380</v>
      </c>
    </row>
    <row r="1713" spans="1:10" x14ac:dyDescent="0.25">
      <c r="A1713" s="47" t="s">
        <v>659</v>
      </c>
      <c r="B1713" s="47">
        <v>32.9</v>
      </c>
      <c r="C1713" s="47" t="str">
        <f t="shared" si="52"/>
        <v>Obesity</v>
      </c>
      <c r="D1713" s="47">
        <v>4.3499999999999996</v>
      </c>
      <c r="E1713" s="47" t="str">
        <f t="shared" si="53"/>
        <v>Normal</v>
      </c>
      <c r="F1713" s="47" t="s">
        <v>2380</v>
      </c>
      <c r="G1713" s="47" t="s">
        <v>2380</v>
      </c>
      <c r="H1713" s="47" t="s">
        <v>2380</v>
      </c>
      <c r="I1713" s="47">
        <v>0</v>
      </c>
      <c r="J1713" s="47" t="s">
        <v>2380</v>
      </c>
    </row>
    <row r="1714" spans="1:10" x14ac:dyDescent="0.25">
      <c r="A1714" s="47" t="s">
        <v>658</v>
      </c>
      <c r="B1714" s="47">
        <v>30.875</v>
      </c>
      <c r="C1714" s="47" t="str">
        <f t="shared" si="52"/>
        <v>Obesity</v>
      </c>
      <c r="D1714" s="47">
        <v>9.5399999999999991</v>
      </c>
      <c r="E1714" s="47" t="str">
        <f t="shared" si="53"/>
        <v>Above Diabetes</v>
      </c>
      <c r="F1714" s="47" t="s">
        <v>2383</v>
      </c>
      <c r="G1714" s="47" t="s">
        <v>2380</v>
      </c>
      <c r="H1714" s="47" t="s">
        <v>2380</v>
      </c>
      <c r="I1714" s="47">
        <v>1</v>
      </c>
      <c r="J1714" s="47" t="s">
        <v>2380</v>
      </c>
    </row>
    <row r="1715" spans="1:10" x14ac:dyDescent="0.25">
      <c r="A1715" s="47" t="s">
        <v>657</v>
      </c>
      <c r="B1715" s="47">
        <v>32.64</v>
      </c>
      <c r="C1715" s="47" t="str">
        <f t="shared" si="52"/>
        <v>Obesity</v>
      </c>
      <c r="D1715" s="47">
        <v>5.91</v>
      </c>
      <c r="E1715" s="47" t="str">
        <f t="shared" si="53"/>
        <v>Prediabetes</v>
      </c>
      <c r="F1715" s="47" t="s">
        <v>2380</v>
      </c>
      <c r="G1715" s="47" t="s">
        <v>2380</v>
      </c>
      <c r="H1715" s="47" t="s">
        <v>2380</v>
      </c>
      <c r="I1715" s="47">
        <v>0</v>
      </c>
      <c r="J1715" s="47" t="s">
        <v>2380</v>
      </c>
    </row>
    <row r="1716" spans="1:10" x14ac:dyDescent="0.25">
      <c r="A1716" s="47" t="s">
        <v>656</v>
      </c>
      <c r="B1716" s="47">
        <v>22.135000000000002</v>
      </c>
      <c r="C1716" s="47" t="str">
        <f t="shared" si="52"/>
        <v>Healthy Weight</v>
      </c>
      <c r="D1716" s="47">
        <v>5.0999999999999996</v>
      </c>
      <c r="E1716" s="47" t="str">
        <f t="shared" si="53"/>
        <v>Normal</v>
      </c>
      <c r="F1716" s="47" t="s">
        <v>2380</v>
      </c>
      <c r="G1716" s="47" t="s">
        <v>2380</v>
      </c>
      <c r="H1716" s="47" t="s">
        <v>2380</v>
      </c>
      <c r="I1716" s="47">
        <v>0</v>
      </c>
      <c r="J1716" s="47" t="s">
        <v>2380</v>
      </c>
    </row>
    <row r="1717" spans="1:10" x14ac:dyDescent="0.25">
      <c r="A1717" s="47" t="s">
        <v>655</v>
      </c>
      <c r="B1717" s="47">
        <v>16.53</v>
      </c>
      <c r="C1717" s="47" t="str">
        <f t="shared" si="52"/>
        <v>Under Weight</v>
      </c>
      <c r="D1717" s="47">
        <v>5.08</v>
      </c>
      <c r="E1717" s="47" t="str">
        <f t="shared" si="53"/>
        <v>Normal</v>
      </c>
      <c r="F1717" s="47" t="s">
        <v>2380</v>
      </c>
      <c r="G1717" s="47" t="s">
        <v>2380</v>
      </c>
      <c r="H1717" s="47" t="s">
        <v>2380</v>
      </c>
      <c r="I1717" s="47">
        <v>2</v>
      </c>
      <c r="J1717" s="47" t="s">
        <v>2380</v>
      </c>
    </row>
    <row r="1718" spans="1:10" x14ac:dyDescent="0.25">
      <c r="A1718" s="47" t="s">
        <v>654</v>
      </c>
      <c r="B1718" s="47">
        <v>32.774999999999999</v>
      </c>
      <c r="C1718" s="47" t="str">
        <f t="shared" si="52"/>
        <v>Obesity</v>
      </c>
      <c r="D1718" s="47">
        <v>4.75</v>
      </c>
      <c r="E1718" s="47" t="str">
        <f t="shared" si="53"/>
        <v>Normal</v>
      </c>
      <c r="F1718" s="47" t="s">
        <v>2380</v>
      </c>
      <c r="G1718" s="47" t="s">
        <v>2380</v>
      </c>
      <c r="H1718" s="47" t="s">
        <v>2380</v>
      </c>
      <c r="I1718" s="47">
        <v>0</v>
      </c>
      <c r="J1718" s="47" t="s">
        <v>2380</v>
      </c>
    </row>
    <row r="1719" spans="1:10" x14ac:dyDescent="0.25">
      <c r="A1719" s="47" t="s">
        <v>653</v>
      </c>
      <c r="B1719" s="47">
        <v>30.9</v>
      </c>
      <c r="C1719" s="47" t="str">
        <f t="shared" si="52"/>
        <v>Obesity</v>
      </c>
      <c r="D1719" s="47">
        <v>6.05</v>
      </c>
      <c r="E1719" s="47" t="str">
        <f t="shared" si="53"/>
        <v>Prediabetes</v>
      </c>
      <c r="F1719" s="47" t="s">
        <v>2380</v>
      </c>
      <c r="G1719" s="47" t="s">
        <v>2380</v>
      </c>
      <c r="H1719" s="47" t="s">
        <v>2380</v>
      </c>
      <c r="I1719" s="47">
        <v>1</v>
      </c>
      <c r="J1719" s="47" t="s">
        <v>2380</v>
      </c>
    </row>
    <row r="1720" spans="1:10" x14ac:dyDescent="0.25">
      <c r="A1720" s="47" t="s">
        <v>652</v>
      </c>
      <c r="B1720" s="47">
        <v>15.58</v>
      </c>
      <c r="C1720" s="47" t="str">
        <f t="shared" si="52"/>
        <v>Under Weight</v>
      </c>
      <c r="D1720" s="47">
        <v>11.56</v>
      </c>
      <c r="E1720" s="47" t="str">
        <f t="shared" si="53"/>
        <v>Above Diabetes</v>
      </c>
      <c r="F1720" s="47" t="s">
        <v>2380</v>
      </c>
      <c r="G1720" s="47" t="s">
        <v>2380</v>
      </c>
      <c r="H1720" s="47" t="s">
        <v>2380</v>
      </c>
      <c r="I1720" s="47">
        <v>0</v>
      </c>
      <c r="J1720" s="47" t="s">
        <v>2380</v>
      </c>
    </row>
    <row r="1721" spans="1:10" x14ac:dyDescent="0.25">
      <c r="A1721" s="47" t="s">
        <v>651</v>
      </c>
      <c r="B1721" s="47">
        <v>26.315000000000001</v>
      </c>
      <c r="C1721" s="47" t="str">
        <f t="shared" si="52"/>
        <v>Over Weight</v>
      </c>
      <c r="D1721" s="47">
        <v>5.76</v>
      </c>
      <c r="E1721" s="47" t="str">
        <f t="shared" si="53"/>
        <v>Prediabetes</v>
      </c>
      <c r="F1721" s="47" t="s">
        <v>2380</v>
      </c>
      <c r="G1721" s="47" t="s">
        <v>2380</v>
      </c>
      <c r="H1721" s="47" t="s">
        <v>2380</v>
      </c>
      <c r="I1721" s="47">
        <v>0</v>
      </c>
      <c r="J1721" s="47" t="s">
        <v>2380</v>
      </c>
    </row>
    <row r="1722" spans="1:10" x14ac:dyDescent="0.25">
      <c r="A1722" s="47" t="s">
        <v>650</v>
      </c>
      <c r="B1722" s="47">
        <v>35.61</v>
      </c>
      <c r="C1722" s="47" t="str">
        <f t="shared" si="52"/>
        <v>Obesity</v>
      </c>
      <c r="D1722" s="47">
        <v>5.65</v>
      </c>
      <c r="E1722" s="47" t="str">
        <f t="shared" si="53"/>
        <v>Normal</v>
      </c>
      <c r="F1722" s="47" t="s">
        <v>2380</v>
      </c>
      <c r="G1722" s="47" t="s">
        <v>2382</v>
      </c>
      <c r="H1722" s="47" t="s">
        <v>2380</v>
      </c>
      <c r="I1722" s="47">
        <v>1</v>
      </c>
      <c r="J1722" s="47" t="s">
        <v>2380</v>
      </c>
    </row>
    <row r="1723" spans="1:10" x14ac:dyDescent="0.25">
      <c r="A1723" s="47" t="s">
        <v>649</v>
      </c>
      <c r="B1723" s="47">
        <v>37.56</v>
      </c>
      <c r="C1723" s="47" t="str">
        <f t="shared" si="52"/>
        <v>Obesity</v>
      </c>
      <c r="D1723" s="47">
        <v>5.88</v>
      </c>
      <c r="E1723" s="47" t="str">
        <f t="shared" si="53"/>
        <v>Prediabetes</v>
      </c>
      <c r="F1723" s="47" t="s">
        <v>2380</v>
      </c>
      <c r="G1723" s="47" t="s">
        <v>2382</v>
      </c>
      <c r="H1723" s="47" t="s">
        <v>2380</v>
      </c>
      <c r="I1723" s="47">
        <v>1</v>
      </c>
      <c r="J1723" s="47" t="s">
        <v>2380</v>
      </c>
    </row>
    <row r="1724" spans="1:10" x14ac:dyDescent="0.25">
      <c r="A1724" s="47" t="s">
        <v>648</v>
      </c>
      <c r="B1724" s="47">
        <v>15.49</v>
      </c>
      <c r="C1724" s="47" t="str">
        <f t="shared" si="52"/>
        <v>Under Weight</v>
      </c>
      <c r="D1724" s="47">
        <v>9.6</v>
      </c>
      <c r="E1724" s="47" t="str">
        <f t="shared" si="53"/>
        <v>Above Diabetes</v>
      </c>
      <c r="F1724" s="47" t="s">
        <v>2380</v>
      </c>
      <c r="G1724" s="47" t="s">
        <v>2380</v>
      </c>
      <c r="H1724" s="47" t="s">
        <v>2380</v>
      </c>
      <c r="I1724" s="47">
        <v>0</v>
      </c>
      <c r="J1724" s="47" t="s">
        <v>2380</v>
      </c>
    </row>
    <row r="1725" spans="1:10" x14ac:dyDescent="0.25">
      <c r="A1725" s="47" t="s">
        <v>647</v>
      </c>
      <c r="B1725" s="47">
        <v>23.48</v>
      </c>
      <c r="C1725" s="47" t="str">
        <f t="shared" si="52"/>
        <v>Healthy Weight</v>
      </c>
      <c r="D1725" s="47">
        <v>6.24</v>
      </c>
      <c r="E1725" s="47" t="str">
        <f t="shared" si="53"/>
        <v>Prediabetes</v>
      </c>
      <c r="F1725" s="47" t="s">
        <v>2380</v>
      </c>
      <c r="G1725" s="47" t="s">
        <v>2380</v>
      </c>
      <c r="H1725" s="47" t="s">
        <v>2380</v>
      </c>
      <c r="I1725" s="47">
        <v>1</v>
      </c>
      <c r="J1725" s="47" t="s">
        <v>2380</v>
      </c>
    </row>
    <row r="1726" spans="1:10" x14ac:dyDescent="0.25">
      <c r="A1726" s="47" t="s">
        <v>646</v>
      </c>
      <c r="B1726" s="47">
        <v>30.02</v>
      </c>
      <c r="C1726" s="47" t="str">
        <f t="shared" si="52"/>
        <v>Obesity</v>
      </c>
      <c r="D1726" s="47">
        <v>7.63</v>
      </c>
      <c r="E1726" s="47" t="str">
        <f t="shared" si="53"/>
        <v>Above Diabetes</v>
      </c>
      <c r="F1726" s="47" t="s">
        <v>2383</v>
      </c>
      <c r="G1726" s="47" t="s">
        <v>2380</v>
      </c>
      <c r="H1726" s="47" t="s">
        <v>2380</v>
      </c>
      <c r="I1726" s="47">
        <v>1</v>
      </c>
      <c r="J1726" s="47" t="s">
        <v>2380</v>
      </c>
    </row>
    <row r="1727" spans="1:10" x14ac:dyDescent="0.25">
      <c r="A1727" s="47" t="s">
        <v>645</v>
      </c>
      <c r="B1727" s="47">
        <v>26.885000000000002</v>
      </c>
      <c r="C1727" s="47" t="str">
        <f t="shared" si="52"/>
        <v>Over Weight</v>
      </c>
      <c r="D1727" s="47">
        <v>8.66</v>
      </c>
      <c r="E1727" s="47" t="str">
        <f t="shared" si="53"/>
        <v>Above Diabetes</v>
      </c>
      <c r="F1727" s="47" t="s">
        <v>2383</v>
      </c>
      <c r="G1727" s="47" t="s">
        <v>2380</v>
      </c>
      <c r="H1727" s="47" t="s">
        <v>2380</v>
      </c>
      <c r="I1727" s="47">
        <v>1</v>
      </c>
      <c r="J1727" s="47" t="s">
        <v>2380</v>
      </c>
    </row>
    <row r="1728" spans="1:10" x14ac:dyDescent="0.25">
      <c r="A1728" s="47" t="s">
        <v>644</v>
      </c>
      <c r="B1728" s="47">
        <v>25.84</v>
      </c>
      <c r="C1728" s="47" t="str">
        <f t="shared" si="52"/>
        <v>Over Weight</v>
      </c>
      <c r="D1728" s="47">
        <v>8.5500000000000007</v>
      </c>
      <c r="E1728" s="47" t="str">
        <f t="shared" si="53"/>
        <v>Above Diabetes</v>
      </c>
      <c r="F1728" s="47" t="s">
        <v>2383</v>
      </c>
      <c r="G1728" s="47" t="s">
        <v>2380</v>
      </c>
      <c r="H1728" s="47" t="s">
        <v>2380</v>
      </c>
      <c r="I1728" s="47">
        <v>1</v>
      </c>
      <c r="J1728" s="47" t="s">
        <v>2380</v>
      </c>
    </row>
    <row r="1729" spans="1:10" x14ac:dyDescent="0.25">
      <c r="A1729" s="47" t="s">
        <v>643</v>
      </c>
      <c r="B1729" s="47">
        <v>27.454999999999998</v>
      </c>
      <c r="C1729" s="47" t="str">
        <f t="shared" si="52"/>
        <v>Over Weight</v>
      </c>
      <c r="D1729" s="47">
        <v>4.54</v>
      </c>
      <c r="E1729" s="47" t="str">
        <f t="shared" si="53"/>
        <v>Normal</v>
      </c>
      <c r="F1729" s="47" t="s">
        <v>2380</v>
      </c>
      <c r="G1729" s="47" t="s">
        <v>2380</v>
      </c>
      <c r="H1729" s="47" t="s">
        <v>2380</v>
      </c>
      <c r="I1729" s="47">
        <v>0</v>
      </c>
      <c r="J1729" s="47" t="s">
        <v>2380</v>
      </c>
    </row>
    <row r="1730" spans="1:10" x14ac:dyDescent="0.25">
      <c r="A1730" s="47" t="s">
        <v>642</v>
      </c>
      <c r="B1730" s="47">
        <v>24.605</v>
      </c>
      <c r="C1730" s="47" t="str">
        <f t="shared" si="52"/>
        <v>Healthy Weight</v>
      </c>
      <c r="D1730" s="47">
        <v>5.7</v>
      </c>
      <c r="E1730" s="47" t="str">
        <f t="shared" si="53"/>
        <v>Prediabetes</v>
      </c>
      <c r="F1730" s="47" t="s">
        <v>2380</v>
      </c>
      <c r="G1730" s="47" t="s">
        <v>2380</v>
      </c>
      <c r="H1730" s="47" t="s">
        <v>2380</v>
      </c>
      <c r="I1730" s="47">
        <v>0</v>
      </c>
      <c r="J1730" s="47" t="s">
        <v>2380</v>
      </c>
    </row>
    <row r="1731" spans="1:10" x14ac:dyDescent="0.25">
      <c r="A1731" s="47" t="s">
        <v>641</v>
      </c>
      <c r="B1731" s="47">
        <v>30.8</v>
      </c>
      <c r="C1731" s="47" t="str">
        <f t="shared" ref="C1731:C1794" si="54">IF(B1731&lt;18.5,"Under Weight", IF(B1731&lt;=24.9,"Healthy Weight", IF(B1731&lt;=29.9,"Over Weight","Obesity")))</f>
        <v>Obesity</v>
      </c>
      <c r="D1731" s="47">
        <v>5.07</v>
      </c>
      <c r="E1731" s="47" t="str">
        <f t="shared" ref="E1731:E1794" si="55">IF(D1731&lt;5.7,"Normal", IF(D1731&lt;=6.4,"Prediabetes","Above Diabetes"))</f>
        <v>Normal</v>
      </c>
      <c r="F1731" s="47" t="s">
        <v>2380</v>
      </c>
      <c r="G1731" s="47" t="s">
        <v>2380</v>
      </c>
      <c r="H1731" s="47" t="s">
        <v>2380</v>
      </c>
      <c r="I1731" s="47">
        <v>0</v>
      </c>
      <c r="J1731" s="47" t="s">
        <v>2380</v>
      </c>
    </row>
    <row r="1732" spans="1:10" x14ac:dyDescent="0.25">
      <c r="A1732" s="47" t="s">
        <v>640</v>
      </c>
      <c r="B1732" s="47">
        <v>34.799999999999997</v>
      </c>
      <c r="C1732" s="47" t="str">
        <f t="shared" si="54"/>
        <v>Obesity</v>
      </c>
      <c r="D1732" s="47">
        <v>4.38</v>
      </c>
      <c r="E1732" s="47" t="str">
        <f t="shared" si="55"/>
        <v>Normal</v>
      </c>
      <c r="F1732" s="47" t="s">
        <v>2380</v>
      </c>
      <c r="G1732" s="47" t="s">
        <v>2380</v>
      </c>
      <c r="H1732" s="47" t="s">
        <v>2380</v>
      </c>
      <c r="I1732" s="47">
        <v>1</v>
      </c>
      <c r="J1732" s="47" t="s">
        <v>2380</v>
      </c>
    </row>
    <row r="1733" spans="1:10" x14ac:dyDescent="0.25">
      <c r="A1733" s="47" t="s">
        <v>639</v>
      </c>
      <c r="B1733" s="47">
        <v>34.21</v>
      </c>
      <c r="C1733" s="47" t="str">
        <f t="shared" si="54"/>
        <v>Obesity</v>
      </c>
      <c r="D1733" s="47">
        <v>4.54</v>
      </c>
      <c r="E1733" s="47" t="str">
        <f t="shared" si="55"/>
        <v>Normal</v>
      </c>
      <c r="F1733" s="47" t="s">
        <v>2380</v>
      </c>
      <c r="G1733" s="47" t="s">
        <v>2380</v>
      </c>
      <c r="H1733" s="47" t="s">
        <v>2380</v>
      </c>
      <c r="I1733" s="47">
        <v>1</v>
      </c>
      <c r="J1733" s="47" t="s">
        <v>2380</v>
      </c>
    </row>
    <row r="1734" spans="1:10" x14ac:dyDescent="0.25">
      <c r="A1734" s="47" t="s">
        <v>638</v>
      </c>
      <c r="B1734" s="47">
        <v>31</v>
      </c>
      <c r="C1734" s="47" t="str">
        <f t="shared" si="54"/>
        <v>Obesity</v>
      </c>
      <c r="D1734" s="47">
        <v>5.38</v>
      </c>
      <c r="E1734" s="47" t="str">
        <f t="shared" si="55"/>
        <v>Normal</v>
      </c>
      <c r="F1734" s="47" t="s">
        <v>2380</v>
      </c>
      <c r="G1734" s="47" t="s">
        <v>2380</v>
      </c>
      <c r="H1734" s="47" t="s">
        <v>2380</v>
      </c>
      <c r="I1734" s="47">
        <v>1</v>
      </c>
      <c r="J1734" s="47" t="s">
        <v>2380</v>
      </c>
    </row>
    <row r="1735" spans="1:10" x14ac:dyDescent="0.25">
      <c r="A1735" s="47" t="s">
        <v>637</v>
      </c>
      <c r="B1735" s="47">
        <v>26.125</v>
      </c>
      <c r="C1735" s="47" t="str">
        <f t="shared" si="54"/>
        <v>Over Weight</v>
      </c>
      <c r="D1735" s="47">
        <v>5.55</v>
      </c>
      <c r="E1735" s="47" t="str">
        <f t="shared" si="55"/>
        <v>Normal</v>
      </c>
      <c r="F1735" s="47" t="s">
        <v>2380</v>
      </c>
      <c r="G1735" s="47" t="s">
        <v>2380</v>
      </c>
      <c r="H1735" s="47" t="s">
        <v>2380</v>
      </c>
      <c r="I1735" s="47">
        <v>1</v>
      </c>
      <c r="J1735" s="47" t="s">
        <v>2380</v>
      </c>
    </row>
    <row r="1736" spans="1:10" x14ac:dyDescent="0.25">
      <c r="A1736" s="47" t="s">
        <v>636</v>
      </c>
      <c r="B1736" s="47">
        <v>30.13</v>
      </c>
      <c r="C1736" s="47" t="str">
        <f t="shared" si="54"/>
        <v>Obesity</v>
      </c>
      <c r="D1736" s="47">
        <v>4.03</v>
      </c>
      <c r="E1736" s="47" t="str">
        <f t="shared" si="55"/>
        <v>Normal</v>
      </c>
      <c r="F1736" s="47" t="s">
        <v>2383</v>
      </c>
      <c r="G1736" s="47" t="s">
        <v>2380</v>
      </c>
      <c r="H1736" s="47" t="s">
        <v>2380</v>
      </c>
      <c r="I1736" s="47">
        <v>1</v>
      </c>
      <c r="J1736" s="47" t="s">
        <v>2380</v>
      </c>
    </row>
    <row r="1737" spans="1:10" x14ac:dyDescent="0.25">
      <c r="A1737" s="47" t="s">
        <v>635</v>
      </c>
      <c r="B1737" s="47">
        <v>34.19</v>
      </c>
      <c r="C1737" s="47" t="str">
        <f t="shared" si="54"/>
        <v>Obesity</v>
      </c>
      <c r="D1737" s="47">
        <v>4.1900000000000004</v>
      </c>
      <c r="E1737" s="47" t="str">
        <f t="shared" si="55"/>
        <v>Normal</v>
      </c>
      <c r="F1737" s="47" t="s">
        <v>2380</v>
      </c>
      <c r="G1737" s="47" t="s">
        <v>2380</v>
      </c>
      <c r="H1737" s="47" t="s">
        <v>2380</v>
      </c>
      <c r="I1737" s="47">
        <v>0</v>
      </c>
      <c r="J1737" s="47" t="s">
        <v>2380</v>
      </c>
    </row>
    <row r="1738" spans="1:10" x14ac:dyDescent="0.25">
      <c r="A1738" s="47" t="s">
        <v>634</v>
      </c>
      <c r="B1738" s="47">
        <v>22.515000000000001</v>
      </c>
      <c r="C1738" s="47" t="str">
        <f t="shared" si="54"/>
        <v>Healthy Weight</v>
      </c>
      <c r="D1738" s="47">
        <v>4.37</v>
      </c>
      <c r="E1738" s="47" t="str">
        <f t="shared" si="55"/>
        <v>Normal</v>
      </c>
      <c r="F1738" s="47" t="s">
        <v>2380</v>
      </c>
      <c r="G1738" s="47" t="s">
        <v>2380</v>
      </c>
      <c r="H1738" s="47" t="s">
        <v>2383</v>
      </c>
      <c r="I1738" s="47">
        <v>1</v>
      </c>
      <c r="J1738" s="47" t="s">
        <v>2380</v>
      </c>
    </row>
    <row r="1739" spans="1:10" x14ac:dyDescent="0.25">
      <c r="A1739" s="47" t="s">
        <v>633</v>
      </c>
      <c r="B1739" s="47">
        <v>18.239999999999998</v>
      </c>
      <c r="C1739" s="47" t="str">
        <f t="shared" si="54"/>
        <v>Under Weight</v>
      </c>
      <c r="D1739" s="47">
        <v>5.31</v>
      </c>
      <c r="E1739" s="47" t="str">
        <f t="shared" si="55"/>
        <v>Normal</v>
      </c>
      <c r="F1739" s="47" t="s">
        <v>2383</v>
      </c>
      <c r="G1739" s="47" t="s">
        <v>2380</v>
      </c>
      <c r="H1739" s="47" t="s">
        <v>2383</v>
      </c>
      <c r="I1739" s="47">
        <v>1</v>
      </c>
      <c r="J1739" s="47" t="s">
        <v>2380</v>
      </c>
    </row>
    <row r="1740" spans="1:10" x14ac:dyDescent="0.25">
      <c r="A1740" s="47" t="s">
        <v>631</v>
      </c>
      <c r="B1740" s="47">
        <v>37.28</v>
      </c>
      <c r="C1740" s="47" t="str">
        <f t="shared" si="54"/>
        <v>Obesity</v>
      </c>
      <c r="D1740" s="47">
        <v>4.66</v>
      </c>
      <c r="E1740" s="47" t="str">
        <f t="shared" si="55"/>
        <v>Normal</v>
      </c>
      <c r="F1740" s="47" t="s">
        <v>2380</v>
      </c>
      <c r="G1740" s="47" t="s">
        <v>2382</v>
      </c>
      <c r="H1740" s="47" t="s">
        <v>2380</v>
      </c>
      <c r="I1740" s="47">
        <v>1</v>
      </c>
      <c r="J1740" s="47" t="s">
        <v>2380</v>
      </c>
    </row>
    <row r="1741" spans="1:10" x14ac:dyDescent="0.25">
      <c r="A1741" s="47" t="s">
        <v>630</v>
      </c>
      <c r="B1741" s="47">
        <v>18.2</v>
      </c>
      <c r="C1741" s="47" t="str">
        <f t="shared" si="54"/>
        <v>Under Weight</v>
      </c>
      <c r="D1741" s="47">
        <v>6.19</v>
      </c>
      <c r="E1741" s="47" t="str">
        <f t="shared" si="55"/>
        <v>Prediabetes</v>
      </c>
      <c r="F1741" s="47" t="s">
        <v>2380</v>
      </c>
      <c r="G1741" s="47" t="s">
        <v>2380</v>
      </c>
      <c r="H1741" s="47" t="s">
        <v>2383</v>
      </c>
      <c r="I1741" s="47">
        <v>1</v>
      </c>
      <c r="J1741" s="47" t="s">
        <v>2380</v>
      </c>
    </row>
    <row r="1742" spans="1:10" x14ac:dyDescent="0.25">
      <c r="A1742" s="47" t="s">
        <v>629</v>
      </c>
      <c r="B1742" s="47">
        <v>20.53</v>
      </c>
      <c r="C1742" s="47" t="str">
        <f t="shared" si="54"/>
        <v>Healthy Weight</v>
      </c>
      <c r="D1742" s="47">
        <v>4.8600000000000003</v>
      </c>
      <c r="E1742" s="47" t="str">
        <f t="shared" si="55"/>
        <v>Normal</v>
      </c>
      <c r="F1742" s="47" t="s">
        <v>2380</v>
      </c>
      <c r="G1742" s="47" t="s">
        <v>2380</v>
      </c>
      <c r="H1742" s="47" t="s">
        <v>2380</v>
      </c>
      <c r="I1742" s="47">
        <v>1</v>
      </c>
      <c r="J1742" s="47" t="s">
        <v>2380</v>
      </c>
    </row>
    <row r="1743" spans="1:10" x14ac:dyDescent="0.25">
      <c r="A1743" s="47" t="s">
        <v>628</v>
      </c>
      <c r="B1743" s="47">
        <v>23.79</v>
      </c>
      <c r="C1743" s="47" t="str">
        <f t="shared" si="54"/>
        <v>Healthy Weight</v>
      </c>
      <c r="D1743" s="47">
        <v>4.74</v>
      </c>
      <c r="E1743" s="47" t="str">
        <f t="shared" si="55"/>
        <v>Normal</v>
      </c>
      <c r="F1743" s="47" t="s">
        <v>2380</v>
      </c>
      <c r="G1743" s="47" t="s">
        <v>2380</v>
      </c>
      <c r="H1743" s="47" t="s">
        <v>2380</v>
      </c>
      <c r="I1743" s="47">
        <v>0</v>
      </c>
      <c r="J1743" s="47" t="s">
        <v>2380</v>
      </c>
    </row>
    <row r="1744" spans="1:10" x14ac:dyDescent="0.25">
      <c r="A1744" s="47" t="s">
        <v>627</v>
      </c>
      <c r="B1744" s="47">
        <v>29.8</v>
      </c>
      <c r="C1744" s="47" t="str">
        <f t="shared" si="54"/>
        <v>Over Weight</v>
      </c>
      <c r="D1744" s="47">
        <v>6.03</v>
      </c>
      <c r="E1744" s="47" t="str">
        <f t="shared" si="55"/>
        <v>Prediabetes</v>
      </c>
      <c r="F1744" s="47" t="s">
        <v>2380</v>
      </c>
      <c r="G1744" s="47" t="s">
        <v>2380</v>
      </c>
      <c r="H1744" s="47" t="s">
        <v>2380</v>
      </c>
      <c r="I1744" s="47">
        <v>0</v>
      </c>
      <c r="J1744" s="47" t="s">
        <v>2380</v>
      </c>
    </row>
    <row r="1745" spans="1:10" x14ac:dyDescent="0.25">
      <c r="A1745" s="47" t="s">
        <v>626</v>
      </c>
      <c r="B1745" s="47">
        <v>31.54</v>
      </c>
      <c r="C1745" s="47" t="str">
        <f t="shared" si="54"/>
        <v>Obesity</v>
      </c>
      <c r="D1745" s="47">
        <v>4.71</v>
      </c>
      <c r="E1745" s="47" t="str">
        <f t="shared" si="55"/>
        <v>Normal</v>
      </c>
      <c r="F1745" s="47" t="s">
        <v>2380</v>
      </c>
      <c r="G1745" s="47" t="s">
        <v>2380</v>
      </c>
      <c r="H1745" s="47" t="s">
        <v>2380</v>
      </c>
      <c r="I1745" s="47">
        <v>0</v>
      </c>
      <c r="J1745" s="47" t="s">
        <v>2380</v>
      </c>
    </row>
    <row r="1746" spans="1:10" x14ac:dyDescent="0.25">
      <c r="A1746" s="47" t="s">
        <v>625</v>
      </c>
      <c r="B1746" s="47">
        <v>20.82</v>
      </c>
      <c r="C1746" s="47" t="str">
        <f t="shared" si="54"/>
        <v>Healthy Weight</v>
      </c>
      <c r="D1746" s="47">
        <v>5.55</v>
      </c>
      <c r="E1746" s="47" t="str">
        <f t="shared" si="55"/>
        <v>Normal</v>
      </c>
      <c r="F1746" s="47" t="s">
        <v>2380</v>
      </c>
      <c r="G1746" s="47" t="s">
        <v>2380</v>
      </c>
      <c r="H1746" s="47" t="s">
        <v>2380</v>
      </c>
      <c r="I1746" s="47">
        <v>1</v>
      </c>
      <c r="J1746" s="47" t="s">
        <v>2380</v>
      </c>
    </row>
    <row r="1747" spans="1:10" x14ac:dyDescent="0.25">
      <c r="A1747" s="47" t="s">
        <v>624</v>
      </c>
      <c r="B1747" s="47">
        <v>38.83</v>
      </c>
      <c r="C1747" s="47" t="str">
        <f t="shared" si="54"/>
        <v>Obesity</v>
      </c>
      <c r="D1747" s="47">
        <v>4.78</v>
      </c>
      <c r="E1747" s="47" t="str">
        <f t="shared" si="55"/>
        <v>Normal</v>
      </c>
      <c r="F1747" s="47" t="s">
        <v>2380</v>
      </c>
      <c r="G1747" s="47" t="s">
        <v>2380</v>
      </c>
      <c r="H1747" s="47" t="s">
        <v>2383</v>
      </c>
      <c r="I1747" s="47">
        <v>1</v>
      </c>
      <c r="J1747" s="47" t="s">
        <v>2380</v>
      </c>
    </row>
    <row r="1748" spans="1:10" x14ac:dyDescent="0.25">
      <c r="A1748" s="47" t="s">
        <v>623</v>
      </c>
      <c r="B1748" s="47">
        <v>23.44</v>
      </c>
      <c r="C1748" s="47" t="str">
        <f t="shared" si="54"/>
        <v>Healthy Weight</v>
      </c>
      <c r="D1748" s="47">
        <v>4.6500000000000004</v>
      </c>
      <c r="E1748" s="47" t="str">
        <f t="shared" si="55"/>
        <v>Normal</v>
      </c>
      <c r="F1748" s="47" t="s">
        <v>2383</v>
      </c>
      <c r="G1748" s="47" t="s">
        <v>2380</v>
      </c>
      <c r="H1748" s="47" t="s">
        <v>2380</v>
      </c>
      <c r="I1748" s="47">
        <v>1</v>
      </c>
      <c r="J1748" s="47" t="s">
        <v>2380</v>
      </c>
    </row>
    <row r="1749" spans="1:10" x14ac:dyDescent="0.25">
      <c r="A1749" s="47" t="s">
        <v>622</v>
      </c>
      <c r="B1749" s="47">
        <v>24.13</v>
      </c>
      <c r="C1749" s="47" t="str">
        <f t="shared" si="54"/>
        <v>Healthy Weight</v>
      </c>
      <c r="D1749" s="47">
        <v>5.2</v>
      </c>
      <c r="E1749" s="47" t="str">
        <f t="shared" si="55"/>
        <v>Normal</v>
      </c>
      <c r="F1749" s="47" t="s">
        <v>2380</v>
      </c>
      <c r="G1749" s="47" t="s">
        <v>2380</v>
      </c>
      <c r="H1749" s="47" t="s">
        <v>2380</v>
      </c>
      <c r="I1749" s="47">
        <v>1</v>
      </c>
      <c r="J1749" s="47" t="s">
        <v>2380</v>
      </c>
    </row>
    <row r="1750" spans="1:10" x14ac:dyDescent="0.25">
      <c r="A1750" s="47" t="s">
        <v>621</v>
      </c>
      <c r="B1750" s="47">
        <v>42.13</v>
      </c>
      <c r="C1750" s="47" t="str">
        <f t="shared" si="54"/>
        <v>Obesity</v>
      </c>
      <c r="D1750" s="47">
        <v>4.54</v>
      </c>
      <c r="E1750" s="47" t="str">
        <f t="shared" si="55"/>
        <v>Normal</v>
      </c>
      <c r="F1750" s="47" t="s">
        <v>2383</v>
      </c>
      <c r="G1750" s="47" t="s">
        <v>2380</v>
      </c>
      <c r="H1750" s="47" t="s">
        <v>2380</v>
      </c>
      <c r="I1750" s="47">
        <v>1</v>
      </c>
      <c r="J1750" s="47" t="s">
        <v>2380</v>
      </c>
    </row>
    <row r="1751" spans="1:10" x14ac:dyDescent="0.25">
      <c r="A1751" s="47" t="s">
        <v>620</v>
      </c>
      <c r="B1751" s="47">
        <v>17.86</v>
      </c>
      <c r="C1751" s="47" t="str">
        <f t="shared" si="54"/>
        <v>Under Weight</v>
      </c>
      <c r="D1751" s="47">
        <v>4.1100000000000003</v>
      </c>
      <c r="E1751" s="47" t="str">
        <f t="shared" si="55"/>
        <v>Normal</v>
      </c>
      <c r="F1751" s="47" t="s">
        <v>2380</v>
      </c>
      <c r="G1751" s="47" t="s">
        <v>2380</v>
      </c>
      <c r="H1751" s="47" t="s">
        <v>2380</v>
      </c>
      <c r="I1751" s="47">
        <v>1</v>
      </c>
      <c r="J1751" s="47" t="s">
        <v>2380</v>
      </c>
    </row>
    <row r="1752" spans="1:10" x14ac:dyDescent="0.25">
      <c r="A1752" s="47" t="s">
        <v>619</v>
      </c>
      <c r="B1752" s="47">
        <v>32.78</v>
      </c>
      <c r="C1752" s="47" t="str">
        <f t="shared" si="54"/>
        <v>Obesity</v>
      </c>
      <c r="D1752" s="47">
        <v>4.63</v>
      </c>
      <c r="E1752" s="47" t="str">
        <f t="shared" si="55"/>
        <v>Normal</v>
      </c>
      <c r="F1752" s="47" t="s">
        <v>2380</v>
      </c>
      <c r="G1752" s="47" t="s">
        <v>2380</v>
      </c>
      <c r="H1752" s="47" t="s">
        <v>2380</v>
      </c>
      <c r="I1752" s="47">
        <v>0</v>
      </c>
      <c r="J1752" s="47" t="s">
        <v>2380</v>
      </c>
    </row>
    <row r="1753" spans="1:10" x14ac:dyDescent="0.25">
      <c r="A1753" s="47" t="s">
        <v>618</v>
      </c>
      <c r="B1753" s="47">
        <v>23.9</v>
      </c>
      <c r="C1753" s="47" t="str">
        <f t="shared" si="54"/>
        <v>Healthy Weight</v>
      </c>
      <c r="D1753" s="47">
        <v>6.06</v>
      </c>
      <c r="E1753" s="47" t="str">
        <f t="shared" si="55"/>
        <v>Prediabetes</v>
      </c>
      <c r="F1753" s="47" t="s">
        <v>2383</v>
      </c>
      <c r="G1753" s="47" t="s">
        <v>2380</v>
      </c>
      <c r="H1753" s="47" t="s">
        <v>2383</v>
      </c>
      <c r="I1753" s="47">
        <v>1</v>
      </c>
      <c r="J1753" s="47" t="s">
        <v>2380</v>
      </c>
    </row>
    <row r="1754" spans="1:10" x14ac:dyDescent="0.25">
      <c r="A1754" s="47" t="s">
        <v>617</v>
      </c>
      <c r="B1754" s="47">
        <v>15.47</v>
      </c>
      <c r="C1754" s="47" t="str">
        <f t="shared" si="54"/>
        <v>Under Weight</v>
      </c>
      <c r="D1754" s="47">
        <v>8.43</v>
      </c>
      <c r="E1754" s="47" t="str">
        <f t="shared" si="55"/>
        <v>Above Diabetes</v>
      </c>
      <c r="F1754" s="47" t="s">
        <v>2380</v>
      </c>
      <c r="G1754" s="47" t="s">
        <v>2380</v>
      </c>
      <c r="H1754" s="47" t="s">
        <v>2380</v>
      </c>
      <c r="I1754" s="47">
        <v>0</v>
      </c>
      <c r="J1754" s="47" t="s">
        <v>2380</v>
      </c>
    </row>
    <row r="1755" spans="1:10" x14ac:dyDescent="0.25">
      <c r="A1755" s="47" t="s">
        <v>616</v>
      </c>
      <c r="B1755" s="47">
        <v>28.54</v>
      </c>
      <c r="C1755" s="47" t="str">
        <f t="shared" si="54"/>
        <v>Over Weight</v>
      </c>
      <c r="D1755" s="47">
        <v>5.51</v>
      </c>
      <c r="E1755" s="47" t="str">
        <f t="shared" si="55"/>
        <v>Normal</v>
      </c>
      <c r="F1755" s="47" t="s">
        <v>2380</v>
      </c>
      <c r="G1755" s="47" t="s">
        <v>2380</v>
      </c>
      <c r="H1755" s="47" t="s">
        <v>2383</v>
      </c>
      <c r="I1755" s="47">
        <v>1</v>
      </c>
      <c r="J1755" s="47" t="s">
        <v>2380</v>
      </c>
    </row>
    <row r="1756" spans="1:10" x14ac:dyDescent="0.25">
      <c r="A1756" s="47" t="s">
        <v>615</v>
      </c>
      <c r="B1756" s="47">
        <v>18.54</v>
      </c>
      <c r="C1756" s="47" t="str">
        <f t="shared" si="54"/>
        <v>Healthy Weight</v>
      </c>
      <c r="D1756" s="47">
        <v>4.95</v>
      </c>
      <c r="E1756" s="47" t="str">
        <f t="shared" si="55"/>
        <v>Normal</v>
      </c>
      <c r="F1756" s="47" t="s">
        <v>2380</v>
      </c>
      <c r="G1756" s="47" t="s">
        <v>2380</v>
      </c>
      <c r="H1756" s="47" t="s">
        <v>2380</v>
      </c>
      <c r="I1756" s="47">
        <v>0</v>
      </c>
      <c r="J1756" s="47" t="s">
        <v>2380</v>
      </c>
    </row>
    <row r="1757" spans="1:10" x14ac:dyDescent="0.25">
      <c r="A1757" s="47" t="s">
        <v>614</v>
      </c>
      <c r="B1757" s="47">
        <v>32.18</v>
      </c>
      <c r="C1757" s="47" t="str">
        <f t="shared" si="54"/>
        <v>Obesity</v>
      </c>
      <c r="D1757" s="47">
        <v>6.44</v>
      </c>
      <c r="E1757" s="47" t="str">
        <f t="shared" si="55"/>
        <v>Above Diabetes</v>
      </c>
      <c r="F1757" s="47" t="s">
        <v>2383</v>
      </c>
      <c r="G1757" s="47" t="s">
        <v>2380</v>
      </c>
      <c r="H1757" s="47" t="s">
        <v>2383</v>
      </c>
      <c r="I1757" s="47">
        <v>1</v>
      </c>
      <c r="J1757" s="47" t="s">
        <v>2380</v>
      </c>
    </row>
    <row r="1758" spans="1:10" x14ac:dyDescent="0.25">
      <c r="A1758" s="47" t="s">
        <v>613</v>
      </c>
      <c r="B1758" s="47">
        <v>37.380000000000003</v>
      </c>
      <c r="C1758" s="47" t="str">
        <f t="shared" si="54"/>
        <v>Obesity</v>
      </c>
      <c r="D1758" s="47">
        <v>6.05</v>
      </c>
      <c r="E1758" s="47" t="str">
        <f t="shared" si="55"/>
        <v>Prediabetes</v>
      </c>
      <c r="F1758" s="47" t="s">
        <v>2383</v>
      </c>
      <c r="G1758" s="47" t="s">
        <v>2380</v>
      </c>
      <c r="H1758" s="47" t="s">
        <v>2380</v>
      </c>
      <c r="I1758" s="47">
        <v>0</v>
      </c>
      <c r="J1758" s="47" t="s">
        <v>2380</v>
      </c>
    </row>
    <row r="1759" spans="1:10" x14ac:dyDescent="0.25">
      <c r="A1759" s="47" t="s">
        <v>612</v>
      </c>
      <c r="B1759" s="47">
        <v>31.12</v>
      </c>
      <c r="C1759" s="47" t="str">
        <f t="shared" si="54"/>
        <v>Obesity</v>
      </c>
      <c r="D1759" s="47">
        <v>4.76</v>
      </c>
      <c r="E1759" s="47" t="str">
        <f t="shared" si="55"/>
        <v>Normal</v>
      </c>
      <c r="F1759" s="47" t="s">
        <v>2383</v>
      </c>
      <c r="G1759" s="47" t="s">
        <v>2380</v>
      </c>
      <c r="H1759" s="47" t="s">
        <v>2383</v>
      </c>
      <c r="I1759" s="47">
        <v>1</v>
      </c>
      <c r="J1759" s="47" t="s">
        <v>2380</v>
      </c>
    </row>
    <row r="1760" spans="1:10" x14ac:dyDescent="0.25">
      <c r="A1760" s="47" t="s">
        <v>611</v>
      </c>
      <c r="B1760" s="47">
        <v>22.01</v>
      </c>
      <c r="C1760" s="47" t="str">
        <f t="shared" si="54"/>
        <v>Healthy Weight</v>
      </c>
      <c r="D1760" s="47">
        <v>6.72</v>
      </c>
      <c r="E1760" s="47" t="str">
        <f t="shared" si="55"/>
        <v>Above Diabetes</v>
      </c>
      <c r="F1760" s="47" t="s">
        <v>2383</v>
      </c>
      <c r="G1760" s="47" t="s">
        <v>2380</v>
      </c>
      <c r="H1760" s="47" t="s">
        <v>2380</v>
      </c>
      <c r="I1760" s="47">
        <v>1</v>
      </c>
      <c r="J1760" s="47" t="s">
        <v>2380</v>
      </c>
    </row>
    <row r="1761" spans="1:10" x14ac:dyDescent="0.25">
      <c r="A1761" s="47" t="s">
        <v>610</v>
      </c>
      <c r="B1761" s="47">
        <v>27.645</v>
      </c>
      <c r="C1761" s="47" t="str">
        <f t="shared" si="54"/>
        <v>Over Weight</v>
      </c>
      <c r="D1761" s="47">
        <v>5.7</v>
      </c>
      <c r="E1761" s="47" t="str">
        <f t="shared" si="55"/>
        <v>Prediabetes</v>
      </c>
      <c r="F1761" s="47" t="s">
        <v>2380</v>
      </c>
      <c r="G1761" s="47" t="s">
        <v>2380</v>
      </c>
      <c r="H1761" s="47" t="s">
        <v>2380</v>
      </c>
      <c r="I1761" s="47">
        <v>0</v>
      </c>
      <c r="J1761" s="47" t="s">
        <v>2380</v>
      </c>
    </row>
    <row r="1762" spans="1:10" x14ac:dyDescent="0.25">
      <c r="A1762" s="47" t="s">
        <v>609</v>
      </c>
      <c r="B1762" s="47">
        <v>29.64</v>
      </c>
      <c r="C1762" s="47" t="str">
        <f t="shared" si="54"/>
        <v>Over Weight</v>
      </c>
      <c r="D1762" s="47">
        <v>5.31</v>
      </c>
      <c r="E1762" s="47" t="str">
        <f t="shared" si="55"/>
        <v>Normal</v>
      </c>
      <c r="F1762" s="47" t="s">
        <v>2383</v>
      </c>
      <c r="G1762" s="47" t="s">
        <v>2380</v>
      </c>
      <c r="H1762" s="47" t="s">
        <v>2380</v>
      </c>
      <c r="I1762" s="47">
        <v>0</v>
      </c>
      <c r="J1762" s="47" t="s">
        <v>2380</v>
      </c>
    </row>
    <row r="1763" spans="1:10" x14ac:dyDescent="0.25">
      <c r="A1763" s="47" t="s">
        <v>608</v>
      </c>
      <c r="B1763" s="47">
        <v>33.700000000000003</v>
      </c>
      <c r="C1763" s="47" t="str">
        <f t="shared" si="54"/>
        <v>Obesity</v>
      </c>
      <c r="D1763" s="47">
        <v>4.32</v>
      </c>
      <c r="E1763" s="47" t="str">
        <f t="shared" si="55"/>
        <v>Normal</v>
      </c>
      <c r="F1763" s="47" t="s">
        <v>2383</v>
      </c>
      <c r="G1763" s="47" t="s">
        <v>2380</v>
      </c>
      <c r="H1763" s="47" t="s">
        <v>2380</v>
      </c>
      <c r="I1763" s="47">
        <v>1</v>
      </c>
      <c r="J1763" s="47" t="s">
        <v>2380</v>
      </c>
    </row>
    <row r="1764" spans="1:10" x14ac:dyDescent="0.25">
      <c r="A1764" s="47" t="s">
        <v>607</v>
      </c>
      <c r="B1764" s="47">
        <v>27.5</v>
      </c>
      <c r="C1764" s="47" t="str">
        <f t="shared" si="54"/>
        <v>Over Weight</v>
      </c>
      <c r="D1764" s="47">
        <v>4.2300000000000004</v>
      </c>
      <c r="E1764" s="47" t="str">
        <f t="shared" si="55"/>
        <v>Normal</v>
      </c>
      <c r="F1764" s="47" t="s">
        <v>2383</v>
      </c>
      <c r="G1764" s="47" t="s">
        <v>2380</v>
      </c>
      <c r="H1764" s="47" t="s">
        <v>2380</v>
      </c>
      <c r="I1764" s="47">
        <v>1</v>
      </c>
      <c r="J1764" s="47" t="s">
        <v>2380</v>
      </c>
    </row>
    <row r="1765" spans="1:10" x14ac:dyDescent="0.25">
      <c r="A1765" s="47" t="s">
        <v>606</v>
      </c>
      <c r="B1765" s="47">
        <v>16.12</v>
      </c>
      <c r="C1765" s="47" t="str">
        <f t="shared" si="54"/>
        <v>Under Weight</v>
      </c>
      <c r="D1765" s="47">
        <v>6.09</v>
      </c>
      <c r="E1765" s="47" t="str">
        <f t="shared" si="55"/>
        <v>Prediabetes</v>
      </c>
      <c r="F1765" s="47" t="s">
        <v>2380</v>
      </c>
      <c r="G1765" s="47" t="s">
        <v>2380</v>
      </c>
      <c r="H1765" s="47" t="s">
        <v>2380</v>
      </c>
      <c r="I1765" s="47">
        <v>0</v>
      </c>
      <c r="J1765" s="47" t="s">
        <v>2380</v>
      </c>
    </row>
    <row r="1766" spans="1:10" x14ac:dyDescent="0.25">
      <c r="A1766" s="47" t="s">
        <v>605</v>
      </c>
      <c r="B1766" s="47">
        <v>26.73</v>
      </c>
      <c r="C1766" s="47" t="str">
        <f t="shared" si="54"/>
        <v>Over Weight</v>
      </c>
      <c r="D1766" s="47">
        <v>4.74</v>
      </c>
      <c r="E1766" s="47" t="str">
        <f t="shared" si="55"/>
        <v>Normal</v>
      </c>
      <c r="F1766" s="47" t="s">
        <v>2383</v>
      </c>
      <c r="G1766" s="47" t="s">
        <v>2380</v>
      </c>
      <c r="H1766" s="47" t="s">
        <v>2380</v>
      </c>
      <c r="I1766" s="47">
        <v>1</v>
      </c>
      <c r="J1766" s="47" t="s">
        <v>2380</v>
      </c>
    </row>
    <row r="1767" spans="1:10" x14ac:dyDescent="0.25">
      <c r="A1767" s="47" t="s">
        <v>604</v>
      </c>
      <c r="B1767" s="47">
        <v>37.25</v>
      </c>
      <c r="C1767" s="47" t="str">
        <f t="shared" si="54"/>
        <v>Obesity</v>
      </c>
      <c r="D1767" s="47">
        <v>6.23</v>
      </c>
      <c r="E1767" s="47" t="str">
        <f t="shared" si="55"/>
        <v>Prediabetes</v>
      </c>
      <c r="F1767" s="47" t="s">
        <v>2383</v>
      </c>
      <c r="G1767" s="47" t="s">
        <v>2380</v>
      </c>
      <c r="H1767" s="47" t="s">
        <v>2380</v>
      </c>
      <c r="I1767" s="47">
        <v>0</v>
      </c>
      <c r="J1767" s="47" t="s">
        <v>2380</v>
      </c>
    </row>
    <row r="1768" spans="1:10" x14ac:dyDescent="0.25">
      <c r="A1768" s="47" t="s">
        <v>603</v>
      </c>
      <c r="B1768" s="47">
        <v>23.56</v>
      </c>
      <c r="C1768" s="47" t="str">
        <f t="shared" si="54"/>
        <v>Healthy Weight</v>
      </c>
      <c r="D1768" s="47">
        <v>5.45</v>
      </c>
      <c r="E1768" s="47" t="str">
        <f t="shared" si="55"/>
        <v>Normal</v>
      </c>
      <c r="F1768" s="47" t="s">
        <v>2383</v>
      </c>
      <c r="G1768" s="47" t="s">
        <v>2380</v>
      </c>
      <c r="H1768" s="47" t="s">
        <v>2380</v>
      </c>
      <c r="I1768" s="47">
        <v>1</v>
      </c>
      <c r="J1768" s="47" t="s">
        <v>2380</v>
      </c>
    </row>
    <row r="1769" spans="1:10" x14ac:dyDescent="0.25">
      <c r="A1769" s="47" t="s">
        <v>602</v>
      </c>
      <c r="B1769" s="47">
        <v>15.84</v>
      </c>
      <c r="C1769" s="47" t="str">
        <f t="shared" si="54"/>
        <v>Under Weight</v>
      </c>
      <c r="D1769" s="47">
        <v>10.34</v>
      </c>
      <c r="E1769" s="47" t="str">
        <f t="shared" si="55"/>
        <v>Above Diabetes</v>
      </c>
      <c r="F1769" s="47" t="s">
        <v>2380</v>
      </c>
      <c r="G1769" s="47" t="s">
        <v>2380</v>
      </c>
      <c r="H1769" s="47" t="s">
        <v>2380</v>
      </c>
      <c r="I1769" s="47">
        <v>2</v>
      </c>
      <c r="J1769" s="47" t="s">
        <v>2380</v>
      </c>
    </row>
    <row r="1770" spans="1:10" x14ac:dyDescent="0.25">
      <c r="A1770" s="47" t="s">
        <v>601</v>
      </c>
      <c r="B1770" s="47">
        <v>36.630000000000003</v>
      </c>
      <c r="C1770" s="47" t="str">
        <f t="shared" si="54"/>
        <v>Obesity</v>
      </c>
      <c r="D1770" s="47">
        <v>5.15</v>
      </c>
      <c r="E1770" s="47" t="str">
        <f t="shared" si="55"/>
        <v>Normal</v>
      </c>
      <c r="F1770" s="47" t="s">
        <v>2380</v>
      </c>
      <c r="G1770" s="47" t="s">
        <v>2380</v>
      </c>
      <c r="H1770" s="47" t="s">
        <v>2380</v>
      </c>
      <c r="I1770" s="47">
        <v>0</v>
      </c>
      <c r="J1770" s="47" t="s">
        <v>2380</v>
      </c>
    </row>
    <row r="1771" spans="1:10" x14ac:dyDescent="0.25">
      <c r="A1771" s="47" t="s">
        <v>600</v>
      </c>
      <c r="B1771" s="47">
        <v>16.47</v>
      </c>
      <c r="C1771" s="47" t="str">
        <f t="shared" si="54"/>
        <v>Under Weight</v>
      </c>
      <c r="D1771" s="47">
        <v>11.72</v>
      </c>
      <c r="E1771" s="47" t="str">
        <f t="shared" si="55"/>
        <v>Above Diabetes</v>
      </c>
      <c r="F1771" s="47" t="s">
        <v>2380</v>
      </c>
      <c r="G1771" s="47" t="s">
        <v>2380</v>
      </c>
      <c r="H1771" s="47" t="s">
        <v>2380</v>
      </c>
      <c r="I1771" s="47">
        <v>0</v>
      </c>
      <c r="J1771" s="47" t="s">
        <v>2380</v>
      </c>
    </row>
    <row r="1772" spans="1:10" x14ac:dyDescent="0.25">
      <c r="A1772" s="47" t="s">
        <v>599</v>
      </c>
      <c r="B1772" s="47">
        <v>25.8</v>
      </c>
      <c r="C1772" s="47" t="str">
        <f t="shared" si="54"/>
        <v>Over Weight</v>
      </c>
      <c r="D1772" s="47">
        <v>5.29</v>
      </c>
      <c r="E1772" s="47" t="str">
        <f t="shared" si="55"/>
        <v>Normal</v>
      </c>
      <c r="F1772" s="47" t="s">
        <v>2380</v>
      </c>
      <c r="G1772" s="47" t="s">
        <v>2380</v>
      </c>
      <c r="H1772" s="47" t="s">
        <v>2380</v>
      </c>
      <c r="I1772" s="47">
        <v>0</v>
      </c>
      <c r="J1772" s="47" t="s">
        <v>2380</v>
      </c>
    </row>
    <row r="1773" spans="1:10" x14ac:dyDescent="0.25">
      <c r="A1773" s="47" t="s">
        <v>598</v>
      </c>
      <c r="B1773" s="47">
        <v>23.6</v>
      </c>
      <c r="C1773" s="47" t="str">
        <f t="shared" si="54"/>
        <v>Healthy Weight</v>
      </c>
      <c r="D1773" s="47">
        <v>4.33</v>
      </c>
      <c r="E1773" s="47" t="str">
        <f t="shared" si="55"/>
        <v>Normal</v>
      </c>
      <c r="F1773" s="47" t="s">
        <v>2380</v>
      </c>
      <c r="G1773" s="47" t="s">
        <v>2380</v>
      </c>
      <c r="H1773" s="47" t="s">
        <v>2380</v>
      </c>
      <c r="I1773" s="47">
        <v>0</v>
      </c>
      <c r="J1773" s="47" t="s">
        <v>2380</v>
      </c>
    </row>
    <row r="1774" spans="1:10" x14ac:dyDescent="0.25">
      <c r="A1774" s="47" t="s">
        <v>597</v>
      </c>
      <c r="B1774" s="47">
        <v>32.11</v>
      </c>
      <c r="C1774" s="47" t="str">
        <f t="shared" si="54"/>
        <v>Obesity</v>
      </c>
      <c r="D1774" s="47">
        <v>6.24</v>
      </c>
      <c r="E1774" s="47" t="str">
        <f t="shared" si="55"/>
        <v>Prediabetes</v>
      </c>
      <c r="F1774" s="47" t="s">
        <v>2380</v>
      </c>
      <c r="G1774" s="47" t="s">
        <v>2380</v>
      </c>
      <c r="H1774" s="47" t="s">
        <v>2383</v>
      </c>
      <c r="I1774" s="47">
        <v>1</v>
      </c>
      <c r="J1774" s="47" t="s">
        <v>2380</v>
      </c>
    </row>
    <row r="1775" spans="1:10" x14ac:dyDescent="0.25">
      <c r="A1775" s="47" t="s">
        <v>596</v>
      </c>
      <c r="B1775" s="47">
        <v>30.114999999999998</v>
      </c>
      <c r="C1775" s="47" t="str">
        <f t="shared" si="54"/>
        <v>Obesity</v>
      </c>
      <c r="D1775" s="47">
        <v>11.61</v>
      </c>
      <c r="E1775" s="47" t="str">
        <f t="shared" si="55"/>
        <v>Above Diabetes</v>
      </c>
      <c r="F1775" s="47" t="s">
        <v>2380</v>
      </c>
      <c r="G1775" s="47" t="s">
        <v>2380</v>
      </c>
      <c r="H1775" s="47" t="s">
        <v>2380</v>
      </c>
      <c r="I1775" s="47">
        <v>0</v>
      </c>
      <c r="J1775" s="47" t="s">
        <v>2380</v>
      </c>
    </row>
    <row r="1776" spans="1:10" x14ac:dyDescent="0.25">
      <c r="A1776" s="47" t="s">
        <v>595</v>
      </c>
      <c r="B1776" s="47">
        <v>20.28</v>
      </c>
      <c r="C1776" s="47" t="str">
        <f t="shared" si="54"/>
        <v>Healthy Weight</v>
      </c>
      <c r="D1776" s="47">
        <v>11.07</v>
      </c>
      <c r="E1776" s="47" t="str">
        <f t="shared" si="55"/>
        <v>Above Diabetes</v>
      </c>
      <c r="F1776" s="47" t="s">
        <v>2383</v>
      </c>
      <c r="G1776" s="47" t="s">
        <v>2380</v>
      </c>
      <c r="H1776" s="47" t="s">
        <v>2380</v>
      </c>
      <c r="I1776" s="47">
        <v>0</v>
      </c>
      <c r="J1776" s="47" t="s">
        <v>2380</v>
      </c>
    </row>
    <row r="1777" spans="1:10" x14ac:dyDescent="0.25">
      <c r="A1777" s="47" t="s">
        <v>594</v>
      </c>
      <c r="B1777" s="47">
        <v>20.234999999999999</v>
      </c>
      <c r="C1777" s="47" t="str">
        <f t="shared" si="54"/>
        <v>Healthy Weight</v>
      </c>
      <c r="D1777" s="47">
        <v>5.19</v>
      </c>
      <c r="E1777" s="47" t="str">
        <f t="shared" si="55"/>
        <v>Normal</v>
      </c>
      <c r="F1777" s="47" t="s">
        <v>2380</v>
      </c>
      <c r="G1777" s="47" t="s">
        <v>2380</v>
      </c>
      <c r="H1777" s="47" t="s">
        <v>2383</v>
      </c>
      <c r="I1777" s="47">
        <v>1</v>
      </c>
      <c r="J1777" s="47" t="s">
        <v>2380</v>
      </c>
    </row>
    <row r="1778" spans="1:10" x14ac:dyDescent="0.25">
      <c r="A1778" s="47" t="s">
        <v>593</v>
      </c>
      <c r="B1778" s="47">
        <v>25.27</v>
      </c>
      <c r="C1778" s="47" t="str">
        <f t="shared" si="54"/>
        <v>Over Weight</v>
      </c>
      <c r="D1778" s="47">
        <v>5.7</v>
      </c>
      <c r="E1778" s="47" t="str">
        <f t="shared" si="55"/>
        <v>Prediabetes</v>
      </c>
      <c r="F1778" s="47" t="s">
        <v>2383</v>
      </c>
      <c r="G1778" s="47" t="s">
        <v>2380</v>
      </c>
      <c r="H1778" s="47" t="s">
        <v>2380</v>
      </c>
      <c r="I1778" s="47">
        <v>1</v>
      </c>
      <c r="J1778" s="47" t="s">
        <v>2380</v>
      </c>
    </row>
    <row r="1779" spans="1:10" x14ac:dyDescent="0.25">
      <c r="A1779" s="47" t="s">
        <v>592</v>
      </c>
      <c r="B1779" s="47">
        <v>24.24</v>
      </c>
      <c r="C1779" s="47" t="str">
        <f t="shared" si="54"/>
        <v>Healthy Weight</v>
      </c>
      <c r="D1779" s="47">
        <v>6.15</v>
      </c>
      <c r="E1779" s="47" t="str">
        <f t="shared" si="55"/>
        <v>Prediabetes</v>
      </c>
      <c r="F1779" s="47" t="s">
        <v>2380</v>
      </c>
      <c r="G1779" s="47" t="s">
        <v>2380</v>
      </c>
      <c r="H1779" s="47" t="s">
        <v>2380</v>
      </c>
      <c r="I1779" s="47">
        <v>0</v>
      </c>
      <c r="J1779" s="47" t="s">
        <v>2380</v>
      </c>
    </row>
    <row r="1780" spans="1:10" x14ac:dyDescent="0.25">
      <c r="A1780" s="47" t="s">
        <v>591</v>
      </c>
      <c r="B1780" s="47">
        <v>35.75</v>
      </c>
      <c r="C1780" s="47" t="str">
        <f t="shared" si="54"/>
        <v>Obesity</v>
      </c>
      <c r="D1780" s="47">
        <v>5.07</v>
      </c>
      <c r="E1780" s="47" t="str">
        <f t="shared" si="55"/>
        <v>Normal</v>
      </c>
      <c r="F1780" s="47" t="s">
        <v>2380</v>
      </c>
      <c r="G1780" s="47" t="s">
        <v>2380</v>
      </c>
      <c r="H1780" s="47" t="s">
        <v>2380</v>
      </c>
      <c r="I1780" s="47">
        <v>0</v>
      </c>
      <c r="J1780" s="47" t="s">
        <v>2380</v>
      </c>
    </row>
    <row r="1781" spans="1:10" x14ac:dyDescent="0.25">
      <c r="A1781" s="47" t="s">
        <v>590</v>
      </c>
      <c r="B1781" s="47">
        <v>29.92</v>
      </c>
      <c r="C1781" s="47" t="str">
        <f t="shared" si="54"/>
        <v>Obesity</v>
      </c>
      <c r="D1781" s="47">
        <v>10.97</v>
      </c>
      <c r="E1781" s="47" t="str">
        <f t="shared" si="55"/>
        <v>Above Diabetes</v>
      </c>
      <c r="F1781" s="47" t="s">
        <v>2383</v>
      </c>
      <c r="G1781" s="47" t="s">
        <v>2380</v>
      </c>
      <c r="H1781" s="47" t="s">
        <v>2380</v>
      </c>
      <c r="I1781" s="47">
        <v>1</v>
      </c>
      <c r="J1781" s="47" t="s">
        <v>2380</v>
      </c>
    </row>
    <row r="1782" spans="1:10" x14ac:dyDescent="0.25">
      <c r="A1782" s="47" t="s">
        <v>589</v>
      </c>
      <c r="B1782" s="47">
        <v>26.2</v>
      </c>
      <c r="C1782" s="47" t="str">
        <f t="shared" si="54"/>
        <v>Over Weight</v>
      </c>
      <c r="D1782" s="47">
        <v>10.93</v>
      </c>
      <c r="E1782" s="47" t="str">
        <f t="shared" si="55"/>
        <v>Above Diabetes</v>
      </c>
      <c r="F1782" s="47" t="s">
        <v>2383</v>
      </c>
      <c r="G1782" s="47" t="s">
        <v>2380</v>
      </c>
      <c r="H1782" s="47" t="s">
        <v>2380</v>
      </c>
      <c r="I1782" s="47">
        <v>1</v>
      </c>
      <c r="J1782" s="47" t="s">
        <v>2380</v>
      </c>
    </row>
    <row r="1783" spans="1:10" x14ac:dyDescent="0.25">
      <c r="A1783" s="47" t="s">
        <v>588</v>
      </c>
      <c r="B1783" s="47">
        <v>26.695</v>
      </c>
      <c r="C1783" s="47" t="str">
        <f t="shared" si="54"/>
        <v>Over Weight</v>
      </c>
      <c r="D1783" s="47">
        <v>4.21</v>
      </c>
      <c r="E1783" s="47" t="str">
        <f t="shared" si="55"/>
        <v>Normal</v>
      </c>
      <c r="F1783" s="47" t="s">
        <v>2383</v>
      </c>
      <c r="G1783" s="47" t="s">
        <v>2380</v>
      </c>
      <c r="H1783" s="47" t="s">
        <v>2383</v>
      </c>
      <c r="I1783" s="47">
        <v>1</v>
      </c>
      <c r="J1783" s="47" t="s">
        <v>2380</v>
      </c>
    </row>
    <row r="1784" spans="1:10" x14ac:dyDescent="0.25">
      <c r="A1784" s="47" t="s">
        <v>587</v>
      </c>
      <c r="B1784" s="47">
        <v>23.16</v>
      </c>
      <c r="C1784" s="47" t="str">
        <f t="shared" si="54"/>
        <v>Healthy Weight</v>
      </c>
      <c r="D1784" s="47">
        <v>5.5</v>
      </c>
      <c r="E1784" s="47" t="str">
        <f t="shared" si="55"/>
        <v>Normal</v>
      </c>
      <c r="F1784" s="47" t="s">
        <v>2380</v>
      </c>
      <c r="G1784" s="47" t="s">
        <v>2380</v>
      </c>
      <c r="H1784" s="47" t="s">
        <v>2380</v>
      </c>
      <c r="I1784" s="47">
        <v>0</v>
      </c>
      <c r="J1784" s="47" t="s">
        <v>2380</v>
      </c>
    </row>
    <row r="1785" spans="1:10" x14ac:dyDescent="0.25">
      <c r="A1785" s="47" t="s">
        <v>586</v>
      </c>
      <c r="B1785" s="47">
        <v>32.585000000000001</v>
      </c>
      <c r="C1785" s="47" t="str">
        <f t="shared" si="54"/>
        <v>Obesity</v>
      </c>
      <c r="D1785" s="47">
        <v>4.93</v>
      </c>
      <c r="E1785" s="47" t="str">
        <f t="shared" si="55"/>
        <v>Normal</v>
      </c>
      <c r="F1785" s="47" t="s">
        <v>2383</v>
      </c>
      <c r="G1785" s="47" t="s">
        <v>2380</v>
      </c>
      <c r="H1785" s="47" t="s">
        <v>2380</v>
      </c>
      <c r="I1785" s="47">
        <v>1</v>
      </c>
      <c r="J1785" s="47" t="s">
        <v>2380</v>
      </c>
    </row>
    <row r="1786" spans="1:10" x14ac:dyDescent="0.25">
      <c r="A1786" s="47" t="s">
        <v>585</v>
      </c>
      <c r="B1786" s="47">
        <v>33.97</v>
      </c>
      <c r="C1786" s="47" t="str">
        <f t="shared" si="54"/>
        <v>Obesity</v>
      </c>
      <c r="D1786" s="47">
        <v>5.6</v>
      </c>
      <c r="E1786" s="47" t="str">
        <f t="shared" si="55"/>
        <v>Normal</v>
      </c>
      <c r="F1786" s="47" t="s">
        <v>2383</v>
      </c>
      <c r="G1786" s="47" t="s">
        <v>2380</v>
      </c>
      <c r="H1786" s="47" t="s">
        <v>2380</v>
      </c>
      <c r="I1786" s="47">
        <v>0</v>
      </c>
      <c r="J1786" s="47" t="s">
        <v>2380</v>
      </c>
    </row>
    <row r="1787" spans="1:10" x14ac:dyDescent="0.25">
      <c r="A1787" s="47" t="s">
        <v>584</v>
      </c>
      <c r="B1787" s="47">
        <v>16.57</v>
      </c>
      <c r="C1787" s="47" t="str">
        <f t="shared" si="54"/>
        <v>Under Weight</v>
      </c>
      <c r="D1787" s="47">
        <v>9.99</v>
      </c>
      <c r="E1787" s="47" t="str">
        <f t="shared" si="55"/>
        <v>Above Diabetes</v>
      </c>
      <c r="F1787" s="47" t="s">
        <v>2380</v>
      </c>
      <c r="G1787" s="47" t="s">
        <v>2380</v>
      </c>
      <c r="H1787" s="47" t="s">
        <v>2380</v>
      </c>
      <c r="I1787" s="47">
        <v>0</v>
      </c>
      <c r="J1787" s="47" t="s">
        <v>2380</v>
      </c>
    </row>
    <row r="1788" spans="1:10" x14ac:dyDescent="0.25">
      <c r="A1788" s="47" t="s">
        <v>583</v>
      </c>
      <c r="B1788" s="47">
        <v>17.55</v>
      </c>
      <c r="C1788" s="47" t="str">
        <f t="shared" si="54"/>
        <v>Under Weight</v>
      </c>
      <c r="D1788" s="47">
        <v>5.93</v>
      </c>
      <c r="E1788" s="47" t="str">
        <f t="shared" si="55"/>
        <v>Prediabetes</v>
      </c>
      <c r="F1788" s="47" t="s">
        <v>2380</v>
      </c>
      <c r="G1788" s="47" t="s">
        <v>2380</v>
      </c>
      <c r="H1788" s="47" t="s">
        <v>2383</v>
      </c>
      <c r="I1788" s="47">
        <v>1</v>
      </c>
      <c r="J1788" s="47" t="s">
        <v>2380</v>
      </c>
    </row>
    <row r="1789" spans="1:10" x14ac:dyDescent="0.25">
      <c r="A1789" s="47" t="s">
        <v>582</v>
      </c>
      <c r="B1789" s="47">
        <v>29.41</v>
      </c>
      <c r="C1789" s="47" t="str">
        <f t="shared" si="54"/>
        <v>Over Weight</v>
      </c>
      <c r="D1789" s="47">
        <v>6.29</v>
      </c>
      <c r="E1789" s="47" t="str">
        <f t="shared" si="55"/>
        <v>Prediabetes</v>
      </c>
      <c r="F1789" s="47" t="s">
        <v>2383</v>
      </c>
      <c r="G1789" s="47" t="s">
        <v>2380</v>
      </c>
      <c r="H1789" s="47" t="s">
        <v>2380</v>
      </c>
      <c r="I1789" s="47">
        <v>1</v>
      </c>
      <c r="J1789" s="47" t="s">
        <v>2380</v>
      </c>
    </row>
    <row r="1790" spans="1:10" x14ac:dyDescent="0.25">
      <c r="A1790" s="47" t="s">
        <v>581</v>
      </c>
      <c r="B1790" s="47">
        <v>17.91</v>
      </c>
      <c r="C1790" s="47" t="str">
        <f t="shared" si="54"/>
        <v>Under Weight</v>
      </c>
      <c r="D1790" s="47">
        <v>5.65</v>
      </c>
      <c r="E1790" s="47" t="str">
        <f t="shared" si="55"/>
        <v>Normal</v>
      </c>
      <c r="F1790" s="47" t="s">
        <v>2380</v>
      </c>
      <c r="G1790" s="47" t="s">
        <v>2380</v>
      </c>
      <c r="H1790" s="47" t="s">
        <v>2380</v>
      </c>
      <c r="I1790" s="47">
        <v>1</v>
      </c>
      <c r="J1790" s="47" t="s">
        <v>2380</v>
      </c>
    </row>
    <row r="1791" spans="1:10" x14ac:dyDescent="0.25">
      <c r="A1791" s="47" t="s">
        <v>580</v>
      </c>
      <c r="B1791" s="47">
        <v>31.57</v>
      </c>
      <c r="C1791" s="47" t="str">
        <f t="shared" si="54"/>
        <v>Obesity</v>
      </c>
      <c r="D1791" s="47">
        <v>6.15</v>
      </c>
      <c r="E1791" s="47" t="str">
        <f t="shared" si="55"/>
        <v>Prediabetes</v>
      </c>
      <c r="F1791" s="47" t="s">
        <v>2380</v>
      </c>
      <c r="G1791" s="47" t="s">
        <v>2380</v>
      </c>
      <c r="H1791" s="47" t="s">
        <v>2380</v>
      </c>
      <c r="I1791" s="47">
        <v>1</v>
      </c>
      <c r="J1791" s="47" t="s">
        <v>2380</v>
      </c>
    </row>
    <row r="1792" spans="1:10" x14ac:dyDescent="0.25">
      <c r="A1792" s="47" t="s">
        <v>579</v>
      </c>
      <c r="B1792" s="47">
        <v>33.18</v>
      </c>
      <c r="C1792" s="47" t="str">
        <f t="shared" si="54"/>
        <v>Obesity</v>
      </c>
      <c r="D1792" s="47">
        <v>5.22</v>
      </c>
      <c r="E1792" s="47" t="str">
        <f t="shared" si="55"/>
        <v>Normal</v>
      </c>
      <c r="F1792" s="47" t="s">
        <v>2380</v>
      </c>
      <c r="G1792" s="47" t="s">
        <v>2382</v>
      </c>
      <c r="H1792" s="47" t="s">
        <v>2380</v>
      </c>
      <c r="I1792" s="47">
        <v>1</v>
      </c>
      <c r="J1792" s="47" t="s">
        <v>2380</v>
      </c>
    </row>
    <row r="1793" spans="1:10" x14ac:dyDescent="0.25">
      <c r="A1793" s="47" t="s">
        <v>578</v>
      </c>
      <c r="B1793" s="47">
        <v>37</v>
      </c>
      <c r="C1793" s="47" t="str">
        <f t="shared" si="54"/>
        <v>Obesity</v>
      </c>
      <c r="D1793" s="47">
        <v>11.66</v>
      </c>
      <c r="E1793" s="47" t="str">
        <f t="shared" si="55"/>
        <v>Above Diabetes</v>
      </c>
      <c r="F1793" s="47" t="s">
        <v>2380</v>
      </c>
      <c r="G1793" s="47" t="s">
        <v>2380</v>
      </c>
      <c r="H1793" s="47" t="s">
        <v>2380</v>
      </c>
      <c r="I1793" s="47">
        <v>0</v>
      </c>
      <c r="J1793" s="47" t="s">
        <v>2380</v>
      </c>
    </row>
    <row r="1794" spans="1:10" x14ac:dyDescent="0.25">
      <c r="A1794" s="47" t="s">
        <v>577</v>
      </c>
      <c r="B1794" s="47">
        <v>18.905000000000001</v>
      </c>
      <c r="C1794" s="47" t="str">
        <f t="shared" si="54"/>
        <v>Healthy Weight</v>
      </c>
      <c r="D1794" s="47">
        <v>4.91</v>
      </c>
      <c r="E1794" s="47" t="str">
        <f t="shared" si="55"/>
        <v>Normal</v>
      </c>
      <c r="F1794" s="47" t="s">
        <v>2383</v>
      </c>
      <c r="G1794" s="47" t="s">
        <v>2380</v>
      </c>
      <c r="H1794" s="47" t="s">
        <v>2380</v>
      </c>
      <c r="I1794" s="47">
        <v>1</v>
      </c>
      <c r="J1794" s="47" t="s">
        <v>2380</v>
      </c>
    </row>
    <row r="1795" spans="1:10" x14ac:dyDescent="0.25">
      <c r="A1795" s="47" t="s">
        <v>576</v>
      </c>
      <c r="B1795" s="47">
        <v>20.03</v>
      </c>
      <c r="C1795" s="47" t="str">
        <f t="shared" ref="C1795:C1858" si="56">IF(B1795&lt;18.5,"Under Weight", IF(B1795&lt;=24.9,"Healthy Weight", IF(B1795&lt;=29.9,"Over Weight","Obesity")))</f>
        <v>Healthy Weight</v>
      </c>
      <c r="D1795" s="47">
        <v>9.25</v>
      </c>
      <c r="E1795" s="47" t="str">
        <f t="shared" ref="E1795:E1858" si="57">IF(D1795&lt;5.7,"Normal", IF(D1795&lt;=6.4,"Prediabetes","Above Diabetes"))</f>
        <v>Above Diabetes</v>
      </c>
      <c r="F1795" s="47" t="s">
        <v>2383</v>
      </c>
      <c r="G1795" s="47" t="s">
        <v>2380</v>
      </c>
      <c r="H1795" s="47" t="s">
        <v>2380</v>
      </c>
      <c r="I1795" s="47">
        <v>0</v>
      </c>
      <c r="J1795" s="47" t="s">
        <v>2380</v>
      </c>
    </row>
    <row r="1796" spans="1:10" x14ac:dyDescent="0.25">
      <c r="A1796" s="47" t="s">
        <v>575</v>
      </c>
      <c r="B1796" s="47">
        <v>16.7</v>
      </c>
      <c r="C1796" s="47" t="str">
        <f t="shared" si="56"/>
        <v>Under Weight</v>
      </c>
      <c r="D1796" s="47">
        <v>11.48</v>
      </c>
      <c r="E1796" s="47" t="str">
        <f t="shared" si="57"/>
        <v>Above Diabetes</v>
      </c>
      <c r="F1796" s="47" t="s">
        <v>2380</v>
      </c>
      <c r="G1796" s="47" t="s">
        <v>2380</v>
      </c>
      <c r="H1796" s="47" t="s">
        <v>2380</v>
      </c>
      <c r="I1796" s="47">
        <v>0</v>
      </c>
      <c r="J1796" s="47" t="s">
        <v>2380</v>
      </c>
    </row>
    <row r="1797" spans="1:10" x14ac:dyDescent="0.25">
      <c r="A1797" s="47" t="s">
        <v>574</v>
      </c>
      <c r="B1797" s="47">
        <v>39.82</v>
      </c>
      <c r="C1797" s="47" t="str">
        <f t="shared" si="56"/>
        <v>Obesity</v>
      </c>
      <c r="D1797" s="47">
        <v>6.06</v>
      </c>
      <c r="E1797" s="47" t="str">
        <f t="shared" si="57"/>
        <v>Prediabetes</v>
      </c>
      <c r="F1797" s="47" t="s">
        <v>2380</v>
      </c>
      <c r="G1797" s="47" t="s">
        <v>2380</v>
      </c>
      <c r="H1797" s="47" t="s">
        <v>2380</v>
      </c>
      <c r="I1797" s="47">
        <v>0</v>
      </c>
      <c r="J1797" s="47" t="s">
        <v>2380</v>
      </c>
    </row>
    <row r="1798" spans="1:10" x14ac:dyDescent="0.25">
      <c r="A1798" s="47" t="s">
        <v>573</v>
      </c>
      <c r="B1798" s="47">
        <v>22.04</v>
      </c>
      <c r="C1798" s="47" t="str">
        <f t="shared" si="56"/>
        <v>Healthy Weight</v>
      </c>
      <c r="D1798" s="47">
        <v>5.86</v>
      </c>
      <c r="E1798" s="47" t="str">
        <f t="shared" si="57"/>
        <v>Prediabetes</v>
      </c>
      <c r="F1798" s="47" t="s">
        <v>2380</v>
      </c>
      <c r="G1798" s="47" t="s">
        <v>2380</v>
      </c>
      <c r="H1798" s="47" t="s">
        <v>2380</v>
      </c>
      <c r="I1798" s="47">
        <v>1</v>
      </c>
      <c r="J1798" s="47" t="s">
        <v>2380</v>
      </c>
    </row>
    <row r="1799" spans="1:10" x14ac:dyDescent="0.25">
      <c r="A1799" s="47" t="s">
        <v>572</v>
      </c>
      <c r="B1799" s="47">
        <v>28.27</v>
      </c>
      <c r="C1799" s="47" t="str">
        <f t="shared" si="56"/>
        <v>Over Weight</v>
      </c>
      <c r="D1799" s="47">
        <v>5.33</v>
      </c>
      <c r="E1799" s="47" t="str">
        <f t="shared" si="57"/>
        <v>Normal</v>
      </c>
      <c r="F1799" s="47" t="s">
        <v>2380</v>
      </c>
      <c r="G1799" s="47" t="s">
        <v>2380</v>
      </c>
      <c r="H1799" s="47" t="s">
        <v>2380</v>
      </c>
      <c r="I1799" s="47">
        <v>0</v>
      </c>
      <c r="J1799" s="47" t="s">
        <v>2380</v>
      </c>
    </row>
    <row r="1800" spans="1:10" x14ac:dyDescent="0.25">
      <c r="A1800" s="47" t="s">
        <v>571</v>
      </c>
      <c r="B1800" s="47">
        <v>18.5</v>
      </c>
      <c r="C1800" s="47" t="str">
        <f t="shared" si="56"/>
        <v>Healthy Weight</v>
      </c>
      <c r="D1800" s="47">
        <v>5.33</v>
      </c>
      <c r="E1800" s="47" t="str">
        <f t="shared" si="57"/>
        <v>Normal</v>
      </c>
      <c r="F1800" s="47" t="s">
        <v>2380</v>
      </c>
      <c r="G1800" s="47" t="s">
        <v>2380</v>
      </c>
      <c r="H1800" s="47" t="s">
        <v>2380</v>
      </c>
      <c r="I1800" s="47">
        <v>0</v>
      </c>
      <c r="J1800" s="47" t="s">
        <v>2380</v>
      </c>
    </row>
    <row r="1801" spans="1:10" x14ac:dyDescent="0.25">
      <c r="A1801" s="47" t="s">
        <v>570</v>
      </c>
      <c r="B1801" s="47">
        <v>38.6</v>
      </c>
      <c r="C1801" s="47" t="str">
        <f t="shared" si="56"/>
        <v>Obesity</v>
      </c>
      <c r="D1801" s="47">
        <v>6.02</v>
      </c>
      <c r="E1801" s="47" t="str">
        <f t="shared" si="57"/>
        <v>Prediabetes</v>
      </c>
      <c r="F1801" s="47" t="s">
        <v>2380</v>
      </c>
      <c r="G1801" s="47" t="s">
        <v>2380</v>
      </c>
      <c r="H1801" s="47" t="s">
        <v>2380</v>
      </c>
      <c r="I1801" s="47">
        <v>1</v>
      </c>
      <c r="J1801" s="47" t="s">
        <v>2380</v>
      </c>
    </row>
    <row r="1802" spans="1:10" x14ac:dyDescent="0.25">
      <c r="A1802" s="47" t="s">
        <v>569</v>
      </c>
      <c r="B1802" s="47">
        <v>43.12</v>
      </c>
      <c r="C1802" s="47" t="str">
        <f t="shared" si="56"/>
        <v>Obesity</v>
      </c>
      <c r="D1802" s="47">
        <v>6.25</v>
      </c>
      <c r="E1802" s="47" t="str">
        <f t="shared" si="57"/>
        <v>Prediabetes</v>
      </c>
      <c r="F1802" s="47" t="s">
        <v>2380</v>
      </c>
      <c r="G1802" s="47" t="s">
        <v>2380</v>
      </c>
      <c r="H1802" s="47" t="s">
        <v>2380</v>
      </c>
      <c r="I1802" s="47">
        <v>1</v>
      </c>
      <c r="J1802" s="47" t="s">
        <v>2380</v>
      </c>
    </row>
    <row r="1803" spans="1:10" x14ac:dyDescent="0.25">
      <c r="A1803" s="47" t="s">
        <v>568</v>
      </c>
      <c r="B1803" s="47">
        <v>30.5</v>
      </c>
      <c r="C1803" s="47" t="str">
        <f t="shared" si="56"/>
        <v>Obesity</v>
      </c>
      <c r="D1803" s="47">
        <v>4.8099999999999996</v>
      </c>
      <c r="E1803" s="47" t="str">
        <f t="shared" si="57"/>
        <v>Normal</v>
      </c>
      <c r="F1803" s="47" t="s">
        <v>2380</v>
      </c>
      <c r="G1803" s="47" t="s">
        <v>2380</v>
      </c>
      <c r="H1803" s="47" t="s">
        <v>2380</v>
      </c>
      <c r="I1803" s="47">
        <v>1</v>
      </c>
      <c r="J1803" s="47" t="s">
        <v>2380</v>
      </c>
    </row>
    <row r="1804" spans="1:10" x14ac:dyDescent="0.25">
      <c r="A1804" s="47" t="s">
        <v>567</v>
      </c>
      <c r="B1804" s="47">
        <v>27.61</v>
      </c>
      <c r="C1804" s="47" t="str">
        <f t="shared" si="56"/>
        <v>Over Weight</v>
      </c>
      <c r="D1804" s="47">
        <v>4.5999999999999996</v>
      </c>
      <c r="E1804" s="47" t="str">
        <f t="shared" si="57"/>
        <v>Normal</v>
      </c>
      <c r="F1804" s="47" t="s">
        <v>2380</v>
      </c>
      <c r="G1804" s="47" t="s">
        <v>2380</v>
      </c>
      <c r="H1804" s="47" t="s">
        <v>2380</v>
      </c>
      <c r="I1804" s="47">
        <v>1</v>
      </c>
      <c r="J1804" s="47" t="s">
        <v>2380</v>
      </c>
    </row>
    <row r="1805" spans="1:10" x14ac:dyDescent="0.25">
      <c r="A1805" s="47" t="s">
        <v>566</v>
      </c>
      <c r="B1805" s="47">
        <v>27.1</v>
      </c>
      <c r="C1805" s="47" t="str">
        <f t="shared" si="56"/>
        <v>Over Weight</v>
      </c>
      <c r="D1805" s="47">
        <v>5.08</v>
      </c>
      <c r="E1805" s="47" t="str">
        <f t="shared" si="57"/>
        <v>Normal</v>
      </c>
      <c r="F1805" s="47" t="s">
        <v>2380</v>
      </c>
      <c r="G1805" s="47" t="s">
        <v>2380</v>
      </c>
      <c r="H1805" s="47" t="s">
        <v>2380</v>
      </c>
      <c r="I1805" s="47">
        <v>1</v>
      </c>
      <c r="J1805" s="47" t="s">
        <v>2380</v>
      </c>
    </row>
    <row r="1806" spans="1:10" x14ac:dyDescent="0.25">
      <c r="A1806" s="47" t="s">
        <v>565</v>
      </c>
      <c r="B1806" s="47">
        <v>35.93</v>
      </c>
      <c r="C1806" s="47" t="str">
        <f t="shared" si="56"/>
        <v>Obesity</v>
      </c>
      <c r="D1806" s="47">
        <v>5.43</v>
      </c>
      <c r="E1806" s="47" t="str">
        <f t="shared" si="57"/>
        <v>Normal</v>
      </c>
      <c r="F1806" s="47" t="s">
        <v>2380</v>
      </c>
      <c r="G1806" s="47" t="s">
        <v>2382</v>
      </c>
      <c r="H1806" s="47" t="s">
        <v>2380</v>
      </c>
      <c r="I1806" s="47">
        <v>1</v>
      </c>
      <c r="J1806" s="47" t="s">
        <v>2380</v>
      </c>
    </row>
    <row r="1807" spans="1:10" x14ac:dyDescent="0.25">
      <c r="A1807" s="47" t="s">
        <v>564</v>
      </c>
      <c r="B1807" s="47">
        <v>32.68</v>
      </c>
      <c r="C1807" s="47" t="str">
        <f t="shared" si="56"/>
        <v>Obesity</v>
      </c>
      <c r="D1807" s="47">
        <v>5.44</v>
      </c>
      <c r="E1807" s="47" t="str">
        <f t="shared" si="57"/>
        <v>Normal</v>
      </c>
      <c r="F1807" s="47" t="s">
        <v>2380</v>
      </c>
      <c r="G1807" s="47" t="s">
        <v>2380</v>
      </c>
      <c r="H1807" s="47" t="s">
        <v>2380</v>
      </c>
      <c r="I1807" s="47">
        <v>0</v>
      </c>
      <c r="J1807" s="47" t="s">
        <v>2380</v>
      </c>
    </row>
    <row r="1808" spans="1:10" x14ac:dyDescent="0.25">
      <c r="A1808" s="47" t="s">
        <v>563</v>
      </c>
      <c r="B1808" s="47">
        <v>20.74</v>
      </c>
      <c r="C1808" s="47" t="str">
        <f t="shared" si="56"/>
        <v>Healthy Weight</v>
      </c>
      <c r="D1808" s="47">
        <v>11.69</v>
      </c>
      <c r="E1808" s="47" t="str">
        <f t="shared" si="57"/>
        <v>Above Diabetes</v>
      </c>
      <c r="F1808" s="47" t="s">
        <v>2383</v>
      </c>
      <c r="G1808" s="47" t="s">
        <v>2380</v>
      </c>
      <c r="H1808" s="47" t="s">
        <v>2380</v>
      </c>
      <c r="I1808" s="47">
        <v>1</v>
      </c>
      <c r="J1808" s="47" t="s">
        <v>2380</v>
      </c>
    </row>
    <row r="1809" spans="1:10" x14ac:dyDescent="0.25">
      <c r="A1809" s="47" t="s">
        <v>562</v>
      </c>
      <c r="B1809" s="47">
        <v>15.57</v>
      </c>
      <c r="C1809" s="47" t="str">
        <f t="shared" si="56"/>
        <v>Under Weight</v>
      </c>
      <c r="D1809" s="47">
        <v>6.07</v>
      </c>
      <c r="E1809" s="47" t="str">
        <f t="shared" si="57"/>
        <v>Prediabetes</v>
      </c>
      <c r="F1809" s="47" t="s">
        <v>2380</v>
      </c>
      <c r="G1809" s="47" t="s">
        <v>2380</v>
      </c>
      <c r="H1809" s="47" t="s">
        <v>2380</v>
      </c>
      <c r="I1809" s="47">
        <v>0</v>
      </c>
      <c r="J1809" s="47" t="s">
        <v>2380</v>
      </c>
    </row>
    <row r="1810" spans="1:10" x14ac:dyDescent="0.25">
      <c r="A1810" s="47" t="s">
        <v>561</v>
      </c>
      <c r="B1810" s="47">
        <v>23.844999999999999</v>
      </c>
      <c r="C1810" s="47" t="str">
        <f t="shared" si="56"/>
        <v>Healthy Weight</v>
      </c>
      <c r="D1810" s="47">
        <v>4.3600000000000003</v>
      </c>
      <c r="E1810" s="47" t="str">
        <f t="shared" si="57"/>
        <v>Normal</v>
      </c>
      <c r="F1810" s="47" t="s">
        <v>2380</v>
      </c>
      <c r="G1810" s="47" t="s">
        <v>2380</v>
      </c>
      <c r="H1810" s="47" t="s">
        <v>2380</v>
      </c>
      <c r="I1810" s="47">
        <v>0</v>
      </c>
      <c r="J1810" s="47" t="s">
        <v>2380</v>
      </c>
    </row>
    <row r="1811" spans="1:10" x14ac:dyDescent="0.25">
      <c r="A1811" s="47" t="s">
        <v>560</v>
      </c>
      <c r="B1811" s="47">
        <v>22.895</v>
      </c>
      <c r="C1811" s="47" t="str">
        <f t="shared" si="56"/>
        <v>Healthy Weight</v>
      </c>
      <c r="D1811" s="47">
        <v>5.24</v>
      </c>
      <c r="E1811" s="47" t="str">
        <f t="shared" si="57"/>
        <v>Normal</v>
      </c>
      <c r="F1811" s="47" t="s">
        <v>2380</v>
      </c>
      <c r="G1811" s="47" t="s">
        <v>2380</v>
      </c>
      <c r="H1811" s="47" t="s">
        <v>2380</v>
      </c>
      <c r="I1811" s="47">
        <v>1</v>
      </c>
      <c r="J1811" s="47" t="s">
        <v>2380</v>
      </c>
    </row>
    <row r="1812" spans="1:10" x14ac:dyDescent="0.25">
      <c r="A1812" s="47" t="s">
        <v>559</v>
      </c>
      <c r="B1812" s="47">
        <v>21.945</v>
      </c>
      <c r="C1812" s="47" t="str">
        <f t="shared" si="56"/>
        <v>Healthy Weight</v>
      </c>
      <c r="D1812" s="47">
        <v>5.37</v>
      </c>
      <c r="E1812" s="47" t="str">
        <f t="shared" si="57"/>
        <v>Normal</v>
      </c>
      <c r="F1812" s="47" t="s">
        <v>2380</v>
      </c>
      <c r="G1812" s="47" t="s">
        <v>2380</v>
      </c>
      <c r="H1812" s="47" t="s">
        <v>2380</v>
      </c>
      <c r="I1812" s="47">
        <v>1</v>
      </c>
      <c r="J1812" s="47" t="s">
        <v>2380</v>
      </c>
    </row>
    <row r="1813" spans="1:10" x14ac:dyDescent="0.25">
      <c r="A1813" s="47" t="s">
        <v>558</v>
      </c>
      <c r="B1813" s="47">
        <v>19.47</v>
      </c>
      <c r="C1813" s="47" t="str">
        <f t="shared" si="56"/>
        <v>Healthy Weight</v>
      </c>
      <c r="D1813" s="47">
        <v>6.6</v>
      </c>
      <c r="E1813" s="47" t="str">
        <f t="shared" si="57"/>
        <v>Above Diabetes</v>
      </c>
      <c r="F1813" s="47" t="s">
        <v>2383</v>
      </c>
      <c r="G1813" s="47" t="s">
        <v>2380</v>
      </c>
      <c r="H1813" s="47" t="s">
        <v>2380</v>
      </c>
      <c r="I1813" s="47">
        <v>0</v>
      </c>
      <c r="J1813" s="47" t="s">
        <v>2380</v>
      </c>
    </row>
    <row r="1814" spans="1:10" x14ac:dyDescent="0.25">
      <c r="A1814" s="47" t="s">
        <v>557</v>
      </c>
      <c r="B1814" s="47">
        <v>15.61</v>
      </c>
      <c r="C1814" s="47" t="str">
        <f t="shared" si="56"/>
        <v>Under Weight</v>
      </c>
      <c r="D1814" s="47">
        <v>5.77</v>
      </c>
      <c r="E1814" s="47" t="str">
        <f t="shared" si="57"/>
        <v>Prediabetes</v>
      </c>
      <c r="F1814" s="47" t="s">
        <v>2380</v>
      </c>
      <c r="G1814" s="47" t="s">
        <v>2380</v>
      </c>
      <c r="H1814" s="47" t="s">
        <v>2380</v>
      </c>
      <c r="I1814" s="47">
        <v>0</v>
      </c>
      <c r="J1814" s="47" t="s">
        <v>2380</v>
      </c>
    </row>
    <row r="1815" spans="1:10" x14ac:dyDescent="0.25">
      <c r="A1815" s="47" t="s">
        <v>556</v>
      </c>
      <c r="B1815" s="47">
        <v>28.6</v>
      </c>
      <c r="C1815" s="47" t="str">
        <f t="shared" si="56"/>
        <v>Over Weight</v>
      </c>
      <c r="D1815" s="47">
        <v>6.08</v>
      </c>
      <c r="E1815" s="47" t="str">
        <f t="shared" si="57"/>
        <v>Prediabetes</v>
      </c>
      <c r="F1815" s="47" t="s">
        <v>2380</v>
      </c>
      <c r="G1815" s="47" t="s">
        <v>2380</v>
      </c>
      <c r="H1815" s="47" t="s">
        <v>2383</v>
      </c>
      <c r="I1815" s="47">
        <v>1</v>
      </c>
      <c r="J1815" s="47" t="s">
        <v>2380</v>
      </c>
    </row>
    <row r="1816" spans="1:10" x14ac:dyDescent="0.25">
      <c r="A1816" s="47" t="s">
        <v>555</v>
      </c>
      <c r="B1816" s="47">
        <v>46.53</v>
      </c>
      <c r="C1816" s="47" t="str">
        <f t="shared" si="56"/>
        <v>Obesity</v>
      </c>
      <c r="D1816" s="47">
        <v>4.16</v>
      </c>
      <c r="E1816" s="47" t="str">
        <f t="shared" si="57"/>
        <v>Normal</v>
      </c>
      <c r="F1816" s="47" t="s">
        <v>2380</v>
      </c>
      <c r="G1816" s="47" t="s">
        <v>2380</v>
      </c>
      <c r="H1816" s="47" t="s">
        <v>2380</v>
      </c>
      <c r="I1816" s="47">
        <v>0</v>
      </c>
      <c r="J1816" s="47" t="s">
        <v>2380</v>
      </c>
    </row>
    <row r="1817" spans="1:10" x14ac:dyDescent="0.25">
      <c r="A1817" s="47" t="s">
        <v>554</v>
      </c>
      <c r="B1817" s="47">
        <v>34.99</v>
      </c>
      <c r="C1817" s="47" t="str">
        <f t="shared" si="56"/>
        <v>Obesity</v>
      </c>
      <c r="D1817" s="47">
        <v>5.0999999999999996</v>
      </c>
      <c r="E1817" s="47" t="str">
        <f t="shared" si="57"/>
        <v>Normal</v>
      </c>
      <c r="F1817" s="47" t="s">
        <v>2380</v>
      </c>
      <c r="G1817" s="47" t="s">
        <v>2380</v>
      </c>
      <c r="H1817" s="47" t="s">
        <v>2383</v>
      </c>
      <c r="I1817" s="47">
        <v>1</v>
      </c>
      <c r="J1817" s="47" t="s">
        <v>2380</v>
      </c>
    </row>
    <row r="1818" spans="1:10" x14ac:dyDescent="0.25">
      <c r="A1818" s="47" t="s">
        <v>553</v>
      </c>
      <c r="B1818" s="47">
        <v>17.05</v>
      </c>
      <c r="C1818" s="47" t="str">
        <f t="shared" si="56"/>
        <v>Under Weight</v>
      </c>
      <c r="D1818" s="47">
        <v>5.3</v>
      </c>
      <c r="E1818" s="47" t="str">
        <f t="shared" si="57"/>
        <v>Normal</v>
      </c>
      <c r="F1818" s="47" t="s">
        <v>2380</v>
      </c>
      <c r="G1818" s="47" t="s">
        <v>2380</v>
      </c>
      <c r="H1818" s="47" t="s">
        <v>2383</v>
      </c>
      <c r="I1818" s="47">
        <v>1</v>
      </c>
      <c r="J1818" s="47" t="s">
        <v>2380</v>
      </c>
    </row>
    <row r="1819" spans="1:10" x14ac:dyDescent="0.25">
      <c r="A1819" s="47" t="s">
        <v>552</v>
      </c>
      <c r="B1819" s="47">
        <v>37.18</v>
      </c>
      <c r="C1819" s="47" t="str">
        <f t="shared" si="56"/>
        <v>Obesity</v>
      </c>
      <c r="D1819" s="47">
        <v>4.9000000000000004</v>
      </c>
      <c r="E1819" s="47" t="str">
        <f t="shared" si="57"/>
        <v>Normal</v>
      </c>
      <c r="F1819" s="47" t="s">
        <v>2380</v>
      </c>
      <c r="G1819" s="47" t="s">
        <v>2380</v>
      </c>
      <c r="H1819" s="47" t="s">
        <v>2380</v>
      </c>
      <c r="I1819" s="47">
        <v>0</v>
      </c>
      <c r="J1819" s="47" t="s">
        <v>2380</v>
      </c>
    </row>
    <row r="1820" spans="1:10" x14ac:dyDescent="0.25">
      <c r="A1820" s="47" t="s">
        <v>551</v>
      </c>
      <c r="B1820" s="47">
        <v>35.200000000000003</v>
      </c>
      <c r="C1820" s="47" t="str">
        <f t="shared" si="56"/>
        <v>Obesity</v>
      </c>
      <c r="D1820" s="47">
        <v>5.55</v>
      </c>
      <c r="E1820" s="47" t="str">
        <f t="shared" si="57"/>
        <v>Normal</v>
      </c>
      <c r="F1820" s="47" t="s">
        <v>2380</v>
      </c>
      <c r="G1820" s="47" t="s">
        <v>2380</v>
      </c>
      <c r="H1820" s="47" t="s">
        <v>2380</v>
      </c>
      <c r="I1820" s="47">
        <v>0</v>
      </c>
      <c r="J1820" s="47" t="s">
        <v>2380</v>
      </c>
    </row>
    <row r="1821" spans="1:10" x14ac:dyDescent="0.25">
      <c r="A1821" s="47" t="s">
        <v>550</v>
      </c>
      <c r="B1821" s="47">
        <v>37.335000000000001</v>
      </c>
      <c r="C1821" s="47" t="str">
        <f t="shared" si="56"/>
        <v>Obesity</v>
      </c>
      <c r="D1821" s="47">
        <v>4.95</v>
      </c>
      <c r="E1821" s="47" t="str">
        <f t="shared" si="57"/>
        <v>Normal</v>
      </c>
      <c r="F1821" s="47" t="s">
        <v>2380</v>
      </c>
      <c r="G1821" s="47" t="s">
        <v>2380</v>
      </c>
      <c r="H1821" s="47" t="s">
        <v>2380</v>
      </c>
      <c r="I1821" s="47">
        <v>0</v>
      </c>
      <c r="J1821" s="47" t="s">
        <v>2380</v>
      </c>
    </row>
    <row r="1822" spans="1:10" x14ac:dyDescent="0.25">
      <c r="A1822" s="47" t="s">
        <v>549</v>
      </c>
      <c r="B1822" s="47">
        <v>27.265000000000001</v>
      </c>
      <c r="C1822" s="47" t="str">
        <f t="shared" si="56"/>
        <v>Over Weight</v>
      </c>
      <c r="D1822" s="47">
        <v>6.46</v>
      </c>
      <c r="E1822" s="47" t="str">
        <f t="shared" si="57"/>
        <v>Above Diabetes</v>
      </c>
      <c r="F1822" s="47" t="s">
        <v>2383</v>
      </c>
      <c r="G1822" s="47" t="s">
        <v>2380</v>
      </c>
      <c r="H1822" s="47" t="s">
        <v>2380</v>
      </c>
      <c r="I1822" s="47">
        <v>0</v>
      </c>
      <c r="J1822" s="47" t="s">
        <v>2380</v>
      </c>
    </row>
    <row r="1823" spans="1:10" x14ac:dyDescent="0.25">
      <c r="A1823" s="47" t="s">
        <v>548</v>
      </c>
      <c r="B1823" s="47">
        <v>30.8</v>
      </c>
      <c r="C1823" s="47" t="str">
        <f t="shared" si="56"/>
        <v>Obesity</v>
      </c>
      <c r="D1823" s="47">
        <v>4.9000000000000004</v>
      </c>
      <c r="E1823" s="47" t="str">
        <f t="shared" si="57"/>
        <v>Normal</v>
      </c>
      <c r="F1823" s="47" t="s">
        <v>2383</v>
      </c>
      <c r="G1823" s="47" t="s">
        <v>2380</v>
      </c>
      <c r="H1823" s="47" t="s">
        <v>2380</v>
      </c>
      <c r="I1823" s="47">
        <v>0</v>
      </c>
      <c r="J1823" s="47" t="s">
        <v>2380</v>
      </c>
    </row>
    <row r="1824" spans="1:10" x14ac:dyDescent="0.25">
      <c r="A1824" s="47" t="s">
        <v>547</v>
      </c>
      <c r="B1824" s="47">
        <v>30.21</v>
      </c>
      <c r="C1824" s="47" t="str">
        <f t="shared" si="56"/>
        <v>Obesity</v>
      </c>
      <c r="D1824" s="47">
        <v>5.21</v>
      </c>
      <c r="E1824" s="47" t="str">
        <f t="shared" si="57"/>
        <v>Normal</v>
      </c>
      <c r="F1824" s="47" t="s">
        <v>2380</v>
      </c>
      <c r="G1824" s="47" t="s">
        <v>2380</v>
      </c>
      <c r="H1824" s="47" t="s">
        <v>2380</v>
      </c>
      <c r="I1824" s="47">
        <v>1</v>
      </c>
      <c r="J1824" s="47" t="s">
        <v>2380</v>
      </c>
    </row>
    <row r="1825" spans="1:10" x14ac:dyDescent="0.25">
      <c r="A1825" s="47" t="s">
        <v>546</v>
      </c>
      <c r="B1825" s="47">
        <v>35.340000000000003</v>
      </c>
      <c r="C1825" s="47" t="str">
        <f t="shared" si="56"/>
        <v>Obesity</v>
      </c>
      <c r="D1825" s="47">
        <v>4.13</v>
      </c>
      <c r="E1825" s="47" t="str">
        <f t="shared" si="57"/>
        <v>Normal</v>
      </c>
      <c r="F1825" s="47" t="s">
        <v>2380</v>
      </c>
      <c r="G1825" s="47" t="s">
        <v>2382</v>
      </c>
      <c r="H1825" s="47" t="s">
        <v>2380</v>
      </c>
      <c r="I1825" s="47">
        <v>1</v>
      </c>
      <c r="J1825" s="47" t="s">
        <v>2380</v>
      </c>
    </row>
    <row r="1826" spans="1:10" x14ac:dyDescent="0.25">
      <c r="A1826" s="47" t="s">
        <v>545</v>
      </c>
      <c r="B1826" s="47">
        <v>26.695</v>
      </c>
      <c r="C1826" s="47" t="str">
        <f t="shared" si="56"/>
        <v>Over Weight</v>
      </c>
      <c r="D1826" s="47">
        <v>5.28</v>
      </c>
      <c r="E1826" s="47" t="str">
        <f t="shared" si="57"/>
        <v>Normal</v>
      </c>
      <c r="F1826" s="47" t="s">
        <v>2380</v>
      </c>
      <c r="G1826" s="47" t="s">
        <v>2380</v>
      </c>
      <c r="H1826" s="47" t="s">
        <v>2380</v>
      </c>
      <c r="I1826" s="47">
        <v>0</v>
      </c>
      <c r="J1826" s="47" t="s">
        <v>2380</v>
      </c>
    </row>
    <row r="1827" spans="1:10" x14ac:dyDescent="0.25">
      <c r="A1827" s="47" t="s">
        <v>544</v>
      </c>
      <c r="B1827" s="47">
        <v>29.355</v>
      </c>
      <c r="C1827" s="47" t="str">
        <f t="shared" si="56"/>
        <v>Over Weight</v>
      </c>
      <c r="D1827" s="47">
        <v>4.68</v>
      </c>
      <c r="E1827" s="47" t="str">
        <f t="shared" si="57"/>
        <v>Normal</v>
      </c>
      <c r="F1827" s="47" t="s">
        <v>2383</v>
      </c>
      <c r="G1827" s="47" t="s">
        <v>2380</v>
      </c>
      <c r="H1827" s="47" t="s">
        <v>2380</v>
      </c>
      <c r="I1827" s="47">
        <v>0</v>
      </c>
      <c r="J1827" s="47" t="s">
        <v>2380</v>
      </c>
    </row>
    <row r="1828" spans="1:10" x14ac:dyDescent="0.25">
      <c r="A1828" s="47" t="s">
        <v>543</v>
      </c>
      <c r="B1828" s="47">
        <v>29.59</v>
      </c>
      <c r="C1828" s="47" t="str">
        <f t="shared" si="56"/>
        <v>Over Weight</v>
      </c>
      <c r="D1828" s="47">
        <v>4.0599999999999996</v>
      </c>
      <c r="E1828" s="47" t="str">
        <f t="shared" si="57"/>
        <v>Normal</v>
      </c>
      <c r="F1828" s="47" t="s">
        <v>2380</v>
      </c>
      <c r="G1828" s="47" t="s">
        <v>2380</v>
      </c>
      <c r="H1828" s="47" t="s">
        <v>2380</v>
      </c>
      <c r="I1828" s="47">
        <v>0</v>
      </c>
      <c r="J1828" s="47" t="s">
        <v>2380</v>
      </c>
    </row>
    <row r="1829" spans="1:10" x14ac:dyDescent="0.25">
      <c r="A1829" s="47" t="s">
        <v>542</v>
      </c>
      <c r="B1829" s="47">
        <v>31.35</v>
      </c>
      <c r="C1829" s="47" t="str">
        <f t="shared" si="56"/>
        <v>Obesity</v>
      </c>
      <c r="D1829" s="47">
        <v>4.2</v>
      </c>
      <c r="E1829" s="47" t="str">
        <f t="shared" si="57"/>
        <v>Normal</v>
      </c>
      <c r="F1829" s="47" t="s">
        <v>2380</v>
      </c>
      <c r="G1829" s="47" t="s">
        <v>2382</v>
      </c>
      <c r="H1829" s="47" t="s">
        <v>2380</v>
      </c>
      <c r="I1829" s="47">
        <v>1</v>
      </c>
      <c r="J1829" s="47" t="s">
        <v>2380</v>
      </c>
    </row>
    <row r="1830" spans="1:10" x14ac:dyDescent="0.25">
      <c r="A1830" s="47" t="s">
        <v>541</v>
      </c>
      <c r="B1830" s="47">
        <v>20.52</v>
      </c>
      <c r="C1830" s="47" t="str">
        <f t="shared" si="56"/>
        <v>Healthy Weight</v>
      </c>
      <c r="D1830" s="47">
        <v>4.83</v>
      </c>
      <c r="E1830" s="47" t="str">
        <f t="shared" si="57"/>
        <v>Normal</v>
      </c>
      <c r="F1830" s="47" t="s">
        <v>2380</v>
      </c>
      <c r="G1830" s="47" t="s">
        <v>2380</v>
      </c>
      <c r="H1830" s="47" t="s">
        <v>2380</v>
      </c>
      <c r="I1830" s="47">
        <v>0</v>
      </c>
      <c r="J1830" s="47" t="s">
        <v>2380</v>
      </c>
    </row>
    <row r="1831" spans="1:10" x14ac:dyDescent="0.25">
      <c r="A1831" s="47" t="s">
        <v>540</v>
      </c>
      <c r="B1831" s="47">
        <v>42.9</v>
      </c>
      <c r="C1831" s="47" t="str">
        <f t="shared" si="56"/>
        <v>Obesity</v>
      </c>
      <c r="D1831" s="47">
        <v>4.87</v>
      </c>
      <c r="E1831" s="47" t="str">
        <f t="shared" si="57"/>
        <v>Normal</v>
      </c>
      <c r="F1831" s="47" t="s">
        <v>2383</v>
      </c>
      <c r="G1831" s="47" t="s">
        <v>2380</v>
      </c>
      <c r="H1831" s="47" t="s">
        <v>2380</v>
      </c>
      <c r="I1831" s="47">
        <v>1</v>
      </c>
      <c r="J1831" s="47" t="s">
        <v>2380</v>
      </c>
    </row>
    <row r="1832" spans="1:10" x14ac:dyDescent="0.25">
      <c r="A1832" s="47" t="s">
        <v>539</v>
      </c>
      <c r="B1832" s="47">
        <v>24.6</v>
      </c>
      <c r="C1832" s="47" t="str">
        <f t="shared" si="56"/>
        <v>Healthy Weight</v>
      </c>
      <c r="D1832" s="47">
        <v>5.86</v>
      </c>
      <c r="E1832" s="47" t="str">
        <f t="shared" si="57"/>
        <v>Prediabetes</v>
      </c>
      <c r="F1832" s="47" t="s">
        <v>2380</v>
      </c>
      <c r="G1832" s="47" t="s">
        <v>2380</v>
      </c>
      <c r="H1832" s="47" t="s">
        <v>2383</v>
      </c>
      <c r="I1832" s="47">
        <v>1</v>
      </c>
      <c r="J1832" s="47" t="s">
        <v>2380</v>
      </c>
    </row>
    <row r="1833" spans="1:10" x14ac:dyDescent="0.25">
      <c r="A1833" s="47" t="s">
        <v>538</v>
      </c>
      <c r="B1833" s="47">
        <v>28.405000000000001</v>
      </c>
      <c r="C1833" s="47" t="str">
        <f t="shared" si="56"/>
        <v>Over Weight</v>
      </c>
      <c r="D1833" s="47">
        <v>4.12</v>
      </c>
      <c r="E1833" s="47" t="str">
        <f t="shared" si="57"/>
        <v>Normal</v>
      </c>
      <c r="F1833" s="47" t="s">
        <v>2380</v>
      </c>
      <c r="G1833" s="47" t="s">
        <v>2380</v>
      </c>
      <c r="H1833" s="47" t="s">
        <v>2380</v>
      </c>
      <c r="I1833" s="47">
        <v>1</v>
      </c>
      <c r="J1833" s="47" t="s">
        <v>2380</v>
      </c>
    </row>
    <row r="1834" spans="1:10" x14ac:dyDescent="0.25">
      <c r="A1834" s="47" t="s">
        <v>537</v>
      </c>
      <c r="B1834" s="47">
        <v>34.674999999999997</v>
      </c>
      <c r="C1834" s="47" t="str">
        <f t="shared" si="56"/>
        <v>Obesity</v>
      </c>
      <c r="D1834" s="47">
        <v>5.71</v>
      </c>
      <c r="E1834" s="47" t="str">
        <f t="shared" si="57"/>
        <v>Prediabetes</v>
      </c>
      <c r="F1834" s="47" t="s">
        <v>2383</v>
      </c>
      <c r="G1834" s="47" t="s">
        <v>2380</v>
      </c>
      <c r="H1834" s="47" t="s">
        <v>2380</v>
      </c>
      <c r="I1834" s="47">
        <v>1</v>
      </c>
      <c r="J1834" s="47" t="s">
        <v>2380</v>
      </c>
    </row>
    <row r="1835" spans="1:10" x14ac:dyDescent="0.25">
      <c r="A1835" s="47" t="s">
        <v>536</v>
      </c>
      <c r="B1835" s="47">
        <v>18.850000000000001</v>
      </c>
      <c r="C1835" s="47" t="str">
        <f t="shared" si="56"/>
        <v>Healthy Weight</v>
      </c>
      <c r="D1835" s="47">
        <v>6.03</v>
      </c>
      <c r="E1835" s="47" t="str">
        <f t="shared" si="57"/>
        <v>Prediabetes</v>
      </c>
      <c r="F1835" s="47" t="s">
        <v>2380</v>
      </c>
      <c r="G1835" s="47" t="s">
        <v>2380</v>
      </c>
      <c r="H1835" s="47" t="s">
        <v>2380</v>
      </c>
      <c r="I1835" s="47">
        <v>1</v>
      </c>
      <c r="J1835" s="47" t="s">
        <v>2380</v>
      </c>
    </row>
    <row r="1836" spans="1:10" x14ac:dyDescent="0.25">
      <c r="A1836" s="47" t="s">
        <v>534</v>
      </c>
      <c r="B1836" s="47">
        <v>34.130000000000003</v>
      </c>
      <c r="C1836" s="47" t="str">
        <f t="shared" si="56"/>
        <v>Obesity</v>
      </c>
      <c r="D1836" s="47">
        <v>5.65</v>
      </c>
      <c r="E1836" s="47" t="str">
        <f t="shared" si="57"/>
        <v>Normal</v>
      </c>
      <c r="F1836" s="47" t="s">
        <v>2380</v>
      </c>
      <c r="G1836" s="47" t="s">
        <v>2380</v>
      </c>
      <c r="H1836" s="47" t="s">
        <v>2383</v>
      </c>
      <c r="I1836" s="47">
        <v>1</v>
      </c>
      <c r="J1836" s="47" t="s">
        <v>2380</v>
      </c>
    </row>
    <row r="1837" spans="1:10" x14ac:dyDescent="0.25">
      <c r="A1837" s="47" t="s">
        <v>533</v>
      </c>
      <c r="B1837" s="47">
        <v>17.34</v>
      </c>
      <c r="C1837" s="47" t="str">
        <f t="shared" si="56"/>
        <v>Under Weight</v>
      </c>
      <c r="D1837" s="47">
        <v>5.05</v>
      </c>
      <c r="E1837" s="47" t="str">
        <f t="shared" si="57"/>
        <v>Normal</v>
      </c>
      <c r="F1837" s="47" t="s">
        <v>2380</v>
      </c>
      <c r="G1837" s="47" t="s">
        <v>2380</v>
      </c>
      <c r="H1837" s="47" t="s">
        <v>2380</v>
      </c>
      <c r="I1837" s="47">
        <v>0</v>
      </c>
      <c r="J1837" s="47" t="s">
        <v>2380</v>
      </c>
    </row>
    <row r="1838" spans="1:10" x14ac:dyDescent="0.25">
      <c r="A1838" s="47" t="s">
        <v>532</v>
      </c>
      <c r="B1838" s="47">
        <v>17.440000000000001</v>
      </c>
      <c r="C1838" s="47" t="str">
        <f t="shared" si="56"/>
        <v>Under Weight</v>
      </c>
      <c r="D1838" s="47">
        <v>6.26</v>
      </c>
      <c r="E1838" s="47" t="str">
        <f t="shared" si="57"/>
        <v>Prediabetes</v>
      </c>
      <c r="F1838" s="47" t="s">
        <v>2380</v>
      </c>
      <c r="G1838" s="47" t="s">
        <v>2380</v>
      </c>
      <c r="H1838" s="47" t="s">
        <v>2380</v>
      </c>
      <c r="I1838" s="47">
        <v>0</v>
      </c>
      <c r="J1838" s="47" t="s">
        <v>2380</v>
      </c>
    </row>
    <row r="1839" spans="1:10" x14ac:dyDescent="0.25">
      <c r="A1839" s="47" t="s">
        <v>531</v>
      </c>
      <c r="B1839" s="47">
        <v>33.659999999999997</v>
      </c>
      <c r="C1839" s="47" t="str">
        <f t="shared" si="56"/>
        <v>Obesity</v>
      </c>
      <c r="D1839" s="47">
        <v>4.08</v>
      </c>
      <c r="E1839" s="47" t="str">
        <f t="shared" si="57"/>
        <v>Normal</v>
      </c>
      <c r="F1839" s="47" t="s">
        <v>2383</v>
      </c>
      <c r="G1839" s="47" t="s">
        <v>2380</v>
      </c>
      <c r="H1839" s="47" t="s">
        <v>2383</v>
      </c>
      <c r="I1839" s="47">
        <v>1</v>
      </c>
      <c r="J1839" s="47" t="s">
        <v>2380</v>
      </c>
    </row>
    <row r="1840" spans="1:10" x14ac:dyDescent="0.25">
      <c r="A1840" s="47" t="s">
        <v>530</v>
      </c>
      <c r="B1840" s="47">
        <v>21.375</v>
      </c>
      <c r="C1840" s="47" t="str">
        <f t="shared" si="56"/>
        <v>Healthy Weight</v>
      </c>
      <c r="D1840" s="47">
        <v>6.19</v>
      </c>
      <c r="E1840" s="47" t="str">
        <f t="shared" si="57"/>
        <v>Prediabetes</v>
      </c>
      <c r="F1840" s="47" t="s">
        <v>2383</v>
      </c>
      <c r="G1840" s="47" t="s">
        <v>2380</v>
      </c>
      <c r="H1840" s="47" t="s">
        <v>2380</v>
      </c>
      <c r="I1840" s="47">
        <v>1</v>
      </c>
      <c r="J1840" s="47" t="s">
        <v>2380</v>
      </c>
    </row>
    <row r="1841" spans="1:10" x14ac:dyDescent="0.25">
      <c r="A1841" s="47" t="s">
        <v>529</v>
      </c>
      <c r="B1841" s="47">
        <v>27.14</v>
      </c>
      <c r="C1841" s="47" t="str">
        <f t="shared" si="56"/>
        <v>Over Weight</v>
      </c>
      <c r="D1841" s="47">
        <v>6.01</v>
      </c>
      <c r="E1841" s="47" t="str">
        <f t="shared" si="57"/>
        <v>Prediabetes</v>
      </c>
      <c r="F1841" s="47" t="s">
        <v>2380</v>
      </c>
      <c r="G1841" s="47" t="s">
        <v>2380</v>
      </c>
      <c r="H1841" s="47" t="s">
        <v>2380</v>
      </c>
      <c r="I1841" s="47">
        <v>1</v>
      </c>
      <c r="J1841" s="47" t="s">
        <v>2380</v>
      </c>
    </row>
    <row r="1842" spans="1:10" x14ac:dyDescent="0.25">
      <c r="A1842" s="47" t="s">
        <v>528</v>
      </c>
      <c r="B1842" s="47">
        <v>35.78</v>
      </c>
      <c r="C1842" s="47" t="str">
        <f t="shared" si="56"/>
        <v>Obesity</v>
      </c>
      <c r="D1842" s="47">
        <v>6.07</v>
      </c>
      <c r="E1842" s="47" t="str">
        <f t="shared" si="57"/>
        <v>Prediabetes</v>
      </c>
      <c r="F1842" s="47" t="s">
        <v>2380</v>
      </c>
      <c r="G1842" s="47" t="s">
        <v>2382</v>
      </c>
      <c r="H1842" s="47" t="s">
        <v>2380</v>
      </c>
      <c r="I1842" s="47">
        <v>1</v>
      </c>
      <c r="J1842" s="47" t="s">
        <v>2380</v>
      </c>
    </row>
    <row r="1843" spans="1:10" x14ac:dyDescent="0.25">
      <c r="A1843" s="47" t="s">
        <v>527</v>
      </c>
      <c r="B1843" s="47">
        <v>34.96</v>
      </c>
      <c r="C1843" s="47" t="str">
        <f t="shared" si="56"/>
        <v>Obesity</v>
      </c>
      <c r="D1843" s="47">
        <v>5.63</v>
      </c>
      <c r="E1843" s="47" t="str">
        <f t="shared" si="57"/>
        <v>Normal</v>
      </c>
      <c r="F1843" s="47" t="s">
        <v>2380</v>
      </c>
      <c r="G1843" s="47" t="s">
        <v>2380</v>
      </c>
      <c r="H1843" s="47" t="s">
        <v>2380</v>
      </c>
      <c r="I1843" s="47">
        <v>0</v>
      </c>
      <c r="J1843" s="47" t="s">
        <v>2380</v>
      </c>
    </row>
    <row r="1844" spans="1:10" x14ac:dyDescent="0.25">
      <c r="A1844" s="47" t="s">
        <v>526</v>
      </c>
      <c r="B1844" s="47">
        <v>38.39</v>
      </c>
      <c r="C1844" s="47" t="str">
        <f t="shared" si="56"/>
        <v>Obesity</v>
      </c>
      <c r="D1844" s="47">
        <v>6.05</v>
      </c>
      <c r="E1844" s="47" t="str">
        <f t="shared" si="57"/>
        <v>Prediabetes</v>
      </c>
      <c r="F1844" s="47" t="s">
        <v>2380</v>
      </c>
      <c r="G1844" s="47" t="s">
        <v>2380</v>
      </c>
      <c r="H1844" s="47" t="s">
        <v>2380</v>
      </c>
      <c r="I1844" s="47">
        <v>0</v>
      </c>
      <c r="J1844" s="47" t="s">
        <v>2380</v>
      </c>
    </row>
    <row r="1845" spans="1:10" x14ac:dyDescent="0.25">
      <c r="A1845" s="47" t="s">
        <v>525</v>
      </c>
      <c r="B1845" s="47">
        <v>33.82</v>
      </c>
      <c r="C1845" s="47" t="str">
        <f t="shared" si="56"/>
        <v>Obesity</v>
      </c>
      <c r="D1845" s="47">
        <v>4.6500000000000004</v>
      </c>
      <c r="E1845" s="47" t="str">
        <f t="shared" si="57"/>
        <v>Normal</v>
      </c>
      <c r="F1845" s="47" t="s">
        <v>2380</v>
      </c>
      <c r="G1845" s="47" t="s">
        <v>2380</v>
      </c>
      <c r="H1845" s="47" t="s">
        <v>2380</v>
      </c>
      <c r="I1845" s="47">
        <v>0</v>
      </c>
      <c r="J1845" s="47" t="s">
        <v>2380</v>
      </c>
    </row>
    <row r="1846" spans="1:10" x14ac:dyDescent="0.25">
      <c r="A1846" s="47" t="s">
        <v>524</v>
      </c>
      <c r="B1846" s="47">
        <v>27.835000000000001</v>
      </c>
      <c r="C1846" s="47" t="str">
        <f t="shared" si="56"/>
        <v>Over Weight</v>
      </c>
      <c r="D1846" s="47">
        <v>5.37</v>
      </c>
      <c r="E1846" s="47" t="str">
        <f t="shared" si="57"/>
        <v>Normal</v>
      </c>
      <c r="F1846" s="47" t="s">
        <v>2380</v>
      </c>
      <c r="G1846" s="47" t="s">
        <v>2380</v>
      </c>
      <c r="H1846" s="47" t="s">
        <v>2380</v>
      </c>
      <c r="I1846" s="47">
        <v>0</v>
      </c>
      <c r="J1846" s="47" t="s">
        <v>2380</v>
      </c>
    </row>
    <row r="1847" spans="1:10" x14ac:dyDescent="0.25">
      <c r="A1847" s="47" t="s">
        <v>523</v>
      </c>
      <c r="B1847" s="47">
        <v>33</v>
      </c>
      <c r="C1847" s="47" t="str">
        <f t="shared" si="56"/>
        <v>Obesity</v>
      </c>
      <c r="D1847" s="47">
        <v>5.39</v>
      </c>
      <c r="E1847" s="47" t="str">
        <f t="shared" si="57"/>
        <v>Normal</v>
      </c>
      <c r="F1847" s="47" t="s">
        <v>2380</v>
      </c>
      <c r="G1847" s="47" t="s">
        <v>2380</v>
      </c>
      <c r="H1847" s="47" t="s">
        <v>2380</v>
      </c>
      <c r="I1847" s="47">
        <v>0</v>
      </c>
      <c r="J1847" s="47" t="s">
        <v>2380</v>
      </c>
    </row>
    <row r="1848" spans="1:10" x14ac:dyDescent="0.25">
      <c r="A1848" s="47" t="s">
        <v>522</v>
      </c>
      <c r="B1848" s="47">
        <v>26.885000000000002</v>
      </c>
      <c r="C1848" s="47" t="str">
        <f t="shared" si="56"/>
        <v>Over Weight</v>
      </c>
      <c r="D1848" s="47">
        <v>5.86</v>
      </c>
      <c r="E1848" s="47" t="str">
        <f t="shared" si="57"/>
        <v>Prediabetes</v>
      </c>
      <c r="F1848" s="47" t="s">
        <v>2380</v>
      </c>
      <c r="G1848" s="47" t="s">
        <v>2380</v>
      </c>
      <c r="H1848" s="47" t="s">
        <v>2380</v>
      </c>
      <c r="I1848" s="47">
        <v>0</v>
      </c>
      <c r="J1848" s="47" t="s">
        <v>2380</v>
      </c>
    </row>
    <row r="1849" spans="1:10" x14ac:dyDescent="0.25">
      <c r="A1849" s="47" t="s">
        <v>521</v>
      </c>
      <c r="B1849" s="47">
        <v>29.26</v>
      </c>
      <c r="C1849" s="47" t="str">
        <f t="shared" si="56"/>
        <v>Over Weight</v>
      </c>
      <c r="D1849" s="47">
        <v>4.4400000000000004</v>
      </c>
      <c r="E1849" s="47" t="str">
        <f t="shared" si="57"/>
        <v>Normal</v>
      </c>
      <c r="F1849" s="47" t="s">
        <v>2380</v>
      </c>
      <c r="G1849" s="47" t="s">
        <v>2380</v>
      </c>
      <c r="H1849" s="47" t="s">
        <v>2380</v>
      </c>
      <c r="I1849" s="47">
        <v>0</v>
      </c>
      <c r="J1849" s="47" t="s">
        <v>2380</v>
      </c>
    </row>
    <row r="1850" spans="1:10" x14ac:dyDescent="0.25">
      <c r="A1850" s="47" t="s">
        <v>520</v>
      </c>
      <c r="B1850" s="47">
        <v>26.98</v>
      </c>
      <c r="C1850" s="47" t="str">
        <f t="shared" si="56"/>
        <v>Over Weight</v>
      </c>
      <c r="D1850" s="47">
        <v>4.41</v>
      </c>
      <c r="E1850" s="47" t="str">
        <f t="shared" si="57"/>
        <v>Normal</v>
      </c>
      <c r="F1850" s="47" t="s">
        <v>2380</v>
      </c>
      <c r="G1850" s="47" t="s">
        <v>2380</v>
      </c>
      <c r="H1850" s="47" t="s">
        <v>2380</v>
      </c>
      <c r="I1850" s="47">
        <v>0</v>
      </c>
      <c r="J1850" s="47" t="s">
        <v>2380</v>
      </c>
    </row>
    <row r="1851" spans="1:10" x14ac:dyDescent="0.25">
      <c r="A1851" s="47" t="s">
        <v>519</v>
      </c>
      <c r="B1851" s="47">
        <v>32.11</v>
      </c>
      <c r="C1851" s="47" t="str">
        <f t="shared" si="56"/>
        <v>Obesity</v>
      </c>
      <c r="D1851" s="47">
        <v>5.19</v>
      </c>
      <c r="E1851" s="47" t="str">
        <f t="shared" si="57"/>
        <v>Normal</v>
      </c>
      <c r="F1851" s="47" t="s">
        <v>2380</v>
      </c>
      <c r="G1851" s="47" t="s">
        <v>2380</v>
      </c>
      <c r="H1851" s="47" t="s">
        <v>2383</v>
      </c>
      <c r="I1851" s="47">
        <v>1</v>
      </c>
      <c r="J1851" s="47" t="s">
        <v>2380</v>
      </c>
    </row>
    <row r="1852" spans="1:10" x14ac:dyDescent="0.25">
      <c r="A1852" s="47" t="s">
        <v>518</v>
      </c>
      <c r="B1852" s="47">
        <v>31.73</v>
      </c>
      <c r="C1852" s="47" t="str">
        <f t="shared" si="56"/>
        <v>Obesity</v>
      </c>
      <c r="D1852" s="47">
        <v>5.16</v>
      </c>
      <c r="E1852" s="47" t="str">
        <f t="shared" si="57"/>
        <v>Normal</v>
      </c>
      <c r="F1852" s="47" t="s">
        <v>2380</v>
      </c>
      <c r="G1852" s="47" t="s">
        <v>2380</v>
      </c>
      <c r="H1852" s="47" t="s">
        <v>2383</v>
      </c>
      <c r="I1852" s="47">
        <v>1</v>
      </c>
      <c r="J1852" s="47" t="s">
        <v>2380</v>
      </c>
    </row>
    <row r="1853" spans="1:10" x14ac:dyDescent="0.25">
      <c r="A1853" s="47" t="s">
        <v>517</v>
      </c>
      <c r="B1853" s="47">
        <v>22.515000000000001</v>
      </c>
      <c r="C1853" s="47" t="str">
        <f t="shared" si="56"/>
        <v>Healthy Weight</v>
      </c>
      <c r="D1853" s="47">
        <v>4.24</v>
      </c>
      <c r="E1853" s="47" t="str">
        <f t="shared" si="57"/>
        <v>Normal</v>
      </c>
      <c r="F1853" s="47" t="s">
        <v>2380</v>
      </c>
      <c r="G1853" s="47" t="s">
        <v>2380</v>
      </c>
      <c r="H1853" s="47" t="s">
        <v>2380</v>
      </c>
      <c r="I1853" s="47">
        <v>0</v>
      </c>
      <c r="J1853" s="47" t="s">
        <v>2380</v>
      </c>
    </row>
    <row r="1854" spans="1:10" x14ac:dyDescent="0.25">
      <c r="A1854" s="47" t="s">
        <v>515</v>
      </c>
      <c r="B1854" s="47">
        <v>25.9</v>
      </c>
      <c r="C1854" s="47" t="str">
        <f t="shared" si="56"/>
        <v>Over Weight</v>
      </c>
      <c r="D1854" s="47">
        <v>5.45</v>
      </c>
      <c r="E1854" s="47" t="str">
        <f t="shared" si="57"/>
        <v>Normal</v>
      </c>
      <c r="F1854" s="47" t="s">
        <v>2380</v>
      </c>
      <c r="G1854" s="47" t="s">
        <v>2380</v>
      </c>
      <c r="H1854" s="47" t="s">
        <v>2380</v>
      </c>
      <c r="I1854" s="47">
        <v>1</v>
      </c>
      <c r="J1854" s="47" t="s">
        <v>2380</v>
      </c>
    </row>
    <row r="1855" spans="1:10" x14ac:dyDescent="0.25">
      <c r="A1855" s="47" t="s">
        <v>514</v>
      </c>
      <c r="B1855" s="47">
        <v>27.72</v>
      </c>
      <c r="C1855" s="47" t="str">
        <f t="shared" si="56"/>
        <v>Over Weight</v>
      </c>
      <c r="D1855" s="47">
        <v>5.03</v>
      </c>
      <c r="E1855" s="47" t="str">
        <f t="shared" si="57"/>
        <v>Normal</v>
      </c>
      <c r="F1855" s="47" t="s">
        <v>2383</v>
      </c>
      <c r="G1855" s="47" t="s">
        <v>2380</v>
      </c>
      <c r="H1855" s="47" t="s">
        <v>2380</v>
      </c>
      <c r="I1855" s="47">
        <v>1</v>
      </c>
      <c r="J1855" s="47" t="s">
        <v>2380</v>
      </c>
    </row>
    <row r="1856" spans="1:10" x14ac:dyDescent="0.25">
      <c r="A1856" s="47" t="s">
        <v>513</v>
      </c>
      <c r="B1856" s="47">
        <v>31.5</v>
      </c>
      <c r="C1856" s="47" t="str">
        <f t="shared" si="56"/>
        <v>Obesity</v>
      </c>
      <c r="D1856" s="47">
        <v>9.6199999999999992</v>
      </c>
      <c r="E1856" s="47" t="str">
        <f t="shared" si="57"/>
        <v>Above Diabetes</v>
      </c>
      <c r="F1856" s="47" t="s">
        <v>2383</v>
      </c>
      <c r="G1856" s="47" t="s">
        <v>2380</v>
      </c>
      <c r="H1856" s="47" t="s">
        <v>2380</v>
      </c>
      <c r="I1856" s="47">
        <v>1</v>
      </c>
      <c r="J1856" s="47" t="s">
        <v>2380</v>
      </c>
    </row>
    <row r="1857" spans="1:10" x14ac:dyDescent="0.25">
      <c r="A1857" s="47" t="s">
        <v>512</v>
      </c>
      <c r="B1857" s="47">
        <v>29.7</v>
      </c>
      <c r="C1857" s="47" t="str">
        <f t="shared" si="56"/>
        <v>Over Weight</v>
      </c>
      <c r="D1857" s="47">
        <v>6.77</v>
      </c>
      <c r="E1857" s="47" t="str">
        <f t="shared" si="57"/>
        <v>Above Diabetes</v>
      </c>
      <c r="F1857" s="47" t="s">
        <v>2383</v>
      </c>
      <c r="G1857" s="47" t="s">
        <v>2380</v>
      </c>
      <c r="H1857" s="47" t="s">
        <v>2380</v>
      </c>
      <c r="I1857" s="47">
        <v>1</v>
      </c>
      <c r="J1857" s="47" t="s">
        <v>2380</v>
      </c>
    </row>
    <row r="1858" spans="1:10" x14ac:dyDescent="0.25">
      <c r="A1858" s="47" t="s">
        <v>511</v>
      </c>
      <c r="B1858" s="47">
        <v>21.26</v>
      </c>
      <c r="C1858" s="47" t="str">
        <f t="shared" si="56"/>
        <v>Healthy Weight</v>
      </c>
      <c r="D1858" s="47">
        <v>5.36</v>
      </c>
      <c r="E1858" s="47" t="str">
        <f t="shared" si="57"/>
        <v>Normal</v>
      </c>
      <c r="F1858" s="47" t="s">
        <v>2383</v>
      </c>
      <c r="G1858" s="47" t="s">
        <v>2380</v>
      </c>
      <c r="H1858" s="47" t="s">
        <v>2380</v>
      </c>
      <c r="I1858" s="47">
        <v>1</v>
      </c>
      <c r="J1858" s="47" t="s">
        <v>2380</v>
      </c>
    </row>
    <row r="1859" spans="1:10" x14ac:dyDescent="0.25">
      <c r="A1859" s="47" t="s">
        <v>510</v>
      </c>
      <c r="B1859" s="47">
        <v>17.09</v>
      </c>
      <c r="C1859" s="47" t="str">
        <f t="shared" ref="C1859:C1922" si="58">IF(B1859&lt;18.5,"Under Weight", IF(B1859&lt;=24.9,"Healthy Weight", IF(B1859&lt;=29.9,"Over Weight","Obesity")))</f>
        <v>Under Weight</v>
      </c>
      <c r="D1859" s="47">
        <v>5.69</v>
      </c>
      <c r="E1859" s="47" t="str">
        <f t="shared" ref="E1859:E1922" si="59">IF(D1859&lt;5.7,"Normal", IF(D1859&lt;=6.4,"Prediabetes","Above Diabetes"))</f>
        <v>Normal</v>
      </c>
      <c r="F1859" s="47" t="s">
        <v>2380</v>
      </c>
      <c r="G1859" s="47" t="s">
        <v>2380</v>
      </c>
      <c r="H1859" s="47" t="s">
        <v>2380</v>
      </c>
      <c r="I1859" s="47">
        <v>0</v>
      </c>
      <c r="J1859" s="47" t="s">
        <v>2380</v>
      </c>
    </row>
    <row r="1860" spans="1:10" x14ac:dyDescent="0.25">
      <c r="A1860" s="47" t="s">
        <v>509</v>
      </c>
      <c r="B1860" s="47">
        <v>24.3</v>
      </c>
      <c r="C1860" s="47" t="str">
        <f t="shared" si="58"/>
        <v>Healthy Weight</v>
      </c>
      <c r="D1860" s="47">
        <v>4.9000000000000004</v>
      </c>
      <c r="E1860" s="47" t="str">
        <f t="shared" si="59"/>
        <v>Normal</v>
      </c>
      <c r="F1860" s="47" t="s">
        <v>2383</v>
      </c>
      <c r="G1860" s="47" t="s">
        <v>2380</v>
      </c>
      <c r="H1860" s="47" t="s">
        <v>2383</v>
      </c>
      <c r="I1860" s="47">
        <v>1</v>
      </c>
      <c r="J1860" s="47" t="s">
        <v>2380</v>
      </c>
    </row>
    <row r="1861" spans="1:10" x14ac:dyDescent="0.25">
      <c r="A1861" s="47" t="s">
        <v>508</v>
      </c>
      <c r="B1861" s="47">
        <v>29.734999999999999</v>
      </c>
      <c r="C1861" s="47" t="str">
        <f t="shared" si="58"/>
        <v>Over Weight</v>
      </c>
      <c r="D1861" s="47">
        <v>5.78</v>
      </c>
      <c r="E1861" s="47" t="str">
        <f t="shared" si="59"/>
        <v>Prediabetes</v>
      </c>
      <c r="F1861" s="47" t="s">
        <v>2380</v>
      </c>
      <c r="G1861" s="47" t="s">
        <v>2380</v>
      </c>
      <c r="H1861" s="47" t="s">
        <v>2380</v>
      </c>
      <c r="I1861" s="47">
        <v>0</v>
      </c>
      <c r="J1861" s="47" t="s">
        <v>2380</v>
      </c>
    </row>
    <row r="1862" spans="1:10" x14ac:dyDescent="0.25">
      <c r="A1862" s="47" t="s">
        <v>507</v>
      </c>
      <c r="B1862" s="47">
        <v>29.26</v>
      </c>
      <c r="C1862" s="47" t="str">
        <f t="shared" si="58"/>
        <v>Over Weight</v>
      </c>
      <c r="D1862" s="47">
        <v>4.7</v>
      </c>
      <c r="E1862" s="47" t="str">
        <f t="shared" si="59"/>
        <v>Normal</v>
      </c>
      <c r="F1862" s="47" t="s">
        <v>2380</v>
      </c>
      <c r="G1862" s="47" t="s">
        <v>2380</v>
      </c>
      <c r="H1862" s="47" t="s">
        <v>2380</v>
      </c>
      <c r="I1862" s="47">
        <v>0</v>
      </c>
      <c r="J1862" s="47" t="s">
        <v>2380</v>
      </c>
    </row>
    <row r="1863" spans="1:10" x14ac:dyDescent="0.25">
      <c r="A1863" s="47" t="s">
        <v>506</v>
      </c>
      <c r="B1863" s="47">
        <v>33</v>
      </c>
      <c r="C1863" s="47" t="str">
        <f t="shared" si="58"/>
        <v>Obesity</v>
      </c>
      <c r="D1863" s="47">
        <v>6.28</v>
      </c>
      <c r="E1863" s="47" t="str">
        <f t="shared" si="59"/>
        <v>Prediabetes</v>
      </c>
      <c r="F1863" s="47" t="s">
        <v>2380</v>
      </c>
      <c r="G1863" s="47" t="s">
        <v>2380</v>
      </c>
      <c r="H1863" s="47" t="s">
        <v>2380</v>
      </c>
      <c r="I1863" s="47">
        <v>0</v>
      </c>
      <c r="J1863" s="47" t="s">
        <v>2380</v>
      </c>
    </row>
    <row r="1864" spans="1:10" x14ac:dyDescent="0.25">
      <c r="A1864" s="47" t="s">
        <v>505</v>
      </c>
      <c r="B1864" s="47">
        <v>31.065000000000001</v>
      </c>
      <c r="C1864" s="47" t="str">
        <f t="shared" si="58"/>
        <v>Obesity</v>
      </c>
      <c r="D1864" s="47">
        <v>4.2300000000000004</v>
      </c>
      <c r="E1864" s="47" t="str">
        <f t="shared" si="59"/>
        <v>Normal</v>
      </c>
      <c r="F1864" s="47" t="s">
        <v>2380</v>
      </c>
      <c r="G1864" s="47" t="s">
        <v>2380</v>
      </c>
      <c r="H1864" s="47" t="s">
        <v>2380</v>
      </c>
      <c r="I1864" s="47">
        <v>0</v>
      </c>
      <c r="J1864" s="47" t="s">
        <v>2380</v>
      </c>
    </row>
    <row r="1865" spans="1:10" x14ac:dyDescent="0.25">
      <c r="A1865" s="47" t="s">
        <v>504</v>
      </c>
      <c r="B1865" s="47">
        <v>26.51</v>
      </c>
      <c r="C1865" s="47" t="str">
        <f t="shared" si="58"/>
        <v>Over Weight</v>
      </c>
      <c r="D1865" s="47">
        <v>6.17</v>
      </c>
      <c r="E1865" s="47" t="str">
        <f t="shared" si="59"/>
        <v>Prediabetes</v>
      </c>
      <c r="F1865" s="47" t="s">
        <v>2380</v>
      </c>
      <c r="G1865" s="47" t="s">
        <v>2380</v>
      </c>
      <c r="H1865" s="47" t="s">
        <v>2380</v>
      </c>
      <c r="I1865" s="47">
        <v>0</v>
      </c>
      <c r="J1865" s="47" t="s">
        <v>2380</v>
      </c>
    </row>
    <row r="1866" spans="1:10" x14ac:dyDescent="0.25">
      <c r="A1866" s="47" t="s">
        <v>503</v>
      </c>
      <c r="B1866" s="47">
        <v>28.88</v>
      </c>
      <c r="C1866" s="47" t="str">
        <f t="shared" si="58"/>
        <v>Over Weight</v>
      </c>
      <c r="D1866" s="47">
        <v>4.96</v>
      </c>
      <c r="E1866" s="47" t="str">
        <f t="shared" si="59"/>
        <v>Normal</v>
      </c>
      <c r="F1866" s="47" t="s">
        <v>2380</v>
      </c>
      <c r="G1866" s="47" t="s">
        <v>2380</v>
      </c>
      <c r="H1866" s="47" t="s">
        <v>2380</v>
      </c>
      <c r="I1866" s="47">
        <v>0</v>
      </c>
      <c r="J1866" s="47" t="s">
        <v>2380</v>
      </c>
    </row>
    <row r="1867" spans="1:10" x14ac:dyDescent="0.25">
      <c r="A1867" s="47" t="s">
        <v>502</v>
      </c>
      <c r="B1867" s="47">
        <v>35.814999999999998</v>
      </c>
      <c r="C1867" s="47" t="str">
        <f t="shared" si="58"/>
        <v>Obesity</v>
      </c>
      <c r="D1867" s="47">
        <v>5.1100000000000003</v>
      </c>
      <c r="E1867" s="47" t="str">
        <f t="shared" si="59"/>
        <v>Normal</v>
      </c>
      <c r="F1867" s="47" t="s">
        <v>2383</v>
      </c>
      <c r="G1867" s="47" t="s">
        <v>2380</v>
      </c>
      <c r="H1867" s="47" t="s">
        <v>2380</v>
      </c>
      <c r="I1867" s="47">
        <v>1</v>
      </c>
      <c r="J1867" s="47" t="s">
        <v>2380</v>
      </c>
    </row>
    <row r="1868" spans="1:10" x14ac:dyDescent="0.25">
      <c r="A1868" s="47" t="s">
        <v>501</v>
      </c>
      <c r="B1868" s="47">
        <v>21.28</v>
      </c>
      <c r="C1868" s="47" t="str">
        <f t="shared" si="58"/>
        <v>Healthy Weight</v>
      </c>
      <c r="D1868" s="47">
        <v>4.05</v>
      </c>
      <c r="E1868" s="47" t="str">
        <f t="shared" si="59"/>
        <v>Normal</v>
      </c>
      <c r="F1868" s="47" t="s">
        <v>2380</v>
      </c>
      <c r="G1868" s="47" t="s">
        <v>2382</v>
      </c>
      <c r="H1868" s="47" t="s">
        <v>2380</v>
      </c>
      <c r="I1868" s="47">
        <v>1</v>
      </c>
      <c r="J1868" s="47" t="s">
        <v>2380</v>
      </c>
    </row>
    <row r="1869" spans="1:10" x14ac:dyDescent="0.25">
      <c r="A1869" s="47" t="s">
        <v>500</v>
      </c>
      <c r="B1869" s="47">
        <v>33.81</v>
      </c>
      <c r="C1869" s="47" t="str">
        <f t="shared" si="58"/>
        <v>Obesity</v>
      </c>
      <c r="D1869" s="47">
        <v>6.49</v>
      </c>
      <c r="E1869" s="47" t="str">
        <f t="shared" si="59"/>
        <v>Above Diabetes</v>
      </c>
      <c r="F1869" s="47" t="s">
        <v>2380</v>
      </c>
      <c r="G1869" s="47" t="s">
        <v>2380</v>
      </c>
      <c r="H1869" s="47" t="s">
        <v>2383</v>
      </c>
      <c r="I1869" s="47">
        <v>1</v>
      </c>
      <c r="J1869" s="47" t="s">
        <v>2380</v>
      </c>
    </row>
    <row r="1870" spans="1:10" x14ac:dyDescent="0.25">
      <c r="A1870" s="47" t="s">
        <v>499</v>
      </c>
      <c r="B1870" s="47">
        <v>44.22</v>
      </c>
      <c r="C1870" s="47" t="str">
        <f t="shared" si="58"/>
        <v>Obesity</v>
      </c>
      <c r="D1870" s="47">
        <v>4.1900000000000004</v>
      </c>
      <c r="E1870" s="47" t="str">
        <f t="shared" si="59"/>
        <v>Normal</v>
      </c>
      <c r="F1870" s="47" t="s">
        <v>2380</v>
      </c>
      <c r="G1870" s="47" t="s">
        <v>2380</v>
      </c>
      <c r="H1870" s="47" t="s">
        <v>2380</v>
      </c>
      <c r="I1870" s="47">
        <v>1</v>
      </c>
      <c r="J1870" s="47" t="s">
        <v>2380</v>
      </c>
    </row>
    <row r="1871" spans="1:10" x14ac:dyDescent="0.25">
      <c r="A1871" s="47" t="s">
        <v>498</v>
      </c>
      <c r="B1871" s="47">
        <v>15.46</v>
      </c>
      <c r="C1871" s="47" t="str">
        <f t="shared" si="58"/>
        <v>Under Weight</v>
      </c>
      <c r="D1871" s="47">
        <v>4.99</v>
      </c>
      <c r="E1871" s="47" t="str">
        <f t="shared" si="59"/>
        <v>Normal</v>
      </c>
      <c r="F1871" s="47" t="s">
        <v>2383</v>
      </c>
      <c r="G1871" s="47" t="s">
        <v>2380</v>
      </c>
      <c r="H1871" s="47" t="s">
        <v>2383</v>
      </c>
      <c r="I1871" s="47">
        <v>1</v>
      </c>
      <c r="J1871" s="47" t="s">
        <v>2380</v>
      </c>
    </row>
    <row r="1872" spans="1:10" x14ac:dyDescent="0.25">
      <c r="A1872" s="47" t="s">
        <v>497</v>
      </c>
      <c r="B1872" s="47">
        <v>30.3</v>
      </c>
      <c r="C1872" s="47" t="str">
        <f t="shared" si="58"/>
        <v>Obesity</v>
      </c>
      <c r="D1872" s="47">
        <v>4.7699999999999996</v>
      </c>
      <c r="E1872" s="47" t="str">
        <f t="shared" si="59"/>
        <v>Normal</v>
      </c>
      <c r="F1872" s="47" t="s">
        <v>2383</v>
      </c>
      <c r="G1872" s="47" t="s">
        <v>2380</v>
      </c>
      <c r="H1872" s="47" t="s">
        <v>2380</v>
      </c>
      <c r="I1872" s="47">
        <v>1</v>
      </c>
      <c r="J1872" s="47" t="s">
        <v>2380</v>
      </c>
    </row>
    <row r="1873" spans="1:10" x14ac:dyDescent="0.25">
      <c r="A1873" s="47" t="s">
        <v>496</v>
      </c>
      <c r="B1873" s="47">
        <v>16.670000000000002</v>
      </c>
      <c r="C1873" s="47" t="str">
        <f t="shared" si="58"/>
        <v>Under Weight</v>
      </c>
      <c r="D1873" s="47">
        <v>5.46</v>
      </c>
      <c r="E1873" s="47" t="str">
        <f t="shared" si="59"/>
        <v>Normal</v>
      </c>
      <c r="F1873" s="47" t="s">
        <v>2380</v>
      </c>
      <c r="G1873" s="47" t="s">
        <v>2380</v>
      </c>
      <c r="H1873" s="47" t="s">
        <v>2380</v>
      </c>
      <c r="I1873" s="47">
        <v>0</v>
      </c>
      <c r="J1873" s="47" t="s">
        <v>2380</v>
      </c>
    </row>
    <row r="1874" spans="1:10" x14ac:dyDescent="0.25">
      <c r="A1874" s="47" t="s">
        <v>495</v>
      </c>
      <c r="B1874" s="47">
        <v>28.594999999999999</v>
      </c>
      <c r="C1874" s="47" t="str">
        <f t="shared" si="58"/>
        <v>Over Weight</v>
      </c>
      <c r="D1874" s="47">
        <v>5.43</v>
      </c>
      <c r="E1874" s="47" t="str">
        <f t="shared" si="59"/>
        <v>Normal</v>
      </c>
      <c r="F1874" s="47" t="s">
        <v>2380</v>
      </c>
      <c r="G1874" s="47" t="s">
        <v>2380</v>
      </c>
      <c r="H1874" s="47" t="s">
        <v>2380</v>
      </c>
      <c r="I1874" s="47">
        <v>0</v>
      </c>
      <c r="J1874" s="47" t="s">
        <v>2380</v>
      </c>
    </row>
    <row r="1875" spans="1:10" x14ac:dyDescent="0.25">
      <c r="A1875" s="47" t="s">
        <v>494</v>
      </c>
      <c r="B1875" s="47">
        <v>25.934999999999999</v>
      </c>
      <c r="C1875" s="47" t="str">
        <f t="shared" si="58"/>
        <v>Over Weight</v>
      </c>
      <c r="D1875" s="47">
        <v>4.29</v>
      </c>
      <c r="E1875" s="47" t="str">
        <f t="shared" si="59"/>
        <v>Normal</v>
      </c>
      <c r="F1875" s="47" t="s">
        <v>2380</v>
      </c>
      <c r="G1875" s="47" t="s">
        <v>2380</v>
      </c>
      <c r="H1875" s="47" t="s">
        <v>2380</v>
      </c>
      <c r="I1875" s="47">
        <v>0</v>
      </c>
      <c r="J1875" s="47" t="s">
        <v>2380</v>
      </c>
    </row>
    <row r="1876" spans="1:10" x14ac:dyDescent="0.25">
      <c r="A1876" s="47" t="s">
        <v>493</v>
      </c>
      <c r="B1876" s="47">
        <v>27.645</v>
      </c>
      <c r="C1876" s="47" t="str">
        <f t="shared" si="58"/>
        <v>Over Weight</v>
      </c>
      <c r="D1876" s="47">
        <v>5.25</v>
      </c>
      <c r="E1876" s="47" t="str">
        <f t="shared" si="59"/>
        <v>Normal</v>
      </c>
      <c r="F1876" s="47" t="s">
        <v>2380</v>
      </c>
      <c r="G1876" s="47" t="s">
        <v>2380</v>
      </c>
      <c r="H1876" s="47" t="s">
        <v>2380</v>
      </c>
      <c r="I1876" s="47">
        <v>1</v>
      </c>
      <c r="J1876" s="47" t="s">
        <v>2380</v>
      </c>
    </row>
    <row r="1877" spans="1:10" x14ac:dyDescent="0.25">
      <c r="A1877" s="47" t="s">
        <v>492</v>
      </c>
      <c r="B1877" s="47">
        <v>30.1</v>
      </c>
      <c r="C1877" s="47" t="str">
        <f t="shared" si="58"/>
        <v>Obesity</v>
      </c>
      <c r="D1877" s="47">
        <v>4.04</v>
      </c>
      <c r="E1877" s="47" t="str">
        <f t="shared" si="59"/>
        <v>Normal</v>
      </c>
      <c r="F1877" s="47" t="s">
        <v>2380</v>
      </c>
      <c r="G1877" s="47" t="s">
        <v>2380</v>
      </c>
      <c r="H1877" s="47" t="s">
        <v>2380</v>
      </c>
      <c r="I1877" s="47">
        <v>1</v>
      </c>
      <c r="J1877" s="47" t="s">
        <v>2380</v>
      </c>
    </row>
    <row r="1878" spans="1:10" x14ac:dyDescent="0.25">
      <c r="A1878" s="47" t="s">
        <v>491</v>
      </c>
      <c r="B1878" s="47">
        <v>26.79</v>
      </c>
      <c r="C1878" s="47" t="str">
        <f t="shared" si="58"/>
        <v>Over Weight</v>
      </c>
      <c r="D1878" s="47">
        <v>5</v>
      </c>
      <c r="E1878" s="47" t="str">
        <f t="shared" si="59"/>
        <v>Normal</v>
      </c>
      <c r="F1878" s="47" t="s">
        <v>2383</v>
      </c>
      <c r="G1878" s="47" t="s">
        <v>2380</v>
      </c>
      <c r="H1878" s="47" t="s">
        <v>2383</v>
      </c>
      <c r="I1878" s="47">
        <v>1</v>
      </c>
      <c r="J1878" s="47" t="s">
        <v>2380</v>
      </c>
    </row>
    <row r="1879" spans="1:10" x14ac:dyDescent="0.25">
      <c r="A1879" s="47" t="s">
        <v>490</v>
      </c>
      <c r="B1879" s="47">
        <v>27.1</v>
      </c>
      <c r="C1879" s="47" t="str">
        <f t="shared" si="58"/>
        <v>Over Weight</v>
      </c>
      <c r="D1879" s="47">
        <v>4.01</v>
      </c>
      <c r="E1879" s="47" t="str">
        <f t="shared" si="59"/>
        <v>Normal</v>
      </c>
      <c r="F1879" s="47" t="s">
        <v>2383</v>
      </c>
      <c r="G1879" s="47" t="s">
        <v>2380</v>
      </c>
      <c r="H1879" s="47" t="s">
        <v>2380</v>
      </c>
      <c r="I1879" s="47">
        <v>1</v>
      </c>
      <c r="J1879" s="47" t="s">
        <v>2380</v>
      </c>
    </row>
    <row r="1880" spans="1:10" x14ac:dyDescent="0.25">
      <c r="A1880" s="47" t="s">
        <v>489</v>
      </c>
      <c r="B1880" s="47">
        <v>24.31</v>
      </c>
      <c r="C1880" s="47" t="str">
        <f t="shared" si="58"/>
        <v>Healthy Weight</v>
      </c>
      <c r="D1880" s="47">
        <v>5.4</v>
      </c>
      <c r="E1880" s="47" t="str">
        <f t="shared" si="59"/>
        <v>Normal</v>
      </c>
      <c r="F1880" s="47" t="s">
        <v>2380</v>
      </c>
      <c r="G1880" s="47" t="s">
        <v>2380</v>
      </c>
      <c r="H1880" s="47" t="s">
        <v>2380</v>
      </c>
      <c r="I1880" s="47">
        <v>0</v>
      </c>
      <c r="J1880" s="47" t="s">
        <v>2380</v>
      </c>
    </row>
    <row r="1881" spans="1:10" x14ac:dyDescent="0.25">
      <c r="A1881" s="47" t="s">
        <v>488</v>
      </c>
      <c r="B1881" s="47">
        <v>15.53</v>
      </c>
      <c r="C1881" s="47" t="str">
        <f t="shared" si="58"/>
        <v>Under Weight</v>
      </c>
      <c r="D1881" s="47">
        <v>5.81</v>
      </c>
      <c r="E1881" s="47" t="str">
        <f t="shared" si="59"/>
        <v>Prediabetes</v>
      </c>
      <c r="F1881" s="47" t="s">
        <v>2380</v>
      </c>
      <c r="G1881" s="47" t="s">
        <v>2380</v>
      </c>
      <c r="H1881" s="47" t="s">
        <v>2380</v>
      </c>
      <c r="I1881" s="47">
        <v>1</v>
      </c>
      <c r="J1881" s="47" t="s">
        <v>2380</v>
      </c>
    </row>
    <row r="1882" spans="1:10" x14ac:dyDescent="0.25">
      <c r="A1882" s="47" t="s">
        <v>487</v>
      </c>
      <c r="B1882" s="47">
        <v>30.7</v>
      </c>
      <c r="C1882" s="47" t="str">
        <f t="shared" si="58"/>
        <v>Obesity</v>
      </c>
      <c r="D1882" s="47">
        <v>5.82</v>
      </c>
      <c r="E1882" s="47" t="str">
        <f t="shared" si="59"/>
        <v>Prediabetes</v>
      </c>
      <c r="F1882" s="47" t="s">
        <v>2380</v>
      </c>
      <c r="G1882" s="47" t="s">
        <v>2380</v>
      </c>
      <c r="H1882" s="47" t="s">
        <v>2380</v>
      </c>
      <c r="I1882" s="47">
        <v>1</v>
      </c>
      <c r="J1882" s="47" t="s">
        <v>2380</v>
      </c>
    </row>
    <row r="1883" spans="1:10" x14ac:dyDescent="0.25">
      <c r="A1883" s="47" t="s">
        <v>486</v>
      </c>
      <c r="B1883" s="47">
        <v>33.33</v>
      </c>
      <c r="C1883" s="47" t="str">
        <f t="shared" si="58"/>
        <v>Obesity</v>
      </c>
      <c r="D1883" s="47">
        <v>4.82</v>
      </c>
      <c r="E1883" s="47" t="str">
        <f t="shared" si="59"/>
        <v>Normal</v>
      </c>
      <c r="F1883" s="47" t="s">
        <v>2380</v>
      </c>
      <c r="G1883" s="47" t="s">
        <v>2380</v>
      </c>
      <c r="H1883" s="47" t="s">
        <v>2380</v>
      </c>
      <c r="I1883" s="47">
        <v>1</v>
      </c>
      <c r="J1883" s="47" t="s">
        <v>2380</v>
      </c>
    </row>
    <row r="1884" spans="1:10" x14ac:dyDescent="0.25">
      <c r="A1884" s="47" t="s">
        <v>485</v>
      </c>
      <c r="B1884" s="47">
        <v>32.4</v>
      </c>
      <c r="C1884" s="47" t="str">
        <f t="shared" si="58"/>
        <v>Obesity</v>
      </c>
      <c r="D1884" s="47">
        <v>5.08</v>
      </c>
      <c r="E1884" s="47" t="str">
        <f t="shared" si="59"/>
        <v>Normal</v>
      </c>
      <c r="F1884" s="47" t="s">
        <v>2380</v>
      </c>
      <c r="G1884" s="47" t="s">
        <v>2380</v>
      </c>
      <c r="H1884" s="47" t="s">
        <v>2380</v>
      </c>
      <c r="I1884" s="47">
        <v>1</v>
      </c>
      <c r="J1884" s="47" t="s">
        <v>2380</v>
      </c>
    </row>
    <row r="1885" spans="1:10" x14ac:dyDescent="0.25">
      <c r="A1885" s="47" t="s">
        <v>484</v>
      </c>
      <c r="B1885" s="47">
        <v>27.93</v>
      </c>
      <c r="C1885" s="47" t="str">
        <f t="shared" si="58"/>
        <v>Over Weight</v>
      </c>
      <c r="D1885" s="47">
        <v>5.59</v>
      </c>
      <c r="E1885" s="47" t="str">
        <f t="shared" si="59"/>
        <v>Normal</v>
      </c>
      <c r="F1885" s="47" t="s">
        <v>2380</v>
      </c>
      <c r="G1885" s="47" t="s">
        <v>2380</v>
      </c>
      <c r="H1885" s="47" t="s">
        <v>2380</v>
      </c>
      <c r="I1885" s="47">
        <v>1</v>
      </c>
      <c r="J1885" s="47" t="s">
        <v>2380</v>
      </c>
    </row>
    <row r="1886" spans="1:10" x14ac:dyDescent="0.25">
      <c r="A1886" s="47" t="s">
        <v>483</v>
      </c>
      <c r="B1886" s="47">
        <v>21.754999999999999</v>
      </c>
      <c r="C1886" s="47" t="str">
        <f t="shared" si="58"/>
        <v>Healthy Weight</v>
      </c>
      <c r="D1886" s="47">
        <v>5.12</v>
      </c>
      <c r="E1886" s="47" t="str">
        <f t="shared" si="59"/>
        <v>Normal</v>
      </c>
      <c r="F1886" s="47" t="s">
        <v>2380</v>
      </c>
      <c r="G1886" s="47" t="s">
        <v>2380</v>
      </c>
      <c r="H1886" s="47" t="s">
        <v>2380</v>
      </c>
      <c r="I1886" s="47">
        <v>0</v>
      </c>
      <c r="J1886" s="47" t="s">
        <v>2380</v>
      </c>
    </row>
    <row r="1887" spans="1:10" x14ac:dyDescent="0.25">
      <c r="A1887" s="47" t="s">
        <v>482</v>
      </c>
      <c r="B1887" s="47">
        <v>25.934999999999999</v>
      </c>
      <c r="C1887" s="47" t="str">
        <f t="shared" si="58"/>
        <v>Over Weight</v>
      </c>
      <c r="D1887" s="47">
        <v>4.95</v>
      </c>
      <c r="E1887" s="47" t="str">
        <f t="shared" si="59"/>
        <v>Normal</v>
      </c>
      <c r="F1887" s="47" t="s">
        <v>2380</v>
      </c>
      <c r="G1887" s="47" t="s">
        <v>2380</v>
      </c>
      <c r="H1887" s="47" t="s">
        <v>2380</v>
      </c>
      <c r="I1887" s="47">
        <v>0</v>
      </c>
      <c r="J1887" s="47" t="s">
        <v>2380</v>
      </c>
    </row>
    <row r="1888" spans="1:10" x14ac:dyDescent="0.25">
      <c r="A1888" s="47" t="s">
        <v>481</v>
      </c>
      <c r="B1888" s="47">
        <v>31.5</v>
      </c>
      <c r="C1888" s="47" t="str">
        <f t="shared" si="58"/>
        <v>Obesity</v>
      </c>
      <c r="D1888" s="47">
        <v>6.16</v>
      </c>
      <c r="E1888" s="47" t="str">
        <f t="shared" si="59"/>
        <v>Prediabetes</v>
      </c>
      <c r="F1888" s="47" t="s">
        <v>2380</v>
      </c>
      <c r="G1888" s="47" t="s">
        <v>2380</v>
      </c>
      <c r="H1888" s="47" t="s">
        <v>2380</v>
      </c>
      <c r="I1888" s="47">
        <v>0</v>
      </c>
      <c r="J1888" s="47" t="s">
        <v>2380</v>
      </c>
    </row>
    <row r="1889" spans="1:10" x14ac:dyDescent="0.25">
      <c r="A1889" s="47" t="s">
        <v>480</v>
      </c>
      <c r="B1889" s="47">
        <v>30.03</v>
      </c>
      <c r="C1889" s="47" t="str">
        <f t="shared" si="58"/>
        <v>Obesity</v>
      </c>
      <c r="D1889" s="47">
        <v>6.41</v>
      </c>
      <c r="E1889" s="47" t="str">
        <f t="shared" si="59"/>
        <v>Above Diabetes</v>
      </c>
      <c r="F1889" s="47" t="s">
        <v>2380</v>
      </c>
      <c r="G1889" s="47" t="s">
        <v>2380</v>
      </c>
      <c r="H1889" s="47" t="s">
        <v>2380</v>
      </c>
      <c r="I1889" s="47">
        <v>0</v>
      </c>
      <c r="J1889" s="47" t="s">
        <v>2380</v>
      </c>
    </row>
    <row r="1890" spans="1:10" x14ac:dyDescent="0.25">
      <c r="A1890" s="47" t="s">
        <v>479</v>
      </c>
      <c r="B1890" s="47">
        <v>33.479999999999997</v>
      </c>
      <c r="C1890" s="47" t="str">
        <f t="shared" si="58"/>
        <v>Obesity</v>
      </c>
      <c r="D1890" s="47">
        <v>8.94</v>
      </c>
      <c r="E1890" s="47" t="str">
        <f t="shared" si="59"/>
        <v>Above Diabetes</v>
      </c>
      <c r="F1890" s="47" t="s">
        <v>2380</v>
      </c>
      <c r="G1890" s="47" t="s">
        <v>2380</v>
      </c>
      <c r="H1890" s="47" t="s">
        <v>2380</v>
      </c>
      <c r="I1890" s="47">
        <v>0</v>
      </c>
      <c r="J1890" s="47" t="s">
        <v>2380</v>
      </c>
    </row>
    <row r="1891" spans="1:10" x14ac:dyDescent="0.25">
      <c r="A1891" s="47" t="s">
        <v>478</v>
      </c>
      <c r="B1891" s="47">
        <v>16.510000000000002</v>
      </c>
      <c r="C1891" s="47" t="str">
        <f t="shared" si="58"/>
        <v>Under Weight</v>
      </c>
      <c r="D1891" s="47">
        <v>4.42</v>
      </c>
      <c r="E1891" s="47" t="str">
        <f t="shared" si="59"/>
        <v>Normal</v>
      </c>
      <c r="F1891" s="47" t="s">
        <v>2383</v>
      </c>
      <c r="G1891" s="47" t="s">
        <v>2380</v>
      </c>
      <c r="H1891" s="47" t="s">
        <v>2383</v>
      </c>
      <c r="I1891" s="47">
        <v>1</v>
      </c>
      <c r="J1891" s="47" t="s">
        <v>2380</v>
      </c>
    </row>
    <row r="1892" spans="1:10" x14ac:dyDescent="0.25">
      <c r="A1892" s="47" t="s">
        <v>477</v>
      </c>
      <c r="B1892" s="47">
        <v>33.155000000000001</v>
      </c>
      <c r="C1892" s="47" t="str">
        <f t="shared" si="58"/>
        <v>Obesity</v>
      </c>
      <c r="D1892" s="47">
        <v>5.3</v>
      </c>
      <c r="E1892" s="47" t="str">
        <f t="shared" si="59"/>
        <v>Normal</v>
      </c>
      <c r="F1892" s="47" t="s">
        <v>2383</v>
      </c>
      <c r="G1892" s="47" t="s">
        <v>2380</v>
      </c>
      <c r="H1892" s="47" t="s">
        <v>2380</v>
      </c>
      <c r="I1892" s="47">
        <v>1</v>
      </c>
      <c r="J1892" s="47" t="s">
        <v>2380</v>
      </c>
    </row>
    <row r="1893" spans="1:10" x14ac:dyDescent="0.25">
      <c r="A1893" s="47" t="s">
        <v>476</v>
      </c>
      <c r="B1893" s="47">
        <v>37.29</v>
      </c>
      <c r="C1893" s="47" t="str">
        <f t="shared" si="58"/>
        <v>Obesity</v>
      </c>
      <c r="D1893" s="47">
        <v>4.6399999999999997</v>
      </c>
      <c r="E1893" s="47" t="str">
        <f t="shared" si="59"/>
        <v>Normal</v>
      </c>
      <c r="F1893" s="47" t="s">
        <v>2380</v>
      </c>
      <c r="G1893" s="47" t="s">
        <v>2380</v>
      </c>
      <c r="H1893" s="47" t="s">
        <v>2383</v>
      </c>
      <c r="I1893" s="47">
        <v>1</v>
      </c>
      <c r="J1893" s="47" t="s">
        <v>2380</v>
      </c>
    </row>
    <row r="1894" spans="1:10" x14ac:dyDescent="0.25">
      <c r="A1894" s="47" t="s">
        <v>475</v>
      </c>
      <c r="B1894" s="47">
        <v>20.23</v>
      </c>
      <c r="C1894" s="47" t="str">
        <f t="shared" si="58"/>
        <v>Healthy Weight</v>
      </c>
      <c r="D1894" s="47">
        <v>6.16</v>
      </c>
      <c r="E1894" s="47" t="str">
        <f t="shared" si="59"/>
        <v>Prediabetes</v>
      </c>
      <c r="F1894" s="47" t="s">
        <v>2383</v>
      </c>
      <c r="G1894" s="47" t="s">
        <v>2380</v>
      </c>
      <c r="H1894" s="47" t="s">
        <v>2380</v>
      </c>
      <c r="I1894" s="47">
        <v>1</v>
      </c>
      <c r="J1894" s="47" t="s">
        <v>2380</v>
      </c>
    </row>
    <row r="1895" spans="1:10" x14ac:dyDescent="0.25">
      <c r="A1895" s="47" t="s">
        <v>474</v>
      </c>
      <c r="B1895" s="47">
        <v>28.975000000000001</v>
      </c>
      <c r="C1895" s="47" t="str">
        <f t="shared" si="58"/>
        <v>Over Weight</v>
      </c>
      <c r="D1895" s="47">
        <v>4.12</v>
      </c>
      <c r="E1895" s="47" t="str">
        <f t="shared" si="59"/>
        <v>Normal</v>
      </c>
      <c r="F1895" s="47" t="s">
        <v>2380</v>
      </c>
      <c r="G1895" s="47" t="s">
        <v>2380</v>
      </c>
      <c r="H1895" s="47" t="s">
        <v>2383</v>
      </c>
      <c r="I1895" s="47">
        <v>1</v>
      </c>
      <c r="J1895" s="47" t="s">
        <v>2380</v>
      </c>
    </row>
    <row r="1896" spans="1:10" x14ac:dyDescent="0.25">
      <c r="A1896" s="47" t="s">
        <v>473</v>
      </c>
      <c r="B1896" s="47">
        <v>16.420000000000002</v>
      </c>
      <c r="C1896" s="47" t="str">
        <f t="shared" si="58"/>
        <v>Under Weight</v>
      </c>
      <c r="D1896" s="47">
        <v>5.77</v>
      </c>
      <c r="E1896" s="47" t="str">
        <f t="shared" si="59"/>
        <v>Prediabetes</v>
      </c>
      <c r="F1896" s="47" t="s">
        <v>2383</v>
      </c>
      <c r="G1896" s="47" t="s">
        <v>2380</v>
      </c>
      <c r="H1896" s="47" t="s">
        <v>2383</v>
      </c>
      <c r="I1896" s="47">
        <v>1</v>
      </c>
      <c r="J1896" s="47" t="s">
        <v>2380</v>
      </c>
    </row>
    <row r="1897" spans="1:10" x14ac:dyDescent="0.25">
      <c r="A1897" s="47" t="s">
        <v>472</v>
      </c>
      <c r="B1897" s="47">
        <v>17.559999999999999</v>
      </c>
      <c r="C1897" s="47" t="str">
        <f t="shared" si="58"/>
        <v>Under Weight</v>
      </c>
      <c r="D1897" s="47">
        <v>6.2</v>
      </c>
      <c r="E1897" s="47" t="str">
        <f t="shared" si="59"/>
        <v>Prediabetes</v>
      </c>
      <c r="F1897" s="47" t="s">
        <v>2380</v>
      </c>
      <c r="G1897" s="47" t="s">
        <v>2380</v>
      </c>
      <c r="H1897" s="47" t="s">
        <v>2380</v>
      </c>
      <c r="I1897" s="47">
        <v>1</v>
      </c>
      <c r="J1897" s="47" t="s">
        <v>2380</v>
      </c>
    </row>
    <row r="1898" spans="1:10" x14ac:dyDescent="0.25">
      <c r="A1898" s="47" t="s">
        <v>471</v>
      </c>
      <c r="B1898" s="47">
        <v>24.13</v>
      </c>
      <c r="C1898" s="47" t="str">
        <f t="shared" si="58"/>
        <v>Healthy Weight</v>
      </c>
      <c r="D1898" s="47">
        <v>4.3899999999999997</v>
      </c>
      <c r="E1898" s="47" t="str">
        <f t="shared" si="59"/>
        <v>Normal</v>
      </c>
      <c r="F1898" s="47" t="s">
        <v>2380</v>
      </c>
      <c r="G1898" s="47" t="s">
        <v>2380</v>
      </c>
      <c r="H1898" s="47" t="s">
        <v>2380</v>
      </c>
      <c r="I1898" s="47">
        <v>1</v>
      </c>
      <c r="J1898" s="47" t="s">
        <v>2380</v>
      </c>
    </row>
    <row r="1899" spans="1:10" x14ac:dyDescent="0.25">
      <c r="A1899" s="47" t="s">
        <v>470</v>
      </c>
      <c r="B1899" s="47">
        <v>19.95</v>
      </c>
      <c r="C1899" s="47" t="str">
        <f t="shared" si="58"/>
        <v>Healthy Weight</v>
      </c>
      <c r="D1899" s="47">
        <v>5.13</v>
      </c>
      <c r="E1899" s="47" t="str">
        <f t="shared" si="59"/>
        <v>Normal</v>
      </c>
      <c r="F1899" s="47" t="s">
        <v>2380</v>
      </c>
      <c r="G1899" s="47" t="s">
        <v>2382</v>
      </c>
      <c r="H1899" s="47" t="s">
        <v>2380</v>
      </c>
      <c r="I1899" s="47">
        <v>2</v>
      </c>
      <c r="J1899" s="47" t="s">
        <v>2380</v>
      </c>
    </row>
    <row r="1900" spans="1:10" x14ac:dyDescent="0.25">
      <c r="A1900" s="47" t="s">
        <v>469</v>
      </c>
      <c r="B1900" s="47">
        <v>21.24</v>
      </c>
      <c r="C1900" s="47" t="str">
        <f t="shared" si="58"/>
        <v>Healthy Weight</v>
      </c>
      <c r="D1900" s="47">
        <v>4.49</v>
      </c>
      <c r="E1900" s="47" t="str">
        <f t="shared" si="59"/>
        <v>Normal</v>
      </c>
      <c r="F1900" s="47" t="s">
        <v>2380</v>
      </c>
      <c r="G1900" s="47" t="s">
        <v>2380</v>
      </c>
      <c r="H1900" s="47" t="s">
        <v>2380</v>
      </c>
      <c r="I1900" s="47">
        <v>0</v>
      </c>
      <c r="J1900" s="47" t="s">
        <v>2380</v>
      </c>
    </row>
    <row r="1901" spans="1:10" x14ac:dyDescent="0.25">
      <c r="A1901" s="47" t="s">
        <v>468</v>
      </c>
      <c r="B1901" s="47">
        <v>44.22</v>
      </c>
      <c r="C1901" s="47" t="str">
        <f t="shared" si="58"/>
        <v>Obesity</v>
      </c>
      <c r="D1901" s="47">
        <v>6.35</v>
      </c>
      <c r="E1901" s="47" t="str">
        <f t="shared" si="59"/>
        <v>Prediabetes</v>
      </c>
      <c r="F1901" s="47" t="s">
        <v>2380</v>
      </c>
      <c r="G1901" s="47" t="s">
        <v>2380</v>
      </c>
      <c r="H1901" s="47" t="s">
        <v>2380</v>
      </c>
      <c r="I1901" s="47">
        <v>0</v>
      </c>
      <c r="J1901" s="47" t="s">
        <v>2380</v>
      </c>
    </row>
    <row r="1902" spans="1:10" x14ac:dyDescent="0.25">
      <c r="A1902" s="47" t="s">
        <v>467</v>
      </c>
      <c r="B1902" s="47">
        <v>41.1</v>
      </c>
      <c r="C1902" s="47" t="str">
        <f t="shared" si="58"/>
        <v>Obesity</v>
      </c>
      <c r="D1902" s="47">
        <v>5.79</v>
      </c>
      <c r="E1902" s="47" t="str">
        <f t="shared" si="59"/>
        <v>Prediabetes</v>
      </c>
      <c r="F1902" s="47" t="s">
        <v>2380</v>
      </c>
      <c r="G1902" s="47" t="s">
        <v>2380</v>
      </c>
      <c r="H1902" s="47" t="s">
        <v>2380</v>
      </c>
      <c r="I1902" s="47">
        <v>0</v>
      </c>
      <c r="J1902" s="47" t="s">
        <v>2380</v>
      </c>
    </row>
    <row r="1903" spans="1:10" x14ac:dyDescent="0.25">
      <c r="A1903" s="47" t="s">
        <v>466</v>
      </c>
      <c r="B1903" s="47">
        <v>34.200000000000003</v>
      </c>
      <c r="C1903" s="47" t="str">
        <f t="shared" si="58"/>
        <v>Obesity</v>
      </c>
      <c r="D1903" s="47">
        <v>4.78</v>
      </c>
      <c r="E1903" s="47" t="str">
        <f t="shared" si="59"/>
        <v>Normal</v>
      </c>
      <c r="F1903" s="47" t="s">
        <v>2383</v>
      </c>
      <c r="G1903" s="47" t="s">
        <v>2380</v>
      </c>
      <c r="H1903" s="47" t="s">
        <v>2380</v>
      </c>
      <c r="I1903" s="47">
        <v>0</v>
      </c>
      <c r="J1903" s="47" t="s">
        <v>2380</v>
      </c>
    </row>
    <row r="1904" spans="1:10" x14ac:dyDescent="0.25">
      <c r="A1904" s="47" t="s">
        <v>465</v>
      </c>
      <c r="B1904" s="47">
        <v>29.92</v>
      </c>
      <c r="C1904" s="47" t="str">
        <f t="shared" si="58"/>
        <v>Obesity</v>
      </c>
      <c r="D1904" s="47">
        <v>6.02</v>
      </c>
      <c r="E1904" s="47" t="str">
        <f t="shared" si="59"/>
        <v>Prediabetes</v>
      </c>
      <c r="F1904" s="47" t="s">
        <v>2383</v>
      </c>
      <c r="G1904" s="47" t="s">
        <v>2380</v>
      </c>
      <c r="H1904" s="47" t="s">
        <v>2380</v>
      </c>
      <c r="I1904" s="47">
        <v>0</v>
      </c>
      <c r="J1904" s="47" t="s">
        <v>2380</v>
      </c>
    </row>
    <row r="1905" spans="1:10" x14ac:dyDescent="0.25">
      <c r="A1905" s="47" t="s">
        <v>464</v>
      </c>
      <c r="B1905" s="47">
        <v>28.93</v>
      </c>
      <c r="C1905" s="47" t="str">
        <f t="shared" si="58"/>
        <v>Over Weight</v>
      </c>
      <c r="D1905" s="47">
        <v>4.4400000000000004</v>
      </c>
      <c r="E1905" s="47" t="str">
        <f t="shared" si="59"/>
        <v>Normal</v>
      </c>
      <c r="F1905" s="47" t="s">
        <v>2380</v>
      </c>
      <c r="G1905" s="47" t="s">
        <v>2380</v>
      </c>
      <c r="H1905" s="47" t="s">
        <v>2380</v>
      </c>
      <c r="I1905" s="47">
        <v>0</v>
      </c>
      <c r="J1905" s="47" t="s">
        <v>2380</v>
      </c>
    </row>
    <row r="1906" spans="1:10" x14ac:dyDescent="0.25">
      <c r="A1906" s="47" t="s">
        <v>463</v>
      </c>
      <c r="B1906" s="47">
        <v>31.254999999999999</v>
      </c>
      <c r="C1906" s="47" t="str">
        <f t="shared" si="58"/>
        <v>Obesity</v>
      </c>
      <c r="D1906" s="47">
        <v>5.84</v>
      </c>
      <c r="E1906" s="47" t="str">
        <f t="shared" si="59"/>
        <v>Prediabetes</v>
      </c>
      <c r="F1906" s="47" t="s">
        <v>2383</v>
      </c>
      <c r="G1906" s="47" t="s">
        <v>2380</v>
      </c>
      <c r="H1906" s="47" t="s">
        <v>2380</v>
      </c>
      <c r="I1906" s="47">
        <v>1</v>
      </c>
      <c r="J1906" s="47" t="s">
        <v>2380</v>
      </c>
    </row>
    <row r="1907" spans="1:10" x14ac:dyDescent="0.25">
      <c r="A1907" s="47" t="s">
        <v>462</v>
      </c>
      <c r="B1907" s="47">
        <v>29.83</v>
      </c>
      <c r="C1907" s="47" t="str">
        <f t="shared" si="58"/>
        <v>Over Weight</v>
      </c>
      <c r="D1907" s="47">
        <v>5.39</v>
      </c>
      <c r="E1907" s="47" t="str">
        <f t="shared" si="59"/>
        <v>Normal</v>
      </c>
      <c r="F1907" s="47" t="s">
        <v>2380</v>
      </c>
      <c r="G1907" s="47" t="s">
        <v>2380</v>
      </c>
      <c r="H1907" s="47" t="s">
        <v>2380</v>
      </c>
      <c r="I1907" s="47">
        <v>0</v>
      </c>
      <c r="J1907" s="47" t="s">
        <v>2380</v>
      </c>
    </row>
    <row r="1908" spans="1:10" x14ac:dyDescent="0.25">
      <c r="A1908" s="47" t="s">
        <v>461</v>
      </c>
      <c r="B1908" s="47">
        <v>29.59</v>
      </c>
      <c r="C1908" s="47" t="str">
        <f t="shared" si="58"/>
        <v>Over Weight</v>
      </c>
      <c r="D1908" s="47">
        <v>6.16</v>
      </c>
      <c r="E1908" s="47" t="str">
        <f t="shared" si="59"/>
        <v>Prediabetes</v>
      </c>
      <c r="F1908" s="47" t="s">
        <v>2380</v>
      </c>
      <c r="G1908" s="47" t="s">
        <v>2380</v>
      </c>
      <c r="H1908" s="47" t="s">
        <v>2383</v>
      </c>
      <c r="I1908" s="47">
        <v>1</v>
      </c>
      <c r="J1908" s="47" t="s">
        <v>2380</v>
      </c>
    </row>
    <row r="1909" spans="1:10" x14ac:dyDescent="0.25">
      <c r="A1909" s="47" t="s">
        <v>460</v>
      </c>
      <c r="B1909" s="47">
        <v>31.16</v>
      </c>
      <c r="C1909" s="47" t="str">
        <f t="shared" si="58"/>
        <v>Obesity</v>
      </c>
      <c r="D1909" s="47">
        <v>4.49</v>
      </c>
      <c r="E1909" s="47" t="str">
        <f t="shared" si="59"/>
        <v>Normal</v>
      </c>
      <c r="F1909" s="47" t="s">
        <v>2380</v>
      </c>
      <c r="G1909" s="47" t="s">
        <v>2380</v>
      </c>
      <c r="H1909" s="47" t="s">
        <v>2383</v>
      </c>
      <c r="I1909" s="47">
        <v>1</v>
      </c>
      <c r="J1909" s="47" t="s">
        <v>2380</v>
      </c>
    </row>
    <row r="1910" spans="1:10" x14ac:dyDescent="0.25">
      <c r="A1910" s="47" t="s">
        <v>459</v>
      </c>
      <c r="B1910" s="47">
        <v>34.21</v>
      </c>
      <c r="C1910" s="47" t="str">
        <f t="shared" si="58"/>
        <v>Obesity</v>
      </c>
      <c r="D1910" s="47">
        <v>4.4800000000000004</v>
      </c>
      <c r="E1910" s="47" t="str">
        <f t="shared" si="59"/>
        <v>Normal</v>
      </c>
      <c r="F1910" s="47" t="s">
        <v>2383</v>
      </c>
      <c r="G1910" s="47" t="s">
        <v>2380</v>
      </c>
      <c r="H1910" s="47" t="s">
        <v>2380</v>
      </c>
      <c r="I1910" s="47">
        <v>1</v>
      </c>
      <c r="J1910" s="47" t="s">
        <v>2380</v>
      </c>
    </row>
    <row r="1911" spans="1:10" x14ac:dyDescent="0.25">
      <c r="A1911" s="47" t="s">
        <v>458</v>
      </c>
      <c r="B1911" s="47">
        <v>34.86</v>
      </c>
      <c r="C1911" s="47" t="str">
        <f t="shared" si="58"/>
        <v>Obesity</v>
      </c>
      <c r="D1911" s="47">
        <v>10.97</v>
      </c>
      <c r="E1911" s="47" t="str">
        <f t="shared" si="59"/>
        <v>Above Diabetes</v>
      </c>
      <c r="F1911" s="47" t="s">
        <v>2380</v>
      </c>
      <c r="G1911" s="47" t="s">
        <v>2380</v>
      </c>
      <c r="H1911" s="47" t="s">
        <v>2380</v>
      </c>
      <c r="I1911" s="47">
        <v>0</v>
      </c>
      <c r="J1911" s="47" t="s">
        <v>2380</v>
      </c>
    </row>
    <row r="1912" spans="1:10" x14ac:dyDescent="0.25">
      <c r="A1912" s="47" t="s">
        <v>457</v>
      </c>
      <c r="B1912" s="47">
        <v>34.58</v>
      </c>
      <c r="C1912" s="47" t="str">
        <f t="shared" si="58"/>
        <v>Obesity</v>
      </c>
      <c r="D1912" s="47">
        <v>5.14</v>
      </c>
      <c r="E1912" s="47" t="str">
        <f t="shared" si="59"/>
        <v>Normal</v>
      </c>
      <c r="F1912" s="47" t="s">
        <v>2380</v>
      </c>
      <c r="G1912" s="47" t="s">
        <v>2382</v>
      </c>
      <c r="H1912" s="47" t="s">
        <v>2380</v>
      </c>
      <c r="I1912" s="47">
        <v>2</v>
      </c>
      <c r="J1912" s="47" t="s">
        <v>2380</v>
      </c>
    </row>
    <row r="1913" spans="1:10" x14ac:dyDescent="0.25">
      <c r="A1913" s="47" t="s">
        <v>456</v>
      </c>
      <c r="B1913" s="47">
        <v>17.940000000000001</v>
      </c>
      <c r="C1913" s="47" t="str">
        <f t="shared" si="58"/>
        <v>Under Weight</v>
      </c>
      <c r="D1913" s="47">
        <v>5.17</v>
      </c>
      <c r="E1913" s="47" t="str">
        <f t="shared" si="59"/>
        <v>Normal</v>
      </c>
      <c r="F1913" s="47" t="s">
        <v>2383</v>
      </c>
      <c r="G1913" s="47" t="s">
        <v>2380</v>
      </c>
      <c r="H1913" s="47" t="s">
        <v>2380</v>
      </c>
      <c r="I1913" s="47">
        <v>0</v>
      </c>
      <c r="J1913" s="47" t="s">
        <v>2380</v>
      </c>
    </row>
    <row r="1914" spans="1:10" x14ac:dyDescent="0.25">
      <c r="A1914" s="47" t="s">
        <v>455</v>
      </c>
      <c r="B1914" s="47">
        <v>26.8</v>
      </c>
      <c r="C1914" s="47" t="str">
        <f t="shared" si="58"/>
        <v>Over Weight</v>
      </c>
      <c r="D1914" s="47">
        <v>6.18</v>
      </c>
      <c r="E1914" s="47" t="str">
        <f t="shared" si="59"/>
        <v>Prediabetes</v>
      </c>
      <c r="F1914" s="47" t="s">
        <v>2383</v>
      </c>
      <c r="G1914" s="47" t="s">
        <v>2380</v>
      </c>
      <c r="H1914" s="47" t="s">
        <v>2383</v>
      </c>
      <c r="I1914" s="47">
        <v>1</v>
      </c>
      <c r="J1914" s="47" t="s">
        <v>2380</v>
      </c>
    </row>
    <row r="1915" spans="1:10" x14ac:dyDescent="0.25">
      <c r="A1915" s="47" t="s">
        <v>454</v>
      </c>
      <c r="B1915" s="47">
        <v>17.690000000000001</v>
      </c>
      <c r="C1915" s="47" t="str">
        <f t="shared" si="58"/>
        <v>Under Weight</v>
      </c>
      <c r="D1915" s="47">
        <v>9.07</v>
      </c>
      <c r="E1915" s="47" t="str">
        <f t="shared" si="59"/>
        <v>Above Diabetes</v>
      </c>
      <c r="F1915" s="47" t="s">
        <v>2383</v>
      </c>
      <c r="G1915" s="47" t="s">
        <v>2380</v>
      </c>
      <c r="H1915" s="47" t="s">
        <v>2380</v>
      </c>
      <c r="I1915" s="47">
        <v>0</v>
      </c>
      <c r="J1915" s="47" t="s">
        <v>2380</v>
      </c>
    </row>
    <row r="1916" spans="1:10" x14ac:dyDescent="0.25">
      <c r="A1916" s="47" t="s">
        <v>453</v>
      </c>
      <c r="B1916" s="47">
        <v>25.77</v>
      </c>
      <c r="C1916" s="47" t="str">
        <f t="shared" si="58"/>
        <v>Over Weight</v>
      </c>
      <c r="D1916" s="47">
        <v>4.43</v>
      </c>
      <c r="E1916" s="47" t="str">
        <f t="shared" si="59"/>
        <v>Normal</v>
      </c>
      <c r="F1916" s="47" t="s">
        <v>2380</v>
      </c>
      <c r="G1916" s="47" t="s">
        <v>2380</v>
      </c>
      <c r="H1916" s="47" t="s">
        <v>2383</v>
      </c>
      <c r="I1916" s="47">
        <v>1</v>
      </c>
      <c r="J1916" s="47" t="s">
        <v>2380</v>
      </c>
    </row>
    <row r="1917" spans="1:10" x14ac:dyDescent="0.25">
      <c r="A1917" s="47" t="s">
        <v>452</v>
      </c>
      <c r="B1917" s="47">
        <v>34.46</v>
      </c>
      <c r="C1917" s="47" t="str">
        <f t="shared" si="58"/>
        <v>Obesity</v>
      </c>
      <c r="D1917" s="47">
        <v>4.17</v>
      </c>
      <c r="E1917" s="47" t="str">
        <f t="shared" si="59"/>
        <v>Normal</v>
      </c>
      <c r="F1917" s="47" t="s">
        <v>2380</v>
      </c>
      <c r="G1917" s="47" t="s">
        <v>2382</v>
      </c>
      <c r="H1917" s="47" t="s">
        <v>2380</v>
      </c>
      <c r="I1917" s="47">
        <v>1</v>
      </c>
      <c r="J1917" s="47" t="s">
        <v>2380</v>
      </c>
    </row>
    <row r="1918" spans="1:10" x14ac:dyDescent="0.25">
      <c r="A1918" s="47" t="s">
        <v>451</v>
      </c>
      <c r="B1918" s="47">
        <v>30.875</v>
      </c>
      <c r="C1918" s="47" t="str">
        <f t="shared" si="58"/>
        <v>Obesity</v>
      </c>
      <c r="D1918" s="47">
        <v>4.95</v>
      </c>
      <c r="E1918" s="47" t="str">
        <f t="shared" si="59"/>
        <v>Normal</v>
      </c>
      <c r="F1918" s="47" t="s">
        <v>2383</v>
      </c>
      <c r="G1918" s="47" t="s">
        <v>2380</v>
      </c>
      <c r="H1918" s="47" t="s">
        <v>2380</v>
      </c>
      <c r="I1918" s="47">
        <v>0</v>
      </c>
      <c r="J1918" s="47" t="s">
        <v>2380</v>
      </c>
    </row>
    <row r="1919" spans="1:10" x14ac:dyDescent="0.25">
      <c r="A1919" s="47" t="s">
        <v>450</v>
      </c>
      <c r="B1919" s="47">
        <v>39.49</v>
      </c>
      <c r="C1919" s="47" t="str">
        <f t="shared" si="58"/>
        <v>Obesity</v>
      </c>
      <c r="D1919" s="47">
        <v>5.13</v>
      </c>
      <c r="E1919" s="47" t="str">
        <f t="shared" si="59"/>
        <v>Normal</v>
      </c>
      <c r="F1919" s="47" t="s">
        <v>2380</v>
      </c>
      <c r="G1919" s="47" t="s">
        <v>2380</v>
      </c>
      <c r="H1919" s="47" t="s">
        <v>2380</v>
      </c>
      <c r="I1919" s="47">
        <v>0</v>
      </c>
      <c r="J1919" s="47" t="s">
        <v>2380</v>
      </c>
    </row>
    <row r="1920" spans="1:10" x14ac:dyDescent="0.25">
      <c r="A1920" s="47" t="s">
        <v>449</v>
      </c>
      <c r="B1920" s="47">
        <v>28.88</v>
      </c>
      <c r="C1920" s="47" t="str">
        <f t="shared" si="58"/>
        <v>Over Weight</v>
      </c>
      <c r="D1920" s="47">
        <v>4.0999999999999996</v>
      </c>
      <c r="E1920" s="47" t="str">
        <f t="shared" si="59"/>
        <v>Normal</v>
      </c>
      <c r="F1920" s="47" t="s">
        <v>2380</v>
      </c>
      <c r="G1920" s="47" t="s">
        <v>2380</v>
      </c>
      <c r="H1920" s="47" t="s">
        <v>2380</v>
      </c>
      <c r="I1920" s="47">
        <v>0</v>
      </c>
      <c r="J1920" s="47" t="s">
        <v>2380</v>
      </c>
    </row>
    <row r="1921" spans="1:10" x14ac:dyDescent="0.25">
      <c r="A1921" s="47" t="s">
        <v>448</v>
      </c>
      <c r="B1921" s="47">
        <v>20.234999999999999</v>
      </c>
      <c r="C1921" s="47" t="str">
        <f t="shared" si="58"/>
        <v>Healthy Weight</v>
      </c>
      <c r="D1921" s="47">
        <v>5.01</v>
      </c>
      <c r="E1921" s="47" t="str">
        <f t="shared" si="59"/>
        <v>Normal</v>
      </c>
      <c r="F1921" s="47" t="s">
        <v>2383</v>
      </c>
      <c r="G1921" s="47" t="s">
        <v>2380</v>
      </c>
      <c r="H1921" s="47" t="s">
        <v>2380</v>
      </c>
      <c r="I1921" s="47">
        <v>0</v>
      </c>
      <c r="J1921" s="47" t="s">
        <v>2380</v>
      </c>
    </row>
    <row r="1922" spans="1:10" x14ac:dyDescent="0.25">
      <c r="A1922" s="47" t="s">
        <v>447</v>
      </c>
      <c r="B1922" s="47">
        <v>30.67</v>
      </c>
      <c r="C1922" s="47" t="str">
        <f t="shared" si="58"/>
        <v>Obesity</v>
      </c>
      <c r="D1922" s="47">
        <v>5.09</v>
      </c>
      <c r="E1922" s="47" t="str">
        <f t="shared" si="59"/>
        <v>Normal</v>
      </c>
      <c r="F1922" s="47" t="s">
        <v>2383</v>
      </c>
      <c r="G1922" s="47" t="s">
        <v>2380</v>
      </c>
      <c r="H1922" s="47" t="s">
        <v>2380</v>
      </c>
      <c r="I1922" s="47">
        <v>0</v>
      </c>
      <c r="J1922" s="47" t="s">
        <v>2380</v>
      </c>
    </row>
    <row r="1923" spans="1:10" x14ac:dyDescent="0.25">
      <c r="A1923" s="47" t="s">
        <v>446</v>
      </c>
      <c r="B1923" s="47">
        <v>30.875</v>
      </c>
      <c r="C1923" s="47" t="str">
        <f t="shared" ref="C1923:C1986" si="60">IF(B1923&lt;18.5,"Under Weight", IF(B1923&lt;=24.9,"Healthy Weight", IF(B1923&lt;=29.9,"Over Weight","Obesity")))</f>
        <v>Obesity</v>
      </c>
      <c r="D1923" s="47">
        <v>6.49</v>
      </c>
      <c r="E1923" s="47" t="str">
        <f t="shared" ref="E1923:E1986" si="61">IF(D1923&lt;5.7,"Normal", IF(D1923&lt;=6.4,"Prediabetes","Above Diabetes"))</f>
        <v>Above Diabetes</v>
      </c>
      <c r="F1923" s="47" t="s">
        <v>2380</v>
      </c>
      <c r="G1923" s="47" t="s">
        <v>2380</v>
      </c>
      <c r="H1923" s="47" t="s">
        <v>2380</v>
      </c>
      <c r="I1923" s="47">
        <v>0</v>
      </c>
      <c r="J1923" s="47" t="s">
        <v>2380</v>
      </c>
    </row>
    <row r="1924" spans="1:10" x14ac:dyDescent="0.25">
      <c r="A1924" s="47" t="s">
        <v>445</v>
      </c>
      <c r="B1924" s="47">
        <v>23.8</v>
      </c>
      <c r="C1924" s="47" t="str">
        <f t="shared" si="60"/>
        <v>Healthy Weight</v>
      </c>
      <c r="D1924" s="47">
        <v>4.08</v>
      </c>
      <c r="E1924" s="47" t="str">
        <f t="shared" si="61"/>
        <v>Normal</v>
      </c>
      <c r="F1924" s="47" t="s">
        <v>2380</v>
      </c>
      <c r="G1924" s="47" t="s">
        <v>2380</v>
      </c>
      <c r="H1924" s="47" t="s">
        <v>2380</v>
      </c>
      <c r="I1924" s="47">
        <v>0</v>
      </c>
      <c r="J1924" s="47" t="s">
        <v>2380</v>
      </c>
    </row>
    <row r="1925" spans="1:10" x14ac:dyDescent="0.25">
      <c r="A1925" s="47" t="s">
        <v>444</v>
      </c>
      <c r="B1925" s="47">
        <v>15.37</v>
      </c>
      <c r="C1925" s="47" t="str">
        <f t="shared" si="60"/>
        <v>Under Weight</v>
      </c>
      <c r="D1925" s="47">
        <v>8.6300000000000008</v>
      </c>
      <c r="E1925" s="47" t="str">
        <f t="shared" si="61"/>
        <v>Above Diabetes</v>
      </c>
      <c r="F1925" s="47" t="s">
        <v>2383</v>
      </c>
      <c r="G1925" s="47" t="s">
        <v>2380</v>
      </c>
      <c r="H1925" s="47" t="s">
        <v>2380</v>
      </c>
      <c r="I1925" s="47">
        <v>0</v>
      </c>
      <c r="J1925" s="47" t="s">
        <v>2380</v>
      </c>
    </row>
    <row r="1926" spans="1:10" x14ac:dyDescent="0.25">
      <c r="A1926" s="47" t="s">
        <v>443</v>
      </c>
      <c r="B1926" s="47">
        <v>30.4</v>
      </c>
      <c r="C1926" s="47" t="str">
        <f t="shared" si="60"/>
        <v>Obesity</v>
      </c>
      <c r="D1926" s="47">
        <v>5.28</v>
      </c>
      <c r="E1926" s="47" t="str">
        <f t="shared" si="61"/>
        <v>Normal</v>
      </c>
      <c r="F1926" s="47" t="s">
        <v>2380</v>
      </c>
      <c r="G1926" s="47" t="s">
        <v>2380</v>
      </c>
      <c r="H1926" s="47" t="s">
        <v>2380</v>
      </c>
      <c r="I1926" s="47">
        <v>0</v>
      </c>
      <c r="J1926" s="47" t="s">
        <v>2380</v>
      </c>
    </row>
    <row r="1927" spans="1:10" x14ac:dyDescent="0.25">
      <c r="A1927" s="47" t="s">
        <v>442</v>
      </c>
      <c r="B1927" s="47">
        <v>19.48</v>
      </c>
      <c r="C1927" s="47" t="str">
        <f t="shared" si="60"/>
        <v>Healthy Weight</v>
      </c>
      <c r="D1927" s="47">
        <v>5.63</v>
      </c>
      <c r="E1927" s="47" t="str">
        <f t="shared" si="61"/>
        <v>Normal</v>
      </c>
      <c r="F1927" s="47" t="s">
        <v>2383</v>
      </c>
      <c r="G1927" s="47" t="s">
        <v>2380</v>
      </c>
      <c r="H1927" s="47" t="s">
        <v>2380</v>
      </c>
      <c r="I1927" s="47">
        <v>1</v>
      </c>
      <c r="J1927" s="47" t="s">
        <v>2380</v>
      </c>
    </row>
    <row r="1928" spans="1:10" x14ac:dyDescent="0.25">
      <c r="A1928" s="47" t="s">
        <v>441</v>
      </c>
      <c r="B1928" s="47">
        <v>16.96</v>
      </c>
      <c r="C1928" s="47" t="str">
        <f t="shared" si="60"/>
        <v>Under Weight</v>
      </c>
      <c r="D1928" s="47">
        <v>11.47</v>
      </c>
      <c r="E1928" s="47" t="str">
        <f t="shared" si="61"/>
        <v>Above Diabetes</v>
      </c>
      <c r="F1928" s="47" t="s">
        <v>2383</v>
      </c>
      <c r="G1928" s="47" t="s">
        <v>2380</v>
      </c>
      <c r="H1928" s="47" t="s">
        <v>2380</v>
      </c>
      <c r="I1928" s="47">
        <v>0</v>
      </c>
      <c r="J1928" s="47" t="s">
        <v>2380</v>
      </c>
    </row>
    <row r="1929" spans="1:10" x14ac:dyDescent="0.25">
      <c r="A1929" s="47" t="s">
        <v>440</v>
      </c>
      <c r="B1929" s="47">
        <v>19.05</v>
      </c>
      <c r="C1929" s="47" t="str">
        <f t="shared" si="60"/>
        <v>Healthy Weight</v>
      </c>
      <c r="D1929" s="47">
        <v>4.92</v>
      </c>
      <c r="E1929" s="47" t="str">
        <f t="shared" si="61"/>
        <v>Normal</v>
      </c>
      <c r="F1929" s="47" t="s">
        <v>2380</v>
      </c>
      <c r="G1929" s="47" t="s">
        <v>2380</v>
      </c>
      <c r="H1929" s="47" t="s">
        <v>2380</v>
      </c>
      <c r="I1929" s="47">
        <v>1</v>
      </c>
      <c r="J1929" s="47" t="s">
        <v>2380</v>
      </c>
    </row>
    <row r="1930" spans="1:10" x14ac:dyDescent="0.25">
      <c r="A1930" s="47" t="s">
        <v>439</v>
      </c>
      <c r="B1930" s="47">
        <v>37.619999999999997</v>
      </c>
      <c r="C1930" s="47" t="str">
        <f t="shared" si="60"/>
        <v>Obesity</v>
      </c>
      <c r="D1930" s="47">
        <v>4.18</v>
      </c>
      <c r="E1930" s="47" t="str">
        <f t="shared" si="61"/>
        <v>Normal</v>
      </c>
      <c r="F1930" s="47" t="s">
        <v>2380</v>
      </c>
      <c r="G1930" s="47" t="s">
        <v>2380</v>
      </c>
      <c r="H1930" s="47" t="s">
        <v>2380</v>
      </c>
      <c r="I1930" s="47">
        <v>0</v>
      </c>
      <c r="J1930" s="47" t="s">
        <v>2380</v>
      </c>
    </row>
    <row r="1931" spans="1:10" x14ac:dyDescent="0.25">
      <c r="A1931" s="47" t="s">
        <v>438</v>
      </c>
      <c r="B1931" s="47">
        <v>29.1</v>
      </c>
      <c r="C1931" s="47" t="str">
        <f t="shared" si="60"/>
        <v>Over Weight</v>
      </c>
      <c r="D1931" s="47">
        <v>4.67</v>
      </c>
      <c r="E1931" s="47" t="str">
        <f t="shared" si="61"/>
        <v>Normal</v>
      </c>
      <c r="F1931" s="47" t="s">
        <v>2380</v>
      </c>
      <c r="G1931" s="47" t="s">
        <v>2380</v>
      </c>
      <c r="H1931" s="47" t="s">
        <v>2380</v>
      </c>
      <c r="I1931" s="47">
        <v>0</v>
      </c>
      <c r="J1931" s="47" t="s">
        <v>2380</v>
      </c>
    </row>
    <row r="1932" spans="1:10" x14ac:dyDescent="0.25">
      <c r="A1932" s="47" t="s">
        <v>437</v>
      </c>
      <c r="B1932" s="47">
        <v>26.62</v>
      </c>
      <c r="C1932" s="47" t="str">
        <f t="shared" si="60"/>
        <v>Over Weight</v>
      </c>
      <c r="D1932" s="47">
        <v>6.24</v>
      </c>
      <c r="E1932" s="47" t="str">
        <f t="shared" si="61"/>
        <v>Prediabetes</v>
      </c>
      <c r="F1932" s="47" t="s">
        <v>2380</v>
      </c>
      <c r="G1932" s="47" t="s">
        <v>2380</v>
      </c>
      <c r="H1932" s="47" t="s">
        <v>2380</v>
      </c>
      <c r="I1932" s="47">
        <v>0</v>
      </c>
      <c r="J1932" s="47" t="s">
        <v>2380</v>
      </c>
    </row>
    <row r="1933" spans="1:10" x14ac:dyDescent="0.25">
      <c r="A1933" s="47" t="s">
        <v>436</v>
      </c>
      <c r="B1933" s="47">
        <v>25.74</v>
      </c>
      <c r="C1933" s="47" t="str">
        <f t="shared" si="60"/>
        <v>Over Weight</v>
      </c>
      <c r="D1933" s="47">
        <v>5.99</v>
      </c>
      <c r="E1933" s="47" t="str">
        <f t="shared" si="61"/>
        <v>Prediabetes</v>
      </c>
      <c r="F1933" s="47" t="s">
        <v>2380</v>
      </c>
      <c r="G1933" s="47" t="s">
        <v>2380</v>
      </c>
      <c r="H1933" s="47" t="s">
        <v>2380</v>
      </c>
      <c r="I1933" s="47">
        <v>0</v>
      </c>
      <c r="J1933" s="47" t="s">
        <v>2380</v>
      </c>
    </row>
    <row r="1934" spans="1:10" x14ac:dyDescent="0.25">
      <c r="A1934" s="47" t="s">
        <v>435</v>
      </c>
      <c r="B1934" s="47">
        <v>18.22</v>
      </c>
      <c r="C1934" s="47" t="str">
        <f t="shared" si="60"/>
        <v>Under Weight</v>
      </c>
      <c r="D1934" s="47">
        <v>10.27</v>
      </c>
      <c r="E1934" s="47" t="str">
        <f t="shared" si="61"/>
        <v>Above Diabetes</v>
      </c>
      <c r="F1934" s="47" t="s">
        <v>2383</v>
      </c>
      <c r="G1934" s="47" t="s">
        <v>2380</v>
      </c>
      <c r="H1934" s="47" t="s">
        <v>2380</v>
      </c>
      <c r="I1934" s="47">
        <v>1</v>
      </c>
      <c r="J1934" s="47" t="s">
        <v>2380</v>
      </c>
    </row>
    <row r="1935" spans="1:10" x14ac:dyDescent="0.25">
      <c r="A1935" s="47" t="s">
        <v>434</v>
      </c>
      <c r="B1935" s="47">
        <v>26.03</v>
      </c>
      <c r="C1935" s="47" t="str">
        <f t="shared" si="60"/>
        <v>Over Weight</v>
      </c>
      <c r="D1935" s="47">
        <v>5.97</v>
      </c>
      <c r="E1935" s="47" t="str">
        <f t="shared" si="61"/>
        <v>Prediabetes</v>
      </c>
      <c r="F1935" s="47" t="s">
        <v>2380</v>
      </c>
      <c r="G1935" s="47" t="s">
        <v>2380</v>
      </c>
      <c r="H1935" s="47" t="s">
        <v>2383</v>
      </c>
      <c r="I1935" s="47">
        <v>1</v>
      </c>
      <c r="J1935" s="47" t="s">
        <v>2380</v>
      </c>
    </row>
    <row r="1936" spans="1:10" x14ac:dyDescent="0.25">
      <c r="A1936" s="47" t="s">
        <v>433</v>
      </c>
      <c r="B1936" s="47">
        <v>17.29</v>
      </c>
      <c r="C1936" s="47" t="str">
        <f t="shared" si="60"/>
        <v>Under Weight</v>
      </c>
      <c r="D1936" s="47">
        <v>4.9800000000000004</v>
      </c>
      <c r="E1936" s="47" t="str">
        <f t="shared" si="61"/>
        <v>Normal</v>
      </c>
      <c r="F1936" s="47" t="s">
        <v>2380</v>
      </c>
      <c r="G1936" s="47" t="s">
        <v>2380</v>
      </c>
      <c r="H1936" s="47" t="s">
        <v>2380</v>
      </c>
      <c r="I1936" s="47">
        <v>0</v>
      </c>
      <c r="J1936" s="47" t="s">
        <v>2380</v>
      </c>
    </row>
    <row r="1937" spans="1:10" x14ac:dyDescent="0.25">
      <c r="A1937" s="47" t="s">
        <v>432</v>
      </c>
      <c r="B1937" s="47">
        <v>18.170000000000002</v>
      </c>
      <c r="C1937" s="47" t="str">
        <f t="shared" si="60"/>
        <v>Under Weight</v>
      </c>
      <c r="D1937" s="47">
        <v>6.91</v>
      </c>
      <c r="E1937" s="47" t="str">
        <f t="shared" si="61"/>
        <v>Above Diabetes</v>
      </c>
      <c r="F1937" s="47" t="s">
        <v>2383</v>
      </c>
      <c r="G1937" s="47" t="s">
        <v>2380</v>
      </c>
      <c r="H1937" s="47" t="s">
        <v>2380</v>
      </c>
      <c r="I1937" s="47">
        <v>1</v>
      </c>
      <c r="J1937" s="47" t="s">
        <v>2380</v>
      </c>
    </row>
    <row r="1938" spans="1:10" x14ac:dyDescent="0.25">
      <c r="A1938" s="47" t="s">
        <v>431</v>
      </c>
      <c r="B1938" s="47">
        <v>32.54</v>
      </c>
      <c r="C1938" s="47" t="str">
        <f t="shared" si="60"/>
        <v>Obesity</v>
      </c>
      <c r="D1938" s="47">
        <v>6.38</v>
      </c>
      <c r="E1938" s="47" t="str">
        <f t="shared" si="61"/>
        <v>Prediabetes</v>
      </c>
      <c r="F1938" s="47" t="s">
        <v>2380</v>
      </c>
      <c r="G1938" s="47" t="s">
        <v>2382</v>
      </c>
      <c r="H1938" s="47" t="s">
        <v>2380</v>
      </c>
      <c r="I1938" s="47">
        <v>1</v>
      </c>
      <c r="J1938" s="47" t="s">
        <v>2380</v>
      </c>
    </row>
    <row r="1939" spans="1:10" x14ac:dyDescent="0.25">
      <c r="A1939" s="47" t="s">
        <v>430</v>
      </c>
      <c r="B1939" s="47">
        <v>30.25</v>
      </c>
      <c r="C1939" s="47" t="str">
        <f t="shared" si="60"/>
        <v>Obesity</v>
      </c>
      <c r="D1939" s="47">
        <v>4.7699999999999996</v>
      </c>
      <c r="E1939" s="47" t="str">
        <f t="shared" si="61"/>
        <v>Normal</v>
      </c>
      <c r="F1939" s="47" t="s">
        <v>2380</v>
      </c>
      <c r="G1939" s="47" t="s">
        <v>2380</v>
      </c>
      <c r="H1939" s="47" t="s">
        <v>2380</v>
      </c>
      <c r="I1939" s="47">
        <v>0</v>
      </c>
      <c r="J1939" s="47" t="s">
        <v>2380</v>
      </c>
    </row>
    <row r="1940" spans="1:10" x14ac:dyDescent="0.25">
      <c r="A1940" s="47" t="s">
        <v>429</v>
      </c>
      <c r="B1940" s="47">
        <v>19.59</v>
      </c>
      <c r="C1940" s="47" t="str">
        <f t="shared" si="60"/>
        <v>Healthy Weight</v>
      </c>
      <c r="D1940" s="47">
        <v>6.04</v>
      </c>
      <c r="E1940" s="47" t="str">
        <f t="shared" si="61"/>
        <v>Prediabetes</v>
      </c>
      <c r="F1940" s="47" t="s">
        <v>2383</v>
      </c>
      <c r="G1940" s="47" t="s">
        <v>2380</v>
      </c>
      <c r="H1940" s="47" t="s">
        <v>2380</v>
      </c>
      <c r="I1940" s="47">
        <v>1</v>
      </c>
      <c r="J1940" s="47" t="s">
        <v>2380</v>
      </c>
    </row>
    <row r="1941" spans="1:10" x14ac:dyDescent="0.25">
      <c r="A1941" s="47" t="s">
        <v>428</v>
      </c>
      <c r="B1941" s="47">
        <v>45.9</v>
      </c>
      <c r="C1941" s="47" t="str">
        <f t="shared" si="60"/>
        <v>Obesity</v>
      </c>
      <c r="D1941" s="47">
        <v>4.3</v>
      </c>
      <c r="E1941" s="47" t="str">
        <f t="shared" si="61"/>
        <v>Normal</v>
      </c>
      <c r="F1941" s="47" t="s">
        <v>2383</v>
      </c>
      <c r="G1941" s="47" t="s">
        <v>2380</v>
      </c>
      <c r="H1941" s="47" t="s">
        <v>2380</v>
      </c>
      <c r="I1941" s="47">
        <v>1</v>
      </c>
      <c r="J1941" s="47" t="s">
        <v>2380</v>
      </c>
    </row>
    <row r="1942" spans="1:10" x14ac:dyDescent="0.25">
      <c r="A1942" s="47" t="s">
        <v>427</v>
      </c>
      <c r="B1942" s="47">
        <v>17.059999999999999</v>
      </c>
      <c r="C1942" s="47" t="str">
        <f t="shared" si="60"/>
        <v>Under Weight</v>
      </c>
      <c r="D1942" s="47">
        <v>8.75</v>
      </c>
      <c r="E1942" s="47" t="str">
        <f t="shared" si="61"/>
        <v>Above Diabetes</v>
      </c>
      <c r="F1942" s="47" t="s">
        <v>2383</v>
      </c>
      <c r="G1942" s="47" t="s">
        <v>2380</v>
      </c>
      <c r="H1942" s="47" t="s">
        <v>2380</v>
      </c>
      <c r="I1942" s="47">
        <v>0</v>
      </c>
      <c r="J1942" s="47" t="s">
        <v>2380</v>
      </c>
    </row>
    <row r="1943" spans="1:10" x14ac:dyDescent="0.25">
      <c r="A1943" s="47" t="s">
        <v>426</v>
      </c>
      <c r="B1943" s="47">
        <v>32.07</v>
      </c>
      <c r="C1943" s="47" t="str">
        <f t="shared" si="60"/>
        <v>Obesity</v>
      </c>
      <c r="D1943" s="47">
        <v>5.25</v>
      </c>
      <c r="E1943" s="47" t="str">
        <f t="shared" si="61"/>
        <v>Normal</v>
      </c>
      <c r="F1943" s="47" t="s">
        <v>2380</v>
      </c>
      <c r="G1943" s="47" t="s">
        <v>2380</v>
      </c>
      <c r="H1943" s="47" t="s">
        <v>2383</v>
      </c>
      <c r="I1943" s="47">
        <v>1</v>
      </c>
      <c r="J1943" s="47" t="s">
        <v>2380</v>
      </c>
    </row>
    <row r="1944" spans="1:10" x14ac:dyDescent="0.25">
      <c r="A1944" s="47" t="s">
        <v>425</v>
      </c>
      <c r="B1944" s="47">
        <v>16.5</v>
      </c>
      <c r="C1944" s="47" t="str">
        <f t="shared" si="60"/>
        <v>Under Weight</v>
      </c>
      <c r="D1944" s="47">
        <v>5.03</v>
      </c>
      <c r="E1944" s="47" t="str">
        <f t="shared" si="61"/>
        <v>Normal</v>
      </c>
      <c r="F1944" s="47" t="s">
        <v>2380</v>
      </c>
      <c r="G1944" s="47" t="s">
        <v>2380</v>
      </c>
      <c r="H1944" s="47" t="s">
        <v>2380</v>
      </c>
      <c r="I1944" s="47">
        <v>1</v>
      </c>
      <c r="J1944" s="47" t="s">
        <v>2380</v>
      </c>
    </row>
    <row r="1945" spans="1:10" x14ac:dyDescent="0.25">
      <c r="A1945" s="47" t="s">
        <v>424</v>
      </c>
      <c r="B1945" s="47">
        <v>31.4</v>
      </c>
      <c r="C1945" s="47" t="str">
        <f t="shared" si="60"/>
        <v>Obesity</v>
      </c>
      <c r="D1945" s="47">
        <v>5.88</v>
      </c>
      <c r="E1945" s="47" t="str">
        <f t="shared" si="61"/>
        <v>Prediabetes</v>
      </c>
      <c r="F1945" s="47" t="s">
        <v>2380</v>
      </c>
      <c r="G1945" s="47" t="s">
        <v>2380</v>
      </c>
      <c r="H1945" s="47" t="s">
        <v>2380</v>
      </c>
      <c r="I1945" s="47">
        <v>1</v>
      </c>
      <c r="J1945" s="47" t="s">
        <v>2380</v>
      </c>
    </row>
    <row r="1946" spans="1:10" x14ac:dyDescent="0.25">
      <c r="A1946" s="47" t="s">
        <v>423</v>
      </c>
      <c r="B1946" s="47">
        <v>20.36</v>
      </c>
      <c r="C1946" s="47" t="str">
        <f t="shared" si="60"/>
        <v>Healthy Weight</v>
      </c>
      <c r="D1946" s="47">
        <v>4.49</v>
      </c>
      <c r="E1946" s="47" t="str">
        <f t="shared" si="61"/>
        <v>Normal</v>
      </c>
      <c r="F1946" s="47" t="s">
        <v>2380</v>
      </c>
      <c r="G1946" s="47" t="s">
        <v>2380</v>
      </c>
      <c r="H1946" s="47" t="s">
        <v>2380</v>
      </c>
      <c r="I1946" s="47">
        <v>0</v>
      </c>
      <c r="J1946" s="47" t="s">
        <v>2380</v>
      </c>
    </row>
    <row r="1947" spans="1:10" x14ac:dyDescent="0.25">
      <c r="A1947" s="47" t="s">
        <v>422</v>
      </c>
      <c r="B1947" s="47">
        <v>25.46</v>
      </c>
      <c r="C1947" s="47" t="str">
        <f t="shared" si="60"/>
        <v>Over Weight</v>
      </c>
      <c r="D1947" s="47">
        <v>4.1399999999999997</v>
      </c>
      <c r="E1947" s="47" t="str">
        <f t="shared" si="61"/>
        <v>Normal</v>
      </c>
      <c r="F1947" s="47" t="s">
        <v>2380</v>
      </c>
      <c r="G1947" s="47" t="s">
        <v>2380</v>
      </c>
      <c r="H1947" s="47" t="s">
        <v>2380</v>
      </c>
      <c r="I1947" s="47">
        <v>1</v>
      </c>
      <c r="J1947" s="47" t="s">
        <v>2380</v>
      </c>
    </row>
    <row r="1948" spans="1:10" x14ac:dyDescent="0.25">
      <c r="A1948" s="47" t="s">
        <v>421</v>
      </c>
      <c r="B1948" s="47">
        <v>17.09</v>
      </c>
      <c r="C1948" s="47" t="str">
        <f t="shared" si="60"/>
        <v>Under Weight</v>
      </c>
      <c r="D1948" s="47">
        <v>5.8</v>
      </c>
      <c r="E1948" s="47" t="str">
        <f t="shared" si="61"/>
        <v>Prediabetes</v>
      </c>
      <c r="F1948" s="47" t="s">
        <v>2383</v>
      </c>
      <c r="G1948" s="47" t="s">
        <v>2380</v>
      </c>
      <c r="H1948" s="47" t="s">
        <v>2380</v>
      </c>
      <c r="I1948" s="47">
        <v>0</v>
      </c>
      <c r="J1948" s="47" t="s">
        <v>2380</v>
      </c>
    </row>
    <row r="1949" spans="1:10" x14ac:dyDescent="0.25">
      <c r="A1949" s="47" t="s">
        <v>420</v>
      </c>
      <c r="B1949" s="47">
        <v>20.83</v>
      </c>
      <c r="C1949" s="47" t="str">
        <f t="shared" si="60"/>
        <v>Healthy Weight</v>
      </c>
      <c r="D1949" s="47">
        <v>5.12</v>
      </c>
      <c r="E1949" s="47" t="str">
        <f t="shared" si="61"/>
        <v>Normal</v>
      </c>
      <c r="F1949" s="47" t="s">
        <v>2380</v>
      </c>
      <c r="G1949" s="47" t="s">
        <v>2380</v>
      </c>
      <c r="H1949" s="47" t="s">
        <v>2380</v>
      </c>
      <c r="I1949" s="47">
        <v>0</v>
      </c>
      <c r="J1949" s="47" t="s">
        <v>2380</v>
      </c>
    </row>
    <row r="1950" spans="1:10" x14ac:dyDescent="0.25">
      <c r="A1950" s="47" t="s">
        <v>419</v>
      </c>
      <c r="B1950" s="47">
        <v>18.920000000000002</v>
      </c>
      <c r="C1950" s="47" t="str">
        <f t="shared" si="60"/>
        <v>Healthy Weight</v>
      </c>
      <c r="D1950" s="47">
        <v>5.98</v>
      </c>
      <c r="E1950" s="47" t="str">
        <f t="shared" si="61"/>
        <v>Prediabetes</v>
      </c>
      <c r="F1950" s="47" t="s">
        <v>2383</v>
      </c>
      <c r="G1950" s="47" t="s">
        <v>2380</v>
      </c>
      <c r="H1950" s="47" t="s">
        <v>2380</v>
      </c>
      <c r="I1950" s="47">
        <v>1</v>
      </c>
      <c r="J1950" s="47" t="s">
        <v>2380</v>
      </c>
    </row>
    <row r="1951" spans="1:10" x14ac:dyDescent="0.25">
      <c r="A1951" s="47" t="s">
        <v>418</v>
      </c>
      <c r="B1951" s="47">
        <v>37.1</v>
      </c>
      <c r="C1951" s="47" t="str">
        <f t="shared" si="60"/>
        <v>Obesity</v>
      </c>
      <c r="D1951" s="47">
        <v>5.46</v>
      </c>
      <c r="E1951" s="47" t="str">
        <f t="shared" si="61"/>
        <v>Normal</v>
      </c>
      <c r="F1951" s="47" t="s">
        <v>2380</v>
      </c>
      <c r="G1951" s="47" t="s">
        <v>2380</v>
      </c>
      <c r="H1951" s="47" t="s">
        <v>2380</v>
      </c>
      <c r="I1951" s="47">
        <v>0</v>
      </c>
      <c r="J1951" s="47" t="s">
        <v>2380</v>
      </c>
    </row>
    <row r="1952" spans="1:10" x14ac:dyDescent="0.25">
      <c r="A1952" s="47" t="s">
        <v>417</v>
      </c>
      <c r="B1952" s="47">
        <v>22.515000000000001</v>
      </c>
      <c r="C1952" s="47" t="str">
        <f t="shared" si="60"/>
        <v>Healthy Weight</v>
      </c>
      <c r="D1952" s="47">
        <v>4.91</v>
      </c>
      <c r="E1952" s="47" t="str">
        <f t="shared" si="61"/>
        <v>Normal</v>
      </c>
      <c r="F1952" s="47" t="s">
        <v>2383</v>
      </c>
      <c r="G1952" s="47" t="s">
        <v>2380</v>
      </c>
      <c r="H1952" s="47" t="s">
        <v>2383</v>
      </c>
      <c r="I1952" s="47">
        <v>1</v>
      </c>
      <c r="J1952" s="47" t="s">
        <v>2380</v>
      </c>
    </row>
    <row r="1953" spans="1:10" x14ac:dyDescent="0.25">
      <c r="A1953" s="47" t="s">
        <v>416</v>
      </c>
      <c r="B1953" s="47">
        <v>32.700000000000003</v>
      </c>
      <c r="C1953" s="47" t="str">
        <f t="shared" si="60"/>
        <v>Obesity</v>
      </c>
      <c r="D1953" s="47">
        <v>4.66</v>
      </c>
      <c r="E1953" s="47" t="str">
        <f t="shared" si="61"/>
        <v>Normal</v>
      </c>
      <c r="F1953" s="47" t="s">
        <v>2380</v>
      </c>
      <c r="G1953" s="47" t="s">
        <v>2380</v>
      </c>
      <c r="H1953" s="47" t="s">
        <v>2380</v>
      </c>
      <c r="I1953" s="47">
        <v>0</v>
      </c>
      <c r="J1953" s="47" t="s">
        <v>2380</v>
      </c>
    </row>
    <row r="1954" spans="1:10" x14ac:dyDescent="0.25">
      <c r="A1954" s="47" t="s">
        <v>415</v>
      </c>
      <c r="B1954" s="47">
        <v>17.75</v>
      </c>
      <c r="C1954" s="47" t="str">
        <f t="shared" si="60"/>
        <v>Under Weight</v>
      </c>
      <c r="D1954" s="47">
        <v>6.8</v>
      </c>
      <c r="E1954" s="47" t="str">
        <f t="shared" si="61"/>
        <v>Above Diabetes</v>
      </c>
      <c r="F1954" s="47" t="s">
        <v>2383</v>
      </c>
      <c r="G1954" s="47" t="s">
        <v>2380</v>
      </c>
      <c r="H1954" s="47" t="s">
        <v>2380</v>
      </c>
      <c r="I1954" s="47">
        <v>1</v>
      </c>
      <c r="J1954" s="47" t="s">
        <v>2380</v>
      </c>
    </row>
    <row r="1955" spans="1:10" x14ac:dyDescent="0.25">
      <c r="A1955" s="47" t="s">
        <v>414</v>
      </c>
      <c r="B1955" s="47">
        <v>33.630000000000003</v>
      </c>
      <c r="C1955" s="47" t="str">
        <f t="shared" si="60"/>
        <v>Obesity</v>
      </c>
      <c r="D1955" s="47">
        <v>4.47</v>
      </c>
      <c r="E1955" s="47" t="str">
        <f t="shared" si="61"/>
        <v>Normal</v>
      </c>
      <c r="F1955" s="47" t="s">
        <v>2383</v>
      </c>
      <c r="G1955" s="47" t="s">
        <v>2380</v>
      </c>
      <c r="H1955" s="47" t="s">
        <v>2380</v>
      </c>
      <c r="I1955" s="47">
        <v>0</v>
      </c>
      <c r="J1955" s="47" t="s">
        <v>2380</v>
      </c>
    </row>
    <row r="1956" spans="1:10" x14ac:dyDescent="0.25">
      <c r="A1956" s="47" t="s">
        <v>413</v>
      </c>
      <c r="B1956" s="47">
        <v>34.799999999999997</v>
      </c>
      <c r="C1956" s="47" t="str">
        <f t="shared" si="60"/>
        <v>Obesity</v>
      </c>
      <c r="D1956" s="47">
        <v>4.08</v>
      </c>
      <c r="E1956" s="47" t="str">
        <f t="shared" si="61"/>
        <v>Normal</v>
      </c>
      <c r="F1956" s="47" t="s">
        <v>2383</v>
      </c>
      <c r="G1956" s="47" t="s">
        <v>2380</v>
      </c>
      <c r="H1956" s="47" t="s">
        <v>2380</v>
      </c>
      <c r="I1956" s="47">
        <v>1</v>
      </c>
      <c r="J1956" s="47" t="s">
        <v>2380</v>
      </c>
    </row>
    <row r="1957" spans="1:10" x14ac:dyDescent="0.25">
      <c r="A1957" s="47" t="s">
        <v>412</v>
      </c>
      <c r="B1957" s="47">
        <v>16.809999999999999</v>
      </c>
      <c r="C1957" s="47" t="str">
        <f t="shared" si="60"/>
        <v>Under Weight</v>
      </c>
      <c r="D1957" s="47">
        <v>5.51</v>
      </c>
      <c r="E1957" s="47" t="str">
        <f t="shared" si="61"/>
        <v>Normal</v>
      </c>
      <c r="F1957" s="47" t="s">
        <v>2383</v>
      </c>
      <c r="G1957" s="47" t="s">
        <v>2380</v>
      </c>
      <c r="H1957" s="47" t="s">
        <v>2380</v>
      </c>
      <c r="I1957" s="47">
        <v>1</v>
      </c>
      <c r="J1957" s="47" t="s">
        <v>2380</v>
      </c>
    </row>
    <row r="1958" spans="1:10" x14ac:dyDescent="0.25">
      <c r="A1958" s="47" t="s">
        <v>411</v>
      </c>
      <c r="B1958" s="47">
        <v>16.690000000000001</v>
      </c>
      <c r="C1958" s="47" t="str">
        <f t="shared" si="60"/>
        <v>Under Weight</v>
      </c>
      <c r="D1958" s="47">
        <v>8.4</v>
      </c>
      <c r="E1958" s="47" t="str">
        <f t="shared" si="61"/>
        <v>Above Diabetes</v>
      </c>
      <c r="F1958" s="47" t="s">
        <v>2383</v>
      </c>
      <c r="G1958" s="47" t="s">
        <v>2380</v>
      </c>
      <c r="H1958" s="47" t="s">
        <v>2380</v>
      </c>
      <c r="I1958" s="47">
        <v>0</v>
      </c>
      <c r="J1958" s="47" t="s">
        <v>2380</v>
      </c>
    </row>
    <row r="1959" spans="1:10" x14ac:dyDescent="0.25">
      <c r="A1959" s="47" t="s">
        <v>410</v>
      </c>
      <c r="B1959" s="47">
        <v>23.21</v>
      </c>
      <c r="C1959" s="47" t="str">
        <f t="shared" si="60"/>
        <v>Healthy Weight</v>
      </c>
      <c r="D1959" s="47">
        <v>5.14</v>
      </c>
      <c r="E1959" s="47" t="str">
        <f t="shared" si="61"/>
        <v>Normal</v>
      </c>
      <c r="F1959" s="47" t="s">
        <v>2383</v>
      </c>
      <c r="G1959" s="47" t="s">
        <v>2380</v>
      </c>
      <c r="H1959" s="47" t="s">
        <v>2380</v>
      </c>
      <c r="I1959" s="47">
        <v>1</v>
      </c>
      <c r="J1959" s="47" t="s">
        <v>2380</v>
      </c>
    </row>
    <row r="1960" spans="1:10" x14ac:dyDescent="0.25">
      <c r="A1960" s="47" t="s">
        <v>409</v>
      </c>
      <c r="B1960" s="47">
        <v>25.175000000000001</v>
      </c>
      <c r="C1960" s="47" t="str">
        <f t="shared" si="60"/>
        <v>Over Weight</v>
      </c>
      <c r="D1960" s="47">
        <v>5.21</v>
      </c>
      <c r="E1960" s="47" t="str">
        <f t="shared" si="61"/>
        <v>Normal</v>
      </c>
      <c r="F1960" s="47" t="s">
        <v>2383</v>
      </c>
      <c r="G1960" s="47" t="s">
        <v>2380</v>
      </c>
      <c r="H1960" s="47" t="s">
        <v>2380</v>
      </c>
      <c r="I1960" s="47">
        <v>1</v>
      </c>
      <c r="J1960" s="47" t="s">
        <v>2380</v>
      </c>
    </row>
    <row r="1961" spans="1:10" x14ac:dyDescent="0.25">
      <c r="A1961" s="47" t="s">
        <v>408</v>
      </c>
      <c r="B1961" s="47">
        <v>34.770000000000003</v>
      </c>
      <c r="C1961" s="47" t="str">
        <f t="shared" si="60"/>
        <v>Obesity</v>
      </c>
      <c r="D1961" s="47">
        <v>6.23</v>
      </c>
      <c r="E1961" s="47" t="str">
        <f t="shared" si="61"/>
        <v>Prediabetes</v>
      </c>
      <c r="F1961" s="47" t="s">
        <v>2380</v>
      </c>
      <c r="G1961" s="47" t="s">
        <v>2380</v>
      </c>
      <c r="H1961" s="47" t="s">
        <v>2380</v>
      </c>
      <c r="I1961" s="47">
        <v>0</v>
      </c>
      <c r="J1961" s="47" t="s">
        <v>2380</v>
      </c>
    </row>
    <row r="1962" spans="1:10" x14ac:dyDescent="0.25">
      <c r="A1962" s="47" t="s">
        <v>407</v>
      </c>
      <c r="B1962" s="47">
        <v>27.7</v>
      </c>
      <c r="C1962" s="47" t="str">
        <f t="shared" si="60"/>
        <v>Over Weight</v>
      </c>
      <c r="D1962" s="47">
        <v>5.6</v>
      </c>
      <c r="E1962" s="47" t="str">
        <f t="shared" si="61"/>
        <v>Normal</v>
      </c>
      <c r="F1962" s="47" t="s">
        <v>2380</v>
      </c>
      <c r="G1962" s="47" t="s">
        <v>2380</v>
      </c>
      <c r="H1962" s="47" t="s">
        <v>2380</v>
      </c>
      <c r="I1962" s="47">
        <v>1</v>
      </c>
      <c r="J1962" s="47" t="s">
        <v>2380</v>
      </c>
    </row>
    <row r="1963" spans="1:10" x14ac:dyDescent="0.25">
      <c r="A1963" s="47" t="s">
        <v>406</v>
      </c>
      <c r="B1963" s="47">
        <v>19.12</v>
      </c>
      <c r="C1963" s="47" t="str">
        <f t="shared" si="60"/>
        <v>Healthy Weight</v>
      </c>
      <c r="D1963" s="47">
        <v>4.72</v>
      </c>
      <c r="E1963" s="47" t="str">
        <f t="shared" si="61"/>
        <v>Normal</v>
      </c>
      <c r="F1963" s="47" t="s">
        <v>2383</v>
      </c>
      <c r="G1963" s="47" t="s">
        <v>2380</v>
      </c>
      <c r="H1963" s="47" t="s">
        <v>2380</v>
      </c>
      <c r="I1963" s="47">
        <v>1</v>
      </c>
      <c r="J1963" s="47" t="s">
        <v>2380</v>
      </c>
    </row>
    <row r="1964" spans="1:10" x14ac:dyDescent="0.25">
      <c r="A1964" s="47" t="s">
        <v>405</v>
      </c>
      <c r="B1964" s="47">
        <v>32.67</v>
      </c>
      <c r="C1964" s="47" t="str">
        <f t="shared" si="60"/>
        <v>Obesity</v>
      </c>
      <c r="D1964" s="47">
        <v>4.67</v>
      </c>
      <c r="E1964" s="47" t="str">
        <f t="shared" si="61"/>
        <v>Normal</v>
      </c>
      <c r="F1964" s="47" t="s">
        <v>2380</v>
      </c>
      <c r="G1964" s="47" t="s">
        <v>2380</v>
      </c>
      <c r="H1964" s="47" t="s">
        <v>2383</v>
      </c>
      <c r="I1964" s="47">
        <v>1</v>
      </c>
      <c r="J1964" s="47" t="s">
        <v>2380</v>
      </c>
    </row>
    <row r="1965" spans="1:10" x14ac:dyDescent="0.25">
      <c r="A1965" s="47" t="s">
        <v>404</v>
      </c>
      <c r="B1965" s="47">
        <v>28.5</v>
      </c>
      <c r="C1965" s="47" t="str">
        <f t="shared" si="60"/>
        <v>Over Weight</v>
      </c>
      <c r="D1965" s="47">
        <v>6.11</v>
      </c>
      <c r="E1965" s="47" t="str">
        <f t="shared" si="61"/>
        <v>Prediabetes</v>
      </c>
      <c r="F1965" s="47" t="s">
        <v>2380</v>
      </c>
      <c r="G1965" s="47" t="s">
        <v>2380</v>
      </c>
      <c r="H1965" s="47" t="s">
        <v>2380</v>
      </c>
      <c r="I1965" s="47">
        <v>1</v>
      </c>
      <c r="J1965" s="47" t="s">
        <v>2380</v>
      </c>
    </row>
    <row r="1966" spans="1:10" x14ac:dyDescent="0.25">
      <c r="A1966" s="47" t="s">
        <v>403</v>
      </c>
      <c r="B1966" s="47">
        <v>39.270000000000003</v>
      </c>
      <c r="C1966" s="47" t="str">
        <f t="shared" si="60"/>
        <v>Obesity</v>
      </c>
      <c r="D1966" s="47">
        <v>6.25</v>
      </c>
      <c r="E1966" s="47" t="str">
        <f t="shared" si="61"/>
        <v>Prediabetes</v>
      </c>
      <c r="F1966" s="47" t="s">
        <v>2380</v>
      </c>
      <c r="G1966" s="47" t="s">
        <v>2380</v>
      </c>
      <c r="H1966" s="47" t="s">
        <v>2380</v>
      </c>
      <c r="I1966" s="47">
        <v>0</v>
      </c>
      <c r="J1966" s="47" t="s">
        <v>2380</v>
      </c>
    </row>
    <row r="1967" spans="1:10" x14ac:dyDescent="0.25">
      <c r="A1967" s="47" t="s">
        <v>402</v>
      </c>
      <c r="B1967" s="47">
        <v>32.49</v>
      </c>
      <c r="C1967" s="47" t="str">
        <f t="shared" si="60"/>
        <v>Obesity</v>
      </c>
      <c r="D1967" s="47">
        <v>4</v>
      </c>
      <c r="E1967" s="47" t="str">
        <f t="shared" si="61"/>
        <v>Normal</v>
      </c>
      <c r="F1967" s="47" t="s">
        <v>2383</v>
      </c>
      <c r="G1967" s="47" t="s">
        <v>2380</v>
      </c>
      <c r="H1967" s="47" t="s">
        <v>2380</v>
      </c>
      <c r="I1967" s="47">
        <v>0</v>
      </c>
      <c r="J1967" s="47" t="s">
        <v>2380</v>
      </c>
    </row>
    <row r="1968" spans="1:10" x14ac:dyDescent="0.25">
      <c r="A1968" s="47" t="s">
        <v>401</v>
      </c>
      <c r="B1968" s="47">
        <v>23.7</v>
      </c>
      <c r="C1968" s="47" t="str">
        <f t="shared" si="60"/>
        <v>Healthy Weight</v>
      </c>
      <c r="D1968" s="47">
        <v>5.55</v>
      </c>
      <c r="E1968" s="47" t="str">
        <f t="shared" si="61"/>
        <v>Normal</v>
      </c>
      <c r="F1968" s="47" t="s">
        <v>2383</v>
      </c>
      <c r="G1968" s="47" t="s">
        <v>2380</v>
      </c>
      <c r="H1968" s="47" t="s">
        <v>2380</v>
      </c>
      <c r="I1968" s="47">
        <v>0</v>
      </c>
      <c r="J1968" s="47" t="s">
        <v>2380</v>
      </c>
    </row>
    <row r="1969" spans="1:10" x14ac:dyDescent="0.25">
      <c r="A1969" s="47" t="s">
        <v>400</v>
      </c>
      <c r="B1969" s="47">
        <v>30.4</v>
      </c>
      <c r="C1969" s="47" t="str">
        <f t="shared" si="60"/>
        <v>Obesity</v>
      </c>
      <c r="D1969" s="47">
        <v>5.95</v>
      </c>
      <c r="E1969" s="47" t="str">
        <f t="shared" si="61"/>
        <v>Prediabetes</v>
      </c>
      <c r="F1969" s="47" t="s">
        <v>2380</v>
      </c>
      <c r="G1969" s="47" t="s">
        <v>2382</v>
      </c>
      <c r="H1969" s="47" t="s">
        <v>2380</v>
      </c>
      <c r="I1969" s="47">
        <v>1</v>
      </c>
      <c r="J1969" s="47" t="s">
        <v>2380</v>
      </c>
    </row>
    <row r="1970" spans="1:10" x14ac:dyDescent="0.25">
      <c r="A1970" s="47" t="s">
        <v>399</v>
      </c>
      <c r="B1970" s="47">
        <v>38.94</v>
      </c>
      <c r="C1970" s="47" t="str">
        <f t="shared" si="60"/>
        <v>Obesity</v>
      </c>
      <c r="D1970" s="47">
        <v>4.3600000000000003</v>
      </c>
      <c r="E1970" s="47" t="str">
        <f t="shared" si="61"/>
        <v>Normal</v>
      </c>
      <c r="F1970" s="47" t="s">
        <v>2380</v>
      </c>
      <c r="G1970" s="47" t="s">
        <v>2380</v>
      </c>
      <c r="H1970" s="47" t="s">
        <v>2383</v>
      </c>
      <c r="I1970" s="47">
        <v>1</v>
      </c>
      <c r="J1970" s="47" t="s">
        <v>2380</v>
      </c>
    </row>
    <row r="1971" spans="1:10" x14ac:dyDescent="0.25">
      <c r="A1971" s="47" t="s">
        <v>398</v>
      </c>
      <c r="B1971" s="47">
        <v>31.02</v>
      </c>
      <c r="C1971" s="47" t="str">
        <f t="shared" si="60"/>
        <v>Obesity</v>
      </c>
      <c r="D1971" s="47">
        <v>4.84</v>
      </c>
      <c r="E1971" s="47" t="str">
        <f t="shared" si="61"/>
        <v>Normal</v>
      </c>
      <c r="F1971" s="47" t="s">
        <v>2380</v>
      </c>
      <c r="G1971" s="47" t="s">
        <v>2380</v>
      </c>
      <c r="H1971" s="47" t="s">
        <v>2383</v>
      </c>
      <c r="I1971" s="47">
        <v>1</v>
      </c>
      <c r="J1971" s="47" t="s">
        <v>2380</v>
      </c>
    </row>
    <row r="1972" spans="1:10" x14ac:dyDescent="0.25">
      <c r="A1972" s="47" t="s">
        <v>397</v>
      </c>
      <c r="B1972" s="47">
        <v>17.5</v>
      </c>
      <c r="C1972" s="47" t="str">
        <f t="shared" si="60"/>
        <v>Under Weight</v>
      </c>
      <c r="D1972" s="47">
        <v>4.5599999999999996</v>
      </c>
      <c r="E1972" s="47" t="str">
        <f t="shared" si="61"/>
        <v>Normal</v>
      </c>
      <c r="F1972" s="47" t="s">
        <v>2380</v>
      </c>
      <c r="G1972" s="47" t="s">
        <v>2380</v>
      </c>
      <c r="H1972" s="47" t="s">
        <v>2380</v>
      </c>
      <c r="I1972" s="47">
        <v>1</v>
      </c>
      <c r="J1972" s="47" t="s">
        <v>2380</v>
      </c>
    </row>
    <row r="1973" spans="1:10" x14ac:dyDescent="0.25">
      <c r="A1973" s="47" t="s">
        <v>396</v>
      </c>
      <c r="B1973" s="47">
        <v>34.799999999999997</v>
      </c>
      <c r="C1973" s="47" t="str">
        <f t="shared" si="60"/>
        <v>Obesity</v>
      </c>
      <c r="D1973" s="47">
        <v>4.42</v>
      </c>
      <c r="E1973" s="47" t="str">
        <f t="shared" si="61"/>
        <v>Normal</v>
      </c>
      <c r="F1973" s="47" t="s">
        <v>2383</v>
      </c>
      <c r="G1973" s="47" t="s">
        <v>2382</v>
      </c>
      <c r="H1973" s="47" t="s">
        <v>2380</v>
      </c>
      <c r="I1973" s="47">
        <v>2</v>
      </c>
      <c r="J1973" s="47" t="s">
        <v>2380</v>
      </c>
    </row>
    <row r="1974" spans="1:10" x14ac:dyDescent="0.25">
      <c r="A1974" s="47" t="s">
        <v>395</v>
      </c>
      <c r="B1974" s="47">
        <v>17.3</v>
      </c>
      <c r="C1974" s="47" t="str">
        <f t="shared" si="60"/>
        <v>Under Weight</v>
      </c>
      <c r="D1974" s="47">
        <v>7.66</v>
      </c>
      <c r="E1974" s="47" t="str">
        <f t="shared" si="61"/>
        <v>Above Diabetes</v>
      </c>
      <c r="F1974" s="47" t="s">
        <v>2383</v>
      </c>
      <c r="G1974" s="47" t="s">
        <v>2380</v>
      </c>
      <c r="H1974" s="47" t="s">
        <v>2380</v>
      </c>
      <c r="I1974" s="47">
        <v>1</v>
      </c>
      <c r="J1974" s="47" t="s">
        <v>2380</v>
      </c>
    </row>
    <row r="1975" spans="1:10" x14ac:dyDescent="0.25">
      <c r="A1975" s="47" t="s">
        <v>394</v>
      </c>
      <c r="B1975" s="47">
        <v>32.25</v>
      </c>
      <c r="C1975" s="47" t="str">
        <f t="shared" si="60"/>
        <v>Obesity</v>
      </c>
      <c r="D1975" s="47">
        <v>5.2</v>
      </c>
      <c r="E1975" s="47" t="str">
        <f t="shared" si="61"/>
        <v>Normal</v>
      </c>
      <c r="F1975" s="47" t="s">
        <v>2383</v>
      </c>
      <c r="G1975" s="47" t="s">
        <v>2380</v>
      </c>
      <c r="H1975" s="47" t="s">
        <v>2380</v>
      </c>
      <c r="I1975" s="47">
        <v>0</v>
      </c>
      <c r="J1975" s="47" t="s">
        <v>2380</v>
      </c>
    </row>
    <row r="1976" spans="1:10" x14ac:dyDescent="0.25">
      <c r="A1976" s="47" t="s">
        <v>393</v>
      </c>
      <c r="B1976" s="47">
        <v>42.4</v>
      </c>
      <c r="C1976" s="47" t="str">
        <f t="shared" si="60"/>
        <v>Obesity</v>
      </c>
      <c r="D1976" s="47">
        <v>5.53</v>
      </c>
      <c r="E1976" s="47" t="str">
        <f t="shared" si="61"/>
        <v>Normal</v>
      </c>
      <c r="F1976" s="47" t="s">
        <v>2383</v>
      </c>
      <c r="G1976" s="47" t="s">
        <v>2380</v>
      </c>
      <c r="H1976" s="47" t="s">
        <v>2380</v>
      </c>
      <c r="I1976" s="47">
        <v>0</v>
      </c>
      <c r="J1976" s="47" t="s">
        <v>2380</v>
      </c>
    </row>
    <row r="1977" spans="1:10" x14ac:dyDescent="0.25">
      <c r="A1977" s="47" t="s">
        <v>392</v>
      </c>
      <c r="B1977" s="47">
        <v>38.664999999999999</v>
      </c>
      <c r="C1977" s="47" t="str">
        <f t="shared" si="60"/>
        <v>Obesity</v>
      </c>
      <c r="D1977" s="47">
        <v>4.8600000000000003</v>
      </c>
      <c r="E1977" s="47" t="str">
        <f t="shared" si="61"/>
        <v>Normal</v>
      </c>
      <c r="F1977" s="47" t="s">
        <v>2380</v>
      </c>
      <c r="G1977" s="47" t="s">
        <v>2382</v>
      </c>
      <c r="H1977" s="47" t="s">
        <v>2380</v>
      </c>
      <c r="I1977" s="47">
        <v>1</v>
      </c>
      <c r="J1977" s="47" t="s">
        <v>2380</v>
      </c>
    </row>
    <row r="1978" spans="1:10" x14ac:dyDescent="0.25">
      <c r="A1978" s="47" t="s">
        <v>391</v>
      </c>
      <c r="B1978" s="47">
        <v>29.92</v>
      </c>
      <c r="C1978" s="47" t="str">
        <f t="shared" si="60"/>
        <v>Obesity</v>
      </c>
      <c r="D1978" s="47">
        <v>5.49</v>
      </c>
      <c r="E1978" s="47" t="str">
        <f t="shared" si="61"/>
        <v>Normal</v>
      </c>
      <c r="F1978" s="47" t="s">
        <v>2383</v>
      </c>
      <c r="G1978" s="47" t="s">
        <v>2380</v>
      </c>
      <c r="H1978" s="47" t="s">
        <v>2380</v>
      </c>
      <c r="I1978" s="47">
        <v>0</v>
      </c>
      <c r="J1978" s="47" t="s">
        <v>2380</v>
      </c>
    </row>
    <row r="1979" spans="1:10" x14ac:dyDescent="0.25">
      <c r="A1979" s="47" t="s">
        <v>390</v>
      </c>
      <c r="B1979" s="47">
        <v>29.48</v>
      </c>
      <c r="C1979" s="47" t="str">
        <f t="shared" si="60"/>
        <v>Over Weight</v>
      </c>
      <c r="D1979" s="47">
        <v>4.09</v>
      </c>
      <c r="E1979" s="47" t="str">
        <f t="shared" si="61"/>
        <v>Normal</v>
      </c>
      <c r="F1979" s="47" t="s">
        <v>2383</v>
      </c>
      <c r="G1979" s="47" t="s">
        <v>2380</v>
      </c>
      <c r="H1979" s="47" t="s">
        <v>2380</v>
      </c>
      <c r="I1979" s="47">
        <v>0</v>
      </c>
      <c r="J1979" s="47" t="s">
        <v>2380</v>
      </c>
    </row>
    <row r="1980" spans="1:10" x14ac:dyDescent="0.25">
      <c r="A1980" s="47" t="s">
        <v>389</v>
      </c>
      <c r="B1980" s="47">
        <v>28.785</v>
      </c>
      <c r="C1980" s="47" t="str">
        <f t="shared" si="60"/>
        <v>Over Weight</v>
      </c>
      <c r="D1980" s="47">
        <v>4.3099999999999996</v>
      </c>
      <c r="E1980" s="47" t="str">
        <f t="shared" si="61"/>
        <v>Normal</v>
      </c>
      <c r="F1980" s="47" t="s">
        <v>2383</v>
      </c>
      <c r="G1980" s="47" t="s">
        <v>2380</v>
      </c>
      <c r="H1980" s="47" t="s">
        <v>2380</v>
      </c>
      <c r="I1980" s="47">
        <v>0</v>
      </c>
      <c r="J1980" s="47" t="s">
        <v>2380</v>
      </c>
    </row>
    <row r="1981" spans="1:10" x14ac:dyDescent="0.25">
      <c r="A1981" s="47" t="s">
        <v>388</v>
      </c>
      <c r="B1981" s="47">
        <v>19.8</v>
      </c>
      <c r="C1981" s="47" t="str">
        <f t="shared" si="60"/>
        <v>Healthy Weight</v>
      </c>
      <c r="D1981" s="47">
        <v>4</v>
      </c>
      <c r="E1981" s="47" t="str">
        <f t="shared" si="61"/>
        <v>Normal</v>
      </c>
      <c r="F1981" s="47" t="s">
        <v>2383</v>
      </c>
      <c r="G1981" s="47" t="s">
        <v>2380</v>
      </c>
      <c r="H1981" s="47" t="s">
        <v>2380</v>
      </c>
      <c r="I1981" s="47">
        <v>0</v>
      </c>
      <c r="J1981" s="47" t="s">
        <v>2380</v>
      </c>
    </row>
    <row r="1982" spans="1:10" x14ac:dyDescent="0.25">
      <c r="A1982" s="47" t="s">
        <v>387</v>
      </c>
      <c r="B1982" s="47">
        <v>35.53</v>
      </c>
      <c r="C1982" s="47" t="str">
        <f t="shared" si="60"/>
        <v>Obesity</v>
      </c>
      <c r="D1982" s="47">
        <v>4.68</v>
      </c>
      <c r="E1982" s="47" t="str">
        <f t="shared" si="61"/>
        <v>Normal</v>
      </c>
      <c r="F1982" s="47" t="s">
        <v>2380</v>
      </c>
      <c r="G1982" s="47" t="s">
        <v>2380</v>
      </c>
      <c r="H1982" s="47" t="s">
        <v>2383</v>
      </c>
      <c r="I1982" s="47">
        <v>1</v>
      </c>
      <c r="J1982" s="47" t="s">
        <v>2380</v>
      </c>
    </row>
    <row r="1983" spans="1:10" x14ac:dyDescent="0.25">
      <c r="A1983" s="47" t="s">
        <v>386</v>
      </c>
      <c r="B1983" s="47">
        <v>21.47</v>
      </c>
      <c r="C1983" s="47" t="str">
        <f t="shared" si="60"/>
        <v>Healthy Weight</v>
      </c>
      <c r="D1983" s="47">
        <v>4.0199999999999996</v>
      </c>
      <c r="E1983" s="47" t="str">
        <f t="shared" si="61"/>
        <v>Normal</v>
      </c>
      <c r="F1983" s="47" t="s">
        <v>2383</v>
      </c>
      <c r="G1983" s="47" t="s">
        <v>2380</v>
      </c>
      <c r="H1983" s="47" t="s">
        <v>2380</v>
      </c>
      <c r="I1983" s="47">
        <v>1</v>
      </c>
      <c r="J1983" s="47" t="s">
        <v>2380</v>
      </c>
    </row>
    <row r="1984" spans="1:10" x14ac:dyDescent="0.25">
      <c r="A1984" s="47" t="s">
        <v>385</v>
      </c>
      <c r="B1984" s="47">
        <v>25.9</v>
      </c>
      <c r="C1984" s="47" t="str">
        <f t="shared" si="60"/>
        <v>Over Weight</v>
      </c>
      <c r="D1984" s="47">
        <v>5.12</v>
      </c>
      <c r="E1984" s="47" t="str">
        <f t="shared" si="61"/>
        <v>Normal</v>
      </c>
      <c r="F1984" s="47" t="s">
        <v>2380</v>
      </c>
      <c r="G1984" s="47" t="s">
        <v>2380</v>
      </c>
      <c r="H1984" s="47" t="s">
        <v>2383</v>
      </c>
      <c r="I1984" s="47">
        <v>1</v>
      </c>
      <c r="J1984" s="47" t="s">
        <v>2380</v>
      </c>
    </row>
    <row r="1985" spans="1:10" x14ac:dyDescent="0.25">
      <c r="A1985" s="47" t="s">
        <v>384</v>
      </c>
      <c r="B1985" s="47">
        <v>20.81</v>
      </c>
      <c r="C1985" s="47" t="str">
        <f t="shared" si="60"/>
        <v>Healthy Weight</v>
      </c>
      <c r="D1985" s="47">
        <v>5.52</v>
      </c>
      <c r="E1985" s="47" t="str">
        <f t="shared" si="61"/>
        <v>Normal</v>
      </c>
      <c r="F1985" s="47" t="s">
        <v>2380</v>
      </c>
      <c r="G1985" s="47" t="s">
        <v>2380</v>
      </c>
      <c r="H1985" s="47" t="s">
        <v>2380</v>
      </c>
      <c r="I1985" s="47">
        <v>0</v>
      </c>
      <c r="J1985" s="47" t="s">
        <v>2380</v>
      </c>
    </row>
    <row r="1986" spans="1:10" x14ac:dyDescent="0.25">
      <c r="A1986" s="47" t="s">
        <v>383</v>
      </c>
      <c r="B1986" s="47">
        <v>25.84</v>
      </c>
      <c r="C1986" s="47" t="str">
        <f t="shared" si="60"/>
        <v>Over Weight</v>
      </c>
      <c r="D1986" s="47">
        <v>5.81</v>
      </c>
      <c r="E1986" s="47" t="str">
        <f t="shared" si="61"/>
        <v>Prediabetes</v>
      </c>
      <c r="F1986" s="47" t="s">
        <v>2383</v>
      </c>
      <c r="G1986" s="47" t="s">
        <v>2380</v>
      </c>
      <c r="H1986" s="47" t="s">
        <v>2383</v>
      </c>
      <c r="I1986" s="47">
        <v>1</v>
      </c>
      <c r="J1986" s="47" t="s">
        <v>2380</v>
      </c>
    </row>
    <row r="1987" spans="1:10" x14ac:dyDescent="0.25">
      <c r="A1987" s="47" t="s">
        <v>382</v>
      </c>
      <c r="B1987" s="47">
        <v>30.95</v>
      </c>
      <c r="C1987" s="47" t="str">
        <f t="shared" ref="C1987:C2050" si="62">IF(B1987&lt;18.5,"Under Weight", IF(B1987&lt;=24.9,"Healthy Weight", IF(B1987&lt;=29.9,"Over Weight","Obesity")))</f>
        <v>Obesity</v>
      </c>
      <c r="D1987" s="47">
        <v>5.16</v>
      </c>
      <c r="E1987" s="47" t="str">
        <f t="shared" ref="E1987:E2050" si="63">IF(D1987&lt;5.7,"Normal", IF(D1987&lt;=6.4,"Prediabetes","Above Diabetes"))</f>
        <v>Normal</v>
      </c>
      <c r="F1987" s="47" t="s">
        <v>2380</v>
      </c>
      <c r="G1987" s="47" t="s">
        <v>2380</v>
      </c>
      <c r="H1987" s="47" t="s">
        <v>2383</v>
      </c>
      <c r="I1987" s="47">
        <v>1</v>
      </c>
      <c r="J1987" s="47" t="s">
        <v>2380</v>
      </c>
    </row>
    <row r="1988" spans="1:10" x14ac:dyDescent="0.25">
      <c r="A1988" s="47" t="s">
        <v>381</v>
      </c>
      <c r="B1988" s="47">
        <v>30.54</v>
      </c>
      <c r="C1988" s="47" t="str">
        <f t="shared" si="62"/>
        <v>Obesity</v>
      </c>
      <c r="D1988" s="47">
        <v>5</v>
      </c>
      <c r="E1988" s="47" t="str">
        <f t="shared" si="63"/>
        <v>Normal</v>
      </c>
      <c r="F1988" s="47" t="s">
        <v>2380</v>
      </c>
      <c r="G1988" s="47" t="s">
        <v>2380</v>
      </c>
      <c r="H1988" s="47" t="s">
        <v>2383</v>
      </c>
      <c r="I1988" s="47">
        <v>1</v>
      </c>
      <c r="J1988" s="47" t="s">
        <v>2380</v>
      </c>
    </row>
    <row r="1989" spans="1:10" x14ac:dyDescent="0.25">
      <c r="A1989" s="47" t="s">
        <v>380</v>
      </c>
      <c r="B1989" s="47">
        <v>33.914999999999999</v>
      </c>
      <c r="C1989" s="47" t="str">
        <f t="shared" si="62"/>
        <v>Obesity</v>
      </c>
      <c r="D1989" s="47">
        <v>5.84</v>
      </c>
      <c r="E1989" s="47" t="str">
        <f t="shared" si="63"/>
        <v>Prediabetes</v>
      </c>
      <c r="F1989" s="47" t="s">
        <v>2383</v>
      </c>
      <c r="G1989" s="47" t="s">
        <v>2380</v>
      </c>
      <c r="H1989" s="47" t="s">
        <v>2380</v>
      </c>
      <c r="I1989" s="47">
        <v>0</v>
      </c>
      <c r="J1989" s="47" t="s">
        <v>2380</v>
      </c>
    </row>
    <row r="1990" spans="1:10" x14ac:dyDescent="0.25">
      <c r="A1990" s="47" t="s">
        <v>379</v>
      </c>
      <c r="B1990" s="47">
        <v>33.31</v>
      </c>
      <c r="C1990" s="47" t="str">
        <f t="shared" si="62"/>
        <v>Obesity</v>
      </c>
      <c r="D1990" s="47">
        <v>4.1900000000000004</v>
      </c>
      <c r="E1990" s="47" t="str">
        <f t="shared" si="63"/>
        <v>Normal</v>
      </c>
      <c r="F1990" s="47" t="s">
        <v>2380</v>
      </c>
      <c r="G1990" s="47" t="s">
        <v>2380</v>
      </c>
      <c r="H1990" s="47" t="s">
        <v>2383</v>
      </c>
      <c r="I1990" s="47">
        <v>1</v>
      </c>
      <c r="J1990" s="47" t="s">
        <v>2380</v>
      </c>
    </row>
    <row r="1991" spans="1:10" x14ac:dyDescent="0.25">
      <c r="A1991" s="47" t="s">
        <v>378</v>
      </c>
      <c r="B1991" s="47">
        <v>25.745000000000001</v>
      </c>
      <c r="C1991" s="47" t="str">
        <f t="shared" si="62"/>
        <v>Over Weight</v>
      </c>
      <c r="D1991" s="47">
        <v>4.62</v>
      </c>
      <c r="E1991" s="47" t="str">
        <f t="shared" si="63"/>
        <v>Normal</v>
      </c>
      <c r="F1991" s="47" t="s">
        <v>2383</v>
      </c>
      <c r="G1991" s="47" t="s">
        <v>2380</v>
      </c>
      <c r="H1991" s="47" t="s">
        <v>2380</v>
      </c>
      <c r="I1991" s="47">
        <v>0</v>
      </c>
      <c r="J1991" s="47" t="s">
        <v>2380</v>
      </c>
    </row>
    <row r="1992" spans="1:10" x14ac:dyDescent="0.25">
      <c r="A1992" s="47" t="s">
        <v>377</v>
      </c>
      <c r="B1992" s="47">
        <v>37.1</v>
      </c>
      <c r="C1992" s="47" t="str">
        <f t="shared" si="62"/>
        <v>Obesity</v>
      </c>
      <c r="D1992" s="47">
        <v>6.24</v>
      </c>
      <c r="E1992" s="47" t="str">
        <f t="shared" si="63"/>
        <v>Prediabetes</v>
      </c>
      <c r="F1992" s="47" t="s">
        <v>2380</v>
      </c>
      <c r="G1992" s="47" t="s">
        <v>2380</v>
      </c>
      <c r="H1992" s="47" t="s">
        <v>2380</v>
      </c>
      <c r="I1992" s="47">
        <v>0</v>
      </c>
      <c r="J1992" s="47" t="s">
        <v>2380</v>
      </c>
    </row>
    <row r="1993" spans="1:10" x14ac:dyDescent="0.25">
      <c r="A1993" s="47" t="s">
        <v>376</v>
      </c>
      <c r="B1993" s="47">
        <v>35.435000000000002</v>
      </c>
      <c r="C1993" s="47" t="str">
        <f t="shared" si="62"/>
        <v>Obesity</v>
      </c>
      <c r="D1993" s="47">
        <v>5.81</v>
      </c>
      <c r="E1993" s="47" t="str">
        <f t="shared" si="63"/>
        <v>Prediabetes</v>
      </c>
      <c r="F1993" s="47" t="s">
        <v>2380</v>
      </c>
      <c r="G1993" s="47" t="s">
        <v>2380</v>
      </c>
      <c r="H1993" s="47" t="s">
        <v>2380</v>
      </c>
      <c r="I1993" s="47">
        <v>0</v>
      </c>
      <c r="J1993" s="47" t="s">
        <v>2380</v>
      </c>
    </row>
    <row r="1994" spans="1:10" x14ac:dyDescent="0.25">
      <c r="A1994" s="47" t="s">
        <v>375</v>
      </c>
      <c r="B1994" s="47">
        <v>20.399999999999999</v>
      </c>
      <c r="C1994" s="47" t="str">
        <f t="shared" si="62"/>
        <v>Healthy Weight</v>
      </c>
      <c r="D1994" s="47">
        <v>4.83</v>
      </c>
      <c r="E1994" s="47" t="str">
        <f t="shared" si="63"/>
        <v>Normal</v>
      </c>
      <c r="F1994" s="47" t="s">
        <v>2380</v>
      </c>
      <c r="G1994" s="47" t="s">
        <v>2380</v>
      </c>
      <c r="H1994" s="47" t="s">
        <v>2380</v>
      </c>
      <c r="I1994" s="47">
        <v>0</v>
      </c>
      <c r="J1994" s="47" t="s">
        <v>2380</v>
      </c>
    </row>
    <row r="1995" spans="1:10" x14ac:dyDescent="0.25">
      <c r="A1995" s="47" t="s">
        <v>374</v>
      </c>
      <c r="B1995" s="47">
        <v>42.13</v>
      </c>
      <c r="C1995" s="47" t="str">
        <f t="shared" si="62"/>
        <v>Obesity</v>
      </c>
      <c r="D1995" s="47">
        <v>5.72</v>
      </c>
      <c r="E1995" s="47" t="str">
        <f t="shared" si="63"/>
        <v>Prediabetes</v>
      </c>
      <c r="F1995" s="47" t="s">
        <v>2383</v>
      </c>
      <c r="G1995" s="47" t="s">
        <v>2380</v>
      </c>
      <c r="H1995" s="47" t="s">
        <v>2383</v>
      </c>
      <c r="I1995" s="47">
        <v>1</v>
      </c>
      <c r="J1995" s="47" t="s">
        <v>2380</v>
      </c>
    </row>
    <row r="1996" spans="1:10" x14ac:dyDescent="0.25">
      <c r="A1996" s="47" t="s">
        <v>373</v>
      </c>
      <c r="B1996" s="47">
        <v>33.99</v>
      </c>
      <c r="C1996" s="47" t="str">
        <f t="shared" si="62"/>
        <v>Obesity</v>
      </c>
      <c r="D1996" s="47">
        <v>4.83</v>
      </c>
      <c r="E1996" s="47" t="str">
        <f t="shared" si="63"/>
        <v>Normal</v>
      </c>
      <c r="F1996" s="47" t="s">
        <v>2383</v>
      </c>
      <c r="G1996" s="47" t="s">
        <v>2380</v>
      </c>
      <c r="H1996" s="47" t="s">
        <v>2383</v>
      </c>
      <c r="I1996" s="47">
        <v>1</v>
      </c>
      <c r="J1996" s="47" t="s">
        <v>2380</v>
      </c>
    </row>
    <row r="1997" spans="1:10" x14ac:dyDescent="0.25">
      <c r="A1997" s="47" t="s">
        <v>372</v>
      </c>
      <c r="B1997" s="47">
        <v>28.594999999999999</v>
      </c>
      <c r="C1997" s="47" t="str">
        <f t="shared" si="62"/>
        <v>Over Weight</v>
      </c>
      <c r="D1997" s="47">
        <v>4.1399999999999997</v>
      </c>
      <c r="E1997" s="47" t="str">
        <f t="shared" si="63"/>
        <v>Normal</v>
      </c>
      <c r="F1997" s="47" t="s">
        <v>2383</v>
      </c>
      <c r="G1997" s="47" t="s">
        <v>2380</v>
      </c>
      <c r="H1997" s="47" t="s">
        <v>2383</v>
      </c>
      <c r="I1997" s="47">
        <v>1</v>
      </c>
      <c r="J1997" s="47" t="s">
        <v>2380</v>
      </c>
    </row>
    <row r="1998" spans="1:10" x14ac:dyDescent="0.25">
      <c r="A1998" s="47" t="s">
        <v>371</v>
      </c>
      <c r="B1998" s="47">
        <v>20.8</v>
      </c>
      <c r="C1998" s="47" t="str">
        <f t="shared" si="62"/>
        <v>Healthy Weight</v>
      </c>
      <c r="D1998" s="47">
        <v>4.07</v>
      </c>
      <c r="E1998" s="47" t="str">
        <f t="shared" si="63"/>
        <v>Normal</v>
      </c>
      <c r="F1998" s="47" t="s">
        <v>2383</v>
      </c>
      <c r="G1998" s="47" t="s">
        <v>2380</v>
      </c>
      <c r="H1998" s="47" t="s">
        <v>2383</v>
      </c>
      <c r="I1998" s="47">
        <v>1</v>
      </c>
      <c r="J1998" s="47" t="s">
        <v>2380</v>
      </c>
    </row>
    <row r="1999" spans="1:10" x14ac:dyDescent="0.25">
      <c r="A1999" s="47" t="s">
        <v>370</v>
      </c>
      <c r="B1999" s="47">
        <v>23.465</v>
      </c>
      <c r="C1999" s="47" t="str">
        <f t="shared" si="62"/>
        <v>Healthy Weight</v>
      </c>
      <c r="D1999" s="47">
        <v>6.26</v>
      </c>
      <c r="E1999" s="47" t="str">
        <f t="shared" si="63"/>
        <v>Prediabetes</v>
      </c>
      <c r="F1999" s="47" t="s">
        <v>2383</v>
      </c>
      <c r="G1999" s="47" t="s">
        <v>2380</v>
      </c>
      <c r="H1999" s="47" t="s">
        <v>2383</v>
      </c>
      <c r="I1999" s="47">
        <v>1</v>
      </c>
      <c r="J1999" s="47" t="s">
        <v>2380</v>
      </c>
    </row>
    <row r="2000" spans="1:10" x14ac:dyDescent="0.25">
      <c r="A2000" s="47" t="s">
        <v>369</v>
      </c>
      <c r="B2000" s="47">
        <v>40.185000000000002</v>
      </c>
      <c r="C2000" s="47" t="str">
        <f t="shared" si="62"/>
        <v>Obesity</v>
      </c>
      <c r="D2000" s="47">
        <v>5.88</v>
      </c>
      <c r="E2000" s="47" t="str">
        <f t="shared" si="63"/>
        <v>Prediabetes</v>
      </c>
      <c r="F2000" s="47" t="s">
        <v>2383</v>
      </c>
      <c r="G2000" s="47" t="s">
        <v>2380</v>
      </c>
      <c r="H2000" s="47" t="s">
        <v>2380</v>
      </c>
      <c r="I2000" s="47">
        <v>0</v>
      </c>
      <c r="J2000" s="47" t="s">
        <v>2380</v>
      </c>
    </row>
    <row r="2001" spans="1:10" x14ac:dyDescent="0.25">
      <c r="A2001" s="47" t="s">
        <v>368</v>
      </c>
      <c r="B2001" s="47">
        <v>21.89</v>
      </c>
      <c r="C2001" s="47" t="str">
        <f t="shared" si="62"/>
        <v>Healthy Weight</v>
      </c>
      <c r="D2001" s="47">
        <v>5.72</v>
      </c>
      <c r="E2001" s="47" t="str">
        <f t="shared" si="63"/>
        <v>Prediabetes</v>
      </c>
      <c r="F2001" s="47" t="s">
        <v>2383</v>
      </c>
      <c r="G2001" s="47" t="s">
        <v>2380</v>
      </c>
      <c r="H2001" s="47" t="s">
        <v>2380</v>
      </c>
      <c r="I2001" s="47">
        <v>0</v>
      </c>
      <c r="J2001" s="47" t="s">
        <v>2380</v>
      </c>
    </row>
    <row r="2002" spans="1:10" x14ac:dyDescent="0.25">
      <c r="A2002" s="47" t="s">
        <v>367</v>
      </c>
      <c r="B2002" s="47">
        <v>29.34</v>
      </c>
      <c r="C2002" s="47" t="str">
        <f t="shared" si="62"/>
        <v>Over Weight</v>
      </c>
      <c r="D2002" s="47">
        <v>6.09</v>
      </c>
      <c r="E2002" s="47" t="str">
        <f t="shared" si="63"/>
        <v>Prediabetes</v>
      </c>
      <c r="F2002" s="47" t="s">
        <v>2383</v>
      </c>
      <c r="G2002" s="47" t="s">
        <v>2382</v>
      </c>
      <c r="H2002" s="47" t="s">
        <v>2380</v>
      </c>
      <c r="I2002" s="47">
        <v>2</v>
      </c>
      <c r="J2002" s="47" t="s">
        <v>2380</v>
      </c>
    </row>
    <row r="2003" spans="1:10" x14ac:dyDescent="0.25">
      <c r="A2003" s="47" t="s">
        <v>366</v>
      </c>
      <c r="B2003" s="47">
        <v>22.61</v>
      </c>
      <c r="C2003" s="47" t="str">
        <f t="shared" si="62"/>
        <v>Healthy Weight</v>
      </c>
      <c r="D2003" s="47">
        <v>4.25</v>
      </c>
      <c r="E2003" s="47" t="str">
        <f t="shared" si="63"/>
        <v>Normal</v>
      </c>
      <c r="F2003" s="47" t="s">
        <v>2383</v>
      </c>
      <c r="G2003" s="47" t="s">
        <v>2380</v>
      </c>
      <c r="H2003" s="47" t="s">
        <v>2380</v>
      </c>
      <c r="I2003" s="47">
        <v>0</v>
      </c>
      <c r="J2003" s="47" t="s">
        <v>2380</v>
      </c>
    </row>
    <row r="2004" spans="1:10" x14ac:dyDescent="0.25">
      <c r="A2004" s="47" t="s">
        <v>365</v>
      </c>
      <c r="B2004" s="47">
        <v>22.23</v>
      </c>
      <c r="C2004" s="47" t="str">
        <f t="shared" si="62"/>
        <v>Healthy Weight</v>
      </c>
      <c r="D2004" s="47">
        <v>6.09</v>
      </c>
      <c r="E2004" s="47" t="str">
        <f t="shared" si="63"/>
        <v>Prediabetes</v>
      </c>
      <c r="F2004" s="47" t="s">
        <v>2383</v>
      </c>
      <c r="G2004" s="47" t="s">
        <v>2380</v>
      </c>
      <c r="H2004" s="47" t="s">
        <v>2380</v>
      </c>
      <c r="I2004" s="47">
        <v>0</v>
      </c>
      <c r="J2004" s="47" t="s">
        <v>2380</v>
      </c>
    </row>
    <row r="2005" spans="1:10" x14ac:dyDescent="0.25">
      <c r="A2005" s="47" t="s">
        <v>364</v>
      </c>
      <c r="B2005" s="47">
        <v>33.4</v>
      </c>
      <c r="C2005" s="47" t="str">
        <f t="shared" si="62"/>
        <v>Obesity</v>
      </c>
      <c r="D2005" s="47">
        <v>5.51</v>
      </c>
      <c r="E2005" s="47" t="str">
        <f t="shared" si="63"/>
        <v>Normal</v>
      </c>
      <c r="F2005" s="47" t="s">
        <v>2380</v>
      </c>
      <c r="G2005" s="47" t="s">
        <v>2380</v>
      </c>
      <c r="H2005" s="47" t="s">
        <v>2380</v>
      </c>
      <c r="I2005" s="47">
        <v>0</v>
      </c>
      <c r="J2005" s="47" t="s">
        <v>2380</v>
      </c>
    </row>
    <row r="2006" spans="1:10" x14ac:dyDescent="0.25">
      <c r="A2006" s="47" t="s">
        <v>363</v>
      </c>
      <c r="B2006" s="47">
        <v>33.11</v>
      </c>
      <c r="C2006" s="47" t="str">
        <f t="shared" si="62"/>
        <v>Obesity</v>
      </c>
      <c r="D2006" s="47">
        <v>5.63</v>
      </c>
      <c r="E2006" s="47" t="str">
        <f t="shared" si="63"/>
        <v>Normal</v>
      </c>
      <c r="F2006" s="47" t="s">
        <v>2380</v>
      </c>
      <c r="G2006" s="47" t="s">
        <v>2380</v>
      </c>
      <c r="H2006" s="47" t="s">
        <v>2380</v>
      </c>
      <c r="I2006" s="47">
        <v>0</v>
      </c>
      <c r="J2006" s="47" t="s">
        <v>2380</v>
      </c>
    </row>
    <row r="2007" spans="1:10" x14ac:dyDescent="0.25">
      <c r="A2007" s="47" t="s">
        <v>362</v>
      </c>
      <c r="B2007" s="47">
        <v>16.815000000000001</v>
      </c>
      <c r="C2007" s="47" t="str">
        <f t="shared" si="62"/>
        <v>Under Weight</v>
      </c>
      <c r="D2007" s="47">
        <v>5.29</v>
      </c>
      <c r="E2007" s="47" t="str">
        <f t="shared" si="63"/>
        <v>Normal</v>
      </c>
      <c r="F2007" s="47" t="s">
        <v>2383</v>
      </c>
      <c r="G2007" s="47" t="s">
        <v>2380</v>
      </c>
      <c r="H2007" s="47" t="s">
        <v>2380</v>
      </c>
      <c r="I2007" s="47">
        <v>0</v>
      </c>
      <c r="J2007" s="47" t="s">
        <v>2380</v>
      </c>
    </row>
    <row r="2008" spans="1:10" x14ac:dyDescent="0.25">
      <c r="A2008" s="47" t="s">
        <v>361</v>
      </c>
      <c r="B2008" s="47">
        <v>25.61</v>
      </c>
      <c r="C2008" s="47" t="str">
        <f t="shared" si="62"/>
        <v>Over Weight</v>
      </c>
      <c r="D2008" s="47">
        <v>4</v>
      </c>
      <c r="E2008" s="47" t="str">
        <f t="shared" si="63"/>
        <v>Normal</v>
      </c>
      <c r="F2008" s="47" t="s">
        <v>2380</v>
      </c>
      <c r="G2008" s="47" t="s">
        <v>2380</v>
      </c>
      <c r="H2008" s="47" t="s">
        <v>2383</v>
      </c>
      <c r="I2008" s="47">
        <v>1</v>
      </c>
      <c r="J2008" s="47" t="s">
        <v>2380</v>
      </c>
    </row>
    <row r="2009" spans="1:10" x14ac:dyDescent="0.25">
      <c r="A2009" s="47" t="s">
        <v>360</v>
      </c>
      <c r="B2009" s="47">
        <v>25.8</v>
      </c>
      <c r="C2009" s="47" t="str">
        <f t="shared" si="62"/>
        <v>Over Weight</v>
      </c>
      <c r="D2009" s="47">
        <v>5.49</v>
      </c>
      <c r="E2009" s="47" t="str">
        <f t="shared" si="63"/>
        <v>Normal</v>
      </c>
      <c r="F2009" s="47" t="s">
        <v>2380</v>
      </c>
      <c r="G2009" s="47" t="s">
        <v>2380</v>
      </c>
      <c r="H2009" s="47" t="s">
        <v>2380</v>
      </c>
      <c r="I2009" s="47">
        <v>0</v>
      </c>
      <c r="J2009" s="47" t="s">
        <v>2380</v>
      </c>
    </row>
    <row r="2010" spans="1:10" x14ac:dyDescent="0.25">
      <c r="A2010" s="47" t="s">
        <v>359</v>
      </c>
      <c r="B2010" s="47">
        <v>27.39</v>
      </c>
      <c r="C2010" s="47" t="str">
        <f t="shared" si="62"/>
        <v>Over Weight</v>
      </c>
      <c r="D2010" s="47">
        <v>5.34</v>
      </c>
      <c r="E2010" s="47" t="str">
        <f t="shared" si="63"/>
        <v>Normal</v>
      </c>
      <c r="F2010" s="47" t="s">
        <v>2380</v>
      </c>
      <c r="G2010" s="47" t="s">
        <v>2380</v>
      </c>
      <c r="H2010" s="47" t="s">
        <v>2380</v>
      </c>
      <c r="I2010" s="47">
        <v>0</v>
      </c>
      <c r="J2010" s="47" t="s">
        <v>2380</v>
      </c>
    </row>
    <row r="2011" spans="1:10" x14ac:dyDescent="0.25">
      <c r="A2011" s="47" t="s">
        <v>358</v>
      </c>
      <c r="B2011" s="47">
        <v>17.03</v>
      </c>
      <c r="C2011" s="47" t="str">
        <f t="shared" si="62"/>
        <v>Under Weight</v>
      </c>
      <c r="D2011" s="47">
        <v>4.12</v>
      </c>
      <c r="E2011" s="47" t="str">
        <f t="shared" si="63"/>
        <v>Normal</v>
      </c>
      <c r="F2011" s="47" t="s">
        <v>2380</v>
      </c>
      <c r="G2011" s="47" t="s">
        <v>2380</v>
      </c>
      <c r="H2011" s="47" t="s">
        <v>2380</v>
      </c>
      <c r="I2011" s="47">
        <v>1</v>
      </c>
      <c r="J2011" s="47" t="s">
        <v>2380</v>
      </c>
    </row>
    <row r="2012" spans="1:10" x14ac:dyDescent="0.25">
      <c r="A2012" s="47" t="s">
        <v>357</v>
      </c>
      <c r="B2012" s="47">
        <v>23.75</v>
      </c>
      <c r="C2012" s="47" t="str">
        <f t="shared" si="62"/>
        <v>Healthy Weight</v>
      </c>
      <c r="D2012" s="47">
        <v>5.49</v>
      </c>
      <c r="E2012" s="47" t="str">
        <f t="shared" si="63"/>
        <v>Normal</v>
      </c>
      <c r="F2012" s="47" t="s">
        <v>2383</v>
      </c>
      <c r="G2012" s="47" t="s">
        <v>2380</v>
      </c>
      <c r="H2012" s="47" t="s">
        <v>2380</v>
      </c>
      <c r="I2012" s="47">
        <v>0</v>
      </c>
      <c r="J2012" s="47" t="s">
        <v>2380</v>
      </c>
    </row>
    <row r="2013" spans="1:10" x14ac:dyDescent="0.25">
      <c r="A2013" s="47" t="s">
        <v>355</v>
      </c>
      <c r="B2013" s="47">
        <v>26.03</v>
      </c>
      <c r="C2013" s="47" t="str">
        <f t="shared" si="62"/>
        <v>Over Weight</v>
      </c>
      <c r="D2013" s="47">
        <v>5.1100000000000003</v>
      </c>
      <c r="E2013" s="47" t="str">
        <f t="shared" si="63"/>
        <v>Normal</v>
      </c>
      <c r="F2013" s="47" t="s">
        <v>2383</v>
      </c>
      <c r="G2013" s="47" t="s">
        <v>2380</v>
      </c>
      <c r="H2013" s="47" t="s">
        <v>2380</v>
      </c>
      <c r="I2013" s="47">
        <v>1</v>
      </c>
      <c r="J2013" s="47" t="s">
        <v>2380</v>
      </c>
    </row>
    <row r="2014" spans="1:10" x14ac:dyDescent="0.25">
      <c r="A2014" s="47" t="s">
        <v>354</v>
      </c>
      <c r="B2014" s="47">
        <v>16.079999999999998</v>
      </c>
      <c r="C2014" s="47" t="str">
        <f t="shared" si="62"/>
        <v>Under Weight</v>
      </c>
      <c r="D2014" s="47">
        <v>5.94</v>
      </c>
      <c r="E2014" s="47" t="str">
        <f t="shared" si="63"/>
        <v>Prediabetes</v>
      </c>
      <c r="F2014" s="47" t="s">
        <v>2380</v>
      </c>
      <c r="G2014" s="47" t="s">
        <v>2380</v>
      </c>
      <c r="H2014" s="47" t="s">
        <v>2380</v>
      </c>
      <c r="I2014" s="47">
        <v>0</v>
      </c>
      <c r="J2014" s="47" t="s">
        <v>2380</v>
      </c>
    </row>
    <row r="2015" spans="1:10" x14ac:dyDescent="0.25">
      <c r="A2015" s="47" t="s">
        <v>353</v>
      </c>
      <c r="B2015" s="47">
        <v>30.875</v>
      </c>
      <c r="C2015" s="47" t="str">
        <f t="shared" si="62"/>
        <v>Obesity</v>
      </c>
      <c r="D2015" s="47">
        <v>5.54</v>
      </c>
      <c r="E2015" s="47" t="str">
        <f t="shared" si="63"/>
        <v>Normal</v>
      </c>
      <c r="F2015" s="47" t="s">
        <v>2380</v>
      </c>
      <c r="G2015" s="47" t="s">
        <v>2380</v>
      </c>
      <c r="H2015" s="47" t="s">
        <v>2380</v>
      </c>
      <c r="I2015" s="47">
        <v>0</v>
      </c>
      <c r="J2015" s="47" t="s">
        <v>2380</v>
      </c>
    </row>
    <row r="2016" spans="1:10" x14ac:dyDescent="0.25">
      <c r="A2016" s="47" t="s">
        <v>352</v>
      </c>
      <c r="B2016" s="47">
        <v>31.79</v>
      </c>
      <c r="C2016" s="47" t="str">
        <f t="shared" si="62"/>
        <v>Obesity</v>
      </c>
      <c r="D2016" s="47">
        <v>7.09</v>
      </c>
      <c r="E2016" s="47" t="str">
        <f t="shared" si="63"/>
        <v>Above Diabetes</v>
      </c>
      <c r="F2016" s="47" t="s">
        <v>2380</v>
      </c>
      <c r="G2016" s="47" t="s">
        <v>2380</v>
      </c>
      <c r="H2016" s="47" t="s">
        <v>2380</v>
      </c>
      <c r="I2016" s="47">
        <v>0</v>
      </c>
      <c r="J2016" s="47" t="s">
        <v>2380</v>
      </c>
    </row>
    <row r="2017" spans="1:10" x14ac:dyDescent="0.25">
      <c r="A2017" s="47" t="s">
        <v>351</v>
      </c>
      <c r="B2017" s="47">
        <v>28.48</v>
      </c>
      <c r="C2017" s="47" t="str">
        <f t="shared" si="62"/>
        <v>Over Weight</v>
      </c>
      <c r="D2017" s="47">
        <v>6.22</v>
      </c>
      <c r="E2017" s="47" t="str">
        <f t="shared" si="63"/>
        <v>Prediabetes</v>
      </c>
      <c r="F2017" s="47" t="s">
        <v>2383</v>
      </c>
      <c r="G2017" s="47" t="s">
        <v>2380</v>
      </c>
      <c r="H2017" s="47" t="s">
        <v>2383</v>
      </c>
      <c r="I2017" s="47">
        <v>1</v>
      </c>
      <c r="J2017" s="47" t="s">
        <v>2380</v>
      </c>
    </row>
    <row r="2018" spans="1:10" x14ac:dyDescent="0.25">
      <c r="A2018" s="47" t="s">
        <v>350</v>
      </c>
      <c r="B2018" s="47">
        <v>26.6</v>
      </c>
      <c r="C2018" s="47" t="str">
        <f t="shared" si="62"/>
        <v>Over Weight</v>
      </c>
      <c r="D2018" s="47">
        <v>4.33</v>
      </c>
      <c r="E2018" s="47" t="str">
        <f t="shared" si="63"/>
        <v>Normal</v>
      </c>
      <c r="F2018" s="47" t="s">
        <v>2380</v>
      </c>
      <c r="G2018" s="47" t="s">
        <v>2380</v>
      </c>
      <c r="H2018" s="47" t="s">
        <v>2380</v>
      </c>
      <c r="I2018" s="47">
        <v>1</v>
      </c>
      <c r="J2018" s="47" t="s">
        <v>2380</v>
      </c>
    </row>
    <row r="2019" spans="1:10" x14ac:dyDescent="0.25">
      <c r="A2019" s="47" t="s">
        <v>349</v>
      </c>
      <c r="B2019" s="47">
        <v>25.27</v>
      </c>
      <c r="C2019" s="47" t="str">
        <f t="shared" si="62"/>
        <v>Over Weight</v>
      </c>
      <c r="D2019" s="47">
        <v>5.83</v>
      </c>
      <c r="E2019" s="47" t="str">
        <f t="shared" si="63"/>
        <v>Prediabetes</v>
      </c>
      <c r="F2019" s="47" t="s">
        <v>2380</v>
      </c>
      <c r="G2019" s="47" t="s">
        <v>2380</v>
      </c>
      <c r="H2019" s="47" t="s">
        <v>2380</v>
      </c>
      <c r="I2019" s="47">
        <v>1</v>
      </c>
      <c r="J2019" s="47" t="s">
        <v>2380</v>
      </c>
    </row>
    <row r="2020" spans="1:10" x14ac:dyDescent="0.25">
      <c r="A2020" s="47" t="s">
        <v>348</v>
      </c>
      <c r="B2020" s="47">
        <v>34.484999999999999</v>
      </c>
      <c r="C2020" s="47" t="str">
        <f t="shared" si="62"/>
        <v>Obesity</v>
      </c>
      <c r="D2020" s="47">
        <v>4.7</v>
      </c>
      <c r="E2020" s="47" t="str">
        <f t="shared" si="63"/>
        <v>Normal</v>
      </c>
      <c r="F2020" s="47" t="s">
        <v>2383</v>
      </c>
      <c r="G2020" s="47" t="s">
        <v>2380</v>
      </c>
      <c r="H2020" s="47" t="s">
        <v>2383</v>
      </c>
      <c r="I2020" s="47">
        <v>1</v>
      </c>
      <c r="J2020" s="47" t="s">
        <v>2380</v>
      </c>
    </row>
    <row r="2021" spans="1:10" x14ac:dyDescent="0.25">
      <c r="A2021" s="47" t="s">
        <v>347</v>
      </c>
      <c r="B2021" s="47">
        <v>15.57</v>
      </c>
      <c r="C2021" s="47" t="str">
        <f t="shared" si="62"/>
        <v>Under Weight</v>
      </c>
      <c r="D2021" s="47">
        <v>4.07</v>
      </c>
      <c r="E2021" s="47" t="str">
        <f t="shared" si="63"/>
        <v>Normal</v>
      </c>
      <c r="F2021" s="47" t="s">
        <v>2383</v>
      </c>
      <c r="G2021" s="47" t="s">
        <v>2380</v>
      </c>
      <c r="H2021" s="47" t="s">
        <v>2380</v>
      </c>
      <c r="I2021" s="47">
        <v>1</v>
      </c>
      <c r="J2021" s="47" t="s">
        <v>2380</v>
      </c>
    </row>
    <row r="2022" spans="1:10" x14ac:dyDescent="0.25">
      <c r="A2022" s="47" t="s">
        <v>346</v>
      </c>
      <c r="B2022" s="47">
        <v>30.36</v>
      </c>
      <c r="C2022" s="47" t="str">
        <f t="shared" si="62"/>
        <v>Obesity</v>
      </c>
      <c r="D2022" s="47">
        <v>9.39</v>
      </c>
      <c r="E2022" s="47" t="str">
        <f t="shared" si="63"/>
        <v>Above Diabetes</v>
      </c>
      <c r="F2022" s="47" t="s">
        <v>2380</v>
      </c>
      <c r="G2022" s="47" t="s">
        <v>2380</v>
      </c>
      <c r="H2022" s="47" t="s">
        <v>2380</v>
      </c>
      <c r="I2022" s="47">
        <v>0</v>
      </c>
      <c r="J2022" s="47" t="s">
        <v>2380</v>
      </c>
    </row>
    <row r="2023" spans="1:10" x14ac:dyDescent="0.25">
      <c r="A2023" s="47" t="s">
        <v>345</v>
      </c>
      <c r="B2023" s="47">
        <v>19.37</v>
      </c>
      <c r="C2023" s="47" t="str">
        <f t="shared" si="62"/>
        <v>Healthy Weight</v>
      </c>
      <c r="D2023" s="47">
        <v>4.18</v>
      </c>
      <c r="E2023" s="47" t="str">
        <f t="shared" si="63"/>
        <v>Normal</v>
      </c>
      <c r="F2023" s="47" t="s">
        <v>2380</v>
      </c>
      <c r="G2023" s="47" t="s">
        <v>2380</v>
      </c>
      <c r="H2023" s="47" t="s">
        <v>2380</v>
      </c>
      <c r="I2023" s="47">
        <v>0</v>
      </c>
      <c r="J2023" s="47" t="s">
        <v>2380</v>
      </c>
    </row>
    <row r="2024" spans="1:10" x14ac:dyDescent="0.25">
      <c r="A2024" s="47" t="s">
        <v>344</v>
      </c>
      <c r="B2024" s="47">
        <v>16.71</v>
      </c>
      <c r="C2024" s="47" t="str">
        <f t="shared" si="62"/>
        <v>Under Weight</v>
      </c>
      <c r="D2024" s="47">
        <v>4.18</v>
      </c>
      <c r="E2024" s="47" t="str">
        <f t="shared" si="63"/>
        <v>Normal</v>
      </c>
      <c r="F2024" s="47" t="s">
        <v>2380</v>
      </c>
      <c r="G2024" s="47" t="s">
        <v>2380</v>
      </c>
      <c r="H2024" s="47" t="s">
        <v>2380</v>
      </c>
      <c r="I2024" s="47">
        <v>1</v>
      </c>
      <c r="J2024" s="47" t="s">
        <v>2380</v>
      </c>
    </row>
    <row r="2025" spans="1:10" x14ac:dyDescent="0.25">
      <c r="A2025" s="47" t="s">
        <v>343</v>
      </c>
      <c r="B2025" s="47">
        <v>24.1</v>
      </c>
      <c r="C2025" s="47" t="str">
        <f t="shared" si="62"/>
        <v>Healthy Weight</v>
      </c>
      <c r="D2025" s="47">
        <v>4.4000000000000004</v>
      </c>
      <c r="E2025" s="47" t="str">
        <f t="shared" si="63"/>
        <v>Normal</v>
      </c>
      <c r="F2025" s="47" t="s">
        <v>2383</v>
      </c>
      <c r="G2025" s="47" t="s">
        <v>2380</v>
      </c>
      <c r="H2025" s="47" t="s">
        <v>2380</v>
      </c>
      <c r="I2025" s="47">
        <v>1</v>
      </c>
      <c r="J2025" s="47" t="s">
        <v>2380</v>
      </c>
    </row>
    <row r="2026" spans="1:10" x14ac:dyDescent="0.25">
      <c r="A2026" s="47" t="s">
        <v>342</v>
      </c>
      <c r="B2026" s="47">
        <v>29.77</v>
      </c>
      <c r="C2026" s="47" t="str">
        <f t="shared" si="62"/>
        <v>Over Weight</v>
      </c>
      <c r="D2026" s="47">
        <v>9.9</v>
      </c>
      <c r="E2026" s="47" t="str">
        <f t="shared" si="63"/>
        <v>Above Diabetes</v>
      </c>
      <c r="F2026" s="47" t="s">
        <v>2380</v>
      </c>
      <c r="G2026" s="47" t="s">
        <v>2380</v>
      </c>
      <c r="H2026" s="47" t="s">
        <v>2380</v>
      </c>
      <c r="I2026" s="47">
        <v>0</v>
      </c>
      <c r="J2026" s="47" t="s">
        <v>2380</v>
      </c>
    </row>
    <row r="2027" spans="1:10" x14ac:dyDescent="0.25">
      <c r="A2027" s="47" t="s">
        <v>341</v>
      </c>
      <c r="B2027" s="47">
        <v>46.53</v>
      </c>
      <c r="C2027" s="47" t="str">
        <f t="shared" si="62"/>
        <v>Obesity</v>
      </c>
      <c r="D2027" s="47">
        <v>4.84</v>
      </c>
      <c r="E2027" s="47" t="str">
        <f t="shared" si="63"/>
        <v>Normal</v>
      </c>
      <c r="F2027" s="47" t="s">
        <v>2383</v>
      </c>
      <c r="G2027" s="47" t="s">
        <v>2380</v>
      </c>
      <c r="H2027" s="47" t="s">
        <v>2380</v>
      </c>
      <c r="I2027" s="47">
        <v>0</v>
      </c>
      <c r="J2027" s="47" t="s">
        <v>2380</v>
      </c>
    </row>
    <row r="2028" spans="1:10" x14ac:dyDescent="0.25">
      <c r="A2028" s="47" t="s">
        <v>340</v>
      </c>
      <c r="B2028" s="47">
        <v>23.4</v>
      </c>
      <c r="C2028" s="47" t="str">
        <f t="shared" si="62"/>
        <v>Healthy Weight</v>
      </c>
      <c r="D2028" s="47">
        <v>5.53</v>
      </c>
      <c r="E2028" s="47" t="str">
        <f t="shared" si="63"/>
        <v>Normal</v>
      </c>
      <c r="F2028" s="47" t="s">
        <v>2380</v>
      </c>
      <c r="G2028" s="47" t="s">
        <v>2380</v>
      </c>
      <c r="H2028" s="47" t="s">
        <v>2383</v>
      </c>
      <c r="I2028" s="47">
        <v>1</v>
      </c>
      <c r="J2028" s="47" t="s">
        <v>2380</v>
      </c>
    </row>
    <row r="2029" spans="1:10" x14ac:dyDescent="0.25">
      <c r="A2029" s="47" t="s">
        <v>339</v>
      </c>
      <c r="B2029" s="47">
        <v>30</v>
      </c>
      <c r="C2029" s="47" t="str">
        <f t="shared" si="62"/>
        <v>Obesity</v>
      </c>
      <c r="D2029" s="47">
        <v>4.33</v>
      </c>
      <c r="E2029" s="47" t="str">
        <f t="shared" si="63"/>
        <v>Normal</v>
      </c>
      <c r="F2029" s="47" t="s">
        <v>2383</v>
      </c>
      <c r="G2029" s="47" t="s">
        <v>2380</v>
      </c>
      <c r="H2029" s="47" t="s">
        <v>2380</v>
      </c>
      <c r="I2029" s="47">
        <v>0</v>
      </c>
      <c r="J2029" s="47" t="s">
        <v>2380</v>
      </c>
    </row>
    <row r="2030" spans="1:10" x14ac:dyDescent="0.25">
      <c r="A2030" s="47" t="s">
        <v>338</v>
      </c>
      <c r="B2030" s="47">
        <v>29.15</v>
      </c>
      <c r="C2030" s="47" t="str">
        <f t="shared" si="62"/>
        <v>Over Weight</v>
      </c>
      <c r="D2030" s="47">
        <v>4.91</v>
      </c>
      <c r="E2030" s="47" t="str">
        <f t="shared" si="63"/>
        <v>Normal</v>
      </c>
      <c r="F2030" s="47" t="s">
        <v>2383</v>
      </c>
      <c r="G2030" s="47" t="s">
        <v>2380</v>
      </c>
      <c r="H2030" s="47" t="s">
        <v>2380</v>
      </c>
      <c r="I2030" s="47">
        <v>0</v>
      </c>
      <c r="J2030" s="47" t="s">
        <v>2380</v>
      </c>
    </row>
    <row r="2031" spans="1:10" x14ac:dyDescent="0.25">
      <c r="A2031" s="47" t="s">
        <v>337</v>
      </c>
      <c r="B2031" s="47">
        <v>34.865000000000002</v>
      </c>
      <c r="C2031" s="47" t="str">
        <f t="shared" si="62"/>
        <v>Obesity</v>
      </c>
      <c r="D2031" s="47">
        <v>4.8</v>
      </c>
      <c r="E2031" s="47" t="str">
        <f t="shared" si="63"/>
        <v>Normal</v>
      </c>
      <c r="F2031" s="47" t="s">
        <v>2380</v>
      </c>
      <c r="G2031" s="47" t="s">
        <v>2380</v>
      </c>
      <c r="H2031" s="47" t="s">
        <v>2380</v>
      </c>
      <c r="I2031" s="47">
        <v>0</v>
      </c>
      <c r="J2031" s="47" t="s">
        <v>2380</v>
      </c>
    </row>
    <row r="2032" spans="1:10" x14ac:dyDescent="0.25">
      <c r="A2032" s="47" t="s">
        <v>336</v>
      </c>
      <c r="B2032" s="47">
        <v>28.12</v>
      </c>
      <c r="C2032" s="47" t="str">
        <f t="shared" si="62"/>
        <v>Over Weight</v>
      </c>
      <c r="D2032" s="47">
        <v>5.55</v>
      </c>
      <c r="E2032" s="47" t="str">
        <f t="shared" si="63"/>
        <v>Normal</v>
      </c>
      <c r="F2032" s="47" t="s">
        <v>2383</v>
      </c>
      <c r="G2032" s="47" t="s">
        <v>2382</v>
      </c>
      <c r="H2032" s="47" t="s">
        <v>2380</v>
      </c>
      <c r="I2032" s="47">
        <v>2</v>
      </c>
      <c r="J2032" s="47" t="s">
        <v>2380</v>
      </c>
    </row>
    <row r="2033" spans="1:10" x14ac:dyDescent="0.25">
      <c r="A2033" s="47" t="s">
        <v>335</v>
      </c>
      <c r="B2033" s="47">
        <v>29.45</v>
      </c>
      <c r="C2033" s="47" t="str">
        <f t="shared" si="62"/>
        <v>Over Weight</v>
      </c>
      <c r="D2033" s="47">
        <v>5.24</v>
      </c>
      <c r="E2033" s="47" t="str">
        <f t="shared" si="63"/>
        <v>Normal</v>
      </c>
      <c r="F2033" s="47" t="s">
        <v>2383</v>
      </c>
      <c r="G2033" s="47" t="s">
        <v>2380</v>
      </c>
      <c r="H2033" s="47" t="s">
        <v>2380</v>
      </c>
      <c r="I2033" s="47">
        <v>0</v>
      </c>
      <c r="J2033" s="47" t="s">
        <v>2380</v>
      </c>
    </row>
    <row r="2034" spans="1:10" x14ac:dyDescent="0.25">
      <c r="A2034" s="47" t="s">
        <v>334</v>
      </c>
      <c r="B2034" s="47">
        <v>27.94</v>
      </c>
      <c r="C2034" s="47" t="str">
        <f t="shared" si="62"/>
        <v>Over Weight</v>
      </c>
      <c r="D2034" s="47">
        <v>6.08</v>
      </c>
      <c r="E2034" s="47" t="str">
        <f t="shared" si="63"/>
        <v>Prediabetes</v>
      </c>
      <c r="F2034" s="47" t="s">
        <v>2380</v>
      </c>
      <c r="G2034" s="47" t="s">
        <v>2380</v>
      </c>
      <c r="H2034" s="47" t="s">
        <v>2383</v>
      </c>
      <c r="I2034" s="47">
        <v>1</v>
      </c>
      <c r="J2034" s="47" t="s">
        <v>2380</v>
      </c>
    </row>
    <row r="2035" spans="1:10" x14ac:dyDescent="0.25">
      <c r="A2035" s="47" t="s">
        <v>333</v>
      </c>
      <c r="B2035" s="47">
        <v>27.2</v>
      </c>
      <c r="C2035" s="47" t="str">
        <f t="shared" si="62"/>
        <v>Over Weight</v>
      </c>
      <c r="D2035" s="47">
        <v>5.83</v>
      </c>
      <c r="E2035" s="47" t="str">
        <f t="shared" si="63"/>
        <v>Prediabetes</v>
      </c>
      <c r="F2035" s="47" t="s">
        <v>2380</v>
      </c>
      <c r="G2035" s="47" t="s">
        <v>2380</v>
      </c>
      <c r="H2035" s="47" t="s">
        <v>2383</v>
      </c>
      <c r="I2035" s="47">
        <v>1</v>
      </c>
      <c r="J2035" s="47" t="s">
        <v>2380</v>
      </c>
    </row>
    <row r="2036" spans="1:10" x14ac:dyDescent="0.25">
      <c r="A2036" s="47" t="s">
        <v>332</v>
      </c>
      <c r="B2036" s="47">
        <v>33.344999999999999</v>
      </c>
      <c r="C2036" s="47" t="str">
        <f t="shared" si="62"/>
        <v>Obesity</v>
      </c>
      <c r="D2036" s="47">
        <v>4.29</v>
      </c>
      <c r="E2036" s="47" t="str">
        <f t="shared" si="63"/>
        <v>Normal</v>
      </c>
      <c r="F2036" s="47" t="s">
        <v>2380</v>
      </c>
      <c r="G2036" s="47" t="s">
        <v>2380</v>
      </c>
      <c r="H2036" s="47" t="s">
        <v>2380</v>
      </c>
      <c r="I2036" s="47">
        <v>1</v>
      </c>
      <c r="J2036" s="47" t="s">
        <v>2380</v>
      </c>
    </row>
    <row r="2037" spans="1:10" x14ac:dyDescent="0.25">
      <c r="A2037" s="47" t="s">
        <v>331</v>
      </c>
      <c r="B2037" s="47">
        <v>29.925000000000001</v>
      </c>
      <c r="C2037" s="47" t="str">
        <f t="shared" si="62"/>
        <v>Obesity</v>
      </c>
      <c r="D2037" s="47">
        <v>5.3</v>
      </c>
      <c r="E2037" s="47" t="str">
        <f t="shared" si="63"/>
        <v>Normal</v>
      </c>
      <c r="F2037" s="47" t="s">
        <v>2380</v>
      </c>
      <c r="G2037" s="47" t="s">
        <v>2380</v>
      </c>
      <c r="H2037" s="47" t="s">
        <v>2380</v>
      </c>
      <c r="I2037" s="47">
        <v>1</v>
      </c>
      <c r="J2037" s="47" t="s">
        <v>2380</v>
      </c>
    </row>
    <row r="2038" spans="1:10" x14ac:dyDescent="0.25">
      <c r="A2038" s="47" t="s">
        <v>330</v>
      </c>
      <c r="B2038" s="47">
        <v>24.225000000000001</v>
      </c>
      <c r="C2038" s="47" t="str">
        <f t="shared" si="62"/>
        <v>Healthy Weight</v>
      </c>
      <c r="D2038" s="47">
        <v>4.42</v>
      </c>
      <c r="E2038" s="47" t="str">
        <f t="shared" si="63"/>
        <v>Normal</v>
      </c>
      <c r="F2038" s="47" t="s">
        <v>2380</v>
      </c>
      <c r="G2038" s="47" t="s">
        <v>2380</v>
      </c>
      <c r="H2038" s="47" t="s">
        <v>2380</v>
      </c>
      <c r="I2038" s="47">
        <v>1</v>
      </c>
      <c r="J2038" s="47" t="s">
        <v>2380</v>
      </c>
    </row>
    <row r="2039" spans="1:10" x14ac:dyDescent="0.25">
      <c r="A2039" s="47" t="s">
        <v>329</v>
      </c>
      <c r="B2039" s="47">
        <v>29.68</v>
      </c>
      <c r="C2039" s="47" t="str">
        <f t="shared" si="62"/>
        <v>Over Weight</v>
      </c>
      <c r="D2039" s="47">
        <v>5.68</v>
      </c>
      <c r="E2039" s="47" t="str">
        <f t="shared" si="63"/>
        <v>Normal</v>
      </c>
      <c r="F2039" s="47" t="s">
        <v>2380</v>
      </c>
      <c r="G2039" s="47" t="s">
        <v>2382</v>
      </c>
      <c r="H2039" s="47" t="s">
        <v>2380</v>
      </c>
      <c r="I2039" s="47">
        <v>1</v>
      </c>
      <c r="J2039" s="47" t="s">
        <v>2380</v>
      </c>
    </row>
    <row r="2040" spans="1:10" x14ac:dyDescent="0.25">
      <c r="A2040" s="47" t="s">
        <v>328</v>
      </c>
      <c r="B2040" s="47">
        <v>20.614999999999998</v>
      </c>
      <c r="C2040" s="47" t="str">
        <f t="shared" si="62"/>
        <v>Healthy Weight</v>
      </c>
      <c r="D2040" s="47">
        <v>6.05</v>
      </c>
      <c r="E2040" s="47" t="str">
        <f t="shared" si="63"/>
        <v>Prediabetes</v>
      </c>
      <c r="F2040" s="47" t="s">
        <v>2380</v>
      </c>
      <c r="G2040" s="47" t="s">
        <v>2380</v>
      </c>
      <c r="H2040" s="47" t="s">
        <v>2383</v>
      </c>
      <c r="I2040" s="47">
        <v>1</v>
      </c>
      <c r="J2040" s="47" t="s">
        <v>2380</v>
      </c>
    </row>
    <row r="2041" spans="1:10" x14ac:dyDescent="0.25">
      <c r="A2041" s="47" t="s">
        <v>327</v>
      </c>
      <c r="B2041" s="47">
        <v>32.119999999999997</v>
      </c>
      <c r="C2041" s="47" t="str">
        <f t="shared" si="62"/>
        <v>Obesity</v>
      </c>
      <c r="D2041" s="47">
        <v>5.33</v>
      </c>
      <c r="E2041" s="47" t="str">
        <f t="shared" si="63"/>
        <v>Normal</v>
      </c>
      <c r="F2041" s="47" t="s">
        <v>2380</v>
      </c>
      <c r="G2041" s="47" t="s">
        <v>2382</v>
      </c>
      <c r="H2041" s="47" t="s">
        <v>2380</v>
      </c>
      <c r="I2041" s="47">
        <v>1</v>
      </c>
      <c r="J2041" s="47" t="s">
        <v>2380</v>
      </c>
    </row>
    <row r="2042" spans="1:10" x14ac:dyDescent="0.25">
      <c r="A2042" s="47" t="s">
        <v>326</v>
      </c>
      <c r="B2042" s="47">
        <v>27.36</v>
      </c>
      <c r="C2042" s="47" t="str">
        <f t="shared" si="62"/>
        <v>Over Weight</v>
      </c>
      <c r="D2042" s="47">
        <v>6.22</v>
      </c>
      <c r="E2042" s="47" t="str">
        <f t="shared" si="63"/>
        <v>Prediabetes</v>
      </c>
      <c r="F2042" s="47" t="s">
        <v>2380</v>
      </c>
      <c r="G2042" s="47" t="s">
        <v>2380</v>
      </c>
      <c r="H2042" s="47" t="s">
        <v>2380</v>
      </c>
      <c r="I2042" s="47">
        <v>0</v>
      </c>
      <c r="J2042" s="47" t="s">
        <v>2380</v>
      </c>
    </row>
    <row r="2043" spans="1:10" x14ac:dyDescent="0.25">
      <c r="A2043" s="47" t="s">
        <v>325</v>
      </c>
      <c r="B2043" s="47">
        <v>17.385000000000002</v>
      </c>
      <c r="C2043" s="47" t="str">
        <f t="shared" si="62"/>
        <v>Under Weight</v>
      </c>
      <c r="D2043" s="47">
        <v>5.84</v>
      </c>
      <c r="E2043" s="47" t="str">
        <f t="shared" si="63"/>
        <v>Prediabetes</v>
      </c>
      <c r="F2043" s="47" t="s">
        <v>2380</v>
      </c>
      <c r="G2043" s="47" t="s">
        <v>2380</v>
      </c>
      <c r="H2043" s="47" t="s">
        <v>2380</v>
      </c>
      <c r="I2043" s="47">
        <v>0</v>
      </c>
      <c r="J2043" s="47" t="s">
        <v>2380</v>
      </c>
    </row>
    <row r="2044" spans="1:10" x14ac:dyDescent="0.25">
      <c r="A2044" s="47" t="s">
        <v>324</v>
      </c>
      <c r="B2044" s="47">
        <v>30.13</v>
      </c>
      <c r="C2044" s="47" t="str">
        <f t="shared" si="62"/>
        <v>Obesity</v>
      </c>
      <c r="D2044" s="47">
        <v>5.71</v>
      </c>
      <c r="E2044" s="47" t="str">
        <f t="shared" si="63"/>
        <v>Prediabetes</v>
      </c>
      <c r="F2044" s="47" t="s">
        <v>2380</v>
      </c>
      <c r="G2044" s="47" t="s">
        <v>2382</v>
      </c>
      <c r="H2044" s="47" t="s">
        <v>2380</v>
      </c>
      <c r="I2044" s="47">
        <v>1</v>
      </c>
      <c r="J2044" s="47" t="s">
        <v>2380</v>
      </c>
    </row>
    <row r="2045" spans="1:10" x14ac:dyDescent="0.25">
      <c r="A2045" s="47" t="s">
        <v>323</v>
      </c>
      <c r="B2045" s="47">
        <v>25.44</v>
      </c>
      <c r="C2045" s="47" t="str">
        <f t="shared" si="62"/>
        <v>Over Weight</v>
      </c>
      <c r="D2045" s="47">
        <v>6.04</v>
      </c>
      <c r="E2045" s="47" t="str">
        <f t="shared" si="63"/>
        <v>Prediabetes</v>
      </c>
      <c r="F2045" s="47" t="s">
        <v>2383</v>
      </c>
      <c r="G2045" s="47" t="s">
        <v>2380</v>
      </c>
      <c r="H2045" s="47" t="s">
        <v>2383</v>
      </c>
      <c r="I2045" s="47">
        <v>1</v>
      </c>
      <c r="J2045" s="47" t="s">
        <v>2380</v>
      </c>
    </row>
    <row r="2046" spans="1:10" x14ac:dyDescent="0.25">
      <c r="A2046" s="47" t="s">
        <v>322</v>
      </c>
      <c r="B2046" s="47">
        <v>39.805</v>
      </c>
      <c r="C2046" s="47" t="str">
        <f t="shared" si="62"/>
        <v>Obesity</v>
      </c>
      <c r="D2046" s="47">
        <v>4.38</v>
      </c>
      <c r="E2046" s="47" t="str">
        <f t="shared" si="63"/>
        <v>Normal</v>
      </c>
      <c r="F2046" s="47" t="s">
        <v>2380</v>
      </c>
      <c r="G2046" s="47" t="s">
        <v>2382</v>
      </c>
      <c r="H2046" s="47" t="s">
        <v>2380</v>
      </c>
      <c r="I2046" s="47">
        <v>1</v>
      </c>
      <c r="J2046" s="47" t="s">
        <v>2380</v>
      </c>
    </row>
    <row r="2047" spans="1:10" x14ac:dyDescent="0.25">
      <c r="A2047" s="47" t="s">
        <v>321</v>
      </c>
      <c r="B2047" s="47">
        <v>30.4</v>
      </c>
      <c r="C2047" s="47" t="str">
        <f t="shared" si="62"/>
        <v>Obesity</v>
      </c>
      <c r="D2047" s="47">
        <v>5.56</v>
      </c>
      <c r="E2047" s="47" t="str">
        <f t="shared" si="63"/>
        <v>Normal</v>
      </c>
      <c r="F2047" s="47" t="s">
        <v>2383</v>
      </c>
      <c r="G2047" s="47" t="s">
        <v>2382</v>
      </c>
      <c r="H2047" s="47" t="s">
        <v>2380</v>
      </c>
      <c r="I2047" s="47">
        <v>1</v>
      </c>
      <c r="J2047" s="47" t="s">
        <v>2380</v>
      </c>
    </row>
    <row r="2048" spans="1:10" x14ac:dyDescent="0.25">
      <c r="A2048" s="47" t="s">
        <v>320</v>
      </c>
      <c r="B2048" s="47">
        <v>23.18</v>
      </c>
      <c r="C2048" s="47" t="str">
        <f t="shared" si="62"/>
        <v>Healthy Weight</v>
      </c>
      <c r="D2048" s="47">
        <v>4.24</v>
      </c>
      <c r="E2048" s="47" t="str">
        <f t="shared" si="63"/>
        <v>Normal</v>
      </c>
      <c r="F2048" s="47" t="s">
        <v>2380</v>
      </c>
      <c r="G2048" s="47" t="s">
        <v>2382</v>
      </c>
      <c r="H2048" s="47" t="s">
        <v>2380</v>
      </c>
      <c r="I2048" s="47">
        <v>1</v>
      </c>
      <c r="J2048" s="47" t="s">
        <v>2380</v>
      </c>
    </row>
    <row r="2049" spans="1:10" x14ac:dyDescent="0.25">
      <c r="A2049" s="47" t="s">
        <v>319</v>
      </c>
      <c r="B2049" s="47">
        <v>39.615000000000002</v>
      </c>
      <c r="C2049" s="47" t="str">
        <f t="shared" si="62"/>
        <v>Obesity</v>
      </c>
      <c r="D2049" s="47">
        <v>6.32</v>
      </c>
      <c r="E2049" s="47" t="str">
        <f t="shared" si="63"/>
        <v>Prediabetes</v>
      </c>
      <c r="F2049" s="47" t="s">
        <v>2380</v>
      </c>
      <c r="G2049" s="47" t="s">
        <v>2380</v>
      </c>
      <c r="H2049" s="47" t="s">
        <v>2383</v>
      </c>
      <c r="I2049" s="47">
        <v>1</v>
      </c>
      <c r="J2049" s="47" t="s">
        <v>2380</v>
      </c>
    </row>
    <row r="2050" spans="1:10" x14ac:dyDescent="0.25">
      <c r="A2050" s="47" t="s">
        <v>318</v>
      </c>
      <c r="B2050" s="47">
        <v>30.59</v>
      </c>
      <c r="C2050" s="47" t="str">
        <f t="shared" si="62"/>
        <v>Obesity</v>
      </c>
      <c r="D2050" s="47">
        <v>6.3</v>
      </c>
      <c r="E2050" s="47" t="str">
        <f t="shared" si="63"/>
        <v>Prediabetes</v>
      </c>
      <c r="F2050" s="47" t="s">
        <v>2383</v>
      </c>
      <c r="G2050" s="47" t="s">
        <v>2380</v>
      </c>
      <c r="H2050" s="47" t="s">
        <v>2383</v>
      </c>
      <c r="I2050" s="47">
        <v>1</v>
      </c>
      <c r="J2050" s="47" t="s">
        <v>2380</v>
      </c>
    </row>
    <row r="2051" spans="1:10" x14ac:dyDescent="0.25">
      <c r="A2051" s="47" t="s">
        <v>317</v>
      </c>
      <c r="B2051" s="47">
        <v>16.72</v>
      </c>
      <c r="C2051" s="47" t="str">
        <f t="shared" ref="C2051:C2114" si="64">IF(B2051&lt;18.5,"Under Weight", IF(B2051&lt;=24.9,"Healthy Weight", IF(B2051&lt;=29.9,"Over Weight","Obesity")))</f>
        <v>Under Weight</v>
      </c>
      <c r="D2051" s="47">
        <v>4.38</v>
      </c>
      <c r="E2051" s="47" t="str">
        <f t="shared" ref="E2051:E2114" si="65">IF(D2051&lt;5.7,"Normal", IF(D2051&lt;=6.4,"Prediabetes","Above Diabetes"))</f>
        <v>Normal</v>
      </c>
      <c r="F2051" s="47" t="s">
        <v>2383</v>
      </c>
      <c r="G2051" s="47" t="s">
        <v>2380</v>
      </c>
      <c r="H2051" s="47" t="s">
        <v>2380</v>
      </c>
      <c r="I2051" s="47">
        <v>1</v>
      </c>
      <c r="J2051" s="47" t="s">
        <v>2380</v>
      </c>
    </row>
    <row r="2052" spans="1:10" x14ac:dyDescent="0.25">
      <c r="A2052" s="47" t="s">
        <v>316</v>
      </c>
      <c r="B2052" s="47">
        <v>26.22</v>
      </c>
      <c r="C2052" s="47" t="str">
        <f t="shared" si="64"/>
        <v>Over Weight</v>
      </c>
      <c r="D2052" s="47">
        <v>4.6500000000000004</v>
      </c>
      <c r="E2052" s="47" t="str">
        <f t="shared" si="65"/>
        <v>Normal</v>
      </c>
      <c r="F2052" s="47" t="s">
        <v>2383</v>
      </c>
      <c r="G2052" s="47" t="s">
        <v>2380</v>
      </c>
      <c r="H2052" s="47" t="s">
        <v>2383</v>
      </c>
      <c r="I2052" s="47">
        <v>1</v>
      </c>
      <c r="J2052" s="47" t="s">
        <v>2380</v>
      </c>
    </row>
    <row r="2053" spans="1:10" x14ac:dyDescent="0.25">
      <c r="A2053" s="47" t="s">
        <v>315</v>
      </c>
      <c r="B2053" s="47">
        <v>31.824999999999999</v>
      </c>
      <c r="C2053" s="47" t="str">
        <f t="shared" si="64"/>
        <v>Obesity</v>
      </c>
      <c r="D2053" s="47">
        <v>4.7</v>
      </c>
      <c r="E2053" s="47" t="str">
        <f t="shared" si="65"/>
        <v>Normal</v>
      </c>
      <c r="F2053" s="47" t="s">
        <v>2380</v>
      </c>
      <c r="G2053" s="47" t="s">
        <v>2380</v>
      </c>
      <c r="H2053" s="47" t="s">
        <v>2383</v>
      </c>
      <c r="I2053" s="47">
        <v>1</v>
      </c>
      <c r="J2053" s="47" t="s">
        <v>2380</v>
      </c>
    </row>
    <row r="2054" spans="1:10" x14ac:dyDescent="0.25">
      <c r="A2054" s="47" t="s">
        <v>314</v>
      </c>
      <c r="B2054" s="47">
        <v>25.745000000000001</v>
      </c>
      <c r="C2054" s="47" t="str">
        <f t="shared" si="64"/>
        <v>Over Weight</v>
      </c>
      <c r="D2054" s="47">
        <v>4.34</v>
      </c>
      <c r="E2054" s="47" t="str">
        <f t="shared" si="65"/>
        <v>Normal</v>
      </c>
      <c r="F2054" s="47" t="s">
        <v>2380</v>
      </c>
      <c r="G2054" s="47" t="s">
        <v>2380</v>
      </c>
      <c r="H2054" s="47" t="s">
        <v>2383</v>
      </c>
      <c r="I2054" s="47">
        <v>1</v>
      </c>
      <c r="J2054" s="47" t="s">
        <v>2380</v>
      </c>
    </row>
    <row r="2055" spans="1:10" x14ac:dyDescent="0.25">
      <c r="A2055" s="47" t="s">
        <v>313</v>
      </c>
      <c r="B2055" s="47">
        <v>24.605</v>
      </c>
      <c r="C2055" s="47" t="str">
        <f t="shared" si="64"/>
        <v>Healthy Weight</v>
      </c>
      <c r="D2055" s="47">
        <v>5.62</v>
      </c>
      <c r="E2055" s="47" t="str">
        <f t="shared" si="65"/>
        <v>Normal</v>
      </c>
      <c r="F2055" s="47" t="s">
        <v>2380</v>
      </c>
      <c r="G2055" s="47" t="s">
        <v>2380</v>
      </c>
      <c r="H2055" s="47" t="s">
        <v>2383</v>
      </c>
      <c r="I2055" s="47">
        <v>1</v>
      </c>
      <c r="J2055" s="47" t="s">
        <v>2380</v>
      </c>
    </row>
    <row r="2056" spans="1:10" x14ac:dyDescent="0.25">
      <c r="A2056" s="47" t="s">
        <v>312</v>
      </c>
      <c r="B2056" s="47">
        <v>24.51</v>
      </c>
      <c r="C2056" s="47" t="str">
        <f t="shared" si="64"/>
        <v>Healthy Weight</v>
      </c>
      <c r="D2056" s="47">
        <v>4.24</v>
      </c>
      <c r="E2056" s="47" t="str">
        <f t="shared" si="65"/>
        <v>Normal</v>
      </c>
      <c r="F2056" s="47" t="s">
        <v>2380</v>
      </c>
      <c r="G2056" s="47" t="s">
        <v>2380</v>
      </c>
      <c r="H2056" s="47" t="s">
        <v>2383</v>
      </c>
      <c r="I2056" s="47">
        <v>1</v>
      </c>
      <c r="J2056" s="47" t="s">
        <v>2380</v>
      </c>
    </row>
    <row r="2057" spans="1:10" x14ac:dyDescent="0.25">
      <c r="A2057" s="47" t="s">
        <v>311</v>
      </c>
      <c r="B2057" s="47">
        <v>31.065000000000001</v>
      </c>
      <c r="C2057" s="47" t="str">
        <f t="shared" si="64"/>
        <v>Obesity</v>
      </c>
      <c r="D2057" s="47">
        <v>4.57</v>
      </c>
      <c r="E2057" s="47" t="str">
        <f t="shared" si="65"/>
        <v>Normal</v>
      </c>
      <c r="F2057" s="47" t="s">
        <v>2383</v>
      </c>
      <c r="G2057" s="47" t="s">
        <v>2380</v>
      </c>
      <c r="H2057" s="47" t="s">
        <v>2380</v>
      </c>
      <c r="I2057" s="47">
        <v>0</v>
      </c>
      <c r="J2057" s="47" t="s">
        <v>2380</v>
      </c>
    </row>
    <row r="2058" spans="1:10" x14ac:dyDescent="0.25">
      <c r="A2058" s="47" t="s">
        <v>310</v>
      </c>
      <c r="B2058" s="47">
        <v>28.12</v>
      </c>
      <c r="C2058" s="47" t="str">
        <f t="shared" si="64"/>
        <v>Over Weight</v>
      </c>
      <c r="D2058" s="47">
        <v>5.05</v>
      </c>
      <c r="E2058" s="47" t="str">
        <f t="shared" si="65"/>
        <v>Normal</v>
      </c>
      <c r="F2058" s="47" t="s">
        <v>2380</v>
      </c>
      <c r="G2058" s="47" t="s">
        <v>2380</v>
      </c>
      <c r="H2058" s="47" t="s">
        <v>2380</v>
      </c>
      <c r="I2058" s="47">
        <v>0</v>
      </c>
      <c r="J2058" s="47" t="s">
        <v>2380</v>
      </c>
    </row>
    <row r="2059" spans="1:10" x14ac:dyDescent="0.25">
      <c r="A2059" s="47" t="s">
        <v>309</v>
      </c>
      <c r="B2059" s="47">
        <v>38.06</v>
      </c>
      <c r="C2059" s="47" t="str">
        <f t="shared" si="64"/>
        <v>Obesity</v>
      </c>
      <c r="D2059" s="47">
        <v>6.16</v>
      </c>
      <c r="E2059" s="47" t="str">
        <f t="shared" si="65"/>
        <v>Prediabetes</v>
      </c>
      <c r="F2059" s="47" t="s">
        <v>2380</v>
      </c>
      <c r="G2059" s="47" t="s">
        <v>2380</v>
      </c>
      <c r="H2059" s="47" t="s">
        <v>2380</v>
      </c>
      <c r="I2059" s="47">
        <v>0</v>
      </c>
      <c r="J2059" s="47" t="s">
        <v>2380</v>
      </c>
    </row>
    <row r="2060" spans="1:10" x14ac:dyDescent="0.25">
      <c r="A2060" s="47" t="s">
        <v>308</v>
      </c>
      <c r="B2060" s="47">
        <v>24.96</v>
      </c>
      <c r="C2060" s="47" t="str">
        <f t="shared" si="64"/>
        <v>Over Weight</v>
      </c>
      <c r="D2060" s="47">
        <v>4.57</v>
      </c>
      <c r="E2060" s="47" t="str">
        <f t="shared" si="65"/>
        <v>Normal</v>
      </c>
      <c r="F2060" s="47" t="s">
        <v>2380</v>
      </c>
      <c r="G2060" s="47" t="s">
        <v>2380</v>
      </c>
      <c r="H2060" s="47" t="s">
        <v>2380</v>
      </c>
      <c r="I2060" s="47">
        <v>0</v>
      </c>
      <c r="J2060" s="47" t="s">
        <v>2380</v>
      </c>
    </row>
    <row r="2061" spans="1:10" x14ac:dyDescent="0.25">
      <c r="A2061" s="47" t="s">
        <v>307</v>
      </c>
      <c r="B2061" s="47">
        <v>17.670000000000002</v>
      </c>
      <c r="C2061" s="47" t="str">
        <f t="shared" si="64"/>
        <v>Under Weight</v>
      </c>
      <c r="D2061" s="47">
        <v>5.53</v>
      </c>
      <c r="E2061" s="47" t="str">
        <f t="shared" si="65"/>
        <v>Normal</v>
      </c>
      <c r="F2061" s="47" t="s">
        <v>2383</v>
      </c>
      <c r="G2061" s="47" t="s">
        <v>2380</v>
      </c>
      <c r="H2061" s="47" t="s">
        <v>2380</v>
      </c>
      <c r="I2061" s="47">
        <v>0</v>
      </c>
      <c r="J2061" s="47" t="s">
        <v>2380</v>
      </c>
    </row>
    <row r="2062" spans="1:10" x14ac:dyDescent="0.25">
      <c r="A2062" s="47" t="s">
        <v>306</v>
      </c>
      <c r="B2062" s="47">
        <v>31.35</v>
      </c>
      <c r="C2062" s="47" t="str">
        <f t="shared" si="64"/>
        <v>Obesity</v>
      </c>
      <c r="D2062" s="47">
        <v>5.84</v>
      </c>
      <c r="E2062" s="47" t="str">
        <f t="shared" si="65"/>
        <v>Prediabetes</v>
      </c>
      <c r="F2062" s="47" t="s">
        <v>2380</v>
      </c>
      <c r="G2062" s="47" t="s">
        <v>2382</v>
      </c>
      <c r="H2062" s="47" t="s">
        <v>2380</v>
      </c>
      <c r="I2062" s="47">
        <v>1</v>
      </c>
      <c r="J2062" s="47" t="s">
        <v>2380</v>
      </c>
    </row>
    <row r="2063" spans="1:10" x14ac:dyDescent="0.25">
      <c r="A2063" s="47" t="s">
        <v>305</v>
      </c>
      <c r="B2063" s="47">
        <v>28.31</v>
      </c>
      <c r="C2063" s="47" t="str">
        <f t="shared" si="64"/>
        <v>Over Weight</v>
      </c>
      <c r="D2063" s="47">
        <v>6.41</v>
      </c>
      <c r="E2063" s="47" t="str">
        <f t="shared" si="65"/>
        <v>Above Diabetes</v>
      </c>
      <c r="F2063" s="47" t="s">
        <v>2380</v>
      </c>
      <c r="G2063" s="47" t="s">
        <v>2382</v>
      </c>
      <c r="H2063" s="47" t="s">
        <v>2380</v>
      </c>
      <c r="I2063" s="47">
        <v>1</v>
      </c>
      <c r="J2063" s="47" t="s">
        <v>2380</v>
      </c>
    </row>
    <row r="2064" spans="1:10" x14ac:dyDescent="0.25">
      <c r="A2064" s="47" t="s">
        <v>304</v>
      </c>
      <c r="B2064" s="47">
        <v>30.3</v>
      </c>
      <c r="C2064" s="47" t="str">
        <f t="shared" si="64"/>
        <v>Obesity</v>
      </c>
      <c r="D2064" s="47">
        <v>4.7300000000000004</v>
      </c>
      <c r="E2064" s="47" t="str">
        <f t="shared" si="65"/>
        <v>Normal</v>
      </c>
      <c r="F2064" s="47" t="s">
        <v>2383</v>
      </c>
      <c r="G2064" s="47" t="s">
        <v>2380</v>
      </c>
      <c r="H2064" s="47" t="s">
        <v>2383</v>
      </c>
      <c r="I2064" s="47">
        <v>1</v>
      </c>
      <c r="J2064" s="47" t="s">
        <v>2380</v>
      </c>
    </row>
    <row r="2065" spans="1:10" x14ac:dyDescent="0.25">
      <c r="A2065" s="47" t="s">
        <v>303</v>
      </c>
      <c r="B2065" s="47">
        <v>26.4</v>
      </c>
      <c r="C2065" s="47" t="str">
        <f t="shared" si="64"/>
        <v>Over Weight</v>
      </c>
      <c r="D2065" s="47">
        <v>6.22</v>
      </c>
      <c r="E2065" s="47" t="str">
        <f t="shared" si="65"/>
        <v>Prediabetes</v>
      </c>
      <c r="F2065" s="47" t="s">
        <v>2383</v>
      </c>
      <c r="G2065" s="47" t="s">
        <v>2380</v>
      </c>
      <c r="H2065" s="47" t="s">
        <v>2380</v>
      </c>
      <c r="I2065" s="47">
        <v>0</v>
      </c>
      <c r="J2065" s="47" t="s">
        <v>2380</v>
      </c>
    </row>
    <row r="2066" spans="1:10" x14ac:dyDescent="0.25">
      <c r="A2066" s="47" t="s">
        <v>302</v>
      </c>
      <c r="B2066" s="47">
        <v>22.135000000000002</v>
      </c>
      <c r="C2066" s="47" t="str">
        <f t="shared" si="64"/>
        <v>Healthy Weight</v>
      </c>
      <c r="D2066" s="47">
        <v>4.46</v>
      </c>
      <c r="E2066" s="47" t="str">
        <f t="shared" si="65"/>
        <v>Normal</v>
      </c>
      <c r="F2066" s="47" t="s">
        <v>2383</v>
      </c>
      <c r="G2066" s="47" t="s">
        <v>2380</v>
      </c>
      <c r="H2066" s="47" t="s">
        <v>2380</v>
      </c>
      <c r="I2066" s="47">
        <v>0</v>
      </c>
      <c r="J2066" s="47" t="s">
        <v>2380</v>
      </c>
    </row>
    <row r="2067" spans="1:10" x14ac:dyDescent="0.25">
      <c r="A2067" s="47" t="s">
        <v>301</v>
      </c>
      <c r="B2067" s="47">
        <v>17.399999999999999</v>
      </c>
      <c r="C2067" s="47" t="str">
        <f t="shared" si="64"/>
        <v>Under Weight</v>
      </c>
      <c r="D2067" s="47">
        <v>4.5</v>
      </c>
      <c r="E2067" s="47" t="str">
        <f t="shared" si="65"/>
        <v>Normal</v>
      </c>
      <c r="F2067" s="47" t="s">
        <v>2383</v>
      </c>
      <c r="G2067" s="47" t="s">
        <v>2380</v>
      </c>
      <c r="H2067" s="47" t="s">
        <v>2380</v>
      </c>
      <c r="I2067" s="47">
        <v>0</v>
      </c>
      <c r="J2067" s="47" t="s">
        <v>2380</v>
      </c>
    </row>
    <row r="2068" spans="1:10" x14ac:dyDescent="0.25">
      <c r="A2068" s="47" t="s">
        <v>299</v>
      </c>
      <c r="B2068" s="47">
        <v>28.06</v>
      </c>
      <c r="C2068" s="47" t="str">
        <f t="shared" si="64"/>
        <v>Over Weight</v>
      </c>
      <c r="D2068" s="47">
        <v>8.93</v>
      </c>
      <c r="E2068" s="47" t="str">
        <f t="shared" si="65"/>
        <v>Above Diabetes</v>
      </c>
      <c r="F2068" s="47" t="s">
        <v>2380</v>
      </c>
      <c r="G2068" s="47" t="s">
        <v>2380</v>
      </c>
      <c r="H2068" s="47" t="s">
        <v>2380</v>
      </c>
      <c r="I2068" s="47">
        <v>0</v>
      </c>
      <c r="J2068" s="47" t="s">
        <v>2380</v>
      </c>
    </row>
    <row r="2069" spans="1:10" x14ac:dyDescent="0.25">
      <c r="A2069" s="47" t="s">
        <v>298</v>
      </c>
      <c r="B2069" s="47">
        <v>31.13</v>
      </c>
      <c r="C2069" s="47" t="str">
        <f t="shared" si="64"/>
        <v>Obesity</v>
      </c>
      <c r="D2069" s="47">
        <v>11.02</v>
      </c>
      <c r="E2069" s="47" t="str">
        <f t="shared" si="65"/>
        <v>Above Diabetes</v>
      </c>
      <c r="F2069" s="47" t="s">
        <v>2380</v>
      </c>
      <c r="G2069" s="47" t="s">
        <v>2380</v>
      </c>
      <c r="H2069" s="47" t="s">
        <v>2380</v>
      </c>
      <c r="I2069" s="47">
        <v>0</v>
      </c>
      <c r="J2069" s="47" t="s">
        <v>2380</v>
      </c>
    </row>
    <row r="2070" spans="1:10" x14ac:dyDescent="0.25">
      <c r="A2070" s="47" t="s">
        <v>297</v>
      </c>
      <c r="B2070" s="47">
        <v>18.46</v>
      </c>
      <c r="C2070" s="47" t="str">
        <f t="shared" si="64"/>
        <v>Under Weight</v>
      </c>
      <c r="D2070" s="47">
        <v>5.25</v>
      </c>
      <c r="E2070" s="47" t="str">
        <f t="shared" si="65"/>
        <v>Normal</v>
      </c>
      <c r="F2070" s="47" t="s">
        <v>2380</v>
      </c>
      <c r="G2070" s="47" t="s">
        <v>2380</v>
      </c>
      <c r="H2070" s="47" t="s">
        <v>2380</v>
      </c>
      <c r="I2070" s="47">
        <v>0</v>
      </c>
      <c r="J2070" s="47" t="s">
        <v>2380</v>
      </c>
    </row>
    <row r="2071" spans="1:10" x14ac:dyDescent="0.25">
      <c r="A2071" s="47" t="s">
        <v>296</v>
      </c>
      <c r="B2071" s="47">
        <v>17.3</v>
      </c>
      <c r="C2071" s="47" t="str">
        <f t="shared" si="64"/>
        <v>Under Weight</v>
      </c>
      <c r="D2071" s="47">
        <v>4.75</v>
      </c>
      <c r="E2071" s="47" t="str">
        <f t="shared" si="65"/>
        <v>Normal</v>
      </c>
      <c r="F2071" s="47" t="s">
        <v>2380</v>
      </c>
      <c r="G2071" s="47" t="s">
        <v>2380</v>
      </c>
      <c r="H2071" s="47" t="s">
        <v>2380</v>
      </c>
      <c r="I2071" s="47">
        <v>0</v>
      </c>
      <c r="J2071" s="47" t="s">
        <v>2380</v>
      </c>
    </row>
    <row r="2072" spans="1:10" x14ac:dyDescent="0.25">
      <c r="A2072" s="47" t="s">
        <v>295</v>
      </c>
      <c r="B2072" s="47">
        <v>35.625</v>
      </c>
      <c r="C2072" s="47" t="str">
        <f t="shared" si="64"/>
        <v>Obesity</v>
      </c>
      <c r="D2072" s="47">
        <v>4.68</v>
      </c>
      <c r="E2072" s="47" t="str">
        <f t="shared" si="65"/>
        <v>Normal</v>
      </c>
      <c r="F2072" s="47" t="s">
        <v>2383</v>
      </c>
      <c r="G2072" s="47" t="s">
        <v>2380</v>
      </c>
      <c r="H2072" s="47" t="s">
        <v>2383</v>
      </c>
      <c r="I2072" s="47">
        <v>1</v>
      </c>
      <c r="J2072" s="47" t="s">
        <v>2380</v>
      </c>
    </row>
    <row r="2073" spans="1:10" x14ac:dyDescent="0.25">
      <c r="A2073" s="47" t="s">
        <v>294</v>
      </c>
      <c r="B2073" s="47">
        <v>20.234999999999999</v>
      </c>
      <c r="C2073" s="47" t="str">
        <f t="shared" si="64"/>
        <v>Healthy Weight</v>
      </c>
      <c r="D2073" s="47">
        <v>6.17</v>
      </c>
      <c r="E2073" s="47" t="str">
        <f t="shared" si="65"/>
        <v>Prediabetes</v>
      </c>
      <c r="F2073" s="47" t="s">
        <v>2383</v>
      </c>
      <c r="G2073" s="47" t="s">
        <v>2382</v>
      </c>
      <c r="H2073" s="47" t="s">
        <v>2380</v>
      </c>
      <c r="I2073" s="47">
        <v>2</v>
      </c>
      <c r="J2073" s="47" t="s">
        <v>2380</v>
      </c>
    </row>
    <row r="2074" spans="1:10" x14ac:dyDescent="0.25">
      <c r="A2074" s="47" t="s">
        <v>293</v>
      </c>
      <c r="B2074" s="47">
        <v>27.55</v>
      </c>
      <c r="C2074" s="47" t="str">
        <f t="shared" si="64"/>
        <v>Over Weight</v>
      </c>
      <c r="D2074" s="47">
        <v>4.5599999999999996</v>
      </c>
      <c r="E2074" s="47" t="str">
        <f t="shared" si="65"/>
        <v>Normal</v>
      </c>
      <c r="F2074" s="47" t="s">
        <v>2383</v>
      </c>
      <c r="G2074" s="47" t="s">
        <v>2380</v>
      </c>
      <c r="H2074" s="47" t="s">
        <v>2383</v>
      </c>
      <c r="I2074" s="47">
        <v>1</v>
      </c>
      <c r="J2074" s="47" t="s">
        <v>2380</v>
      </c>
    </row>
    <row r="2075" spans="1:10" x14ac:dyDescent="0.25">
      <c r="A2075" s="47" t="s">
        <v>292</v>
      </c>
      <c r="B2075" s="47">
        <v>17.97</v>
      </c>
      <c r="C2075" s="47" t="str">
        <f t="shared" si="64"/>
        <v>Under Weight</v>
      </c>
      <c r="D2075" s="47">
        <v>6.3</v>
      </c>
      <c r="E2075" s="47" t="str">
        <f t="shared" si="65"/>
        <v>Prediabetes</v>
      </c>
      <c r="F2075" s="47" t="s">
        <v>2380</v>
      </c>
      <c r="G2075" s="47" t="s">
        <v>2380</v>
      </c>
      <c r="H2075" s="47" t="s">
        <v>2380</v>
      </c>
      <c r="I2075" s="47">
        <v>0</v>
      </c>
      <c r="J2075" s="47" t="s">
        <v>2380</v>
      </c>
    </row>
    <row r="2076" spans="1:10" x14ac:dyDescent="0.25">
      <c r="A2076" s="47" t="s">
        <v>291</v>
      </c>
      <c r="B2076" s="47">
        <v>29.98</v>
      </c>
      <c r="C2076" s="47" t="str">
        <f t="shared" si="64"/>
        <v>Obesity</v>
      </c>
      <c r="D2076" s="47">
        <v>6.03</v>
      </c>
      <c r="E2076" s="47" t="str">
        <f t="shared" si="65"/>
        <v>Prediabetes</v>
      </c>
      <c r="F2076" s="47" t="s">
        <v>2380</v>
      </c>
      <c r="G2076" s="47" t="s">
        <v>2382</v>
      </c>
      <c r="H2076" s="47" t="s">
        <v>2380</v>
      </c>
      <c r="I2076" s="47">
        <v>1</v>
      </c>
      <c r="J2076" s="47" t="s">
        <v>2380</v>
      </c>
    </row>
    <row r="2077" spans="1:10" x14ac:dyDescent="0.25">
      <c r="A2077" s="47" t="s">
        <v>290</v>
      </c>
      <c r="B2077" s="47">
        <v>33.659999999999997</v>
      </c>
      <c r="C2077" s="47" t="str">
        <f t="shared" si="64"/>
        <v>Obesity</v>
      </c>
      <c r="D2077" s="47">
        <v>4.2</v>
      </c>
      <c r="E2077" s="47" t="str">
        <f t="shared" si="65"/>
        <v>Normal</v>
      </c>
      <c r="F2077" s="47" t="s">
        <v>2383</v>
      </c>
      <c r="G2077" s="47" t="s">
        <v>2380</v>
      </c>
      <c r="H2077" s="47" t="s">
        <v>2380</v>
      </c>
      <c r="I2077" s="47">
        <v>1</v>
      </c>
      <c r="J2077" s="47" t="s">
        <v>2380</v>
      </c>
    </row>
    <row r="2078" spans="1:10" x14ac:dyDescent="0.25">
      <c r="A2078" s="47" t="s">
        <v>289</v>
      </c>
      <c r="B2078" s="47">
        <v>32.67</v>
      </c>
      <c r="C2078" s="47" t="str">
        <f t="shared" si="64"/>
        <v>Obesity</v>
      </c>
      <c r="D2078" s="47">
        <v>5.61</v>
      </c>
      <c r="E2078" s="47" t="str">
        <f t="shared" si="65"/>
        <v>Normal</v>
      </c>
      <c r="F2078" s="47" t="s">
        <v>2383</v>
      </c>
      <c r="G2078" s="47" t="s">
        <v>2380</v>
      </c>
      <c r="H2078" s="47" t="s">
        <v>2380</v>
      </c>
      <c r="I2078" s="47">
        <v>1</v>
      </c>
      <c r="J2078" s="47" t="s">
        <v>2380</v>
      </c>
    </row>
    <row r="2079" spans="1:10" x14ac:dyDescent="0.25">
      <c r="A2079" s="47" t="s">
        <v>288</v>
      </c>
      <c r="B2079" s="47">
        <v>30.5</v>
      </c>
      <c r="C2079" s="47" t="str">
        <f t="shared" si="64"/>
        <v>Obesity</v>
      </c>
      <c r="D2079" s="47">
        <v>5.88</v>
      </c>
      <c r="E2079" s="47" t="str">
        <f t="shared" si="65"/>
        <v>Prediabetes</v>
      </c>
      <c r="F2079" s="47" t="s">
        <v>2383</v>
      </c>
      <c r="G2079" s="47" t="s">
        <v>2380</v>
      </c>
      <c r="H2079" s="47" t="s">
        <v>2380</v>
      </c>
      <c r="I2079" s="47">
        <v>1</v>
      </c>
      <c r="J2079" s="47" t="s">
        <v>2380</v>
      </c>
    </row>
    <row r="2080" spans="1:10" x14ac:dyDescent="0.25">
      <c r="A2080" s="47" t="s">
        <v>287</v>
      </c>
      <c r="B2080" s="47">
        <v>23.1</v>
      </c>
      <c r="C2080" s="47" t="str">
        <f t="shared" si="64"/>
        <v>Healthy Weight</v>
      </c>
      <c r="D2080" s="47">
        <v>5.92</v>
      </c>
      <c r="E2080" s="47" t="str">
        <f t="shared" si="65"/>
        <v>Prediabetes</v>
      </c>
      <c r="F2080" s="47" t="s">
        <v>2383</v>
      </c>
      <c r="G2080" s="47" t="s">
        <v>2380</v>
      </c>
      <c r="H2080" s="47" t="s">
        <v>2380</v>
      </c>
      <c r="I2080" s="47">
        <v>1</v>
      </c>
      <c r="J2080" s="47" t="s">
        <v>2380</v>
      </c>
    </row>
    <row r="2081" spans="1:10" x14ac:dyDescent="0.25">
      <c r="A2081" s="47" t="s">
        <v>286</v>
      </c>
      <c r="B2081" s="47">
        <v>39.49</v>
      </c>
      <c r="C2081" s="47" t="str">
        <f t="shared" si="64"/>
        <v>Obesity</v>
      </c>
      <c r="D2081" s="47">
        <v>4.8099999999999996</v>
      </c>
      <c r="E2081" s="47" t="str">
        <f t="shared" si="65"/>
        <v>Normal</v>
      </c>
      <c r="F2081" s="47" t="s">
        <v>2380</v>
      </c>
      <c r="G2081" s="47" t="s">
        <v>2380</v>
      </c>
      <c r="H2081" s="47" t="s">
        <v>2380</v>
      </c>
      <c r="I2081" s="47">
        <v>1</v>
      </c>
      <c r="J2081" s="47" t="s">
        <v>2380</v>
      </c>
    </row>
    <row r="2082" spans="1:10" x14ac:dyDescent="0.25">
      <c r="A2082" s="47" t="s">
        <v>285</v>
      </c>
      <c r="B2082" s="47">
        <v>33.99</v>
      </c>
      <c r="C2082" s="47" t="str">
        <f t="shared" si="64"/>
        <v>Obesity</v>
      </c>
      <c r="D2082" s="47">
        <v>4.55</v>
      </c>
      <c r="E2082" s="47" t="str">
        <f t="shared" si="65"/>
        <v>Normal</v>
      </c>
      <c r="F2082" s="47" t="s">
        <v>2380</v>
      </c>
      <c r="G2082" s="47" t="s">
        <v>2380</v>
      </c>
      <c r="H2082" s="47" t="s">
        <v>2380</v>
      </c>
      <c r="I2082" s="47">
        <v>1</v>
      </c>
      <c r="J2082" s="47" t="s">
        <v>2380</v>
      </c>
    </row>
    <row r="2083" spans="1:10" x14ac:dyDescent="0.25">
      <c r="A2083" s="47" t="s">
        <v>284</v>
      </c>
      <c r="B2083" s="47">
        <v>27.72</v>
      </c>
      <c r="C2083" s="47" t="str">
        <f t="shared" si="64"/>
        <v>Over Weight</v>
      </c>
      <c r="D2083" s="47">
        <v>6.43</v>
      </c>
      <c r="E2083" s="47" t="str">
        <f t="shared" si="65"/>
        <v>Above Diabetes</v>
      </c>
      <c r="F2083" s="47" t="s">
        <v>2380</v>
      </c>
      <c r="G2083" s="47" t="s">
        <v>2380</v>
      </c>
      <c r="H2083" s="47" t="s">
        <v>2380</v>
      </c>
      <c r="I2083" s="47">
        <v>1</v>
      </c>
      <c r="J2083" s="47" t="s">
        <v>2380</v>
      </c>
    </row>
    <row r="2084" spans="1:10" x14ac:dyDescent="0.25">
      <c r="A2084" s="47" t="s">
        <v>283</v>
      </c>
      <c r="B2084" s="47">
        <v>30.59</v>
      </c>
      <c r="C2084" s="47" t="str">
        <f t="shared" si="64"/>
        <v>Obesity</v>
      </c>
      <c r="D2084" s="47">
        <v>11.62</v>
      </c>
      <c r="E2084" s="47" t="str">
        <f t="shared" si="65"/>
        <v>Above Diabetes</v>
      </c>
      <c r="F2084" s="47" t="s">
        <v>2380</v>
      </c>
      <c r="G2084" s="47" t="s">
        <v>2380</v>
      </c>
      <c r="H2084" s="47" t="s">
        <v>2380</v>
      </c>
      <c r="I2084" s="47">
        <v>0</v>
      </c>
      <c r="J2084" s="47" t="s">
        <v>2380</v>
      </c>
    </row>
    <row r="2085" spans="1:10" x14ac:dyDescent="0.25">
      <c r="A2085" s="47" t="s">
        <v>282</v>
      </c>
      <c r="B2085" s="47">
        <v>22.6</v>
      </c>
      <c r="C2085" s="47" t="str">
        <f t="shared" si="64"/>
        <v>Healthy Weight</v>
      </c>
      <c r="D2085" s="47">
        <v>6.04</v>
      </c>
      <c r="E2085" s="47" t="str">
        <f t="shared" si="65"/>
        <v>Prediabetes</v>
      </c>
      <c r="F2085" s="47" t="s">
        <v>2380</v>
      </c>
      <c r="G2085" s="47" t="s">
        <v>2380</v>
      </c>
      <c r="H2085" s="47" t="s">
        <v>2380</v>
      </c>
      <c r="I2085" s="47">
        <v>1</v>
      </c>
      <c r="J2085" s="47" t="s">
        <v>2380</v>
      </c>
    </row>
    <row r="2086" spans="1:10" x14ac:dyDescent="0.25">
      <c r="A2086" s="47" t="s">
        <v>281</v>
      </c>
      <c r="B2086" s="47">
        <v>28.785</v>
      </c>
      <c r="C2086" s="47" t="str">
        <f t="shared" si="64"/>
        <v>Over Weight</v>
      </c>
      <c r="D2086" s="47">
        <v>8.82</v>
      </c>
      <c r="E2086" s="47" t="str">
        <f t="shared" si="65"/>
        <v>Above Diabetes</v>
      </c>
      <c r="F2086" s="47" t="s">
        <v>2380</v>
      </c>
      <c r="G2086" s="47" t="s">
        <v>2380</v>
      </c>
      <c r="H2086" s="47" t="s">
        <v>2380</v>
      </c>
      <c r="I2086" s="47">
        <v>0</v>
      </c>
      <c r="J2086" s="47" t="s">
        <v>2380</v>
      </c>
    </row>
    <row r="2087" spans="1:10" x14ac:dyDescent="0.25">
      <c r="A2087" s="47" t="s">
        <v>280</v>
      </c>
      <c r="B2087" s="47">
        <v>50.38</v>
      </c>
      <c r="C2087" s="47" t="str">
        <f t="shared" si="64"/>
        <v>Obesity</v>
      </c>
      <c r="D2087" s="47">
        <v>5.8</v>
      </c>
      <c r="E2087" s="47" t="str">
        <f t="shared" si="65"/>
        <v>Prediabetes</v>
      </c>
      <c r="F2087" s="47" t="s">
        <v>2380</v>
      </c>
      <c r="G2087" s="47" t="s">
        <v>2380</v>
      </c>
      <c r="H2087" s="47" t="s">
        <v>2380</v>
      </c>
      <c r="I2087" s="47">
        <v>0</v>
      </c>
      <c r="J2087" s="47" t="s">
        <v>2380</v>
      </c>
    </row>
    <row r="2088" spans="1:10" x14ac:dyDescent="0.25">
      <c r="A2088" s="47" t="s">
        <v>279</v>
      </c>
      <c r="B2088" s="47">
        <v>35.200000000000003</v>
      </c>
      <c r="C2088" s="47" t="str">
        <f t="shared" si="64"/>
        <v>Obesity</v>
      </c>
      <c r="D2088" s="47">
        <v>4.28</v>
      </c>
      <c r="E2088" s="47" t="str">
        <f t="shared" si="65"/>
        <v>Normal</v>
      </c>
      <c r="F2088" s="47" t="s">
        <v>2380</v>
      </c>
      <c r="G2088" s="47" t="s">
        <v>2380</v>
      </c>
      <c r="H2088" s="47" t="s">
        <v>2380</v>
      </c>
      <c r="I2088" s="47">
        <v>0</v>
      </c>
      <c r="J2088" s="47" t="s">
        <v>2380</v>
      </c>
    </row>
    <row r="2089" spans="1:10" x14ac:dyDescent="0.25">
      <c r="A2089" s="47" t="s">
        <v>278</v>
      </c>
      <c r="B2089" s="47">
        <v>35.72</v>
      </c>
      <c r="C2089" s="47" t="str">
        <f t="shared" si="64"/>
        <v>Obesity</v>
      </c>
      <c r="D2089" s="47">
        <v>5.5</v>
      </c>
      <c r="E2089" s="47" t="str">
        <f t="shared" si="65"/>
        <v>Normal</v>
      </c>
      <c r="F2089" s="47" t="s">
        <v>2383</v>
      </c>
      <c r="G2089" s="47" t="s">
        <v>2380</v>
      </c>
      <c r="H2089" s="47" t="s">
        <v>2380</v>
      </c>
      <c r="I2089" s="47">
        <v>0</v>
      </c>
      <c r="J2089" s="47" t="s">
        <v>2380</v>
      </c>
    </row>
    <row r="2090" spans="1:10" x14ac:dyDescent="0.25">
      <c r="A2090" s="47" t="s">
        <v>277</v>
      </c>
      <c r="B2090" s="47">
        <v>24.51</v>
      </c>
      <c r="C2090" s="47" t="str">
        <f t="shared" si="64"/>
        <v>Healthy Weight</v>
      </c>
      <c r="D2090" s="47">
        <v>4.6900000000000004</v>
      </c>
      <c r="E2090" s="47" t="str">
        <f t="shared" si="65"/>
        <v>Normal</v>
      </c>
      <c r="F2090" s="47" t="s">
        <v>2380</v>
      </c>
      <c r="G2090" s="47" t="s">
        <v>2380</v>
      </c>
      <c r="H2090" s="47" t="s">
        <v>2380</v>
      </c>
      <c r="I2090" s="47">
        <v>0</v>
      </c>
      <c r="J2090" s="47" t="s">
        <v>2380</v>
      </c>
    </row>
    <row r="2091" spans="1:10" x14ac:dyDescent="0.25">
      <c r="A2091" s="47" t="s">
        <v>275</v>
      </c>
      <c r="B2091" s="47">
        <v>23.844999999999999</v>
      </c>
      <c r="C2091" s="47" t="str">
        <f t="shared" si="64"/>
        <v>Healthy Weight</v>
      </c>
      <c r="D2091" s="47">
        <v>4.43</v>
      </c>
      <c r="E2091" s="47" t="str">
        <f t="shared" si="65"/>
        <v>Normal</v>
      </c>
      <c r="F2091" s="47" t="s">
        <v>2380</v>
      </c>
      <c r="G2091" s="47" t="s">
        <v>2380</v>
      </c>
      <c r="H2091" s="47" t="s">
        <v>2380</v>
      </c>
      <c r="I2091" s="47">
        <v>0</v>
      </c>
      <c r="J2091" s="47" t="s">
        <v>2380</v>
      </c>
    </row>
    <row r="2092" spans="1:10" x14ac:dyDescent="0.25">
      <c r="A2092" s="47" t="s">
        <v>274</v>
      </c>
      <c r="B2092" s="47">
        <v>15.68</v>
      </c>
      <c r="C2092" s="47" t="str">
        <f t="shared" si="64"/>
        <v>Under Weight</v>
      </c>
      <c r="D2092" s="47">
        <v>6.16</v>
      </c>
      <c r="E2092" s="47" t="str">
        <f t="shared" si="65"/>
        <v>Prediabetes</v>
      </c>
      <c r="F2092" s="47" t="s">
        <v>2383</v>
      </c>
      <c r="G2092" s="47" t="s">
        <v>2380</v>
      </c>
      <c r="H2092" s="47" t="s">
        <v>2380</v>
      </c>
      <c r="I2092" s="47">
        <v>1</v>
      </c>
      <c r="J2092" s="47" t="s">
        <v>2380</v>
      </c>
    </row>
    <row r="2093" spans="1:10" x14ac:dyDescent="0.25">
      <c r="A2093" s="47" t="s">
        <v>273</v>
      </c>
      <c r="B2093" s="47">
        <v>32.395000000000003</v>
      </c>
      <c r="C2093" s="47" t="str">
        <f t="shared" si="64"/>
        <v>Obesity</v>
      </c>
      <c r="D2093" s="47">
        <v>6.66</v>
      </c>
      <c r="E2093" s="47" t="str">
        <f t="shared" si="65"/>
        <v>Above Diabetes</v>
      </c>
      <c r="F2093" s="47" t="s">
        <v>2380</v>
      </c>
      <c r="G2093" s="47" t="s">
        <v>2380</v>
      </c>
      <c r="H2093" s="47" t="s">
        <v>2380</v>
      </c>
      <c r="I2093" s="47">
        <v>0</v>
      </c>
      <c r="J2093" s="47" t="s">
        <v>2380</v>
      </c>
    </row>
    <row r="2094" spans="1:10" x14ac:dyDescent="0.25">
      <c r="A2094" s="47" t="s">
        <v>272</v>
      </c>
      <c r="B2094" s="47">
        <v>23.655000000000001</v>
      </c>
      <c r="C2094" s="47" t="str">
        <f t="shared" si="64"/>
        <v>Healthy Weight</v>
      </c>
      <c r="D2094" s="47">
        <v>5.92</v>
      </c>
      <c r="E2094" s="47" t="str">
        <f t="shared" si="65"/>
        <v>Prediabetes</v>
      </c>
      <c r="F2094" s="47" t="s">
        <v>2380</v>
      </c>
      <c r="G2094" s="47" t="s">
        <v>2380</v>
      </c>
      <c r="H2094" s="47" t="s">
        <v>2380</v>
      </c>
      <c r="I2094" s="47">
        <v>1</v>
      </c>
      <c r="J2094" s="47" t="s">
        <v>2380</v>
      </c>
    </row>
    <row r="2095" spans="1:10" x14ac:dyDescent="0.25">
      <c r="A2095" s="47" t="s">
        <v>271</v>
      </c>
      <c r="B2095" s="47">
        <v>28.4</v>
      </c>
      <c r="C2095" s="47" t="str">
        <f t="shared" si="64"/>
        <v>Over Weight</v>
      </c>
      <c r="D2095" s="47">
        <v>5.97</v>
      </c>
      <c r="E2095" s="47" t="str">
        <f t="shared" si="65"/>
        <v>Prediabetes</v>
      </c>
      <c r="F2095" s="47" t="s">
        <v>2380</v>
      </c>
      <c r="G2095" s="47" t="s">
        <v>2380</v>
      </c>
      <c r="H2095" s="47" t="s">
        <v>2383</v>
      </c>
      <c r="I2095" s="47">
        <v>1</v>
      </c>
      <c r="J2095" s="47" t="s">
        <v>2380</v>
      </c>
    </row>
    <row r="2096" spans="1:10" x14ac:dyDescent="0.25">
      <c r="A2096" s="47" t="s">
        <v>270</v>
      </c>
      <c r="B2096" s="47">
        <v>35.42</v>
      </c>
      <c r="C2096" s="47" t="str">
        <f t="shared" si="64"/>
        <v>Obesity</v>
      </c>
      <c r="D2096" s="47">
        <v>4.6399999999999997</v>
      </c>
      <c r="E2096" s="47" t="str">
        <f t="shared" si="65"/>
        <v>Normal</v>
      </c>
      <c r="F2096" s="47" t="s">
        <v>2383</v>
      </c>
      <c r="G2096" s="47" t="s">
        <v>2380</v>
      </c>
      <c r="H2096" s="47" t="s">
        <v>2380</v>
      </c>
      <c r="I2096" s="47">
        <v>0</v>
      </c>
      <c r="J2096" s="47" t="s">
        <v>2380</v>
      </c>
    </row>
    <row r="2097" spans="1:10" x14ac:dyDescent="0.25">
      <c r="A2097" s="47" t="s">
        <v>269</v>
      </c>
      <c r="B2097" s="47">
        <v>26.18</v>
      </c>
      <c r="C2097" s="47" t="str">
        <f t="shared" si="64"/>
        <v>Over Weight</v>
      </c>
      <c r="D2097" s="47">
        <v>6.12</v>
      </c>
      <c r="E2097" s="47" t="str">
        <f t="shared" si="65"/>
        <v>Prediabetes</v>
      </c>
      <c r="F2097" s="47" t="s">
        <v>2380</v>
      </c>
      <c r="G2097" s="47" t="s">
        <v>2382</v>
      </c>
      <c r="H2097" s="47" t="s">
        <v>2380</v>
      </c>
      <c r="I2097" s="47">
        <v>1</v>
      </c>
      <c r="J2097" s="47" t="s">
        <v>2380</v>
      </c>
    </row>
    <row r="2098" spans="1:10" x14ac:dyDescent="0.25">
      <c r="A2098" s="47" t="s">
        <v>268</v>
      </c>
      <c r="B2098" s="47">
        <v>20.8</v>
      </c>
      <c r="C2098" s="47" t="str">
        <f t="shared" si="64"/>
        <v>Healthy Weight</v>
      </c>
      <c r="D2098" s="47">
        <v>4.87</v>
      </c>
      <c r="E2098" s="47" t="str">
        <f t="shared" si="65"/>
        <v>Normal</v>
      </c>
      <c r="F2098" s="47" t="s">
        <v>2383</v>
      </c>
      <c r="G2098" s="47" t="s">
        <v>2380</v>
      </c>
      <c r="H2098" s="47" t="s">
        <v>2380</v>
      </c>
      <c r="I2098" s="47">
        <v>0</v>
      </c>
      <c r="J2098" s="47" t="s">
        <v>2380</v>
      </c>
    </row>
    <row r="2099" spans="1:10" x14ac:dyDescent="0.25">
      <c r="A2099" s="47" t="s">
        <v>267</v>
      </c>
      <c r="B2099" s="47">
        <v>15.82</v>
      </c>
      <c r="C2099" s="47" t="str">
        <f t="shared" si="64"/>
        <v>Under Weight</v>
      </c>
      <c r="D2099" s="47">
        <v>4.5999999999999996</v>
      </c>
      <c r="E2099" s="47" t="str">
        <f t="shared" si="65"/>
        <v>Normal</v>
      </c>
      <c r="F2099" s="47" t="s">
        <v>2380</v>
      </c>
      <c r="G2099" s="47" t="s">
        <v>2380</v>
      </c>
      <c r="H2099" s="47" t="s">
        <v>2380</v>
      </c>
      <c r="I2099" s="47">
        <v>0</v>
      </c>
      <c r="J2099" s="47" t="s">
        <v>2380</v>
      </c>
    </row>
    <row r="2100" spans="1:10" x14ac:dyDescent="0.25">
      <c r="A2100" s="47" t="s">
        <v>266</v>
      </c>
      <c r="B2100" s="47">
        <v>17.670000000000002</v>
      </c>
      <c r="C2100" s="47" t="str">
        <f t="shared" si="64"/>
        <v>Under Weight</v>
      </c>
      <c r="D2100" s="47">
        <v>4.78</v>
      </c>
      <c r="E2100" s="47" t="str">
        <f t="shared" si="65"/>
        <v>Normal</v>
      </c>
      <c r="F2100" s="47" t="s">
        <v>2380</v>
      </c>
      <c r="G2100" s="47" t="s">
        <v>2380</v>
      </c>
      <c r="H2100" s="47" t="s">
        <v>2380</v>
      </c>
      <c r="I2100" s="47">
        <v>0</v>
      </c>
      <c r="J2100" s="47" t="s">
        <v>2380</v>
      </c>
    </row>
    <row r="2101" spans="1:10" x14ac:dyDescent="0.25">
      <c r="A2101" s="47" t="s">
        <v>265</v>
      </c>
      <c r="B2101" s="47">
        <v>31.92</v>
      </c>
      <c r="C2101" s="47" t="str">
        <f t="shared" si="64"/>
        <v>Obesity</v>
      </c>
      <c r="D2101" s="47">
        <v>11.05</v>
      </c>
      <c r="E2101" s="47" t="str">
        <f t="shared" si="65"/>
        <v>Above Diabetes</v>
      </c>
      <c r="F2101" s="47" t="s">
        <v>2380</v>
      </c>
      <c r="G2101" s="47" t="s">
        <v>2380</v>
      </c>
      <c r="H2101" s="47" t="s">
        <v>2380</v>
      </c>
      <c r="I2101" s="47">
        <v>0</v>
      </c>
      <c r="J2101" s="47" t="s">
        <v>2380</v>
      </c>
    </row>
    <row r="2102" spans="1:10" x14ac:dyDescent="0.25">
      <c r="A2102" s="47" t="s">
        <v>264</v>
      </c>
      <c r="B2102" s="47">
        <v>28.975000000000001</v>
      </c>
      <c r="C2102" s="47" t="str">
        <f t="shared" si="64"/>
        <v>Over Weight</v>
      </c>
      <c r="D2102" s="47">
        <v>7.62</v>
      </c>
      <c r="E2102" s="47" t="str">
        <f t="shared" si="65"/>
        <v>Above Diabetes</v>
      </c>
      <c r="F2102" s="47" t="s">
        <v>2380</v>
      </c>
      <c r="G2102" s="47" t="s">
        <v>2380</v>
      </c>
      <c r="H2102" s="47" t="s">
        <v>2380</v>
      </c>
      <c r="I2102" s="47">
        <v>0</v>
      </c>
      <c r="J2102" s="47" t="s">
        <v>2380</v>
      </c>
    </row>
    <row r="2103" spans="1:10" x14ac:dyDescent="0.25">
      <c r="A2103" s="47" t="s">
        <v>263</v>
      </c>
      <c r="B2103" s="47">
        <v>31.73</v>
      </c>
      <c r="C2103" s="47" t="str">
        <f t="shared" si="64"/>
        <v>Obesity</v>
      </c>
      <c r="D2103" s="47">
        <v>4.78</v>
      </c>
      <c r="E2103" s="47" t="str">
        <f t="shared" si="65"/>
        <v>Normal</v>
      </c>
      <c r="F2103" s="47" t="s">
        <v>2383</v>
      </c>
      <c r="G2103" s="47" t="s">
        <v>2382</v>
      </c>
      <c r="H2103" s="47" t="s">
        <v>2380</v>
      </c>
      <c r="I2103" s="47">
        <v>2</v>
      </c>
      <c r="J2103" s="47" t="s">
        <v>2380</v>
      </c>
    </row>
    <row r="2104" spans="1:10" x14ac:dyDescent="0.25">
      <c r="A2104" s="47" t="s">
        <v>262</v>
      </c>
      <c r="B2104" s="47">
        <v>28.88</v>
      </c>
      <c r="C2104" s="47" t="str">
        <f t="shared" si="64"/>
        <v>Over Weight</v>
      </c>
      <c r="D2104" s="47">
        <v>6.09</v>
      </c>
      <c r="E2104" s="47" t="str">
        <f t="shared" si="65"/>
        <v>Prediabetes</v>
      </c>
      <c r="F2104" s="47" t="s">
        <v>2383</v>
      </c>
      <c r="G2104" s="47" t="s">
        <v>2382</v>
      </c>
      <c r="H2104" s="47" t="s">
        <v>2380</v>
      </c>
      <c r="I2104" s="47">
        <v>2</v>
      </c>
      <c r="J2104" s="47" t="s">
        <v>2380</v>
      </c>
    </row>
    <row r="2105" spans="1:10" x14ac:dyDescent="0.25">
      <c r="A2105" s="47" t="s">
        <v>261</v>
      </c>
      <c r="B2105" s="47">
        <v>25.555</v>
      </c>
      <c r="C2105" s="47" t="str">
        <f t="shared" si="64"/>
        <v>Over Weight</v>
      </c>
      <c r="D2105" s="47">
        <v>5.1100000000000003</v>
      </c>
      <c r="E2105" s="47" t="str">
        <f t="shared" si="65"/>
        <v>Normal</v>
      </c>
      <c r="F2105" s="47" t="s">
        <v>2380</v>
      </c>
      <c r="G2105" s="47" t="s">
        <v>2380</v>
      </c>
      <c r="H2105" s="47" t="s">
        <v>2383</v>
      </c>
      <c r="I2105" s="47">
        <v>1</v>
      </c>
      <c r="J2105" s="47" t="s">
        <v>2380</v>
      </c>
    </row>
    <row r="2106" spans="1:10" x14ac:dyDescent="0.25">
      <c r="A2106" s="47" t="s">
        <v>260</v>
      </c>
      <c r="B2106" s="47">
        <v>37.29</v>
      </c>
      <c r="C2106" s="47" t="str">
        <f t="shared" si="64"/>
        <v>Obesity</v>
      </c>
      <c r="D2106" s="47">
        <v>4.46</v>
      </c>
      <c r="E2106" s="47" t="str">
        <f t="shared" si="65"/>
        <v>Normal</v>
      </c>
      <c r="F2106" s="47" t="s">
        <v>2380</v>
      </c>
      <c r="G2106" s="47" t="s">
        <v>2382</v>
      </c>
      <c r="H2106" s="47" t="s">
        <v>2380</v>
      </c>
      <c r="I2106" s="47">
        <v>1</v>
      </c>
      <c r="J2106" s="47" t="s">
        <v>2380</v>
      </c>
    </row>
    <row r="2107" spans="1:10" x14ac:dyDescent="0.25">
      <c r="A2107" s="47" t="s">
        <v>259</v>
      </c>
      <c r="B2107" s="47">
        <v>40.28</v>
      </c>
      <c r="C2107" s="47" t="str">
        <f t="shared" si="64"/>
        <v>Obesity</v>
      </c>
      <c r="D2107" s="47">
        <v>6.11</v>
      </c>
      <c r="E2107" s="47" t="str">
        <f t="shared" si="65"/>
        <v>Prediabetes</v>
      </c>
      <c r="F2107" s="47" t="s">
        <v>2380</v>
      </c>
      <c r="G2107" s="47" t="s">
        <v>2382</v>
      </c>
      <c r="H2107" s="47" t="s">
        <v>2380</v>
      </c>
      <c r="I2107" s="47">
        <v>1</v>
      </c>
      <c r="J2107" s="47" t="s">
        <v>2380</v>
      </c>
    </row>
    <row r="2108" spans="1:10" x14ac:dyDescent="0.25">
      <c r="A2108" s="47" t="s">
        <v>258</v>
      </c>
      <c r="B2108" s="47">
        <v>40.185000000000002</v>
      </c>
      <c r="C2108" s="47" t="str">
        <f t="shared" si="64"/>
        <v>Obesity</v>
      </c>
      <c r="D2108" s="47">
        <v>4.66</v>
      </c>
      <c r="E2108" s="47" t="str">
        <f t="shared" si="65"/>
        <v>Normal</v>
      </c>
      <c r="F2108" s="47" t="s">
        <v>2380</v>
      </c>
      <c r="G2108" s="47" t="s">
        <v>2382</v>
      </c>
      <c r="H2108" s="47" t="s">
        <v>2380</v>
      </c>
      <c r="I2108" s="47">
        <v>1</v>
      </c>
      <c r="J2108" s="47" t="s">
        <v>2380</v>
      </c>
    </row>
    <row r="2109" spans="1:10" x14ac:dyDescent="0.25">
      <c r="A2109" s="47" t="s">
        <v>257</v>
      </c>
      <c r="B2109" s="47">
        <v>23.57</v>
      </c>
      <c r="C2109" s="47" t="str">
        <f t="shared" si="64"/>
        <v>Healthy Weight</v>
      </c>
      <c r="D2109" s="47">
        <v>6.14</v>
      </c>
      <c r="E2109" s="47" t="str">
        <f t="shared" si="65"/>
        <v>Prediabetes</v>
      </c>
      <c r="F2109" s="47" t="s">
        <v>2380</v>
      </c>
      <c r="G2109" s="47" t="s">
        <v>2380</v>
      </c>
      <c r="H2109" s="47" t="s">
        <v>2380</v>
      </c>
      <c r="I2109" s="47">
        <v>0</v>
      </c>
      <c r="J2109" s="47" t="s">
        <v>2380</v>
      </c>
    </row>
    <row r="2110" spans="1:10" x14ac:dyDescent="0.25">
      <c r="A2110" s="47" t="s">
        <v>256</v>
      </c>
      <c r="B2110" s="47">
        <v>35.625</v>
      </c>
      <c r="C2110" s="47" t="str">
        <f t="shared" si="64"/>
        <v>Obesity</v>
      </c>
      <c r="D2110" s="47">
        <v>6.21</v>
      </c>
      <c r="E2110" s="47" t="str">
        <f t="shared" si="65"/>
        <v>Prediabetes</v>
      </c>
      <c r="F2110" s="47" t="s">
        <v>2380</v>
      </c>
      <c r="G2110" s="47" t="s">
        <v>2382</v>
      </c>
      <c r="H2110" s="47" t="s">
        <v>2380</v>
      </c>
      <c r="I2110" s="47">
        <v>1</v>
      </c>
      <c r="J2110" s="47" t="s">
        <v>2380</v>
      </c>
    </row>
    <row r="2111" spans="1:10" x14ac:dyDescent="0.25">
      <c r="A2111" s="47" t="s">
        <v>255</v>
      </c>
      <c r="B2111" s="47">
        <v>33.155000000000001</v>
      </c>
      <c r="C2111" s="47" t="str">
        <f t="shared" si="64"/>
        <v>Obesity</v>
      </c>
      <c r="D2111" s="47">
        <v>4.5999999999999996</v>
      </c>
      <c r="E2111" s="47" t="str">
        <f t="shared" si="65"/>
        <v>Normal</v>
      </c>
      <c r="F2111" s="47" t="s">
        <v>2380</v>
      </c>
      <c r="G2111" s="47" t="s">
        <v>2382</v>
      </c>
      <c r="H2111" s="47" t="s">
        <v>2380</v>
      </c>
      <c r="I2111" s="47">
        <v>1</v>
      </c>
      <c r="J2111" s="47" t="s">
        <v>2380</v>
      </c>
    </row>
    <row r="2112" spans="1:10" x14ac:dyDescent="0.25">
      <c r="A2112" s="47" t="s">
        <v>254</v>
      </c>
      <c r="B2112" s="47">
        <v>31.92</v>
      </c>
      <c r="C2112" s="47" t="str">
        <f t="shared" si="64"/>
        <v>Obesity</v>
      </c>
      <c r="D2112" s="47">
        <v>5.04</v>
      </c>
      <c r="E2112" s="47" t="str">
        <f t="shared" si="65"/>
        <v>Normal</v>
      </c>
      <c r="F2112" s="47" t="s">
        <v>2380</v>
      </c>
      <c r="G2112" s="47" t="s">
        <v>2382</v>
      </c>
      <c r="H2112" s="47" t="s">
        <v>2380</v>
      </c>
      <c r="I2112" s="47">
        <v>1</v>
      </c>
      <c r="J2112" s="47" t="s">
        <v>2380</v>
      </c>
    </row>
    <row r="2113" spans="1:10" x14ac:dyDescent="0.25">
      <c r="A2113" s="47" t="s">
        <v>253</v>
      </c>
      <c r="B2113" s="47">
        <v>30.305</v>
      </c>
      <c r="C2113" s="47" t="str">
        <f t="shared" si="64"/>
        <v>Obesity</v>
      </c>
      <c r="D2113" s="47">
        <v>5.08</v>
      </c>
      <c r="E2113" s="47" t="str">
        <f t="shared" si="65"/>
        <v>Normal</v>
      </c>
      <c r="F2113" s="47" t="s">
        <v>2380</v>
      </c>
      <c r="G2113" s="47" t="s">
        <v>2382</v>
      </c>
      <c r="H2113" s="47" t="s">
        <v>2380</v>
      </c>
      <c r="I2113" s="47">
        <v>1</v>
      </c>
      <c r="J2113" s="47" t="s">
        <v>2380</v>
      </c>
    </row>
    <row r="2114" spans="1:10" x14ac:dyDescent="0.25">
      <c r="A2114" s="47" t="s">
        <v>252</v>
      </c>
      <c r="B2114" s="47">
        <v>30.114999999999998</v>
      </c>
      <c r="C2114" s="47" t="str">
        <f t="shared" si="64"/>
        <v>Obesity</v>
      </c>
      <c r="D2114" s="47">
        <v>4.38</v>
      </c>
      <c r="E2114" s="47" t="str">
        <f t="shared" si="65"/>
        <v>Normal</v>
      </c>
      <c r="F2114" s="47" t="s">
        <v>2380</v>
      </c>
      <c r="G2114" s="47" t="s">
        <v>2382</v>
      </c>
      <c r="H2114" s="47" t="s">
        <v>2380</v>
      </c>
      <c r="I2114" s="47">
        <v>1</v>
      </c>
      <c r="J2114" s="47" t="s">
        <v>2380</v>
      </c>
    </row>
    <row r="2115" spans="1:10" x14ac:dyDescent="0.25">
      <c r="A2115" s="47" t="s">
        <v>251</v>
      </c>
      <c r="B2115" s="47">
        <v>24.09</v>
      </c>
      <c r="C2115" s="47" t="str">
        <f t="shared" ref="C2115:C2178" si="66">IF(B2115&lt;18.5,"Under Weight", IF(B2115&lt;=24.9,"Healthy Weight", IF(B2115&lt;=29.9,"Over Weight","Obesity")))</f>
        <v>Healthy Weight</v>
      </c>
      <c r="D2115" s="47">
        <v>4.79</v>
      </c>
      <c r="E2115" s="47" t="str">
        <f t="shared" ref="E2115:E2178" si="67">IF(D2115&lt;5.7,"Normal", IF(D2115&lt;=6.4,"Prediabetes","Above Diabetes"))</f>
        <v>Normal</v>
      </c>
      <c r="F2115" s="47" t="s">
        <v>2380</v>
      </c>
      <c r="G2115" s="47" t="s">
        <v>2382</v>
      </c>
      <c r="H2115" s="47" t="s">
        <v>2380</v>
      </c>
      <c r="I2115" s="47">
        <v>1</v>
      </c>
      <c r="J2115" s="47" t="s">
        <v>2380</v>
      </c>
    </row>
    <row r="2116" spans="1:10" x14ac:dyDescent="0.25">
      <c r="A2116" s="47" t="s">
        <v>250</v>
      </c>
      <c r="B2116" s="47">
        <v>28.215</v>
      </c>
      <c r="C2116" s="47" t="str">
        <f t="shared" si="66"/>
        <v>Over Weight</v>
      </c>
      <c r="D2116" s="47">
        <v>4.21</v>
      </c>
      <c r="E2116" s="47" t="str">
        <f t="shared" si="67"/>
        <v>Normal</v>
      </c>
      <c r="F2116" s="47" t="s">
        <v>2380</v>
      </c>
      <c r="G2116" s="47" t="s">
        <v>2382</v>
      </c>
      <c r="H2116" s="47" t="s">
        <v>2380</v>
      </c>
      <c r="I2116" s="47">
        <v>1</v>
      </c>
      <c r="J2116" s="47" t="s">
        <v>2380</v>
      </c>
    </row>
    <row r="2117" spans="1:10" x14ac:dyDescent="0.25">
      <c r="A2117" s="47" t="s">
        <v>248</v>
      </c>
      <c r="B2117" s="47">
        <v>26.315000000000001</v>
      </c>
      <c r="C2117" s="47" t="str">
        <f t="shared" si="66"/>
        <v>Over Weight</v>
      </c>
      <c r="D2117" s="47">
        <v>5.47</v>
      </c>
      <c r="E2117" s="47" t="str">
        <f t="shared" si="67"/>
        <v>Normal</v>
      </c>
      <c r="F2117" s="47" t="s">
        <v>2380</v>
      </c>
      <c r="G2117" s="47" t="s">
        <v>2382</v>
      </c>
      <c r="H2117" s="47" t="s">
        <v>2380</v>
      </c>
      <c r="I2117" s="47">
        <v>1</v>
      </c>
      <c r="J2117" s="47" t="s">
        <v>2380</v>
      </c>
    </row>
    <row r="2118" spans="1:10" x14ac:dyDescent="0.25">
      <c r="A2118" s="47" t="s">
        <v>246</v>
      </c>
      <c r="B2118" s="47">
        <v>25.08</v>
      </c>
      <c r="C2118" s="47" t="str">
        <f t="shared" si="66"/>
        <v>Over Weight</v>
      </c>
      <c r="D2118" s="47">
        <v>5.09</v>
      </c>
      <c r="E2118" s="47" t="str">
        <f t="shared" si="67"/>
        <v>Normal</v>
      </c>
      <c r="F2118" s="47" t="s">
        <v>2380</v>
      </c>
      <c r="G2118" s="47" t="s">
        <v>2382</v>
      </c>
      <c r="H2118" s="47" t="s">
        <v>2380</v>
      </c>
      <c r="I2118" s="47">
        <v>1</v>
      </c>
      <c r="J2118" s="47" t="s">
        <v>2380</v>
      </c>
    </row>
    <row r="2119" spans="1:10" x14ac:dyDescent="0.25">
      <c r="A2119" s="47" t="s">
        <v>245</v>
      </c>
      <c r="B2119" s="47">
        <v>15.41</v>
      </c>
      <c r="C2119" s="47" t="str">
        <f t="shared" si="66"/>
        <v>Under Weight</v>
      </c>
      <c r="D2119" s="47">
        <v>5.08</v>
      </c>
      <c r="E2119" s="47" t="str">
        <f t="shared" si="67"/>
        <v>Normal</v>
      </c>
      <c r="F2119" s="47" t="s">
        <v>2380</v>
      </c>
      <c r="G2119" s="47" t="s">
        <v>2380</v>
      </c>
      <c r="H2119" s="47" t="s">
        <v>2380</v>
      </c>
      <c r="I2119" s="47">
        <v>0</v>
      </c>
      <c r="J2119" s="47" t="s">
        <v>2380</v>
      </c>
    </row>
    <row r="2120" spans="1:10" x14ac:dyDescent="0.25">
      <c r="A2120" s="47" t="s">
        <v>244</v>
      </c>
      <c r="B2120" s="47">
        <v>23.83</v>
      </c>
      <c r="C2120" s="47" t="str">
        <f t="shared" si="66"/>
        <v>Healthy Weight</v>
      </c>
      <c r="D2120" s="47">
        <v>5.68</v>
      </c>
      <c r="E2120" s="47" t="str">
        <f t="shared" si="67"/>
        <v>Normal</v>
      </c>
      <c r="F2120" s="47" t="s">
        <v>2380</v>
      </c>
      <c r="G2120" s="47" t="s">
        <v>2380</v>
      </c>
      <c r="H2120" s="47" t="s">
        <v>2380</v>
      </c>
      <c r="I2120" s="47">
        <v>0</v>
      </c>
      <c r="J2120" s="47" t="s">
        <v>2380</v>
      </c>
    </row>
    <row r="2121" spans="1:10" x14ac:dyDescent="0.25">
      <c r="A2121" s="47" t="s">
        <v>243</v>
      </c>
      <c r="B2121" s="47">
        <v>36</v>
      </c>
      <c r="C2121" s="47" t="str">
        <f t="shared" si="66"/>
        <v>Obesity</v>
      </c>
      <c r="D2121" s="47">
        <v>4.66</v>
      </c>
      <c r="E2121" s="47" t="str">
        <f t="shared" si="67"/>
        <v>Normal</v>
      </c>
      <c r="F2121" s="47" t="s">
        <v>2380</v>
      </c>
      <c r="G2121" s="47" t="s">
        <v>2382</v>
      </c>
      <c r="H2121" s="47" t="s">
        <v>2380</v>
      </c>
      <c r="I2121" s="47">
        <v>1</v>
      </c>
      <c r="J2121" s="47" t="s">
        <v>2380</v>
      </c>
    </row>
    <row r="2122" spans="1:10" x14ac:dyDescent="0.25">
      <c r="A2122" s="47" t="s">
        <v>242</v>
      </c>
      <c r="B2122" s="47">
        <v>28.82</v>
      </c>
      <c r="C2122" s="47" t="str">
        <f t="shared" si="66"/>
        <v>Over Weight</v>
      </c>
      <c r="D2122" s="47">
        <v>5.59</v>
      </c>
      <c r="E2122" s="47" t="str">
        <f t="shared" si="67"/>
        <v>Normal</v>
      </c>
      <c r="F2122" s="47" t="s">
        <v>2380</v>
      </c>
      <c r="G2122" s="47" t="s">
        <v>2382</v>
      </c>
      <c r="H2122" s="47" t="s">
        <v>2380</v>
      </c>
      <c r="I2122" s="47">
        <v>1</v>
      </c>
      <c r="J2122" s="47" t="s">
        <v>2380</v>
      </c>
    </row>
    <row r="2123" spans="1:10" x14ac:dyDescent="0.25">
      <c r="A2123" s="47" t="s">
        <v>241</v>
      </c>
      <c r="B2123" s="47">
        <v>28.05</v>
      </c>
      <c r="C2123" s="47" t="str">
        <f t="shared" si="66"/>
        <v>Over Weight</v>
      </c>
      <c r="D2123" s="47">
        <v>6.2</v>
      </c>
      <c r="E2123" s="47" t="str">
        <f t="shared" si="67"/>
        <v>Prediabetes</v>
      </c>
      <c r="F2123" s="47" t="s">
        <v>2380</v>
      </c>
      <c r="G2123" s="47" t="s">
        <v>2382</v>
      </c>
      <c r="H2123" s="47" t="s">
        <v>2380</v>
      </c>
      <c r="I2123" s="47">
        <v>1</v>
      </c>
      <c r="J2123" s="47" t="s">
        <v>2380</v>
      </c>
    </row>
    <row r="2124" spans="1:10" x14ac:dyDescent="0.25">
      <c r="A2124" s="47" t="s">
        <v>240</v>
      </c>
      <c r="B2124" s="47">
        <v>27.1</v>
      </c>
      <c r="C2124" s="47" t="str">
        <f t="shared" si="66"/>
        <v>Over Weight</v>
      </c>
      <c r="D2124" s="47">
        <v>4.45</v>
      </c>
      <c r="E2124" s="47" t="str">
        <f t="shared" si="67"/>
        <v>Normal</v>
      </c>
      <c r="F2124" s="47" t="s">
        <v>2380</v>
      </c>
      <c r="G2124" s="47" t="s">
        <v>2382</v>
      </c>
      <c r="H2124" s="47" t="s">
        <v>2380</v>
      </c>
      <c r="I2124" s="47">
        <v>1</v>
      </c>
      <c r="J2124" s="47" t="s">
        <v>2380</v>
      </c>
    </row>
    <row r="2125" spans="1:10" x14ac:dyDescent="0.25">
      <c r="A2125" s="47" t="s">
        <v>239</v>
      </c>
      <c r="B2125" s="47">
        <v>24.3</v>
      </c>
      <c r="C2125" s="47" t="str">
        <f t="shared" si="66"/>
        <v>Healthy Weight</v>
      </c>
      <c r="D2125" s="47">
        <v>6.1</v>
      </c>
      <c r="E2125" s="47" t="str">
        <f t="shared" si="67"/>
        <v>Prediabetes</v>
      </c>
      <c r="F2125" s="47" t="s">
        <v>2383</v>
      </c>
      <c r="G2125" s="47" t="s">
        <v>2382</v>
      </c>
      <c r="H2125" s="47" t="s">
        <v>2380</v>
      </c>
      <c r="I2125" s="47">
        <v>1</v>
      </c>
      <c r="J2125" s="47" t="s">
        <v>2380</v>
      </c>
    </row>
    <row r="2126" spans="1:10" x14ac:dyDescent="0.25">
      <c r="A2126" s="47" t="s">
        <v>238</v>
      </c>
      <c r="B2126" s="47">
        <v>30.72</v>
      </c>
      <c r="C2126" s="47" t="str">
        <f t="shared" si="66"/>
        <v>Obesity</v>
      </c>
      <c r="D2126" s="47">
        <v>6.06</v>
      </c>
      <c r="E2126" s="47" t="str">
        <f t="shared" si="67"/>
        <v>Prediabetes</v>
      </c>
      <c r="F2126" s="47" t="s">
        <v>2380</v>
      </c>
      <c r="G2126" s="47" t="s">
        <v>2382</v>
      </c>
      <c r="H2126" s="47" t="s">
        <v>2380</v>
      </c>
      <c r="I2126" s="47">
        <v>1</v>
      </c>
      <c r="J2126" s="47" t="s">
        <v>2380</v>
      </c>
    </row>
    <row r="2127" spans="1:10" x14ac:dyDescent="0.25">
      <c r="A2127" s="47" t="s">
        <v>237</v>
      </c>
      <c r="B2127" s="47">
        <v>37.43</v>
      </c>
      <c r="C2127" s="47" t="str">
        <f t="shared" si="66"/>
        <v>Obesity</v>
      </c>
      <c r="D2127" s="47">
        <v>4.5599999999999996</v>
      </c>
      <c r="E2127" s="47" t="str">
        <f t="shared" si="67"/>
        <v>Normal</v>
      </c>
      <c r="F2127" s="47" t="s">
        <v>2380</v>
      </c>
      <c r="G2127" s="47" t="s">
        <v>2380</v>
      </c>
      <c r="H2127" s="47" t="s">
        <v>2383</v>
      </c>
      <c r="I2127" s="47">
        <v>1</v>
      </c>
      <c r="J2127" s="47" t="s">
        <v>2380</v>
      </c>
    </row>
    <row r="2128" spans="1:10" x14ac:dyDescent="0.25">
      <c r="A2128" s="47" t="s">
        <v>236</v>
      </c>
      <c r="B2128" s="47">
        <v>25.74</v>
      </c>
      <c r="C2128" s="47" t="str">
        <f t="shared" si="66"/>
        <v>Over Weight</v>
      </c>
      <c r="D2128" s="47">
        <v>6.41</v>
      </c>
      <c r="E2128" s="47" t="str">
        <f t="shared" si="67"/>
        <v>Above Diabetes</v>
      </c>
      <c r="F2128" s="47" t="s">
        <v>2383</v>
      </c>
      <c r="G2128" s="47" t="s">
        <v>2380</v>
      </c>
      <c r="H2128" s="47" t="s">
        <v>2383</v>
      </c>
      <c r="I2128" s="47">
        <v>1</v>
      </c>
      <c r="J2128" s="47" t="s">
        <v>2380</v>
      </c>
    </row>
    <row r="2129" spans="1:10" x14ac:dyDescent="0.25">
      <c r="A2129" s="47" t="s">
        <v>235</v>
      </c>
      <c r="B2129" s="47">
        <v>36.575000000000003</v>
      </c>
      <c r="C2129" s="47" t="str">
        <f t="shared" si="66"/>
        <v>Obesity</v>
      </c>
      <c r="D2129" s="47">
        <v>5.57</v>
      </c>
      <c r="E2129" s="47" t="str">
        <f t="shared" si="67"/>
        <v>Normal</v>
      </c>
      <c r="F2129" s="47" t="s">
        <v>2380</v>
      </c>
      <c r="G2129" s="47" t="s">
        <v>2380</v>
      </c>
      <c r="H2129" s="47" t="s">
        <v>2383</v>
      </c>
      <c r="I2129" s="47">
        <v>1</v>
      </c>
      <c r="J2129" s="47" t="s">
        <v>2380</v>
      </c>
    </row>
    <row r="2130" spans="1:10" x14ac:dyDescent="0.25">
      <c r="A2130" s="47" t="s">
        <v>234</v>
      </c>
      <c r="B2130" s="47">
        <v>35.15</v>
      </c>
      <c r="C2130" s="47" t="str">
        <f t="shared" si="66"/>
        <v>Obesity</v>
      </c>
      <c r="D2130" s="47">
        <v>5.47</v>
      </c>
      <c r="E2130" s="47" t="str">
        <f t="shared" si="67"/>
        <v>Normal</v>
      </c>
      <c r="F2130" s="47" t="s">
        <v>2380</v>
      </c>
      <c r="G2130" s="47" t="s">
        <v>2380</v>
      </c>
      <c r="H2130" s="47" t="s">
        <v>2383</v>
      </c>
      <c r="I2130" s="47">
        <v>1</v>
      </c>
      <c r="J2130" s="47" t="s">
        <v>2380</v>
      </c>
    </row>
    <row r="2131" spans="1:10" x14ac:dyDescent="0.25">
      <c r="A2131" s="47" t="s">
        <v>233</v>
      </c>
      <c r="B2131" s="47">
        <v>32.11</v>
      </c>
      <c r="C2131" s="47" t="str">
        <f t="shared" si="66"/>
        <v>Obesity</v>
      </c>
      <c r="D2131" s="47">
        <v>4.43</v>
      </c>
      <c r="E2131" s="47" t="str">
        <f t="shared" si="67"/>
        <v>Normal</v>
      </c>
      <c r="F2131" s="47" t="s">
        <v>2380</v>
      </c>
      <c r="G2131" s="47" t="s">
        <v>2380</v>
      </c>
      <c r="H2131" s="47" t="s">
        <v>2383</v>
      </c>
      <c r="I2131" s="47">
        <v>1</v>
      </c>
      <c r="J2131" s="47" t="s">
        <v>2380</v>
      </c>
    </row>
    <row r="2132" spans="1:10" x14ac:dyDescent="0.25">
      <c r="A2132" s="47" t="s">
        <v>232</v>
      </c>
      <c r="B2132" s="47">
        <v>30.495000000000001</v>
      </c>
      <c r="C2132" s="47" t="str">
        <f t="shared" si="66"/>
        <v>Obesity</v>
      </c>
      <c r="D2132" s="47">
        <v>4.95</v>
      </c>
      <c r="E2132" s="47" t="str">
        <f t="shared" si="67"/>
        <v>Normal</v>
      </c>
      <c r="F2132" s="47" t="s">
        <v>2380</v>
      </c>
      <c r="G2132" s="47" t="s">
        <v>2380</v>
      </c>
      <c r="H2132" s="47" t="s">
        <v>2383</v>
      </c>
      <c r="I2132" s="47">
        <v>1</v>
      </c>
      <c r="J2132" s="47" t="s">
        <v>2380</v>
      </c>
    </row>
    <row r="2133" spans="1:10" x14ac:dyDescent="0.25">
      <c r="A2133" s="47" t="s">
        <v>231</v>
      </c>
      <c r="B2133" s="47">
        <v>29.24</v>
      </c>
      <c r="C2133" s="47" t="str">
        <f t="shared" si="66"/>
        <v>Over Weight</v>
      </c>
      <c r="D2133" s="47">
        <v>4.04</v>
      </c>
      <c r="E2133" s="47" t="str">
        <f t="shared" si="67"/>
        <v>Normal</v>
      </c>
      <c r="F2133" s="47" t="s">
        <v>2380</v>
      </c>
      <c r="G2133" s="47" t="s">
        <v>2382</v>
      </c>
      <c r="H2133" s="47" t="s">
        <v>2380</v>
      </c>
      <c r="I2133" s="47">
        <v>1</v>
      </c>
      <c r="J2133" s="47" t="s">
        <v>2380</v>
      </c>
    </row>
    <row r="2134" spans="1:10" x14ac:dyDescent="0.25">
      <c r="A2134" s="47" t="s">
        <v>230</v>
      </c>
      <c r="B2134" s="47">
        <v>22.515000000000001</v>
      </c>
      <c r="C2134" s="47" t="str">
        <f t="shared" si="66"/>
        <v>Healthy Weight</v>
      </c>
      <c r="D2134" s="47">
        <v>5.93</v>
      </c>
      <c r="E2134" s="47" t="str">
        <f t="shared" si="67"/>
        <v>Prediabetes</v>
      </c>
      <c r="F2134" s="47" t="s">
        <v>2380</v>
      </c>
      <c r="G2134" s="47" t="s">
        <v>2380</v>
      </c>
      <c r="H2134" s="47" t="s">
        <v>2383</v>
      </c>
      <c r="I2134" s="47">
        <v>1</v>
      </c>
      <c r="J2134" s="47" t="s">
        <v>2380</v>
      </c>
    </row>
    <row r="2135" spans="1:10" x14ac:dyDescent="0.25">
      <c r="A2135" s="47" t="s">
        <v>229</v>
      </c>
      <c r="B2135" s="47">
        <v>15.65</v>
      </c>
      <c r="C2135" s="47" t="str">
        <f t="shared" si="66"/>
        <v>Under Weight</v>
      </c>
      <c r="D2135" s="47">
        <v>4.2300000000000004</v>
      </c>
      <c r="E2135" s="47" t="str">
        <f t="shared" si="67"/>
        <v>Normal</v>
      </c>
      <c r="F2135" s="47" t="s">
        <v>2380</v>
      </c>
      <c r="G2135" s="47" t="s">
        <v>2380</v>
      </c>
      <c r="H2135" s="47" t="s">
        <v>2380</v>
      </c>
      <c r="I2135" s="47">
        <v>0</v>
      </c>
      <c r="J2135" s="47" t="s">
        <v>2380</v>
      </c>
    </row>
    <row r="2136" spans="1:10" x14ac:dyDescent="0.25">
      <c r="A2136" s="47" t="s">
        <v>228</v>
      </c>
      <c r="B2136" s="47">
        <v>27.36</v>
      </c>
      <c r="C2136" s="47" t="str">
        <f t="shared" si="66"/>
        <v>Over Weight</v>
      </c>
      <c r="D2136" s="47">
        <v>5.59</v>
      </c>
      <c r="E2136" s="47" t="str">
        <f t="shared" si="67"/>
        <v>Normal</v>
      </c>
      <c r="F2136" s="47" t="s">
        <v>2383</v>
      </c>
      <c r="G2136" s="47" t="s">
        <v>2380</v>
      </c>
      <c r="H2136" s="47" t="s">
        <v>2380</v>
      </c>
      <c r="I2136" s="47">
        <v>0</v>
      </c>
      <c r="J2136" s="47" t="s">
        <v>2380</v>
      </c>
    </row>
    <row r="2137" spans="1:10" x14ac:dyDescent="0.25">
      <c r="A2137" s="47" t="s">
        <v>227</v>
      </c>
      <c r="B2137" s="47">
        <v>22.3</v>
      </c>
      <c r="C2137" s="47" t="str">
        <f t="shared" si="66"/>
        <v>Healthy Weight</v>
      </c>
      <c r="D2137" s="47">
        <v>4.8899999999999997</v>
      </c>
      <c r="E2137" s="47" t="str">
        <f t="shared" si="67"/>
        <v>Normal</v>
      </c>
      <c r="F2137" s="47" t="s">
        <v>2383</v>
      </c>
      <c r="G2137" s="47" t="s">
        <v>2380</v>
      </c>
      <c r="H2137" s="47" t="s">
        <v>2380</v>
      </c>
      <c r="I2137" s="47">
        <v>0</v>
      </c>
      <c r="J2137" s="47" t="s">
        <v>2380</v>
      </c>
    </row>
    <row r="2138" spans="1:10" x14ac:dyDescent="0.25">
      <c r="A2138" s="47" t="s">
        <v>226</v>
      </c>
      <c r="B2138" s="47">
        <v>26.03</v>
      </c>
      <c r="C2138" s="47" t="str">
        <f t="shared" si="66"/>
        <v>Over Weight</v>
      </c>
      <c r="D2138" s="47">
        <v>5.81</v>
      </c>
      <c r="E2138" s="47" t="str">
        <f t="shared" si="67"/>
        <v>Prediabetes</v>
      </c>
      <c r="F2138" s="47" t="s">
        <v>2383</v>
      </c>
      <c r="G2138" s="47" t="s">
        <v>2380</v>
      </c>
      <c r="H2138" s="47" t="s">
        <v>2380</v>
      </c>
      <c r="I2138" s="47">
        <v>0</v>
      </c>
      <c r="J2138" s="47" t="s">
        <v>2380</v>
      </c>
    </row>
    <row r="2139" spans="1:10" x14ac:dyDescent="0.25">
      <c r="A2139" s="47" t="s">
        <v>225</v>
      </c>
      <c r="B2139" s="47">
        <v>27.74</v>
      </c>
      <c r="C2139" s="47" t="str">
        <f t="shared" si="66"/>
        <v>Over Weight</v>
      </c>
      <c r="D2139" s="47">
        <v>4.29</v>
      </c>
      <c r="E2139" s="47" t="str">
        <f t="shared" si="67"/>
        <v>Normal</v>
      </c>
      <c r="F2139" s="47" t="s">
        <v>2380</v>
      </c>
      <c r="G2139" s="47" t="s">
        <v>2382</v>
      </c>
      <c r="H2139" s="47" t="s">
        <v>2380</v>
      </c>
      <c r="I2139" s="47">
        <v>1</v>
      </c>
      <c r="J2139" s="47" t="s">
        <v>2380</v>
      </c>
    </row>
    <row r="2140" spans="1:10" x14ac:dyDescent="0.25">
      <c r="A2140" s="47" t="s">
        <v>224</v>
      </c>
      <c r="B2140" s="47">
        <v>32.11</v>
      </c>
      <c r="C2140" s="47" t="str">
        <f t="shared" si="66"/>
        <v>Obesity</v>
      </c>
      <c r="D2140" s="47">
        <v>4.03</v>
      </c>
      <c r="E2140" s="47" t="str">
        <f t="shared" si="67"/>
        <v>Normal</v>
      </c>
      <c r="F2140" s="47" t="s">
        <v>2383</v>
      </c>
      <c r="G2140" s="47" t="s">
        <v>2382</v>
      </c>
      <c r="H2140" s="47" t="s">
        <v>2380</v>
      </c>
      <c r="I2140" s="47">
        <v>2</v>
      </c>
      <c r="J2140" s="47" t="s">
        <v>2380</v>
      </c>
    </row>
    <row r="2141" spans="1:10" x14ac:dyDescent="0.25">
      <c r="A2141" s="47" t="s">
        <v>223</v>
      </c>
      <c r="B2141" s="47">
        <v>25.175000000000001</v>
      </c>
      <c r="C2141" s="47" t="str">
        <f t="shared" si="66"/>
        <v>Over Weight</v>
      </c>
      <c r="D2141" s="47">
        <v>6.29</v>
      </c>
      <c r="E2141" s="47" t="str">
        <f t="shared" si="67"/>
        <v>Prediabetes</v>
      </c>
      <c r="F2141" s="47" t="s">
        <v>2383</v>
      </c>
      <c r="G2141" s="47" t="s">
        <v>2382</v>
      </c>
      <c r="H2141" s="47" t="s">
        <v>2380</v>
      </c>
      <c r="I2141" s="47">
        <v>2</v>
      </c>
      <c r="J2141" s="47" t="s">
        <v>2380</v>
      </c>
    </row>
    <row r="2142" spans="1:10" x14ac:dyDescent="0.25">
      <c r="A2142" s="47" t="s">
        <v>222</v>
      </c>
      <c r="B2142" s="47">
        <v>39.49</v>
      </c>
      <c r="C2142" s="47" t="str">
        <f t="shared" si="66"/>
        <v>Obesity</v>
      </c>
      <c r="D2142" s="47">
        <v>4.4800000000000004</v>
      </c>
      <c r="E2142" s="47" t="str">
        <f t="shared" si="67"/>
        <v>Normal</v>
      </c>
      <c r="F2142" s="47" t="s">
        <v>2383</v>
      </c>
      <c r="G2142" s="47" t="s">
        <v>2380</v>
      </c>
      <c r="H2142" s="47" t="s">
        <v>2380</v>
      </c>
      <c r="I2142" s="47">
        <v>0</v>
      </c>
      <c r="J2142" s="47" t="s">
        <v>2380</v>
      </c>
    </row>
    <row r="2143" spans="1:10" x14ac:dyDescent="0.25">
      <c r="A2143" s="47" t="s">
        <v>221</v>
      </c>
      <c r="B2143" s="47">
        <v>34.869999999999997</v>
      </c>
      <c r="C2143" s="47" t="str">
        <f t="shared" si="66"/>
        <v>Obesity</v>
      </c>
      <c r="D2143" s="47">
        <v>5.51</v>
      </c>
      <c r="E2143" s="47" t="str">
        <f t="shared" si="67"/>
        <v>Normal</v>
      </c>
      <c r="F2143" s="47" t="s">
        <v>2383</v>
      </c>
      <c r="G2143" s="47" t="s">
        <v>2380</v>
      </c>
      <c r="H2143" s="47" t="s">
        <v>2380</v>
      </c>
      <c r="I2143" s="47">
        <v>0</v>
      </c>
      <c r="J2143" s="47" t="s">
        <v>2380</v>
      </c>
    </row>
    <row r="2144" spans="1:10" x14ac:dyDescent="0.25">
      <c r="A2144" s="47" t="s">
        <v>220</v>
      </c>
      <c r="B2144" s="47">
        <v>34.6</v>
      </c>
      <c r="C2144" s="47" t="str">
        <f t="shared" si="66"/>
        <v>Obesity</v>
      </c>
      <c r="D2144" s="47">
        <v>4.5</v>
      </c>
      <c r="E2144" s="47" t="str">
        <f t="shared" si="67"/>
        <v>Normal</v>
      </c>
      <c r="F2144" s="47" t="s">
        <v>2383</v>
      </c>
      <c r="G2144" s="47" t="s">
        <v>2380</v>
      </c>
      <c r="H2144" s="47" t="s">
        <v>2380</v>
      </c>
      <c r="I2144" s="47">
        <v>0</v>
      </c>
      <c r="J2144" s="47" t="s">
        <v>2380</v>
      </c>
    </row>
    <row r="2145" spans="1:10" x14ac:dyDescent="0.25">
      <c r="A2145" s="47" t="s">
        <v>219</v>
      </c>
      <c r="B2145" s="47">
        <v>25.8</v>
      </c>
      <c r="C2145" s="47" t="str">
        <f t="shared" si="66"/>
        <v>Over Weight</v>
      </c>
      <c r="D2145" s="47">
        <v>6.29</v>
      </c>
      <c r="E2145" s="47" t="str">
        <f t="shared" si="67"/>
        <v>Prediabetes</v>
      </c>
      <c r="F2145" s="47" t="s">
        <v>2383</v>
      </c>
      <c r="G2145" s="47" t="s">
        <v>2380</v>
      </c>
      <c r="H2145" s="47" t="s">
        <v>2380</v>
      </c>
      <c r="I2145" s="47">
        <v>0</v>
      </c>
      <c r="J2145" s="47" t="s">
        <v>2380</v>
      </c>
    </row>
    <row r="2146" spans="1:10" x14ac:dyDescent="0.25">
      <c r="A2146" s="47" t="s">
        <v>218</v>
      </c>
      <c r="B2146" s="47">
        <v>35.86</v>
      </c>
      <c r="C2146" s="47" t="str">
        <f t="shared" si="66"/>
        <v>Obesity</v>
      </c>
      <c r="D2146" s="47">
        <v>4.33</v>
      </c>
      <c r="E2146" s="47" t="str">
        <f t="shared" si="67"/>
        <v>Normal</v>
      </c>
      <c r="F2146" s="47" t="s">
        <v>2380</v>
      </c>
      <c r="G2146" s="47" t="s">
        <v>2380</v>
      </c>
      <c r="H2146" s="47" t="s">
        <v>2380</v>
      </c>
      <c r="I2146" s="47">
        <v>1</v>
      </c>
      <c r="J2146" s="47" t="s">
        <v>2380</v>
      </c>
    </row>
    <row r="2147" spans="1:10" x14ac:dyDescent="0.25">
      <c r="A2147" s="47" t="s">
        <v>217</v>
      </c>
      <c r="B2147" s="47">
        <v>40.47</v>
      </c>
      <c r="C2147" s="47" t="str">
        <f t="shared" si="66"/>
        <v>Obesity</v>
      </c>
      <c r="D2147" s="47">
        <v>11.15</v>
      </c>
      <c r="E2147" s="47" t="str">
        <f t="shared" si="67"/>
        <v>Above Diabetes</v>
      </c>
      <c r="F2147" s="47" t="s">
        <v>2380</v>
      </c>
      <c r="G2147" s="47" t="s">
        <v>2380</v>
      </c>
      <c r="H2147" s="47" t="s">
        <v>2380</v>
      </c>
      <c r="I2147" s="47">
        <v>0</v>
      </c>
      <c r="J2147" s="47" t="s">
        <v>2380</v>
      </c>
    </row>
    <row r="2148" spans="1:10" x14ac:dyDescent="0.25">
      <c r="A2148" s="47" t="s">
        <v>216</v>
      </c>
      <c r="B2148" s="47">
        <v>32.01</v>
      </c>
      <c r="C2148" s="47" t="str">
        <f t="shared" si="66"/>
        <v>Obesity</v>
      </c>
      <c r="D2148" s="47">
        <v>6.45</v>
      </c>
      <c r="E2148" s="47" t="str">
        <f t="shared" si="67"/>
        <v>Above Diabetes</v>
      </c>
      <c r="F2148" s="47" t="s">
        <v>2380</v>
      </c>
      <c r="G2148" s="47" t="s">
        <v>2380</v>
      </c>
      <c r="H2148" s="47" t="s">
        <v>2380</v>
      </c>
      <c r="I2148" s="47">
        <v>1</v>
      </c>
      <c r="J2148" s="47" t="s">
        <v>2380</v>
      </c>
    </row>
    <row r="2149" spans="1:10" x14ac:dyDescent="0.25">
      <c r="A2149" s="47" t="s">
        <v>215</v>
      </c>
      <c r="B2149" s="47">
        <v>33</v>
      </c>
      <c r="C2149" s="47" t="str">
        <f t="shared" si="66"/>
        <v>Obesity</v>
      </c>
      <c r="D2149" s="47">
        <v>9.27</v>
      </c>
      <c r="E2149" s="47" t="str">
        <f t="shared" si="67"/>
        <v>Above Diabetes</v>
      </c>
      <c r="F2149" s="47" t="s">
        <v>2380</v>
      </c>
      <c r="G2149" s="47" t="s">
        <v>2380</v>
      </c>
      <c r="H2149" s="47" t="s">
        <v>2380</v>
      </c>
      <c r="I2149" s="47">
        <v>0</v>
      </c>
      <c r="J2149" s="47" t="s">
        <v>2380</v>
      </c>
    </row>
    <row r="2150" spans="1:10" x14ac:dyDescent="0.25">
      <c r="A2150" s="47" t="s">
        <v>214</v>
      </c>
      <c r="B2150" s="47">
        <v>29.3</v>
      </c>
      <c r="C2150" s="47" t="str">
        <f t="shared" si="66"/>
        <v>Over Weight</v>
      </c>
      <c r="D2150" s="47">
        <v>6.15</v>
      </c>
      <c r="E2150" s="47" t="str">
        <f t="shared" si="67"/>
        <v>Prediabetes</v>
      </c>
      <c r="F2150" s="47" t="s">
        <v>2380</v>
      </c>
      <c r="G2150" s="47" t="s">
        <v>2380</v>
      </c>
      <c r="H2150" s="47" t="s">
        <v>2380</v>
      </c>
      <c r="I2150" s="47">
        <v>1</v>
      </c>
      <c r="J2150" s="47" t="s">
        <v>2380</v>
      </c>
    </row>
    <row r="2151" spans="1:10" x14ac:dyDescent="0.25">
      <c r="A2151" s="47" t="s">
        <v>213</v>
      </c>
      <c r="B2151" s="47">
        <v>25.8</v>
      </c>
      <c r="C2151" s="47" t="str">
        <f t="shared" si="66"/>
        <v>Over Weight</v>
      </c>
      <c r="D2151" s="47">
        <v>4.13</v>
      </c>
      <c r="E2151" s="47" t="str">
        <f t="shared" si="67"/>
        <v>Normal</v>
      </c>
      <c r="F2151" s="47" t="s">
        <v>2380</v>
      </c>
      <c r="G2151" s="47" t="s">
        <v>2380</v>
      </c>
      <c r="H2151" s="47" t="s">
        <v>2380</v>
      </c>
      <c r="I2151" s="47">
        <v>1</v>
      </c>
      <c r="J2151" s="47" t="s">
        <v>2380</v>
      </c>
    </row>
    <row r="2152" spans="1:10" x14ac:dyDescent="0.25">
      <c r="A2152" s="47" t="s">
        <v>212</v>
      </c>
      <c r="B2152" s="47">
        <v>23.4</v>
      </c>
      <c r="C2152" s="47" t="str">
        <f t="shared" si="66"/>
        <v>Healthy Weight</v>
      </c>
      <c r="D2152" s="47">
        <v>4.24</v>
      </c>
      <c r="E2152" s="47" t="str">
        <f t="shared" si="67"/>
        <v>Normal</v>
      </c>
      <c r="F2152" s="47" t="s">
        <v>2380</v>
      </c>
      <c r="G2152" s="47" t="s">
        <v>2380</v>
      </c>
      <c r="H2152" s="47" t="s">
        <v>2380</v>
      </c>
      <c r="I2152" s="47">
        <v>1</v>
      </c>
      <c r="J2152" s="47" t="s">
        <v>2380</v>
      </c>
    </row>
    <row r="2153" spans="1:10" x14ac:dyDescent="0.25">
      <c r="A2153" s="47" t="s">
        <v>211</v>
      </c>
      <c r="B2153" s="47">
        <v>27.93</v>
      </c>
      <c r="C2153" s="47" t="str">
        <f t="shared" si="66"/>
        <v>Over Weight</v>
      </c>
      <c r="D2153" s="47">
        <v>9.8800000000000008</v>
      </c>
      <c r="E2153" s="47" t="str">
        <f t="shared" si="67"/>
        <v>Above Diabetes</v>
      </c>
      <c r="F2153" s="47" t="s">
        <v>2380</v>
      </c>
      <c r="G2153" s="47" t="s">
        <v>2380</v>
      </c>
      <c r="H2153" s="47" t="s">
        <v>2380</v>
      </c>
      <c r="I2153" s="47">
        <v>0</v>
      </c>
      <c r="J2153" s="47" t="s">
        <v>2380</v>
      </c>
    </row>
    <row r="2154" spans="1:10" x14ac:dyDescent="0.25">
      <c r="A2154" s="47" t="s">
        <v>210</v>
      </c>
      <c r="B2154" s="47">
        <v>22</v>
      </c>
      <c r="C2154" s="47" t="str">
        <f t="shared" si="66"/>
        <v>Healthy Weight</v>
      </c>
      <c r="D2154" s="47">
        <v>9.5</v>
      </c>
      <c r="E2154" s="47" t="str">
        <f t="shared" si="67"/>
        <v>Above Diabetes</v>
      </c>
      <c r="F2154" s="47" t="s">
        <v>2380</v>
      </c>
      <c r="G2154" s="47" t="s">
        <v>2380</v>
      </c>
      <c r="H2154" s="47" t="s">
        <v>2380</v>
      </c>
      <c r="I2154" s="47">
        <v>0</v>
      </c>
      <c r="J2154" s="47" t="s">
        <v>2380</v>
      </c>
    </row>
    <row r="2155" spans="1:10" x14ac:dyDescent="0.25">
      <c r="A2155" s="47" t="s">
        <v>209</v>
      </c>
      <c r="B2155" s="47">
        <v>36.86</v>
      </c>
      <c r="C2155" s="47" t="str">
        <f t="shared" si="66"/>
        <v>Obesity</v>
      </c>
      <c r="D2155" s="47">
        <v>4.97</v>
      </c>
      <c r="E2155" s="47" t="str">
        <f t="shared" si="67"/>
        <v>Normal</v>
      </c>
      <c r="F2155" s="47" t="s">
        <v>2383</v>
      </c>
      <c r="G2155" s="47" t="s">
        <v>2380</v>
      </c>
      <c r="H2155" s="47" t="s">
        <v>2380</v>
      </c>
      <c r="I2155" s="47">
        <v>0</v>
      </c>
      <c r="J2155" s="47" t="s">
        <v>2380</v>
      </c>
    </row>
    <row r="2156" spans="1:10" x14ac:dyDescent="0.25">
      <c r="A2156" s="47" t="s">
        <v>208</v>
      </c>
      <c r="B2156" s="47">
        <v>31.254999999999999</v>
      </c>
      <c r="C2156" s="47" t="str">
        <f t="shared" si="66"/>
        <v>Obesity</v>
      </c>
      <c r="D2156" s="47">
        <v>5.49</v>
      </c>
      <c r="E2156" s="47" t="str">
        <f t="shared" si="67"/>
        <v>Normal</v>
      </c>
      <c r="F2156" s="47" t="s">
        <v>2383</v>
      </c>
      <c r="G2156" s="47" t="s">
        <v>2380</v>
      </c>
      <c r="H2156" s="47" t="s">
        <v>2380</v>
      </c>
      <c r="I2156" s="47">
        <v>0</v>
      </c>
      <c r="J2156" s="47" t="s">
        <v>2380</v>
      </c>
    </row>
    <row r="2157" spans="1:10" x14ac:dyDescent="0.25">
      <c r="A2157" s="47" t="s">
        <v>207</v>
      </c>
      <c r="B2157" s="47">
        <v>23.06</v>
      </c>
      <c r="C2157" s="47" t="str">
        <f t="shared" si="66"/>
        <v>Healthy Weight</v>
      </c>
      <c r="D2157" s="47">
        <v>4.47</v>
      </c>
      <c r="E2157" s="47" t="str">
        <f t="shared" si="67"/>
        <v>Normal</v>
      </c>
      <c r="F2157" s="47" t="s">
        <v>2380</v>
      </c>
      <c r="G2157" s="47" t="s">
        <v>2380</v>
      </c>
      <c r="H2157" s="47" t="s">
        <v>2380</v>
      </c>
      <c r="I2157" s="47">
        <v>0</v>
      </c>
      <c r="J2157" s="47" t="s">
        <v>2380</v>
      </c>
    </row>
    <row r="2158" spans="1:10" x14ac:dyDescent="0.25">
      <c r="A2158" s="47" t="s">
        <v>206</v>
      </c>
      <c r="B2158" s="47">
        <v>28.975000000000001</v>
      </c>
      <c r="C2158" s="47" t="str">
        <f t="shared" si="66"/>
        <v>Over Weight</v>
      </c>
      <c r="D2158" s="47">
        <v>4.34</v>
      </c>
      <c r="E2158" s="47" t="str">
        <f t="shared" si="67"/>
        <v>Normal</v>
      </c>
      <c r="F2158" s="47" t="s">
        <v>2383</v>
      </c>
      <c r="G2158" s="47" t="s">
        <v>2380</v>
      </c>
      <c r="H2158" s="47" t="s">
        <v>2380</v>
      </c>
      <c r="I2158" s="47">
        <v>0</v>
      </c>
      <c r="J2158" s="47" t="s">
        <v>2380</v>
      </c>
    </row>
    <row r="2159" spans="1:10" x14ac:dyDescent="0.25">
      <c r="A2159" s="47" t="s">
        <v>205</v>
      </c>
      <c r="B2159" s="47">
        <v>33.299999999999997</v>
      </c>
      <c r="C2159" s="47" t="str">
        <f t="shared" si="66"/>
        <v>Obesity</v>
      </c>
      <c r="D2159" s="47">
        <v>9.49</v>
      </c>
      <c r="E2159" s="47" t="str">
        <f t="shared" si="67"/>
        <v>Above Diabetes</v>
      </c>
      <c r="F2159" s="47" t="s">
        <v>2380</v>
      </c>
      <c r="G2159" s="47" t="s">
        <v>2380</v>
      </c>
      <c r="H2159" s="47" t="s">
        <v>2380</v>
      </c>
      <c r="I2159" s="47">
        <v>0</v>
      </c>
      <c r="J2159" s="47" t="s">
        <v>2380</v>
      </c>
    </row>
    <row r="2160" spans="1:10" x14ac:dyDescent="0.25">
      <c r="A2160" s="47" t="s">
        <v>204</v>
      </c>
      <c r="B2160" s="47">
        <v>33</v>
      </c>
      <c r="C2160" s="47" t="str">
        <f t="shared" si="66"/>
        <v>Obesity</v>
      </c>
      <c r="D2160" s="47">
        <v>10.16</v>
      </c>
      <c r="E2160" s="47" t="str">
        <f t="shared" si="67"/>
        <v>Above Diabetes</v>
      </c>
      <c r="F2160" s="47" t="s">
        <v>2380</v>
      </c>
      <c r="G2160" s="47" t="s">
        <v>2380</v>
      </c>
      <c r="H2160" s="47" t="s">
        <v>2380</v>
      </c>
      <c r="I2160" s="47">
        <v>0</v>
      </c>
      <c r="J2160" s="47" t="s">
        <v>2380</v>
      </c>
    </row>
    <row r="2161" spans="1:10" x14ac:dyDescent="0.25">
      <c r="A2161" s="47" t="s">
        <v>203</v>
      </c>
      <c r="B2161" s="47">
        <v>31.46</v>
      </c>
      <c r="C2161" s="47" t="str">
        <f t="shared" si="66"/>
        <v>Obesity</v>
      </c>
      <c r="D2161" s="47">
        <v>11.19</v>
      </c>
      <c r="E2161" s="47" t="str">
        <f t="shared" si="67"/>
        <v>Above Diabetes</v>
      </c>
      <c r="F2161" s="47" t="s">
        <v>2380</v>
      </c>
      <c r="G2161" s="47" t="s">
        <v>2380</v>
      </c>
      <c r="H2161" s="47" t="s">
        <v>2380</v>
      </c>
      <c r="I2161" s="47">
        <v>0</v>
      </c>
      <c r="J2161" s="47" t="s">
        <v>2380</v>
      </c>
    </row>
    <row r="2162" spans="1:10" x14ac:dyDescent="0.25">
      <c r="A2162" s="47" t="s">
        <v>202</v>
      </c>
      <c r="B2162" s="47">
        <v>29.6</v>
      </c>
      <c r="C2162" s="47" t="str">
        <f t="shared" si="66"/>
        <v>Over Weight</v>
      </c>
      <c r="D2162" s="47">
        <v>11.03</v>
      </c>
      <c r="E2162" s="47" t="str">
        <f t="shared" si="67"/>
        <v>Above Diabetes</v>
      </c>
      <c r="F2162" s="47" t="s">
        <v>2380</v>
      </c>
      <c r="G2162" s="47" t="s">
        <v>2380</v>
      </c>
      <c r="H2162" s="47" t="s">
        <v>2380</v>
      </c>
      <c r="I2162" s="47">
        <v>0</v>
      </c>
      <c r="J2162" s="47" t="s">
        <v>2380</v>
      </c>
    </row>
    <row r="2163" spans="1:10" x14ac:dyDescent="0.25">
      <c r="A2163" s="47" t="s">
        <v>201</v>
      </c>
      <c r="B2163" s="47">
        <v>22.05</v>
      </c>
      <c r="C2163" s="47" t="str">
        <f t="shared" si="66"/>
        <v>Healthy Weight</v>
      </c>
      <c r="D2163" s="47">
        <v>4.43</v>
      </c>
      <c r="E2163" s="47" t="str">
        <f t="shared" si="67"/>
        <v>Normal</v>
      </c>
      <c r="F2163" s="47" t="s">
        <v>2383</v>
      </c>
      <c r="G2163" s="47" t="s">
        <v>2380</v>
      </c>
      <c r="H2163" s="47" t="s">
        <v>2380</v>
      </c>
      <c r="I2163" s="47">
        <v>0</v>
      </c>
      <c r="J2163" s="47" t="s">
        <v>2380</v>
      </c>
    </row>
    <row r="2164" spans="1:10" x14ac:dyDescent="0.25">
      <c r="A2164" s="47" t="s">
        <v>199</v>
      </c>
      <c r="B2164" s="47">
        <v>27.06</v>
      </c>
      <c r="C2164" s="47" t="str">
        <f t="shared" si="66"/>
        <v>Over Weight</v>
      </c>
      <c r="D2164" s="47">
        <v>6.14</v>
      </c>
      <c r="E2164" s="47" t="str">
        <f t="shared" si="67"/>
        <v>Prediabetes</v>
      </c>
      <c r="F2164" s="47" t="s">
        <v>2380</v>
      </c>
      <c r="G2164" s="47" t="s">
        <v>2382</v>
      </c>
      <c r="H2164" s="47" t="s">
        <v>2380</v>
      </c>
      <c r="I2164" s="47">
        <v>1</v>
      </c>
      <c r="J2164" s="47" t="s">
        <v>2380</v>
      </c>
    </row>
    <row r="2165" spans="1:10" x14ac:dyDescent="0.25">
      <c r="A2165" s="47" t="s">
        <v>198</v>
      </c>
      <c r="B2165" s="47">
        <v>20.49</v>
      </c>
      <c r="C2165" s="47" t="str">
        <f t="shared" si="66"/>
        <v>Healthy Weight</v>
      </c>
      <c r="D2165" s="47">
        <v>4.87</v>
      </c>
      <c r="E2165" s="47" t="str">
        <f t="shared" si="67"/>
        <v>Normal</v>
      </c>
      <c r="F2165" s="47" t="s">
        <v>2380</v>
      </c>
      <c r="G2165" s="47" t="s">
        <v>2380</v>
      </c>
      <c r="H2165" s="47" t="s">
        <v>2380</v>
      </c>
      <c r="I2165" s="47">
        <v>0</v>
      </c>
      <c r="J2165" s="47" t="s">
        <v>2380</v>
      </c>
    </row>
    <row r="2166" spans="1:10" x14ac:dyDescent="0.25">
      <c r="A2166" s="47" t="s">
        <v>197</v>
      </c>
      <c r="B2166" s="47">
        <v>28.4</v>
      </c>
      <c r="C2166" s="47" t="str">
        <f t="shared" si="66"/>
        <v>Over Weight</v>
      </c>
      <c r="D2166" s="47">
        <v>4.3</v>
      </c>
      <c r="E2166" s="47" t="str">
        <f t="shared" si="67"/>
        <v>Normal</v>
      </c>
      <c r="F2166" s="47" t="s">
        <v>2380</v>
      </c>
      <c r="G2166" s="47" t="s">
        <v>2380</v>
      </c>
      <c r="H2166" s="47" t="s">
        <v>2383</v>
      </c>
      <c r="I2166" s="47">
        <v>1</v>
      </c>
      <c r="J2166" s="47" t="s">
        <v>2380</v>
      </c>
    </row>
    <row r="2167" spans="1:10" x14ac:dyDescent="0.25">
      <c r="A2167" s="47" t="s">
        <v>196</v>
      </c>
      <c r="B2167" s="47">
        <v>41.91</v>
      </c>
      <c r="C2167" s="47" t="str">
        <f t="shared" si="66"/>
        <v>Obesity</v>
      </c>
      <c r="D2167" s="47">
        <v>6.19</v>
      </c>
      <c r="E2167" s="47" t="str">
        <f t="shared" si="67"/>
        <v>Prediabetes</v>
      </c>
      <c r="F2167" s="47" t="s">
        <v>2380</v>
      </c>
      <c r="G2167" s="47" t="s">
        <v>2380</v>
      </c>
      <c r="H2167" s="47" t="s">
        <v>2380</v>
      </c>
      <c r="I2167" s="47">
        <v>0</v>
      </c>
      <c r="J2167" s="47" t="s">
        <v>2380</v>
      </c>
    </row>
    <row r="2168" spans="1:10" x14ac:dyDescent="0.25">
      <c r="A2168" s="47" t="s">
        <v>195</v>
      </c>
      <c r="B2168" s="47">
        <v>24.6</v>
      </c>
      <c r="C2168" s="47" t="str">
        <f t="shared" si="66"/>
        <v>Healthy Weight</v>
      </c>
      <c r="D2168" s="47">
        <v>6.19</v>
      </c>
      <c r="E2168" s="47" t="str">
        <f t="shared" si="67"/>
        <v>Prediabetes</v>
      </c>
      <c r="F2168" s="47" t="s">
        <v>2380</v>
      </c>
      <c r="G2168" s="47" t="s">
        <v>2380</v>
      </c>
      <c r="H2168" s="47" t="s">
        <v>2383</v>
      </c>
      <c r="I2168" s="47">
        <v>1</v>
      </c>
      <c r="J2168" s="47" t="s">
        <v>2380</v>
      </c>
    </row>
    <row r="2169" spans="1:10" x14ac:dyDescent="0.25">
      <c r="A2169" s="47" t="s">
        <v>194</v>
      </c>
      <c r="B2169" s="47">
        <v>20.9</v>
      </c>
      <c r="C2169" s="47" t="str">
        <f t="shared" si="66"/>
        <v>Healthy Weight</v>
      </c>
      <c r="D2169" s="47">
        <v>5.12</v>
      </c>
      <c r="E2169" s="47" t="str">
        <f t="shared" si="67"/>
        <v>Normal</v>
      </c>
      <c r="F2169" s="47" t="s">
        <v>2380</v>
      </c>
      <c r="G2169" s="47" t="s">
        <v>2380</v>
      </c>
      <c r="H2169" s="47" t="s">
        <v>2383</v>
      </c>
      <c r="I2169" s="47">
        <v>1</v>
      </c>
      <c r="J2169" s="47" t="s">
        <v>2380</v>
      </c>
    </row>
    <row r="2170" spans="1:10" x14ac:dyDescent="0.25">
      <c r="A2170" s="47" t="s">
        <v>193</v>
      </c>
      <c r="B2170" s="47">
        <v>34.4</v>
      </c>
      <c r="C2170" s="47" t="str">
        <f t="shared" si="66"/>
        <v>Obesity</v>
      </c>
      <c r="D2170" s="47">
        <v>4.04</v>
      </c>
      <c r="E2170" s="47" t="str">
        <f t="shared" si="67"/>
        <v>Normal</v>
      </c>
      <c r="F2170" s="47" t="s">
        <v>2380</v>
      </c>
      <c r="G2170" s="47" t="s">
        <v>2380</v>
      </c>
      <c r="H2170" s="47" t="s">
        <v>2380</v>
      </c>
      <c r="I2170" s="47">
        <v>0</v>
      </c>
      <c r="J2170" s="47" t="s">
        <v>2380</v>
      </c>
    </row>
    <row r="2171" spans="1:10" x14ac:dyDescent="0.25">
      <c r="A2171" s="47" t="s">
        <v>192</v>
      </c>
      <c r="B2171" s="47">
        <v>32.56</v>
      </c>
      <c r="C2171" s="47" t="str">
        <f t="shared" si="66"/>
        <v>Obesity</v>
      </c>
      <c r="D2171" s="47">
        <v>5.36</v>
      </c>
      <c r="E2171" s="47" t="str">
        <f t="shared" si="67"/>
        <v>Normal</v>
      </c>
      <c r="F2171" s="47" t="s">
        <v>2380</v>
      </c>
      <c r="G2171" s="47" t="s">
        <v>2380</v>
      </c>
      <c r="H2171" s="47" t="s">
        <v>2380</v>
      </c>
      <c r="I2171" s="47">
        <v>0</v>
      </c>
      <c r="J2171" s="47" t="s">
        <v>2380</v>
      </c>
    </row>
    <row r="2172" spans="1:10" x14ac:dyDescent="0.25">
      <c r="A2172" s="47" t="s">
        <v>191</v>
      </c>
      <c r="B2172" s="47">
        <v>27.98</v>
      </c>
      <c r="C2172" s="47" t="str">
        <f t="shared" si="66"/>
        <v>Over Weight</v>
      </c>
      <c r="D2172" s="47">
        <v>4.38</v>
      </c>
      <c r="E2172" s="47" t="str">
        <f t="shared" si="67"/>
        <v>Normal</v>
      </c>
      <c r="F2172" s="47" t="s">
        <v>2380</v>
      </c>
      <c r="G2172" s="47" t="s">
        <v>2382</v>
      </c>
      <c r="H2172" s="47" t="s">
        <v>2380</v>
      </c>
      <c r="I2172" s="47">
        <v>1</v>
      </c>
      <c r="J2172" s="47" t="s">
        <v>2380</v>
      </c>
    </row>
    <row r="2173" spans="1:10" x14ac:dyDescent="0.25">
      <c r="A2173" s="47" t="s">
        <v>190</v>
      </c>
      <c r="B2173" s="47">
        <v>26.51</v>
      </c>
      <c r="C2173" s="47" t="str">
        <f t="shared" si="66"/>
        <v>Over Weight</v>
      </c>
      <c r="D2173" s="47">
        <v>4.58</v>
      </c>
      <c r="E2173" s="47" t="str">
        <f t="shared" si="67"/>
        <v>Normal</v>
      </c>
      <c r="F2173" s="47" t="s">
        <v>2380</v>
      </c>
      <c r="G2173" s="47" t="s">
        <v>2380</v>
      </c>
      <c r="H2173" s="47" t="s">
        <v>2380</v>
      </c>
      <c r="I2173" s="47">
        <v>0</v>
      </c>
      <c r="J2173" s="47" t="s">
        <v>2380</v>
      </c>
    </row>
    <row r="2174" spans="1:10" x14ac:dyDescent="0.25">
      <c r="A2174" s="47" t="s">
        <v>189</v>
      </c>
      <c r="B2174" s="47">
        <v>29.734999999999999</v>
      </c>
      <c r="C2174" s="47" t="str">
        <f t="shared" si="66"/>
        <v>Over Weight</v>
      </c>
      <c r="D2174" s="47">
        <v>11.92</v>
      </c>
      <c r="E2174" s="47" t="str">
        <f t="shared" si="67"/>
        <v>Above Diabetes</v>
      </c>
      <c r="F2174" s="47" t="s">
        <v>2380</v>
      </c>
      <c r="G2174" s="47" t="s">
        <v>2380</v>
      </c>
      <c r="H2174" s="47" t="s">
        <v>2380</v>
      </c>
      <c r="I2174" s="47">
        <v>0</v>
      </c>
      <c r="J2174" s="47" t="s">
        <v>2380</v>
      </c>
    </row>
    <row r="2175" spans="1:10" x14ac:dyDescent="0.25">
      <c r="A2175" s="47" t="s">
        <v>188</v>
      </c>
      <c r="B2175" s="47">
        <v>40.5</v>
      </c>
      <c r="C2175" s="47" t="str">
        <f t="shared" si="66"/>
        <v>Obesity</v>
      </c>
      <c r="D2175" s="47">
        <v>5.4</v>
      </c>
      <c r="E2175" s="47" t="str">
        <f t="shared" si="67"/>
        <v>Normal</v>
      </c>
      <c r="F2175" s="47" t="s">
        <v>2380</v>
      </c>
      <c r="G2175" s="47" t="s">
        <v>2380</v>
      </c>
      <c r="H2175" s="47" t="s">
        <v>2383</v>
      </c>
      <c r="I2175" s="47">
        <v>1</v>
      </c>
      <c r="J2175" s="47" t="s">
        <v>2380</v>
      </c>
    </row>
    <row r="2176" spans="1:10" x14ac:dyDescent="0.25">
      <c r="A2176" s="47" t="s">
        <v>187</v>
      </c>
      <c r="B2176" s="47">
        <v>25.64</v>
      </c>
      <c r="C2176" s="47" t="str">
        <f t="shared" si="66"/>
        <v>Over Weight</v>
      </c>
      <c r="D2176" s="47">
        <v>4.76</v>
      </c>
      <c r="E2176" s="47" t="str">
        <f t="shared" si="67"/>
        <v>Normal</v>
      </c>
      <c r="F2176" s="47" t="s">
        <v>2380</v>
      </c>
      <c r="G2176" s="47" t="s">
        <v>2380</v>
      </c>
      <c r="H2176" s="47" t="s">
        <v>2380</v>
      </c>
      <c r="I2176" s="47">
        <v>1</v>
      </c>
      <c r="J2176" s="47" t="s">
        <v>2380</v>
      </c>
    </row>
    <row r="2177" spans="1:10" x14ac:dyDescent="0.25">
      <c r="A2177" s="47" t="s">
        <v>186</v>
      </c>
      <c r="B2177" s="47">
        <v>32.9</v>
      </c>
      <c r="C2177" s="47" t="str">
        <f t="shared" si="66"/>
        <v>Obesity</v>
      </c>
      <c r="D2177" s="47">
        <v>4.78</v>
      </c>
      <c r="E2177" s="47" t="str">
        <f t="shared" si="67"/>
        <v>Normal</v>
      </c>
      <c r="F2177" s="47" t="s">
        <v>2380</v>
      </c>
      <c r="G2177" s="47" t="s">
        <v>2380</v>
      </c>
      <c r="H2177" s="47" t="s">
        <v>2383</v>
      </c>
      <c r="I2177" s="47">
        <v>1</v>
      </c>
      <c r="J2177" s="47" t="s">
        <v>2380</v>
      </c>
    </row>
    <row r="2178" spans="1:10" x14ac:dyDescent="0.25">
      <c r="A2178" s="47" t="s">
        <v>185</v>
      </c>
      <c r="B2178" s="47">
        <v>29.8</v>
      </c>
      <c r="C2178" s="47" t="str">
        <f t="shared" si="66"/>
        <v>Over Weight</v>
      </c>
      <c r="D2178" s="47">
        <v>4.26</v>
      </c>
      <c r="E2178" s="47" t="str">
        <f t="shared" si="67"/>
        <v>Normal</v>
      </c>
      <c r="F2178" s="47" t="s">
        <v>2380</v>
      </c>
      <c r="G2178" s="47" t="s">
        <v>2380</v>
      </c>
      <c r="H2178" s="47" t="s">
        <v>2383</v>
      </c>
      <c r="I2178" s="47">
        <v>1</v>
      </c>
      <c r="J2178" s="47" t="s">
        <v>2380</v>
      </c>
    </row>
    <row r="2179" spans="1:10" x14ac:dyDescent="0.25">
      <c r="A2179" s="47" t="s">
        <v>184</v>
      </c>
      <c r="B2179" s="47">
        <v>28.9</v>
      </c>
      <c r="C2179" s="47" t="str">
        <f t="shared" ref="C2179:C2242" si="68">IF(B2179&lt;18.5,"Under Weight", IF(B2179&lt;=24.9,"Healthy Weight", IF(B2179&lt;=29.9,"Over Weight","Obesity")))</f>
        <v>Over Weight</v>
      </c>
      <c r="D2179" s="47">
        <v>5.85</v>
      </c>
      <c r="E2179" s="47" t="str">
        <f t="shared" ref="E2179:E2242" si="69">IF(D2179&lt;5.7,"Normal", IF(D2179&lt;=6.4,"Prediabetes","Above Diabetes"))</f>
        <v>Prediabetes</v>
      </c>
      <c r="F2179" s="47" t="s">
        <v>2380</v>
      </c>
      <c r="G2179" s="47" t="s">
        <v>2380</v>
      </c>
      <c r="H2179" s="47" t="s">
        <v>2383</v>
      </c>
      <c r="I2179" s="47">
        <v>1</v>
      </c>
      <c r="J2179" s="47" t="s">
        <v>2380</v>
      </c>
    </row>
    <row r="2180" spans="1:10" x14ac:dyDescent="0.25">
      <c r="A2180" s="47" t="s">
        <v>183</v>
      </c>
      <c r="B2180" s="47">
        <v>24.7</v>
      </c>
      <c r="C2180" s="47" t="str">
        <f t="shared" si="68"/>
        <v>Healthy Weight</v>
      </c>
      <c r="D2180" s="47">
        <v>5.32</v>
      </c>
      <c r="E2180" s="47" t="str">
        <f t="shared" si="69"/>
        <v>Normal</v>
      </c>
      <c r="F2180" s="47" t="s">
        <v>2380</v>
      </c>
      <c r="G2180" s="47" t="s">
        <v>2380</v>
      </c>
      <c r="H2180" s="47" t="s">
        <v>2383</v>
      </c>
      <c r="I2180" s="47">
        <v>1</v>
      </c>
      <c r="J2180" s="47" t="s">
        <v>2380</v>
      </c>
    </row>
    <row r="2181" spans="1:10" x14ac:dyDescent="0.25">
      <c r="A2181" s="47" t="s">
        <v>182</v>
      </c>
      <c r="B2181" s="47">
        <v>20.6</v>
      </c>
      <c r="C2181" s="47" t="str">
        <f t="shared" si="68"/>
        <v>Healthy Weight</v>
      </c>
      <c r="D2181" s="47">
        <v>5.14</v>
      </c>
      <c r="E2181" s="47" t="str">
        <f t="shared" si="69"/>
        <v>Normal</v>
      </c>
      <c r="F2181" s="47" t="s">
        <v>2380</v>
      </c>
      <c r="G2181" s="47" t="s">
        <v>2380</v>
      </c>
      <c r="H2181" s="47" t="s">
        <v>2383</v>
      </c>
      <c r="I2181" s="47">
        <v>1</v>
      </c>
      <c r="J2181" s="47" t="s">
        <v>2380</v>
      </c>
    </row>
    <row r="2182" spans="1:10" x14ac:dyDescent="0.25">
      <c r="A2182" s="47" t="s">
        <v>181</v>
      </c>
      <c r="B2182" s="47">
        <v>18.600000000000001</v>
      </c>
      <c r="C2182" s="47" t="str">
        <f t="shared" si="68"/>
        <v>Healthy Weight</v>
      </c>
      <c r="D2182" s="47">
        <v>5</v>
      </c>
      <c r="E2182" s="47" t="str">
        <f t="shared" si="69"/>
        <v>Normal</v>
      </c>
      <c r="F2182" s="47" t="s">
        <v>2380</v>
      </c>
      <c r="G2182" s="47" t="s">
        <v>2380</v>
      </c>
      <c r="H2182" s="47" t="s">
        <v>2383</v>
      </c>
      <c r="I2182" s="47">
        <v>1</v>
      </c>
      <c r="J2182" s="47" t="s">
        <v>2380</v>
      </c>
    </row>
    <row r="2183" spans="1:10" x14ac:dyDescent="0.25">
      <c r="A2183" s="47" t="s">
        <v>180</v>
      </c>
      <c r="B2183" s="47">
        <v>17.8</v>
      </c>
      <c r="C2183" s="47" t="str">
        <f t="shared" si="68"/>
        <v>Under Weight</v>
      </c>
      <c r="D2183" s="47">
        <v>4.55</v>
      </c>
      <c r="E2183" s="47" t="str">
        <f t="shared" si="69"/>
        <v>Normal</v>
      </c>
      <c r="F2183" s="47" t="s">
        <v>2380</v>
      </c>
      <c r="G2183" s="47" t="s">
        <v>2380</v>
      </c>
      <c r="H2183" s="47" t="s">
        <v>2383</v>
      </c>
      <c r="I2183" s="47">
        <v>1</v>
      </c>
      <c r="J2183" s="47" t="s">
        <v>2380</v>
      </c>
    </row>
    <row r="2184" spans="1:10" x14ac:dyDescent="0.25">
      <c r="A2184" s="47" t="s">
        <v>179</v>
      </c>
      <c r="B2184" s="47">
        <v>35.200000000000003</v>
      </c>
      <c r="C2184" s="47" t="str">
        <f t="shared" si="68"/>
        <v>Obesity</v>
      </c>
      <c r="D2184" s="47">
        <v>5.97</v>
      </c>
      <c r="E2184" s="47" t="str">
        <f t="shared" si="69"/>
        <v>Prediabetes</v>
      </c>
      <c r="F2184" s="47" t="s">
        <v>2380</v>
      </c>
      <c r="G2184" s="47" t="s">
        <v>2382</v>
      </c>
      <c r="H2184" s="47" t="s">
        <v>2380</v>
      </c>
      <c r="I2184" s="47">
        <v>1</v>
      </c>
      <c r="J2184" s="47" t="s">
        <v>2380</v>
      </c>
    </row>
    <row r="2185" spans="1:10" x14ac:dyDescent="0.25">
      <c r="A2185" s="47" t="s">
        <v>178</v>
      </c>
      <c r="B2185" s="47">
        <v>33.770000000000003</v>
      </c>
      <c r="C2185" s="47" t="str">
        <f t="shared" si="68"/>
        <v>Obesity</v>
      </c>
      <c r="D2185" s="47">
        <v>4.0199999999999996</v>
      </c>
      <c r="E2185" s="47" t="str">
        <f t="shared" si="69"/>
        <v>Normal</v>
      </c>
      <c r="F2185" s="47" t="s">
        <v>2380</v>
      </c>
      <c r="G2185" s="47" t="s">
        <v>2382</v>
      </c>
      <c r="H2185" s="47" t="s">
        <v>2380</v>
      </c>
      <c r="I2185" s="47">
        <v>1</v>
      </c>
      <c r="J2185" s="47" t="s">
        <v>2380</v>
      </c>
    </row>
    <row r="2186" spans="1:10" x14ac:dyDescent="0.25">
      <c r="A2186" s="47" t="s">
        <v>177</v>
      </c>
      <c r="B2186" s="47">
        <v>30.03</v>
      </c>
      <c r="C2186" s="47" t="str">
        <f t="shared" si="68"/>
        <v>Obesity</v>
      </c>
      <c r="D2186" s="47">
        <v>4.04</v>
      </c>
      <c r="E2186" s="47" t="str">
        <f t="shared" si="69"/>
        <v>Normal</v>
      </c>
      <c r="F2186" s="47" t="s">
        <v>2380</v>
      </c>
      <c r="G2186" s="47" t="s">
        <v>2382</v>
      </c>
      <c r="H2186" s="47" t="s">
        <v>2380</v>
      </c>
      <c r="I2186" s="47">
        <v>1</v>
      </c>
      <c r="J2186" s="47" t="s">
        <v>2380</v>
      </c>
    </row>
    <row r="2187" spans="1:10" x14ac:dyDescent="0.25">
      <c r="A2187" s="47" t="s">
        <v>176</v>
      </c>
      <c r="B2187" s="47">
        <v>29.37</v>
      </c>
      <c r="C2187" s="47" t="str">
        <f t="shared" si="68"/>
        <v>Over Weight</v>
      </c>
      <c r="D2187" s="47">
        <v>5.54</v>
      </c>
      <c r="E2187" s="47" t="str">
        <f t="shared" si="69"/>
        <v>Normal</v>
      </c>
      <c r="F2187" s="47" t="s">
        <v>2380</v>
      </c>
      <c r="G2187" s="47" t="s">
        <v>2382</v>
      </c>
      <c r="H2187" s="47" t="s">
        <v>2380</v>
      </c>
      <c r="I2187" s="47">
        <v>1</v>
      </c>
      <c r="J2187" s="47" t="s">
        <v>2380</v>
      </c>
    </row>
    <row r="2188" spans="1:10" x14ac:dyDescent="0.25">
      <c r="A2188" s="47" t="s">
        <v>175</v>
      </c>
      <c r="B2188" s="47">
        <v>28.5</v>
      </c>
      <c r="C2188" s="47" t="str">
        <f t="shared" si="68"/>
        <v>Over Weight</v>
      </c>
      <c r="D2188" s="47">
        <v>4.03</v>
      </c>
      <c r="E2188" s="47" t="str">
        <f t="shared" si="69"/>
        <v>Normal</v>
      </c>
      <c r="F2188" s="47" t="s">
        <v>2380</v>
      </c>
      <c r="G2188" s="47" t="s">
        <v>2382</v>
      </c>
      <c r="H2188" s="47" t="s">
        <v>2380</v>
      </c>
      <c r="I2188" s="47">
        <v>1</v>
      </c>
      <c r="J2188" s="47" t="s">
        <v>2380</v>
      </c>
    </row>
    <row r="2189" spans="1:10" x14ac:dyDescent="0.25">
      <c r="A2189" s="47" t="s">
        <v>174</v>
      </c>
      <c r="B2189" s="47">
        <v>23.32</v>
      </c>
      <c r="C2189" s="47" t="str">
        <f t="shared" si="68"/>
        <v>Healthy Weight</v>
      </c>
      <c r="D2189" s="47">
        <v>5.62</v>
      </c>
      <c r="E2189" s="47" t="str">
        <f t="shared" si="69"/>
        <v>Normal</v>
      </c>
      <c r="F2189" s="47" t="s">
        <v>2380</v>
      </c>
      <c r="G2189" s="47" t="s">
        <v>2382</v>
      </c>
      <c r="H2189" s="47" t="s">
        <v>2380</v>
      </c>
      <c r="I2189" s="47">
        <v>1</v>
      </c>
      <c r="J2189" s="47" t="s">
        <v>2380</v>
      </c>
    </row>
    <row r="2190" spans="1:10" x14ac:dyDescent="0.25">
      <c r="A2190" s="47" t="s">
        <v>173</v>
      </c>
      <c r="B2190" s="47">
        <v>26.125</v>
      </c>
      <c r="C2190" s="47" t="str">
        <f t="shared" si="68"/>
        <v>Over Weight</v>
      </c>
      <c r="D2190" s="47">
        <v>5.27</v>
      </c>
      <c r="E2190" s="47" t="str">
        <f t="shared" si="69"/>
        <v>Normal</v>
      </c>
      <c r="F2190" s="47" t="s">
        <v>2380</v>
      </c>
      <c r="G2190" s="47" t="s">
        <v>2382</v>
      </c>
      <c r="H2190" s="47" t="s">
        <v>2380</v>
      </c>
      <c r="I2190" s="47">
        <v>1</v>
      </c>
      <c r="J2190" s="47" t="s">
        <v>2380</v>
      </c>
    </row>
    <row r="2191" spans="1:10" x14ac:dyDescent="0.25">
      <c r="A2191" s="47" t="s">
        <v>172</v>
      </c>
      <c r="B2191" s="47">
        <v>25.46</v>
      </c>
      <c r="C2191" s="47" t="str">
        <f t="shared" si="68"/>
        <v>Over Weight</v>
      </c>
      <c r="D2191" s="47">
        <v>5.18</v>
      </c>
      <c r="E2191" s="47" t="str">
        <f t="shared" si="69"/>
        <v>Normal</v>
      </c>
      <c r="F2191" s="47" t="s">
        <v>2380</v>
      </c>
      <c r="G2191" s="47" t="s">
        <v>2382</v>
      </c>
      <c r="H2191" s="47" t="s">
        <v>2380</v>
      </c>
      <c r="I2191" s="47">
        <v>1</v>
      </c>
      <c r="J2191" s="47" t="s">
        <v>2380</v>
      </c>
    </row>
    <row r="2192" spans="1:10" x14ac:dyDescent="0.25">
      <c r="A2192" s="47" t="s">
        <v>171</v>
      </c>
      <c r="B2192" s="47">
        <v>23.75</v>
      </c>
      <c r="C2192" s="47" t="str">
        <f t="shared" si="68"/>
        <v>Healthy Weight</v>
      </c>
      <c r="D2192" s="47">
        <v>5.27</v>
      </c>
      <c r="E2192" s="47" t="str">
        <f t="shared" si="69"/>
        <v>Normal</v>
      </c>
      <c r="F2192" s="47" t="s">
        <v>2380</v>
      </c>
      <c r="G2192" s="47" t="s">
        <v>2382</v>
      </c>
      <c r="H2192" s="47" t="s">
        <v>2380</v>
      </c>
      <c r="I2192" s="47">
        <v>1</v>
      </c>
      <c r="J2192" s="47" t="s">
        <v>2380</v>
      </c>
    </row>
    <row r="2193" spans="1:10" x14ac:dyDescent="0.25">
      <c r="A2193" s="47" t="s">
        <v>169</v>
      </c>
      <c r="B2193" s="47">
        <v>23.085000000000001</v>
      </c>
      <c r="C2193" s="47" t="str">
        <f t="shared" si="68"/>
        <v>Healthy Weight</v>
      </c>
      <c r="D2193" s="47">
        <v>5.62</v>
      </c>
      <c r="E2193" s="47" t="str">
        <f t="shared" si="69"/>
        <v>Normal</v>
      </c>
      <c r="F2193" s="47" t="s">
        <v>2380</v>
      </c>
      <c r="G2193" s="47" t="s">
        <v>2382</v>
      </c>
      <c r="H2193" s="47" t="s">
        <v>2380</v>
      </c>
      <c r="I2193" s="47">
        <v>1</v>
      </c>
      <c r="J2193" s="47" t="s">
        <v>2380</v>
      </c>
    </row>
    <row r="2194" spans="1:10" x14ac:dyDescent="0.25">
      <c r="A2194" s="47" t="s">
        <v>167</v>
      </c>
      <c r="B2194" s="47">
        <v>22.99</v>
      </c>
      <c r="C2194" s="47" t="str">
        <f t="shared" si="68"/>
        <v>Healthy Weight</v>
      </c>
      <c r="D2194" s="47">
        <v>5.0599999999999996</v>
      </c>
      <c r="E2194" s="47" t="str">
        <f t="shared" si="69"/>
        <v>Normal</v>
      </c>
      <c r="F2194" s="47" t="s">
        <v>2380</v>
      </c>
      <c r="G2194" s="47" t="s">
        <v>2382</v>
      </c>
      <c r="H2194" s="47" t="s">
        <v>2380</v>
      </c>
      <c r="I2194" s="47">
        <v>1</v>
      </c>
      <c r="J2194" s="47" t="s">
        <v>2380</v>
      </c>
    </row>
    <row r="2195" spans="1:10" x14ac:dyDescent="0.25">
      <c r="A2195" s="47" t="s">
        <v>165</v>
      </c>
      <c r="B2195" s="47">
        <v>21.47</v>
      </c>
      <c r="C2195" s="47" t="str">
        <f t="shared" si="68"/>
        <v>Healthy Weight</v>
      </c>
      <c r="D2195" s="47">
        <v>4.6900000000000004</v>
      </c>
      <c r="E2195" s="47" t="str">
        <f t="shared" si="69"/>
        <v>Normal</v>
      </c>
      <c r="F2195" s="47" t="s">
        <v>2380</v>
      </c>
      <c r="G2195" s="47" t="s">
        <v>2382</v>
      </c>
      <c r="H2195" s="47" t="s">
        <v>2380</v>
      </c>
      <c r="I2195" s="47">
        <v>1</v>
      </c>
      <c r="J2195" s="47" t="s">
        <v>2380</v>
      </c>
    </row>
    <row r="2196" spans="1:10" x14ac:dyDescent="0.25">
      <c r="A2196" s="47" t="s">
        <v>163</v>
      </c>
      <c r="B2196" s="47">
        <v>15.96</v>
      </c>
      <c r="C2196" s="47" t="str">
        <f t="shared" si="68"/>
        <v>Under Weight</v>
      </c>
      <c r="D2196" s="47">
        <v>5.44</v>
      </c>
      <c r="E2196" s="47" t="str">
        <f t="shared" si="69"/>
        <v>Normal</v>
      </c>
      <c r="F2196" s="47" t="s">
        <v>2380</v>
      </c>
      <c r="G2196" s="47" t="s">
        <v>2382</v>
      </c>
      <c r="H2196" s="47" t="s">
        <v>2380</v>
      </c>
      <c r="I2196" s="47">
        <v>1</v>
      </c>
      <c r="J2196" s="47" t="s">
        <v>2380</v>
      </c>
    </row>
    <row r="2197" spans="1:10" x14ac:dyDescent="0.25">
      <c r="A2197" s="47" t="s">
        <v>162</v>
      </c>
      <c r="B2197" s="47">
        <v>39.5</v>
      </c>
      <c r="C2197" s="47" t="str">
        <f t="shared" si="68"/>
        <v>Obesity</v>
      </c>
      <c r="D2197" s="47">
        <v>5.05</v>
      </c>
      <c r="E2197" s="47" t="str">
        <f t="shared" si="69"/>
        <v>Normal</v>
      </c>
      <c r="F2197" s="47" t="s">
        <v>2380</v>
      </c>
      <c r="G2197" s="47" t="s">
        <v>2382</v>
      </c>
      <c r="H2197" s="47" t="s">
        <v>2380</v>
      </c>
      <c r="I2197" s="47">
        <v>1</v>
      </c>
      <c r="J2197" s="47" t="s">
        <v>2380</v>
      </c>
    </row>
    <row r="2198" spans="1:10" x14ac:dyDescent="0.25">
      <c r="A2198" s="47" t="s">
        <v>161</v>
      </c>
      <c r="B2198" s="47">
        <v>33.770000000000003</v>
      </c>
      <c r="C2198" s="47" t="str">
        <f t="shared" si="68"/>
        <v>Obesity</v>
      </c>
      <c r="D2198" s="47">
        <v>6</v>
      </c>
      <c r="E2198" s="47" t="str">
        <f t="shared" si="69"/>
        <v>Prediabetes</v>
      </c>
      <c r="F2198" s="47" t="s">
        <v>2380</v>
      </c>
      <c r="G2198" s="47" t="s">
        <v>2382</v>
      </c>
      <c r="H2198" s="47" t="s">
        <v>2380</v>
      </c>
      <c r="I2198" s="47">
        <v>1</v>
      </c>
      <c r="J2198" s="47" t="s">
        <v>2380</v>
      </c>
    </row>
    <row r="2199" spans="1:10" x14ac:dyDescent="0.25">
      <c r="A2199" s="47" t="s">
        <v>160</v>
      </c>
      <c r="B2199" s="47">
        <v>26.84</v>
      </c>
      <c r="C2199" s="47" t="str">
        <f t="shared" si="68"/>
        <v>Over Weight</v>
      </c>
      <c r="D2199" s="47">
        <v>5.99</v>
      </c>
      <c r="E2199" s="47" t="str">
        <f t="shared" si="69"/>
        <v>Prediabetes</v>
      </c>
      <c r="F2199" s="47" t="s">
        <v>2383</v>
      </c>
      <c r="G2199" s="47" t="s">
        <v>2382</v>
      </c>
      <c r="H2199" s="47" t="s">
        <v>2380</v>
      </c>
      <c r="I2199" s="47">
        <v>1</v>
      </c>
      <c r="J2199" s="47" t="s">
        <v>2380</v>
      </c>
    </row>
    <row r="2200" spans="1:10" x14ac:dyDescent="0.25">
      <c r="A2200" s="47" t="s">
        <v>159</v>
      </c>
      <c r="B2200" s="47">
        <v>35.53</v>
      </c>
      <c r="C2200" s="47" t="str">
        <f t="shared" si="68"/>
        <v>Obesity</v>
      </c>
      <c r="D2200" s="47">
        <v>4.3600000000000003</v>
      </c>
      <c r="E2200" s="47" t="str">
        <f t="shared" si="69"/>
        <v>Normal</v>
      </c>
      <c r="F2200" s="47" t="s">
        <v>2380</v>
      </c>
      <c r="G2200" s="47" t="s">
        <v>2380</v>
      </c>
      <c r="H2200" s="47" t="s">
        <v>2383</v>
      </c>
      <c r="I2200" s="47">
        <v>1</v>
      </c>
      <c r="J2200" s="47" t="s">
        <v>2380</v>
      </c>
    </row>
    <row r="2201" spans="1:10" x14ac:dyDescent="0.25">
      <c r="A2201" s="47" t="s">
        <v>158</v>
      </c>
      <c r="B2201" s="47">
        <v>30.59</v>
      </c>
      <c r="C2201" s="47" t="str">
        <f t="shared" si="68"/>
        <v>Obesity</v>
      </c>
      <c r="D2201" s="47">
        <v>4.41</v>
      </c>
      <c r="E2201" s="47" t="str">
        <f t="shared" si="69"/>
        <v>Normal</v>
      </c>
      <c r="F2201" s="47" t="s">
        <v>2380</v>
      </c>
      <c r="G2201" s="47" t="s">
        <v>2380</v>
      </c>
      <c r="H2201" s="47" t="s">
        <v>2383</v>
      </c>
      <c r="I2201" s="47">
        <v>1</v>
      </c>
      <c r="J2201" s="47" t="s">
        <v>2380</v>
      </c>
    </row>
    <row r="2202" spans="1:10" x14ac:dyDescent="0.25">
      <c r="A2202" s="47" t="s">
        <v>157</v>
      </c>
      <c r="B2202" s="47">
        <v>30.59</v>
      </c>
      <c r="C2202" s="47" t="str">
        <f t="shared" si="68"/>
        <v>Obesity</v>
      </c>
      <c r="D2202" s="47">
        <v>4.17</v>
      </c>
      <c r="E2202" s="47" t="str">
        <f t="shared" si="69"/>
        <v>Normal</v>
      </c>
      <c r="F2202" s="47" t="s">
        <v>2380</v>
      </c>
      <c r="G2202" s="47" t="s">
        <v>2380</v>
      </c>
      <c r="H2202" s="47" t="s">
        <v>2383</v>
      </c>
      <c r="I2202" s="47">
        <v>1</v>
      </c>
      <c r="J2202" s="47" t="s">
        <v>2380</v>
      </c>
    </row>
    <row r="2203" spans="1:10" x14ac:dyDescent="0.25">
      <c r="A2203" s="47" t="s">
        <v>156</v>
      </c>
      <c r="B2203" s="47">
        <v>27.835000000000001</v>
      </c>
      <c r="C2203" s="47" t="str">
        <f t="shared" si="68"/>
        <v>Over Weight</v>
      </c>
      <c r="D2203" s="47">
        <v>4.4400000000000004</v>
      </c>
      <c r="E2203" s="47" t="str">
        <f t="shared" si="69"/>
        <v>Normal</v>
      </c>
      <c r="F2203" s="47" t="s">
        <v>2380</v>
      </c>
      <c r="G2203" s="47" t="s">
        <v>2380</v>
      </c>
      <c r="H2203" s="47" t="s">
        <v>2383</v>
      </c>
      <c r="I2203" s="47">
        <v>1</v>
      </c>
      <c r="J2203" s="47" t="s">
        <v>2380</v>
      </c>
    </row>
    <row r="2204" spans="1:10" x14ac:dyDescent="0.25">
      <c r="A2204" s="47" t="s">
        <v>155</v>
      </c>
      <c r="B2204" s="47">
        <v>40.26</v>
      </c>
      <c r="C2204" s="47" t="str">
        <f t="shared" si="68"/>
        <v>Obesity</v>
      </c>
      <c r="D2204" s="47">
        <v>5.52</v>
      </c>
      <c r="E2204" s="47" t="str">
        <f t="shared" si="69"/>
        <v>Normal</v>
      </c>
      <c r="F2204" s="47" t="s">
        <v>2380</v>
      </c>
      <c r="G2204" s="47" t="s">
        <v>2382</v>
      </c>
      <c r="H2204" s="47" t="s">
        <v>2380</v>
      </c>
      <c r="I2204" s="47">
        <v>1</v>
      </c>
      <c r="J2204" s="47" t="s">
        <v>2380</v>
      </c>
    </row>
    <row r="2205" spans="1:10" x14ac:dyDescent="0.25">
      <c r="A2205" s="47" t="s">
        <v>154</v>
      </c>
      <c r="B2205" s="47">
        <v>39.82</v>
      </c>
      <c r="C2205" s="47" t="str">
        <f t="shared" si="68"/>
        <v>Obesity</v>
      </c>
      <c r="D2205" s="47">
        <v>6.01</v>
      </c>
      <c r="E2205" s="47" t="str">
        <f t="shared" si="69"/>
        <v>Prediabetes</v>
      </c>
      <c r="F2205" s="47" t="s">
        <v>2380</v>
      </c>
      <c r="G2205" s="47" t="s">
        <v>2382</v>
      </c>
      <c r="H2205" s="47" t="s">
        <v>2380</v>
      </c>
      <c r="I2205" s="47">
        <v>1</v>
      </c>
      <c r="J2205" s="47" t="s">
        <v>2380</v>
      </c>
    </row>
    <row r="2206" spans="1:10" x14ac:dyDescent="0.25">
      <c r="A2206" s="47" t="s">
        <v>153</v>
      </c>
      <c r="B2206" s="47">
        <v>39.159999999999997</v>
      </c>
      <c r="C2206" s="47" t="str">
        <f t="shared" si="68"/>
        <v>Obesity</v>
      </c>
      <c r="D2206" s="47">
        <v>5.81</v>
      </c>
      <c r="E2206" s="47" t="str">
        <f t="shared" si="69"/>
        <v>Prediabetes</v>
      </c>
      <c r="F2206" s="47" t="s">
        <v>2380</v>
      </c>
      <c r="G2206" s="47" t="s">
        <v>2382</v>
      </c>
      <c r="H2206" s="47" t="s">
        <v>2380</v>
      </c>
      <c r="I2206" s="47">
        <v>1</v>
      </c>
      <c r="J2206" s="47" t="s">
        <v>2380</v>
      </c>
    </row>
    <row r="2207" spans="1:10" x14ac:dyDescent="0.25">
      <c r="A2207" s="47" t="s">
        <v>152</v>
      </c>
      <c r="B2207" s="47">
        <v>25.555</v>
      </c>
      <c r="C2207" s="47" t="str">
        <f t="shared" si="68"/>
        <v>Over Weight</v>
      </c>
      <c r="D2207" s="47">
        <v>4.37</v>
      </c>
      <c r="E2207" s="47" t="str">
        <f t="shared" si="69"/>
        <v>Normal</v>
      </c>
      <c r="F2207" s="47" t="s">
        <v>2380</v>
      </c>
      <c r="G2207" s="47" t="s">
        <v>2380</v>
      </c>
      <c r="H2207" s="47" t="s">
        <v>2383</v>
      </c>
      <c r="I2207" s="47">
        <v>1</v>
      </c>
      <c r="J2207" s="47" t="s">
        <v>2380</v>
      </c>
    </row>
    <row r="2208" spans="1:10" x14ac:dyDescent="0.25">
      <c r="A2208" s="47" t="s">
        <v>151</v>
      </c>
      <c r="B2208" s="47">
        <v>25.175000000000001</v>
      </c>
      <c r="C2208" s="47" t="str">
        <f t="shared" si="68"/>
        <v>Over Weight</v>
      </c>
      <c r="D2208" s="47">
        <v>5.74</v>
      </c>
      <c r="E2208" s="47" t="str">
        <f t="shared" si="69"/>
        <v>Prediabetes</v>
      </c>
      <c r="F2208" s="47" t="s">
        <v>2380</v>
      </c>
      <c r="G2208" s="47" t="s">
        <v>2380</v>
      </c>
      <c r="H2208" s="47" t="s">
        <v>2383</v>
      </c>
      <c r="I2208" s="47">
        <v>1</v>
      </c>
      <c r="J2208" s="47" t="s">
        <v>2380</v>
      </c>
    </row>
    <row r="2209" spans="1:10" x14ac:dyDescent="0.25">
      <c r="A2209" s="47" t="s">
        <v>150</v>
      </c>
      <c r="B2209" s="47">
        <v>38.28</v>
      </c>
      <c r="C2209" s="47" t="str">
        <f t="shared" si="68"/>
        <v>Obesity</v>
      </c>
      <c r="D2209" s="47">
        <v>5.39</v>
      </c>
      <c r="E2209" s="47" t="str">
        <f t="shared" si="69"/>
        <v>Normal</v>
      </c>
      <c r="F2209" s="47" t="s">
        <v>2380</v>
      </c>
      <c r="G2209" s="47" t="s">
        <v>2382</v>
      </c>
      <c r="H2209" s="47" t="s">
        <v>2380</v>
      </c>
      <c r="I2209" s="47">
        <v>1</v>
      </c>
      <c r="J2209" s="47" t="s">
        <v>2380</v>
      </c>
    </row>
    <row r="2210" spans="1:10" x14ac:dyDescent="0.25">
      <c r="A2210" s="47" t="s">
        <v>149</v>
      </c>
      <c r="B2210" s="47">
        <v>38.17</v>
      </c>
      <c r="C2210" s="47" t="str">
        <f t="shared" si="68"/>
        <v>Obesity</v>
      </c>
      <c r="D2210" s="47">
        <v>4.07</v>
      </c>
      <c r="E2210" s="47" t="str">
        <f t="shared" si="69"/>
        <v>Normal</v>
      </c>
      <c r="F2210" s="47" t="s">
        <v>2380</v>
      </c>
      <c r="G2210" s="47" t="s">
        <v>2382</v>
      </c>
      <c r="H2210" s="47" t="s">
        <v>2380</v>
      </c>
      <c r="I2210" s="47">
        <v>1</v>
      </c>
      <c r="J2210" s="47" t="s">
        <v>2380</v>
      </c>
    </row>
    <row r="2211" spans="1:10" x14ac:dyDescent="0.25">
      <c r="A2211" s="47" t="s">
        <v>148</v>
      </c>
      <c r="B2211" s="47">
        <v>36.85</v>
      </c>
      <c r="C2211" s="47" t="str">
        <f t="shared" si="68"/>
        <v>Obesity</v>
      </c>
      <c r="D2211" s="47">
        <v>5.49</v>
      </c>
      <c r="E2211" s="47" t="str">
        <f t="shared" si="69"/>
        <v>Normal</v>
      </c>
      <c r="F2211" s="47" t="s">
        <v>2380</v>
      </c>
      <c r="G2211" s="47" t="s">
        <v>2382</v>
      </c>
      <c r="H2211" s="47" t="s">
        <v>2380</v>
      </c>
      <c r="I2211" s="47">
        <v>1</v>
      </c>
      <c r="J2211" s="47" t="s">
        <v>2380</v>
      </c>
    </row>
    <row r="2212" spans="1:10" x14ac:dyDescent="0.25">
      <c r="A2212" s="47" t="s">
        <v>147</v>
      </c>
      <c r="B2212" s="47">
        <v>22.61</v>
      </c>
      <c r="C2212" s="47" t="str">
        <f t="shared" si="68"/>
        <v>Healthy Weight</v>
      </c>
      <c r="D2212" s="47">
        <v>5.68</v>
      </c>
      <c r="E2212" s="47" t="str">
        <f t="shared" si="69"/>
        <v>Normal</v>
      </c>
      <c r="F2212" s="47" t="s">
        <v>2380</v>
      </c>
      <c r="G2212" s="47" t="s">
        <v>2380</v>
      </c>
      <c r="H2212" s="47" t="s">
        <v>2383</v>
      </c>
      <c r="I2212" s="47">
        <v>1</v>
      </c>
      <c r="J2212" s="47" t="s">
        <v>2380</v>
      </c>
    </row>
    <row r="2213" spans="1:10" x14ac:dyDescent="0.25">
      <c r="A2213" s="47" t="s">
        <v>146</v>
      </c>
      <c r="B2213" s="47">
        <v>21.754999999999999</v>
      </c>
      <c r="C2213" s="47" t="str">
        <f t="shared" si="68"/>
        <v>Healthy Weight</v>
      </c>
      <c r="D2213" s="47">
        <v>6.09</v>
      </c>
      <c r="E2213" s="47" t="str">
        <f t="shared" si="69"/>
        <v>Prediabetes</v>
      </c>
      <c r="F2213" s="47" t="s">
        <v>2380</v>
      </c>
      <c r="G2213" s="47" t="s">
        <v>2380</v>
      </c>
      <c r="H2213" s="47" t="s">
        <v>2383</v>
      </c>
      <c r="I2213" s="47">
        <v>1</v>
      </c>
      <c r="J2213" s="47" t="s">
        <v>2380</v>
      </c>
    </row>
    <row r="2214" spans="1:10" x14ac:dyDescent="0.25">
      <c r="A2214" s="47" t="s">
        <v>145</v>
      </c>
      <c r="B2214" s="47">
        <v>20.425000000000001</v>
      </c>
      <c r="C2214" s="47" t="str">
        <f t="shared" si="68"/>
        <v>Healthy Weight</v>
      </c>
      <c r="D2214" s="47">
        <v>5.53</v>
      </c>
      <c r="E2214" s="47" t="str">
        <f t="shared" si="69"/>
        <v>Normal</v>
      </c>
      <c r="F2214" s="47" t="s">
        <v>2380</v>
      </c>
      <c r="G2214" s="47" t="s">
        <v>2380</v>
      </c>
      <c r="H2214" s="47" t="s">
        <v>2383</v>
      </c>
      <c r="I2214" s="47">
        <v>1</v>
      </c>
      <c r="J2214" s="47" t="s">
        <v>2380</v>
      </c>
    </row>
    <row r="2215" spans="1:10" x14ac:dyDescent="0.25">
      <c r="A2215" s="47" t="s">
        <v>144</v>
      </c>
      <c r="B2215" s="47">
        <v>31.35</v>
      </c>
      <c r="C2215" s="47" t="str">
        <f t="shared" si="68"/>
        <v>Obesity</v>
      </c>
      <c r="D2215" s="47">
        <v>4.28</v>
      </c>
      <c r="E2215" s="47" t="str">
        <f t="shared" si="69"/>
        <v>Normal</v>
      </c>
      <c r="F2215" s="47" t="s">
        <v>2380</v>
      </c>
      <c r="G2215" s="47" t="s">
        <v>2382</v>
      </c>
      <c r="H2215" s="47" t="s">
        <v>2380</v>
      </c>
      <c r="I2215" s="47">
        <v>1</v>
      </c>
      <c r="J2215" s="47" t="s">
        <v>2380</v>
      </c>
    </row>
    <row r="2216" spans="1:10" x14ac:dyDescent="0.25">
      <c r="A2216" s="47" t="s">
        <v>143</v>
      </c>
      <c r="B2216" s="47">
        <v>31.13</v>
      </c>
      <c r="C2216" s="47" t="str">
        <f t="shared" si="68"/>
        <v>Obesity</v>
      </c>
      <c r="D2216" s="47">
        <v>6.01</v>
      </c>
      <c r="E2216" s="47" t="str">
        <f t="shared" si="69"/>
        <v>Prediabetes</v>
      </c>
      <c r="F2216" s="47" t="s">
        <v>2380</v>
      </c>
      <c r="G2216" s="47" t="s">
        <v>2382</v>
      </c>
      <c r="H2216" s="47" t="s">
        <v>2380</v>
      </c>
      <c r="I2216" s="47">
        <v>1</v>
      </c>
      <c r="J2216" s="47" t="s">
        <v>2380</v>
      </c>
    </row>
    <row r="2217" spans="1:10" x14ac:dyDescent="0.25">
      <c r="A2217" s="47" t="s">
        <v>142</v>
      </c>
      <c r="B2217" s="47">
        <v>17.48</v>
      </c>
      <c r="C2217" s="47" t="str">
        <f t="shared" si="68"/>
        <v>Under Weight</v>
      </c>
      <c r="D2217" s="47">
        <v>4.59</v>
      </c>
      <c r="E2217" s="47" t="str">
        <f t="shared" si="69"/>
        <v>Normal</v>
      </c>
      <c r="F2217" s="47" t="s">
        <v>2380</v>
      </c>
      <c r="G2217" s="47" t="s">
        <v>2380</v>
      </c>
      <c r="H2217" s="47" t="s">
        <v>2383</v>
      </c>
      <c r="I2217" s="47">
        <v>1</v>
      </c>
      <c r="J2217" s="47" t="s">
        <v>2380</v>
      </c>
    </row>
    <row r="2218" spans="1:10" x14ac:dyDescent="0.25">
      <c r="A2218" s="47" t="s">
        <v>141</v>
      </c>
      <c r="B2218" s="47">
        <v>22.57</v>
      </c>
      <c r="C2218" s="47" t="str">
        <f t="shared" si="68"/>
        <v>Healthy Weight</v>
      </c>
      <c r="D2218" s="47">
        <v>5.8</v>
      </c>
      <c r="E2218" s="47" t="str">
        <f t="shared" si="69"/>
        <v>Prediabetes</v>
      </c>
      <c r="F2218" s="47" t="s">
        <v>2383</v>
      </c>
      <c r="G2218" s="47" t="s">
        <v>2380</v>
      </c>
      <c r="H2218" s="47" t="s">
        <v>2380</v>
      </c>
      <c r="I2218" s="47">
        <v>1</v>
      </c>
      <c r="J2218" s="47" t="s">
        <v>2380</v>
      </c>
    </row>
    <row r="2219" spans="1:10" x14ac:dyDescent="0.25">
      <c r="A2219" s="47" t="s">
        <v>140</v>
      </c>
      <c r="B2219" s="47">
        <v>26.73</v>
      </c>
      <c r="C2219" s="47" t="str">
        <f t="shared" si="68"/>
        <v>Over Weight</v>
      </c>
      <c r="D2219" s="47">
        <v>5.08</v>
      </c>
      <c r="E2219" s="47" t="str">
        <f t="shared" si="69"/>
        <v>Normal</v>
      </c>
      <c r="F2219" s="47" t="s">
        <v>2380</v>
      </c>
      <c r="G2219" s="47" t="s">
        <v>2382</v>
      </c>
      <c r="H2219" s="47" t="s">
        <v>2380</v>
      </c>
      <c r="I2219" s="47">
        <v>1</v>
      </c>
      <c r="J2219" s="47" t="s">
        <v>2380</v>
      </c>
    </row>
    <row r="2220" spans="1:10" x14ac:dyDescent="0.25">
      <c r="A2220" s="47" t="s">
        <v>139</v>
      </c>
      <c r="B2220" s="47">
        <v>20.79</v>
      </c>
      <c r="C2220" s="47" t="str">
        <f t="shared" si="68"/>
        <v>Healthy Weight</v>
      </c>
      <c r="D2220" s="47">
        <v>5.84</v>
      </c>
      <c r="E2220" s="47" t="str">
        <f t="shared" si="69"/>
        <v>Prediabetes</v>
      </c>
      <c r="F2220" s="47" t="s">
        <v>2380</v>
      </c>
      <c r="G2220" s="47" t="s">
        <v>2382</v>
      </c>
      <c r="H2220" s="47" t="s">
        <v>2380</v>
      </c>
      <c r="I2220" s="47">
        <v>1</v>
      </c>
      <c r="J2220" s="47" t="s">
        <v>2380</v>
      </c>
    </row>
    <row r="2221" spans="1:10" x14ac:dyDescent="0.25">
      <c r="A2221" s="47" t="s">
        <v>138</v>
      </c>
      <c r="B2221" s="47">
        <v>20.149999999999999</v>
      </c>
      <c r="C2221" s="47" t="str">
        <f t="shared" si="68"/>
        <v>Healthy Weight</v>
      </c>
      <c r="D2221" s="47">
        <v>4.1500000000000004</v>
      </c>
      <c r="E2221" s="47" t="str">
        <f t="shared" si="69"/>
        <v>Normal</v>
      </c>
      <c r="F2221" s="47" t="s">
        <v>2380</v>
      </c>
      <c r="G2221" s="47" t="s">
        <v>2380</v>
      </c>
      <c r="H2221" s="47" t="s">
        <v>2380</v>
      </c>
      <c r="I2221" s="47">
        <v>1</v>
      </c>
      <c r="J2221" s="47" t="s">
        <v>2380</v>
      </c>
    </row>
    <row r="2222" spans="1:10" x14ac:dyDescent="0.25">
      <c r="A2222" s="47" t="s">
        <v>137</v>
      </c>
      <c r="B2222" s="47">
        <v>36.85</v>
      </c>
      <c r="C2222" s="47" t="str">
        <f t="shared" si="68"/>
        <v>Obesity</v>
      </c>
      <c r="D2222" s="47">
        <v>4.3600000000000003</v>
      </c>
      <c r="E2222" s="47" t="str">
        <f t="shared" si="69"/>
        <v>Normal</v>
      </c>
      <c r="F2222" s="47" t="s">
        <v>2383</v>
      </c>
      <c r="G2222" s="47" t="s">
        <v>2380</v>
      </c>
      <c r="H2222" s="47" t="s">
        <v>2380</v>
      </c>
      <c r="I2222" s="47">
        <v>0</v>
      </c>
      <c r="J2222" s="47" t="s">
        <v>2380</v>
      </c>
    </row>
    <row r="2223" spans="1:10" x14ac:dyDescent="0.25">
      <c r="A2223" s="47" t="s">
        <v>136</v>
      </c>
      <c r="B2223" s="47">
        <v>35.53</v>
      </c>
      <c r="C2223" s="47" t="str">
        <f t="shared" si="68"/>
        <v>Obesity</v>
      </c>
      <c r="D2223" s="47">
        <v>4.55</v>
      </c>
      <c r="E2223" s="47" t="str">
        <f t="shared" si="69"/>
        <v>Normal</v>
      </c>
      <c r="F2223" s="47" t="s">
        <v>2383</v>
      </c>
      <c r="G2223" s="47" t="s">
        <v>2380</v>
      </c>
      <c r="H2223" s="47" t="s">
        <v>2380</v>
      </c>
      <c r="I2223" s="47">
        <v>0</v>
      </c>
      <c r="J2223" s="47" t="s">
        <v>2380</v>
      </c>
    </row>
    <row r="2224" spans="1:10" x14ac:dyDescent="0.25">
      <c r="A2224" s="47" t="s">
        <v>135</v>
      </c>
      <c r="B2224" s="47">
        <v>31.1</v>
      </c>
      <c r="C2224" s="47" t="str">
        <f t="shared" si="68"/>
        <v>Obesity</v>
      </c>
      <c r="D2224" s="47">
        <v>4.37</v>
      </c>
      <c r="E2224" s="47" t="str">
        <f t="shared" si="69"/>
        <v>Normal</v>
      </c>
      <c r="F2224" s="47" t="s">
        <v>2383</v>
      </c>
      <c r="G2224" s="47" t="s">
        <v>2380</v>
      </c>
      <c r="H2224" s="47" t="s">
        <v>2380</v>
      </c>
      <c r="I2224" s="47">
        <v>0</v>
      </c>
      <c r="J2224" s="47" t="s">
        <v>2380</v>
      </c>
    </row>
    <row r="2225" spans="1:10" x14ac:dyDescent="0.25">
      <c r="A2225" s="47" t="s">
        <v>134</v>
      </c>
      <c r="B2225" s="47">
        <v>23.21</v>
      </c>
      <c r="C2225" s="47" t="str">
        <f t="shared" si="68"/>
        <v>Healthy Weight</v>
      </c>
      <c r="D2225" s="47">
        <v>5.24</v>
      </c>
      <c r="E2225" s="47" t="str">
        <f t="shared" si="69"/>
        <v>Normal</v>
      </c>
      <c r="F2225" s="47" t="s">
        <v>2383</v>
      </c>
      <c r="G2225" s="47" t="s">
        <v>2380</v>
      </c>
      <c r="H2225" s="47" t="s">
        <v>2380</v>
      </c>
      <c r="I2225" s="47">
        <v>0</v>
      </c>
      <c r="J2225" s="47" t="s">
        <v>2380</v>
      </c>
    </row>
    <row r="2226" spans="1:10" x14ac:dyDescent="0.25">
      <c r="A2226" s="47" t="s">
        <v>133</v>
      </c>
      <c r="B2226" s="47">
        <v>18.36</v>
      </c>
      <c r="C2226" s="47" t="str">
        <f t="shared" si="68"/>
        <v>Under Weight</v>
      </c>
      <c r="D2226" s="47">
        <v>5.96</v>
      </c>
      <c r="E2226" s="47" t="str">
        <f t="shared" si="69"/>
        <v>Prediabetes</v>
      </c>
      <c r="F2226" s="47" t="s">
        <v>2380</v>
      </c>
      <c r="G2226" s="47" t="s">
        <v>2380</v>
      </c>
      <c r="H2226" s="47" t="s">
        <v>2380</v>
      </c>
      <c r="I2226" s="47">
        <v>1</v>
      </c>
      <c r="J2226" s="47" t="s">
        <v>2380</v>
      </c>
    </row>
    <row r="2227" spans="1:10" x14ac:dyDescent="0.25">
      <c r="A2227" s="47" t="s">
        <v>132</v>
      </c>
      <c r="B2227" s="47">
        <v>15.92</v>
      </c>
      <c r="C2227" s="47" t="str">
        <f t="shared" si="68"/>
        <v>Under Weight</v>
      </c>
      <c r="D2227" s="47">
        <v>4.76</v>
      </c>
      <c r="E2227" s="47" t="str">
        <f t="shared" si="69"/>
        <v>Normal</v>
      </c>
      <c r="F2227" s="47" t="s">
        <v>2383</v>
      </c>
      <c r="G2227" s="47" t="s">
        <v>2380</v>
      </c>
      <c r="H2227" s="47" t="s">
        <v>2380</v>
      </c>
      <c r="I2227" s="47">
        <v>1</v>
      </c>
      <c r="J2227" s="47" t="s">
        <v>2380</v>
      </c>
    </row>
    <row r="2228" spans="1:10" x14ac:dyDescent="0.25">
      <c r="A2228" s="47" t="s">
        <v>131</v>
      </c>
      <c r="B2228" s="47">
        <v>15.17</v>
      </c>
      <c r="C2228" s="47" t="str">
        <f t="shared" si="68"/>
        <v>Under Weight</v>
      </c>
      <c r="D2228" s="47">
        <v>4.3</v>
      </c>
      <c r="E2228" s="47" t="str">
        <f t="shared" si="69"/>
        <v>Normal</v>
      </c>
      <c r="F2228" s="47" t="s">
        <v>2383</v>
      </c>
      <c r="G2228" s="47" t="s">
        <v>2380</v>
      </c>
      <c r="H2228" s="47" t="s">
        <v>2383</v>
      </c>
      <c r="I2228" s="47">
        <v>1</v>
      </c>
      <c r="J2228" s="47" t="s">
        <v>2380</v>
      </c>
    </row>
    <row r="2229" spans="1:10" x14ac:dyDescent="0.25">
      <c r="A2229" s="47" t="s">
        <v>130</v>
      </c>
      <c r="B2229" s="47">
        <v>16.63</v>
      </c>
      <c r="C2229" s="47" t="str">
        <f t="shared" si="68"/>
        <v>Under Weight</v>
      </c>
      <c r="D2229" s="47">
        <v>4.5</v>
      </c>
      <c r="E2229" s="47" t="str">
        <f t="shared" si="69"/>
        <v>Normal</v>
      </c>
      <c r="F2229" s="47" t="s">
        <v>2380</v>
      </c>
      <c r="G2229" s="47" t="s">
        <v>2380</v>
      </c>
      <c r="H2229" s="47" t="s">
        <v>2380</v>
      </c>
      <c r="I2229" s="47">
        <v>1</v>
      </c>
      <c r="J2229" s="47" t="s">
        <v>2380</v>
      </c>
    </row>
    <row r="2230" spans="1:10" x14ac:dyDescent="0.25">
      <c r="A2230" s="47" t="s">
        <v>129</v>
      </c>
      <c r="B2230" s="47">
        <v>19.39</v>
      </c>
      <c r="C2230" s="47" t="str">
        <f t="shared" si="68"/>
        <v>Healthy Weight</v>
      </c>
      <c r="D2230" s="47">
        <v>5.59</v>
      </c>
      <c r="E2230" s="47" t="str">
        <f t="shared" si="69"/>
        <v>Normal</v>
      </c>
      <c r="F2230" s="47" t="s">
        <v>2380</v>
      </c>
      <c r="G2230" s="47" t="s">
        <v>2380</v>
      </c>
      <c r="H2230" s="47" t="s">
        <v>2383</v>
      </c>
      <c r="I2230" s="47">
        <v>1</v>
      </c>
      <c r="J2230" s="47" t="s">
        <v>2380</v>
      </c>
    </row>
    <row r="2231" spans="1:10" x14ac:dyDescent="0.25">
      <c r="A2231" s="47" t="s">
        <v>128</v>
      </c>
      <c r="B2231" s="47">
        <v>17.34</v>
      </c>
      <c r="C2231" s="47" t="str">
        <f t="shared" si="68"/>
        <v>Under Weight</v>
      </c>
      <c r="D2231" s="47">
        <v>6.29</v>
      </c>
      <c r="E2231" s="47" t="str">
        <f t="shared" si="69"/>
        <v>Prediabetes</v>
      </c>
      <c r="F2231" s="47" t="s">
        <v>2383</v>
      </c>
      <c r="G2231" s="47" t="s">
        <v>2380</v>
      </c>
      <c r="H2231" s="47" t="s">
        <v>2383</v>
      </c>
      <c r="I2231" s="47">
        <v>1</v>
      </c>
      <c r="J2231" s="47" t="s">
        <v>2380</v>
      </c>
    </row>
    <row r="2232" spans="1:10" x14ac:dyDescent="0.25">
      <c r="A2232" s="47" t="s">
        <v>127</v>
      </c>
      <c r="B2232" s="47">
        <v>17.940000000000001</v>
      </c>
      <c r="C2232" s="47" t="str">
        <f t="shared" si="68"/>
        <v>Under Weight</v>
      </c>
      <c r="D2232" s="47">
        <v>4.1900000000000004</v>
      </c>
      <c r="E2232" s="47" t="str">
        <f t="shared" si="69"/>
        <v>Normal</v>
      </c>
      <c r="F2232" s="47" t="s">
        <v>2380</v>
      </c>
      <c r="G2232" s="47" t="s">
        <v>2382</v>
      </c>
      <c r="H2232" s="47" t="s">
        <v>2380</v>
      </c>
      <c r="I2232" s="47">
        <v>1</v>
      </c>
      <c r="J2232" s="47" t="s">
        <v>2380</v>
      </c>
    </row>
    <row r="2233" spans="1:10" x14ac:dyDescent="0.25">
      <c r="A2233" s="47" t="s">
        <v>126</v>
      </c>
      <c r="B2233" s="47">
        <v>16.670000000000002</v>
      </c>
      <c r="C2233" s="47" t="str">
        <f t="shared" si="68"/>
        <v>Under Weight</v>
      </c>
      <c r="D2233" s="47">
        <v>4.7</v>
      </c>
      <c r="E2233" s="47" t="str">
        <f t="shared" si="69"/>
        <v>Normal</v>
      </c>
      <c r="F2233" s="47" t="s">
        <v>2383</v>
      </c>
      <c r="G2233" s="47" t="s">
        <v>2380</v>
      </c>
      <c r="H2233" s="47" t="s">
        <v>2383</v>
      </c>
      <c r="I2233" s="47">
        <v>1</v>
      </c>
      <c r="J2233" s="47" t="s">
        <v>2380</v>
      </c>
    </row>
    <row r="2234" spans="1:10" x14ac:dyDescent="0.25">
      <c r="A2234" s="47" t="s">
        <v>125</v>
      </c>
      <c r="B2234" s="47">
        <v>20.58</v>
      </c>
      <c r="C2234" s="47" t="str">
        <f t="shared" si="68"/>
        <v>Healthy Weight</v>
      </c>
      <c r="D2234" s="47">
        <v>5.64</v>
      </c>
      <c r="E2234" s="47" t="str">
        <f t="shared" si="69"/>
        <v>Normal</v>
      </c>
      <c r="F2234" s="47" t="s">
        <v>2383</v>
      </c>
      <c r="G2234" s="47" t="s">
        <v>2380</v>
      </c>
      <c r="H2234" s="47" t="s">
        <v>2380</v>
      </c>
      <c r="I2234" s="47">
        <v>0</v>
      </c>
      <c r="J2234" s="47" t="s">
        <v>2380</v>
      </c>
    </row>
    <row r="2235" spans="1:10" x14ac:dyDescent="0.25">
      <c r="A2235" s="47" t="s">
        <v>124</v>
      </c>
      <c r="B2235" s="47">
        <v>16.5</v>
      </c>
      <c r="C2235" s="47" t="str">
        <f t="shared" si="68"/>
        <v>Under Weight</v>
      </c>
      <c r="D2235" s="47">
        <v>4.1100000000000003</v>
      </c>
      <c r="E2235" s="47" t="str">
        <f t="shared" si="69"/>
        <v>Normal</v>
      </c>
      <c r="F2235" s="47" t="s">
        <v>2383</v>
      </c>
      <c r="G2235" s="47" t="s">
        <v>2380</v>
      </c>
      <c r="H2235" s="47" t="s">
        <v>2380</v>
      </c>
      <c r="I2235" s="47">
        <v>0</v>
      </c>
      <c r="J2235" s="47" t="s">
        <v>2380</v>
      </c>
    </row>
    <row r="2236" spans="1:10" x14ac:dyDescent="0.25">
      <c r="A2236" s="47" t="s">
        <v>123</v>
      </c>
      <c r="B2236" s="47">
        <v>15.41</v>
      </c>
      <c r="C2236" s="47" t="str">
        <f t="shared" si="68"/>
        <v>Under Weight</v>
      </c>
      <c r="D2236" s="47">
        <v>5.43</v>
      </c>
      <c r="E2236" s="47" t="str">
        <f t="shared" si="69"/>
        <v>Normal</v>
      </c>
      <c r="F2236" s="47" t="s">
        <v>2383</v>
      </c>
      <c r="G2236" s="47" t="s">
        <v>2380</v>
      </c>
      <c r="H2236" s="47" t="s">
        <v>2383</v>
      </c>
      <c r="I2236" s="47">
        <v>1</v>
      </c>
      <c r="J2236" s="47" t="s">
        <v>2380</v>
      </c>
    </row>
    <row r="2237" spans="1:10" x14ac:dyDescent="0.25">
      <c r="A2237" s="47" t="s">
        <v>122</v>
      </c>
      <c r="B2237" s="47">
        <v>24.59</v>
      </c>
      <c r="C2237" s="47" t="str">
        <f t="shared" si="68"/>
        <v>Healthy Weight</v>
      </c>
      <c r="D2237" s="47">
        <v>4.38</v>
      </c>
      <c r="E2237" s="47" t="str">
        <f t="shared" si="69"/>
        <v>Normal</v>
      </c>
      <c r="F2237" s="47" t="s">
        <v>2380</v>
      </c>
      <c r="G2237" s="47" t="s">
        <v>2380</v>
      </c>
      <c r="H2237" s="47" t="s">
        <v>2380</v>
      </c>
      <c r="I2237" s="47">
        <v>1</v>
      </c>
      <c r="J2237" s="47" t="s">
        <v>2380</v>
      </c>
    </row>
    <row r="2238" spans="1:10" x14ac:dyDescent="0.25">
      <c r="A2238" s="47" t="s">
        <v>121</v>
      </c>
      <c r="B2238" s="47">
        <v>33.33</v>
      </c>
      <c r="C2238" s="47" t="str">
        <f t="shared" si="68"/>
        <v>Obesity</v>
      </c>
      <c r="D2238" s="47">
        <v>9.7899999999999991</v>
      </c>
      <c r="E2238" s="47" t="str">
        <f t="shared" si="69"/>
        <v>Above Diabetes</v>
      </c>
      <c r="F2238" s="47" t="s">
        <v>2380</v>
      </c>
      <c r="G2238" s="47" t="s">
        <v>2380</v>
      </c>
      <c r="H2238" s="47" t="s">
        <v>2380</v>
      </c>
      <c r="I2238" s="47">
        <v>0</v>
      </c>
      <c r="J2238" s="47" t="s">
        <v>2380</v>
      </c>
    </row>
    <row r="2239" spans="1:10" x14ac:dyDescent="0.25">
      <c r="A2239" s="47" t="s">
        <v>120</v>
      </c>
      <c r="B2239" s="47">
        <v>18.5</v>
      </c>
      <c r="C2239" s="47" t="str">
        <f t="shared" si="68"/>
        <v>Healthy Weight</v>
      </c>
      <c r="D2239" s="47">
        <v>11.84</v>
      </c>
      <c r="E2239" s="47" t="str">
        <f t="shared" si="69"/>
        <v>Above Diabetes</v>
      </c>
      <c r="F2239" s="47" t="s">
        <v>2380</v>
      </c>
      <c r="G2239" s="47" t="s">
        <v>2380</v>
      </c>
      <c r="H2239" s="47" t="s">
        <v>2380</v>
      </c>
      <c r="I2239" s="47">
        <v>0</v>
      </c>
      <c r="J2239" s="47" t="s">
        <v>2380</v>
      </c>
    </row>
    <row r="2240" spans="1:10" x14ac:dyDescent="0.25">
      <c r="A2240" s="47" t="s">
        <v>119</v>
      </c>
      <c r="B2240" s="47">
        <v>18.579999999999998</v>
      </c>
      <c r="C2240" s="47" t="str">
        <f t="shared" si="68"/>
        <v>Healthy Weight</v>
      </c>
      <c r="D2240" s="47">
        <v>6.22</v>
      </c>
      <c r="E2240" s="47" t="str">
        <f t="shared" si="69"/>
        <v>Prediabetes</v>
      </c>
      <c r="F2240" s="47" t="s">
        <v>2380</v>
      </c>
      <c r="G2240" s="47" t="s">
        <v>2380</v>
      </c>
      <c r="H2240" s="47" t="s">
        <v>2380</v>
      </c>
      <c r="I2240" s="47">
        <v>0</v>
      </c>
      <c r="J2240" s="47" t="s">
        <v>2380</v>
      </c>
    </row>
    <row r="2241" spans="1:10" x14ac:dyDescent="0.25">
      <c r="A2241" s="47" t="s">
        <v>118</v>
      </c>
      <c r="B2241" s="47">
        <v>16.64</v>
      </c>
      <c r="C2241" s="47" t="str">
        <f t="shared" si="68"/>
        <v>Under Weight</v>
      </c>
      <c r="D2241" s="47">
        <v>10.01</v>
      </c>
      <c r="E2241" s="47" t="str">
        <f t="shared" si="69"/>
        <v>Above Diabetes</v>
      </c>
      <c r="F2241" s="47" t="s">
        <v>2380</v>
      </c>
      <c r="G2241" s="47" t="s">
        <v>2380</v>
      </c>
      <c r="H2241" s="47" t="s">
        <v>2380</v>
      </c>
      <c r="I2241" s="47">
        <v>0</v>
      </c>
      <c r="J2241" s="47" t="s">
        <v>2380</v>
      </c>
    </row>
    <row r="2242" spans="1:10" x14ac:dyDescent="0.25">
      <c r="A2242" s="47" t="s">
        <v>117</v>
      </c>
      <c r="B2242" s="47">
        <v>19.329999999999998</v>
      </c>
      <c r="C2242" s="47" t="str">
        <f t="shared" si="68"/>
        <v>Healthy Weight</v>
      </c>
      <c r="D2242" s="47">
        <v>4.32</v>
      </c>
      <c r="E2242" s="47" t="str">
        <f t="shared" si="69"/>
        <v>Normal</v>
      </c>
      <c r="F2242" s="47" t="s">
        <v>2380</v>
      </c>
      <c r="G2242" s="47" t="s">
        <v>2380</v>
      </c>
      <c r="H2242" s="47" t="s">
        <v>2380</v>
      </c>
      <c r="I2242" s="47">
        <v>1</v>
      </c>
      <c r="J2242" s="47" t="s">
        <v>2380</v>
      </c>
    </row>
    <row r="2243" spans="1:10" x14ac:dyDescent="0.25">
      <c r="A2243" s="47" t="s">
        <v>116</v>
      </c>
      <c r="B2243" s="47">
        <v>21.26</v>
      </c>
      <c r="C2243" s="47" t="str">
        <f t="shared" ref="C2243:C2306" si="70">IF(B2243&lt;18.5,"Under Weight", IF(B2243&lt;=24.9,"Healthy Weight", IF(B2243&lt;=29.9,"Over Weight","Obesity")))</f>
        <v>Healthy Weight</v>
      </c>
      <c r="D2243" s="47">
        <v>5.65</v>
      </c>
      <c r="E2243" s="47" t="str">
        <f t="shared" ref="E2243:E2306" si="71">IF(D2243&lt;5.7,"Normal", IF(D2243&lt;=6.4,"Prediabetes","Above Diabetes"))</f>
        <v>Normal</v>
      </c>
      <c r="F2243" s="47" t="s">
        <v>2383</v>
      </c>
      <c r="G2243" s="47" t="s">
        <v>2380</v>
      </c>
      <c r="H2243" s="47" t="s">
        <v>2383</v>
      </c>
      <c r="I2243" s="47">
        <v>1</v>
      </c>
      <c r="J2243" s="47" t="s">
        <v>2380</v>
      </c>
    </row>
    <row r="2244" spans="1:10" x14ac:dyDescent="0.25">
      <c r="A2244" s="47" t="s">
        <v>115</v>
      </c>
      <c r="B2244" s="47">
        <v>15.6</v>
      </c>
      <c r="C2244" s="47" t="str">
        <f t="shared" si="70"/>
        <v>Under Weight</v>
      </c>
      <c r="D2244" s="47">
        <v>4.12</v>
      </c>
      <c r="E2244" s="47" t="str">
        <f t="shared" si="71"/>
        <v>Normal</v>
      </c>
      <c r="F2244" s="47" t="s">
        <v>2383</v>
      </c>
      <c r="G2244" s="47" t="s">
        <v>2380</v>
      </c>
      <c r="H2244" s="47" t="s">
        <v>2380</v>
      </c>
      <c r="I2244" s="47">
        <v>1</v>
      </c>
      <c r="J2244" s="47" t="s">
        <v>2380</v>
      </c>
    </row>
    <row r="2245" spans="1:10" x14ac:dyDescent="0.25">
      <c r="A2245" s="47" t="s">
        <v>114</v>
      </c>
      <c r="B2245" s="47">
        <v>24.39</v>
      </c>
      <c r="C2245" s="47" t="str">
        <f t="shared" si="70"/>
        <v>Healthy Weight</v>
      </c>
      <c r="D2245" s="47">
        <v>6.24</v>
      </c>
      <c r="E2245" s="47" t="str">
        <f t="shared" si="71"/>
        <v>Prediabetes</v>
      </c>
      <c r="F2245" s="47" t="s">
        <v>2380</v>
      </c>
      <c r="G2245" s="47" t="s">
        <v>2380</v>
      </c>
      <c r="H2245" s="47" t="s">
        <v>2380</v>
      </c>
      <c r="I2245" s="47">
        <v>1</v>
      </c>
      <c r="J2245" s="47" t="s">
        <v>2380</v>
      </c>
    </row>
    <row r="2246" spans="1:10" x14ac:dyDescent="0.25">
      <c r="A2246" s="47" t="s">
        <v>113</v>
      </c>
      <c r="B2246" s="47">
        <v>24.75</v>
      </c>
      <c r="C2246" s="47" t="str">
        <f t="shared" si="70"/>
        <v>Healthy Weight</v>
      </c>
      <c r="D2246" s="47">
        <v>4.83</v>
      </c>
      <c r="E2246" s="47" t="str">
        <f t="shared" si="71"/>
        <v>Normal</v>
      </c>
      <c r="F2246" s="47" t="s">
        <v>2380</v>
      </c>
      <c r="G2246" s="47" t="s">
        <v>2380</v>
      </c>
      <c r="H2246" s="47" t="s">
        <v>2380</v>
      </c>
      <c r="I2246" s="47">
        <v>0</v>
      </c>
      <c r="J2246" s="47" t="s">
        <v>2380</v>
      </c>
    </row>
    <row r="2247" spans="1:10" x14ac:dyDescent="0.25">
      <c r="A2247" s="47" t="s">
        <v>112</v>
      </c>
      <c r="B2247" s="47">
        <v>20.88</v>
      </c>
      <c r="C2247" s="47" t="str">
        <f t="shared" si="70"/>
        <v>Healthy Weight</v>
      </c>
      <c r="D2247" s="47">
        <v>7.4</v>
      </c>
      <c r="E2247" s="47" t="str">
        <f t="shared" si="71"/>
        <v>Above Diabetes</v>
      </c>
      <c r="F2247" s="47" t="s">
        <v>2380</v>
      </c>
      <c r="G2247" s="47" t="s">
        <v>2380</v>
      </c>
      <c r="H2247" s="47" t="s">
        <v>2380</v>
      </c>
      <c r="I2247" s="47">
        <v>0</v>
      </c>
      <c r="J2247" s="47" t="s">
        <v>2380</v>
      </c>
    </row>
    <row r="2248" spans="1:10" x14ac:dyDescent="0.25">
      <c r="A2248" s="47" t="s">
        <v>111</v>
      </c>
      <c r="B2248" s="47">
        <v>20.43</v>
      </c>
      <c r="C2248" s="47" t="str">
        <f t="shared" si="70"/>
        <v>Healthy Weight</v>
      </c>
      <c r="D2248" s="47">
        <v>4.54</v>
      </c>
      <c r="E2248" s="47" t="str">
        <f t="shared" si="71"/>
        <v>Normal</v>
      </c>
      <c r="F2248" s="47" t="s">
        <v>2380</v>
      </c>
      <c r="G2248" s="47" t="s">
        <v>2380</v>
      </c>
      <c r="H2248" s="47" t="s">
        <v>2380</v>
      </c>
      <c r="I2248" s="47">
        <v>0</v>
      </c>
      <c r="J2248" s="47" t="s">
        <v>2380</v>
      </c>
    </row>
    <row r="2249" spans="1:10" x14ac:dyDescent="0.25">
      <c r="A2249" s="47" t="s">
        <v>110</v>
      </c>
      <c r="B2249" s="47">
        <v>15.18</v>
      </c>
      <c r="C2249" s="47" t="str">
        <f t="shared" si="70"/>
        <v>Under Weight</v>
      </c>
      <c r="D2249" s="47">
        <v>11.11</v>
      </c>
      <c r="E2249" s="47" t="str">
        <f t="shared" si="71"/>
        <v>Above Diabetes</v>
      </c>
      <c r="F2249" s="47" t="s">
        <v>2380</v>
      </c>
      <c r="G2249" s="47" t="s">
        <v>2380</v>
      </c>
      <c r="H2249" s="47" t="s">
        <v>2380</v>
      </c>
      <c r="I2249" s="47">
        <v>0</v>
      </c>
      <c r="J2249" s="47" t="s">
        <v>2380</v>
      </c>
    </row>
    <row r="2250" spans="1:10" x14ac:dyDescent="0.25">
      <c r="A2250" s="47" t="s">
        <v>109</v>
      </c>
      <c r="B2250" s="47">
        <v>15.12</v>
      </c>
      <c r="C2250" s="47" t="str">
        <f t="shared" si="70"/>
        <v>Under Weight</v>
      </c>
      <c r="D2250" s="47">
        <v>4.03</v>
      </c>
      <c r="E2250" s="47" t="str">
        <f t="shared" si="71"/>
        <v>Normal</v>
      </c>
      <c r="F2250" s="47" t="s">
        <v>2383</v>
      </c>
      <c r="G2250" s="47" t="s">
        <v>2380</v>
      </c>
      <c r="H2250" s="47" t="s">
        <v>2380</v>
      </c>
      <c r="I2250" s="47">
        <v>0</v>
      </c>
      <c r="J2250" s="47" t="s">
        <v>2380</v>
      </c>
    </row>
    <row r="2251" spans="1:10" x14ac:dyDescent="0.25">
      <c r="A2251" s="47" t="s">
        <v>108</v>
      </c>
      <c r="B2251" s="47">
        <v>23.88</v>
      </c>
      <c r="C2251" s="47" t="str">
        <f t="shared" si="70"/>
        <v>Healthy Weight</v>
      </c>
      <c r="D2251" s="47">
        <v>4.51</v>
      </c>
      <c r="E2251" s="47" t="str">
        <f t="shared" si="71"/>
        <v>Normal</v>
      </c>
      <c r="F2251" s="47" t="s">
        <v>2380</v>
      </c>
      <c r="G2251" s="47" t="s">
        <v>2380</v>
      </c>
      <c r="H2251" s="47" t="s">
        <v>2380</v>
      </c>
      <c r="I2251" s="47">
        <v>1</v>
      </c>
      <c r="J2251" s="47" t="s">
        <v>2380</v>
      </c>
    </row>
    <row r="2252" spans="1:10" x14ac:dyDescent="0.25">
      <c r="A2252" s="47" t="s">
        <v>107</v>
      </c>
      <c r="B2252" s="47">
        <v>16.13</v>
      </c>
      <c r="C2252" s="47" t="str">
        <f t="shared" si="70"/>
        <v>Under Weight</v>
      </c>
      <c r="D2252" s="47">
        <v>5.56</v>
      </c>
      <c r="E2252" s="47" t="str">
        <f t="shared" si="71"/>
        <v>Normal</v>
      </c>
      <c r="F2252" s="47" t="s">
        <v>2380</v>
      </c>
      <c r="G2252" s="47" t="s">
        <v>2382</v>
      </c>
      <c r="H2252" s="47" t="s">
        <v>2380</v>
      </c>
      <c r="I2252" s="47">
        <v>1</v>
      </c>
      <c r="J2252" s="47" t="s">
        <v>2380</v>
      </c>
    </row>
    <row r="2253" spans="1:10" x14ac:dyDescent="0.25">
      <c r="A2253" s="47" t="s">
        <v>106</v>
      </c>
      <c r="B2253" s="47">
        <v>24.09</v>
      </c>
      <c r="C2253" s="47" t="str">
        <f t="shared" si="70"/>
        <v>Healthy Weight</v>
      </c>
      <c r="D2253" s="47">
        <v>4.0999999999999996</v>
      </c>
      <c r="E2253" s="47" t="str">
        <f t="shared" si="71"/>
        <v>Normal</v>
      </c>
      <c r="F2253" s="47" t="s">
        <v>2380</v>
      </c>
      <c r="G2253" s="47" t="s">
        <v>2382</v>
      </c>
      <c r="H2253" s="47" t="s">
        <v>2380</v>
      </c>
      <c r="I2253" s="47">
        <v>1</v>
      </c>
      <c r="J2253" s="47" t="s">
        <v>2380</v>
      </c>
    </row>
    <row r="2254" spans="1:10" x14ac:dyDescent="0.25">
      <c r="A2254" s="47" t="s">
        <v>105</v>
      </c>
      <c r="B2254" s="47">
        <v>19.43</v>
      </c>
      <c r="C2254" s="47" t="str">
        <f t="shared" si="70"/>
        <v>Healthy Weight</v>
      </c>
      <c r="D2254" s="47">
        <v>5.85</v>
      </c>
      <c r="E2254" s="47" t="str">
        <f t="shared" si="71"/>
        <v>Prediabetes</v>
      </c>
      <c r="F2254" s="47" t="s">
        <v>2380</v>
      </c>
      <c r="G2254" s="47" t="s">
        <v>2382</v>
      </c>
      <c r="H2254" s="47" t="s">
        <v>2380</v>
      </c>
      <c r="I2254" s="47">
        <v>1</v>
      </c>
      <c r="J2254" s="47" t="s">
        <v>2380</v>
      </c>
    </row>
    <row r="2255" spans="1:10" x14ac:dyDescent="0.25">
      <c r="A2255" s="47" t="s">
        <v>104</v>
      </c>
      <c r="B2255" s="47">
        <v>15.22</v>
      </c>
      <c r="C2255" s="47" t="str">
        <f t="shared" si="70"/>
        <v>Under Weight</v>
      </c>
      <c r="D2255" s="47">
        <v>4.92</v>
      </c>
      <c r="E2255" s="47" t="str">
        <f t="shared" si="71"/>
        <v>Normal</v>
      </c>
      <c r="F2255" s="47" t="s">
        <v>2383</v>
      </c>
      <c r="G2255" s="47" t="s">
        <v>2380</v>
      </c>
      <c r="H2255" s="47" t="s">
        <v>2383</v>
      </c>
      <c r="I2255" s="47">
        <v>1</v>
      </c>
      <c r="J2255" s="47" t="s">
        <v>2380</v>
      </c>
    </row>
    <row r="2256" spans="1:10" x14ac:dyDescent="0.25">
      <c r="A2256" s="47" t="s">
        <v>103</v>
      </c>
      <c r="B2256" s="47">
        <v>20.72</v>
      </c>
      <c r="C2256" s="47" t="str">
        <f t="shared" si="70"/>
        <v>Healthy Weight</v>
      </c>
      <c r="D2256" s="47">
        <v>9.4600000000000009</v>
      </c>
      <c r="E2256" s="47" t="str">
        <f t="shared" si="71"/>
        <v>Above Diabetes</v>
      </c>
      <c r="F2256" s="47" t="s">
        <v>2380</v>
      </c>
      <c r="G2256" s="47" t="s">
        <v>2380</v>
      </c>
      <c r="H2256" s="47" t="s">
        <v>2380</v>
      </c>
      <c r="I2256" s="47">
        <v>0</v>
      </c>
      <c r="J2256" s="47" t="s">
        <v>2380</v>
      </c>
    </row>
    <row r="2257" spans="1:10" x14ac:dyDescent="0.25">
      <c r="A2257" s="47" t="s">
        <v>102</v>
      </c>
      <c r="B2257" s="47">
        <v>35.4</v>
      </c>
      <c r="C2257" s="47" t="str">
        <f t="shared" si="70"/>
        <v>Obesity</v>
      </c>
      <c r="D2257" s="47">
        <v>5.94</v>
      </c>
      <c r="E2257" s="47" t="str">
        <f t="shared" si="71"/>
        <v>Prediabetes</v>
      </c>
      <c r="F2257" s="47" t="s">
        <v>2380</v>
      </c>
      <c r="G2257" s="47" t="s">
        <v>2380</v>
      </c>
      <c r="H2257" s="47" t="s">
        <v>2383</v>
      </c>
      <c r="I2257" s="47">
        <v>1</v>
      </c>
      <c r="J2257" s="47" t="s">
        <v>2380</v>
      </c>
    </row>
    <row r="2258" spans="1:10" x14ac:dyDescent="0.25">
      <c r="A2258" s="47" t="s">
        <v>101</v>
      </c>
      <c r="B2258" s="47">
        <v>34.4</v>
      </c>
      <c r="C2258" s="47" t="str">
        <f t="shared" si="70"/>
        <v>Obesity</v>
      </c>
      <c r="D2258" s="47">
        <v>5.7</v>
      </c>
      <c r="E2258" s="47" t="str">
        <f t="shared" si="71"/>
        <v>Prediabetes</v>
      </c>
      <c r="F2258" s="47" t="s">
        <v>2380</v>
      </c>
      <c r="G2258" s="47" t="s">
        <v>2380</v>
      </c>
      <c r="H2258" s="47" t="s">
        <v>2383</v>
      </c>
      <c r="I2258" s="47">
        <v>1</v>
      </c>
      <c r="J2258" s="47" t="s">
        <v>2380</v>
      </c>
    </row>
    <row r="2259" spans="1:10" x14ac:dyDescent="0.25">
      <c r="A2259" s="47" t="s">
        <v>100</v>
      </c>
      <c r="B2259" s="47">
        <v>34.1</v>
      </c>
      <c r="C2259" s="47" t="str">
        <f t="shared" si="70"/>
        <v>Obesity</v>
      </c>
      <c r="D2259" s="47">
        <v>4.13</v>
      </c>
      <c r="E2259" s="47" t="str">
        <f t="shared" si="71"/>
        <v>Normal</v>
      </c>
      <c r="F2259" s="47" t="s">
        <v>2380</v>
      </c>
      <c r="G2259" s="47" t="s">
        <v>2380</v>
      </c>
      <c r="H2259" s="47" t="s">
        <v>2383</v>
      </c>
      <c r="I2259" s="47">
        <v>1</v>
      </c>
      <c r="J2259" s="47" t="s">
        <v>2380</v>
      </c>
    </row>
    <row r="2260" spans="1:10" x14ac:dyDescent="0.25">
      <c r="A2260" s="47" t="s">
        <v>99</v>
      </c>
      <c r="B2260" s="47">
        <v>30.4</v>
      </c>
      <c r="C2260" s="47" t="str">
        <f t="shared" si="70"/>
        <v>Obesity</v>
      </c>
      <c r="D2260" s="47">
        <v>4.7699999999999996</v>
      </c>
      <c r="E2260" s="47" t="str">
        <f t="shared" si="71"/>
        <v>Normal</v>
      </c>
      <c r="F2260" s="47" t="s">
        <v>2380</v>
      </c>
      <c r="G2260" s="47" t="s">
        <v>2380</v>
      </c>
      <c r="H2260" s="47" t="s">
        <v>2383</v>
      </c>
      <c r="I2260" s="47">
        <v>1</v>
      </c>
      <c r="J2260" s="47" t="s">
        <v>2380</v>
      </c>
    </row>
    <row r="2261" spans="1:10" x14ac:dyDescent="0.25">
      <c r="A2261" s="47" t="s">
        <v>98</v>
      </c>
      <c r="B2261" s="47">
        <v>28.7</v>
      </c>
      <c r="C2261" s="47" t="str">
        <f t="shared" si="70"/>
        <v>Over Weight</v>
      </c>
      <c r="D2261" s="47">
        <v>4.99</v>
      </c>
      <c r="E2261" s="47" t="str">
        <f t="shared" si="71"/>
        <v>Normal</v>
      </c>
      <c r="F2261" s="47" t="s">
        <v>2380</v>
      </c>
      <c r="G2261" s="47" t="s">
        <v>2380</v>
      </c>
      <c r="H2261" s="47" t="s">
        <v>2383</v>
      </c>
      <c r="I2261" s="47">
        <v>1</v>
      </c>
      <c r="J2261" s="47" t="s">
        <v>2380</v>
      </c>
    </row>
    <row r="2262" spans="1:10" x14ac:dyDescent="0.25">
      <c r="A2262" s="47" t="s">
        <v>97</v>
      </c>
      <c r="B2262" s="47">
        <v>17.440000000000001</v>
      </c>
      <c r="C2262" s="47" t="str">
        <f t="shared" si="70"/>
        <v>Under Weight</v>
      </c>
      <c r="D2262" s="47">
        <v>4.42</v>
      </c>
      <c r="E2262" s="47" t="str">
        <f t="shared" si="71"/>
        <v>Normal</v>
      </c>
      <c r="F2262" s="47" t="s">
        <v>2383</v>
      </c>
      <c r="G2262" s="47" t="s">
        <v>2380</v>
      </c>
      <c r="H2262" s="47" t="s">
        <v>2383</v>
      </c>
      <c r="I2262" s="47">
        <v>1</v>
      </c>
      <c r="J2262" s="47" t="s">
        <v>2380</v>
      </c>
    </row>
    <row r="2263" spans="1:10" x14ac:dyDescent="0.25">
      <c r="A2263" s="47" t="s">
        <v>96</v>
      </c>
      <c r="B2263" s="47">
        <v>27.6</v>
      </c>
      <c r="C2263" s="47" t="str">
        <f t="shared" si="70"/>
        <v>Over Weight</v>
      </c>
      <c r="D2263" s="47">
        <v>4.01</v>
      </c>
      <c r="E2263" s="47" t="str">
        <f t="shared" si="71"/>
        <v>Normal</v>
      </c>
      <c r="F2263" s="47" t="s">
        <v>2380</v>
      </c>
      <c r="G2263" s="47" t="s">
        <v>2380</v>
      </c>
      <c r="H2263" s="47" t="s">
        <v>2383</v>
      </c>
      <c r="I2263" s="47">
        <v>1</v>
      </c>
      <c r="J2263" s="47" t="s">
        <v>2380</v>
      </c>
    </row>
    <row r="2264" spans="1:10" x14ac:dyDescent="0.25">
      <c r="A2264" s="47" t="s">
        <v>95</v>
      </c>
      <c r="B2264" s="47">
        <v>20.7</v>
      </c>
      <c r="C2264" s="47" t="str">
        <f t="shared" si="70"/>
        <v>Healthy Weight</v>
      </c>
      <c r="D2264" s="47">
        <v>4.49</v>
      </c>
      <c r="E2264" s="47" t="str">
        <f t="shared" si="71"/>
        <v>Normal</v>
      </c>
      <c r="F2264" s="47" t="s">
        <v>2380</v>
      </c>
      <c r="G2264" s="47" t="s">
        <v>2380</v>
      </c>
      <c r="H2264" s="47" t="s">
        <v>2383</v>
      </c>
      <c r="I2264" s="47">
        <v>1</v>
      </c>
      <c r="J2264" s="47" t="s">
        <v>2380</v>
      </c>
    </row>
    <row r="2265" spans="1:10" x14ac:dyDescent="0.25">
      <c r="A2265" s="47" t="s">
        <v>94</v>
      </c>
      <c r="B2265" s="47">
        <v>20.3</v>
      </c>
      <c r="C2265" s="47" t="str">
        <f t="shared" si="70"/>
        <v>Healthy Weight</v>
      </c>
      <c r="D2265" s="47">
        <v>6.37</v>
      </c>
      <c r="E2265" s="47" t="str">
        <f t="shared" si="71"/>
        <v>Prediabetes</v>
      </c>
      <c r="F2265" s="47" t="s">
        <v>2380</v>
      </c>
      <c r="G2265" s="47" t="s">
        <v>2380</v>
      </c>
      <c r="H2265" s="47" t="s">
        <v>2383</v>
      </c>
      <c r="I2265" s="47">
        <v>1</v>
      </c>
      <c r="J2265" s="47" t="s">
        <v>2380</v>
      </c>
    </row>
    <row r="2266" spans="1:10" x14ac:dyDescent="0.25">
      <c r="A2266" s="47" t="s">
        <v>93</v>
      </c>
      <c r="B2266" s="47">
        <v>19.8</v>
      </c>
      <c r="C2266" s="47" t="str">
        <f t="shared" si="70"/>
        <v>Healthy Weight</v>
      </c>
      <c r="D2266" s="47">
        <v>5.12</v>
      </c>
      <c r="E2266" s="47" t="str">
        <f t="shared" si="71"/>
        <v>Normal</v>
      </c>
      <c r="F2266" s="47" t="s">
        <v>2380</v>
      </c>
      <c r="G2266" s="47" t="s">
        <v>2380</v>
      </c>
      <c r="H2266" s="47" t="s">
        <v>2383</v>
      </c>
      <c r="I2266" s="47">
        <v>1</v>
      </c>
      <c r="J2266" s="47" t="s">
        <v>2380</v>
      </c>
    </row>
    <row r="2267" spans="1:10" x14ac:dyDescent="0.25">
      <c r="A2267" s="47" t="s">
        <v>92</v>
      </c>
      <c r="B2267" s="47">
        <v>21.87</v>
      </c>
      <c r="C2267" s="47" t="str">
        <f t="shared" si="70"/>
        <v>Healthy Weight</v>
      </c>
      <c r="D2267" s="47">
        <v>8.59</v>
      </c>
      <c r="E2267" s="47" t="str">
        <f t="shared" si="71"/>
        <v>Above Diabetes</v>
      </c>
      <c r="F2267" s="47" t="s">
        <v>2380</v>
      </c>
      <c r="G2267" s="47" t="s">
        <v>2380</v>
      </c>
      <c r="H2267" s="47" t="s">
        <v>2380</v>
      </c>
      <c r="I2267" s="47">
        <v>0</v>
      </c>
      <c r="J2267" s="47" t="s">
        <v>2380</v>
      </c>
    </row>
    <row r="2268" spans="1:10" x14ac:dyDescent="0.25">
      <c r="A2268" s="47" t="s">
        <v>91</v>
      </c>
      <c r="B2268" s="47">
        <v>16.600000000000001</v>
      </c>
      <c r="C2268" s="47" t="str">
        <f t="shared" si="70"/>
        <v>Under Weight</v>
      </c>
      <c r="D2268" s="47">
        <v>5.87</v>
      </c>
      <c r="E2268" s="47" t="str">
        <f t="shared" si="71"/>
        <v>Prediabetes</v>
      </c>
      <c r="F2268" s="47" t="s">
        <v>2380</v>
      </c>
      <c r="G2268" s="47" t="s">
        <v>2380</v>
      </c>
      <c r="H2268" s="47" t="s">
        <v>2380</v>
      </c>
      <c r="I2268" s="47">
        <v>1</v>
      </c>
      <c r="J2268" s="47" t="s">
        <v>2380</v>
      </c>
    </row>
    <row r="2269" spans="1:10" x14ac:dyDescent="0.25">
      <c r="A2269" s="47" t="s">
        <v>90</v>
      </c>
      <c r="B2269" s="47">
        <v>21.98</v>
      </c>
      <c r="C2269" s="47" t="str">
        <f t="shared" si="70"/>
        <v>Healthy Weight</v>
      </c>
      <c r="D2269" s="47">
        <v>7.03</v>
      </c>
      <c r="E2269" s="47" t="str">
        <f t="shared" si="71"/>
        <v>Above Diabetes</v>
      </c>
      <c r="F2269" s="47" t="s">
        <v>2380</v>
      </c>
      <c r="G2269" s="47" t="s">
        <v>2380</v>
      </c>
      <c r="H2269" s="47" t="s">
        <v>2380</v>
      </c>
      <c r="I2269" s="47">
        <v>0</v>
      </c>
      <c r="J2269" s="47" t="s">
        <v>2380</v>
      </c>
    </row>
    <row r="2270" spans="1:10" x14ac:dyDescent="0.25">
      <c r="A2270" s="47" t="s">
        <v>89</v>
      </c>
      <c r="B2270" s="47">
        <v>19.7</v>
      </c>
      <c r="C2270" s="47" t="str">
        <f t="shared" si="70"/>
        <v>Healthy Weight</v>
      </c>
      <c r="D2270" s="47">
        <v>5.51</v>
      </c>
      <c r="E2270" s="47" t="str">
        <f t="shared" si="71"/>
        <v>Normal</v>
      </c>
      <c r="F2270" s="47" t="s">
        <v>2380</v>
      </c>
      <c r="G2270" s="47" t="s">
        <v>2380</v>
      </c>
      <c r="H2270" s="47" t="s">
        <v>2380</v>
      </c>
      <c r="I2270" s="47">
        <v>1</v>
      </c>
      <c r="J2270" s="47" t="s">
        <v>2380</v>
      </c>
    </row>
    <row r="2271" spans="1:10" x14ac:dyDescent="0.25">
      <c r="A2271" s="47" t="s">
        <v>88</v>
      </c>
      <c r="B2271" s="47">
        <v>19.21</v>
      </c>
      <c r="C2271" s="47" t="str">
        <f t="shared" si="70"/>
        <v>Healthy Weight</v>
      </c>
      <c r="D2271" s="47">
        <v>4.76</v>
      </c>
      <c r="E2271" s="47" t="str">
        <f t="shared" si="71"/>
        <v>Normal</v>
      </c>
      <c r="F2271" s="47" t="s">
        <v>2380</v>
      </c>
      <c r="G2271" s="47" t="s">
        <v>2382</v>
      </c>
      <c r="H2271" s="47" t="s">
        <v>2380</v>
      </c>
      <c r="I2271" s="47">
        <v>1</v>
      </c>
      <c r="J2271" s="47" t="s">
        <v>2380</v>
      </c>
    </row>
    <row r="2272" spans="1:10" x14ac:dyDescent="0.25">
      <c r="A2272" s="47" t="s">
        <v>87</v>
      </c>
      <c r="B2272" s="47">
        <v>19.3</v>
      </c>
      <c r="C2272" s="47" t="str">
        <f t="shared" si="70"/>
        <v>Healthy Weight</v>
      </c>
      <c r="D2272" s="47">
        <v>4.7</v>
      </c>
      <c r="E2272" s="47" t="str">
        <f t="shared" si="71"/>
        <v>Normal</v>
      </c>
      <c r="F2272" s="47" t="s">
        <v>2380</v>
      </c>
      <c r="G2272" s="47" t="s">
        <v>2382</v>
      </c>
      <c r="H2272" s="47" t="s">
        <v>2380</v>
      </c>
      <c r="I2272" s="47">
        <v>1</v>
      </c>
      <c r="J2272" s="47" t="s">
        <v>2380</v>
      </c>
    </row>
    <row r="2273" spans="1:10" x14ac:dyDescent="0.25">
      <c r="A2273" s="47" t="s">
        <v>86</v>
      </c>
      <c r="B2273" s="47">
        <v>16.22</v>
      </c>
      <c r="C2273" s="47" t="str">
        <f t="shared" si="70"/>
        <v>Under Weight</v>
      </c>
      <c r="D2273" s="47">
        <v>6.21</v>
      </c>
      <c r="E2273" s="47" t="str">
        <f t="shared" si="71"/>
        <v>Prediabetes</v>
      </c>
      <c r="F2273" s="47" t="s">
        <v>2383</v>
      </c>
      <c r="G2273" s="47" t="s">
        <v>2380</v>
      </c>
      <c r="H2273" s="47" t="s">
        <v>2380</v>
      </c>
      <c r="I2273" s="47">
        <v>0</v>
      </c>
      <c r="J2273" s="47" t="s">
        <v>2380</v>
      </c>
    </row>
    <row r="2274" spans="1:10" x14ac:dyDescent="0.25">
      <c r="A2274" s="47" t="s">
        <v>85</v>
      </c>
      <c r="B2274" s="47">
        <v>17.12</v>
      </c>
      <c r="C2274" s="47" t="str">
        <f t="shared" si="70"/>
        <v>Under Weight</v>
      </c>
      <c r="D2274" s="47">
        <v>4.5199999999999996</v>
      </c>
      <c r="E2274" s="47" t="str">
        <f t="shared" si="71"/>
        <v>Normal</v>
      </c>
      <c r="F2274" s="47" t="s">
        <v>2380</v>
      </c>
      <c r="G2274" s="47" t="s">
        <v>2382</v>
      </c>
      <c r="H2274" s="47" t="s">
        <v>2380</v>
      </c>
      <c r="I2274" s="47">
        <v>1</v>
      </c>
      <c r="J2274" s="47" t="s">
        <v>2380</v>
      </c>
    </row>
    <row r="2275" spans="1:10" x14ac:dyDescent="0.25">
      <c r="A2275" s="47" t="s">
        <v>84</v>
      </c>
      <c r="B2275" s="47">
        <v>19.07</v>
      </c>
      <c r="C2275" s="47" t="str">
        <f t="shared" si="70"/>
        <v>Healthy Weight</v>
      </c>
      <c r="D2275" s="47">
        <v>5.45</v>
      </c>
      <c r="E2275" s="47" t="str">
        <f t="shared" si="71"/>
        <v>Normal</v>
      </c>
      <c r="F2275" s="47" t="s">
        <v>2380</v>
      </c>
      <c r="G2275" s="47" t="s">
        <v>2380</v>
      </c>
      <c r="H2275" s="47" t="s">
        <v>2380</v>
      </c>
      <c r="I2275" s="47">
        <v>1</v>
      </c>
      <c r="J2275" s="47" t="s">
        <v>2380</v>
      </c>
    </row>
    <row r="2276" spans="1:10" x14ac:dyDescent="0.25">
      <c r="A2276" s="47" t="s">
        <v>83</v>
      </c>
      <c r="B2276" s="47">
        <v>15.56</v>
      </c>
      <c r="C2276" s="47" t="str">
        <f t="shared" si="70"/>
        <v>Under Weight</v>
      </c>
      <c r="D2276" s="47">
        <v>4.42</v>
      </c>
      <c r="E2276" s="47" t="str">
        <f t="shared" si="71"/>
        <v>Normal</v>
      </c>
      <c r="F2276" s="47" t="s">
        <v>2380</v>
      </c>
      <c r="G2276" s="47" t="s">
        <v>2380</v>
      </c>
      <c r="H2276" s="47" t="s">
        <v>2380</v>
      </c>
      <c r="I2276" s="47">
        <v>0</v>
      </c>
      <c r="J2276" s="47" t="s">
        <v>2380</v>
      </c>
    </row>
    <row r="2277" spans="1:10" x14ac:dyDescent="0.25">
      <c r="A2277" s="47" t="s">
        <v>82</v>
      </c>
      <c r="B2277" s="47">
        <v>22.76</v>
      </c>
      <c r="C2277" s="47" t="str">
        <f t="shared" si="70"/>
        <v>Healthy Weight</v>
      </c>
      <c r="D2277" s="47">
        <v>9.44</v>
      </c>
      <c r="E2277" s="47" t="str">
        <f t="shared" si="71"/>
        <v>Above Diabetes</v>
      </c>
      <c r="F2277" s="47" t="s">
        <v>2380</v>
      </c>
      <c r="G2277" s="47" t="s">
        <v>2380</v>
      </c>
      <c r="H2277" s="47" t="s">
        <v>2380</v>
      </c>
      <c r="I2277" s="47">
        <v>0</v>
      </c>
      <c r="J2277" s="47" t="s">
        <v>2380</v>
      </c>
    </row>
    <row r="2278" spans="1:10" x14ac:dyDescent="0.25">
      <c r="A2278" s="47" t="s">
        <v>81</v>
      </c>
      <c r="B2278" s="47">
        <v>22.79</v>
      </c>
      <c r="C2278" s="47" t="str">
        <f t="shared" si="70"/>
        <v>Healthy Weight</v>
      </c>
      <c r="D2278" s="47">
        <v>6.15</v>
      </c>
      <c r="E2278" s="47" t="str">
        <f t="shared" si="71"/>
        <v>Prediabetes</v>
      </c>
      <c r="F2278" s="47" t="s">
        <v>2383</v>
      </c>
      <c r="G2278" s="47" t="s">
        <v>2380</v>
      </c>
      <c r="H2278" s="47" t="s">
        <v>2383</v>
      </c>
      <c r="I2278" s="47">
        <v>1</v>
      </c>
      <c r="J2278" s="47" t="s">
        <v>2380</v>
      </c>
    </row>
    <row r="2279" spans="1:10" x14ac:dyDescent="0.25">
      <c r="A2279" s="47" t="s">
        <v>80</v>
      </c>
      <c r="B2279" s="47">
        <v>17.41</v>
      </c>
      <c r="C2279" s="47" t="str">
        <f t="shared" si="70"/>
        <v>Under Weight</v>
      </c>
      <c r="D2279" s="47">
        <v>5.13</v>
      </c>
      <c r="E2279" s="47" t="str">
        <f t="shared" si="71"/>
        <v>Normal</v>
      </c>
      <c r="F2279" s="47" t="s">
        <v>2383</v>
      </c>
      <c r="G2279" s="47" t="s">
        <v>2380</v>
      </c>
      <c r="H2279" s="47" t="s">
        <v>2380</v>
      </c>
      <c r="I2279" s="47">
        <v>0</v>
      </c>
      <c r="J2279" s="47" t="s">
        <v>2380</v>
      </c>
    </row>
    <row r="2280" spans="1:10" x14ac:dyDescent="0.25">
      <c r="A2280" s="47" t="s">
        <v>79</v>
      </c>
      <c r="B2280" s="47">
        <v>19.32</v>
      </c>
      <c r="C2280" s="47" t="str">
        <f t="shared" si="70"/>
        <v>Healthy Weight</v>
      </c>
      <c r="D2280" s="47">
        <v>4.96</v>
      </c>
      <c r="E2280" s="47" t="str">
        <f t="shared" si="71"/>
        <v>Normal</v>
      </c>
      <c r="F2280" s="47" t="s">
        <v>2383</v>
      </c>
      <c r="G2280" s="47" t="s">
        <v>2380</v>
      </c>
      <c r="H2280" s="47" t="s">
        <v>2380</v>
      </c>
      <c r="I2280" s="47">
        <v>0</v>
      </c>
      <c r="J2280" s="47" t="s">
        <v>2380</v>
      </c>
    </row>
    <row r="2281" spans="1:10" x14ac:dyDescent="0.25">
      <c r="A2281" s="47" t="s">
        <v>78</v>
      </c>
      <c r="B2281" s="47">
        <v>18.25</v>
      </c>
      <c r="C2281" s="47" t="str">
        <f t="shared" si="70"/>
        <v>Under Weight</v>
      </c>
      <c r="D2281" s="47">
        <v>10.95</v>
      </c>
      <c r="E2281" s="47" t="str">
        <f t="shared" si="71"/>
        <v>Above Diabetes</v>
      </c>
      <c r="F2281" s="47" t="s">
        <v>2380</v>
      </c>
      <c r="G2281" s="47" t="s">
        <v>2380</v>
      </c>
      <c r="H2281" s="47" t="s">
        <v>2380</v>
      </c>
      <c r="I2281" s="47">
        <v>0</v>
      </c>
      <c r="J2281" s="47" t="s">
        <v>2380</v>
      </c>
    </row>
    <row r="2282" spans="1:10" x14ac:dyDescent="0.25">
      <c r="A2282" s="47" t="s">
        <v>77</v>
      </c>
      <c r="B2282" s="47">
        <v>53.13</v>
      </c>
      <c r="C2282" s="47" t="str">
        <f t="shared" si="70"/>
        <v>Obesity</v>
      </c>
      <c r="D2282" s="47">
        <v>4.4400000000000004</v>
      </c>
      <c r="E2282" s="47" t="str">
        <f t="shared" si="71"/>
        <v>Normal</v>
      </c>
      <c r="F2282" s="47" t="s">
        <v>2380</v>
      </c>
      <c r="G2282" s="47" t="s">
        <v>2382</v>
      </c>
      <c r="H2282" s="47" t="s">
        <v>2380</v>
      </c>
      <c r="I2282" s="47">
        <v>1</v>
      </c>
      <c r="J2282" s="47" t="s">
        <v>2380</v>
      </c>
    </row>
    <row r="2283" spans="1:10" x14ac:dyDescent="0.25">
      <c r="A2283" s="47" t="s">
        <v>76</v>
      </c>
      <c r="B2283" s="47">
        <v>20.46</v>
      </c>
      <c r="C2283" s="47" t="str">
        <f t="shared" si="70"/>
        <v>Healthy Weight</v>
      </c>
      <c r="D2283" s="47">
        <v>4.0199999999999996</v>
      </c>
      <c r="E2283" s="47" t="str">
        <f t="shared" si="71"/>
        <v>Normal</v>
      </c>
      <c r="F2283" s="47" t="s">
        <v>2380</v>
      </c>
      <c r="G2283" s="47" t="s">
        <v>2380</v>
      </c>
      <c r="H2283" s="47" t="s">
        <v>2380</v>
      </c>
      <c r="I2283" s="47">
        <v>0</v>
      </c>
      <c r="J2283" s="47" t="s">
        <v>2380</v>
      </c>
    </row>
    <row r="2284" spans="1:10" x14ac:dyDescent="0.25">
      <c r="A2284" s="47" t="s">
        <v>75</v>
      </c>
      <c r="B2284" s="47">
        <v>43.01</v>
      </c>
      <c r="C2284" s="47" t="str">
        <f t="shared" si="70"/>
        <v>Obesity</v>
      </c>
      <c r="D2284" s="47">
        <v>5.44</v>
      </c>
      <c r="E2284" s="47" t="str">
        <f t="shared" si="71"/>
        <v>Normal</v>
      </c>
      <c r="F2284" s="47" t="s">
        <v>2380</v>
      </c>
      <c r="G2284" s="47" t="s">
        <v>2382</v>
      </c>
      <c r="H2284" s="47" t="s">
        <v>2380</v>
      </c>
      <c r="I2284" s="47">
        <v>1</v>
      </c>
      <c r="J2284" s="47" t="s">
        <v>2380</v>
      </c>
    </row>
    <row r="2285" spans="1:10" x14ac:dyDescent="0.25">
      <c r="A2285" s="47" t="s">
        <v>74</v>
      </c>
      <c r="B2285" s="47">
        <v>15.01</v>
      </c>
      <c r="C2285" s="47" t="str">
        <f t="shared" si="70"/>
        <v>Under Weight</v>
      </c>
      <c r="D2285" s="47">
        <v>4.1500000000000004</v>
      </c>
      <c r="E2285" s="47" t="str">
        <f t="shared" si="71"/>
        <v>Normal</v>
      </c>
      <c r="F2285" s="47" t="s">
        <v>2380</v>
      </c>
      <c r="G2285" s="47" t="s">
        <v>2380</v>
      </c>
      <c r="H2285" s="47" t="s">
        <v>2383</v>
      </c>
      <c r="I2285" s="47">
        <v>1</v>
      </c>
      <c r="J2285" s="47" t="s">
        <v>2380</v>
      </c>
    </row>
    <row r="2286" spans="1:10" x14ac:dyDescent="0.25">
      <c r="A2286" s="47" t="s">
        <v>73</v>
      </c>
      <c r="B2286" s="47">
        <v>41.14</v>
      </c>
      <c r="C2286" s="47" t="str">
        <f t="shared" si="70"/>
        <v>Obesity</v>
      </c>
      <c r="D2286" s="47">
        <v>6.02</v>
      </c>
      <c r="E2286" s="47" t="str">
        <f t="shared" si="71"/>
        <v>Prediabetes</v>
      </c>
      <c r="F2286" s="47" t="s">
        <v>2380</v>
      </c>
      <c r="G2286" s="47" t="s">
        <v>2382</v>
      </c>
      <c r="H2286" s="47" t="s">
        <v>2380</v>
      </c>
      <c r="I2286" s="47">
        <v>1</v>
      </c>
      <c r="J2286" s="47" t="s">
        <v>2380</v>
      </c>
    </row>
    <row r="2287" spans="1:10" x14ac:dyDescent="0.25">
      <c r="A2287" s="47" t="s">
        <v>72</v>
      </c>
      <c r="B2287" s="47">
        <v>16.55</v>
      </c>
      <c r="C2287" s="47" t="str">
        <f t="shared" si="70"/>
        <v>Under Weight</v>
      </c>
      <c r="D2287" s="47">
        <v>7.73</v>
      </c>
      <c r="E2287" s="47" t="str">
        <f t="shared" si="71"/>
        <v>Above Diabetes</v>
      </c>
      <c r="F2287" s="47" t="s">
        <v>2380</v>
      </c>
      <c r="G2287" s="47" t="s">
        <v>2380</v>
      </c>
      <c r="H2287" s="47" t="s">
        <v>2380</v>
      </c>
      <c r="I2287" s="47">
        <v>0</v>
      </c>
      <c r="J2287" s="47" t="s">
        <v>2380</v>
      </c>
    </row>
    <row r="2288" spans="1:10" x14ac:dyDescent="0.25">
      <c r="A2288" s="47" t="s">
        <v>71</v>
      </c>
      <c r="B2288" s="47">
        <v>37.29</v>
      </c>
      <c r="C2288" s="47" t="str">
        <f t="shared" si="70"/>
        <v>Obesity</v>
      </c>
      <c r="D2288" s="47">
        <v>5.03</v>
      </c>
      <c r="E2288" s="47" t="str">
        <f t="shared" si="71"/>
        <v>Normal</v>
      </c>
      <c r="F2288" s="47" t="s">
        <v>2380</v>
      </c>
      <c r="G2288" s="47" t="s">
        <v>2382</v>
      </c>
      <c r="H2288" s="47" t="s">
        <v>2380</v>
      </c>
      <c r="I2288" s="47">
        <v>1</v>
      </c>
      <c r="J2288" s="47" t="s">
        <v>2380</v>
      </c>
    </row>
    <row r="2289" spans="1:10" x14ac:dyDescent="0.25">
      <c r="A2289" s="47" t="s">
        <v>70</v>
      </c>
      <c r="B2289" s="47">
        <v>16.739999999999998</v>
      </c>
      <c r="C2289" s="47" t="str">
        <f t="shared" si="70"/>
        <v>Under Weight</v>
      </c>
      <c r="D2289" s="47">
        <v>4.08</v>
      </c>
      <c r="E2289" s="47" t="str">
        <f t="shared" si="71"/>
        <v>Normal</v>
      </c>
      <c r="F2289" s="47" t="s">
        <v>2383</v>
      </c>
      <c r="G2289" s="47" t="s">
        <v>2380</v>
      </c>
      <c r="H2289" s="47" t="s">
        <v>2380</v>
      </c>
      <c r="I2289" s="47">
        <v>0</v>
      </c>
      <c r="J2289" s="47" t="s">
        <v>2380</v>
      </c>
    </row>
    <row r="2290" spans="1:10" x14ac:dyDescent="0.25">
      <c r="A2290" s="47" t="s">
        <v>69</v>
      </c>
      <c r="B2290" s="47">
        <v>34.43</v>
      </c>
      <c r="C2290" s="47" t="str">
        <f t="shared" si="70"/>
        <v>Obesity</v>
      </c>
      <c r="D2290" s="47">
        <v>4.2699999999999996</v>
      </c>
      <c r="E2290" s="47" t="str">
        <f t="shared" si="71"/>
        <v>Normal</v>
      </c>
      <c r="F2290" s="47" t="s">
        <v>2380</v>
      </c>
      <c r="G2290" s="47" t="s">
        <v>2382</v>
      </c>
      <c r="H2290" s="47" t="s">
        <v>2380</v>
      </c>
      <c r="I2290" s="47">
        <v>1</v>
      </c>
      <c r="J2290" s="47" t="s">
        <v>2380</v>
      </c>
    </row>
    <row r="2291" spans="1:10" x14ac:dyDescent="0.25">
      <c r="A2291" s="47" t="s">
        <v>68</v>
      </c>
      <c r="B2291" s="47">
        <v>34.1</v>
      </c>
      <c r="C2291" s="47" t="str">
        <f t="shared" si="70"/>
        <v>Obesity</v>
      </c>
      <c r="D2291" s="47">
        <v>4.07</v>
      </c>
      <c r="E2291" s="47" t="str">
        <f t="shared" si="71"/>
        <v>Normal</v>
      </c>
      <c r="F2291" s="47" t="s">
        <v>2380</v>
      </c>
      <c r="G2291" s="47" t="s">
        <v>2382</v>
      </c>
      <c r="H2291" s="47" t="s">
        <v>2380</v>
      </c>
      <c r="I2291" s="47">
        <v>1</v>
      </c>
      <c r="J2291" s="47" t="s">
        <v>2380</v>
      </c>
    </row>
    <row r="2292" spans="1:10" x14ac:dyDescent="0.25">
      <c r="A2292" s="47" t="s">
        <v>67</v>
      </c>
      <c r="B2292" s="47">
        <v>19.3</v>
      </c>
      <c r="C2292" s="47" t="str">
        <f t="shared" si="70"/>
        <v>Healthy Weight</v>
      </c>
      <c r="D2292" s="47">
        <v>10.36</v>
      </c>
      <c r="E2292" s="47" t="str">
        <f t="shared" si="71"/>
        <v>Above Diabetes</v>
      </c>
      <c r="F2292" s="47" t="s">
        <v>2380</v>
      </c>
      <c r="G2292" s="47" t="s">
        <v>2380</v>
      </c>
      <c r="H2292" s="47" t="s">
        <v>2380</v>
      </c>
      <c r="I2292" s="47">
        <v>0</v>
      </c>
      <c r="J2292" s="47" t="s">
        <v>2380</v>
      </c>
    </row>
    <row r="2293" spans="1:10" x14ac:dyDescent="0.25">
      <c r="A2293" s="47" t="s">
        <v>66</v>
      </c>
      <c r="B2293" s="47">
        <v>33.659999999999997</v>
      </c>
      <c r="C2293" s="47" t="str">
        <f t="shared" si="70"/>
        <v>Obesity</v>
      </c>
      <c r="D2293" s="47">
        <v>5.71</v>
      </c>
      <c r="E2293" s="47" t="str">
        <f t="shared" si="71"/>
        <v>Prediabetes</v>
      </c>
      <c r="F2293" s="47" t="s">
        <v>2380</v>
      </c>
      <c r="G2293" s="47" t="s">
        <v>2382</v>
      </c>
      <c r="H2293" s="47" t="s">
        <v>2380</v>
      </c>
      <c r="I2293" s="47">
        <v>1</v>
      </c>
      <c r="J2293" s="47" t="s">
        <v>2380</v>
      </c>
    </row>
    <row r="2294" spans="1:10" x14ac:dyDescent="0.25">
      <c r="A2294" s="47" t="s">
        <v>65</v>
      </c>
      <c r="B2294" s="47">
        <v>33.33</v>
      </c>
      <c r="C2294" s="47" t="str">
        <f t="shared" si="70"/>
        <v>Obesity</v>
      </c>
      <c r="D2294" s="47">
        <v>6.08</v>
      </c>
      <c r="E2294" s="47" t="str">
        <f t="shared" si="71"/>
        <v>Prediabetes</v>
      </c>
      <c r="F2294" s="47" t="s">
        <v>2380</v>
      </c>
      <c r="G2294" s="47" t="s">
        <v>2382</v>
      </c>
      <c r="H2294" s="47" t="s">
        <v>2380</v>
      </c>
      <c r="I2294" s="47">
        <v>1</v>
      </c>
      <c r="J2294" s="47" t="s">
        <v>2380</v>
      </c>
    </row>
    <row r="2295" spans="1:10" x14ac:dyDescent="0.25">
      <c r="A2295" s="47" t="s">
        <v>64</v>
      </c>
      <c r="B2295" s="47">
        <v>21.84</v>
      </c>
      <c r="C2295" s="47" t="str">
        <f t="shared" si="70"/>
        <v>Healthy Weight</v>
      </c>
      <c r="D2295" s="47">
        <v>5.71</v>
      </c>
      <c r="E2295" s="47" t="str">
        <f t="shared" si="71"/>
        <v>Prediabetes</v>
      </c>
      <c r="F2295" s="47" t="s">
        <v>2380</v>
      </c>
      <c r="G2295" s="47" t="s">
        <v>2382</v>
      </c>
      <c r="H2295" s="47" t="s">
        <v>2380</v>
      </c>
      <c r="I2295" s="47">
        <v>1</v>
      </c>
      <c r="J2295" s="47" t="s">
        <v>2380</v>
      </c>
    </row>
    <row r="2296" spans="1:10" x14ac:dyDescent="0.25">
      <c r="A2296" s="47" t="s">
        <v>63</v>
      </c>
      <c r="B2296" s="47">
        <v>16.87</v>
      </c>
      <c r="C2296" s="47" t="str">
        <f t="shared" si="70"/>
        <v>Under Weight</v>
      </c>
      <c r="D2296" s="47">
        <v>9.1300000000000008</v>
      </c>
      <c r="E2296" s="47" t="str">
        <f t="shared" si="71"/>
        <v>Above Diabetes</v>
      </c>
      <c r="F2296" s="47" t="s">
        <v>2380</v>
      </c>
      <c r="G2296" s="47" t="s">
        <v>2380</v>
      </c>
      <c r="H2296" s="47" t="s">
        <v>2380</v>
      </c>
      <c r="I2296" s="47">
        <v>0</v>
      </c>
      <c r="J2296" s="47" t="s">
        <v>2380</v>
      </c>
    </row>
    <row r="2297" spans="1:10" x14ac:dyDescent="0.25">
      <c r="A2297" s="47" t="s">
        <v>62</v>
      </c>
      <c r="B2297" s="47">
        <v>30.14</v>
      </c>
      <c r="C2297" s="47" t="str">
        <f t="shared" si="70"/>
        <v>Obesity</v>
      </c>
      <c r="D2297" s="47">
        <v>5.49</v>
      </c>
      <c r="E2297" s="47" t="str">
        <f t="shared" si="71"/>
        <v>Normal</v>
      </c>
      <c r="F2297" s="47" t="s">
        <v>2380</v>
      </c>
      <c r="G2297" s="47" t="s">
        <v>2382</v>
      </c>
      <c r="H2297" s="47" t="s">
        <v>2380</v>
      </c>
      <c r="I2297" s="47">
        <v>1</v>
      </c>
      <c r="J2297" s="47" t="s">
        <v>2380</v>
      </c>
    </row>
    <row r="2298" spans="1:10" x14ac:dyDescent="0.25">
      <c r="A2298" s="47" t="s">
        <v>61</v>
      </c>
      <c r="B2298" s="47">
        <v>23.21</v>
      </c>
      <c r="C2298" s="47" t="str">
        <f t="shared" si="70"/>
        <v>Healthy Weight</v>
      </c>
      <c r="D2298" s="47">
        <v>4.37</v>
      </c>
      <c r="E2298" s="47" t="str">
        <f t="shared" si="71"/>
        <v>Normal</v>
      </c>
      <c r="F2298" s="47" t="s">
        <v>2380</v>
      </c>
      <c r="G2298" s="47" t="s">
        <v>2382</v>
      </c>
      <c r="H2298" s="47" t="s">
        <v>2380</v>
      </c>
      <c r="I2298" s="47">
        <v>1</v>
      </c>
      <c r="J2298" s="47" t="s">
        <v>2380</v>
      </c>
    </row>
    <row r="2299" spans="1:10" x14ac:dyDescent="0.25">
      <c r="A2299" s="47" t="s">
        <v>60</v>
      </c>
      <c r="B2299" s="47">
        <v>17.170000000000002</v>
      </c>
      <c r="C2299" s="47" t="str">
        <f t="shared" si="70"/>
        <v>Under Weight</v>
      </c>
      <c r="D2299" s="47">
        <v>8.4600000000000009</v>
      </c>
      <c r="E2299" s="47" t="str">
        <f t="shared" si="71"/>
        <v>Above Diabetes</v>
      </c>
      <c r="F2299" s="47" t="s">
        <v>2380</v>
      </c>
      <c r="G2299" s="47" t="s">
        <v>2380</v>
      </c>
      <c r="H2299" s="47" t="s">
        <v>2380</v>
      </c>
      <c r="I2299" s="47">
        <v>0</v>
      </c>
      <c r="J2299" s="47" t="s">
        <v>2380</v>
      </c>
    </row>
    <row r="2300" spans="1:10" x14ac:dyDescent="0.25">
      <c r="A2300" s="47" t="s">
        <v>59</v>
      </c>
      <c r="B2300" s="47">
        <v>15.61</v>
      </c>
      <c r="C2300" s="47" t="str">
        <f t="shared" si="70"/>
        <v>Under Weight</v>
      </c>
      <c r="D2300" s="47">
        <v>5.28</v>
      </c>
      <c r="E2300" s="47" t="str">
        <f t="shared" si="71"/>
        <v>Normal</v>
      </c>
      <c r="F2300" s="47" t="s">
        <v>2380</v>
      </c>
      <c r="G2300" s="47" t="s">
        <v>2380</v>
      </c>
      <c r="H2300" s="47" t="s">
        <v>2380</v>
      </c>
      <c r="I2300" s="47">
        <v>1</v>
      </c>
      <c r="J2300" s="47" t="s">
        <v>2380</v>
      </c>
    </row>
    <row r="2301" spans="1:10" x14ac:dyDescent="0.25">
      <c r="A2301" s="47" t="s">
        <v>58</v>
      </c>
      <c r="B2301" s="47">
        <v>17.98</v>
      </c>
      <c r="C2301" s="47" t="str">
        <f t="shared" si="70"/>
        <v>Under Weight</v>
      </c>
      <c r="D2301" s="47">
        <v>5.33</v>
      </c>
      <c r="E2301" s="47" t="str">
        <f t="shared" si="71"/>
        <v>Normal</v>
      </c>
      <c r="F2301" s="47" t="s">
        <v>2383</v>
      </c>
      <c r="G2301" s="47" t="s">
        <v>2380</v>
      </c>
      <c r="H2301" s="47" t="s">
        <v>2383</v>
      </c>
      <c r="I2301" s="47">
        <v>1</v>
      </c>
      <c r="J2301" s="47" t="s">
        <v>2380</v>
      </c>
    </row>
    <row r="2302" spans="1:10" x14ac:dyDescent="0.25">
      <c r="A2302" s="47" t="s">
        <v>57</v>
      </c>
      <c r="B2302" s="47">
        <v>21.64</v>
      </c>
      <c r="C2302" s="47" t="str">
        <f t="shared" si="70"/>
        <v>Healthy Weight</v>
      </c>
      <c r="D2302" s="47">
        <v>5.5</v>
      </c>
      <c r="E2302" s="47" t="str">
        <f t="shared" si="71"/>
        <v>Normal</v>
      </c>
      <c r="F2302" s="47" t="s">
        <v>2380</v>
      </c>
      <c r="G2302" s="47" t="s">
        <v>2382</v>
      </c>
      <c r="H2302" s="47" t="s">
        <v>2380</v>
      </c>
      <c r="I2302" s="47">
        <v>1</v>
      </c>
      <c r="J2302" s="47" t="s">
        <v>2380</v>
      </c>
    </row>
    <row r="2303" spans="1:10" x14ac:dyDescent="0.25">
      <c r="A2303" s="47" t="s">
        <v>56</v>
      </c>
      <c r="B2303" s="47">
        <v>16.399999999999999</v>
      </c>
      <c r="C2303" s="47" t="str">
        <f t="shared" si="70"/>
        <v>Under Weight</v>
      </c>
      <c r="D2303" s="47">
        <v>5.4</v>
      </c>
      <c r="E2303" s="47" t="str">
        <f t="shared" si="71"/>
        <v>Normal</v>
      </c>
      <c r="F2303" s="47" t="s">
        <v>2380</v>
      </c>
      <c r="G2303" s="47" t="s">
        <v>2380</v>
      </c>
      <c r="H2303" s="47" t="s">
        <v>2383</v>
      </c>
      <c r="I2303" s="47">
        <v>1</v>
      </c>
      <c r="J2303" s="47" t="s">
        <v>2380</v>
      </c>
    </row>
    <row r="2304" spans="1:10" x14ac:dyDescent="0.25">
      <c r="A2304" s="47" t="s">
        <v>55</v>
      </c>
      <c r="B2304" s="47">
        <v>15.77</v>
      </c>
      <c r="C2304" s="47" t="str">
        <f t="shared" si="70"/>
        <v>Under Weight</v>
      </c>
      <c r="D2304" s="47">
        <v>6.05</v>
      </c>
      <c r="E2304" s="47" t="str">
        <f t="shared" si="71"/>
        <v>Prediabetes</v>
      </c>
      <c r="F2304" s="47" t="s">
        <v>2383</v>
      </c>
      <c r="G2304" s="47" t="s">
        <v>2380</v>
      </c>
      <c r="H2304" s="47" t="s">
        <v>2380</v>
      </c>
      <c r="I2304" s="47">
        <v>1</v>
      </c>
      <c r="J2304" s="47" t="s">
        <v>2380</v>
      </c>
    </row>
    <row r="2305" spans="1:10" x14ac:dyDescent="0.25">
      <c r="A2305" s="47" t="s">
        <v>54</v>
      </c>
      <c r="B2305" s="47">
        <v>18.27</v>
      </c>
      <c r="C2305" s="47" t="str">
        <f t="shared" si="70"/>
        <v>Under Weight</v>
      </c>
      <c r="D2305" s="47">
        <v>11.46</v>
      </c>
      <c r="E2305" s="47" t="str">
        <f t="shared" si="71"/>
        <v>Above Diabetes</v>
      </c>
      <c r="F2305" s="47" t="s">
        <v>2380</v>
      </c>
      <c r="G2305" s="47" t="s">
        <v>2380</v>
      </c>
      <c r="H2305" s="47" t="s">
        <v>2380</v>
      </c>
      <c r="I2305" s="47">
        <v>0</v>
      </c>
      <c r="J2305" s="47" t="s">
        <v>2380</v>
      </c>
    </row>
    <row r="2306" spans="1:10" x14ac:dyDescent="0.25">
      <c r="A2306" s="47" t="s">
        <v>53</v>
      </c>
      <c r="B2306" s="47">
        <v>16.489999999999998</v>
      </c>
      <c r="C2306" s="47" t="str">
        <f t="shared" si="70"/>
        <v>Under Weight</v>
      </c>
      <c r="D2306" s="47">
        <v>8.48</v>
      </c>
      <c r="E2306" s="47" t="str">
        <f t="shared" si="71"/>
        <v>Above Diabetes</v>
      </c>
      <c r="F2306" s="47" t="s">
        <v>2380</v>
      </c>
      <c r="G2306" s="47" t="s">
        <v>2380</v>
      </c>
      <c r="H2306" s="47" t="s">
        <v>2380</v>
      </c>
      <c r="I2306" s="47">
        <v>0</v>
      </c>
      <c r="J2306" s="47" t="s">
        <v>2380</v>
      </c>
    </row>
    <row r="2307" spans="1:10" x14ac:dyDescent="0.25">
      <c r="A2307" s="47" t="s">
        <v>52</v>
      </c>
      <c r="B2307" s="47">
        <v>16.14</v>
      </c>
      <c r="C2307" s="47" t="str">
        <f t="shared" ref="C2307:C2336" si="72">IF(B2307&lt;18.5,"Under Weight", IF(B2307&lt;=24.9,"Healthy Weight", IF(B2307&lt;=29.9,"Over Weight","Obesity")))</f>
        <v>Under Weight</v>
      </c>
      <c r="D2307" s="47">
        <v>4.8600000000000003</v>
      </c>
      <c r="E2307" s="47" t="str">
        <f t="shared" ref="E2307:E2336" si="73">IF(D2307&lt;5.7,"Normal", IF(D2307&lt;=6.4,"Prediabetes","Above Diabetes"))</f>
        <v>Normal</v>
      </c>
      <c r="F2307" s="47" t="s">
        <v>2380</v>
      </c>
      <c r="G2307" s="47" t="s">
        <v>2380</v>
      </c>
      <c r="H2307" s="47" t="s">
        <v>2380</v>
      </c>
      <c r="I2307" s="47">
        <v>0</v>
      </c>
      <c r="J2307" s="47" t="s">
        <v>2380</v>
      </c>
    </row>
    <row r="2308" spans="1:10" x14ac:dyDescent="0.25">
      <c r="A2308" s="47" t="s">
        <v>51</v>
      </c>
      <c r="B2308" s="47">
        <v>20.85</v>
      </c>
      <c r="C2308" s="47" t="str">
        <f t="shared" si="72"/>
        <v>Healthy Weight</v>
      </c>
      <c r="D2308" s="47">
        <v>4.45</v>
      </c>
      <c r="E2308" s="47" t="str">
        <f t="shared" si="73"/>
        <v>Normal</v>
      </c>
      <c r="F2308" s="47" t="s">
        <v>2383</v>
      </c>
      <c r="G2308" s="47" t="s">
        <v>2380</v>
      </c>
      <c r="H2308" s="47" t="s">
        <v>2380</v>
      </c>
      <c r="I2308" s="47">
        <v>1</v>
      </c>
      <c r="J2308" s="47" t="s">
        <v>2380</v>
      </c>
    </row>
    <row r="2309" spans="1:10" x14ac:dyDescent="0.25">
      <c r="A2309" s="47" t="s">
        <v>50</v>
      </c>
      <c r="B2309" s="47">
        <v>15.88</v>
      </c>
      <c r="C2309" s="47" t="str">
        <f t="shared" si="72"/>
        <v>Under Weight</v>
      </c>
      <c r="D2309" s="47">
        <v>4.3600000000000003</v>
      </c>
      <c r="E2309" s="47" t="str">
        <f t="shared" si="73"/>
        <v>Normal</v>
      </c>
      <c r="F2309" s="47" t="s">
        <v>2380</v>
      </c>
      <c r="G2309" s="47" t="s">
        <v>2380</v>
      </c>
      <c r="H2309" s="47" t="s">
        <v>2380</v>
      </c>
      <c r="I2309" s="47">
        <v>0</v>
      </c>
      <c r="J2309" s="47" t="s">
        <v>2380</v>
      </c>
    </row>
    <row r="2310" spans="1:10" x14ac:dyDescent="0.25">
      <c r="A2310" s="47" t="s">
        <v>49</v>
      </c>
      <c r="B2310" s="47">
        <v>20.66</v>
      </c>
      <c r="C2310" s="47" t="str">
        <f t="shared" si="72"/>
        <v>Healthy Weight</v>
      </c>
      <c r="D2310" s="47">
        <v>5.8</v>
      </c>
      <c r="E2310" s="47" t="str">
        <f t="shared" si="73"/>
        <v>Prediabetes</v>
      </c>
      <c r="F2310" s="47" t="s">
        <v>2380</v>
      </c>
      <c r="G2310" s="47" t="s">
        <v>2382</v>
      </c>
      <c r="H2310" s="47" t="s">
        <v>2380</v>
      </c>
      <c r="I2310" s="47">
        <v>1</v>
      </c>
      <c r="J2310" s="47" t="s">
        <v>2380</v>
      </c>
    </row>
    <row r="2311" spans="1:10" x14ac:dyDescent="0.25">
      <c r="A2311" s="47" t="s">
        <v>48</v>
      </c>
      <c r="B2311" s="47">
        <v>20.399999999999999</v>
      </c>
      <c r="C2311" s="47" t="str">
        <f t="shared" si="72"/>
        <v>Healthy Weight</v>
      </c>
      <c r="D2311" s="47">
        <v>5.27</v>
      </c>
      <c r="E2311" s="47" t="str">
        <f t="shared" si="73"/>
        <v>Normal</v>
      </c>
      <c r="F2311" s="47" t="s">
        <v>2380</v>
      </c>
      <c r="G2311" s="47" t="s">
        <v>2380</v>
      </c>
      <c r="H2311" s="47" t="s">
        <v>2380</v>
      </c>
      <c r="I2311" s="47">
        <v>0</v>
      </c>
      <c r="J2311" s="47" t="s">
        <v>2380</v>
      </c>
    </row>
    <row r="2312" spans="1:10" x14ac:dyDescent="0.25">
      <c r="A2312" s="47" t="s">
        <v>47</v>
      </c>
      <c r="B2312" s="47">
        <v>25.19</v>
      </c>
      <c r="C2312" s="47" t="str">
        <f t="shared" si="72"/>
        <v>Over Weight</v>
      </c>
      <c r="D2312" s="47">
        <v>5.64</v>
      </c>
      <c r="E2312" s="47" t="str">
        <f t="shared" si="73"/>
        <v>Normal</v>
      </c>
      <c r="F2312" s="47" t="s">
        <v>2383</v>
      </c>
      <c r="G2312" s="47" t="s">
        <v>2380</v>
      </c>
      <c r="H2312" s="47" t="s">
        <v>2380</v>
      </c>
      <c r="I2312" s="47">
        <v>0</v>
      </c>
      <c r="J2312" s="47" t="s">
        <v>2380</v>
      </c>
    </row>
    <row r="2313" spans="1:10" x14ac:dyDescent="0.25">
      <c r="A2313" s="47" t="s">
        <v>46</v>
      </c>
      <c r="B2313" s="47">
        <v>20.54</v>
      </c>
      <c r="C2313" s="47" t="str">
        <f t="shared" si="72"/>
        <v>Healthy Weight</v>
      </c>
      <c r="D2313" s="47">
        <v>4.2</v>
      </c>
      <c r="E2313" s="47" t="str">
        <f t="shared" si="73"/>
        <v>Normal</v>
      </c>
      <c r="F2313" s="47" t="s">
        <v>2383</v>
      </c>
      <c r="G2313" s="47" t="s">
        <v>2380</v>
      </c>
      <c r="H2313" s="47" t="s">
        <v>2380</v>
      </c>
      <c r="I2313" s="47">
        <v>1</v>
      </c>
      <c r="J2313" s="47" t="s">
        <v>2380</v>
      </c>
    </row>
    <row r="2314" spans="1:10" x14ac:dyDescent="0.25">
      <c r="A2314" s="47" t="s">
        <v>45</v>
      </c>
      <c r="B2314" s="47">
        <v>20.13</v>
      </c>
      <c r="C2314" s="47" t="str">
        <f t="shared" si="72"/>
        <v>Healthy Weight</v>
      </c>
      <c r="D2314" s="47">
        <v>5.42</v>
      </c>
      <c r="E2314" s="47" t="str">
        <f t="shared" si="73"/>
        <v>Normal</v>
      </c>
      <c r="F2314" s="47" t="s">
        <v>2380</v>
      </c>
      <c r="G2314" s="47" t="s">
        <v>2380</v>
      </c>
      <c r="H2314" s="47" t="s">
        <v>2380</v>
      </c>
      <c r="I2314" s="47">
        <v>0</v>
      </c>
      <c r="J2314" s="47" t="s">
        <v>2380</v>
      </c>
    </row>
    <row r="2315" spans="1:10" x14ac:dyDescent="0.25">
      <c r="A2315" s="47" t="s">
        <v>44</v>
      </c>
      <c r="B2315" s="47">
        <v>18.93</v>
      </c>
      <c r="C2315" s="47" t="str">
        <f t="shared" si="72"/>
        <v>Healthy Weight</v>
      </c>
      <c r="D2315" s="47">
        <v>6.11</v>
      </c>
      <c r="E2315" s="47" t="str">
        <f t="shared" si="73"/>
        <v>Prediabetes</v>
      </c>
      <c r="F2315" s="47" t="s">
        <v>2380</v>
      </c>
      <c r="G2315" s="47" t="s">
        <v>2380</v>
      </c>
      <c r="H2315" s="47" t="s">
        <v>2383</v>
      </c>
      <c r="I2315" s="47">
        <v>1</v>
      </c>
      <c r="J2315" s="47" t="s">
        <v>2380</v>
      </c>
    </row>
    <row r="2316" spans="1:10" x14ac:dyDescent="0.25">
      <c r="A2316" s="47" t="s">
        <v>43</v>
      </c>
      <c r="B2316" s="47">
        <v>24.14</v>
      </c>
      <c r="C2316" s="47" t="str">
        <f t="shared" si="72"/>
        <v>Healthy Weight</v>
      </c>
      <c r="D2316" s="47">
        <v>5.29</v>
      </c>
      <c r="E2316" s="47" t="str">
        <f t="shared" si="73"/>
        <v>Normal</v>
      </c>
      <c r="F2316" s="47" t="s">
        <v>2380</v>
      </c>
      <c r="G2316" s="47" t="s">
        <v>2382</v>
      </c>
      <c r="H2316" s="47" t="s">
        <v>2380</v>
      </c>
      <c r="I2316" s="47">
        <v>1</v>
      </c>
      <c r="J2316" s="47" t="s">
        <v>2380</v>
      </c>
    </row>
    <row r="2317" spans="1:10" x14ac:dyDescent="0.25">
      <c r="A2317" s="47" t="s">
        <v>41</v>
      </c>
      <c r="B2317" s="47">
        <v>25.03</v>
      </c>
      <c r="C2317" s="47" t="str">
        <f t="shared" si="72"/>
        <v>Over Weight</v>
      </c>
      <c r="D2317" s="47">
        <v>5.91</v>
      </c>
      <c r="E2317" s="47" t="str">
        <f t="shared" si="73"/>
        <v>Prediabetes</v>
      </c>
      <c r="F2317" s="47" t="s">
        <v>2380</v>
      </c>
      <c r="G2317" s="47" t="s">
        <v>2382</v>
      </c>
      <c r="H2317" s="47" t="s">
        <v>2380</v>
      </c>
      <c r="I2317" s="47">
        <v>1</v>
      </c>
      <c r="J2317" s="47" t="s">
        <v>2380</v>
      </c>
    </row>
    <row r="2318" spans="1:10" x14ac:dyDescent="0.25">
      <c r="A2318" s="47" t="s">
        <v>40</v>
      </c>
      <c r="B2318" s="47">
        <v>20.47</v>
      </c>
      <c r="C2318" s="47" t="str">
        <f t="shared" si="72"/>
        <v>Healthy Weight</v>
      </c>
      <c r="D2318" s="47">
        <v>5.81</v>
      </c>
      <c r="E2318" s="47" t="str">
        <f t="shared" si="73"/>
        <v>Prediabetes</v>
      </c>
      <c r="F2318" s="47" t="s">
        <v>2383</v>
      </c>
      <c r="G2318" s="47" t="s">
        <v>2380</v>
      </c>
      <c r="H2318" s="47" t="s">
        <v>2380</v>
      </c>
      <c r="I2318" s="47">
        <v>1</v>
      </c>
      <c r="J2318" s="47" t="s">
        <v>2380</v>
      </c>
    </row>
    <row r="2319" spans="1:10" x14ac:dyDescent="0.25">
      <c r="A2319" s="47" t="s">
        <v>39</v>
      </c>
      <c r="B2319" s="47">
        <v>18.82</v>
      </c>
      <c r="C2319" s="47" t="str">
        <f t="shared" si="72"/>
        <v>Healthy Weight</v>
      </c>
      <c r="D2319" s="47">
        <v>5.51</v>
      </c>
      <c r="E2319" s="47" t="str">
        <f t="shared" si="73"/>
        <v>Normal</v>
      </c>
      <c r="F2319" s="47" t="s">
        <v>2383</v>
      </c>
      <c r="G2319" s="47" t="s">
        <v>2380</v>
      </c>
      <c r="H2319" s="47" t="s">
        <v>2380</v>
      </c>
      <c r="I2319" s="47">
        <v>0</v>
      </c>
      <c r="J2319" s="47" t="s">
        <v>2380</v>
      </c>
    </row>
    <row r="2320" spans="1:10" x14ac:dyDescent="0.25">
      <c r="A2320" s="47" t="s">
        <v>38</v>
      </c>
      <c r="B2320" s="47">
        <v>17.079999999999998</v>
      </c>
      <c r="C2320" s="47" t="str">
        <f t="shared" si="72"/>
        <v>Under Weight</v>
      </c>
      <c r="D2320" s="47">
        <v>5.73</v>
      </c>
      <c r="E2320" s="47" t="str">
        <f t="shared" si="73"/>
        <v>Prediabetes</v>
      </c>
      <c r="F2320" s="47" t="s">
        <v>2380</v>
      </c>
      <c r="G2320" s="47" t="s">
        <v>2380</v>
      </c>
      <c r="H2320" s="47" t="s">
        <v>2383</v>
      </c>
      <c r="I2320" s="47">
        <v>1</v>
      </c>
      <c r="J2320" s="47" t="s">
        <v>2380</v>
      </c>
    </row>
    <row r="2321" spans="1:10" x14ac:dyDescent="0.25">
      <c r="A2321" s="47" t="s">
        <v>36</v>
      </c>
      <c r="B2321" s="47">
        <v>19.21</v>
      </c>
      <c r="C2321" s="47" t="str">
        <f t="shared" si="72"/>
        <v>Healthy Weight</v>
      </c>
      <c r="D2321" s="47">
        <v>5.53</v>
      </c>
      <c r="E2321" s="47" t="str">
        <f t="shared" si="73"/>
        <v>Normal</v>
      </c>
      <c r="F2321" s="47" t="s">
        <v>2383</v>
      </c>
      <c r="G2321" s="47" t="s">
        <v>2380</v>
      </c>
      <c r="H2321" s="47" t="s">
        <v>2380</v>
      </c>
      <c r="I2321" s="47">
        <v>0</v>
      </c>
      <c r="J2321" s="47" t="s">
        <v>2380</v>
      </c>
    </row>
    <row r="2322" spans="1:10" x14ac:dyDescent="0.25">
      <c r="A2322" s="47" t="s">
        <v>34</v>
      </c>
      <c r="B2322" s="47">
        <v>17.86</v>
      </c>
      <c r="C2322" s="47" t="str">
        <f t="shared" si="72"/>
        <v>Under Weight</v>
      </c>
      <c r="D2322" s="47">
        <v>5.43</v>
      </c>
      <c r="E2322" s="47" t="str">
        <f t="shared" si="73"/>
        <v>Normal</v>
      </c>
      <c r="F2322" s="47" t="s">
        <v>2380</v>
      </c>
      <c r="G2322" s="47" t="s">
        <v>2380</v>
      </c>
      <c r="H2322" s="47" t="s">
        <v>2383</v>
      </c>
      <c r="I2322" s="47">
        <v>1</v>
      </c>
      <c r="J2322" s="47" t="s">
        <v>2380</v>
      </c>
    </row>
    <row r="2323" spans="1:10" x14ac:dyDescent="0.25">
      <c r="A2323" s="47" t="s">
        <v>33</v>
      </c>
      <c r="B2323" s="47">
        <v>21.38</v>
      </c>
      <c r="C2323" s="47" t="str">
        <f t="shared" si="72"/>
        <v>Healthy Weight</v>
      </c>
      <c r="D2323" s="47">
        <v>8.01</v>
      </c>
      <c r="E2323" s="47" t="str">
        <f t="shared" si="73"/>
        <v>Above Diabetes</v>
      </c>
      <c r="F2323" s="47" t="s">
        <v>2380</v>
      </c>
      <c r="G2323" s="47" t="s">
        <v>2380</v>
      </c>
      <c r="H2323" s="47" t="s">
        <v>2380</v>
      </c>
      <c r="I2323" s="47">
        <v>0</v>
      </c>
      <c r="J2323" s="47" t="s">
        <v>2380</v>
      </c>
    </row>
    <row r="2324" spans="1:10" x14ac:dyDescent="0.25">
      <c r="A2324" s="47" t="s">
        <v>32</v>
      </c>
      <c r="B2324" s="47">
        <v>23.35</v>
      </c>
      <c r="C2324" s="47" t="str">
        <f t="shared" si="72"/>
        <v>Healthy Weight</v>
      </c>
      <c r="D2324" s="47">
        <v>5.94</v>
      </c>
      <c r="E2324" s="47" t="str">
        <f t="shared" si="73"/>
        <v>Prediabetes</v>
      </c>
      <c r="F2324" s="47" t="s">
        <v>2380</v>
      </c>
      <c r="G2324" s="47" t="s">
        <v>2380</v>
      </c>
      <c r="H2324" s="47" t="s">
        <v>2380</v>
      </c>
      <c r="I2324" s="47">
        <v>0</v>
      </c>
      <c r="J2324" s="47" t="s">
        <v>2380</v>
      </c>
    </row>
    <row r="2325" spans="1:10" x14ac:dyDescent="0.25">
      <c r="A2325" s="47" t="s">
        <v>29</v>
      </c>
      <c r="B2325" s="47">
        <v>22.24</v>
      </c>
      <c r="C2325" s="47" t="str">
        <f t="shared" si="72"/>
        <v>Healthy Weight</v>
      </c>
      <c r="D2325" s="47">
        <v>5.04</v>
      </c>
      <c r="E2325" s="47" t="str">
        <f t="shared" si="73"/>
        <v>Normal</v>
      </c>
      <c r="F2325" s="47" t="s">
        <v>2380</v>
      </c>
      <c r="G2325" s="47" t="s">
        <v>2380</v>
      </c>
      <c r="H2325" s="47" t="s">
        <v>2380</v>
      </c>
      <c r="I2325" s="47">
        <v>0</v>
      </c>
      <c r="J2325" s="47" t="s">
        <v>2380</v>
      </c>
    </row>
    <row r="2326" spans="1:10" x14ac:dyDescent="0.25">
      <c r="A2326" s="47" t="s">
        <v>28</v>
      </c>
      <c r="B2326" s="47">
        <v>24.76</v>
      </c>
      <c r="C2326" s="47" t="str">
        <f t="shared" si="72"/>
        <v>Healthy Weight</v>
      </c>
      <c r="D2326" s="47">
        <v>4.54</v>
      </c>
      <c r="E2326" s="47" t="str">
        <f t="shared" si="73"/>
        <v>Normal</v>
      </c>
      <c r="F2326" s="47" t="s">
        <v>2383</v>
      </c>
      <c r="G2326" s="47" t="s">
        <v>2380</v>
      </c>
      <c r="H2326" s="47" t="s">
        <v>2380</v>
      </c>
      <c r="I2326" s="47">
        <v>0</v>
      </c>
      <c r="J2326" s="47" t="s">
        <v>2380</v>
      </c>
    </row>
    <row r="2327" spans="1:10" x14ac:dyDescent="0.25">
      <c r="A2327" s="47" t="s">
        <v>27</v>
      </c>
      <c r="B2327" s="47">
        <v>20.100000000000001</v>
      </c>
      <c r="C2327" s="47" t="str">
        <f t="shared" si="72"/>
        <v>Healthy Weight</v>
      </c>
      <c r="D2327" s="47">
        <v>5.6</v>
      </c>
      <c r="E2327" s="47" t="str">
        <f t="shared" si="73"/>
        <v>Normal</v>
      </c>
      <c r="F2327" s="47" t="s">
        <v>2383</v>
      </c>
      <c r="G2327" s="47" t="s">
        <v>2380</v>
      </c>
      <c r="H2327" s="47" t="s">
        <v>2383</v>
      </c>
      <c r="I2327" s="47">
        <v>1</v>
      </c>
      <c r="J2327" s="47" t="s">
        <v>2380</v>
      </c>
    </row>
    <row r="2328" spans="1:10" x14ac:dyDescent="0.25">
      <c r="A2328" s="47" t="s">
        <v>26</v>
      </c>
      <c r="B2328" s="47">
        <v>21.77</v>
      </c>
      <c r="C2328" s="47" t="str">
        <f t="shared" si="72"/>
        <v>Healthy Weight</v>
      </c>
      <c r="D2328" s="47">
        <v>10.67</v>
      </c>
      <c r="E2328" s="47" t="str">
        <f t="shared" si="73"/>
        <v>Above Diabetes</v>
      </c>
      <c r="F2328" s="47" t="s">
        <v>2380</v>
      </c>
      <c r="G2328" s="47" t="s">
        <v>2380</v>
      </c>
      <c r="H2328" s="47" t="s">
        <v>2380</v>
      </c>
      <c r="I2328" s="47">
        <v>0</v>
      </c>
      <c r="J2328" s="47" t="s">
        <v>2380</v>
      </c>
    </row>
    <row r="2329" spans="1:10" x14ac:dyDescent="0.25">
      <c r="A2329" s="47" t="s">
        <v>25</v>
      </c>
      <c r="B2329" s="47">
        <v>17.82</v>
      </c>
      <c r="C2329" s="47" t="str">
        <f t="shared" si="72"/>
        <v>Under Weight</v>
      </c>
      <c r="D2329" s="47">
        <v>5.26</v>
      </c>
      <c r="E2329" s="47" t="str">
        <f t="shared" si="73"/>
        <v>Normal</v>
      </c>
      <c r="F2329" s="47" t="s">
        <v>2383</v>
      </c>
      <c r="G2329" s="47" t="s">
        <v>2380</v>
      </c>
      <c r="H2329" s="47" t="s">
        <v>2380</v>
      </c>
      <c r="I2329" s="47">
        <v>1</v>
      </c>
      <c r="J2329" s="47" t="s">
        <v>2380</v>
      </c>
    </row>
    <row r="2330" spans="1:10" x14ac:dyDescent="0.25">
      <c r="A2330" s="47" t="s">
        <v>24</v>
      </c>
      <c r="B2330" s="47">
        <v>17.07</v>
      </c>
      <c r="C2330" s="47" t="str">
        <f t="shared" si="72"/>
        <v>Under Weight</v>
      </c>
      <c r="D2330" s="47">
        <v>5.22</v>
      </c>
      <c r="E2330" s="47" t="str">
        <f t="shared" si="73"/>
        <v>Normal</v>
      </c>
      <c r="F2330" s="47" t="s">
        <v>2380</v>
      </c>
      <c r="G2330" s="47" t="s">
        <v>2380</v>
      </c>
      <c r="H2330" s="47" t="s">
        <v>2383</v>
      </c>
      <c r="I2330" s="47">
        <v>1</v>
      </c>
      <c r="J2330" s="47" t="s">
        <v>2380</v>
      </c>
    </row>
    <row r="2331" spans="1:10" x14ac:dyDescent="0.25">
      <c r="A2331" s="47" t="s">
        <v>22</v>
      </c>
      <c r="B2331" s="47">
        <v>22.24</v>
      </c>
      <c r="C2331" s="47" t="str">
        <f t="shared" si="72"/>
        <v>Healthy Weight</v>
      </c>
      <c r="D2331" s="47">
        <v>4.29</v>
      </c>
      <c r="E2331" s="47" t="str">
        <f t="shared" si="73"/>
        <v>Normal</v>
      </c>
      <c r="F2331" s="47" t="s">
        <v>2383</v>
      </c>
      <c r="G2331" s="47" t="s">
        <v>2380</v>
      </c>
      <c r="H2331" s="47" t="s">
        <v>2380</v>
      </c>
      <c r="I2331" s="47">
        <v>0</v>
      </c>
      <c r="J2331" s="47" t="s">
        <v>2380</v>
      </c>
    </row>
    <row r="2332" spans="1:10" x14ac:dyDescent="0.25">
      <c r="A2332" s="47" t="s">
        <v>21</v>
      </c>
      <c r="B2332" s="47">
        <v>22.34</v>
      </c>
      <c r="C2332" s="47" t="str">
        <f t="shared" si="72"/>
        <v>Healthy Weight</v>
      </c>
      <c r="D2332" s="47">
        <v>5.57</v>
      </c>
      <c r="E2332" s="47" t="str">
        <f t="shared" si="73"/>
        <v>Normal</v>
      </c>
      <c r="F2332" s="47" t="s">
        <v>2380</v>
      </c>
      <c r="G2332" s="47" t="s">
        <v>2380</v>
      </c>
      <c r="H2332" s="47" t="s">
        <v>2380</v>
      </c>
      <c r="I2332" s="47">
        <v>1</v>
      </c>
      <c r="J2332" s="47" t="s">
        <v>2380</v>
      </c>
    </row>
    <row r="2333" spans="1:10" x14ac:dyDescent="0.25">
      <c r="A2333" s="47" t="s">
        <v>19</v>
      </c>
      <c r="B2333" s="47">
        <v>17.7</v>
      </c>
      <c r="C2333" s="47" t="str">
        <f t="shared" si="72"/>
        <v>Under Weight</v>
      </c>
      <c r="D2333" s="47">
        <v>6.28</v>
      </c>
      <c r="E2333" s="47" t="str">
        <f t="shared" si="73"/>
        <v>Prediabetes</v>
      </c>
      <c r="F2333" s="47" t="s">
        <v>2380</v>
      </c>
      <c r="G2333" s="47" t="s">
        <v>2380</v>
      </c>
      <c r="H2333" s="47" t="s">
        <v>2380</v>
      </c>
      <c r="I2333" s="47">
        <v>1</v>
      </c>
      <c r="J2333" s="47" t="s">
        <v>2380</v>
      </c>
    </row>
    <row r="2334" spans="1:10" x14ac:dyDescent="0.25">
      <c r="A2334" s="47" t="s">
        <v>17</v>
      </c>
      <c r="B2334" s="47">
        <v>16.47</v>
      </c>
      <c r="C2334" s="47" t="str">
        <f t="shared" si="72"/>
        <v>Under Weight</v>
      </c>
      <c r="D2334" s="47">
        <v>6.35</v>
      </c>
      <c r="E2334" s="47" t="str">
        <f t="shared" si="73"/>
        <v>Prediabetes</v>
      </c>
      <c r="F2334" s="47" t="s">
        <v>2380</v>
      </c>
      <c r="G2334" s="47" t="s">
        <v>2380</v>
      </c>
      <c r="H2334" s="47" t="s">
        <v>2383</v>
      </c>
      <c r="I2334" s="47">
        <v>1</v>
      </c>
      <c r="J2334" s="47" t="s">
        <v>2380</v>
      </c>
    </row>
    <row r="2335" spans="1:10" x14ac:dyDescent="0.25">
      <c r="A2335" s="47" t="s">
        <v>14</v>
      </c>
      <c r="B2335" s="47">
        <v>17.600000000000001</v>
      </c>
      <c r="C2335" s="47" t="str">
        <f t="shared" si="72"/>
        <v>Under Weight</v>
      </c>
      <c r="D2335" s="47">
        <v>4.3899999999999997</v>
      </c>
      <c r="E2335" s="47" t="str">
        <f t="shared" si="73"/>
        <v>Normal</v>
      </c>
      <c r="F2335" s="47" t="s">
        <v>2380</v>
      </c>
      <c r="G2335" s="47" t="s">
        <v>2380</v>
      </c>
      <c r="H2335" s="47" t="s">
        <v>2380</v>
      </c>
      <c r="I2335" s="47">
        <v>1</v>
      </c>
      <c r="J2335" s="47" t="s">
        <v>2380</v>
      </c>
    </row>
    <row r="2336" spans="1:10" x14ac:dyDescent="0.25">
      <c r="A2336" s="47" t="s">
        <v>9</v>
      </c>
      <c r="B2336" s="47">
        <v>17.579999999999998</v>
      </c>
      <c r="C2336" s="47" t="str">
        <f t="shared" si="72"/>
        <v>Under Weight</v>
      </c>
      <c r="D2336" s="47">
        <v>4.51</v>
      </c>
      <c r="E2336" s="47" t="str">
        <f t="shared" si="73"/>
        <v>Normal</v>
      </c>
      <c r="F2336" s="47" t="s">
        <v>2380</v>
      </c>
      <c r="G2336" s="47" t="s">
        <v>2380</v>
      </c>
      <c r="H2336" s="47" t="s">
        <v>2380</v>
      </c>
      <c r="I2336" s="47">
        <v>1</v>
      </c>
      <c r="J2336" s="47" t="s">
        <v>2380</v>
      </c>
    </row>
    <row r="2337" spans="4:4" x14ac:dyDescent="0.25">
      <c r="D2337" s="5"/>
    </row>
    <row r="2338" spans="4:4" ht="15.75" customHeight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44"/>
  <sheetViews>
    <sheetView workbookViewId="0">
      <selection activeCell="D5" sqref="D5"/>
    </sheetView>
  </sheetViews>
  <sheetFormatPr defaultRowHeight="15" x14ac:dyDescent="0.25"/>
  <cols>
    <col min="1" max="1" width="14" customWidth="1"/>
    <col min="2" max="2" width="10.28515625" style="20" customWidth="1"/>
    <col min="3" max="3" width="10.7109375" customWidth="1"/>
    <col min="4" max="4" width="9.5703125" style="20" customWidth="1"/>
    <col min="5" max="5" width="14" customWidth="1"/>
    <col min="6" max="6" width="20" style="18" customWidth="1"/>
    <col min="7" max="7" width="9.140625" style="6" customWidth="1"/>
    <col min="8" max="8" width="13.42578125" customWidth="1"/>
    <col min="9" max="9" width="15" style="9" customWidth="1"/>
    <col min="10" max="10" width="20.42578125" customWidth="1"/>
    <col min="11" max="11" width="13.42578125" customWidth="1"/>
    <col min="12" max="12" width="17.140625" customWidth="1"/>
    <col min="13" max="13" width="9.140625" style="6" customWidth="1"/>
    <col min="14" max="14" width="7.140625" customWidth="1"/>
    <col min="15" max="15" width="16.28515625" customWidth="1"/>
  </cols>
  <sheetData>
    <row r="1" spans="1:18" s="1" customFormat="1" ht="18.95" customHeight="1" x14ac:dyDescent="0.25">
      <c r="A1" s="2" t="s">
        <v>0</v>
      </c>
      <c r="B1" s="19" t="s">
        <v>2384</v>
      </c>
      <c r="C1" s="2" t="s">
        <v>2385</v>
      </c>
      <c r="D1" s="19" t="s">
        <v>2386</v>
      </c>
      <c r="E1" s="2" t="s">
        <v>0</v>
      </c>
      <c r="F1" s="17" t="s">
        <v>6008</v>
      </c>
      <c r="G1" s="10" t="s">
        <v>6009</v>
      </c>
      <c r="H1" s="2" t="s">
        <v>2387</v>
      </c>
      <c r="I1" s="8" t="s">
        <v>2388</v>
      </c>
      <c r="J1" s="2" t="s">
        <v>6</v>
      </c>
      <c r="K1" s="2" t="s">
        <v>7</v>
      </c>
      <c r="L1" s="2" t="s">
        <v>8</v>
      </c>
      <c r="M1" s="20"/>
      <c r="N1"/>
      <c r="O1" s="29" t="s">
        <v>2391</v>
      </c>
    </row>
    <row r="2" spans="1:18" x14ac:dyDescent="0.25">
      <c r="A2" s="47" t="str">
        <f>IF('Hospitalisation Details'!A2:A2344="?","Unidentified",'Hospitalisation Details'!A2)</f>
        <v>Id2335</v>
      </c>
      <c r="B2" s="47">
        <f>IF('Hospitalisation Details'!B2="?",AVERAGE('Hospitalisation Details'!$B$2:$B$2344),'Hospitalisation Details'!B2)</f>
        <v>1992</v>
      </c>
      <c r="C2" s="79" t="str">
        <f>IF(OR(('Hospitalisation Details'!C2="?"),ISBLANK('Hospitalisation Details'!C2:C2344)),"Sep",'Hospitalisation Details'!C2)</f>
        <v>Jul</v>
      </c>
      <c r="D2" s="70">
        <v>9</v>
      </c>
      <c r="E2" s="47" t="s">
        <v>9</v>
      </c>
      <c r="F2" s="80" t="s">
        <v>6070</v>
      </c>
      <c r="G2" s="70">
        <v>30</v>
      </c>
      <c r="H2" s="47">
        <v>0</v>
      </c>
      <c r="I2" s="48">
        <v>563.84</v>
      </c>
      <c r="J2" s="47" t="s">
        <v>11</v>
      </c>
      <c r="K2" s="47" t="s">
        <v>12</v>
      </c>
      <c r="L2" s="47" t="s">
        <v>13</v>
      </c>
      <c r="M2" s="20"/>
      <c r="O2" s="28" t="s">
        <v>2389</v>
      </c>
      <c r="P2" s="28"/>
      <c r="Q2" s="28"/>
      <c r="R2" s="28"/>
    </row>
    <row r="3" spans="1:18" x14ac:dyDescent="0.25">
      <c r="A3" s="47" t="str">
        <f>IF('Hospitalisation Details'!A3:A2345="?","Unidentified",'Hospitalisation Details'!A3)</f>
        <v>Id2334</v>
      </c>
      <c r="B3" s="47">
        <f>IF('Hospitalisation Details'!B3="?",AVERAGE('Hospitalisation Details'!$B$2:$B$2344),'Hospitalisation Details'!B3)</f>
        <v>1992</v>
      </c>
      <c r="C3" s="79" t="str">
        <f>IF(OR(('Hospitalisation Details'!C3="?"),ISBLANK('Hospitalisation Details'!C3:C2345)),"Sep",'Hospitalisation Details'!C3)</f>
        <v>Nov</v>
      </c>
      <c r="D3" s="70">
        <v>30</v>
      </c>
      <c r="E3" s="47" t="s">
        <v>14</v>
      </c>
      <c r="F3" s="80" t="s">
        <v>6071</v>
      </c>
      <c r="G3" s="70">
        <v>30</v>
      </c>
      <c r="H3" s="47">
        <v>0</v>
      </c>
      <c r="I3" s="48">
        <v>570.62</v>
      </c>
      <c r="J3" s="47" t="s">
        <v>11</v>
      </c>
      <c r="K3" s="47" t="s">
        <v>16</v>
      </c>
      <c r="L3" s="47" t="s">
        <v>13</v>
      </c>
      <c r="M3" s="20"/>
      <c r="N3" s="25" t="s">
        <v>6031</v>
      </c>
      <c r="O3" s="26">
        <f>COUNTIF(J2:J2344, "tier - 1")</f>
        <v>309</v>
      </c>
    </row>
    <row r="4" spans="1:18" x14ac:dyDescent="0.25">
      <c r="A4" s="47" t="str">
        <f>IF('Hospitalisation Details'!A4:A2346="?","Unidentified",'Hospitalisation Details'!A4)</f>
        <v>Id2333</v>
      </c>
      <c r="B4" s="47">
        <f>IF('Hospitalisation Details'!B4="?",AVERAGE('Hospitalisation Details'!$B$2:$B$2344),'Hospitalisation Details'!B4)</f>
        <v>1993</v>
      </c>
      <c r="C4" s="79" t="str">
        <f>IF(OR(('Hospitalisation Details'!C4="?"),ISBLANK('Hospitalisation Details'!C4:C2346)),"Sep",'Hospitalisation Details'!C4)</f>
        <v>Jun</v>
      </c>
      <c r="D4" s="70">
        <v>30</v>
      </c>
      <c r="E4" s="47" t="s">
        <v>17</v>
      </c>
      <c r="F4" s="80" t="s">
        <v>6072</v>
      </c>
      <c r="G4" s="70">
        <v>29</v>
      </c>
      <c r="H4" s="47">
        <v>0</v>
      </c>
      <c r="I4" s="48">
        <v>600</v>
      </c>
      <c r="J4" s="47" t="s">
        <v>11</v>
      </c>
      <c r="K4" s="47" t="s">
        <v>16</v>
      </c>
      <c r="L4" s="47" t="s">
        <v>13</v>
      </c>
      <c r="M4" s="20"/>
      <c r="N4" s="25" t="s">
        <v>6032</v>
      </c>
      <c r="O4" s="26">
        <f>COUNTIF(J2:J2344,"tier - 2")</f>
        <v>1340</v>
      </c>
    </row>
    <row r="5" spans="1:18" x14ac:dyDescent="0.25">
      <c r="A5" s="47" t="str">
        <f>IF('Hospitalisation Details'!A5:A2347="?","Unidentified",'Hospitalisation Details'!A5)</f>
        <v>Id2332</v>
      </c>
      <c r="B5" s="47">
        <f>IF('Hospitalisation Details'!B5="?",AVERAGE('Hospitalisation Details'!$B$2:$B$2344),'Hospitalisation Details'!B5)</f>
        <v>1992</v>
      </c>
      <c r="C5" s="79" t="str">
        <f>IF(OR(('Hospitalisation Details'!C5="?"),ISBLANK('Hospitalisation Details'!C5:C2347)),"Sep",'Hospitalisation Details'!C5)</f>
        <v>Sep</v>
      </c>
      <c r="D5" s="70">
        <v>13</v>
      </c>
      <c r="E5" s="47" t="s">
        <v>19</v>
      </c>
      <c r="F5" s="80" t="s">
        <v>6073</v>
      </c>
      <c r="G5" s="70">
        <v>30</v>
      </c>
      <c r="H5" s="47">
        <v>0</v>
      </c>
      <c r="I5" s="48">
        <v>604.54</v>
      </c>
      <c r="J5" s="47" t="s">
        <v>12</v>
      </c>
      <c r="K5" s="47" t="s">
        <v>12</v>
      </c>
      <c r="L5" s="47" t="s">
        <v>13</v>
      </c>
      <c r="M5" s="20"/>
      <c r="N5" s="25" t="s">
        <v>6033</v>
      </c>
      <c r="O5" s="26">
        <f>COUNTIF(J2:J2344, "tier - 3")</f>
        <v>694</v>
      </c>
    </row>
    <row r="6" spans="1:18" x14ac:dyDescent="0.25">
      <c r="A6" s="47" t="str">
        <f>IF('Hospitalisation Details'!A6:A2348="?","Unidentified",'Hospitalisation Details'!A6)</f>
        <v>Id2331</v>
      </c>
      <c r="B6" s="47">
        <f>IF('Hospitalisation Details'!B6="?",AVERAGE('Hospitalisation Details'!$B$2:$B$2344),'Hospitalisation Details'!B6)</f>
        <v>1998</v>
      </c>
      <c r="C6" s="79" t="str">
        <f>IF(OR(('Hospitalisation Details'!C6="?"),ISBLANK('Hospitalisation Details'!C6:C2348)),"Sep",'Hospitalisation Details'!C6)</f>
        <v>Jul</v>
      </c>
      <c r="D6" s="70">
        <v>27</v>
      </c>
      <c r="E6" s="47" t="s">
        <v>21</v>
      </c>
      <c r="F6" s="80" t="s">
        <v>6074</v>
      </c>
      <c r="G6" s="70">
        <v>24</v>
      </c>
      <c r="H6" s="47">
        <v>0</v>
      </c>
      <c r="I6" s="48">
        <v>637.26</v>
      </c>
      <c r="J6" s="47" t="s">
        <v>12</v>
      </c>
      <c r="K6" s="47" t="s">
        <v>12</v>
      </c>
      <c r="L6" s="47" t="s">
        <v>13</v>
      </c>
      <c r="M6" s="20"/>
    </row>
    <row r="7" spans="1:18" x14ac:dyDescent="0.25">
      <c r="A7" s="47" t="str">
        <f>IF('Hospitalisation Details'!A7:A2349="?","Unidentified",'Hospitalisation Details'!A7)</f>
        <v>Id2330</v>
      </c>
      <c r="B7" s="47">
        <f>IF('Hospitalisation Details'!B7="?",AVERAGE('Hospitalisation Details'!$B$2:$B$2344),'Hospitalisation Details'!B7)</f>
        <v>2001</v>
      </c>
      <c r="C7" s="79" t="str">
        <f>IF(OR(('Hospitalisation Details'!C7="?"),ISBLANK('Hospitalisation Details'!C7:C2349)),"Sep",'Hospitalisation Details'!C7)</f>
        <v>Nov</v>
      </c>
      <c r="D7" s="70">
        <v>20</v>
      </c>
      <c r="E7" s="47" t="s">
        <v>22</v>
      </c>
      <c r="F7" s="80" t="s">
        <v>6075</v>
      </c>
      <c r="G7" s="70">
        <v>21</v>
      </c>
      <c r="H7" s="47">
        <v>0</v>
      </c>
      <c r="I7" s="48">
        <v>646.14</v>
      </c>
      <c r="J7" s="47" t="s">
        <v>12</v>
      </c>
      <c r="K7" s="47" t="s">
        <v>12</v>
      </c>
      <c r="L7" s="47" t="s">
        <v>23</v>
      </c>
      <c r="M7" s="20"/>
      <c r="O7" s="27" t="s">
        <v>2390</v>
      </c>
    </row>
    <row r="8" spans="1:18" x14ac:dyDescent="0.25">
      <c r="A8" s="47" t="str">
        <f>IF('Hospitalisation Details'!A8:A2350="?","Unidentified",'Hospitalisation Details'!A8)</f>
        <v>Id2329</v>
      </c>
      <c r="B8" s="47">
        <f>IF('Hospitalisation Details'!B8="?",AVERAGE('Hospitalisation Details'!$B$2:$B$2344),'Hospitalisation Details'!B8)</f>
        <v>1993</v>
      </c>
      <c r="C8" s="79" t="str">
        <f>IF(OR(('Hospitalisation Details'!C8="?"),ISBLANK('Hospitalisation Details'!C8:C2350)),"Sep",'Hospitalisation Details'!C8)</f>
        <v>Jun</v>
      </c>
      <c r="D8" s="70">
        <v>1</v>
      </c>
      <c r="E8" s="47" t="s">
        <v>24</v>
      </c>
      <c r="F8" s="80" t="s">
        <v>6076</v>
      </c>
      <c r="G8" s="70">
        <v>30</v>
      </c>
      <c r="H8" s="47">
        <v>0</v>
      </c>
      <c r="I8" s="48">
        <v>650</v>
      </c>
      <c r="J8" s="47" t="s">
        <v>12</v>
      </c>
      <c r="K8" s="47" t="s">
        <v>12</v>
      </c>
      <c r="L8" s="47" t="s">
        <v>13</v>
      </c>
      <c r="M8" s="20"/>
      <c r="N8" s="25" t="s">
        <v>6031</v>
      </c>
      <c r="O8" s="26">
        <f>COUNTIF(K2:K2344, "tier - 1")</f>
        <v>734</v>
      </c>
    </row>
    <row r="9" spans="1:18" x14ac:dyDescent="0.25">
      <c r="A9" s="47" t="str">
        <f>IF('Hospitalisation Details'!A9:A2351="?","Unidentified",'Hospitalisation Details'!A9)</f>
        <v>Id2328</v>
      </c>
      <c r="B9" s="47">
        <f>IF('Hospitalisation Details'!B9="?",AVERAGE('Hospitalisation Details'!$B$2:$B$2344),'Hospitalisation Details'!B9)</f>
        <v>1995</v>
      </c>
      <c r="C9" s="79" t="str">
        <f>IF(OR(('Hospitalisation Details'!C9="?"),ISBLANK('Hospitalisation Details'!C9:C2351)),"Sep",'Hospitalisation Details'!C9)</f>
        <v>Jul</v>
      </c>
      <c r="D9" s="70">
        <v>4</v>
      </c>
      <c r="E9" s="47" t="s">
        <v>25</v>
      </c>
      <c r="F9" s="80" t="s">
        <v>6077</v>
      </c>
      <c r="G9" s="70">
        <v>27</v>
      </c>
      <c r="H9" s="47">
        <v>0</v>
      </c>
      <c r="I9" s="48">
        <v>650</v>
      </c>
      <c r="J9" s="47" t="s">
        <v>12</v>
      </c>
      <c r="K9" s="47" t="s">
        <v>12</v>
      </c>
      <c r="L9" s="47" t="s">
        <v>13</v>
      </c>
      <c r="M9" s="20"/>
      <c r="N9" s="25" t="s">
        <v>6032</v>
      </c>
      <c r="O9" s="26">
        <f>COUNTIF(K2:K2344,"tier - 2")</f>
        <v>813</v>
      </c>
    </row>
    <row r="10" spans="1:18" x14ac:dyDescent="0.25">
      <c r="A10" s="47" t="str">
        <f>IF('Hospitalisation Details'!A10:A2352="?","Unidentified",'Hospitalisation Details'!A10)</f>
        <v>Id2327</v>
      </c>
      <c r="B10" s="47">
        <f>IF('Hospitalisation Details'!B10="?",AVERAGE('Hospitalisation Details'!$B$2:$B$2344),'Hospitalisation Details'!B10)</f>
        <v>2002</v>
      </c>
      <c r="C10" s="79" t="str">
        <f>IF(OR(('Hospitalisation Details'!C10="?"),ISBLANK('Hospitalisation Details'!C10:C2352)),"Sep",'Hospitalisation Details'!C10)</f>
        <v>Nov</v>
      </c>
      <c r="D10" s="70">
        <v>29</v>
      </c>
      <c r="E10" s="47" t="s">
        <v>26</v>
      </c>
      <c r="F10" s="80" t="s">
        <v>6078</v>
      </c>
      <c r="G10" s="70">
        <v>20</v>
      </c>
      <c r="H10" s="47">
        <v>0</v>
      </c>
      <c r="I10" s="48">
        <v>668</v>
      </c>
      <c r="J10" s="47" t="s">
        <v>12</v>
      </c>
      <c r="K10" s="47" t="s">
        <v>11</v>
      </c>
      <c r="L10" s="47" t="s">
        <v>23</v>
      </c>
      <c r="M10" s="20"/>
      <c r="N10" s="25" t="s">
        <v>6033</v>
      </c>
      <c r="O10" s="26">
        <f>COUNTIF(K2:K2344,"tier - 3")</f>
        <v>796</v>
      </c>
    </row>
    <row r="11" spans="1:18" x14ac:dyDescent="0.25">
      <c r="A11" s="47" t="str">
        <f>IF('Hospitalisation Details'!A11:A2353="?","Unidentified",'Hospitalisation Details'!A11)</f>
        <v>Id2326</v>
      </c>
      <c r="B11" s="47">
        <f>IF('Hospitalisation Details'!B11="?",AVERAGE('Hospitalisation Details'!$B$2:$B$2344),'Hospitalisation Details'!B11)</f>
        <v>1997</v>
      </c>
      <c r="C11" s="79" t="str">
        <f>IF(OR(('Hospitalisation Details'!C11="?"),ISBLANK('Hospitalisation Details'!C11:C2353)),"Sep",'Hospitalisation Details'!C11)</f>
        <v>Nov</v>
      </c>
      <c r="D11" s="70">
        <v>9</v>
      </c>
      <c r="E11" s="47" t="s">
        <v>27</v>
      </c>
      <c r="F11" s="80" t="s">
        <v>6079</v>
      </c>
      <c r="G11" s="70">
        <v>25</v>
      </c>
      <c r="H11" s="47">
        <v>0</v>
      </c>
      <c r="I11" s="48">
        <v>670</v>
      </c>
      <c r="J11" s="47" t="s">
        <v>12</v>
      </c>
      <c r="K11" s="47" t="s">
        <v>12</v>
      </c>
      <c r="L11" s="47" t="s">
        <v>13</v>
      </c>
      <c r="M11" s="20"/>
    </row>
    <row r="12" spans="1:18" x14ac:dyDescent="0.25">
      <c r="A12" s="47" t="str">
        <f>IF('Hospitalisation Details'!A12:A2354="?","Unidentified",'Hospitalisation Details'!A12)</f>
        <v>Id2325</v>
      </c>
      <c r="B12" s="47">
        <f>IF('Hospitalisation Details'!B12="?",AVERAGE('Hospitalisation Details'!$B$2:$B$2344),'Hospitalisation Details'!B12)</f>
        <v>2001</v>
      </c>
      <c r="C12" s="79" t="str">
        <f>IF(OR(('Hospitalisation Details'!C12="?"),ISBLANK('Hospitalisation Details'!C12:C2354)),"Sep",'Hospitalisation Details'!C12)</f>
        <v>Sep</v>
      </c>
      <c r="D12" s="70">
        <v>12</v>
      </c>
      <c r="E12" s="47" t="s">
        <v>28</v>
      </c>
      <c r="F12" s="80" t="s">
        <v>6080</v>
      </c>
      <c r="G12" s="70">
        <v>21</v>
      </c>
      <c r="H12" s="47">
        <v>0</v>
      </c>
      <c r="I12" s="48">
        <v>687.54</v>
      </c>
      <c r="J12" s="47" t="s">
        <v>12</v>
      </c>
      <c r="K12" s="47" t="s">
        <v>11</v>
      </c>
      <c r="L12" s="47" t="s">
        <v>13</v>
      </c>
      <c r="M12" s="20"/>
    </row>
    <row r="13" spans="1:18" x14ac:dyDescent="0.25">
      <c r="A13" s="47" t="str">
        <f>IF('Hospitalisation Details'!A13:A2355="?","Unidentified",'Hospitalisation Details'!A13)</f>
        <v>Id2324</v>
      </c>
      <c r="B13" s="47">
        <f>IF('Hospitalisation Details'!B13="?",AVERAGE('Hospitalisation Details'!$B$2:$B$2344),'Hospitalisation Details'!B13)</f>
        <v>1999</v>
      </c>
      <c r="C13" s="79" t="str">
        <f>IF(OR(('Hospitalisation Details'!C13="?"),ISBLANK('Hospitalisation Details'!C13:C2355)),"Sep",'Hospitalisation Details'!C13)</f>
        <v>Dec</v>
      </c>
      <c r="D13" s="70">
        <v>26</v>
      </c>
      <c r="E13" s="47" t="s">
        <v>29</v>
      </c>
      <c r="F13" s="80" t="s">
        <v>6081</v>
      </c>
      <c r="G13" s="70">
        <v>23</v>
      </c>
      <c r="H13" s="47">
        <v>0</v>
      </c>
      <c r="I13" s="48">
        <v>700</v>
      </c>
      <c r="J13" s="47" t="s">
        <v>11</v>
      </c>
      <c r="K13" s="47" t="s">
        <v>12</v>
      </c>
      <c r="L13" s="47" t="s">
        <v>13</v>
      </c>
      <c r="M13" s="20"/>
    </row>
    <row r="14" spans="1:18" x14ac:dyDescent="0.25">
      <c r="A14" s="47" t="str">
        <f>IF('Hospitalisation Details'!A14:A2356="?","Unidentified",'Hospitalisation Details'!A14)</f>
        <v>Id2323</v>
      </c>
      <c r="B14" s="47">
        <f>IF('Hospitalisation Details'!B14="?",AVERAGE('Hospitalisation Details'!$B$2:$B$2344),'Hospitalisation Details'!B14)</f>
        <v>1999</v>
      </c>
      <c r="C14" s="79" t="str">
        <f>IF(OR(('Hospitalisation Details'!C14="?"),ISBLANK('Hospitalisation Details'!C14:C2356)),"Sep",'Hospitalisation Details'!C14)</f>
        <v>Dec</v>
      </c>
      <c r="D14" s="70">
        <v>14</v>
      </c>
      <c r="E14" s="47" t="s">
        <v>32</v>
      </c>
      <c r="F14" s="80" t="s">
        <v>6082</v>
      </c>
      <c r="G14" s="70">
        <v>23</v>
      </c>
      <c r="H14" s="47">
        <v>0</v>
      </c>
      <c r="I14" s="48">
        <v>722.99</v>
      </c>
      <c r="J14" s="47" t="s">
        <v>12</v>
      </c>
      <c r="K14" s="47" t="s">
        <v>16</v>
      </c>
      <c r="L14" s="47" t="s">
        <v>13</v>
      </c>
      <c r="M14" s="20"/>
    </row>
    <row r="15" spans="1:18" x14ac:dyDescent="0.25">
      <c r="A15" s="47" t="str">
        <f>IF('Hospitalisation Details'!A15:A2357="?","Unidentified",'Hospitalisation Details'!A15)</f>
        <v>Id2322</v>
      </c>
      <c r="B15" s="47">
        <f>IF('Hospitalisation Details'!B15="?",AVERAGE('Hospitalisation Details'!$B$2:$B$2344),'Hospitalisation Details'!B15)</f>
        <v>2002</v>
      </c>
      <c r="C15" s="79" t="str">
        <f>IF(OR(('Hospitalisation Details'!C15="?"),ISBLANK('Hospitalisation Details'!C15:C2357)),"Sep",'Hospitalisation Details'!C15)</f>
        <v>Sep</v>
      </c>
      <c r="D15" s="70">
        <v>19</v>
      </c>
      <c r="E15" s="47" t="s">
        <v>33</v>
      </c>
      <c r="F15" s="80" t="s">
        <v>6083</v>
      </c>
      <c r="G15" s="70">
        <v>20</v>
      </c>
      <c r="H15" s="47">
        <v>0</v>
      </c>
      <c r="I15" s="48">
        <v>750</v>
      </c>
      <c r="J15" s="47" t="s">
        <v>12</v>
      </c>
      <c r="K15" s="47" t="s">
        <v>16</v>
      </c>
      <c r="L15" s="47" t="s">
        <v>23</v>
      </c>
      <c r="M15" s="20"/>
      <c r="O15" s="16"/>
    </row>
    <row r="16" spans="1:18" x14ac:dyDescent="0.25">
      <c r="A16" s="47" t="str">
        <f>IF('Hospitalisation Details'!A16:A2358="?","Unidentified",'Hospitalisation Details'!A16)</f>
        <v>Id2321</v>
      </c>
      <c r="B16" s="47">
        <f>IF('Hospitalisation Details'!B16="?",AVERAGE('Hospitalisation Details'!$B$2:$B$2344),'Hospitalisation Details'!B16)</f>
        <v>1993</v>
      </c>
      <c r="C16" s="79" t="str">
        <f>IF(OR(('Hospitalisation Details'!C16="?"),ISBLANK('Hospitalisation Details'!C16:C2358)),"Sep",'Hospitalisation Details'!C16)</f>
        <v>Aug</v>
      </c>
      <c r="D16" s="70">
        <v>9</v>
      </c>
      <c r="E16" s="47" t="s">
        <v>34</v>
      </c>
      <c r="F16" s="80" t="s">
        <v>6084</v>
      </c>
      <c r="G16" s="70">
        <v>29</v>
      </c>
      <c r="H16" s="47">
        <v>0</v>
      </c>
      <c r="I16" s="48">
        <v>760</v>
      </c>
      <c r="J16" s="47" t="s">
        <v>12</v>
      </c>
      <c r="K16" s="47" t="s">
        <v>16</v>
      </c>
      <c r="L16" s="47" t="s">
        <v>13</v>
      </c>
      <c r="M16" s="20"/>
    </row>
    <row r="17" spans="1:13" x14ac:dyDescent="0.25">
      <c r="A17" s="47" t="str">
        <f>IF('Hospitalisation Details'!A17:A2359="?","Unidentified",'Hospitalisation Details'!A17)</f>
        <v>Id2320</v>
      </c>
      <c r="B17" s="47">
        <f>IF('Hospitalisation Details'!B17="?",AVERAGE('Hospitalisation Details'!$B$2:$B$2344),'Hospitalisation Details'!B17)</f>
        <v>1996</v>
      </c>
      <c r="C17" s="79" t="str">
        <f>IF(OR(('Hospitalisation Details'!C17="?"),ISBLANK('Hospitalisation Details'!C17:C2359)),"Sep",'Hospitalisation Details'!C17)</f>
        <v>Oct</v>
      </c>
      <c r="D17" s="70">
        <v>22</v>
      </c>
      <c r="E17" s="47" t="s">
        <v>36</v>
      </c>
      <c r="F17" s="80" t="s">
        <v>6085</v>
      </c>
      <c r="G17" s="70">
        <v>26</v>
      </c>
      <c r="H17" s="47">
        <v>0</v>
      </c>
      <c r="I17" s="48">
        <v>760</v>
      </c>
      <c r="J17" s="47" t="s">
        <v>12</v>
      </c>
      <c r="K17" s="47" t="s">
        <v>12</v>
      </c>
      <c r="L17" s="47" t="s">
        <v>13</v>
      </c>
      <c r="M17" s="20"/>
    </row>
    <row r="18" spans="1:13" x14ac:dyDescent="0.25">
      <c r="A18" s="47" t="str">
        <f>IF('Hospitalisation Details'!A18:A2360="?","Unidentified",'Hospitalisation Details'!A18)</f>
        <v>Id2319</v>
      </c>
      <c r="B18" s="47">
        <f>IF('Hospitalisation Details'!B18="?",AVERAGE('Hospitalisation Details'!$B$2:$B$2344),'Hospitalisation Details'!B18)</f>
        <v>1993</v>
      </c>
      <c r="C18" s="79" t="str">
        <f>IF(OR(('Hospitalisation Details'!C18="?"),ISBLANK('Hospitalisation Details'!C18:C2360)),"Sep",'Hospitalisation Details'!C18)</f>
        <v>Jun</v>
      </c>
      <c r="D18" s="70">
        <v>28</v>
      </c>
      <c r="E18" s="47" t="s">
        <v>38</v>
      </c>
      <c r="F18" s="80" t="s">
        <v>6086</v>
      </c>
      <c r="G18" s="70">
        <v>29</v>
      </c>
      <c r="H18" s="47">
        <v>0</v>
      </c>
      <c r="I18" s="48">
        <v>770</v>
      </c>
      <c r="J18" s="47" t="s">
        <v>12</v>
      </c>
      <c r="K18" s="47" t="s">
        <v>12</v>
      </c>
      <c r="L18" s="47" t="s">
        <v>13</v>
      </c>
      <c r="M18" s="20"/>
    </row>
    <row r="19" spans="1:13" x14ac:dyDescent="0.25">
      <c r="A19" s="47" t="str">
        <f>IF('Hospitalisation Details'!A19:A2361="?","Unidentified",'Hospitalisation Details'!A19)</f>
        <v>Id2318</v>
      </c>
      <c r="B19" s="47">
        <f>IF('Hospitalisation Details'!B19="?",AVERAGE('Hospitalisation Details'!$B$2:$B$2344),'Hospitalisation Details'!B19)</f>
        <v>1996</v>
      </c>
      <c r="C19" s="79" t="str">
        <f>IF(OR(('Hospitalisation Details'!C19="?"),ISBLANK('Hospitalisation Details'!C19:C2361)),"Sep",'Hospitalisation Details'!C19)</f>
        <v>Sep</v>
      </c>
      <c r="D19" s="70">
        <v>18</v>
      </c>
      <c r="E19" s="47" t="s">
        <v>39</v>
      </c>
      <c r="F19" s="80" t="s">
        <v>6087</v>
      </c>
      <c r="G19" s="70">
        <v>26</v>
      </c>
      <c r="H19" s="47">
        <v>0</v>
      </c>
      <c r="I19" s="48">
        <v>770.38</v>
      </c>
      <c r="J19" s="47" t="s">
        <v>12</v>
      </c>
      <c r="K19" s="47" t="s">
        <v>11</v>
      </c>
      <c r="L19" s="47" t="s">
        <v>23</v>
      </c>
      <c r="M19" s="20"/>
    </row>
    <row r="20" spans="1:13" x14ac:dyDescent="0.25">
      <c r="A20" s="47" t="str">
        <f>IF('Hospitalisation Details'!A20:A2362="?","Unidentified",'Hospitalisation Details'!A20)</f>
        <v>Id2317</v>
      </c>
      <c r="B20" s="47">
        <f>IF('Hospitalisation Details'!B20="?",AVERAGE('Hospitalisation Details'!$B$2:$B$2344),'Hospitalisation Details'!B20)</f>
        <v>1995</v>
      </c>
      <c r="C20" s="79" t="str">
        <f>IF(OR(('Hospitalisation Details'!C20="?"),ISBLANK('Hospitalisation Details'!C20:C2362)),"Sep",'Hospitalisation Details'!C20)</f>
        <v>Dec</v>
      </c>
      <c r="D20" s="70">
        <v>7</v>
      </c>
      <c r="E20" s="47" t="s">
        <v>40</v>
      </c>
      <c r="F20" s="80" t="s">
        <v>6088</v>
      </c>
      <c r="G20" s="70">
        <v>27</v>
      </c>
      <c r="H20" s="47">
        <v>0</v>
      </c>
      <c r="I20" s="48">
        <v>773.54</v>
      </c>
      <c r="J20" s="47" t="s">
        <v>12</v>
      </c>
      <c r="K20" s="47" t="s">
        <v>11</v>
      </c>
      <c r="L20" s="47" t="s">
        <v>13</v>
      </c>
      <c r="M20" s="20"/>
    </row>
    <row r="21" spans="1:13" x14ac:dyDescent="0.25">
      <c r="A21" s="47" t="str">
        <f>IF('Hospitalisation Details'!A21:A2363="?","Unidentified",'Hospitalisation Details'!A21)</f>
        <v>Id2316</v>
      </c>
      <c r="B21" s="47">
        <f>IF('Hospitalisation Details'!B21="?",AVERAGE('Hospitalisation Details'!$B$2:$B$2344),'Hospitalisation Details'!B21)</f>
        <v>2004</v>
      </c>
      <c r="C21" s="79" t="str">
        <f>IF(OR(('Hospitalisation Details'!C21="?"),ISBLANK('Hospitalisation Details'!C21:C2363)),"Sep",'Hospitalisation Details'!C21)</f>
        <v>Oct</v>
      </c>
      <c r="D21" s="70">
        <v>7</v>
      </c>
      <c r="E21" s="47" t="s">
        <v>41</v>
      </c>
      <c r="F21" s="80" t="s">
        <v>6089</v>
      </c>
      <c r="G21" s="70">
        <v>18</v>
      </c>
      <c r="H21" s="47">
        <v>0</v>
      </c>
      <c r="I21" s="48">
        <v>830.52</v>
      </c>
      <c r="J21" s="47" t="s">
        <v>12</v>
      </c>
      <c r="K21" s="47" t="s">
        <v>11</v>
      </c>
      <c r="L21" s="47" t="s">
        <v>42</v>
      </c>
      <c r="M21" s="20"/>
    </row>
    <row r="22" spans="1:13" x14ac:dyDescent="0.25">
      <c r="A22" s="47" t="str">
        <f>IF('Hospitalisation Details'!A22:A2364="?","Unidentified",'Hospitalisation Details'!A22)</f>
        <v>Id2315</v>
      </c>
      <c r="B22" s="47">
        <f>IF('Hospitalisation Details'!B22="?",AVERAGE('Hospitalisation Details'!$B$2:$B$2344),'Hospitalisation Details'!B22)</f>
        <v>2000</v>
      </c>
      <c r="C22" s="79" t="str">
        <f>IF(OR(('Hospitalisation Details'!C22="?"),ISBLANK('Hospitalisation Details'!C22:C2364)),"Sep",'Hospitalisation Details'!C22)</f>
        <v>Nov</v>
      </c>
      <c r="D22" s="70">
        <v>18</v>
      </c>
      <c r="E22" s="47" t="s">
        <v>43</v>
      </c>
      <c r="F22" s="80" t="s">
        <v>6090</v>
      </c>
      <c r="G22" s="70">
        <v>22</v>
      </c>
      <c r="H22" s="47">
        <v>0</v>
      </c>
      <c r="I22" s="48">
        <v>865.41</v>
      </c>
      <c r="J22" s="47" t="s">
        <v>12</v>
      </c>
      <c r="K22" s="47" t="s">
        <v>16</v>
      </c>
      <c r="L22" s="47" t="s">
        <v>13</v>
      </c>
      <c r="M22" s="20"/>
    </row>
    <row r="23" spans="1:13" x14ac:dyDescent="0.25">
      <c r="A23" s="47" t="str">
        <f>IF('Hospitalisation Details'!A23:A2365="?","Unidentified",'Hospitalisation Details'!A23)</f>
        <v>Id2314</v>
      </c>
      <c r="B23" s="47">
        <f>IF('Hospitalisation Details'!B23="?",AVERAGE('Hospitalisation Details'!$B$2:$B$2344),'Hospitalisation Details'!B23)</f>
        <v>1993</v>
      </c>
      <c r="C23" s="79" t="str">
        <f>IF(OR(('Hospitalisation Details'!C23="?"),ISBLANK('Hospitalisation Details'!C23:C2365)),"Sep",'Hospitalisation Details'!C23)</f>
        <v>Nov</v>
      </c>
      <c r="D23" s="70">
        <v>27</v>
      </c>
      <c r="E23" s="47" t="s">
        <v>44</v>
      </c>
      <c r="F23" s="80" t="s">
        <v>6091</v>
      </c>
      <c r="G23" s="70">
        <v>29</v>
      </c>
      <c r="H23" s="47">
        <v>0</v>
      </c>
      <c r="I23" s="48">
        <v>896.21</v>
      </c>
      <c r="J23" s="47" t="s">
        <v>12</v>
      </c>
      <c r="K23" s="47" t="s">
        <v>16</v>
      </c>
      <c r="L23" s="47" t="s">
        <v>13</v>
      </c>
      <c r="M23" s="20"/>
    </row>
    <row r="24" spans="1:13" x14ac:dyDescent="0.25">
      <c r="A24" s="47" t="str">
        <f>IF('Hospitalisation Details'!A24:A2366="?","Unidentified",'Hospitalisation Details'!A24)</f>
        <v>Id2313</v>
      </c>
      <c r="B24" s="47">
        <f>IF('Hospitalisation Details'!B24="?",AVERAGE('Hospitalisation Details'!$B$2:$B$2344),'Hospitalisation Details'!B24)</f>
        <v>1994</v>
      </c>
      <c r="C24" s="79" t="str">
        <f>IF(OR(('Hospitalisation Details'!C24="?"),ISBLANK('Hospitalisation Details'!C24:C2366)),"Sep",'Hospitalisation Details'!C24)</f>
        <v>Oct</v>
      </c>
      <c r="D24" s="70">
        <v>30</v>
      </c>
      <c r="E24" s="47" t="s">
        <v>45</v>
      </c>
      <c r="F24" s="80" t="s">
        <v>6092</v>
      </c>
      <c r="G24" s="70">
        <v>28</v>
      </c>
      <c r="H24" s="47">
        <v>0</v>
      </c>
      <c r="I24" s="48">
        <v>915.07</v>
      </c>
      <c r="J24" s="47" t="s">
        <v>12</v>
      </c>
      <c r="K24" s="47" t="s">
        <v>16</v>
      </c>
      <c r="L24" s="47" t="s">
        <v>13</v>
      </c>
      <c r="M24" s="20"/>
    </row>
    <row r="25" spans="1:13" x14ac:dyDescent="0.25">
      <c r="A25" s="47" t="str">
        <f>IF('Hospitalisation Details'!A25:A2367="?","Unidentified",'Hospitalisation Details'!A25)</f>
        <v>Id2312</v>
      </c>
      <c r="B25" s="47">
        <f>IF('Hospitalisation Details'!B25="?",AVERAGE('Hospitalisation Details'!$B$2:$B$2344),'Hospitalisation Details'!B25)</f>
        <v>1995</v>
      </c>
      <c r="C25" s="79" t="str">
        <f>IF(OR(('Hospitalisation Details'!C25="?"),ISBLANK('Hospitalisation Details'!C25:C2367)),"Sep",'Hospitalisation Details'!C25)</f>
        <v>Oct</v>
      </c>
      <c r="D25" s="70">
        <v>28</v>
      </c>
      <c r="E25" s="47" t="s">
        <v>46</v>
      </c>
      <c r="F25" s="80" t="s">
        <v>6093</v>
      </c>
      <c r="G25" s="70">
        <v>27</v>
      </c>
      <c r="H25" s="47">
        <v>0</v>
      </c>
      <c r="I25" s="48">
        <v>928.59</v>
      </c>
      <c r="J25" s="47" t="s">
        <v>12</v>
      </c>
      <c r="K25" s="47" t="s">
        <v>16</v>
      </c>
      <c r="L25" s="47" t="s">
        <v>13</v>
      </c>
      <c r="M25" s="20"/>
    </row>
    <row r="26" spans="1:13" x14ac:dyDescent="0.25">
      <c r="A26" s="47" t="str">
        <f>IF('Hospitalisation Details'!A26:A2368="?","Unidentified",'Hospitalisation Details'!A26)</f>
        <v>Id2311</v>
      </c>
      <c r="B26" s="47">
        <f>IF('Hospitalisation Details'!B26="?",AVERAGE('Hospitalisation Details'!$B$2:$B$2344),'Hospitalisation Details'!B26)</f>
        <v>2001</v>
      </c>
      <c r="C26" s="79" t="str">
        <f>IF(OR(('Hospitalisation Details'!C26="?"),ISBLANK('Hospitalisation Details'!C26:C2368)),"Sep",'Hospitalisation Details'!C26)</f>
        <v>Aug</v>
      </c>
      <c r="D26" s="70">
        <v>19</v>
      </c>
      <c r="E26" s="47" t="s">
        <v>47</v>
      </c>
      <c r="F26" s="80" t="s">
        <v>6094</v>
      </c>
      <c r="G26" s="70">
        <v>21</v>
      </c>
      <c r="H26" s="47">
        <v>0</v>
      </c>
      <c r="I26" s="48">
        <v>964.71</v>
      </c>
      <c r="J26" s="47" t="s">
        <v>12</v>
      </c>
      <c r="K26" s="47" t="s">
        <v>11</v>
      </c>
      <c r="L26" s="47" t="s">
        <v>13</v>
      </c>
      <c r="M26" s="20"/>
    </row>
    <row r="27" spans="1:13" x14ac:dyDescent="0.25">
      <c r="A27" s="47" t="str">
        <f>IF('Hospitalisation Details'!A27:A2369="?","Unidentified",'Hospitalisation Details'!A27)</f>
        <v>Id2310</v>
      </c>
      <c r="B27" s="47">
        <f>IF('Hospitalisation Details'!B27="?",AVERAGE('Hospitalisation Details'!$B$2:$B$2344),'Hospitalisation Details'!B27)</f>
        <v>1994</v>
      </c>
      <c r="C27" s="79" t="str">
        <f>IF(OR(('Hospitalisation Details'!C27="?"),ISBLANK('Hospitalisation Details'!C27:C2369)),"Sep",'Hospitalisation Details'!C27)</f>
        <v>Nov</v>
      </c>
      <c r="D27" s="70">
        <v>22</v>
      </c>
      <c r="E27" s="47" t="s">
        <v>48</v>
      </c>
      <c r="F27" s="80" t="s">
        <v>6095</v>
      </c>
      <c r="G27" s="70">
        <v>28</v>
      </c>
      <c r="H27" s="47">
        <v>0</v>
      </c>
      <c r="I27" s="48">
        <v>1006.65</v>
      </c>
      <c r="J27" s="47" t="s">
        <v>12</v>
      </c>
      <c r="K27" s="47" t="s">
        <v>11</v>
      </c>
      <c r="L27" s="47" t="s">
        <v>13</v>
      </c>
      <c r="M27" s="20"/>
    </row>
    <row r="28" spans="1:13" x14ac:dyDescent="0.25">
      <c r="A28" s="47" t="str">
        <f>IF('Hospitalisation Details'!A28:A2370="?","Unidentified",'Hospitalisation Details'!A28)</f>
        <v>Id2309</v>
      </c>
      <c r="B28" s="47">
        <f>IF('Hospitalisation Details'!B28="?",AVERAGE('Hospitalisation Details'!$B$2:$B$2344),'Hospitalisation Details'!B28)</f>
        <v>2000</v>
      </c>
      <c r="C28" s="79" t="str">
        <f>IF(OR(('Hospitalisation Details'!C28="?"),ISBLANK('Hospitalisation Details'!C28:C2370)),"Sep",'Hospitalisation Details'!C28)</f>
        <v>Oct</v>
      </c>
      <c r="D28" s="70">
        <v>9</v>
      </c>
      <c r="E28" s="47" t="s">
        <v>49</v>
      </c>
      <c r="F28" s="80" t="s">
        <v>6096</v>
      </c>
      <c r="G28" s="70">
        <v>22</v>
      </c>
      <c r="H28" s="47">
        <v>0</v>
      </c>
      <c r="I28" s="48">
        <v>1012</v>
      </c>
      <c r="J28" s="47" t="s">
        <v>12</v>
      </c>
      <c r="K28" s="47" t="s">
        <v>11</v>
      </c>
      <c r="L28" s="47" t="s">
        <v>13</v>
      </c>
      <c r="M28" s="20"/>
    </row>
    <row r="29" spans="1:13" x14ac:dyDescent="0.25">
      <c r="A29" s="47" t="str">
        <f>IF('Hospitalisation Details'!A29:A2371="?","Unidentified",'Hospitalisation Details'!A29)</f>
        <v>Id2308</v>
      </c>
      <c r="B29" s="47">
        <f>IF('Hospitalisation Details'!B29="?",AVERAGE('Hospitalisation Details'!$B$2:$B$2344),'Hospitalisation Details'!B29)</f>
        <v>1999</v>
      </c>
      <c r="C29" s="79" t="str">
        <f>IF(OR(('Hospitalisation Details'!C29="?"),ISBLANK('Hospitalisation Details'!C29:C2371)),"Sep",'Hospitalisation Details'!C29)</f>
        <v>Aug</v>
      </c>
      <c r="D29" s="70">
        <v>5</v>
      </c>
      <c r="E29" s="47" t="s">
        <v>50</v>
      </c>
      <c r="F29" s="80" t="s">
        <v>6097</v>
      </c>
      <c r="G29" s="70">
        <v>23</v>
      </c>
      <c r="H29" s="47">
        <v>0</v>
      </c>
      <c r="I29" s="48">
        <v>1019</v>
      </c>
      <c r="J29" s="47" t="s">
        <v>12</v>
      </c>
      <c r="K29" s="47" t="s">
        <v>11</v>
      </c>
      <c r="L29" s="47" t="s">
        <v>13</v>
      </c>
      <c r="M29" s="20"/>
    </row>
    <row r="30" spans="1:13" x14ac:dyDescent="0.25">
      <c r="A30" s="47" t="str">
        <f>IF('Hospitalisation Details'!A30:A2372="?","Unidentified",'Hospitalisation Details'!A30)</f>
        <v>Id2307</v>
      </c>
      <c r="B30" s="47">
        <f>IF('Hospitalisation Details'!B30="?",AVERAGE('Hospitalisation Details'!$B$2:$B$2344),'Hospitalisation Details'!B30)</f>
        <v>1995</v>
      </c>
      <c r="C30" s="79" t="str">
        <f>IF(OR(('Hospitalisation Details'!C30="?"),ISBLANK('Hospitalisation Details'!C30:C2372)),"Sep",'Hospitalisation Details'!C30)</f>
        <v>Oct</v>
      </c>
      <c r="D30" s="70">
        <v>5</v>
      </c>
      <c r="E30" s="47" t="s">
        <v>51</v>
      </c>
      <c r="F30" s="80" t="s">
        <v>6098</v>
      </c>
      <c r="G30" s="70">
        <v>27</v>
      </c>
      <c r="H30" s="47">
        <v>0</v>
      </c>
      <c r="I30" s="48">
        <v>1033.74</v>
      </c>
      <c r="J30" s="47" t="s">
        <v>12</v>
      </c>
      <c r="K30" s="47" t="s">
        <v>16</v>
      </c>
      <c r="L30" s="47" t="s">
        <v>13</v>
      </c>
      <c r="M30" s="20"/>
    </row>
    <row r="31" spans="1:13" x14ac:dyDescent="0.25">
      <c r="A31" s="47" t="str">
        <f>IF('Hospitalisation Details'!A31:A2373="?","Unidentified",'Hospitalisation Details'!A31)</f>
        <v>Id2306</v>
      </c>
      <c r="B31" s="47">
        <f>IF('Hospitalisation Details'!B31="?",AVERAGE('Hospitalisation Details'!$B$2:$B$2344),'Hospitalisation Details'!B31)</f>
        <v>1994</v>
      </c>
      <c r="C31" s="79" t="str">
        <f>IF(OR(('Hospitalisation Details'!C31="?"),ISBLANK('Hospitalisation Details'!C31:C2373)),"Sep",'Hospitalisation Details'!C31)</f>
        <v>Nov</v>
      </c>
      <c r="D31" s="70">
        <v>17</v>
      </c>
      <c r="E31" s="47" t="s">
        <v>52</v>
      </c>
      <c r="F31" s="80" t="s">
        <v>6099</v>
      </c>
      <c r="G31" s="70">
        <v>28</v>
      </c>
      <c r="H31" s="47">
        <v>0</v>
      </c>
      <c r="I31" s="48">
        <v>1044</v>
      </c>
      <c r="J31" s="47" t="s">
        <v>12</v>
      </c>
      <c r="K31" s="47" t="s">
        <v>11</v>
      </c>
      <c r="L31" s="47" t="s">
        <v>13</v>
      </c>
      <c r="M31" s="20"/>
    </row>
    <row r="32" spans="1:13" x14ac:dyDescent="0.25">
      <c r="A32" s="47" t="str">
        <f>IF('Hospitalisation Details'!A32:A2374="?","Unidentified",'Hospitalisation Details'!A32)</f>
        <v>Id2305</v>
      </c>
      <c r="B32" s="47">
        <f>IF('Hospitalisation Details'!B32="?",AVERAGE('Hospitalisation Details'!$B$2:$B$2344),'Hospitalisation Details'!B32)</f>
        <v>2002</v>
      </c>
      <c r="C32" s="79" t="str">
        <f>IF(OR(('Hospitalisation Details'!C32="?"),ISBLANK('Hospitalisation Details'!C32:C2374)),"Sep",'Hospitalisation Details'!C32)</f>
        <v>Jul</v>
      </c>
      <c r="D32" s="70">
        <v>20</v>
      </c>
      <c r="E32" s="47" t="s">
        <v>53</v>
      </c>
      <c r="F32" s="80" t="s">
        <v>6100</v>
      </c>
      <c r="G32" s="70">
        <v>20</v>
      </c>
      <c r="H32" s="47">
        <v>0</v>
      </c>
      <c r="I32" s="48">
        <v>1047</v>
      </c>
      <c r="J32" s="47" t="s">
        <v>12</v>
      </c>
      <c r="K32" s="47" t="s">
        <v>16</v>
      </c>
      <c r="L32" s="47" t="s">
        <v>13</v>
      </c>
      <c r="M32" s="20"/>
    </row>
    <row r="33" spans="1:13" x14ac:dyDescent="0.25">
      <c r="A33" s="47" t="str">
        <f>IF('Hospitalisation Details'!A33:A2375="?","Unidentified",'Hospitalisation Details'!A33)</f>
        <v>Id2304</v>
      </c>
      <c r="B33" s="47">
        <f>IF('Hospitalisation Details'!B33="?",AVERAGE('Hospitalisation Details'!$B$2:$B$2344),'Hospitalisation Details'!B33)</f>
        <v>2002</v>
      </c>
      <c r="C33" s="79" t="str">
        <f>IF(OR(('Hospitalisation Details'!C33="?"),ISBLANK('Hospitalisation Details'!C33:C2375)),"Sep",'Hospitalisation Details'!C33)</f>
        <v>Jul</v>
      </c>
      <c r="D33" s="70">
        <v>1</v>
      </c>
      <c r="E33" s="47" t="s">
        <v>54</v>
      </c>
      <c r="F33" s="80" t="s">
        <v>6101</v>
      </c>
      <c r="G33" s="70">
        <v>20</v>
      </c>
      <c r="H33" s="47">
        <v>0</v>
      </c>
      <c r="I33" s="48">
        <v>1049</v>
      </c>
      <c r="J33" s="47" t="s">
        <v>12</v>
      </c>
      <c r="K33" s="47" t="s">
        <v>11</v>
      </c>
      <c r="L33" s="47" t="s">
        <v>23</v>
      </c>
      <c r="M33" s="20"/>
    </row>
    <row r="34" spans="1:13" x14ac:dyDescent="0.25">
      <c r="A34" s="47" t="str">
        <f>IF('Hospitalisation Details'!A34:A2376="?","Unidentified",'Hospitalisation Details'!A34)</f>
        <v>Id2303</v>
      </c>
      <c r="B34" s="47">
        <f>IF('Hospitalisation Details'!B34="?",AVERAGE('Hospitalisation Details'!$B$2:$B$2344),'Hospitalisation Details'!B34)</f>
        <v>1995</v>
      </c>
      <c r="C34" s="79" t="str">
        <f>IF(OR(('Hospitalisation Details'!C34="?"),ISBLANK('Hospitalisation Details'!C34:C2376)),"Sep",'Hospitalisation Details'!C34)</f>
        <v>Jun</v>
      </c>
      <c r="D34" s="70">
        <v>1</v>
      </c>
      <c r="E34" s="47" t="s">
        <v>55</v>
      </c>
      <c r="F34" s="80" t="s">
        <v>6102</v>
      </c>
      <c r="G34" s="70">
        <v>28</v>
      </c>
      <c r="H34" s="47">
        <v>0</v>
      </c>
      <c r="I34" s="48">
        <v>1056</v>
      </c>
      <c r="J34" s="47" t="s">
        <v>12</v>
      </c>
      <c r="K34" s="47" t="s">
        <v>11</v>
      </c>
      <c r="L34" s="47" t="s">
        <v>13</v>
      </c>
      <c r="M34" s="20"/>
    </row>
    <row r="35" spans="1:13" x14ac:dyDescent="0.25">
      <c r="A35" s="47" t="str">
        <f>IF('Hospitalisation Details'!A35:A2377="?","Unidentified",'Hospitalisation Details'!A35)</f>
        <v>Id2302</v>
      </c>
      <c r="B35" s="47">
        <f>IF('Hospitalisation Details'!B35="?",AVERAGE('Hospitalisation Details'!$B$2:$B$2344),'Hospitalisation Details'!B35)</f>
        <v>1993</v>
      </c>
      <c r="C35" s="79" t="str">
        <f>IF(OR(('Hospitalisation Details'!C35="?"),ISBLANK('Hospitalisation Details'!C35:C2377)),"Sep",'Hospitalisation Details'!C35)</f>
        <v>Sep</v>
      </c>
      <c r="D35" s="70">
        <v>28</v>
      </c>
      <c r="E35" s="47" t="s">
        <v>56</v>
      </c>
      <c r="F35" s="80" t="s">
        <v>6103</v>
      </c>
      <c r="G35" s="70">
        <v>29</v>
      </c>
      <c r="H35" s="47">
        <v>0</v>
      </c>
      <c r="I35" s="48">
        <v>1068</v>
      </c>
      <c r="J35" s="47" t="s">
        <v>12</v>
      </c>
      <c r="K35" s="47" t="s">
        <v>16</v>
      </c>
      <c r="L35" s="47" t="s">
        <v>13</v>
      </c>
      <c r="M35" s="20"/>
    </row>
    <row r="36" spans="1:13" x14ac:dyDescent="0.25">
      <c r="A36" s="47" t="str">
        <f>IF('Hospitalisation Details'!A36:A2378="?","Unidentified",'Hospitalisation Details'!A36)</f>
        <v>Id2301</v>
      </c>
      <c r="B36" s="47">
        <f>IF('Hospitalisation Details'!B36="?",AVERAGE('Hospitalisation Details'!$B$2:$B$2344),'Hospitalisation Details'!B36)</f>
        <v>2004</v>
      </c>
      <c r="C36" s="79" t="str">
        <f>IF(OR(('Hospitalisation Details'!C36="?"),ISBLANK('Hospitalisation Details'!C36:C2378)),"Sep",'Hospitalisation Details'!C36)</f>
        <v>Aug</v>
      </c>
      <c r="D36" s="70">
        <v>24</v>
      </c>
      <c r="E36" s="47" t="s">
        <v>57</v>
      </c>
      <c r="F36" s="80" t="s">
        <v>6104</v>
      </c>
      <c r="G36" s="70">
        <v>18</v>
      </c>
      <c r="H36" s="47">
        <v>0</v>
      </c>
      <c r="I36" s="48">
        <v>1070</v>
      </c>
      <c r="J36" s="47" t="s">
        <v>12</v>
      </c>
      <c r="K36" s="47" t="s">
        <v>12</v>
      </c>
      <c r="L36" s="47" t="s">
        <v>13</v>
      </c>
      <c r="M36" s="20"/>
    </row>
    <row r="37" spans="1:13" x14ac:dyDescent="0.25">
      <c r="A37" s="47" t="str">
        <f>IF('Hospitalisation Details'!A37:A2379="?","Unidentified",'Hospitalisation Details'!A37)</f>
        <v>Id2300</v>
      </c>
      <c r="B37" s="47">
        <f>IF('Hospitalisation Details'!B37="?",AVERAGE('Hospitalisation Details'!$B$2:$B$2344),'Hospitalisation Details'!B37)</f>
        <v>1997</v>
      </c>
      <c r="C37" s="79" t="str">
        <f>IF(OR(('Hospitalisation Details'!C37="?"),ISBLANK('Hospitalisation Details'!C37:C2379)),"Sep",'Hospitalisation Details'!C37)</f>
        <v>Aug</v>
      </c>
      <c r="D37" s="70">
        <v>13</v>
      </c>
      <c r="E37" s="47" t="s">
        <v>58</v>
      </c>
      <c r="F37" s="80" t="s">
        <v>6105</v>
      </c>
      <c r="G37" s="70">
        <v>25</v>
      </c>
      <c r="H37" s="47">
        <v>0</v>
      </c>
      <c r="I37" s="48">
        <v>1071</v>
      </c>
      <c r="J37" s="47" t="s">
        <v>12</v>
      </c>
      <c r="K37" s="47" t="s">
        <v>12</v>
      </c>
      <c r="L37" s="47" t="s">
        <v>13</v>
      </c>
      <c r="M37" s="20"/>
    </row>
    <row r="38" spans="1:13" x14ac:dyDescent="0.25">
      <c r="A38" s="47" t="str">
        <f>IF('Hospitalisation Details'!A38:A2380="?","Unidentified",'Hospitalisation Details'!A38)</f>
        <v>Id2299</v>
      </c>
      <c r="B38" s="47">
        <f>IF('Hospitalisation Details'!B38="?",AVERAGE('Hospitalisation Details'!$B$2:$B$2344),'Hospitalisation Details'!B38)</f>
        <v>1998</v>
      </c>
      <c r="C38" s="79" t="str">
        <f>IF(OR(('Hospitalisation Details'!C38="?"),ISBLANK('Hospitalisation Details'!C38:C2380)),"Sep",'Hospitalisation Details'!C38)</f>
        <v>Dec</v>
      </c>
      <c r="D38" s="70">
        <v>26</v>
      </c>
      <c r="E38" s="47" t="s">
        <v>59</v>
      </c>
      <c r="F38" s="80" t="s">
        <v>6106</v>
      </c>
      <c r="G38" s="70">
        <v>24</v>
      </c>
      <c r="H38" s="47">
        <v>0</v>
      </c>
      <c r="I38" s="48">
        <v>1082</v>
      </c>
      <c r="J38" s="47" t="s">
        <v>12</v>
      </c>
      <c r="K38" s="47" t="s">
        <v>11</v>
      </c>
      <c r="L38" s="47" t="s">
        <v>13</v>
      </c>
      <c r="M38" s="20"/>
    </row>
    <row r="39" spans="1:13" x14ac:dyDescent="0.25">
      <c r="A39" s="47" t="str">
        <f>IF('Hospitalisation Details'!A39:A2381="?","Unidentified",'Hospitalisation Details'!A39)</f>
        <v>Id2298</v>
      </c>
      <c r="B39" s="47">
        <f>IF('Hospitalisation Details'!B39="?",AVERAGE('Hospitalisation Details'!$B$2:$B$2344),'Hospitalisation Details'!B39)</f>
        <v>2002</v>
      </c>
      <c r="C39" s="79" t="str">
        <f>IF(OR(('Hospitalisation Details'!C39="?"),ISBLANK('Hospitalisation Details'!C39:C2381)),"Sep",'Hospitalisation Details'!C39)</f>
        <v>Aug</v>
      </c>
      <c r="D39" s="70">
        <v>13</v>
      </c>
      <c r="E39" s="47" t="s">
        <v>60</v>
      </c>
      <c r="F39" s="80" t="s">
        <v>6107</v>
      </c>
      <c r="G39" s="70">
        <v>20</v>
      </c>
      <c r="H39" s="47">
        <v>0</v>
      </c>
      <c r="I39" s="48">
        <v>1086</v>
      </c>
      <c r="J39" s="47" t="s">
        <v>12</v>
      </c>
      <c r="K39" s="47" t="s">
        <v>12</v>
      </c>
      <c r="L39" s="47" t="s">
        <v>13</v>
      </c>
      <c r="M39" s="20"/>
    </row>
    <row r="40" spans="1:13" x14ac:dyDescent="0.25">
      <c r="A40" s="47" t="str">
        <f>IF('Hospitalisation Details'!A40:A2382="?","Unidentified",'Hospitalisation Details'!A40)</f>
        <v>Id2297</v>
      </c>
      <c r="B40" s="47">
        <f>IF('Hospitalisation Details'!B40="?",AVERAGE('Hospitalisation Details'!$B$2:$B$2344),'Hospitalisation Details'!B40)</f>
        <v>2004</v>
      </c>
      <c r="C40" s="79" t="str">
        <f>IF(OR(('Hospitalisation Details'!C40="?"),ISBLANK('Hospitalisation Details'!C40:C2382)),"Sep",'Hospitalisation Details'!C40)</f>
        <v>Nov</v>
      </c>
      <c r="D40" s="70">
        <v>12</v>
      </c>
      <c r="E40" s="47" t="s">
        <v>61</v>
      </c>
      <c r="F40" s="80" t="s">
        <v>6108</v>
      </c>
      <c r="G40" s="70">
        <v>18</v>
      </c>
      <c r="H40" s="47">
        <v>0</v>
      </c>
      <c r="I40" s="48">
        <v>1121.8699999999999</v>
      </c>
      <c r="J40" s="47" t="s">
        <v>12</v>
      </c>
      <c r="K40" s="47" t="s">
        <v>16</v>
      </c>
      <c r="L40" s="47" t="s">
        <v>13</v>
      </c>
      <c r="M40" s="20"/>
    </row>
    <row r="41" spans="1:13" x14ac:dyDescent="0.25">
      <c r="A41" s="47" t="str">
        <f>IF('Hospitalisation Details'!A41:A2383="?","Unidentified",'Hospitalisation Details'!A41)</f>
        <v>Id2296</v>
      </c>
      <c r="B41" s="47">
        <f>IF('Hospitalisation Details'!B41="?",AVERAGE('Hospitalisation Details'!$B$2:$B$2344),'Hospitalisation Details'!B41)</f>
        <v>2004</v>
      </c>
      <c r="C41" s="79" t="str">
        <f>IF(OR(('Hospitalisation Details'!C41="?"),ISBLANK('Hospitalisation Details'!C41:C2383)),"Sep",'Hospitalisation Details'!C41)</f>
        <v>Jun</v>
      </c>
      <c r="D41" s="70">
        <v>14</v>
      </c>
      <c r="E41" s="47" t="s">
        <v>62</v>
      </c>
      <c r="F41" s="80" t="s">
        <v>6109</v>
      </c>
      <c r="G41" s="70">
        <v>18</v>
      </c>
      <c r="H41" s="47">
        <v>0</v>
      </c>
      <c r="I41" s="48">
        <v>1131.51</v>
      </c>
      <c r="J41" s="47" t="s">
        <v>12</v>
      </c>
      <c r="K41" s="47" t="s">
        <v>16</v>
      </c>
      <c r="L41" s="47" t="s">
        <v>13</v>
      </c>
      <c r="M41" s="20"/>
    </row>
    <row r="42" spans="1:13" x14ac:dyDescent="0.25">
      <c r="A42" s="47" t="str">
        <f>IF('Hospitalisation Details'!A42:A2384="?","Unidentified",'Hospitalisation Details'!A42)</f>
        <v>Id2295</v>
      </c>
      <c r="B42" s="47">
        <f>IF('Hospitalisation Details'!B42="?",AVERAGE('Hospitalisation Details'!$B$2:$B$2344),'Hospitalisation Details'!B42)</f>
        <v>2002</v>
      </c>
      <c r="C42" s="79" t="str">
        <f>IF(OR(('Hospitalisation Details'!C42="?"),ISBLANK('Hospitalisation Details'!C42:C2384)),"Sep",'Hospitalisation Details'!C42)</f>
        <v>Jul</v>
      </c>
      <c r="D42" s="70">
        <v>19</v>
      </c>
      <c r="E42" s="47" t="s">
        <v>63</v>
      </c>
      <c r="F42" s="80" t="s">
        <v>6110</v>
      </c>
      <c r="G42" s="70">
        <v>20</v>
      </c>
      <c r="H42" s="47">
        <v>0</v>
      </c>
      <c r="I42" s="48">
        <v>1132</v>
      </c>
      <c r="J42" s="47" t="s">
        <v>12</v>
      </c>
      <c r="K42" s="47" t="s">
        <v>16</v>
      </c>
      <c r="L42" s="47" t="s">
        <v>13</v>
      </c>
      <c r="M42" s="20"/>
    </row>
    <row r="43" spans="1:13" x14ac:dyDescent="0.25">
      <c r="A43" s="47" t="str">
        <f>IF('Hospitalisation Details'!A43:A2385="?","Unidentified",'Hospitalisation Details'!A43)</f>
        <v>Id2294</v>
      </c>
      <c r="B43" s="47">
        <f>IF('Hospitalisation Details'!B43="?",AVERAGE('Hospitalisation Details'!$B$2:$B$2344),'Hospitalisation Details'!B43)</f>
        <v>2004</v>
      </c>
      <c r="C43" s="79" t="str">
        <f>IF(OR(('Hospitalisation Details'!C43="?"),ISBLANK('Hospitalisation Details'!C43:C2385)),"Sep",'Hospitalisation Details'!C43)</f>
        <v>Oct</v>
      </c>
      <c r="D43" s="70">
        <v>6</v>
      </c>
      <c r="E43" s="47" t="s">
        <v>64</v>
      </c>
      <c r="F43" s="80" t="s">
        <v>6111</v>
      </c>
      <c r="G43" s="70">
        <v>18</v>
      </c>
      <c r="H43" s="47">
        <v>0</v>
      </c>
      <c r="I43" s="48">
        <v>1135</v>
      </c>
      <c r="J43" s="47" t="s">
        <v>12</v>
      </c>
      <c r="K43" s="47" t="s">
        <v>12</v>
      </c>
      <c r="L43" s="47" t="s">
        <v>13</v>
      </c>
      <c r="M43" s="20"/>
    </row>
    <row r="44" spans="1:13" x14ac:dyDescent="0.25">
      <c r="A44" s="47" t="str">
        <f>IF('Hospitalisation Details'!A44:A2386="?","Unidentified",'Hospitalisation Details'!A44)</f>
        <v>Id2293</v>
      </c>
      <c r="B44" s="47">
        <f>IF('Hospitalisation Details'!B44="?",AVERAGE('Hospitalisation Details'!$B$2:$B$2344),'Hospitalisation Details'!B44)</f>
        <v>2004</v>
      </c>
      <c r="C44" s="79" t="str">
        <f>IF(OR(('Hospitalisation Details'!C44="?"),ISBLANK('Hospitalisation Details'!C44:C2386)),"Sep",'Hospitalisation Details'!C44)</f>
        <v>Jun</v>
      </c>
      <c r="D44" s="70">
        <v>11</v>
      </c>
      <c r="E44" s="47" t="s">
        <v>65</v>
      </c>
      <c r="F44" s="80" t="s">
        <v>6112</v>
      </c>
      <c r="G44" s="70">
        <v>18</v>
      </c>
      <c r="H44" s="47">
        <v>0</v>
      </c>
      <c r="I44" s="48">
        <v>1135.94</v>
      </c>
      <c r="J44" s="47" t="s">
        <v>12</v>
      </c>
      <c r="K44" s="47" t="s">
        <v>12</v>
      </c>
      <c r="L44" s="47" t="s">
        <v>13</v>
      </c>
      <c r="M44" s="20"/>
    </row>
    <row r="45" spans="1:13" x14ac:dyDescent="0.25">
      <c r="A45" s="47" t="str">
        <f>IF('Hospitalisation Details'!A45:A2387="?","Unidentified",'Hospitalisation Details'!A45)</f>
        <v>Id2292</v>
      </c>
      <c r="B45" s="47">
        <f>IF('Hospitalisation Details'!B45="?",AVERAGE('Hospitalisation Details'!$B$2:$B$2344),'Hospitalisation Details'!B45)</f>
        <v>2004</v>
      </c>
      <c r="C45" s="79" t="str">
        <f>IF(OR(('Hospitalisation Details'!C45="?"),ISBLANK('Hospitalisation Details'!C45:C2387)),"Sep",'Hospitalisation Details'!C45)</f>
        <v>Nov</v>
      </c>
      <c r="D45" s="70">
        <v>28</v>
      </c>
      <c r="E45" s="47" t="s">
        <v>66</v>
      </c>
      <c r="F45" s="80" t="s">
        <v>6113</v>
      </c>
      <c r="G45" s="70">
        <v>18</v>
      </c>
      <c r="H45" s="47">
        <v>0</v>
      </c>
      <c r="I45" s="48">
        <v>1136.4000000000001</v>
      </c>
      <c r="J45" s="47" t="s">
        <v>12</v>
      </c>
      <c r="K45" s="47" t="s">
        <v>12</v>
      </c>
      <c r="L45" s="47" t="s">
        <v>13</v>
      </c>
      <c r="M45" s="20"/>
    </row>
    <row r="46" spans="1:13" x14ac:dyDescent="0.25">
      <c r="A46" s="47" t="str">
        <f>IF('Hospitalisation Details'!A46:A2388="?","Unidentified",'Hospitalisation Details'!A46)</f>
        <v>Id2291</v>
      </c>
      <c r="B46" s="47">
        <f>IF('Hospitalisation Details'!B46="?",AVERAGE('Hospitalisation Details'!$B$2:$B$2344),'Hospitalisation Details'!B46)</f>
        <v>2002</v>
      </c>
      <c r="C46" s="79" t="str">
        <f>IF(OR(('Hospitalisation Details'!C46="?"),ISBLANK('Hospitalisation Details'!C46:C2388)),"Sep",'Hospitalisation Details'!C46)</f>
        <v>Aug</v>
      </c>
      <c r="D46" s="70">
        <v>11</v>
      </c>
      <c r="E46" s="47" t="s">
        <v>67</v>
      </c>
      <c r="F46" s="80" t="s">
        <v>6114</v>
      </c>
      <c r="G46" s="70">
        <v>20</v>
      </c>
      <c r="H46" s="47">
        <v>0</v>
      </c>
      <c r="I46" s="48">
        <v>1137</v>
      </c>
      <c r="J46" s="47" t="s">
        <v>12</v>
      </c>
      <c r="K46" s="47" t="s">
        <v>16</v>
      </c>
      <c r="L46" s="47" t="s">
        <v>13</v>
      </c>
      <c r="M46" s="20"/>
    </row>
    <row r="47" spans="1:13" x14ac:dyDescent="0.25">
      <c r="A47" s="47" t="s">
        <v>31</v>
      </c>
      <c r="B47" s="47">
        <f>IF('Hospitalisation Details'!B47="?",AVERAGE('Hospitalisation Details'!$B$2:$B$2344),'Hospitalisation Details'!B47)</f>
        <v>2004</v>
      </c>
      <c r="C47" s="79" t="str">
        <f>IF(OR(('Hospitalisation Details'!C47="?"),ISBLANK('Hospitalisation Details'!C47:C2389)),"Sep",'Hospitalisation Details'!C47)</f>
        <v>Nov</v>
      </c>
      <c r="D47" s="70">
        <v>6</v>
      </c>
      <c r="E47" s="47" t="s">
        <v>31</v>
      </c>
      <c r="F47" s="80" t="s">
        <v>6115</v>
      </c>
      <c r="G47" s="70">
        <v>18</v>
      </c>
      <c r="H47" s="47">
        <v>0</v>
      </c>
      <c r="I47" s="48">
        <v>1137.01</v>
      </c>
      <c r="J47" s="47" t="s">
        <v>12</v>
      </c>
      <c r="K47" s="47" t="s">
        <v>16</v>
      </c>
      <c r="L47" s="47" t="s">
        <v>13</v>
      </c>
      <c r="M47" s="20"/>
    </row>
    <row r="48" spans="1:13" x14ac:dyDescent="0.25">
      <c r="A48" s="47" t="str">
        <f>IF('Hospitalisation Details'!A48:A2390="?","Unidentified",'Hospitalisation Details'!A48)</f>
        <v>Id2290</v>
      </c>
      <c r="B48" s="47">
        <f>IF('Hospitalisation Details'!B48="?",AVERAGE('Hospitalisation Details'!$B$2:$B$2344),'Hospitalisation Details'!B48)</f>
        <v>2004</v>
      </c>
      <c r="C48" s="79" t="str">
        <f>IF(OR(('Hospitalisation Details'!C48="?"),ISBLANK('Hospitalisation Details'!C48:C2390)),"Sep",'Hospitalisation Details'!C48)</f>
        <v>Oct</v>
      </c>
      <c r="D48" s="70">
        <v>15</v>
      </c>
      <c r="E48" s="47" t="s">
        <v>68</v>
      </c>
      <c r="F48" s="80" t="s">
        <v>6116</v>
      </c>
      <c r="G48" s="70">
        <v>18</v>
      </c>
      <c r="H48" s="47">
        <v>0</v>
      </c>
      <c r="I48" s="48">
        <v>1137.01</v>
      </c>
      <c r="J48" s="47" t="s">
        <v>12</v>
      </c>
      <c r="K48" s="47" t="s">
        <v>16</v>
      </c>
      <c r="L48" s="47" t="s">
        <v>13</v>
      </c>
      <c r="M48" s="20"/>
    </row>
    <row r="49" spans="1:13" x14ac:dyDescent="0.25">
      <c r="A49" s="47" t="str">
        <f>IF('Hospitalisation Details'!A49:A2391="?","Unidentified",'Hospitalisation Details'!A49)</f>
        <v>Id2289</v>
      </c>
      <c r="B49" s="47">
        <f>IF('Hospitalisation Details'!B49="?",AVERAGE('Hospitalisation Details'!$B$2:$B$2344),'Hospitalisation Details'!B49)</f>
        <v>2004</v>
      </c>
      <c r="C49" s="79" t="str">
        <f>IF(OR(('Hospitalisation Details'!C49="?"),ISBLANK('Hospitalisation Details'!C49:C2391)),"Sep",'Hospitalisation Details'!C49)</f>
        <v>Nov</v>
      </c>
      <c r="D49" s="70">
        <v>27</v>
      </c>
      <c r="E49" s="47" t="s">
        <v>69</v>
      </c>
      <c r="F49" s="80" t="s">
        <v>6117</v>
      </c>
      <c r="G49" s="70">
        <v>18</v>
      </c>
      <c r="H49" s="47">
        <v>0</v>
      </c>
      <c r="I49" s="48">
        <v>1137.47</v>
      </c>
      <c r="J49" s="47" t="s">
        <v>12</v>
      </c>
      <c r="K49" s="47" t="s">
        <v>11</v>
      </c>
      <c r="L49" s="47" t="s">
        <v>13</v>
      </c>
      <c r="M49" s="20"/>
    </row>
    <row r="50" spans="1:13" x14ac:dyDescent="0.25">
      <c r="A50" s="47" t="str">
        <f>IF('Hospitalisation Details'!A50:A2392="?","Unidentified",'Hospitalisation Details'!A50)</f>
        <v>Id2288</v>
      </c>
      <c r="B50" s="47">
        <f>IF('Hospitalisation Details'!B50="?",AVERAGE('Hospitalisation Details'!$B$2:$B$2344),'Hospitalisation Details'!B50)</f>
        <v>2001</v>
      </c>
      <c r="C50" s="79" t="str">
        <f>IF(OR(('Hospitalisation Details'!C50="?"),ISBLANK('Hospitalisation Details'!C50:C2392)),"Sep",'Hospitalisation Details'!C50)</f>
        <v>Oct</v>
      </c>
      <c r="D50" s="70">
        <v>25</v>
      </c>
      <c r="E50" s="47" t="s">
        <v>70</v>
      </c>
      <c r="F50" s="80" t="s">
        <v>6118</v>
      </c>
      <c r="G50" s="70">
        <v>21</v>
      </c>
      <c r="H50" s="47">
        <v>0</v>
      </c>
      <c r="I50" s="48">
        <v>1141</v>
      </c>
      <c r="J50" s="47" t="s">
        <v>12</v>
      </c>
      <c r="K50" s="47" t="s">
        <v>16</v>
      </c>
      <c r="L50" s="47" t="s">
        <v>13</v>
      </c>
      <c r="M50" s="20"/>
    </row>
    <row r="51" spans="1:13" x14ac:dyDescent="0.25">
      <c r="A51" s="47" t="str">
        <f>IF('Hospitalisation Details'!A51:A2393="?","Unidentified",'Hospitalisation Details'!A51)</f>
        <v>Id2287</v>
      </c>
      <c r="B51" s="47">
        <f>IF('Hospitalisation Details'!B51="?",AVERAGE('Hospitalisation Details'!$B$2:$B$2344),'Hospitalisation Details'!B51)</f>
        <v>2004</v>
      </c>
      <c r="C51" s="79" t="str">
        <f>IF(OR(('Hospitalisation Details'!C51="?"),ISBLANK('Hospitalisation Details'!C51:C2393)),"Sep",'Hospitalisation Details'!C51)</f>
        <v>Sep</v>
      </c>
      <c r="D51" s="70">
        <v>12</v>
      </c>
      <c r="E51" s="47" t="s">
        <v>71</v>
      </c>
      <c r="F51" s="80" t="s">
        <v>6119</v>
      </c>
      <c r="G51" s="70">
        <v>18</v>
      </c>
      <c r="H51" s="47">
        <v>0</v>
      </c>
      <c r="I51" s="48">
        <v>1141.45</v>
      </c>
      <c r="J51" s="47" t="s">
        <v>12</v>
      </c>
      <c r="K51" s="47" t="s">
        <v>12</v>
      </c>
      <c r="L51" s="47" t="s">
        <v>13</v>
      </c>
      <c r="M51" s="20"/>
    </row>
    <row r="52" spans="1:13" x14ac:dyDescent="0.25">
      <c r="A52" s="47" t="str">
        <f>IF('Hospitalisation Details'!A52:A2394="?","Unidentified",'Hospitalisation Details'!A52)</f>
        <v>Id2286</v>
      </c>
      <c r="B52" s="47">
        <f>IF('Hospitalisation Details'!B52="?",AVERAGE('Hospitalisation Details'!$B$2:$B$2344),'Hospitalisation Details'!B52)</f>
        <v>2002</v>
      </c>
      <c r="C52" s="79" t="str">
        <f>IF(OR(('Hospitalisation Details'!C52="?"),ISBLANK('Hospitalisation Details'!C52:C2394)),"Sep",'Hospitalisation Details'!C52)</f>
        <v>Oct</v>
      </c>
      <c r="D52" s="70">
        <v>1</v>
      </c>
      <c r="E52" s="47" t="s">
        <v>72</v>
      </c>
      <c r="F52" s="80" t="s">
        <v>6120</v>
      </c>
      <c r="G52" s="70">
        <v>20</v>
      </c>
      <c r="H52" s="47">
        <v>0</v>
      </c>
      <c r="I52" s="48">
        <v>1142</v>
      </c>
      <c r="J52" s="47" t="s">
        <v>12</v>
      </c>
      <c r="K52" s="47" t="s">
        <v>11</v>
      </c>
      <c r="L52" s="47" t="s">
        <v>42</v>
      </c>
      <c r="M52" s="20"/>
    </row>
    <row r="53" spans="1:13" x14ac:dyDescent="0.25">
      <c r="A53" s="47" t="str">
        <f>IF('Hospitalisation Details'!A53:A2395="?","Unidentified",'Hospitalisation Details'!A53)</f>
        <v>Id2285</v>
      </c>
      <c r="B53" s="47">
        <f>IF('Hospitalisation Details'!B53="?",AVERAGE('Hospitalisation Details'!$B$2:$B$2344),'Hospitalisation Details'!B53)</f>
        <v>2004</v>
      </c>
      <c r="C53" s="79" t="str">
        <f>IF(OR(('Hospitalisation Details'!C53="?"),ISBLANK('Hospitalisation Details'!C53:C2395)),"Sep",'Hospitalisation Details'!C53)</f>
        <v>Jun</v>
      </c>
      <c r="D53" s="70">
        <v>10</v>
      </c>
      <c r="E53" s="47" t="s">
        <v>73</v>
      </c>
      <c r="F53" s="80" t="s">
        <v>6121</v>
      </c>
      <c r="G53" s="70">
        <v>18</v>
      </c>
      <c r="H53" s="47">
        <v>0</v>
      </c>
      <c r="I53" s="48">
        <v>1146.8</v>
      </c>
      <c r="J53" s="47" t="s">
        <v>11</v>
      </c>
      <c r="K53" s="47" t="s">
        <v>11</v>
      </c>
      <c r="L53" s="47" t="s">
        <v>13</v>
      </c>
      <c r="M53" s="20"/>
    </row>
    <row r="54" spans="1:13" x14ac:dyDescent="0.25">
      <c r="A54" s="47" t="str">
        <f>IF('Hospitalisation Details'!A54:A2396="?","Unidentified",'Hospitalisation Details'!A54)</f>
        <v>Id2284</v>
      </c>
      <c r="B54" s="47">
        <f>IF('Hospitalisation Details'!B54="?",AVERAGE('Hospitalisation Details'!$B$2:$B$2344),'Hospitalisation Details'!B54)</f>
        <v>2003</v>
      </c>
      <c r="C54" s="79" t="str">
        <f>IF(OR(('Hospitalisation Details'!C54="?"),ISBLANK('Hospitalisation Details'!C54:C2396)),"Sep",'Hospitalisation Details'!C54)</f>
        <v>Jun</v>
      </c>
      <c r="D54" s="70">
        <v>12</v>
      </c>
      <c r="E54" s="47" t="s">
        <v>74</v>
      </c>
      <c r="F54" s="80" t="s">
        <v>6122</v>
      </c>
      <c r="G54" s="70">
        <v>19</v>
      </c>
      <c r="H54" s="47">
        <v>0</v>
      </c>
      <c r="I54" s="48">
        <v>1149</v>
      </c>
      <c r="J54" s="47" t="s">
        <v>11</v>
      </c>
      <c r="K54" s="47" t="s">
        <v>16</v>
      </c>
      <c r="L54" s="47" t="s">
        <v>23</v>
      </c>
      <c r="M54" s="20"/>
    </row>
    <row r="55" spans="1:13" x14ac:dyDescent="0.25">
      <c r="A55" s="47" t="str">
        <f>IF('Hospitalisation Details'!A55:A2397="?","Unidentified",'Hospitalisation Details'!A55)</f>
        <v>Id2283</v>
      </c>
      <c r="B55" s="47">
        <f>IF('Hospitalisation Details'!B55="?",AVERAGE('Hospitalisation Details'!$B$2:$B$2344),'Hospitalisation Details'!B55)</f>
        <v>2004</v>
      </c>
      <c r="C55" s="79" t="str">
        <f>IF(OR(('Hospitalisation Details'!C55="?"),ISBLANK('Hospitalisation Details'!C55:C2397)),"Sep",'Hospitalisation Details'!C55)</f>
        <v>Jul</v>
      </c>
      <c r="D55" s="70">
        <v>18</v>
      </c>
      <c r="E55" s="47" t="s">
        <v>75</v>
      </c>
      <c r="F55" s="80" t="s">
        <v>6123</v>
      </c>
      <c r="G55" s="70">
        <v>18</v>
      </c>
      <c r="H55" s="47">
        <v>0</v>
      </c>
      <c r="I55" s="48">
        <v>1149.4000000000001</v>
      </c>
      <c r="J55" s="47" t="s">
        <v>11</v>
      </c>
      <c r="K55" s="47" t="s">
        <v>11</v>
      </c>
      <c r="L55" s="47" t="s">
        <v>13</v>
      </c>
      <c r="M55" s="20"/>
    </row>
    <row r="56" spans="1:13" x14ac:dyDescent="0.25">
      <c r="A56" s="47" t="str">
        <f>IF('Hospitalisation Details'!A56:A2398="?","Unidentified",'Hospitalisation Details'!A56)</f>
        <v>Id2282</v>
      </c>
      <c r="B56" s="47">
        <f>IF('Hospitalisation Details'!B56="?",AVERAGE('Hospitalisation Details'!$B$2:$B$2344),'Hospitalisation Details'!B56)</f>
        <v>1994</v>
      </c>
      <c r="C56" s="79" t="str">
        <f>IF(OR(('Hospitalisation Details'!C56="?"),ISBLANK('Hospitalisation Details'!C56:C2398)),"Sep",'Hospitalisation Details'!C56)</f>
        <v>Jul</v>
      </c>
      <c r="D56" s="70">
        <v>26</v>
      </c>
      <c r="E56" s="47" t="s">
        <v>76</v>
      </c>
      <c r="F56" s="80" t="s">
        <v>6124</v>
      </c>
      <c r="G56" s="70">
        <v>28</v>
      </c>
      <c r="H56" s="47">
        <v>0</v>
      </c>
      <c r="I56" s="48">
        <v>1158.32</v>
      </c>
      <c r="J56" s="47" t="s">
        <v>11</v>
      </c>
      <c r="K56" s="47" t="s">
        <v>16</v>
      </c>
      <c r="L56" s="47" t="s">
        <v>13</v>
      </c>
      <c r="M56" s="20"/>
    </row>
    <row r="57" spans="1:13" x14ac:dyDescent="0.25">
      <c r="A57" s="47" t="str">
        <f>IF('Hospitalisation Details'!A57:A2399="?","Unidentified",'Hospitalisation Details'!A57)</f>
        <v>Id2281</v>
      </c>
      <c r="B57" s="47">
        <f>IF('Hospitalisation Details'!B57="?",AVERAGE('Hospitalisation Details'!$B$2:$B$2344),'Hospitalisation Details'!B57)</f>
        <v>2004</v>
      </c>
      <c r="C57" s="79" t="str">
        <f>IF(OR(('Hospitalisation Details'!C57="?"),ISBLANK('Hospitalisation Details'!C57:C2399)),"Sep",'Hospitalisation Details'!C57)</f>
        <v>Nov</v>
      </c>
      <c r="D57" s="70">
        <v>11</v>
      </c>
      <c r="E57" s="47" t="s">
        <v>77</v>
      </c>
      <c r="F57" s="80" t="s">
        <v>6125</v>
      </c>
      <c r="G57" s="70">
        <v>18</v>
      </c>
      <c r="H57" s="47">
        <v>0</v>
      </c>
      <c r="I57" s="48">
        <v>1163.46</v>
      </c>
      <c r="J57" s="47" t="s">
        <v>11</v>
      </c>
      <c r="K57" s="47" t="s">
        <v>12</v>
      </c>
      <c r="L57" s="47" t="s">
        <v>13</v>
      </c>
      <c r="M57" s="20"/>
    </row>
    <row r="58" spans="1:13" x14ac:dyDescent="0.25">
      <c r="A58" s="47" t="str">
        <f>IF('Hospitalisation Details'!A58:A2400="?","Unidentified",'Hospitalisation Details'!A58)</f>
        <v>Id2280</v>
      </c>
      <c r="B58" s="47">
        <f>IF('Hospitalisation Details'!B58="?",AVERAGE('Hospitalisation Details'!$B$2:$B$2344),'Hospitalisation Details'!B58)</f>
        <v>2002</v>
      </c>
      <c r="C58" s="79" t="str">
        <f>IF(OR(('Hospitalisation Details'!C58="?"),ISBLANK('Hospitalisation Details'!C58:C2400)),"Sep",'Hospitalisation Details'!C58)</f>
        <v>Jun</v>
      </c>
      <c r="D58" s="70">
        <v>11</v>
      </c>
      <c r="E58" s="47" t="s">
        <v>78</v>
      </c>
      <c r="F58" s="80" t="s">
        <v>6126</v>
      </c>
      <c r="G58" s="70">
        <v>20</v>
      </c>
      <c r="H58" s="47">
        <v>0</v>
      </c>
      <c r="I58" s="48">
        <v>1165</v>
      </c>
      <c r="J58" s="47" t="s">
        <v>11</v>
      </c>
      <c r="K58" s="47" t="s">
        <v>12</v>
      </c>
      <c r="L58" s="47" t="s">
        <v>23</v>
      </c>
      <c r="M58" s="20"/>
    </row>
    <row r="59" spans="1:13" x14ac:dyDescent="0.25">
      <c r="A59" s="47" t="str">
        <f>IF('Hospitalisation Details'!A59:A2401="?","Unidentified",'Hospitalisation Details'!A59)</f>
        <v>Id2279</v>
      </c>
      <c r="B59" s="47">
        <f>IF('Hospitalisation Details'!B59="?",AVERAGE('Hospitalisation Details'!$B$2:$B$2344),'Hospitalisation Details'!B59)</f>
        <v>2001</v>
      </c>
      <c r="C59" s="79" t="str">
        <f>IF(OR(('Hospitalisation Details'!C59="?"),ISBLANK('Hospitalisation Details'!C59:C2401)),"Sep",'Hospitalisation Details'!C59)</f>
        <v>Nov</v>
      </c>
      <c r="D59" s="70">
        <v>12</v>
      </c>
      <c r="E59" s="47" t="s">
        <v>79</v>
      </c>
      <c r="F59" s="80" t="s">
        <v>6127</v>
      </c>
      <c r="G59" s="70">
        <v>21</v>
      </c>
      <c r="H59" s="47">
        <v>0</v>
      </c>
      <c r="I59" s="48">
        <v>1167</v>
      </c>
      <c r="J59" s="47" t="s">
        <v>11</v>
      </c>
      <c r="K59" s="47" t="s">
        <v>16</v>
      </c>
      <c r="L59" s="47" t="s">
        <v>13</v>
      </c>
      <c r="M59" s="20"/>
    </row>
    <row r="60" spans="1:13" x14ac:dyDescent="0.25">
      <c r="A60" s="47" t="str">
        <f>IF('Hospitalisation Details'!A60:A2402="?","Unidentified",'Hospitalisation Details'!A60)</f>
        <v>Id2278</v>
      </c>
      <c r="B60" s="47">
        <f>IF('Hospitalisation Details'!B60="?",AVERAGE('Hospitalisation Details'!$B$2:$B$2344),'Hospitalisation Details'!B60)</f>
        <v>1996</v>
      </c>
      <c r="C60" s="79" t="str">
        <f>IF(OR(('Hospitalisation Details'!C60="?"),ISBLANK('Hospitalisation Details'!C60:C2402)),"Sep",'Hospitalisation Details'!C60)</f>
        <v>Aug</v>
      </c>
      <c r="D60" s="70">
        <v>11</v>
      </c>
      <c r="E60" s="47" t="s">
        <v>80</v>
      </c>
      <c r="F60" s="80" t="s">
        <v>6128</v>
      </c>
      <c r="G60" s="70">
        <v>26</v>
      </c>
      <c r="H60" s="47">
        <v>0</v>
      </c>
      <c r="I60" s="48">
        <v>1178</v>
      </c>
      <c r="J60" s="47" t="s">
        <v>11</v>
      </c>
      <c r="K60" s="47" t="s">
        <v>12</v>
      </c>
      <c r="L60" s="47" t="s">
        <v>13</v>
      </c>
      <c r="M60" s="20"/>
    </row>
    <row r="61" spans="1:13" x14ac:dyDescent="0.25">
      <c r="A61" s="47" t="str">
        <f>IF('Hospitalisation Details'!A61:A2403="?","Unidentified",'Hospitalisation Details'!A61)</f>
        <v>Id2277</v>
      </c>
      <c r="B61" s="47">
        <f>IF('Hospitalisation Details'!B61="?",AVERAGE('Hospitalisation Details'!$B$2:$B$2344),'Hospitalisation Details'!B61)</f>
        <v>1997</v>
      </c>
      <c r="C61" s="79" t="str">
        <f>IF(OR(('Hospitalisation Details'!C61="?"),ISBLANK('Hospitalisation Details'!C61:C2403)),"Sep",'Hospitalisation Details'!C61)</f>
        <v>Jun</v>
      </c>
      <c r="D61" s="70">
        <v>28</v>
      </c>
      <c r="E61" s="47" t="s">
        <v>81</v>
      </c>
      <c r="F61" s="80" t="s">
        <v>6129</v>
      </c>
      <c r="G61" s="70">
        <v>25</v>
      </c>
      <c r="H61" s="47">
        <v>0</v>
      </c>
      <c r="I61" s="48">
        <v>1178.07</v>
      </c>
      <c r="J61" s="47" t="s">
        <v>11</v>
      </c>
      <c r="K61" s="47" t="s">
        <v>11</v>
      </c>
      <c r="L61" s="47" t="s">
        <v>13</v>
      </c>
      <c r="M61" s="20"/>
    </row>
    <row r="62" spans="1:13" x14ac:dyDescent="0.25">
      <c r="A62" s="47" t="str">
        <f>IF('Hospitalisation Details'!A62:A2404="?","Unidentified",'Hospitalisation Details'!A62)</f>
        <v>Id2276</v>
      </c>
      <c r="B62" s="47">
        <f>IF('Hospitalisation Details'!B62="?",AVERAGE('Hospitalisation Details'!$B$2:$B$2344),'Hospitalisation Details'!B62)</f>
        <v>2002</v>
      </c>
      <c r="C62" s="79" t="str">
        <f>IF(OR(('Hospitalisation Details'!C62="?"),ISBLANK('Hospitalisation Details'!C62:C2404)),"Sep",'Hospitalisation Details'!C62)</f>
        <v>Aug</v>
      </c>
      <c r="D62" s="70">
        <v>26</v>
      </c>
      <c r="E62" s="47" t="s">
        <v>82</v>
      </c>
      <c r="F62" s="80" t="s">
        <v>6130</v>
      </c>
      <c r="G62" s="70">
        <v>20</v>
      </c>
      <c r="H62" s="47">
        <v>0</v>
      </c>
      <c r="I62" s="48">
        <v>1191</v>
      </c>
      <c r="J62" s="47" t="s">
        <v>11</v>
      </c>
      <c r="K62" s="47" t="s">
        <v>16</v>
      </c>
      <c r="L62" s="47" t="s">
        <v>13</v>
      </c>
      <c r="M62" s="20"/>
    </row>
    <row r="63" spans="1:13" x14ac:dyDescent="0.25">
      <c r="A63" s="47" t="str">
        <f>IF('Hospitalisation Details'!A63:A2405="?","Unidentified",'Hospitalisation Details'!A63)</f>
        <v>Id2275</v>
      </c>
      <c r="B63" s="47">
        <f>IF('Hospitalisation Details'!B63="?",AVERAGE('Hospitalisation Details'!$B$2:$B$2344),'Hospitalisation Details'!B63)</f>
        <v>1999</v>
      </c>
      <c r="C63" s="79" t="str">
        <f>IF(OR(('Hospitalisation Details'!C63="?"),ISBLANK('Hospitalisation Details'!C63:C2405)),"Sep",'Hospitalisation Details'!C63)</f>
        <v>Jun</v>
      </c>
      <c r="D63" s="70">
        <v>28</v>
      </c>
      <c r="E63" s="47" t="s">
        <v>83</v>
      </c>
      <c r="F63" s="80" t="s">
        <v>6131</v>
      </c>
      <c r="G63" s="70">
        <v>23</v>
      </c>
      <c r="H63" s="47">
        <v>0</v>
      </c>
      <c r="I63" s="48">
        <v>1200</v>
      </c>
      <c r="J63" s="47" t="s">
        <v>11</v>
      </c>
      <c r="K63" s="47" t="s">
        <v>12</v>
      </c>
      <c r="L63" s="47" t="s">
        <v>23</v>
      </c>
      <c r="M63" s="20"/>
    </row>
    <row r="64" spans="1:13" x14ac:dyDescent="0.25">
      <c r="A64" s="47" t="str">
        <f>IF('Hospitalisation Details'!A64:A2406="?","Unidentified",'Hospitalisation Details'!A64)</f>
        <v>Id2274</v>
      </c>
      <c r="B64" s="47">
        <f>IF('Hospitalisation Details'!B64="?",AVERAGE('Hospitalisation Details'!$B$2:$B$2344),'Hospitalisation Details'!B64)</f>
        <v>1992</v>
      </c>
      <c r="C64" s="79" t="str">
        <f>IF(OR(('Hospitalisation Details'!C64="?"),ISBLANK('Hospitalisation Details'!C64:C2406)),"Sep",'Hospitalisation Details'!C64)</f>
        <v>Oct</v>
      </c>
      <c r="D64" s="70">
        <v>6</v>
      </c>
      <c r="E64" s="47" t="s">
        <v>84</v>
      </c>
      <c r="F64" s="80" t="s">
        <v>6132</v>
      </c>
      <c r="G64" s="70">
        <v>30</v>
      </c>
      <c r="H64" s="47">
        <v>0</v>
      </c>
      <c r="I64" s="48">
        <v>1200.55</v>
      </c>
      <c r="J64" s="47" t="s">
        <v>11</v>
      </c>
      <c r="K64" s="47" t="s">
        <v>12</v>
      </c>
      <c r="L64" s="47" t="s">
        <v>13</v>
      </c>
      <c r="M64" s="20"/>
    </row>
    <row r="65" spans="1:13" x14ac:dyDescent="0.25">
      <c r="A65" s="47" t="str">
        <f>IF('Hospitalisation Details'!A65:A2407="?","Unidentified",'Hospitalisation Details'!A65)</f>
        <v>Id2273</v>
      </c>
      <c r="B65" s="47">
        <f>IF('Hospitalisation Details'!B65="?",AVERAGE('Hospitalisation Details'!$B$2:$B$2344),'Hospitalisation Details'!B65)</f>
        <v>2004</v>
      </c>
      <c r="C65" s="79" t="str">
        <f>IF(OR(('Hospitalisation Details'!C65="?"),ISBLANK('Hospitalisation Details'!C65:C2407)),"Sep",'Hospitalisation Details'!C65)</f>
        <v>Jun</v>
      </c>
      <c r="D65" s="70">
        <v>2</v>
      </c>
      <c r="E65" s="47" t="s">
        <v>85</v>
      </c>
      <c r="F65" s="80" t="s">
        <v>6133</v>
      </c>
      <c r="G65" s="70">
        <v>19</v>
      </c>
      <c r="H65" s="47">
        <v>0</v>
      </c>
      <c r="I65" s="48">
        <v>1210</v>
      </c>
      <c r="J65" s="47" t="s">
        <v>11</v>
      </c>
      <c r="K65" s="47" t="s">
        <v>16</v>
      </c>
      <c r="L65" s="47" t="s">
        <v>13</v>
      </c>
      <c r="M65" s="20"/>
    </row>
    <row r="66" spans="1:13" x14ac:dyDescent="0.25">
      <c r="A66" s="47" t="str">
        <f>IF('Hospitalisation Details'!A66:A2408="?","Unidentified",'Hospitalisation Details'!A66)</f>
        <v>Id2272</v>
      </c>
      <c r="B66" s="47">
        <f>IF('Hospitalisation Details'!B66="?",AVERAGE('Hospitalisation Details'!$B$2:$B$2344),'Hospitalisation Details'!B66)</f>
        <v>1996</v>
      </c>
      <c r="C66" s="79" t="str">
        <f>IF(OR(('Hospitalisation Details'!C66="?"),ISBLANK('Hospitalisation Details'!C66:C2408)),"Sep",'Hospitalisation Details'!C66)</f>
        <v>Nov</v>
      </c>
      <c r="D66" s="70">
        <v>4</v>
      </c>
      <c r="E66" s="47" t="s">
        <v>86</v>
      </c>
      <c r="F66" s="80" t="s">
        <v>6134</v>
      </c>
      <c r="G66" s="70">
        <v>26</v>
      </c>
      <c r="H66" s="47">
        <v>0</v>
      </c>
      <c r="I66" s="48">
        <v>1220</v>
      </c>
      <c r="J66" s="47" t="s">
        <v>11</v>
      </c>
      <c r="K66" s="47" t="s">
        <v>12</v>
      </c>
      <c r="L66" s="47" t="s">
        <v>23</v>
      </c>
      <c r="M66" s="20"/>
    </row>
    <row r="67" spans="1:13" x14ac:dyDescent="0.25">
      <c r="A67" s="47" t="str">
        <f>IF('Hospitalisation Details'!A67:A2409="?","Unidentified",'Hospitalisation Details'!A67)</f>
        <v>Id2271</v>
      </c>
      <c r="B67" s="47">
        <f>IF('Hospitalisation Details'!B67="?",AVERAGE('Hospitalisation Details'!$B$2:$B$2344),'Hospitalisation Details'!B67)</f>
        <v>2004</v>
      </c>
      <c r="C67" s="79" t="str">
        <f>IF(OR(('Hospitalisation Details'!C67="?"),ISBLANK('Hospitalisation Details'!C67:C2409)),"Sep",'Hospitalisation Details'!C67)</f>
        <v>Jul</v>
      </c>
      <c r="D67" s="70">
        <v>9</v>
      </c>
      <c r="E67" s="47" t="s">
        <v>87</v>
      </c>
      <c r="F67" s="80" t="s">
        <v>6135</v>
      </c>
      <c r="G67" s="70">
        <v>18</v>
      </c>
      <c r="H67" s="47">
        <v>0</v>
      </c>
      <c r="I67" s="48">
        <v>1224</v>
      </c>
      <c r="J67" s="47" t="s">
        <v>11</v>
      </c>
      <c r="K67" s="47" t="s">
        <v>16</v>
      </c>
      <c r="L67" s="47" t="s">
        <v>13</v>
      </c>
      <c r="M67" s="20"/>
    </row>
    <row r="68" spans="1:13" x14ac:dyDescent="0.25">
      <c r="A68" s="47" t="str">
        <f>IF('Hospitalisation Details'!A68:A2410="?","Unidentified",'Hospitalisation Details'!A68)</f>
        <v>Id2270</v>
      </c>
      <c r="B68" s="47">
        <f>IF('Hospitalisation Details'!B68="?",AVERAGE('Hospitalisation Details'!$B$2:$B$2344),'Hospitalisation Details'!B68)</f>
        <v>2004</v>
      </c>
      <c r="C68" s="79" t="str">
        <f>IF(OR(('Hospitalisation Details'!C68="?"),ISBLANK('Hospitalisation Details'!C68:C2410)),"Sep",'Hospitalisation Details'!C68)</f>
        <v>Oct</v>
      </c>
      <c r="D68" s="70">
        <v>16</v>
      </c>
      <c r="E68" s="47" t="s">
        <v>88</v>
      </c>
      <c r="F68" s="80" t="s">
        <v>6136</v>
      </c>
      <c r="G68" s="70">
        <v>18</v>
      </c>
      <c r="H68" s="47">
        <v>0</v>
      </c>
      <c r="I68" s="48">
        <v>1228</v>
      </c>
      <c r="J68" s="47" t="s">
        <v>11</v>
      </c>
      <c r="K68" s="47" t="s">
        <v>16</v>
      </c>
      <c r="L68" s="47" t="s">
        <v>23</v>
      </c>
      <c r="M68" s="20"/>
    </row>
    <row r="69" spans="1:13" x14ac:dyDescent="0.25">
      <c r="A69" s="47" t="str">
        <f>IF('Hospitalisation Details'!A69:A2411="?","Unidentified",'Hospitalisation Details'!A69)</f>
        <v>Id2269</v>
      </c>
      <c r="B69" s="47">
        <f>IF('Hospitalisation Details'!B69="?",AVERAGE('Hospitalisation Details'!$B$2:$B$2344),'Hospitalisation Details'!B69)</f>
        <v>1998</v>
      </c>
      <c r="C69" s="79" t="str">
        <f>IF(OR(('Hospitalisation Details'!C69="?"),ISBLANK('Hospitalisation Details'!C69:C2411)),"Sep",'Hospitalisation Details'!C69)</f>
        <v>Jul</v>
      </c>
      <c r="D69" s="70">
        <v>13</v>
      </c>
      <c r="E69" s="47" t="s">
        <v>89</v>
      </c>
      <c r="F69" s="80" t="s">
        <v>6137</v>
      </c>
      <c r="G69" s="70">
        <v>24</v>
      </c>
      <c r="H69" s="47">
        <v>0</v>
      </c>
      <c r="I69" s="48">
        <v>1234</v>
      </c>
      <c r="J69" s="47" t="s">
        <v>11</v>
      </c>
      <c r="K69" s="47" t="s">
        <v>16</v>
      </c>
      <c r="L69" s="47" t="s">
        <v>13</v>
      </c>
      <c r="M69" s="20"/>
    </row>
    <row r="70" spans="1:13" x14ac:dyDescent="0.25">
      <c r="A70" s="47" t="str">
        <f>IF('Hospitalisation Details'!A70:A2412="?","Unidentified",'Hospitalisation Details'!A70)</f>
        <v>Id2268</v>
      </c>
      <c r="B70" s="47">
        <f>IF('Hospitalisation Details'!B70="?",AVERAGE('Hospitalisation Details'!$B$2:$B$2344),'Hospitalisation Details'!B70)</f>
        <v>2002</v>
      </c>
      <c r="C70" s="79" t="str">
        <f>IF(OR(('Hospitalisation Details'!C70="?"),ISBLANK('Hospitalisation Details'!C70:C2412)),"Sep",'Hospitalisation Details'!C70)</f>
        <v>Dec</v>
      </c>
      <c r="D70" s="70">
        <v>12</v>
      </c>
      <c r="E70" s="47" t="s">
        <v>90</v>
      </c>
      <c r="F70" s="80" t="s">
        <v>6138</v>
      </c>
      <c r="G70" s="70">
        <v>20</v>
      </c>
      <c r="H70" s="47">
        <v>0</v>
      </c>
      <c r="I70" s="48">
        <v>1237</v>
      </c>
      <c r="J70" s="47" t="s">
        <v>11</v>
      </c>
      <c r="K70" s="47" t="s">
        <v>11</v>
      </c>
      <c r="L70" s="47" t="s">
        <v>13</v>
      </c>
      <c r="M70" s="20"/>
    </row>
    <row r="71" spans="1:13" x14ac:dyDescent="0.25">
      <c r="A71" s="47" t="str">
        <f>IF('Hospitalisation Details'!A71:A2413="?","Unidentified",'Hospitalisation Details'!A71)</f>
        <v>Id2267</v>
      </c>
      <c r="B71" s="47">
        <f>IF('Hospitalisation Details'!B71="?",AVERAGE('Hospitalisation Details'!$B$2:$B$2344),'Hospitalisation Details'!B71)</f>
        <v>1998</v>
      </c>
      <c r="C71" s="79" t="str">
        <f>IF(OR(('Hospitalisation Details'!C71="?"),ISBLANK('Hospitalisation Details'!C71:C2413)),"Sep",'Hospitalisation Details'!C71)</f>
        <v>Oct</v>
      </c>
      <c r="D71" s="70">
        <v>11</v>
      </c>
      <c r="E71" s="47" t="s">
        <v>91</v>
      </c>
      <c r="F71" s="80" t="s">
        <v>6139</v>
      </c>
      <c r="G71" s="70">
        <v>24</v>
      </c>
      <c r="H71" s="47">
        <v>0</v>
      </c>
      <c r="I71" s="48">
        <v>1240</v>
      </c>
      <c r="J71" s="47" t="s">
        <v>11</v>
      </c>
      <c r="K71" s="47" t="s">
        <v>16</v>
      </c>
      <c r="L71" s="47" t="s">
        <v>23</v>
      </c>
      <c r="M71" s="20"/>
    </row>
    <row r="72" spans="1:13" x14ac:dyDescent="0.25">
      <c r="A72" s="47" t="str">
        <f>IF('Hospitalisation Details'!A72:A2414="?","Unidentified",'Hospitalisation Details'!A72)</f>
        <v>Id2266</v>
      </c>
      <c r="B72" s="47">
        <f>IF('Hospitalisation Details'!B72="?",AVERAGE('Hospitalisation Details'!$B$2:$B$2344),'Hospitalisation Details'!B72)</f>
        <v>2002</v>
      </c>
      <c r="C72" s="79" t="str">
        <f>IF(OR(('Hospitalisation Details'!C72="?"),ISBLANK('Hospitalisation Details'!C72:C2414)),"Sep",'Hospitalisation Details'!C72)</f>
        <v>Jul</v>
      </c>
      <c r="D72" s="70">
        <v>1</v>
      </c>
      <c r="E72" s="47" t="s">
        <v>92</v>
      </c>
      <c r="F72" s="80" t="s">
        <v>6101</v>
      </c>
      <c r="G72" s="70">
        <v>20</v>
      </c>
      <c r="H72" s="47">
        <v>0</v>
      </c>
      <c r="I72" s="48">
        <v>1241</v>
      </c>
      <c r="J72" s="47" t="s">
        <v>11</v>
      </c>
      <c r="K72" s="47" t="s">
        <v>11</v>
      </c>
      <c r="L72" s="47" t="s">
        <v>13</v>
      </c>
      <c r="M72" s="20"/>
    </row>
    <row r="73" spans="1:13" x14ac:dyDescent="0.25">
      <c r="A73" s="47" t="str">
        <f>IF('Hospitalisation Details'!A73:A2415="?","Unidentified",'Hospitalisation Details'!A73)</f>
        <v>Id2265</v>
      </c>
      <c r="B73" s="47">
        <f>IF('Hospitalisation Details'!B73="?",AVERAGE('Hospitalisation Details'!$B$2:$B$2344),'Hospitalisation Details'!B73)</f>
        <v>2003</v>
      </c>
      <c r="C73" s="79" t="str">
        <f>IF(OR(('Hospitalisation Details'!C73="?"),ISBLANK('Hospitalisation Details'!C73:C2415)),"Sep",'Hospitalisation Details'!C73)</f>
        <v>Aug</v>
      </c>
      <c r="D73" s="70">
        <v>2</v>
      </c>
      <c r="E73" s="47" t="s">
        <v>93</v>
      </c>
      <c r="F73" s="80" t="s">
        <v>6140</v>
      </c>
      <c r="G73" s="70">
        <v>19</v>
      </c>
      <c r="H73" s="47">
        <v>0</v>
      </c>
      <c r="I73" s="48">
        <v>1241.57</v>
      </c>
      <c r="J73" s="47" t="s">
        <v>11</v>
      </c>
      <c r="K73" s="47" t="s">
        <v>11</v>
      </c>
      <c r="L73" s="47" t="s">
        <v>42</v>
      </c>
      <c r="M73" s="20"/>
    </row>
    <row r="74" spans="1:13" x14ac:dyDescent="0.25">
      <c r="A74" s="47" t="str">
        <f>IF('Hospitalisation Details'!A74:A2416="?","Unidentified",'Hospitalisation Details'!A74)</f>
        <v>Id2264</v>
      </c>
      <c r="B74" s="47">
        <f>IF('Hospitalisation Details'!B74="?",AVERAGE('Hospitalisation Details'!$B$2:$B$2344),'Hospitalisation Details'!B74)</f>
        <v>2003</v>
      </c>
      <c r="C74" s="79" t="str">
        <f>IF(OR(('Hospitalisation Details'!C74="?"),ISBLANK('Hospitalisation Details'!C74:C2416)),"Sep",'Hospitalisation Details'!C74)</f>
        <v>Sep</v>
      </c>
      <c r="D74" s="70">
        <v>15</v>
      </c>
      <c r="E74" s="47" t="s">
        <v>94</v>
      </c>
      <c r="F74" s="80" t="s">
        <v>6141</v>
      </c>
      <c r="G74" s="70">
        <v>19</v>
      </c>
      <c r="H74" s="47">
        <v>0</v>
      </c>
      <c r="I74" s="48">
        <v>1242.26</v>
      </c>
      <c r="J74" s="47" t="s">
        <v>11</v>
      </c>
      <c r="K74" s="47" t="s">
        <v>16</v>
      </c>
      <c r="L74" s="47" t="s">
        <v>42</v>
      </c>
      <c r="M74" s="20"/>
    </row>
    <row r="75" spans="1:13" x14ac:dyDescent="0.25">
      <c r="A75" s="47" t="str">
        <f>IF('Hospitalisation Details'!A75:A2417="?","Unidentified",'Hospitalisation Details'!A75)</f>
        <v>Id2263</v>
      </c>
      <c r="B75" s="47">
        <f>IF('Hospitalisation Details'!B75="?",AVERAGE('Hospitalisation Details'!$B$2:$B$2344),'Hospitalisation Details'!B75)</f>
        <v>2003</v>
      </c>
      <c r="C75" s="79" t="str">
        <f>IF(OR(('Hospitalisation Details'!C75="?"),ISBLANK('Hospitalisation Details'!C75:C2417)),"Sep",'Hospitalisation Details'!C75)</f>
        <v>Sep</v>
      </c>
      <c r="D75" s="70">
        <v>8</v>
      </c>
      <c r="E75" s="47" t="s">
        <v>95</v>
      </c>
      <c r="F75" s="80" t="s">
        <v>6142</v>
      </c>
      <c r="G75" s="70">
        <v>19</v>
      </c>
      <c r="H75" s="47">
        <v>0</v>
      </c>
      <c r="I75" s="48">
        <v>1242.82</v>
      </c>
      <c r="J75" s="47" t="s">
        <v>11</v>
      </c>
      <c r="K75" s="47" t="s">
        <v>16</v>
      </c>
      <c r="L75" s="47" t="s">
        <v>42</v>
      </c>
      <c r="M75" s="20"/>
    </row>
    <row r="76" spans="1:13" x14ac:dyDescent="0.25">
      <c r="A76" s="47" t="str">
        <f>IF('Hospitalisation Details'!A76:A2418="?","Unidentified",'Hospitalisation Details'!A76)</f>
        <v>Id2262</v>
      </c>
      <c r="B76" s="47">
        <f>IF('Hospitalisation Details'!B76="?",AVERAGE('Hospitalisation Details'!$B$2:$B$2344),'Hospitalisation Details'!B76)</f>
        <v>2003</v>
      </c>
      <c r="C76" s="79" t="str">
        <f>IF(OR(('Hospitalisation Details'!C76="?"),ISBLANK('Hospitalisation Details'!C76:C2418)),"Sep",'Hospitalisation Details'!C76)</f>
        <v>Sep</v>
      </c>
      <c r="D76" s="70">
        <v>15</v>
      </c>
      <c r="E76" s="47" t="s">
        <v>96</v>
      </c>
      <c r="F76" s="80" t="s">
        <v>6141</v>
      </c>
      <c r="G76" s="70">
        <v>19</v>
      </c>
      <c r="H76" s="47">
        <v>0</v>
      </c>
      <c r="I76" s="48">
        <v>1252.4100000000001</v>
      </c>
      <c r="J76" s="47" t="s">
        <v>11</v>
      </c>
      <c r="K76" s="47" t="s">
        <v>12</v>
      </c>
      <c r="L76" s="47" t="s">
        <v>42</v>
      </c>
      <c r="M76" s="20"/>
    </row>
    <row r="77" spans="1:13" x14ac:dyDescent="0.25">
      <c r="A77" s="47" t="str">
        <f>IF('Hospitalisation Details'!A77:A2419="?","Unidentified",'Hospitalisation Details'!A77)</f>
        <v>Id2261</v>
      </c>
      <c r="B77" s="47">
        <f>IF('Hospitalisation Details'!B77="?",AVERAGE('Hospitalisation Details'!$B$2:$B$2344),'Hospitalisation Details'!B77)</f>
        <v>1997</v>
      </c>
      <c r="C77" s="79" t="str">
        <f>IF(OR(('Hospitalisation Details'!C77="?"),ISBLANK('Hospitalisation Details'!C77:C2419)),"Sep",'Hospitalisation Details'!C77)</f>
        <v>Nov</v>
      </c>
      <c r="D77" s="70">
        <v>4</v>
      </c>
      <c r="E77" s="47" t="s">
        <v>97</v>
      </c>
      <c r="F77" s="80" t="s">
        <v>6143</v>
      </c>
      <c r="G77" s="70">
        <v>25</v>
      </c>
      <c r="H77" s="47">
        <v>0</v>
      </c>
      <c r="I77" s="48">
        <v>1253</v>
      </c>
      <c r="J77" s="47" t="s">
        <v>11</v>
      </c>
      <c r="K77" s="47" t="s">
        <v>11</v>
      </c>
      <c r="L77" s="47" t="s">
        <v>13</v>
      </c>
      <c r="M77" s="20"/>
    </row>
    <row r="78" spans="1:13" x14ac:dyDescent="0.25">
      <c r="A78" s="47" t="str">
        <f>IF('Hospitalisation Details'!A78:A2420="?","Unidentified",'Hospitalisation Details'!A78)</f>
        <v>Id2260</v>
      </c>
      <c r="B78" s="47">
        <f>IF('Hospitalisation Details'!B78="?",AVERAGE('Hospitalisation Details'!$B$2:$B$2344),'Hospitalisation Details'!B78)</f>
        <v>2003</v>
      </c>
      <c r="C78" s="79" t="str">
        <f>IF(OR(('Hospitalisation Details'!C78="?"),ISBLANK('Hospitalisation Details'!C78:C2420)),"Sep",'Hospitalisation Details'!C78)</f>
        <v>Dec</v>
      </c>
      <c r="D78" s="70">
        <v>10</v>
      </c>
      <c r="E78" s="47" t="s">
        <v>98</v>
      </c>
      <c r="F78" s="80" t="s">
        <v>6144</v>
      </c>
      <c r="G78" s="70">
        <v>19</v>
      </c>
      <c r="H78" s="47">
        <v>0</v>
      </c>
      <c r="I78" s="48">
        <v>1253.94</v>
      </c>
      <c r="J78" s="47" t="s">
        <v>11</v>
      </c>
      <c r="K78" s="47" t="s">
        <v>11</v>
      </c>
      <c r="L78" s="47" t="s">
        <v>42</v>
      </c>
      <c r="M78" s="20"/>
    </row>
    <row r="79" spans="1:13" x14ac:dyDescent="0.25">
      <c r="A79" s="47" t="str">
        <f>IF('Hospitalisation Details'!A79:A2421="?","Unidentified",'Hospitalisation Details'!A79)</f>
        <v>Id2259</v>
      </c>
      <c r="B79" s="47">
        <f>IF('Hospitalisation Details'!B79="?",AVERAGE('Hospitalisation Details'!$B$2:$B$2344),'Hospitalisation Details'!B79)</f>
        <v>2003</v>
      </c>
      <c r="C79" s="79" t="str">
        <f>IF(OR(('Hospitalisation Details'!C79="?"),ISBLANK('Hospitalisation Details'!C79:C2421)),"Sep",'Hospitalisation Details'!C79)</f>
        <v>Oct</v>
      </c>
      <c r="D79" s="70">
        <v>13</v>
      </c>
      <c r="E79" s="47" t="s">
        <v>99</v>
      </c>
      <c r="F79" s="80" t="s">
        <v>6145</v>
      </c>
      <c r="G79" s="70">
        <v>19</v>
      </c>
      <c r="H79" s="47">
        <v>0</v>
      </c>
      <c r="I79" s="48">
        <v>1256.3</v>
      </c>
      <c r="J79" s="47" t="s">
        <v>11</v>
      </c>
      <c r="K79" s="47" t="s">
        <v>12</v>
      </c>
      <c r="L79" s="47" t="s">
        <v>42</v>
      </c>
      <c r="M79" s="20"/>
    </row>
    <row r="80" spans="1:13" x14ac:dyDescent="0.25">
      <c r="A80" s="47" t="str">
        <f>IF('Hospitalisation Details'!A80:A2422="?","Unidentified",'Hospitalisation Details'!A80)</f>
        <v>Id2258</v>
      </c>
      <c r="B80" s="47">
        <f>IF('Hospitalisation Details'!B80="?",AVERAGE('Hospitalisation Details'!$B$2:$B$2344),'Hospitalisation Details'!B80)</f>
        <v>2003</v>
      </c>
      <c r="C80" s="79" t="str">
        <f>IF(OR(('Hospitalisation Details'!C80="?"),ISBLANK('Hospitalisation Details'!C80:C2422)),"Sep",'Hospitalisation Details'!C80)</f>
        <v>Oct</v>
      </c>
      <c r="D80" s="70">
        <v>30</v>
      </c>
      <c r="E80" s="47" t="s">
        <v>100</v>
      </c>
      <c r="F80" s="80" t="s">
        <v>6146</v>
      </c>
      <c r="G80" s="70">
        <v>19</v>
      </c>
      <c r="H80" s="47">
        <v>0</v>
      </c>
      <c r="I80" s="48">
        <v>1261.44</v>
      </c>
      <c r="J80" s="47" t="s">
        <v>11</v>
      </c>
      <c r="K80" s="47" t="s">
        <v>12</v>
      </c>
      <c r="L80" s="47" t="s">
        <v>42</v>
      </c>
      <c r="M80" s="20"/>
    </row>
    <row r="81" spans="1:13" x14ac:dyDescent="0.25">
      <c r="A81" s="47" t="str">
        <f>IF('Hospitalisation Details'!A81:A2423="?","Unidentified",'Hospitalisation Details'!A81)</f>
        <v>Id2257</v>
      </c>
      <c r="B81" s="47">
        <f>IF('Hospitalisation Details'!B81="?",AVERAGE('Hospitalisation Details'!$B$2:$B$2344),'Hospitalisation Details'!B81)</f>
        <v>2003</v>
      </c>
      <c r="C81" s="79" t="str">
        <f>IF(OR(('Hospitalisation Details'!C81="?"),ISBLANK('Hospitalisation Details'!C81:C2423)),"Sep",'Hospitalisation Details'!C81)</f>
        <v>Aug</v>
      </c>
      <c r="D81" s="70">
        <v>15</v>
      </c>
      <c r="E81" s="47" t="s">
        <v>101</v>
      </c>
      <c r="F81" s="80" t="s">
        <v>6147</v>
      </c>
      <c r="G81" s="70">
        <v>19</v>
      </c>
      <c r="H81" s="47">
        <v>0</v>
      </c>
      <c r="I81" s="48">
        <v>1261.8599999999999</v>
      </c>
      <c r="J81" s="47" t="s">
        <v>11</v>
      </c>
      <c r="K81" s="47" t="s">
        <v>12</v>
      </c>
      <c r="L81" s="47" t="s">
        <v>42</v>
      </c>
      <c r="M81" s="20"/>
    </row>
    <row r="82" spans="1:13" x14ac:dyDescent="0.25">
      <c r="A82" s="47" t="str">
        <f>IF('Hospitalisation Details'!A82:A2424="?","Unidentified",'Hospitalisation Details'!A82)</f>
        <v>Id2256</v>
      </c>
      <c r="B82" s="47">
        <f>IF('Hospitalisation Details'!B82="?",AVERAGE('Hospitalisation Details'!$B$2:$B$2344),'Hospitalisation Details'!B82)</f>
        <v>2003</v>
      </c>
      <c r="C82" s="79" t="str">
        <f>IF(OR(('Hospitalisation Details'!C82="?"),ISBLANK('Hospitalisation Details'!C82:C2424)),"Sep",'Hospitalisation Details'!C82)</f>
        <v>Nov</v>
      </c>
      <c r="D82" s="70">
        <v>21</v>
      </c>
      <c r="E82" s="47" t="s">
        <v>102</v>
      </c>
      <c r="F82" s="80" t="s">
        <v>6148</v>
      </c>
      <c r="G82" s="70">
        <v>19</v>
      </c>
      <c r="H82" s="47">
        <v>0</v>
      </c>
      <c r="I82" s="48">
        <v>1263.25</v>
      </c>
      <c r="J82" s="47" t="s">
        <v>11</v>
      </c>
      <c r="K82" s="47" t="s">
        <v>12</v>
      </c>
      <c r="L82" s="47" t="s">
        <v>42</v>
      </c>
      <c r="M82" s="20"/>
    </row>
    <row r="83" spans="1:13" x14ac:dyDescent="0.25">
      <c r="A83" s="47" t="str">
        <f>IF('Hospitalisation Details'!A83:A2425="?","Unidentified",'Hospitalisation Details'!A83)</f>
        <v>Id2255</v>
      </c>
      <c r="B83" s="47">
        <f>IF('Hospitalisation Details'!B83="?",AVERAGE('Hospitalisation Details'!$B$2:$B$2344),'Hospitalisation Details'!B83)</f>
        <v>2002</v>
      </c>
      <c r="C83" s="79" t="str">
        <f>IF(OR(('Hospitalisation Details'!C83="?"),ISBLANK('Hospitalisation Details'!C83:C2425)),"Sep",'Hospitalisation Details'!C83)</f>
        <v>Dec</v>
      </c>
      <c r="D83" s="70">
        <v>4</v>
      </c>
      <c r="E83" s="47" t="s">
        <v>103</v>
      </c>
      <c r="F83" s="80" t="s">
        <v>6149</v>
      </c>
      <c r="G83" s="70">
        <v>20</v>
      </c>
      <c r="H83" s="47">
        <v>0</v>
      </c>
      <c r="I83" s="48">
        <v>1267</v>
      </c>
      <c r="J83" s="47" t="s">
        <v>11</v>
      </c>
      <c r="K83" s="47" t="s">
        <v>16</v>
      </c>
      <c r="L83" s="47" t="s">
        <v>13</v>
      </c>
      <c r="M83" s="20"/>
    </row>
    <row r="84" spans="1:13" x14ac:dyDescent="0.25">
      <c r="A84" s="47" t="str">
        <f>IF('Hospitalisation Details'!A84:A2426="?","Unidentified",'Hospitalisation Details'!A84)</f>
        <v>Id2254</v>
      </c>
      <c r="B84" s="47">
        <f>IF('Hospitalisation Details'!B84="?",AVERAGE('Hospitalisation Details'!$B$2:$B$2344),'Hospitalisation Details'!B84)</f>
        <v>1997</v>
      </c>
      <c r="C84" s="79" t="str">
        <f>IF(OR(('Hospitalisation Details'!C84="?"),ISBLANK('Hospitalisation Details'!C84:C2426)),"Sep",'Hospitalisation Details'!C84)</f>
        <v>Oct</v>
      </c>
      <c r="D84" s="70">
        <v>26</v>
      </c>
      <c r="E84" s="47" t="s">
        <v>104</v>
      </c>
      <c r="F84" s="80" t="s">
        <v>6150</v>
      </c>
      <c r="G84" s="70">
        <v>25</v>
      </c>
      <c r="H84" s="47">
        <v>0</v>
      </c>
      <c r="I84" s="48">
        <v>1276</v>
      </c>
      <c r="J84" s="47" t="s">
        <v>11</v>
      </c>
      <c r="K84" s="47" t="s">
        <v>11</v>
      </c>
      <c r="L84" s="47" t="s">
        <v>23</v>
      </c>
      <c r="M84" s="20"/>
    </row>
    <row r="85" spans="1:13" x14ac:dyDescent="0.25">
      <c r="A85" s="47" t="str">
        <f>IF('Hospitalisation Details'!A85:A2427="?","Unidentified",'Hospitalisation Details'!A85)</f>
        <v>Id2253</v>
      </c>
      <c r="B85" s="47">
        <f>IF('Hospitalisation Details'!B85="?",AVERAGE('Hospitalisation Details'!$B$2:$B$2344),'Hospitalisation Details'!B85)</f>
        <v>2004</v>
      </c>
      <c r="C85" s="79" t="str">
        <f>IF(OR(('Hospitalisation Details'!C85="?"),ISBLANK('Hospitalisation Details'!C85:C2427)),"Sep",'Hospitalisation Details'!C85)</f>
        <v>Sep</v>
      </c>
      <c r="D85" s="70">
        <v>30</v>
      </c>
      <c r="E85" s="47" t="s">
        <v>105</v>
      </c>
      <c r="F85" s="80" t="s">
        <v>6151</v>
      </c>
      <c r="G85" s="70">
        <v>18</v>
      </c>
      <c r="H85" s="47">
        <v>0</v>
      </c>
      <c r="I85" s="48">
        <v>1283</v>
      </c>
      <c r="J85" s="47" t="s">
        <v>11</v>
      </c>
      <c r="K85" s="47" t="s">
        <v>16</v>
      </c>
      <c r="L85" s="47" t="s">
        <v>13</v>
      </c>
      <c r="M85" s="20"/>
    </row>
    <row r="86" spans="1:13" x14ac:dyDescent="0.25">
      <c r="A86" s="47" t="str">
        <f>IF('Hospitalisation Details'!A86:A2428="?","Unidentified",'Hospitalisation Details'!A86)</f>
        <v>Id2252</v>
      </c>
      <c r="B86" s="47">
        <f>IF('Hospitalisation Details'!B86="?",AVERAGE('Hospitalisation Details'!$B$2:$B$2344),'Hospitalisation Details'!B86)</f>
        <v>2004</v>
      </c>
      <c r="C86" s="79" t="str">
        <f>IF(OR(('Hospitalisation Details'!C86="?"),ISBLANK('Hospitalisation Details'!C86:C2428)),"Sep",'Hospitalisation Details'!C86)</f>
        <v>Jul</v>
      </c>
      <c r="D86" s="70">
        <v>28</v>
      </c>
      <c r="E86" s="47" t="s">
        <v>106</v>
      </c>
      <c r="F86" s="80" t="s">
        <v>6152</v>
      </c>
      <c r="G86" s="70">
        <v>18</v>
      </c>
      <c r="H86" s="47">
        <v>0</v>
      </c>
      <c r="I86" s="48">
        <v>1285</v>
      </c>
      <c r="J86" s="47" t="s">
        <v>11</v>
      </c>
      <c r="K86" s="47" t="s">
        <v>12</v>
      </c>
      <c r="L86" s="47" t="s">
        <v>13</v>
      </c>
      <c r="M86" s="20"/>
    </row>
    <row r="87" spans="1:13" x14ac:dyDescent="0.25">
      <c r="A87" s="47" t="str">
        <f>IF('Hospitalisation Details'!A87:A2429="?","Unidentified",'Hospitalisation Details'!A87)</f>
        <v>Id2251</v>
      </c>
      <c r="B87" s="47">
        <f>IF('Hospitalisation Details'!B87="?",AVERAGE('Hospitalisation Details'!$B$2:$B$2344),'Hospitalisation Details'!B87)</f>
        <v>2000</v>
      </c>
      <c r="C87" s="79" t="str">
        <f>IF(OR(('Hospitalisation Details'!C87="?"),ISBLANK('Hospitalisation Details'!C87:C2429)),"Sep",'Hospitalisation Details'!C87)</f>
        <v>Jun</v>
      </c>
      <c r="D87" s="70">
        <v>26</v>
      </c>
      <c r="E87" s="47" t="s">
        <v>107</v>
      </c>
      <c r="F87" s="80" t="s">
        <v>6153</v>
      </c>
      <c r="G87" s="70">
        <v>22</v>
      </c>
      <c r="H87" s="47">
        <v>0</v>
      </c>
      <c r="I87" s="48">
        <v>1286</v>
      </c>
      <c r="J87" s="47" t="s">
        <v>11</v>
      </c>
      <c r="K87" s="47" t="s">
        <v>11</v>
      </c>
      <c r="L87" s="47" t="s">
        <v>13</v>
      </c>
      <c r="M87" s="20"/>
    </row>
    <row r="88" spans="1:13" x14ac:dyDescent="0.25">
      <c r="A88" s="47" t="str">
        <f>IF('Hospitalisation Details'!A88:A2430="?","Unidentified",'Hospitalisation Details'!A88)</f>
        <v>Id2250</v>
      </c>
      <c r="B88" s="47">
        <f>IF('Hospitalisation Details'!B88="?",AVERAGE('Hospitalisation Details'!$B$2:$B$2344),'Hospitalisation Details'!B88)</f>
        <v>1998</v>
      </c>
      <c r="C88" s="79" t="str">
        <f>IF(OR(('Hospitalisation Details'!C88="?"),ISBLANK('Hospitalisation Details'!C88:C2430)),"Sep",'Hospitalisation Details'!C88)</f>
        <v>Jun</v>
      </c>
      <c r="D88" s="70">
        <v>4</v>
      </c>
      <c r="E88" s="47" t="s">
        <v>108</v>
      </c>
      <c r="F88" s="80" t="s">
        <v>6154</v>
      </c>
      <c r="G88" s="70">
        <v>25</v>
      </c>
      <c r="H88" s="47">
        <v>0</v>
      </c>
      <c r="I88" s="48">
        <v>1290.93</v>
      </c>
      <c r="J88" s="47" t="s">
        <v>11</v>
      </c>
      <c r="K88" s="47" t="s">
        <v>11</v>
      </c>
      <c r="L88" s="47" t="s">
        <v>13</v>
      </c>
      <c r="M88" s="20"/>
    </row>
    <row r="89" spans="1:13" x14ac:dyDescent="0.25">
      <c r="A89" s="47" t="str">
        <f>IF('Hospitalisation Details'!A89:A2431="?","Unidentified",'Hospitalisation Details'!A89)</f>
        <v>Id2249</v>
      </c>
      <c r="B89" s="47">
        <f>IF('Hospitalisation Details'!B89="?",AVERAGE('Hospitalisation Details'!$B$2:$B$2344),'Hospitalisation Details'!B89)</f>
        <v>2001</v>
      </c>
      <c r="C89" s="79" t="str">
        <f>IF(OR(('Hospitalisation Details'!C89="?"),ISBLANK('Hospitalisation Details'!C89:C2431)),"Sep",'Hospitalisation Details'!C89)</f>
        <v>Nov</v>
      </c>
      <c r="D89" s="70">
        <v>29</v>
      </c>
      <c r="E89" s="47" t="s">
        <v>109</v>
      </c>
      <c r="F89" s="80" t="s">
        <v>6155</v>
      </c>
      <c r="G89" s="70">
        <v>21</v>
      </c>
      <c r="H89" s="47">
        <v>0</v>
      </c>
      <c r="I89" s="48">
        <v>1293</v>
      </c>
      <c r="J89" s="47" t="s">
        <v>11</v>
      </c>
      <c r="K89" s="47" t="s">
        <v>12</v>
      </c>
      <c r="L89" s="47" t="s">
        <v>23</v>
      </c>
      <c r="M89" s="20"/>
    </row>
    <row r="90" spans="1:13" x14ac:dyDescent="0.25">
      <c r="A90" s="47" t="str">
        <f>IF('Hospitalisation Details'!A90:A2432="?","Unidentified",'Hospitalisation Details'!A90)</f>
        <v>Id2248</v>
      </c>
      <c r="B90" s="47">
        <f>IF('Hospitalisation Details'!B90="?",AVERAGE('Hospitalisation Details'!$B$2:$B$2344),'Hospitalisation Details'!B90)</f>
        <v>2002</v>
      </c>
      <c r="C90" s="79" t="str">
        <f>IF(OR(('Hospitalisation Details'!C90="?"),ISBLANK('Hospitalisation Details'!C90:C2432)),"Sep",'Hospitalisation Details'!C90)</f>
        <v>Dec</v>
      </c>
      <c r="D90" s="70">
        <v>10</v>
      </c>
      <c r="E90" s="47" t="s">
        <v>110</v>
      </c>
      <c r="F90" s="80" t="s">
        <v>6156</v>
      </c>
      <c r="G90" s="70">
        <v>20</v>
      </c>
      <c r="H90" s="47">
        <v>0</v>
      </c>
      <c r="I90" s="48">
        <v>1304</v>
      </c>
      <c r="J90" s="47" t="s">
        <v>11</v>
      </c>
      <c r="K90" s="47" t="s">
        <v>11</v>
      </c>
      <c r="L90" s="47" t="s">
        <v>23</v>
      </c>
      <c r="M90" s="20"/>
    </row>
    <row r="91" spans="1:13" x14ac:dyDescent="0.25">
      <c r="A91" s="47" t="str">
        <f>IF('Hospitalisation Details'!A91:A2433="?","Unidentified",'Hospitalisation Details'!A91)</f>
        <v>Id2247</v>
      </c>
      <c r="B91" s="47">
        <f>IF('Hospitalisation Details'!B91="?",AVERAGE('Hospitalisation Details'!$B$2:$B$2344),'Hospitalisation Details'!B91)</f>
        <v>1999</v>
      </c>
      <c r="C91" s="79" t="str">
        <f>IF(OR(('Hospitalisation Details'!C91="?"),ISBLANK('Hospitalisation Details'!C91:C2433)),"Sep",'Hospitalisation Details'!C91)</f>
        <v>Dec</v>
      </c>
      <c r="D91" s="70">
        <v>2</v>
      </c>
      <c r="E91" s="47" t="s">
        <v>111</v>
      </c>
      <c r="F91" s="80" t="s">
        <v>6157</v>
      </c>
      <c r="G91" s="70">
        <v>23</v>
      </c>
      <c r="H91" s="47">
        <v>0</v>
      </c>
      <c r="I91" s="48">
        <v>1304</v>
      </c>
      <c r="J91" s="47" t="s">
        <v>11</v>
      </c>
      <c r="K91" s="47" t="s">
        <v>11</v>
      </c>
      <c r="L91" s="47" t="s">
        <v>13</v>
      </c>
      <c r="M91" s="20"/>
    </row>
    <row r="92" spans="1:13" x14ac:dyDescent="0.25">
      <c r="A92" s="47" t="str">
        <f>IF('Hospitalisation Details'!A92:A2434="?","Unidentified",'Hospitalisation Details'!A92)</f>
        <v>Id2246</v>
      </c>
      <c r="B92" s="47">
        <f>IF('Hospitalisation Details'!B92="?",AVERAGE('Hospitalisation Details'!$B$2:$B$2344),'Hospitalisation Details'!B92)</f>
        <v>2002</v>
      </c>
      <c r="C92" s="79" t="str">
        <f>IF(OR(('Hospitalisation Details'!C92="?"),ISBLANK('Hospitalisation Details'!C92:C2434)),"Sep",'Hospitalisation Details'!C92)</f>
        <v>Oct</v>
      </c>
      <c r="D92" s="70">
        <v>13</v>
      </c>
      <c r="E92" s="47" t="s">
        <v>112</v>
      </c>
      <c r="F92" s="80" t="s">
        <v>6158</v>
      </c>
      <c r="G92" s="70">
        <v>20</v>
      </c>
      <c r="H92" s="47">
        <v>0</v>
      </c>
      <c r="I92" s="48">
        <v>1315</v>
      </c>
      <c r="J92" s="47" t="s">
        <v>11</v>
      </c>
      <c r="K92" s="47" t="s">
        <v>11</v>
      </c>
      <c r="L92" s="47" t="s">
        <v>13</v>
      </c>
      <c r="M92" s="20"/>
    </row>
    <row r="93" spans="1:13" x14ac:dyDescent="0.25">
      <c r="A93" s="47" t="str">
        <f>IF('Hospitalisation Details'!A93:A2435="?","Unidentified",'Hospitalisation Details'!A93)</f>
        <v>Id2245</v>
      </c>
      <c r="B93" s="47">
        <f>IF('Hospitalisation Details'!B93="?",AVERAGE('Hospitalisation Details'!$B$2:$B$2344),'Hospitalisation Details'!B93)</f>
        <v>1999</v>
      </c>
      <c r="C93" s="79" t="str">
        <f>IF(OR(('Hospitalisation Details'!C93="?"),ISBLANK('Hospitalisation Details'!C93:C2435)),"Sep",'Hospitalisation Details'!C93)</f>
        <v>Oct</v>
      </c>
      <c r="D93" s="70">
        <v>14</v>
      </c>
      <c r="E93" s="47" t="s">
        <v>113</v>
      </c>
      <c r="F93" s="80" t="s">
        <v>6159</v>
      </c>
      <c r="G93" s="70">
        <v>23</v>
      </c>
      <c r="H93" s="47">
        <v>0</v>
      </c>
      <c r="I93" s="48">
        <v>1329.17</v>
      </c>
      <c r="J93" s="47" t="s">
        <v>11</v>
      </c>
      <c r="K93" s="47" t="s">
        <v>12</v>
      </c>
      <c r="L93" s="47" t="s">
        <v>13</v>
      </c>
      <c r="M93" s="20"/>
    </row>
    <row r="94" spans="1:13" x14ac:dyDescent="0.25">
      <c r="A94" s="47" t="str">
        <f>IF('Hospitalisation Details'!A94:A2436="?","Unidentified",'Hospitalisation Details'!A94)</f>
        <v>Id2244</v>
      </c>
      <c r="B94" s="47">
        <f>IF('Hospitalisation Details'!B94="?",AVERAGE('Hospitalisation Details'!$B$2:$B$2344),'Hospitalisation Details'!B94)</f>
        <v>1998</v>
      </c>
      <c r="C94" s="79" t="str">
        <f>IF(OR(('Hospitalisation Details'!C94="?"),ISBLANK('Hospitalisation Details'!C94:C2436)),"Sep",'Hospitalisation Details'!C94)</f>
        <v>Jul</v>
      </c>
      <c r="D94" s="70">
        <v>12</v>
      </c>
      <c r="E94" s="47" t="s">
        <v>114</v>
      </c>
      <c r="F94" s="80" t="s">
        <v>6160</v>
      </c>
      <c r="G94" s="70">
        <v>24</v>
      </c>
      <c r="H94" s="47">
        <v>0</v>
      </c>
      <c r="I94" s="48">
        <v>1332.61</v>
      </c>
      <c r="J94" s="47" t="s">
        <v>11</v>
      </c>
      <c r="K94" s="47" t="s">
        <v>12</v>
      </c>
      <c r="L94" s="47" t="s">
        <v>13</v>
      </c>
      <c r="M94" s="20"/>
    </row>
    <row r="95" spans="1:13" x14ac:dyDescent="0.25">
      <c r="A95" s="47" t="str">
        <f>IF('Hospitalisation Details'!A95:A2437="?","Unidentified",'Hospitalisation Details'!A95)</f>
        <v>Id2243</v>
      </c>
      <c r="B95" s="47">
        <f>IF('Hospitalisation Details'!B95="?",AVERAGE('Hospitalisation Details'!$B$2:$B$2344),'Hospitalisation Details'!B95)</f>
        <v>1995</v>
      </c>
      <c r="C95" s="79" t="str">
        <f>IF(OR(('Hospitalisation Details'!C95="?"),ISBLANK('Hospitalisation Details'!C95:C2437)),"Sep",'Hospitalisation Details'!C95)</f>
        <v>Jul</v>
      </c>
      <c r="D95" s="70">
        <v>30</v>
      </c>
      <c r="E95" s="47" t="s">
        <v>115</v>
      </c>
      <c r="F95" s="80" t="s">
        <v>6161</v>
      </c>
      <c r="G95" s="70">
        <v>27</v>
      </c>
      <c r="H95" s="47">
        <v>0</v>
      </c>
      <c r="I95" s="48">
        <v>1338</v>
      </c>
      <c r="J95" s="47" t="s">
        <v>11</v>
      </c>
      <c r="K95" s="47" t="s">
        <v>12</v>
      </c>
      <c r="L95" s="47" t="s">
        <v>23</v>
      </c>
      <c r="M95" s="20"/>
    </row>
    <row r="96" spans="1:13" x14ac:dyDescent="0.25">
      <c r="A96" s="47" t="str">
        <f>IF('Hospitalisation Details'!A96:A2438="?","Unidentified",'Hospitalisation Details'!A96)</f>
        <v>Id2242</v>
      </c>
      <c r="B96" s="47">
        <f>IF('Hospitalisation Details'!B96="?",AVERAGE('Hospitalisation Details'!$B$2:$B$2344),'Hospitalisation Details'!B96)</f>
        <v>1997</v>
      </c>
      <c r="C96" s="79" t="str">
        <f>IF(OR(('Hospitalisation Details'!C96="?"),ISBLANK('Hospitalisation Details'!C96:C2438)),"Sep",'Hospitalisation Details'!C96)</f>
        <v>Nov</v>
      </c>
      <c r="D96" s="70">
        <v>7</v>
      </c>
      <c r="E96" s="47" t="s">
        <v>116</v>
      </c>
      <c r="F96" s="80" t="s">
        <v>6162</v>
      </c>
      <c r="G96" s="70">
        <v>25</v>
      </c>
      <c r="H96" s="47">
        <v>0</v>
      </c>
      <c r="I96" s="48">
        <v>1341.16</v>
      </c>
      <c r="J96" s="47" t="s">
        <v>11</v>
      </c>
      <c r="K96" s="47" t="s">
        <v>11</v>
      </c>
      <c r="L96" s="47" t="s">
        <v>23</v>
      </c>
      <c r="M96" s="20"/>
    </row>
    <row r="97" spans="1:13" x14ac:dyDescent="0.25">
      <c r="A97" s="47" t="str">
        <f>IF('Hospitalisation Details'!A97:A2439="?","Unidentified",'Hospitalisation Details'!A97)</f>
        <v>Id2241</v>
      </c>
      <c r="B97" s="47">
        <f>IF('Hospitalisation Details'!B97="?",AVERAGE('Hospitalisation Details'!$B$2:$B$2344),'Hospitalisation Details'!B97)</f>
        <v>1998</v>
      </c>
      <c r="C97" s="79" t="str">
        <f>IF(OR(('Hospitalisation Details'!C97="?"),ISBLANK('Hospitalisation Details'!C97:C2439)),"Sep",'Hospitalisation Details'!C97)</f>
        <v>Dec</v>
      </c>
      <c r="D97" s="70">
        <v>3</v>
      </c>
      <c r="E97" s="47" t="s">
        <v>117</v>
      </c>
      <c r="F97" s="80" t="s">
        <v>6163</v>
      </c>
      <c r="G97" s="70">
        <v>24</v>
      </c>
      <c r="H97" s="47">
        <v>0</v>
      </c>
      <c r="I97" s="48">
        <v>1359</v>
      </c>
      <c r="J97" s="47" t="s">
        <v>11</v>
      </c>
      <c r="K97" s="47" t="s">
        <v>16</v>
      </c>
      <c r="L97" s="47" t="s">
        <v>13</v>
      </c>
      <c r="M97" s="20"/>
    </row>
    <row r="98" spans="1:13" x14ac:dyDescent="0.25">
      <c r="A98" s="47" t="str">
        <f>IF('Hospitalisation Details'!A98:A2440="?","Unidentified",'Hospitalisation Details'!A98)</f>
        <v>Id2240</v>
      </c>
      <c r="B98" s="47">
        <f>IF('Hospitalisation Details'!B98="?",AVERAGE('Hospitalisation Details'!$B$2:$B$2344),'Hospitalisation Details'!B98)</f>
        <v>2002</v>
      </c>
      <c r="C98" s="79" t="str">
        <f>IF(OR(('Hospitalisation Details'!C98="?"),ISBLANK('Hospitalisation Details'!C98:C2440)),"Sep",'Hospitalisation Details'!C98)</f>
        <v>Aug</v>
      </c>
      <c r="D98" s="70">
        <v>15</v>
      </c>
      <c r="E98" s="47" t="s">
        <v>118</v>
      </c>
      <c r="F98" s="80" t="s">
        <v>6164</v>
      </c>
      <c r="G98" s="70">
        <v>20</v>
      </c>
      <c r="H98" s="47">
        <v>0</v>
      </c>
      <c r="I98" s="48">
        <v>1382</v>
      </c>
      <c r="J98" s="47" t="s">
        <v>11</v>
      </c>
      <c r="K98" s="47" t="s">
        <v>16</v>
      </c>
      <c r="L98" s="47" t="s">
        <v>13</v>
      </c>
      <c r="M98" s="20"/>
    </row>
    <row r="99" spans="1:13" x14ac:dyDescent="0.25">
      <c r="A99" s="47" t="str">
        <f>IF('Hospitalisation Details'!A99:A2441="?","Unidentified",'Hospitalisation Details'!A99)</f>
        <v>Id2239</v>
      </c>
      <c r="B99" s="47">
        <f>IF('Hospitalisation Details'!B99="?",AVERAGE('Hospitalisation Details'!$B$2:$B$2344),'Hospitalisation Details'!B99)</f>
        <v>1999</v>
      </c>
      <c r="C99" s="79" t="str">
        <f>IF(OR(('Hospitalisation Details'!C99="?"),ISBLANK('Hospitalisation Details'!C99:C2441)),"Sep",'Hospitalisation Details'!C99)</f>
        <v>Jul</v>
      </c>
      <c r="D99" s="70">
        <v>6</v>
      </c>
      <c r="E99" s="47" t="s">
        <v>119</v>
      </c>
      <c r="F99" s="80" t="s">
        <v>6165</v>
      </c>
      <c r="G99" s="70">
        <v>23</v>
      </c>
      <c r="H99" s="47">
        <v>0</v>
      </c>
      <c r="I99" s="48">
        <v>1389</v>
      </c>
      <c r="J99" s="47" t="s">
        <v>11</v>
      </c>
      <c r="K99" s="47" t="s">
        <v>11</v>
      </c>
      <c r="L99" s="47" t="s">
        <v>13</v>
      </c>
      <c r="M99" s="20"/>
    </row>
    <row r="100" spans="1:13" x14ac:dyDescent="0.25">
      <c r="A100" s="47" t="str">
        <f>IF('Hospitalisation Details'!A100:A2442="?","Unidentified",'Hospitalisation Details'!A100)</f>
        <v>Id2238</v>
      </c>
      <c r="B100" s="47">
        <f>IF('Hospitalisation Details'!B100="?",AVERAGE('Hospitalisation Details'!$B$2:$B$2344),'Hospitalisation Details'!B100)</f>
        <v>2002</v>
      </c>
      <c r="C100" s="79" t="str">
        <f>IF(OR(('Hospitalisation Details'!C100="?"),ISBLANK('Hospitalisation Details'!C100:C2442)),"Sep",'Hospitalisation Details'!C100)</f>
        <v>Nov</v>
      </c>
      <c r="D100" s="70">
        <v>14</v>
      </c>
      <c r="E100" s="47" t="s">
        <v>120</v>
      </c>
      <c r="F100" s="80" t="s">
        <v>6166</v>
      </c>
      <c r="G100" s="70">
        <v>20</v>
      </c>
      <c r="H100" s="47">
        <v>0</v>
      </c>
      <c r="I100" s="48">
        <v>1390</v>
      </c>
      <c r="J100" s="47" t="s">
        <v>11</v>
      </c>
      <c r="K100" s="47" t="s">
        <v>11</v>
      </c>
      <c r="L100" s="47" t="s">
        <v>13</v>
      </c>
      <c r="M100" s="20"/>
    </row>
    <row r="101" spans="1:13" x14ac:dyDescent="0.25">
      <c r="A101" s="47" t="str">
        <f>IF('Hospitalisation Details'!A101:A2443="?","Unidentified",'Hospitalisation Details'!A101)</f>
        <v>Id2237</v>
      </c>
      <c r="B101" s="47">
        <f>IF('Hospitalisation Details'!B101="?",AVERAGE('Hospitalisation Details'!$B$2:$B$2344),'Hospitalisation Details'!B101)</f>
        <v>2002</v>
      </c>
      <c r="C101" s="79" t="str">
        <f>IF(OR(('Hospitalisation Details'!C101="?"),ISBLANK('Hospitalisation Details'!C101:C2443)),"Sep",'Hospitalisation Details'!C101)</f>
        <v>Dec</v>
      </c>
      <c r="D101" s="70">
        <v>22</v>
      </c>
      <c r="E101" s="47" t="s">
        <v>121</v>
      </c>
      <c r="F101" s="80" t="s">
        <v>6167</v>
      </c>
      <c r="G101" s="70">
        <v>20</v>
      </c>
      <c r="H101" s="47">
        <v>0</v>
      </c>
      <c r="I101" s="48">
        <v>1391.53</v>
      </c>
      <c r="J101" s="47" t="s">
        <v>11</v>
      </c>
      <c r="K101" s="47" t="s">
        <v>16</v>
      </c>
      <c r="L101" s="47" t="s">
        <v>13</v>
      </c>
      <c r="M101" s="20"/>
    </row>
    <row r="102" spans="1:13" x14ac:dyDescent="0.25">
      <c r="A102" s="47" t="str">
        <f>IF('Hospitalisation Details'!A102:A2444="?","Unidentified",'Hospitalisation Details'!A102)</f>
        <v>Id2236</v>
      </c>
      <c r="B102" s="47">
        <f>IF('Hospitalisation Details'!B102="?",AVERAGE('Hospitalisation Details'!$B$2:$B$2344),'Hospitalisation Details'!B102)</f>
        <v>1998</v>
      </c>
      <c r="C102" s="79" t="str">
        <f>IF(OR(('Hospitalisation Details'!C102="?"),ISBLANK('Hospitalisation Details'!C102:C2444)),"Sep",'Hospitalisation Details'!C102)</f>
        <v>Sep</v>
      </c>
      <c r="D102" s="70">
        <v>5</v>
      </c>
      <c r="E102" s="47" t="s">
        <v>122</v>
      </c>
      <c r="F102" s="80" t="s">
        <v>6168</v>
      </c>
      <c r="G102" s="70">
        <v>24</v>
      </c>
      <c r="H102" s="47">
        <v>0</v>
      </c>
      <c r="I102" s="48">
        <v>1400.44</v>
      </c>
      <c r="J102" s="47" t="s">
        <v>11</v>
      </c>
      <c r="K102" s="47" t="s">
        <v>11</v>
      </c>
      <c r="L102" s="47" t="s">
        <v>13</v>
      </c>
      <c r="M102" s="20"/>
    </row>
    <row r="103" spans="1:13" x14ac:dyDescent="0.25">
      <c r="A103" s="47" t="str">
        <f>IF('Hospitalisation Details'!A103:A2445="?","Unidentified",'Hospitalisation Details'!A103)</f>
        <v>Id2235</v>
      </c>
      <c r="B103" s="47">
        <f>IF('Hospitalisation Details'!B103="?",AVERAGE('Hospitalisation Details'!$B$2:$B$2344),'Hospitalisation Details'!B103)</f>
        <v>1997</v>
      </c>
      <c r="C103" s="79" t="str">
        <f>IF(OR(('Hospitalisation Details'!C103="?"),ISBLANK('Hospitalisation Details'!C103:C2445)),"Sep",'Hospitalisation Details'!C103)</f>
        <v>Oct</v>
      </c>
      <c r="D103" s="70">
        <v>27</v>
      </c>
      <c r="E103" s="47" t="s">
        <v>123</v>
      </c>
      <c r="F103" s="80" t="s">
        <v>6169</v>
      </c>
      <c r="G103" s="70">
        <v>25</v>
      </c>
      <c r="H103" s="47">
        <v>0</v>
      </c>
      <c r="I103" s="48">
        <v>1402</v>
      </c>
      <c r="J103" s="47" t="s">
        <v>11</v>
      </c>
      <c r="K103" s="47" t="s">
        <v>12</v>
      </c>
      <c r="L103" s="47" t="s">
        <v>42</v>
      </c>
      <c r="M103" s="20"/>
    </row>
    <row r="104" spans="1:13" x14ac:dyDescent="0.25">
      <c r="A104" s="47" t="str">
        <f>IF('Hospitalisation Details'!A104:A2446="?","Unidentified",'Hospitalisation Details'!A104)</f>
        <v>Id2234</v>
      </c>
      <c r="B104" s="47">
        <f>IF('Hospitalisation Details'!B104="?",AVERAGE('Hospitalisation Details'!$B$2:$B$2344),'Hospitalisation Details'!B104)</f>
        <v>1996</v>
      </c>
      <c r="C104" s="79" t="str">
        <f>IF(OR(('Hospitalisation Details'!C104="?"),ISBLANK('Hospitalisation Details'!C104:C2446)),"Sep",'Hospitalisation Details'!C104)</f>
        <v>Jun</v>
      </c>
      <c r="D104" s="70">
        <v>23</v>
      </c>
      <c r="E104" s="47" t="s">
        <v>124</v>
      </c>
      <c r="F104" s="80" t="s">
        <v>6170</v>
      </c>
      <c r="G104" s="70">
        <v>26</v>
      </c>
      <c r="H104" s="47">
        <v>0</v>
      </c>
      <c r="I104" s="48">
        <v>1417</v>
      </c>
      <c r="J104" s="47" t="s">
        <v>11</v>
      </c>
      <c r="K104" s="47" t="s">
        <v>12</v>
      </c>
      <c r="L104" s="47" t="s">
        <v>13</v>
      </c>
      <c r="M104" s="20"/>
    </row>
    <row r="105" spans="1:13" x14ac:dyDescent="0.25">
      <c r="A105" s="47" t="str">
        <f>IF('Hospitalisation Details'!A105:A2447="?","Unidentified",'Hospitalisation Details'!A105)</f>
        <v>Id2233</v>
      </c>
      <c r="B105" s="47">
        <f>IF('Hospitalisation Details'!B105="?",AVERAGE('Hospitalisation Details'!$B$2:$B$2344),'Hospitalisation Details'!B105)</f>
        <v>2001</v>
      </c>
      <c r="C105" s="79" t="str">
        <f>IF(OR(('Hospitalisation Details'!C105="?"),ISBLANK('Hospitalisation Details'!C105:C2447)),"Sep",'Hospitalisation Details'!C105)</f>
        <v>Aug</v>
      </c>
      <c r="D105" s="70">
        <v>23</v>
      </c>
      <c r="E105" s="47" t="s">
        <v>125</v>
      </c>
      <c r="F105" s="80" t="s">
        <v>6171</v>
      </c>
      <c r="G105" s="70">
        <v>21</v>
      </c>
      <c r="H105" s="47">
        <v>0</v>
      </c>
      <c r="I105" s="48">
        <v>1421</v>
      </c>
      <c r="J105" s="47" t="s">
        <v>11</v>
      </c>
      <c r="K105" s="47" t="s">
        <v>11</v>
      </c>
      <c r="L105" s="47" t="s">
        <v>13</v>
      </c>
      <c r="M105" s="20"/>
    </row>
    <row r="106" spans="1:13" x14ac:dyDescent="0.25">
      <c r="A106" s="47" t="str">
        <f>IF('Hospitalisation Details'!A106:A2448="?","Unidentified",'Hospitalisation Details'!A106)</f>
        <v>Id2232</v>
      </c>
      <c r="B106" s="47">
        <f>IF('Hospitalisation Details'!B106="?",AVERAGE('Hospitalisation Details'!$B$2:$B$2344),'Hospitalisation Details'!B106)</f>
        <v>1997</v>
      </c>
      <c r="C106" s="79" t="str">
        <f>IF(OR(('Hospitalisation Details'!C106="?"),ISBLANK('Hospitalisation Details'!C106:C2448)),"Sep",'Hospitalisation Details'!C106)</f>
        <v>Dec</v>
      </c>
      <c r="D106" s="70">
        <v>5</v>
      </c>
      <c r="E106" s="47" t="s">
        <v>126</v>
      </c>
      <c r="F106" s="80" t="s">
        <v>6172</v>
      </c>
      <c r="G106" s="70">
        <v>25</v>
      </c>
      <c r="H106" s="47">
        <v>0</v>
      </c>
      <c r="I106" s="48">
        <v>1422</v>
      </c>
      <c r="J106" s="47" t="s">
        <v>11</v>
      </c>
      <c r="K106" s="47" t="s">
        <v>11</v>
      </c>
      <c r="L106" s="47" t="s">
        <v>13</v>
      </c>
      <c r="M106" s="20"/>
    </row>
    <row r="107" spans="1:13" x14ac:dyDescent="0.25">
      <c r="A107" s="47" t="str">
        <f>IF('Hospitalisation Details'!A107:A2449="?","Unidentified",'Hospitalisation Details'!A107)</f>
        <v>Id2231</v>
      </c>
      <c r="B107" s="47">
        <f>IF('Hospitalisation Details'!B107="?",AVERAGE('Hospitalisation Details'!$B$2:$B$2344),'Hospitalisation Details'!B107)</f>
        <v>2000</v>
      </c>
      <c r="C107" s="79" t="str">
        <f>IF(OR(('Hospitalisation Details'!C107="?"),ISBLANK('Hospitalisation Details'!C107:C2449)),"Sep",'Hospitalisation Details'!C107)</f>
        <v>Sep</v>
      </c>
      <c r="D107" s="70">
        <v>1</v>
      </c>
      <c r="E107" s="47" t="s">
        <v>127</v>
      </c>
      <c r="F107" s="80" t="s">
        <v>6173</v>
      </c>
      <c r="G107" s="70">
        <v>22</v>
      </c>
      <c r="H107" s="47">
        <v>0</v>
      </c>
      <c r="I107" s="48">
        <v>1438</v>
      </c>
      <c r="J107" s="47" t="s">
        <v>11</v>
      </c>
      <c r="K107" s="47" t="s">
        <v>11</v>
      </c>
      <c r="L107" s="47" t="s">
        <v>13</v>
      </c>
      <c r="M107" s="20"/>
    </row>
    <row r="108" spans="1:13" x14ac:dyDescent="0.25">
      <c r="A108" s="47" t="str">
        <f>IF('Hospitalisation Details'!A108:A2450="?","Unidentified",'Hospitalisation Details'!A108)</f>
        <v>Id2230</v>
      </c>
      <c r="B108" s="47">
        <f>IF('Hospitalisation Details'!B108="?",AVERAGE('Hospitalisation Details'!$B$2:$B$2344),'Hospitalisation Details'!B108)</f>
        <v>1997</v>
      </c>
      <c r="C108" s="79" t="str">
        <f>IF(OR(('Hospitalisation Details'!C108="?"),ISBLANK('Hospitalisation Details'!C108:C2450)),"Sep",'Hospitalisation Details'!C108)</f>
        <v>Jun</v>
      </c>
      <c r="D108" s="70">
        <v>19</v>
      </c>
      <c r="E108" s="47" t="s">
        <v>128</v>
      </c>
      <c r="F108" s="80" t="s">
        <v>6174</v>
      </c>
      <c r="G108" s="70">
        <v>25</v>
      </c>
      <c r="H108" s="47">
        <v>0</v>
      </c>
      <c r="I108" s="48">
        <v>1445</v>
      </c>
      <c r="J108" s="47" t="s">
        <v>11</v>
      </c>
      <c r="K108" s="47" t="s">
        <v>16</v>
      </c>
      <c r="L108" s="47" t="s">
        <v>13</v>
      </c>
      <c r="M108" s="20"/>
    </row>
    <row r="109" spans="1:13" x14ac:dyDescent="0.25">
      <c r="A109" s="47" t="str">
        <f>IF('Hospitalisation Details'!A109:A2451="?","Unidentified",'Hospitalisation Details'!A109)</f>
        <v>Id2229</v>
      </c>
      <c r="B109" s="47">
        <f>IF('Hospitalisation Details'!B109="?",AVERAGE('Hospitalisation Details'!$B$2:$B$2344),'Hospitalisation Details'!B109)</f>
        <v>2003</v>
      </c>
      <c r="C109" s="79" t="str">
        <f>IF(OR(('Hospitalisation Details'!C109="?"),ISBLANK('Hospitalisation Details'!C109:C2451)),"Sep",'Hospitalisation Details'!C109)</f>
        <v>Jun</v>
      </c>
      <c r="D109" s="70">
        <v>20</v>
      </c>
      <c r="E109" s="47" t="s">
        <v>129</v>
      </c>
      <c r="F109" s="80" t="s">
        <v>6175</v>
      </c>
      <c r="G109" s="70">
        <v>19</v>
      </c>
      <c r="H109" s="47">
        <v>0</v>
      </c>
      <c r="I109" s="48">
        <v>1467</v>
      </c>
      <c r="J109" s="47" t="s">
        <v>11</v>
      </c>
      <c r="K109" s="47" t="s">
        <v>11</v>
      </c>
      <c r="L109" s="47" t="s">
        <v>13</v>
      </c>
      <c r="M109" s="20"/>
    </row>
    <row r="110" spans="1:13" x14ac:dyDescent="0.25">
      <c r="A110" s="47" t="str">
        <f>IF('Hospitalisation Details'!A110:A2452="?","Unidentified",'Hospitalisation Details'!A110)</f>
        <v>Id2228</v>
      </c>
      <c r="B110" s="47">
        <f>IF('Hospitalisation Details'!B110="?",AVERAGE('Hospitalisation Details'!$B$2:$B$2344),'Hospitalisation Details'!B110)</f>
        <v>1998</v>
      </c>
      <c r="C110" s="79" t="str">
        <f>IF(OR(('Hospitalisation Details'!C110="?"),ISBLANK('Hospitalisation Details'!C110:C2452)),"Sep",'Hospitalisation Details'!C110)</f>
        <v>Dec</v>
      </c>
      <c r="D110" s="70">
        <v>7</v>
      </c>
      <c r="E110" s="47" t="s">
        <v>130</v>
      </c>
      <c r="F110" s="80" t="s">
        <v>6176</v>
      </c>
      <c r="G110" s="70">
        <v>24</v>
      </c>
      <c r="H110" s="47">
        <v>0</v>
      </c>
      <c r="I110" s="48">
        <v>1477</v>
      </c>
      <c r="J110" s="47" t="s">
        <v>11</v>
      </c>
      <c r="K110" s="47" t="s">
        <v>16</v>
      </c>
      <c r="L110" s="47" t="s">
        <v>13</v>
      </c>
      <c r="M110" s="20"/>
    </row>
    <row r="111" spans="1:13" x14ac:dyDescent="0.25">
      <c r="A111" s="47" t="str">
        <f>IF('Hospitalisation Details'!A111:A2453="?","Unidentified",'Hospitalisation Details'!A111)</f>
        <v>Id2227</v>
      </c>
      <c r="B111" s="47">
        <f>IF('Hospitalisation Details'!B111="?",AVERAGE('Hospitalisation Details'!$B$2:$B$2344),'Hospitalisation Details'!B111)</f>
        <v>1997</v>
      </c>
      <c r="C111" s="79" t="str">
        <f>IF(OR(('Hospitalisation Details'!C111="?"),ISBLANK('Hospitalisation Details'!C111:C2453)),"Sep",'Hospitalisation Details'!C111)</f>
        <v>Jun</v>
      </c>
      <c r="D111" s="70">
        <v>9</v>
      </c>
      <c r="E111" s="47" t="s">
        <v>131</v>
      </c>
      <c r="F111" s="80" t="s">
        <v>6177</v>
      </c>
      <c r="G111" s="70">
        <v>25</v>
      </c>
      <c r="H111" s="47">
        <v>0</v>
      </c>
      <c r="I111" s="48">
        <v>1481</v>
      </c>
      <c r="J111" s="47" t="s">
        <v>11</v>
      </c>
      <c r="K111" s="47" t="s">
        <v>16</v>
      </c>
      <c r="L111" s="47" t="s">
        <v>23</v>
      </c>
      <c r="M111" s="20"/>
    </row>
    <row r="112" spans="1:13" x14ac:dyDescent="0.25">
      <c r="A112" s="47" t="str">
        <f>IF('Hospitalisation Details'!A112:A2454="?","Unidentified",'Hospitalisation Details'!A112)</f>
        <v>Id2226</v>
      </c>
      <c r="B112" s="47">
        <f>IF('Hospitalisation Details'!B112="?",AVERAGE('Hospitalisation Details'!$B$2:$B$2344),'Hospitalisation Details'!B112)</f>
        <v>1995</v>
      </c>
      <c r="C112" s="79" t="str">
        <f>IF(OR(('Hospitalisation Details'!C112="?"),ISBLANK('Hospitalisation Details'!C112:C2454)),"Sep",'Hospitalisation Details'!C112)</f>
        <v>Oct</v>
      </c>
      <c r="D112" s="70">
        <v>7</v>
      </c>
      <c r="E112" s="47" t="s">
        <v>132</v>
      </c>
      <c r="F112" s="80" t="s">
        <v>6178</v>
      </c>
      <c r="G112" s="70">
        <v>27</v>
      </c>
      <c r="H112" s="47">
        <v>0</v>
      </c>
      <c r="I112" s="48">
        <v>1493</v>
      </c>
      <c r="J112" s="47" t="s">
        <v>11</v>
      </c>
      <c r="K112" s="47" t="s">
        <v>12</v>
      </c>
      <c r="L112" s="47" t="s">
        <v>13</v>
      </c>
      <c r="M112" s="20"/>
    </row>
    <row r="113" spans="1:13" x14ac:dyDescent="0.25">
      <c r="A113" s="47" t="str">
        <f>IF('Hospitalisation Details'!A113:A2455="?","Unidentified",'Hospitalisation Details'!A113)</f>
        <v>Id2225</v>
      </c>
      <c r="B113" s="47">
        <f>IF('Hospitalisation Details'!B113="?",AVERAGE('Hospitalisation Details'!$B$2:$B$2344),'Hospitalisation Details'!B113)</f>
        <v>1998</v>
      </c>
      <c r="C113" s="79" t="str">
        <f>IF(OR(('Hospitalisation Details'!C113="?"),ISBLANK('Hospitalisation Details'!C113:C2455)),"Sep",'Hospitalisation Details'!C113)</f>
        <v>Jun</v>
      </c>
      <c r="D113" s="70">
        <v>19</v>
      </c>
      <c r="E113" s="47" t="s">
        <v>133</v>
      </c>
      <c r="F113" s="80" t="s">
        <v>6179</v>
      </c>
      <c r="G113" s="70">
        <v>24</v>
      </c>
      <c r="H113" s="47">
        <v>0</v>
      </c>
      <c r="I113" s="48">
        <v>1497</v>
      </c>
      <c r="J113" s="47" t="s">
        <v>11</v>
      </c>
      <c r="K113" s="47" t="s">
        <v>11</v>
      </c>
      <c r="L113" s="47" t="s">
        <v>13</v>
      </c>
      <c r="M113" s="20"/>
    </row>
    <row r="114" spans="1:13" x14ac:dyDescent="0.25">
      <c r="A114" s="47" t="str">
        <f>IF('Hospitalisation Details'!A114:A2456="?","Unidentified",'Hospitalisation Details'!A114)</f>
        <v>Id2224</v>
      </c>
      <c r="B114" s="47">
        <f>IF('Hospitalisation Details'!B114="?",AVERAGE('Hospitalisation Details'!$B$2:$B$2344),'Hospitalisation Details'!B114)</f>
        <v>2001</v>
      </c>
      <c r="C114" s="79" t="str">
        <f>IF(OR(('Hospitalisation Details'!C114="?"),ISBLANK('Hospitalisation Details'!C114:C2456)),"Sep",'Hospitalisation Details'!C114)</f>
        <v>Aug</v>
      </c>
      <c r="D114" s="70">
        <v>25</v>
      </c>
      <c r="E114" s="47" t="s">
        <v>134</v>
      </c>
      <c r="F114" s="80" t="s">
        <v>6180</v>
      </c>
      <c r="G114" s="70">
        <v>21</v>
      </c>
      <c r="H114" s="47">
        <v>0</v>
      </c>
      <c r="I114" s="48">
        <v>1515.34</v>
      </c>
      <c r="J114" s="47" t="s">
        <v>11</v>
      </c>
      <c r="K114" s="47" t="s">
        <v>12</v>
      </c>
      <c r="L114" s="47" t="s">
        <v>13</v>
      </c>
      <c r="M114" s="20"/>
    </row>
    <row r="115" spans="1:13" x14ac:dyDescent="0.25">
      <c r="A115" s="47" t="str">
        <f>IF('Hospitalisation Details'!A115:A2457="?","Unidentified",'Hospitalisation Details'!A115)</f>
        <v>Id2223</v>
      </c>
      <c r="B115" s="47">
        <f>IF('Hospitalisation Details'!B115="?",AVERAGE('Hospitalisation Details'!$B$2:$B$2344),'Hospitalisation Details'!B115)</f>
        <v>2001</v>
      </c>
      <c r="C115" s="79" t="str">
        <f>IF(OR(('Hospitalisation Details'!C115="?"),ISBLANK('Hospitalisation Details'!C115:C2457)),"Sep",'Hospitalisation Details'!C115)</f>
        <v>Jul</v>
      </c>
      <c r="D115" s="70">
        <v>7</v>
      </c>
      <c r="E115" s="47" t="s">
        <v>135</v>
      </c>
      <c r="F115" s="80" t="s">
        <v>6181</v>
      </c>
      <c r="G115" s="70">
        <v>21</v>
      </c>
      <c r="H115" s="47">
        <v>0</v>
      </c>
      <c r="I115" s="48">
        <v>1526.31</v>
      </c>
      <c r="J115" s="47" t="s">
        <v>11</v>
      </c>
      <c r="K115" s="47" t="s">
        <v>12</v>
      </c>
      <c r="L115" s="47" t="s">
        <v>42</v>
      </c>
      <c r="M115" s="20"/>
    </row>
    <row r="116" spans="1:13" x14ac:dyDescent="0.25">
      <c r="A116" s="47" t="str">
        <f>IF('Hospitalisation Details'!A116:A2458="?","Unidentified",'Hospitalisation Details'!A116)</f>
        <v>Id2222</v>
      </c>
      <c r="B116" s="47">
        <f>IF('Hospitalisation Details'!B116="?",AVERAGE('Hospitalisation Details'!$B$2:$B$2344),'Hospitalisation Details'!B116)</f>
        <v>2001</v>
      </c>
      <c r="C116" s="79" t="str">
        <f>IF(OR(('Hospitalisation Details'!C116="?"),ISBLANK('Hospitalisation Details'!C116:C2458)),"Sep",'Hospitalisation Details'!C116)</f>
        <v>Jun</v>
      </c>
      <c r="D116" s="70">
        <v>2</v>
      </c>
      <c r="E116" s="47" t="s">
        <v>136</v>
      </c>
      <c r="F116" s="80" t="s">
        <v>6182</v>
      </c>
      <c r="G116" s="70">
        <v>22</v>
      </c>
      <c r="H116" s="47">
        <v>0</v>
      </c>
      <c r="I116" s="48">
        <v>1532.47</v>
      </c>
      <c r="J116" s="47" t="s">
        <v>11</v>
      </c>
      <c r="K116" s="47" t="s">
        <v>11</v>
      </c>
      <c r="L116" s="47" t="s">
        <v>13</v>
      </c>
      <c r="M116" s="20"/>
    </row>
    <row r="117" spans="1:13" x14ac:dyDescent="0.25">
      <c r="A117" s="47" t="str">
        <f>IF('Hospitalisation Details'!A117:A2459="?","Unidentified",'Hospitalisation Details'!A117)</f>
        <v>Id2221</v>
      </c>
      <c r="B117" s="47">
        <f>IF('Hospitalisation Details'!B117="?",AVERAGE('Hospitalisation Details'!$B$2:$B$2344),'Hospitalisation Details'!B117)</f>
        <v>2001</v>
      </c>
      <c r="C117" s="79" t="str">
        <f>IF(OR(('Hospitalisation Details'!C117="?"),ISBLANK('Hospitalisation Details'!C117:C2459)),"Sep",'Hospitalisation Details'!C117)</f>
        <v>Dec</v>
      </c>
      <c r="D117" s="70">
        <v>5</v>
      </c>
      <c r="E117" s="47" t="s">
        <v>137</v>
      </c>
      <c r="F117" s="80" t="s">
        <v>6183</v>
      </c>
      <c r="G117" s="70">
        <v>21</v>
      </c>
      <c r="H117" s="47">
        <v>0</v>
      </c>
      <c r="I117" s="48">
        <v>1534.3</v>
      </c>
      <c r="J117" s="47" t="s">
        <v>11</v>
      </c>
      <c r="K117" s="47" t="s">
        <v>11</v>
      </c>
      <c r="L117" s="47" t="s">
        <v>13</v>
      </c>
      <c r="M117" s="20"/>
    </row>
    <row r="118" spans="1:13" x14ac:dyDescent="0.25">
      <c r="A118" s="47" t="str">
        <f>IF('Hospitalisation Details'!A118:A2460="?","Unidentified",'Hospitalisation Details'!A118)</f>
        <v>Id2220</v>
      </c>
      <c r="B118" s="47">
        <f>IF('Hospitalisation Details'!B118="?",AVERAGE('Hospitalisation Details'!$B$2:$B$2344),'Hospitalisation Details'!B118)</f>
        <v>1992</v>
      </c>
      <c r="C118" s="79" t="str">
        <f>IF(OR(('Hospitalisation Details'!C118="?"),ISBLANK('Hospitalisation Details'!C118:C2460)),"Sep",'Hospitalisation Details'!C118)</f>
        <v>Sep</v>
      </c>
      <c r="D118" s="70">
        <v>22</v>
      </c>
      <c r="E118" s="47" t="s">
        <v>138</v>
      </c>
      <c r="F118" s="80" t="s">
        <v>6184</v>
      </c>
      <c r="G118" s="70">
        <v>30</v>
      </c>
      <c r="H118" s="47">
        <v>0</v>
      </c>
      <c r="I118" s="48">
        <v>1566.88</v>
      </c>
      <c r="J118" s="47" t="s">
        <v>11</v>
      </c>
      <c r="K118" s="47" t="s">
        <v>16</v>
      </c>
      <c r="L118" s="47" t="s">
        <v>13</v>
      </c>
      <c r="M118" s="20"/>
    </row>
    <row r="119" spans="1:13" x14ac:dyDescent="0.25">
      <c r="A119" s="47" t="str">
        <f>IF('Hospitalisation Details'!A119:A2461="?","Unidentified",'Hospitalisation Details'!A119)</f>
        <v>Id2219</v>
      </c>
      <c r="B119" s="47">
        <f>IF('Hospitalisation Details'!B119="?",AVERAGE('Hospitalisation Details'!$B$2:$B$2344),'Hospitalisation Details'!B119)</f>
        <v>2004</v>
      </c>
      <c r="C119" s="79" t="str">
        <f>IF(OR(('Hospitalisation Details'!C119="?"),ISBLANK('Hospitalisation Details'!C119:C2461)),"Sep",'Hospitalisation Details'!C119)</f>
        <v>Nov</v>
      </c>
      <c r="D119" s="70">
        <v>19</v>
      </c>
      <c r="E119" s="47" t="s">
        <v>139</v>
      </c>
      <c r="F119" s="80" t="s">
        <v>6185</v>
      </c>
      <c r="G119" s="70">
        <v>18</v>
      </c>
      <c r="H119" s="47">
        <v>0</v>
      </c>
      <c r="I119" s="48">
        <v>1607.51</v>
      </c>
      <c r="J119" s="47" t="s">
        <v>11</v>
      </c>
      <c r="K119" s="47" t="s">
        <v>12</v>
      </c>
      <c r="L119" s="47" t="s">
        <v>13</v>
      </c>
      <c r="M119" s="20"/>
    </row>
    <row r="120" spans="1:13" x14ac:dyDescent="0.25">
      <c r="A120" s="47" t="str">
        <f>IF('Hospitalisation Details'!A120:A2462="?","Unidentified",'Hospitalisation Details'!A120)</f>
        <v>Id2218</v>
      </c>
      <c r="B120" s="47">
        <f>IF('Hospitalisation Details'!B120="?",AVERAGE('Hospitalisation Details'!$B$2:$B$2344),'Hospitalisation Details'!B120)</f>
        <v>2004</v>
      </c>
      <c r="C120" s="79" t="str">
        <f>IF(OR(('Hospitalisation Details'!C120="?"),ISBLANK('Hospitalisation Details'!C120:C2462)),"Sep",'Hospitalisation Details'!C120)</f>
        <v>Jul</v>
      </c>
      <c r="D120" s="70">
        <v>22</v>
      </c>
      <c r="E120" s="47" t="s">
        <v>140</v>
      </c>
      <c r="F120" s="80" t="s">
        <v>6186</v>
      </c>
      <c r="G120" s="70">
        <v>18</v>
      </c>
      <c r="H120" s="47">
        <v>0</v>
      </c>
      <c r="I120" s="48">
        <v>1615.77</v>
      </c>
      <c r="J120" s="47" t="s">
        <v>11</v>
      </c>
      <c r="K120" s="47" t="s">
        <v>16</v>
      </c>
      <c r="L120" s="47" t="s">
        <v>13</v>
      </c>
      <c r="M120" s="20"/>
    </row>
    <row r="121" spans="1:13" x14ac:dyDescent="0.25">
      <c r="A121" s="47" t="str">
        <f>IF('Hospitalisation Details'!A121:A2463="?","Unidentified",'Hospitalisation Details'!A121)</f>
        <v>Id2217</v>
      </c>
      <c r="B121" s="47">
        <f>IF('Hospitalisation Details'!B121="?",AVERAGE('Hospitalisation Details'!$B$2:$B$2344),'Hospitalisation Details'!B121)</f>
        <v>1995</v>
      </c>
      <c r="C121" s="79" t="str">
        <f>IF(OR(('Hospitalisation Details'!C121="?"),ISBLANK('Hospitalisation Details'!C121:C2463)),"Sep",'Hospitalisation Details'!C121)</f>
        <v>Aug</v>
      </c>
      <c r="D121" s="70">
        <v>5</v>
      </c>
      <c r="E121" s="47" t="s">
        <v>141</v>
      </c>
      <c r="F121" s="80" t="s">
        <v>6187</v>
      </c>
      <c r="G121" s="70">
        <v>27</v>
      </c>
      <c r="H121" s="47">
        <v>0</v>
      </c>
      <c r="I121" s="48">
        <v>1617.16</v>
      </c>
      <c r="J121" s="47" t="s">
        <v>11</v>
      </c>
      <c r="K121" s="47" t="s">
        <v>16</v>
      </c>
      <c r="L121" s="47" t="s">
        <v>13</v>
      </c>
      <c r="M121" s="20"/>
    </row>
    <row r="122" spans="1:13" x14ac:dyDescent="0.25">
      <c r="A122" s="47" t="str">
        <f>IF('Hospitalisation Details'!A122:A2464="?","Unidentified",'Hospitalisation Details'!A122)</f>
        <v>Id2216</v>
      </c>
      <c r="B122" s="47">
        <f>IF('Hospitalisation Details'!B122="?",AVERAGE('Hospitalisation Details'!$B$2:$B$2344),'Hospitalisation Details'!B122)</f>
        <v>2003</v>
      </c>
      <c r="C122" s="79" t="str">
        <f>IF(OR(('Hospitalisation Details'!C122="?"),ISBLANK('Hospitalisation Details'!C122:C2464)),"Sep",'Hospitalisation Details'!C122)</f>
        <v>Sep</v>
      </c>
      <c r="D122" s="70">
        <v>14</v>
      </c>
      <c r="E122" s="47" t="s">
        <v>142</v>
      </c>
      <c r="F122" s="80" t="s">
        <v>6188</v>
      </c>
      <c r="G122" s="70">
        <v>19</v>
      </c>
      <c r="H122" s="47">
        <v>0</v>
      </c>
      <c r="I122" s="48">
        <v>1621.34</v>
      </c>
      <c r="J122" s="47" t="s">
        <v>11</v>
      </c>
      <c r="K122" s="47" t="s">
        <v>11</v>
      </c>
      <c r="L122" s="47" t="s">
        <v>23</v>
      </c>
      <c r="M122" s="20"/>
    </row>
    <row r="123" spans="1:13" x14ac:dyDescent="0.25">
      <c r="A123" s="47" t="str">
        <f>IF('Hospitalisation Details'!A123:A2465="?","Unidentified",'Hospitalisation Details'!A123)</f>
        <v>Id2215</v>
      </c>
      <c r="B123" s="47">
        <f>IF('Hospitalisation Details'!B123="?",AVERAGE('Hospitalisation Details'!$B$2:$B$2344),'Hospitalisation Details'!B123)</f>
        <v>2004</v>
      </c>
      <c r="C123" s="79" t="str">
        <f>IF(OR(('Hospitalisation Details'!C123="?"),ISBLANK('Hospitalisation Details'!C123:C2465)),"Sep",'Hospitalisation Details'!C123)</f>
        <v>Aug</v>
      </c>
      <c r="D123" s="70">
        <v>21</v>
      </c>
      <c r="E123" s="47" t="s">
        <v>143</v>
      </c>
      <c r="F123" s="80" t="s">
        <v>6189</v>
      </c>
      <c r="G123" s="70">
        <v>18</v>
      </c>
      <c r="H123" s="47">
        <v>0</v>
      </c>
      <c r="I123" s="48">
        <v>1621.88</v>
      </c>
      <c r="J123" s="47" t="s">
        <v>11</v>
      </c>
      <c r="K123" s="47" t="s">
        <v>11</v>
      </c>
      <c r="L123" s="47" t="s">
        <v>13</v>
      </c>
      <c r="M123" s="20"/>
    </row>
    <row r="124" spans="1:13" x14ac:dyDescent="0.25">
      <c r="A124" s="47" t="str">
        <f>IF('Hospitalisation Details'!A124:A2466="?","Unidentified",'Hospitalisation Details'!A124)</f>
        <v>Id2214</v>
      </c>
      <c r="B124" s="47">
        <f>IF('Hospitalisation Details'!B124="?",AVERAGE('Hospitalisation Details'!$B$2:$B$2344),'Hospitalisation Details'!B124)</f>
        <v>2004</v>
      </c>
      <c r="C124" s="79" t="str">
        <f>IF(OR(('Hospitalisation Details'!C124="?"),ISBLANK('Hospitalisation Details'!C124:C2466)),"Sep",'Hospitalisation Details'!C124)</f>
        <v>Jul</v>
      </c>
      <c r="D124" s="70">
        <v>25</v>
      </c>
      <c r="E124" s="47" t="s">
        <v>144</v>
      </c>
      <c r="F124" s="80" t="s">
        <v>6190</v>
      </c>
      <c r="G124" s="70">
        <v>18</v>
      </c>
      <c r="H124" s="47">
        <v>0</v>
      </c>
      <c r="I124" s="48">
        <v>1622.19</v>
      </c>
      <c r="J124" s="47" t="s">
        <v>11</v>
      </c>
      <c r="K124" s="47" t="s">
        <v>16</v>
      </c>
      <c r="L124" s="47" t="s">
        <v>13</v>
      </c>
      <c r="M124" s="20"/>
    </row>
    <row r="125" spans="1:13" x14ac:dyDescent="0.25">
      <c r="A125" s="47" t="str">
        <f>IF('Hospitalisation Details'!A125:A2467="?","Unidentified",'Hospitalisation Details'!A125)</f>
        <v>Id2213</v>
      </c>
      <c r="B125" s="47">
        <f>IF('Hospitalisation Details'!B125="?",AVERAGE('Hospitalisation Details'!$B$2:$B$2344),'Hospitalisation Details'!B125)</f>
        <v>2003</v>
      </c>
      <c r="C125" s="79" t="str">
        <f>IF(OR(('Hospitalisation Details'!C125="?"),ISBLANK('Hospitalisation Details'!C125:C2467)),"Sep",'Hospitalisation Details'!C125)</f>
        <v>Sep</v>
      </c>
      <c r="D125" s="70">
        <v>9</v>
      </c>
      <c r="E125" s="47" t="s">
        <v>145</v>
      </c>
      <c r="F125" s="80" t="s">
        <v>6191</v>
      </c>
      <c r="G125" s="70">
        <v>19</v>
      </c>
      <c r="H125" s="47">
        <v>0</v>
      </c>
      <c r="I125" s="48">
        <v>1625.43</v>
      </c>
      <c r="J125" s="47" t="s">
        <v>11</v>
      </c>
      <c r="K125" s="47" t="s">
        <v>12</v>
      </c>
      <c r="L125" s="47" t="s">
        <v>23</v>
      </c>
      <c r="M125" s="20"/>
    </row>
    <row r="126" spans="1:13" x14ac:dyDescent="0.25">
      <c r="A126" s="47" t="str">
        <f>IF('Hospitalisation Details'!A126:A2468="?","Unidentified",'Hospitalisation Details'!A126)</f>
        <v>Id2212</v>
      </c>
      <c r="B126" s="47">
        <f>IF('Hospitalisation Details'!B126="?",AVERAGE('Hospitalisation Details'!$B$2:$B$2344),'Hospitalisation Details'!B126)</f>
        <v>2003</v>
      </c>
      <c r="C126" s="79" t="str">
        <f>IF(OR(('Hospitalisation Details'!C126="?"),ISBLANK('Hospitalisation Details'!C126:C2468)),"Sep",'Hospitalisation Details'!C126)</f>
        <v>Dec</v>
      </c>
      <c r="D126" s="70">
        <v>4</v>
      </c>
      <c r="E126" s="47" t="s">
        <v>146</v>
      </c>
      <c r="F126" s="80" t="s">
        <v>6192</v>
      </c>
      <c r="G126" s="70">
        <v>19</v>
      </c>
      <c r="H126" s="47">
        <v>0</v>
      </c>
      <c r="I126" s="48">
        <v>1627.28</v>
      </c>
      <c r="J126" s="47" t="s">
        <v>11</v>
      </c>
      <c r="K126" s="47" t="s">
        <v>11</v>
      </c>
      <c r="L126" s="47" t="s">
        <v>23</v>
      </c>
      <c r="M126" s="20"/>
    </row>
    <row r="127" spans="1:13" x14ac:dyDescent="0.25">
      <c r="A127" s="47" t="str">
        <f>IF('Hospitalisation Details'!A127:A2469="?","Unidentified",'Hospitalisation Details'!A127)</f>
        <v>Id2211</v>
      </c>
      <c r="B127" s="47">
        <f>IF('Hospitalisation Details'!B127="?",AVERAGE('Hospitalisation Details'!$B$2:$B$2344),'Hospitalisation Details'!B127)</f>
        <v>2003</v>
      </c>
      <c r="C127" s="79" t="str">
        <f>IF(OR(('Hospitalisation Details'!C127="?"),ISBLANK('Hospitalisation Details'!C127:C2469)),"Sep",'Hospitalisation Details'!C127)</f>
        <v>Jul</v>
      </c>
      <c r="D127" s="70">
        <v>17</v>
      </c>
      <c r="E127" s="47" t="s">
        <v>147</v>
      </c>
      <c r="F127" s="80" t="s">
        <v>6193</v>
      </c>
      <c r="G127" s="70">
        <v>19</v>
      </c>
      <c r="H127" s="47">
        <v>0</v>
      </c>
      <c r="I127" s="48">
        <v>1628.47</v>
      </c>
      <c r="J127" s="47" t="s">
        <v>11</v>
      </c>
      <c r="K127" s="47" t="s">
        <v>16</v>
      </c>
      <c r="L127" s="47" t="s">
        <v>23</v>
      </c>
      <c r="M127" s="20"/>
    </row>
    <row r="128" spans="1:13" x14ac:dyDescent="0.25">
      <c r="A128" s="47" t="str">
        <f>IF('Hospitalisation Details'!A128:A2470="?","Unidentified",'Hospitalisation Details'!A128)</f>
        <v>Id2210</v>
      </c>
      <c r="B128" s="47">
        <f>IF('Hospitalisation Details'!B128="?",AVERAGE('Hospitalisation Details'!$B$2:$B$2344),'Hospitalisation Details'!B128)</f>
        <v>2004</v>
      </c>
      <c r="C128" s="79" t="str">
        <f>IF(OR(('Hospitalisation Details'!C128="?"),ISBLANK('Hospitalisation Details'!C128:C2470)),"Sep",'Hospitalisation Details'!C128)</f>
        <v>Oct</v>
      </c>
      <c r="D128" s="70">
        <v>4</v>
      </c>
      <c r="E128" s="47" t="s">
        <v>148</v>
      </c>
      <c r="F128" s="80" t="s">
        <v>6194</v>
      </c>
      <c r="G128" s="70">
        <v>18</v>
      </c>
      <c r="H128" s="47">
        <v>0</v>
      </c>
      <c r="I128" s="48">
        <v>1629.83</v>
      </c>
      <c r="J128" s="47" t="s">
        <v>11</v>
      </c>
      <c r="K128" s="47" t="s">
        <v>11</v>
      </c>
      <c r="L128" s="47" t="s">
        <v>13</v>
      </c>
      <c r="M128" s="20"/>
    </row>
    <row r="129" spans="1:13" x14ac:dyDescent="0.25">
      <c r="A129" s="47" t="str">
        <f>IF('Hospitalisation Details'!A129:A2471="?","Unidentified",'Hospitalisation Details'!A129)</f>
        <v>Id2209</v>
      </c>
      <c r="B129" s="47">
        <f>IF('Hospitalisation Details'!B129="?",AVERAGE('Hospitalisation Details'!$B$2:$B$2344),'Hospitalisation Details'!B129)</f>
        <v>2004</v>
      </c>
      <c r="C129" s="79" t="str">
        <f>IF(OR(('Hospitalisation Details'!C129="?"),ISBLANK('Hospitalisation Details'!C129:C2471)),"Sep",'Hospitalisation Details'!C129)</f>
        <v>Dec</v>
      </c>
      <c r="D129" s="70">
        <v>5</v>
      </c>
      <c r="E129" s="47" t="s">
        <v>149</v>
      </c>
      <c r="F129" s="80" t="s">
        <v>6195</v>
      </c>
      <c r="G129" s="70">
        <v>18</v>
      </c>
      <c r="H129" s="47">
        <v>0</v>
      </c>
      <c r="I129" s="48">
        <v>1631.67</v>
      </c>
      <c r="J129" s="47" t="s">
        <v>11</v>
      </c>
      <c r="K129" s="47" t="s">
        <v>12</v>
      </c>
      <c r="L129" s="47" t="s">
        <v>13</v>
      </c>
      <c r="M129" s="20"/>
    </row>
    <row r="130" spans="1:13" x14ac:dyDescent="0.25">
      <c r="A130" s="47" t="str">
        <f>IF('Hospitalisation Details'!A130:A2472="?","Unidentified",'Hospitalisation Details'!A130)</f>
        <v>Id2208</v>
      </c>
      <c r="B130" s="47">
        <f>IF('Hospitalisation Details'!B130="?",AVERAGE('Hospitalisation Details'!$B$2:$B$2344),'Hospitalisation Details'!B130)</f>
        <v>2004</v>
      </c>
      <c r="C130" s="79" t="str">
        <f>IF(OR(('Hospitalisation Details'!C130="?"),ISBLANK('Hospitalisation Details'!C130:C2472)),"Sep",'Hospitalisation Details'!C130)</f>
        <v>Jul</v>
      </c>
      <c r="D130" s="70">
        <v>9</v>
      </c>
      <c r="E130" s="47" t="s">
        <v>150</v>
      </c>
      <c r="F130" s="80" t="s">
        <v>6135</v>
      </c>
      <c r="G130" s="70">
        <v>18</v>
      </c>
      <c r="H130" s="47">
        <v>0</v>
      </c>
      <c r="I130" s="48">
        <v>1631.82</v>
      </c>
      <c r="J130" s="47" t="s">
        <v>11</v>
      </c>
      <c r="K130" s="47" t="s">
        <v>16</v>
      </c>
      <c r="L130" s="47" t="s">
        <v>13</v>
      </c>
      <c r="M130" s="20"/>
    </row>
    <row r="131" spans="1:13" x14ac:dyDescent="0.25">
      <c r="A131" s="47" t="str">
        <f>IF('Hospitalisation Details'!A131:A2473="?","Unidentified",'Hospitalisation Details'!A131)</f>
        <v>Id2207</v>
      </c>
      <c r="B131" s="47">
        <f>IF('Hospitalisation Details'!B131="?",AVERAGE('Hospitalisation Details'!$B$2:$B$2344),'Hospitalisation Details'!B131)</f>
        <v>2003</v>
      </c>
      <c r="C131" s="79" t="str">
        <f>IF(OR(('Hospitalisation Details'!C131="?"),ISBLANK('Hospitalisation Details'!C131:C2473)),"Sep",'Hospitalisation Details'!C131)</f>
        <v>Oct</v>
      </c>
      <c r="D131" s="70">
        <v>3</v>
      </c>
      <c r="E131" s="47" t="s">
        <v>151</v>
      </c>
      <c r="F131" s="80" t="s">
        <v>6196</v>
      </c>
      <c r="G131" s="70">
        <v>19</v>
      </c>
      <c r="H131" s="47">
        <v>0</v>
      </c>
      <c r="I131" s="48">
        <v>1632.04</v>
      </c>
      <c r="J131" s="47" t="s">
        <v>11</v>
      </c>
      <c r="K131" s="47" t="s">
        <v>11</v>
      </c>
      <c r="L131" s="47" t="s">
        <v>23</v>
      </c>
      <c r="M131" s="20"/>
    </row>
    <row r="132" spans="1:13" x14ac:dyDescent="0.25">
      <c r="A132" s="47" t="str">
        <f>IF('Hospitalisation Details'!A132:A2474="?","Unidentified",'Hospitalisation Details'!A132)</f>
        <v>Id2206</v>
      </c>
      <c r="B132" s="47">
        <f>IF('Hospitalisation Details'!B132="?",AVERAGE('Hospitalisation Details'!$B$2:$B$2344),'Hospitalisation Details'!B132)</f>
        <v>2003</v>
      </c>
      <c r="C132" s="79" t="str">
        <f>IF(OR(('Hospitalisation Details'!C132="?"),ISBLANK('Hospitalisation Details'!C132:C2474)),"Sep",'Hospitalisation Details'!C132)</f>
        <v>Sep</v>
      </c>
      <c r="D132" s="70">
        <v>16</v>
      </c>
      <c r="E132" s="47" t="s">
        <v>152</v>
      </c>
      <c r="F132" s="80" t="s">
        <v>6197</v>
      </c>
      <c r="G132" s="70">
        <v>19</v>
      </c>
      <c r="H132" s="47">
        <v>0</v>
      </c>
      <c r="I132" s="48">
        <v>1632.56</v>
      </c>
      <c r="J132" s="47" t="s">
        <v>11</v>
      </c>
      <c r="K132" s="47" t="s">
        <v>11</v>
      </c>
      <c r="L132" s="47" t="s">
        <v>23</v>
      </c>
      <c r="M132" s="20"/>
    </row>
    <row r="133" spans="1:13" x14ac:dyDescent="0.25">
      <c r="A133" s="47" t="str">
        <f>IF('Hospitalisation Details'!A133:A2475="?","Unidentified",'Hospitalisation Details'!A133)</f>
        <v>Id2205</v>
      </c>
      <c r="B133" s="47">
        <f>IF('Hospitalisation Details'!B133="?",AVERAGE('Hospitalisation Details'!$B$2:$B$2344),'Hospitalisation Details'!B133)</f>
        <v>2004</v>
      </c>
      <c r="C133" s="79" t="str">
        <f>IF(OR(('Hospitalisation Details'!C133="?"),ISBLANK('Hospitalisation Details'!C133:C2475)),"Sep",'Hospitalisation Details'!C133)</f>
        <v>Dec</v>
      </c>
      <c r="D133" s="70">
        <v>13</v>
      </c>
      <c r="E133" s="47" t="s">
        <v>153</v>
      </c>
      <c r="F133" s="80" t="s">
        <v>6198</v>
      </c>
      <c r="G133" s="70">
        <v>18</v>
      </c>
      <c r="H133" s="47">
        <v>0</v>
      </c>
      <c r="I133" s="48">
        <v>1633.04</v>
      </c>
      <c r="J133" s="47" t="s">
        <v>11</v>
      </c>
      <c r="K133" s="47" t="s">
        <v>11</v>
      </c>
      <c r="L133" s="47" t="s">
        <v>13</v>
      </c>
      <c r="M133" s="20"/>
    </row>
    <row r="134" spans="1:13" x14ac:dyDescent="0.25">
      <c r="A134" s="47" t="str">
        <f>IF('Hospitalisation Details'!A134:A2476="?","Unidentified",'Hospitalisation Details'!A134)</f>
        <v>Id2204</v>
      </c>
      <c r="B134" s="47">
        <f>IF('Hospitalisation Details'!B134="?",AVERAGE('Hospitalisation Details'!$B$2:$B$2344),'Hospitalisation Details'!B134)</f>
        <v>2004</v>
      </c>
      <c r="C134" s="79" t="str">
        <f>IF(OR(('Hospitalisation Details'!C134="?"),ISBLANK('Hospitalisation Details'!C134:C2476)),"Sep",'Hospitalisation Details'!C134)</f>
        <v>Aug</v>
      </c>
      <c r="D134" s="70">
        <v>8</v>
      </c>
      <c r="E134" s="47" t="s">
        <v>154</v>
      </c>
      <c r="F134" s="80" t="s">
        <v>6199</v>
      </c>
      <c r="G134" s="70">
        <v>18</v>
      </c>
      <c r="H134" s="47">
        <v>0</v>
      </c>
      <c r="I134" s="48">
        <v>1633.96</v>
      </c>
      <c r="J134" s="47" t="s">
        <v>11</v>
      </c>
      <c r="K134" s="47" t="s">
        <v>16</v>
      </c>
      <c r="L134" s="47" t="s">
        <v>13</v>
      </c>
      <c r="M134" s="20"/>
    </row>
    <row r="135" spans="1:13" x14ac:dyDescent="0.25">
      <c r="A135" s="47" t="str">
        <f>IF('Hospitalisation Details'!A135:A2477="?","Unidentified",'Hospitalisation Details'!A135)</f>
        <v>Id2203</v>
      </c>
      <c r="B135" s="47">
        <f>IF('Hospitalisation Details'!B135="?",AVERAGE('Hospitalisation Details'!$B$2:$B$2344),'Hospitalisation Details'!B135)</f>
        <v>2004</v>
      </c>
      <c r="C135" s="79" t="str">
        <f>IF(OR(('Hospitalisation Details'!C135="?"),ISBLANK('Hospitalisation Details'!C135:C2477)),"Sep",'Hospitalisation Details'!C135)</f>
        <v>Jun</v>
      </c>
      <c r="D135" s="70">
        <v>13</v>
      </c>
      <c r="E135" s="47" t="s">
        <v>155</v>
      </c>
      <c r="F135" s="80" t="s">
        <v>6200</v>
      </c>
      <c r="G135" s="70">
        <v>18</v>
      </c>
      <c r="H135" s="47">
        <v>0</v>
      </c>
      <c r="I135" s="48">
        <v>1634.57</v>
      </c>
      <c r="J135" s="47" t="s">
        <v>11</v>
      </c>
      <c r="K135" s="47" t="s">
        <v>11</v>
      </c>
      <c r="L135" s="47" t="s">
        <v>13</v>
      </c>
      <c r="M135" s="20"/>
    </row>
    <row r="136" spans="1:13" x14ac:dyDescent="0.25">
      <c r="A136" s="47" t="str">
        <f>IF('Hospitalisation Details'!A136:A2478="?","Unidentified",'Hospitalisation Details'!A136)</f>
        <v>Id2202</v>
      </c>
      <c r="B136" s="47">
        <f>IF('Hospitalisation Details'!B136="?",AVERAGE('Hospitalisation Details'!$B$2:$B$2344),'Hospitalisation Details'!B136)</f>
        <v>2003</v>
      </c>
      <c r="C136" s="79" t="str">
        <f>IF(OR(('Hospitalisation Details'!C136="?"),ISBLANK('Hospitalisation Details'!C136:C2478)),"Sep",'Hospitalisation Details'!C136)</f>
        <v>Dec</v>
      </c>
      <c r="D136" s="70">
        <v>30</v>
      </c>
      <c r="E136" s="47" t="s">
        <v>156</v>
      </c>
      <c r="F136" s="80" t="s">
        <v>6201</v>
      </c>
      <c r="G136" s="70">
        <v>19</v>
      </c>
      <c r="H136" s="47">
        <v>0</v>
      </c>
      <c r="I136" s="48">
        <v>1635.73</v>
      </c>
      <c r="J136" s="47" t="s">
        <v>11</v>
      </c>
      <c r="K136" s="47" t="s">
        <v>12</v>
      </c>
      <c r="L136" s="47" t="s">
        <v>23</v>
      </c>
      <c r="M136" s="20"/>
    </row>
    <row r="137" spans="1:13" x14ac:dyDescent="0.25">
      <c r="A137" s="47" t="str">
        <f>IF('Hospitalisation Details'!A137:A2479="?","Unidentified",'Hospitalisation Details'!A137)</f>
        <v>Id2201</v>
      </c>
      <c r="B137" s="47">
        <f>IF('Hospitalisation Details'!B137="?",AVERAGE('Hospitalisation Details'!$B$2:$B$2344),'Hospitalisation Details'!B137)</f>
        <v>2003</v>
      </c>
      <c r="C137" s="79" t="str">
        <f>IF(OR(('Hospitalisation Details'!C137="?"),ISBLANK('Hospitalisation Details'!C137:C2479)),"Sep",'Hospitalisation Details'!C137)</f>
        <v>Sep</v>
      </c>
      <c r="D137" s="70">
        <v>16</v>
      </c>
      <c r="E137" s="47" t="s">
        <v>157</v>
      </c>
      <c r="F137" s="80" t="s">
        <v>6197</v>
      </c>
      <c r="G137" s="70">
        <v>19</v>
      </c>
      <c r="H137" s="47">
        <v>0</v>
      </c>
      <c r="I137" s="48">
        <v>1639.56</v>
      </c>
      <c r="J137" s="47" t="s">
        <v>11</v>
      </c>
      <c r="K137" s="47" t="s">
        <v>11</v>
      </c>
      <c r="L137" s="47" t="s">
        <v>23</v>
      </c>
      <c r="M137" s="20"/>
    </row>
    <row r="138" spans="1:13" x14ac:dyDescent="0.25">
      <c r="A138" s="47" t="str">
        <f>IF('Hospitalisation Details'!A138:A2480="?","Unidentified",'Hospitalisation Details'!A138)</f>
        <v>Id2200</v>
      </c>
      <c r="B138" s="47">
        <f>IF('Hospitalisation Details'!B138="?",AVERAGE('Hospitalisation Details'!$B$2:$B$2344),'Hospitalisation Details'!B138)</f>
        <v>2003</v>
      </c>
      <c r="C138" s="79" t="str">
        <f>IF(OR(('Hospitalisation Details'!C138="?"),ISBLANK('Hospitalisation Details'!C138:C2480)),"Sep",'Hospitalisation Details'!C138)</f>
        <v>Aug</v>
      </c>
      <c r="D138" s="70">
        <v>21</v>
      </c>
      <c r="E138" s="47" t="s">
        <v>158</v>
      </c>
      <c r="F138" s="80" t="s">
        <v>6202</v>
      </c>
      <c r="G138" s="70">
        <v>19</v>
      </c>
      <c r="H138" s="47">
        <v>0</v>
      </c>
      <c r="I138" s="48">
        <v>1639.56</v>
      </c>
      <c r="J138" s="47" t="s">
        <v>11</v>
      </c>
      <c r="K138" s="47" t="s">
        <v>11</v>
      </c>
      <c r="L138" s="47" t="s">
        <v>23</v>
      </c>
      <c r="M138" s="20"/>
    </row>
    <row r="139" spans="1:13" x14ac:dyDescent="0.25">
      <c r="A139" s="47" t="str">
        <f>IF('Hospitalisation Details'!A139:A2481="?","Unidentified",'Hospitalisation Details'!A139)</f>
        <v>Id2199</v>
      </c>
      <c r="B139" s="47">
        <f>IF('Hospitalisation Details'!B139="?",AVERAGE('Hospitalisation Details'!$B$2:$B$2344),'Hospitalisation Details'!B139)</f>
        <v>2003</v>
      </c>
      <c r="C139" s="79" t="str">
        <f>IF(OR(('Hospitalisation Details'!C139="?"),ISBLANK('Hospitalisation Details'!C139:C2481)),"Sep",'Hospitalisation Details'!C139)</f>
        <v>Dec</v>
      </c>
      <c r="D139" s="70">
        <v>30</v>
      </c>
      <c r="E139" s="47" t="s">
        <v>159</v>
      </c>
      <c r="F139" s="80" t="s">
        <v>6201</v>
      </c>
      <c r="G139" s="70">
        <v>19</v>
      </c>
      <c r="H139" s="47">
        <v>0</v>
      </c>
      <c r="I139" s="48">
        <v>1646.43</v>
      </c>
      <c r="J139" s="47" t="s">
        <v>11</v>
      </c>
      <c r="K139" s="47" t="s">
        <v>16</v>
      </c>
      <c r="L139" s="47" t="s">
        <v>23</v>
      </c>
      <c r="M139" s="20"/>
    </row>
    <row r="140" spans="1:13" x14ac:dyDescent="0.25">
      <c r="A140" s="47" t="str">
        <f>IF('Hospitalisation Details'!A140:A2482="?","Unidentified",'Hospitalisation Details'!A140)</f>
        <v>Id2198</v>
      </c>
      <c r="B140" s="47">
        <f>IF('Hospitalisation Details'!B140="?",AVERAGE('Hospitalisation Details'!$B$2:$B$2344),'Hospitalisation Details'!B140)</f>
        <v>2000</v>
      </c>
      <c r="C140" s="79" t="str">
        <f>IF(OR(('Hospitalisation Details'!C140="?"),ISBLANK('Hospitalisation Details'!C140:C2482)),"Sep",'Hospitalisation Details'!C140)</f>
        <v>Oct</v>
      </c>
      <c r="D140" s="70">
        <v>23</v>
      </c>
      <c r="E140" s="47" t="s">
        <v>160</v>
      </c>
      <c r="F140" s="80" t="s">
        <v>6203</v>
      </c>
      <c r="G140" s="70">
        <v>22</v>
      </c>
      <c r="H140" s="47">
        <v>0</v>
      </c>
      <c r="I140" s="48">
        <v>1665</v>
      </c>
      <c r="J140" s="47" t="s">
        <v>11</v>
      </c>
      <c r="K140" s="47" t="s">
        <v>11</v>
      </c>
      <c r="L140" s="47" t="s">
        <v>13</v>
      </c>
      <c r="M140" s="20"/>
    </row>
    <row r="141" spans="1:13" x14ac:dyDescent="0.25">
      <c r="A141" s="47" t="str">
        <f>IF('Hospitalisation Details'!A141:A2483="?","Unidentified",'Hospitalisation Details'!A141)</f>
        <v>Id2197</v>
      </c>
      <c r="B141" s="47">
        <f>IF('Hospitalisation Details'!B141="?",AVERAGE('Hospitalisation Details'!$B$2:$B$2344),'Hospitalisation Details'!B141)</f>
        <v>2000</v>
      </c>
      <c r="C141" s="79" t="str">
        <f>IF(OR(('Hospitalisation Details'!C141="?"),ISBLANK('Hospitalisation Details'!C141:C2483)),"Sep",'Hospitalisation Details'!C141)</f>
        <v>Jun</v>
      </c>
      <c r="D141" s="70">
        <v>10</v>
      </c>
      <c r="E141" s="47" t="s">
        <v>161</v>
      </c>
      <c r="F141" s="80" t="s">
        <v>6204</v>
      </c>
      <c r="G141" s="70">
        <v>22</v>
      </c>
      <c r="H141" s="47">
        <v>0</v>
      </c>
      <c r="I141" s="48">
        <v>1674.63</v>
      </c>
      <c r="J141" s="47" t="s">
        <v>11</v>
      </c>
      <c r="K141" s="47" t="s">
        <v>11</v>
      </c>
      <c r="L141" s="47" t="s">
        <v>13</v>
      </c>
      <c r="M141" s="20"/>
    </row>
    <row r="142" spans="1:13" x14ac:dyDescent="0.25">
      <c r="A142" s="47" t="str">
        <f>IF('Hospitalisation Details'!A142:A2484="?","Unidentified",'Hospitalisation Details'!A142)</f>
        <v>Id2196</v>
      </c>
      <c r="B142" s="47">
        <f>IF('Hospitalisation Details'!B142="?",AVERAGE('Hospitalisation Details'!$B$2:$B$2344),'Hospitalisation Details'!B142)</f>
        <v>2000</v>
      </c>
      <c r="C142" s="79" t="str">
        <f>IF(OR(('Hospitalisation Details'!C142="?"),ISBLANK('Hospitalisation Details'!C142:C2484)),"Sep",'Hospitalisation Details'!C142)</f>
        <v>Oct</v>
      </c>
      <c r="D142" s="70">
        <v>21</v>
      </c>
      <c r="E142" s="47" t="s">
        <v>162</v>
      </c>
      <c r="F142" s="80" t="s">
        <v>6205</v>
      </c>
      <c r="G142" s="70">
        <v>22</v>
      </c>
      <c r="H142" s="47">
        <v>0</v>
      </c>
      <c r="I142" s="48">
        <v>1682.6</v>
      </c>
      <c r="J142" s="47" t="s">
        <v>11</v>
      </c>
      <c r="K142" s="47" t="s">
        <v>11</v>
      </c>
      <c r="L142" s="47" t="s">
        <v>42</v>
      </c>
      <c r="M142" s="20"/>
    </row>
    <row r="143" spans="1:13" x14ac:dyDescent="0.25">
      <c r="A143" s="47" t="str">
        <f>IF('Hospitalisation Details'!A143:A2485="?","Unidentified",'Hospitalisation Details'!A143)</f>
        <v>Id2195</v>
      </c>
      <c r="B143" s="47">
        <f>IF('Hospitalisation Details'!B143="?",AVERAGE('Hospitalisation Details'!$B$2:$B$2344),'Hospitalisation Details'!B143)</f>
        <v>2004</v>
      </c>
      <c r="C143" s="79" t="str">
        <f>IF(OR(('Hospitalisation Details'!C143="?"),ISBLANK('Hospitalisation Details'!C143:C2485)),"Sep",'Hospitalisation Details'!C143)</f>
        <v>Nov</v>
      </c>
      <c r="D143" s="70">
        <v>17</v>
      </c>
      <c r="E143" s="47" t="s">
        <v>163</v>
      </c>
      <c r="F143" s="80" t="s">
        <v>6206</v>
      </c>
      <c r="G143" s="70">
        <v>18</v>
      </c>
      <c r="H143" s="47">
        <v>0</v>
      </c>
      <c r="I143" s="48">
        <v>1694.8</v>
      </c>
      <c r="J143" s="47" t="s">
        <v>11</v>
      </c>
      <c r="K143" s="47" t="s">
        <v>11</v>
      </c>
      <c r="L143" s="47" t="s">
        <v>164</v>
      </c>
      <c r="M143" s="20"/>
    </row>
    <row r="144" spans="1:13" x14ac:dyDescent="0.25">
      <c r="A144" s="47" t="str">
        <f>IF('Hospitalisation Details'!A144:A2486="?","Unidentified",'Hospitalisation Details'!A144)</f>
        <v>Id2194</v>
      </c>
      <c r="B144" s="47">
        <f>IF('Hospitalisation Details'!B144="?",AVERAGE('Hospitalisation Details'!$B$2:$B$2344),'Hospitalisation Details'!B144)</f>
        <v>2004</v>
      </c>
      <c r="C144" s="79" t="str">
        <f>IF(OR(('Hospitalisation Details'!C144="?"),ISBLANK('Hospitalisation Details'!C144:C2486)),"Sep",'Hospitalisation Details'!C144)</f>
        <v>Dec</v>
      </c>
      <c r="D144" s="70">
        <v>10</v>
      </c>
      <c r="E144" s="47" t="s">
        <v>165</v>
      </c>
      <c r="F144" s="80" t="s">
        <v>6207</v>
      </c>
      <c r="G144" s="70">
        <v>18</v>
      </c>
      <c r="H144" s="47">
        <v>0</v>
      </c>
      <c r="I144" s="48">
        <v>1702.46</v>
      </c>
      <c r="J144" s="47" t="s">
        <v>11</v>
      </c>
      <c r="K144" s="47" t="s">
        <v>12</v>
      </c>
      <c r="L144" s="47" t="s">
        <v>166</v>
      </c>
      <c r="M144" s="20"/>
    </row>
    <row r="145" spans="1:13" x14ac:dyDescent="0.25">
      <c r="A145" s="47" t="str">
        <f>IF('Hospitalisation Details'!A145:A2487="?","Unidentified",'Hospitalisation Details'!A145)</f>
        <v>Id2193</v>
      </c>
      <c r="B145" s="47">
        <f>IF('Hospitalisation Details'!B145="?",AVERAGE('Hospitalisation Details'!$B$2:$B$2344),'Hospitalisation Details'!B145)</f>
        <v>2004</v>
      </c>
      <c r="C145" s="79" t="str">
        <f>IF(OR(('Hospitalisation Details'!C145="?"),ISBLANK('Hospitalisation Details'!C145:C2487)),"Sep",'Hospitalisation Details'!C145)</f>
        <v>Nov</v>
      </c>
      <c r="D145" s="70">
        <v>7</v>
      </c>
      <c r="E145" s="47" t="s">
        <v>167</v>
      </c>
      <c r="F145" s="80" t="s">
        <v>6208</v>
      </c>
      <c r="G145" s="70">
        <v>18</v>
      </c>
      <c r="H145" s="47">
        <v>0</v>
      </c>
      <c r="I145" s="48">
        <v>1704.57</v>
      </c>
      <c r="J145" s="47" t="s">
        <v>11</v>
      </c>
      <c r="K145" s="47" t="s">
        <v>16</v>
      </c>
      <c r="L145" s="47" t="s">
        <v>168</v>
      </c>
      <c r="M145" s="20"/>
    </row>
    <row r="146" spans="1:13" x14ac:dyDescent="0.25">
      <c r="A146" s="47" t="str">
        <f>IF('Hospitalisation Details'!A146:A2488="?","Unidentified",'Hospitalisation Details'!A146)</f>
        <v>Id2192</v>
      </c>
      <c r="B146" s="47">
        <f>IF('Hospitalisation Details'!B146="?",AVERAGE('Hospitalisation Details'!$B$2:$B$2344),'Hospitalisation Details'!B146)</f>
        <v>2004</v>
      </c>
      <c r="C146" s="79" t="str">
        <f>IF(OR(('Hospitalisation Details'!C146="?"),ISBLANK('Hospitalisation Details'!C146:C2488)),"Sep",'Hospitalisation Details'!C146)</f>
        <v>Dec</v>
      </c>
      <c r="D146" s="70">
        <v>14</v>
      </c>
      <c r="E146" s="47" t="s">
        <v>169</v>
      </c>
      <c r="F146" s="80" t="s">
        <v>6209</v>
      </c>
      <c r="G146" s="70">
        <v>18</v>
      </c>
      <c r="H146" s="47">
        <v>0</v>
      </c>
      <c r="I146" s="48">
        <v>1704.7</v>
      </c>
      <c r="J146" s="47" t="s">
        <v>11</v>
      </c>
      <c r="K146" s="47" t="s">
        <v>12</v>
      </c>
      <c r="L146" s="47" t="s">
        <v>170</v>
      </c>
      <c r="M146" s="20"/>
    </row>
    <row r="147" spans="1:13" x14ac:dyDescent="0.25">
      <c r="A147" s="47" t="str">
        <f>IF('Hospitalisation Details'!A147:A2489="?","Unidentified",'Hospitalisation Details'!A147)</f>
        <v>Id2191</v>
      </c>
      <c r="B147" s="47">
        <f>IF('Hospitalisation Details'!B147="?",AVERAGE('Hospitalisation Details'!$B$2:$B$2344),'Hospitalisation Details'!B147)</f>
        <v>2004</v>
      </c>
      <c r="C147" s="79" t="str">
        <f>IF(OR(('Hospitalisation Details'!C147="?"),ISBLANK('Hospitalisation Details'!C147:C2489)),"Sep",'Hospitalisation Details'!C147)</f>
        <v>Dec</v>
      </c>
      <c r="D147" s="70">
        <v>6</v>
      </c>
      <c r="E147" s="47" t="s">
        <v>171</v>
      </c>
      <c r="F147" s="80" t="s">
        <v>6210</v>
      </c>
      <c r="G147" s="70">
        <v>18</v>
      </c>
      <c r="H147" s="47">
        <v>0</v>
      </c>
      <c r="I147" s="48">
        <v>1705.62</v>
      </c>
      <c r="J147" s="47" t="s">
        <v>11</v>
      </c>
      <c r="K147" s="47" t="s">
        <v>11</v>
      </c>
      <c r="L147" s="47" t="s">
        <v>164</v>
      </c>
      <c r="M147" s="20"/>
    </row>
    <row r="148" spans="1:13" x14ac:dyDescent="0.25">
      <c r="A148" s="47" t="str">
        <f>IF('Hospitalisation Details'!A148:A2490="?","Unidentified",'Hospitalisation Details'!A148)</f>
        <v>Id2190</v>
      </c>
      <c r="B148" s="47">
        <f>IF('Hospitalisation Details'!B148="?",AVERAGE('Hospitalisation Details'!$B$2:$B$2344),'Hospitalisation Details'!B148)</f>
        <v>2004</v>
      </c>
      <c r="C148" s="79" t="str">
        <f>IF(OR(('Hospitalisation Details'!C148="?"),ISBLANK('Hospitalisation Details'!C148:C2490)),"Sep",'Hospitalisation Details'!C148)</f>
        <v>Oct</v>
      </c>
      <c r="D148" s="70">
        <v>17</v>
      </c>
      <c r="E148" s="47" t="s">
        <v>172</v>
      </c>
      <c r="F148" s="80" t="s">
        <v>6211</v>
      </c>
      <c r="G148" s="70">
        <v>18</v>
      </c>
      <c r="H148" s="47">
        <v>0</v>
      </c>
      <c r="I148" s="48">
        <v>1708</v>
      </c>
      <c r="J148" s="47" t="s">
        <v>12</v>
      </c>
      <c r="K148" s="47" t="s">
        <v>11</v>
      </c>
      <c r="L148" s="47" t="s">
        <v>168</v>
      </c>
      <c r="M148" s="20"/>
    </row>
    <row r="149" spans="1:13" x14ac:dyDescent="0.25">
      <c r="A149" s="47" t="str">
        <f>IF('Hospitalisation Details'!A149:A2491="?","Unidentified",'Hospitalisation Details'!A149)</f>
        <v>Id2189</v>
      </c>
      <c r="B149" s="47">
        <f>IF('Hospitalisation Details'!B149="?",AVERAGE('Hospitalisation Details'!$B$2:$B$2344),'Hospitalisation Details'!B149)</f>
        <v>2004</v>
      </c>
      <c r="C149" s="79" t="str">
        <f>IF(OR(('Hospitalisation Details'!C149="?"),ISBLANK('Hospitalisation Details'!C149:C2491)),"Sep",'Hospitalisation Details'!C149)</f>
        <v>Dec</v>
      </c>
      <c r="D149" s="70">
        <v>12</v>
      </c>
      <c r="E149" s="47" t="s">
        <v>173</v>
      </c>
      <c r="F149" s="80" t="s">
        <v>6212</v>
      </c>
      <c r="G149" s="70">
        <v>18</v>
      </c>
      <c r="H149" s="47">
        <v>0</v>
      </c>
      <c r="I149" s="48">
        <v>1708.93</v>
      </c>
      <c r="J149" s="47" t="s">
        <v>12</v>
      </c>
      <c r="K149" s="47" t="s">
        <v>16</v>
      </c>
      <c r="L149" s="47" t="s">
        <v>166</v>
      </c>
      <c r="M149" s="20"/>
    </row>
    <row r="150" spans="1:13" x14ac:dyDescent="0.25">
      <c r="A150" s="47" t="str">
        <f>IF('Hospitalisation Details'!A150:A2492="?","Unidentified",'Hospitalisation Details'!A150)</f>
        <v>Id2188</v>
      </c>
      <c r="B150" s="47">
        <f>IF('Hospitalisation Details'!B150="?",AVERAGE('Hospitalisation Details'!$B$2:$B$2344),'Hospitalisation Details'!B150)</f>
        <v>2004</v>
      </c>
      <c r="C150" s="79" t="str">
        <f>IF(OR(('Hospitalisation Details'!C150="?"),ISBLANK('Hospitalisation Details'!C150:C2492)),"Sep",'Hospitalisation Details'!C150)</f>
        <v>Sep</v>
      </c>
      <c r="D150" s="70">
        <v>19</v>
      </c>
      <c r="E150" s="47" t="s">
        <v>174</v>
      </c>
      <c r="F150" s="80" t="s">
        <v>6213</v>
      </c>
      <c r="G150" s="70">
        <v>18</v>
      </c>
      <c r="H150" s="47">
        <v>1</v>
      </c>
      <c r="I150" s="48">
        <v>1711.03</v>
      </c>
      <c r="J150" s="47" t="s">
        <v>12</v>
      </c>
      <c r="K150" s="47" t="s">
        <v>12</v>
      </c>
      <c r="L150" s="47" t="s">
        <v>13</v>
      </c>
      <c r="M150" s="20"/>
    </row>
    <row r="151" spans="1:13" x14ac:dyDescent="0.25">
      <c r="A151" s="47" t="str">
        <f>IF('Hospitalisation Details'!A151:A2493="?","Unidentified",'Hospitalisation Details'!A151)</f>
        <v>Id2187</v>
      </c>
      <c r="B151" s="47">
        <f>IF('Hospitalisation Details'!B151="?",AVERAGE('Hospitalisation Details'!$B$2:$B$2344),'Hospitalisation Details'!B151)</f>
        <v>2004</v>
      </c>
      <c r="C151" s="79" t="str">
        <f>IF(OR(('Hospitalisation Details'!C151="?"),ISBLANK('Hospitalisation Details'!C151:C2493)),"Sep",'Hospitalisation Details'!C151)</f>
        <v>Sep</v>
      </c>
      <c r="D151" s="70">
        <v>21</v>
      </c>
      <c r="E151" s="47" t="s">
        <v>175</v>
      </c>
      <c r="F151" s="80" t="s">
        <v>6214</v>
      </c>
      <c r="G151" s="70">
        <v>18</v>
      </c>
      <c r="H151" s="47">
        <v>0</v>
      </c>
      <c r="I151" s="48">
        <v>1712.23</v>
      </c>
      <c r="J151" s="47" t="s">
        <v>12</v>
      </c>
      <c r="K151" s="47" t="s">
        <v>16</v>
      </c>
      <c r="L151" s="47" t="s">
        <v>168</v>
      </c>
      <c r="M151" s="20"/>
    </row>
    <row r="152" spans="1:13" x14ac:dyDescent="0.25">
      <c r="A152" s="47" t="str">
        <f>IF('Hospitalisation Details'!A152:A2494="?","Unidentified",'Hospitalisation Details'!A152)</f>
        <v>Id2186</v>
      </c>
      <c r="B152" s="47">
        <f>IF('Hospitalisation Details'!B152="?",AVERAGE('Hospitalisation Details'!$B$2:$B$2344),'Hospitalisation Details'!B152)</f>
        <v>2004</v>
      </c>
      <c r="C152" s="79" t="str">
        <f>IF(OR(('Hospitalisation Details'!C152="?"),ISBLANK('Hospitalisation Details'!C152:C2494)),"Sep",'Hospitalisation Details'!C152)</f>
        <v>Jun</v>
      </c>
      <c r="D152" s="70">
        <v>10</v>
      </c>
      <c r="E152" s="47" t="s">
        <v>176</v>
      </c>
      <c r="F152" s="80" t="s">
        <v>6121</v>
      </c>
      <c r="G152" s="70">
        <v>18</v>
      </c>
      <c r="H152" s="47">
        <v>1</v>
      </c>
      <c r="I152" s="48">
        <v>1719.44</v>
      </c>
      <c r="J152" s="47" t="s">
        <v>12</v>
      </c>
      <c r="K152" s="47" t="s">
        <v>12</v>
      </c>
      <c r="L152" s="47" t="s">
        <v>13</v>
      </c>
      <c r="M152" s="20"/>
    </row>
    <row r="153" spans="1:13" x14ac:dyDescent="0.25">
      <c r="A153" s="47" t="str">
        <f>IF('Hospitalisation Details'!A153:A2495="?","Unidentified",'Hospitalisation Details'!A153)</f>
        <v>Id2185</v>
      </c>
      <c r="B153" s="47">
        <f>IF('Hospitalisation Details'!B153="?",AVERAGE('Hospitalisation Details'!$B$2:$B$2344),'Hospitalisation Details'!B153)</f>
        <v>2004</v>
      </c>
      <c r="C153" s="79" t="str">
        <f>IF(OR(('Hospitalisation Details'!C153="?"),ISBLANK('Hospitalisation Details'!C153:C2495)),"Sep",'Hospitalisation Details'!C153)</f>
        <v>Sep</v>
      </c>
      <c r="D153" s="70">
        <v>11</v>
      </c>
      <c r="E153" s="47" t="s">
        <v>177</v>
      </c>
      <c r="F153" s="80" t="s">
        <v>6215</v>
      </c>
      <c r="G153" s="70">
        <v>18</v>
      </c>
      <c r="H153" s="47">
        <v>1</v>
      </c>
      <c r="I153" s="48">
        <v>1720.35</v>
      </c>
      <c r="J153" s="47" t="s">
        <v>12</v>
      </c>
      <c r="K153" s="47" t="s">
        <v>12</v>
      </c>
      <c r="L153" s="47" t="s">
        <v>13</v>
      </c>
      <c r="M153" s="20"/>
    </row>
    <row r="154" spans="1:13" x14ac:dyDescent="0.25">
      <c r="A154" s="47" t="str">
        <f>IF('Hospitalisation Details'!A154:A2496="?","Unidentified",'Hospitalisation Details'!A154)</f>
        <v>Id2184</v>
      </c>
      <c r="B154" s="47">
        <f>IF('Hospitalisation Details'!B154="?",AVERAGE('Hospitalisation Details'!$B$2:$B$2344),'Hospitalisation Details'!B154)</f>
        <v>2004</v>
      </c>
      <c r="C154" s="79" t="str">
        <f>IF(OR(('Hospitalisation Details'!C154="?"),ISBLANK('Hospitalisation Details'!C154:C2496)),"Sep",'Hospitalisation Details'!C154)</f>
        <v>Oct</v>
      </c>
      <c r="D154" s="70">
        <v>21</v>
      </c>
      <c r="E154" s="47" t="s">
        <v>178</v>
      </c>
      <c r="F154" s="80" t="s">
        <v>6216</v>
      </c>
      <c r="G154" s="70">
        <v>18</v>
      </c>
      <c r="H154" s="47">
        <v>1</v>
      </c>
      <c r="I154" s="48">
        <v>1725.55</v>
      </c>
      <c r="J154" s="47" t="s">
        <v>12</v>
      </c>
      <c r="K154" s="47" t="s">
        <v>11</v>
      </c>
      <c r="L154" s="47" t="s">
        <v>13</v>
      </c>
      <c r="M154" s="20"/>
    </row>
    <row r="155" spans="1:13" x14ac:dyDescent="0.25">
      <c r="A155" s="47" t="str">
        <f>IF('Hospitalisation Details'!A155:A2497="?","Unidentified",'Hospitalisation Details'!A155)</f>
        <v>Id2183</v>
      </c>
      <c r="B155" s="47">
        <f>IF('Hospitalisation Details'!B155="?",AVERAGE('Hospitalisation Details'!$B$2:$B$2344),'Hospitalisation Details'!B155)</f>
        <v>2004</v>
      </c>
      <c r="C155" s="79" t="str">
        <f>IF(OR(('Hospitalisation Details'!C155="?"),ISBLANK('Hospitalisation Details'!C155:C2497)),"Sep",'Hospitalisation Details'!C155)</f>
        <v>Sep</v>
      </c>
      <c r="D155" s="70">
        <v>9</v>
      </c>
      <c r="E155" s="47" t="s">
        <v>179</v>
      </c>
      <c r="F155" s="80" t="s">
        <v>6217</v>
      </c>
      <c r="G155" s="70">
        <v>18</v>
      </c>
      <c r="H155" s="47">
        <v>1</v>
      </c>
      <c r="I155" s="48">
        <v>1727.54</v>
      </c>
      <c r="J155" s="47" t="s">
        <v>12</v>
      </c>
      <c r="K155" s="47" t="s">
        <v>16</v>
      </c>
      <c r="L155" s="47" t="s">
        <v>13</v>
      </c>
      <c r="M155" s="20"/>
    </row>
    <row r="156" spans="1:13" x14ac:dyDescent="0.25">
      <c r="A156" s="47" t="str">
        <f>IF('Hospitalisation Details'!A156:A2498="?","Unidentified",'Hospitalisation Details'!A156)</f>
        <v>Id2182</v>
      </c>
      <c r="B156" s="47">
        <f>IF('Hospitalisation Details'!B156="?",AVERAGE('Hospitalisation Details'!$B$2:$B$2344),'Hospitalisation Details'!B156)</f>
        <v>2003</v>
      </c>
      <c r="C156" s="79" t="str">
        <f>IF(OR(('Hospitalisation Details'!C156="?"),ISBLANK('Hospitalisation Details'!C156:C2498)),"Sep",'Hospitalisation Details'!C156)</f>
        <v>Nov</v>
      </c>
      <c r="D156" s="70">
        <v>21</v>
      </c>
      <c r="E156" s="47" t="s">
        <v>180</v>
      </c>
      <c r="F156" s="80" t="s">
        <v>6148</v>
      </c>
      <c r="G156" s="70">
        <v>19</v>
      </c>
      <c r="H156" s="47">
        <v>0</v>
      </c>
      <c r="I156" s="48">
        <v>1727.79</v>
      </c>
      <c r="J156" s="47" t="s">
        <v>12</v>
      </c>
      <c r="K156" s="47" t="s">
        <v>12</v>
      </c>
      <c r="L156" s="47" t="s">
        <v>42</v>
      </c>
      <c r="M156" s="20"/>
    </row>
    <row r="157" spans="1:13" x14ac:dyDescent="0.25">
      <c r="A157" s="47" t="str">
        <f>IF('Hospitalisation Details'!A157:A2499="?","Unidentified",'Hospitalisation Details'!A157)</f>
        <v>Id2181</v>
      </c>
      <c r="B157" s="47">
        <f>IF('Hospitalisation Details'!B157="?",AVERAGE('Hospitalisation Details'!$B$2:$B$2344),'Hospitalisation Details'!B157)</f>
        <v>2003</v>
      </c>
      <c r="C157" s="79" t="str">
        <f>IF(OR(('Hospitalisation Details'!C157="?"),ISBLANK('Hospitalisation Details'!C157:C2499)),"Sep",'Hospitalisation Details'!C157)</f>
        <v>Sep</v>
      </c>
      <c r="D157" s="70">
        <v>1</v>
      </c>
      <c r="E157" s="47" t="s">
        <v>181</v>
      </c>
      <c r="F157" s="80" t="s">
        <v>6218</v>
      </c>
      <c r="G157" s="70">
        <v>19</v>
      </c>
      <c r="H157" s="47">
        <v>0</v>
      </c>
      <c r="I157" s="48">
        <v>1728.9</v>
      </c>
      <c r="J157" s="47" t="s">
        <v>12</v>
      </c>
      <c r="K157" s="47" t="s">
        <v>11</v>
      </c>
      <c r="L157" s="47" t="s">
        <v>42</v>
      </c>
      <c r="M157" s="20"/>
    </row>
    <row r="158" spans="1:13" x14ac:dyDescent="0.25">
      <c r="A158" s="47" t="str">
        <f>IF('Hospitalisation Details'!A158:A2500="?","Unidentified",'Hospitalisation Details'!A158)</f>
        <v>Id2180</v>
      </c>
      <c r="B158" s="47">
        <f>IF('Hospitalisation Details'!B158="?",AVERAGE('Hospitalisation Details'!$B$2:$B$2344),'Hospitalisation Details'!B158)</f>
        <v>2003</v>
      </c>
      <c r="C158" s="79" t="str">
        <f>IF(OR(('Hospitalisation Details'!C158="?"),ISBLANK('Hospitalisation Details'!C158:C2500)),"Sep",'Hospitalisation Details'!C158)</f>
        <v>Nov</v>
      </c>
      <c r="D158" s="70">
        <v>9</v>
      </c>
      <c r="E158" s="47" t="s">
        <v>182</v>
      </c>
      <c r="F158" s="80" t="s">
        <v>6219</v>
      </c>
      <c r="G158" s="70">
        <v>19</v>
      </c>
      <c r="H158" s="47">
        <v>0</v>
      </c>
      <c r="I158" s="48">
        <v>1731.68</v>
      </c>
      <c r="J158" s="47" t="s">
        <v>12</v>
      </c>
      <c r="K158" s="47" t="s">
        <v>11</v>
      </c>
      <c r="L158" s="47" t="s">
        <v>42</v>
      </c>
      <c r="M158" s="20"/>
    </row>
    <row r="159" spans="1:13" x14ac:dyDescent="0.25">
      <c r="A159" s="47" t="str">
        <f>IF('Hospitalisation Details'!A159:A2501="?","Unidentified",'Hospitalisation Details'!A159)</f>
        <v>Id2179</v>
      </c>
      <c r="B159" s="47">
        <f>IF('Hospitalisation Details'!B159="?",AVERAGE('Hospitalisation Details'!$B$2:$B$2344),'Hospitalisation Details'!B159)</f>
        <v>2003</v>
      </c>
      <c r="C159" s="79" t="str">
        <f>IF(OR(('Hospitalisation Details'!C159="?"),ISBLANK('Hospitalisation Details'!C159:C2501)),"Sep",'Hospitalisation Details'!C159)</f>
        <v>Nov</v>
      </c>
      <c r="D159" s="70">
        <v>14</v>
      </c>
      <c r="E159" s="47" t="s">
        <v>183</v>
      </c>
      <c r="F159" s="80" t="s">
        <v>6220</v>
      </c>
      <c r="G159" s="70">
        <v>19</v>
      </c>
      <c r="H159" s="47">
        <v>0</v>
      </c>
      <c r="I159" s="48">
        <v>1737.38</v>
      </c>
      <c r="J159" s="47" t="s">
        <v>12</v>
      </c>
      <c r="K159" s="47" t="s">
        <v>11</v>
      </c>
      <c r="L159" s="47" t="s">
        <v>42</v>
      </c>
      <c r="M159" s="20"/>
    </row>
    <row r="160" spans="1:13" x14ac:dyDescent="0.25">
      <c r="A160" s="47" t="str">
        <f>IF('Hospitalisation Details'!A160:A2502="?","Unidentified",'Hospitalisation Details'!A160)</f>
        <v>Id2178</v>
      </c>
      <c r="B160" s="47">
        <f>IF('Hospitalisation Details'!B160="?",AVERAGE('Hospitalisation Details'!$B$2:$B$2344),'Hospitalisation Details'!B160)</f>
        <v>2003</v>
      </c>
      <c r="C160" s="79" t="str">
        <f>IF(OR(('Hospitalisation Details'!C160="?"),ISBLANK('Hospitalisation Details'!C160:C2502)),"Sep",'Hospitalisation Details'!C160)</f>
        <v>Jul</v>
      </c>
      <c r="D160" s="70">
        <v>25</v>
      </c>
      <c r="E160" s="47" t="s">
        <v>184</v>
      </c>
      <c r="F160" s="80" t="s">
        <v>6221</v>
      </c>
      <c r="G160" s="70">
        <v>19</v>
      </c>
      <c r="H160" s="47">
        <v>0</v>
      </c>
      <c r="I160" s="48">
        <v>1743.21</v>
      </c>
      <c r="J160" s="47" t="s">
        <v>12</v>
      </c>
      <c r="K160" s="47" t="s">
        <v>16</v>
      </c>
      <c r="L160" s="47" t="s">
        <v>42</v>
      </c>
      <c r="M160" s="20"/>
    </row>
    <row r="161" spans="1:13" x14ac:dyDescent="0.25">
      <c r="A161" s="47" t="str">
        <f>IF('Hospitalisation Details'!A161:A2503="?","Unidentified",'Hospitalisation Details'!A161)</f>
        <v>Id2177</v>
      </c>
      <c r="B161" s="47">
        <f>IF('Hospitalisation Details'!B161="?",AVERAGE('Hospitalisation Details'!$B$2:$B$2344),'Hospitalisation Details'!B161)</f>
        <v>2003</v>
      </c>
      <c r="C161" s="79" t="str">
        <f>IF(OR(('Hospitalisation Details'!C161="?"),ISBLANK('Hospitalisation Details'!C161:C2503)),"Sep",'Hospitalisation Details'!C161)</f>
        <v>Jul</v>
      </c>
      <c r="D161" s="70">
        <v>28</v>
      </c>
      <c r="E161" s="47" t="s">
        <v>185</v>
      </c>
      <c r="F161" s="80" t="s">
        <v>6222</v>
      </c>
      <c r="G161" s="70">
        <v>19</v>
      </c>
      <c r="H161" s="47">
        <v>0</v>
      </c>
      <c r="I161" s="48">
        <v>1744.47</v>
      </c>
      <c r="J161" s="47" t="s">
        <v>12</v>
      </c>
      <c r="K161" s="47" t="s">
        <v>16</v>
      </c>
      <c r="L161" s="47" t="s">
        <v>42</v>
      </c>
      <c r="M161" s="20"/>
    </row>
    <row r="162" spans="1:13" x14ac:dyDescent="0.25">
      <c r="A162" s="47" t="str">
        <f>IF('Hospitalisation Details'!A162:A2504="?","Unidentified",'Hospitalisation Details'!A162)</f>
        <v>Id2176</v>
      </c>
      <c r="B162" s="47">
        <f>IF('Hospitalisation Details'!B162="?",AVERAGE('Hospitalisation Details'!$B$2:$B$2344),'Hospitalisation Details'!B162)</f>
        <v>2003</v>
      </c>
      <c r="C162" s="79" t="str">
        <f>IF(OR(('Hospitalisation Details'!C162="?"),ISBLANK('Hospitalisation Details'!C162:C2504)),"Sep",'Hospitalisation Details'!C162)</f>
        <v>Sep</v>
      </c>
      <c r="D162" s="70">
        <v>26</v>
      </c>
      <c r="E162" s="47" t="s">
        <v>186</v>
      </c>
      <c r="F162" s="80" t="s">
        <v>6223</v>
      </c>
      <c r="G162" s="70">
        <v>19</v>
      </c>
      <c r="H162" s="47">
        <v>0</v>
      </c>
      <c r="I162" s="48">
        <v>1748.77</v>
      </c>
      <c r="J162" s="47" t="s">
        <v>12</v>
      </c>
      <c r="K162" s="47" t="s">
        <v>16</v>
      </c>
      <c r="L162" s="47" t="s">
        <v>42</v>
      </c>
      <c r="M162" s="20"/>
    </row>
    <row r="163" spans="1:13" x14ac:dyDescent="0.25">
      <c r="A163" s="47" t="str">
        <f>IF('Hospitalisation Details'!A163:A2505="?","Unidentified",'Hospitalisation Details'!A163)</f>
        <v>Id2175</v>
      </c>
      <c r="B163" s="47">
        <f>IF('Hospitalisation Details'!B163="?",AVERAGE('Hospitalisation Details'!$B$2:$B$2344),'Hospitalisation Details'!B163)</f>
        <v>1998</v>
      </c>
      <c r="C163" s="79" t="str">
        <f>IF(OR(('Hospitalisation Details'!C163="?"),ISBLANK('Hospitalisation Details'!C163:C2505)),"Sep",'Hospitalisation Details'!C163)</f>
        <v>Oct</v>
      </c>
      <c r="D163" s="70">
        <v>7</v>
      </c>
      <c r="E163" s="47" t="s">
        <v>187</v>
      </c>
      <c r="F163" s="80" t="s">
        <v>6224</v>
      </c>
      <c r="G163" s="70">
        <v>24</v>
      </c>
      <c r="H163" s="47">
        <v>0</v>
      </c>
      <c r="I163" s="48">
        <v>1756.6</v>
      </c>
      <c r="J163" s="47" t="s">
        <v>12</v>
      </c>
      <c r="K163" s="47" t="s">
        <v>12</v>
      </c>
      <c r="L163" s="47" t="s">
        <v>13</v>
      </c>
      <c r="M163" s="20"/>
    </row>
    <row r="164" spans="1:13" x14ac:dyDescent="0.25">
      <c r="A164" s="47" t="str">
        <f>IF('Hospitalisation Details'!A164:A2506="?","Unidentified",'Hospitalisation Details'!A164)</f>
        <v>Id2174</v>
      </c>
      <c r="B164" s="47">
        <f>IF('Hospitalisation Details'!B164="?",AVERAGE('Hospitalisation Details'!$B$2:$B$2344),'Hospitalisation Details'!B164)</f>
        <v>2003</v>
      </c>
      <c r="C164" s="79" t="str">
        <f>IF(OR(('Hospitalisation Details'!C164="?"),ISBLANK('Hospitalisation Details'!C164:C2506)),"Sep",'Hospitalisation Details'!C164)</f>
        <v>Nov</v>
      </c>
      <c r="D164" s="70">
        <v>19</v>
      </c>
      <c r="E164" s="47" t="s">
        <v>188</v>
      </c>
      <c r="F164" s="80" t="s">
        <v>6225</v>
      </c>
      <c r="G164" s="70">
        <v>19</v>
      </c>
      <c r="H164" s="47">
        <v>0</v>
      </c>
      <c r="I164" s="48">
        <v>1759.34</v>
      </c>
      <c r="J164" s="47" t="s">
        <v>12</v>
      </c>
      <c r="K164" s="47" t="s">
        <v>16</v>
      </c>
      <c r="L164" s="47" t="s">
        <v>42</v>
      </c>
      <c r="M164" s="20"/>
    </row>
    <row r="165" spans="1:13" x14ac:dyDescent="0.25">
      <c r="A165" s="47" t="str">
        <f>IF('Hospitalisation Details'!A165:A2507="?","Unidentified",'Hospitalisation Details'!A165)</f>
        <v>Id2173</v>
      </c>
      <c r="B165" s="47">
        <f>IF('Hospitalisation Details'!B165="?",AVERAGE('Hospitalisation Details'!$B$2:$B$2344),'Hospitalisation Details'!B165)</f>
        <v>2002</v>
      </c>
      <c r="C165" s="79" t="str">
        <f>IF(OR(('Hospitalisation Details'!C165="?"),ISBLANK('Hospitalisation Details'!C165:C2507)),"Sep",'Hospitalisation Details'!C165)</f>
        <v>Dec</v>
      </c>
      <c r="D165" s="70">
        <v>13</v>
      </c>
      <c r="E165" s="47" t="s">
        <v>189</v>
      </c>
      <c r="F165" s="80" t="s">
        <v>6226</v>
      </c>
      <c r="G165" s="70">
        <v>20</v>
      </c>
      <c r="H165" s="47">
        <v>0</v>
      </c>
      <c r="I165" s="48">
        <v>1769.53</v>
      </c>
      <c r="J165" s="47" t="s">
        <v>12</v>
      </c>
      <c r="K165" s="47" t="s">
        <v>12</v>
      </c>
      <c r="L165" s="47" t="s">
        <v>23</v>
      </c>
      <c r="M165" s="20"/>
    </row>
    <row r="166" spans="1:13" x14ac:dyDescent="0.25">
      <c r="A166" s="47" t="str">
        <f>IF('Hospitalisation Details'!A166:A2508="?","Unidentified",'Hospitalisation Details'!A166)</f>
        <v>Id2172</v>
      </c>
      <c r="B166" s="47">
        <f>IF('Hospitalisation Details'!B166="?",AVERAGE('Hospitalisation Details'!$B$2:$B$2344),'Hospitalisation Details'!B166)</f>
        <v>1999</v>
      </c>
      <c r="C166" s="79" t="str">
        <f>IF(OR(('Hospitalisation Details'!C166="?"),ISBLANK('Hospitalisation Details'!C166:C2508)),"Sep",'Hospitalisation Details'!C166)</f>
        <v>Sep</v>
      </c>
      <c r="D166" s="70">
        <v>25</v>
      </c>
      <c r="E166" s="47" t="s">
        <v>190</v>
      </c>
      <c r="F166" s="80" t="s">
        <v>6227</v>
      </c>
      <c r="G166" s="70">
        <v>23</v>
      </c>
      <c r="H166" s="47">
        <v>0</v>
      </c>
      <c r="I166" s="48">
        <v>1815.88</v>
      </c>
      <c r="J166" s="47" t="s">
        <v>12</v>
      </c>
      <c r="K166" s="47" t="s">
        <v>12</v>
      </c>
      <c r="L166" s="47" t="s">
        <v>13</v>
      </c>
      <c r="M166" s="20"/>
    </row>
    <row r="167" spans="1:13" x14ac:dyDescent="0.25">
      <c r="A167" s="47" t="str">
        <f>IF('Hospitalisation Details'!A167:A2509="?","Unidentified",'Hospitalisation Details'!A167)</f>
        <v>Id2171</v>
      </c>
      <c r="B167" s="47">
        <f>IF('Hospitalisation Details'!B167="?",AVERAGE('Hospitalisation Details'!$B$2:$B$2344),'Hospitalisation Details'!B167)</f>
        <v>2004</v>
      </c>
      <c r="C167" s="79" t="str">
        <f>IF(OR(('Hospitalisation Details'!C167="?"),ISBLANK('Hospitalisation Details'!C167:C2509)),"Sep",'Hospitalisation Details'!C167)</f>
        <v>Aug</v>
      </c>
      <c r="D167" s="70">
        <v>19</v>
      </c>
      <c r="E167" s="47" t="s">
        <v>191</v>
      </c>
      <c r="F167" s="80" t="s">
        <v>6228</v>
      </c>
      <c r="G167" s="70">
        <v>18</v>
      </c>
      <c r="H167" s="47">
        <v>0</v>
      </c>
      <c r="I167" s="48">
        <v>1822.54</v>
      </c>
      <c r="J167" s="47" t="s">
        <v>12</v>
      </c>
      <c r="K167" s="47" t="s">
        <v>16</v>
      </c>
      <c r="L167" s="47" t="s">
        <v>23</v>
      </c>
      <c r="M167" s="20"/>
    </row>
    <row r="168" spans="1:13" x14ac:dyDescent="0.25">
      <c r="A168" s="47" t="str">
        <f>IF('Hospitalisation Details'!A168:A2510="?","Unidentified",'Hospitalisation Details'!A168)</f>
        <v>Id2170</v>
      </c>
      <c r="B168" s="47">
        <f>IF('Hospitalisation Details'!B168="?",AVERAGE('Hospitalisation Details'!$B$2:$B$2344),'Hospitalisation Details'!B168)</f>
        <v>1999</v>
      </c>
      <c r="C168" s="79" t="str">
        <f>IF(OR(('Hospitalisation Details'!C168="?"),ISBLANK('Hospitalisation Details'!C168:C2510)),"Sep",'Hospitalisation Details'!C168)</f>
        <v>Nov</v>
      </c>
      <c r="D168" s="70">
        <v>17</v>
      </c>
      <c r="E168" s="47" t="s">
        <v>192</v>
      </c>
      <c r="F168" s="80" t="s">
        <v>6229</v>
      </c>
      <c r="G168" s="70">
        <v>23</v>
      </c>
      <c r="H168" s="47">
        <v>0</v>
      </c>
      <c r="I168" s="48">
        <v>1824.29</v>
      </c>
      <c r="J168" s="47" t="s">
        <v>12</v>
      </c>
      <c r="K168" s="47" t="s">
        <v>12</v>
      </c>
      <c r="L168" s="47" t="s">
        <v>13</v>
      </c>
      <c r="M168" s="20"/>
    </row>
    <row r="169" spans="1:13" x14ac:dyDescent="0.25">
      <c r="A169" s="47" t="str">
        <f>IF('Hospitalisation Details'!A169:A2511="?","Unidentified",'Hospitalisation Details'!A169)</f>
        <v>Id2169</v>
      </c>
      <c r="B169" s="47">
        <f>IF('Hospitalisation Details'!B169="?",AVERAGE('Hospitalisation Details'!$B$2:$B$2344),'Hospitalisation Details'!B169)</f>
        <v>1999</v>
      </c>
      <c r="C169" s="79" t="str">
        <f>IF(OR(('Hospitalisation Details'!C169="?"),ISBLANK('Hospitalisation Details'!C169:C2511)),"Sep",'Hospitalisation Details'!C169)</f>
        <v>Oct</v>
      </c>
      <c r="D169" s="70">
        <v>1</v>
      </c>
      <c r="E169" s="47" t="s">
        <v>193</v>
      </c>
      <c r="F169" s="80" t="s">
        <v>6230</v>
      </c>
      <c r="G169" s="70">
        <v>23</v>
      </c>
      <c r="H169" s="47">
        <v>0</v>
      </c>
      <c r="I169" s="48">
        <v>1826.84</v>
      </c>
      <c r="J169" s="47" t="s">
        <v>12</v>
      </c>
      <c r="K169" s="47" t="s">
        <v>11</v>
      </c>
      <c r="L169" s="47" t="s">
        <v>42</v>
      </c>
      <c r="M169" s="20"/>
    </row>
    <row r="170" spans="1:13" x14ac:dyDescent="0.25">
      <c r="A170" s="47" t="str">
        <f>IF('Hospitalisation Details'!A170:A2512="?","Unidentified",'Hospitalisation Details'!A170)</f>
        <v>Id2168</v>
      </c>
      <c r="B170" s="47">
        <f>IF('Hospitalisation Details'!B170="?",AVERAGE('Hospitalisation Details'!$B$2:$B$2344),'Hospitalisation Details'!B170)</f>
        <v>2003</v>
      </c>
      <c r="C170" s="79" t="str">
        <f>IF(OR(('Hospitalisation Details'!C170="?"),ISBLANK('Hospitalisation Details'!C170:C2512)),"Sep",'Hospitalisation Details'!C170)</f>
        <v>Aug</v>
      </c>
      <c r="D170" s="70">
        <v>11</v>
      </c>
      <c r="E170" s="47" t="s">
        <v>194</v>
      </c>
      <c r="F170" s="80" t="s">
        <v>6231</v>
      </c>
      <c r="G170" s="70">
        <v>19</v>
      </c>
      <c r="H170" s="47">
        <v>1</v>
      </c>
      <c r="I170" s="48">
        <v>1832.09</v>
      </c>
      <c r="J170" s="47" t="s">
        <v>12</v>
      </c>
      <c r="K170" s="47" t="s">
        <v>12</v>
      </c>
      <c r="L170" s="47" t="s">
        <v>42</v>
      </c>
      <c r="M170" s="20"/>
    </row>
    <row r="171" spans="1:13" x14ac:dyDescent="0.25">
      <c r="A171" s="47" t="str">
        <f>IF('Hospitalisation Details'!A171:A2513="?","Unidentified",'Hospitalisation Details'!A171)</f>
        <v>Id2167</v>
      </c>
      <c r="B171" s="47">
        <f>IF('Hospitalisation Details'!B171="?",AVERAGE('Hospitalisation Details'!$B$2:$B$2344),'Hospitalisation Details'!B171)</f>
        <v>2003</v>
      </c>
      <c r="C171" s="79" t="str">
        <f>IF(OR(('Hospitalisation Details'!C171="?"),ISBLANK('Hospitalisation Details'!C171:C2513)),"Sep",'Hospitalisation Details'!C171)</f>
        <v>Aug</v>
      </c>
      <c r="D171" s="70">
        <v>4</v>
      </c>
      <c r="E171" s="47" t="s">
        <v>195</v>
      </c>
      <c r="F171" s="80" t="s">
        <v>6232</v>
      </c>
      <c r="G171" s="70">
        <v>19</v>
      </c>
      <c r="H171" s="47">
        <v>1</v>
      </c>
      <c r="I171" s="48">
        <v>1837.24</v>
      </c>
      <c r="J171" s="47" t="s">
        <v>12</v>
      </c>
      <c r="K171" s="47" t="s">
        <v>11</v>
      </c>
      <c r="L171" s="47" t="s">
        <v>42</v>
      </c>
      <c r="M171" s="20"/>
    </row>
    <row r="172" spans="1:13" x14ac:dyDescent="0.25">
      <c r="A172" s="47" t="str">
        <f>IF('Hospitalisation Details'!A172:A2514="?","Unidentified",'Hospitalisation Details'!A172)</f>
        <v>Id2166</v>
      </c>
      <c r="B172" s="47">
        <f>IF('Hospitalisation Details'!B172="?",AVERAGE('Hospitalisation Details'!$B$2:$B$2344),'Hospitalisation Details'!B172)</f>
        <v>1999</v>
      </c>
      <c r="C172" s="79" t="str">
        <f>IF(OR(('Hospitalisation Details'!C172="?"),ISBLANK('Hospitalisation Details'!C172:C2514)),"Sep",'Hospitalisation Details'!C172)</f>
        <v>Dec</v>
      </c>
      <c r="D172" s="70">
        <v>12</v>
      </c>
      <c r="E172" s="47" t="s">
        <v>196</v>
      </c>
      <c r="F172" s="80" t="s">
        <v>6233</v>
      </c>
      <c r="G172" s="70">
        <v>23</v>
      </c>
      <c r="H172" s="47">
        <v>0</v>
      </c>
      <c r="I172" s="48">
        <v>1837.28</v>
      </c>
      <c r="J172" s="47" t="s">
        <v>12</v>
      </c>
      <c r="K172" s="47" t="s">
        <v>11</v>
      </c>
      <c r="L172" s="47" t="s">
        <v>13</v>
      </c>
      <c r="M172" s="20"/>
    </row>
    <row r="173" spans="1:13" x14ac:dyDescent="0.25">
      <c r="A173" s="47" t="str">
        <f>IF('Hospitalisation Details'!A173:A2515="?","Unidentified",'Hospitalisation Details'!A173)</f>
        <v>Id2165</v>
      </c>
      <c r="B173" s="47">
        <f>IF('Hospitalisation Details'!B173="?",AVERAGE('Hospitalisation Details'!$B$2:$B$2344),'Hospitalisation Details'!B173)</f>
        <v>2003</v>
      </c>
      <c r="C173" s="79" t="str">
        <f>IF(OR(('Hospitalisation Details'!C173="?"),ISBLANK('Hospitalisation Details'!C173:C2515)),"Sep",'Hospitalisation Details'!C173)</f>
        <v>Jul</v>
      </c>
      <c r="D173" s="70">
        <v>20</v>
      </c>
      <c r="E173" s="47" t="s">
        <v>197</v>
      </c>
      <c r="F173" s="80" t="s">
        <v>6234</v>
      </c>
      <c r="G173" s="70">
        <v>19</v>
      </c>
      <c r="H173" s="47">
        <v>1</v>
      </c>
      <c r="I173" s="48">
        <v>1842.52</v>
      </c>
      <c r="J173" s="47" t="s">
        <v>12</v>
      </c>
      <c r="K173" s="47" t="s">
        <v>11</v>
      </c>
      <c r="L173" s="47" t="s">
        <v>42</v>
      </c>
      <c r="M173" s="20"/>
    </row>
    <row r="174" spans="1:13" x14ac:dyDescent="0.25">
      <c r="A174" s="47" t="str">
        <f>IF('Hospitalisation Details'!A174:A2516="?","Unidentified",'Hospitalisation Details'!A174)</f>
        <v>Id2164</v>
      </c>
      <c r="B174" s="47">
        <f>IF('Hospitalisation Details'!B174="?",AVERAGE('Hospitalisation Details'!$B$2:$B$2344),'Hospitalisation Details'!B174)</f>
        <v>1994</v>
      </c>
      <c r="C174" s="79" t="str">
        <f>IF(OR(('Hospitalisation Details'!C174="?"),ISBLANK('Hospitalisation Details'!C174:C2516)),"Sep",'Hospitalisation Details'!C174)</f>
        <v>Dec</v>
      </c>
      <c r="D174" s="70">
        <v>6</v>
      </c>
      <c r="E174" s="47" t="s">
        <v>198</v>
      </c>
      <c r="F174" s="80" t="s">
        <v>6235</v>
      </c>
      <c r="G174" s="70">
        <v>28</v>
      </c>
      <c r="H174" s="47">
        <v>0</v>
      </c>
      <c r="I174" s="48">
        <v>1850.55</v>
      </c>
      <c r="J174" s="47" t="s">
        <v>12</v>
      </c>
      <c r="K174" s="47" t="s">
        <v>11</v>
      </c>
      <c r="L174" s="47" t="s">
        <v>23</v>
      </c>
      <c r="M174" s="20"/>
    </row>
    <row r="175" spans="1:13" x14ac:dyDescent="0.25">
      <c r="A175" s="47" t="str">
        <f>IF('Hospitalisation Details'!A175:A2517="?","Unidentified",'Hospitalisation Details'!A175)</f>
        <v>Id2163</v>
      </c>
      <c r="B175" s="47">
        <f>IF('Hospitalisation Details'!B175="?",AVERAGE('Hospitalisation Details'!$B$2:$B$2344),'Hospitalisation Details'!B175)</f>
        <v>2004</v>
      </c>
      <c r="C175" s="79" t="str">
        <f>IF(OR(('Hospitalisation Details'!C175="?"),ISBLANK('Hospitalisation Details'!C175:C2517)),"Sep",'Hospitalisation Details'!C175)</f>
        <v>Dec</v>
      </c>
      <c r="D175" s="70">
        <v>27</v>
      </c>
      <c r="E175" s="47" t="s">
        <v>199</v>
      </c>
      <c r="F175" s="80" t="s">
        <v>6236</v>
      </c>
      <c r="G175" s="70">
        <v>18</v>
      </c>
      <c r="H175" s="47">
        <v>0</v>
      </c>
      <c r="I175" s="48">
        <v>1863.45</v>
      </c>
      <c r="J175" s="47" t="s">
        <v>12</v>
      </c>
      <c r="K175" s="47" t="s">
        <v>16</v>
      </c>
      <c r="L175" s="47" t="s">
        <v>200</v>
      </c>
      <c r="M175" s="20"/>
    </row>
    <row r="176" spans="1:13" x14ac:dyDescent="0.25">
      <c r="A176" s="47" t="str">
        <f>IF('Hospitalisation Details'!A176:A2518="?","Unidentified",'Hospitalisation Details'!A176)</f>
        <v>Id2162</v>
      </c>
      <c r="B176" s="47">
        <f>IF('Hospitalisation Details'!B176="?",AVERAGE('Hospitalisation Details'!$B$2:$B$2344),'Hospitalisation Details'!B176)</f>
        <v>1996</v>
      </c>
      <c r="C176" s="79" t="str">
        <f>IF(OR(('Hospitalisation Details'!C176="?"),ISBLANK('Hospitalisation Details'!C176:C2518)),"Sep",'Hospitalisation Details'!C176)</f>
        <v>Jul</v>
      </c>
      <c r="D176" s="70">
        <v>2</v>
      </c>
      <c r="E176" s="47" t="s">
        <v>201</v>
      </c>
      <c r="F176" s="80" t="s">
        <v>6237</v>
      </c>
      <c r="G176" s="70">
        <v>26</v>
      </c>
      <c r="H176" s="47">
        <v>0</v>
      </c>
      <c r="I176" s="48">
        <v>1865.98</v>
      </c>
      <c r="J176" s="47" t="s">
        <v>12</v>
      </c>
      <c r="K176" s="47" t="s">
        <v>12</v>
      </c>
      <c r="L176" s="47" t="s">
        <v>23</v>
      </c>
      <c r="M176" s="20"/>
    </row>
    <row r="177" spans="1:13" x14ac:dyDescent="0.25">
      <c r="A177" s="47" t="str">
        <f>IF('Hospitalisation Details'!A177:A2519="?","Unidentified",'Hospitalisation Details'!A177)</f>
        <v>Id2161</v>
      </c>
      <c r="B177" s="47">
        <f>IF('Hospitalisation Details'!B177="?",AVERAGE('Hospitalisation Details'!$B$2:$B$2344),'Hospitalisation Details'!B177)</f>
        <v>2002</v>
      </c>
      <c r="C177" s="79" t="str">
        <f>IF(OR(('Hospitalisation Details'!C177="?"),ISBLANK('Hospitalisation Details'!C177:C2519)),"Sep",'Hospitalisation Details'!C177)</f>
        <v>Sep</v>
      </c>
      <c r="D177" s="70">
        <v>22</v>
      </c>
      <c r="E177" s="47" t="s">
        <v>202</v>
      </c>
      <c r="F177" s="80" t="s">
        <v>6238</v>
      </c>
      <c r="G177" s="70">
        <v>20</v>
      </c>
      <c r="H177" s="47">
        <v>0</v>
      </c>
      <c r="I177" s="48">
        <v>1875.34</v>
      </c>
      <c r="J177" s="47" t="s">
        <v>12</v>
      </c>
      <c r="K177" s="47" t="s">
        <v>11</v>
      </c>
      <c r="L177" s="47" t="s">
        <v>42</v>
      </c>
      <c r="M177" s="20"/>
    </row>
    <row r="178" spans="1:13" x14ac:dyDescent="0.25">
      <c r="A178" s="47" t="str">
        <f>IF('Hospitalisation Details'!A178:A2520="?","Unidentified",'Hospitalisation Details'!A178)</f>
        <v>Id2160</v>
      </c>
      <c r="B178" s="47">
        <f>IF('Hospitalisation Details'!B178="?",AVERAGE('Hospitalisation Details'!$B$2:$B$2344),'Hospitalisation Details'!B178)</f>
        <v>2002</v>
      </c>
      <c r="C178" s="79" t="str">
        <f>IF(OR(('Hospitalisation Details'!C178="?"),ISBLANK('Hospitalisation Details'!C178:C2520)),"Sep",'Hospitalisation Details'!C178)</f>
        <v>Oct</v>
      </c>
      <c r="D178" s="70">
        <v>29</v>
      </c>
      <c r="E178" s="47" t="s">
        <v>203</v>
      </c>
      <c r="F178" s="80" t="s">
        <v>6239</v>
      </c>
      <c r="G178" s="70">
        <v>20</v>
      </c>
      <c r="H178" s="47">
        <v>0</v>
      </c>
      <c r="I178" s="48">
        <v>1877.93</v>
      </c>
      <c r="J178" s="47" t="s">
        <v>12</v>
      </c>
      <c r="K178" s="47" t="s">
        <v>16</v>
      </c>
      <c r="L178" s="47" t="s">
        <v>13</v>
      </c>
      <c r="M178" s="20"/>
    </row>
    <row r="179" spans="1:13" x14ac:dyDescent="0.25">
      <c r="A179" s="47" t="str">
        <f>IF('Hospitalisation Details'!A179:A2521="?","Unidentified",'Hospitalisation Details'!A179)</f>
        <v>Id2159</v>
      </c>
      <c r="B179" s="47">
        <f>IF('Hospitalisation Details'!B179="?",AVERAGE('Hospitalisation Details'!$B$2:$B$2344),'Hospitalisation Details'!B179)</f>
        <v>2002</v>
      </c>
      <c r="C179" s="79" t="str">
        <f>IF(OR(('Hospitalisation Details'!C179="?"),ISBLANK('Hospitalisation Details'!C179:C2521)),"Sep",'Hospitalisation Details'!C179)</f>
        <v>Aug</v>
      </c>
      <c r="D179" s="70">
        <v>29</v>
      </c>
      <c r="E179" s="47" t="s">
        <v>204</v>
      </c>
      <c r="F179" s="80" t="s">
        <v>6240</v>
      </c>
      <c r="G179" s="70">
        <v>20</v>
      </c>
      <c r="H179" s="47">
        <v>0</v>
      </c>
      <c r="I179" s="48">
        <v>1880.07</v>
      </c>
      <c r="J179" s="47" t="s">
        <v>12</v>
      </c>
      <c r="K179" s="47" t="s">
        <v>11</v>
      </c>
      <c r="L179" s="47" t="s">
        <v>13</v>
      </c>
      <c r="M179" s="20"/>
    </row>
    <row r="180" spans="1:13" x14ac:dyDescent="0.25">
      <c r="A180" s="47" t="str">
        <f>IF('Hospitalisation Details'!A180:A2522="?","Unidentified",'Hospitalisation Details'!A180)</f>
        <v>Id2158</v>
      </c>
      <c r="B180" s="47">
        <f>IF('Hospitalisation Details'!B180="?",AVERAGE('Hospitalisation Details'!$B$2:$B$2344),'Hospitalisation Details'!B180)</f>
        <v>2002</v>
      </c>
      <c r="C180" s="79" t="str">
        <f>IF(OR(('Hospitalisation Details'!C180="?"),ISBLANK('Hospitalisation Details'!C180:C2522)),"Sep",'Hospitalisation Details'!C180)</f>
        <v>Aug</v>
      </c>
      <c r="D180" s="70">
        <v>21</v>
      </c>
      <c r="E180" s="47" t="s">
        <v>205</v>
      </c>
      <c r="F180" s="80" t="s">
        <v>6241</v>
      </c>
      <c r="G180" s="70">
        <v>20</v>
      </c>
      <c r="H180" s="47">
        <v>0</v>
      </c>
      <c r="I180" s="48">
        <v>1880.49</v>
      </c>
      <c r="J180" s="47" t="s">
        <v>12</v>
      </c>
      <c r="K180" s="47" t="s">
        <v>16</v>
      </c>
      <c r="L180" s="47" t="s">
        <v>42</v>
      </c>
      <c r="M180" s="20"/>
    </row>
    <row r="181" spans="1:13" x14ac:dyDescent="0.25">
      <c r="A181" s="47" t="str">
        <f>IF('Hospitalisation Details'!A181:A2523="?","Unidentified",'Hospitalisation Details'!A181)</f>
        <v>Id2157</v>
      </c>
      <c r="B181" s="47">
        <f>IF('Hospitalisation Details'!B181="?",AVERAGE('Hospitalisation Details'!$B$2:$B$2344),'Hospitalisation Details'!B181)</f>
        <v>2001</v>
      </c>
      <c r="C181" s="79" t="str">
        <f>IF(OR(('Hospitalisation Details'!C181="?"),ISBLANK('Hospitalisation Details'!C181:C2523)),"Sep",'Hospitalisation Details'!C181)</f>
        <v>Aug</v>
      </c>
      <c r="D181" s="70">
        <v>10</v>
      </c>
      <c r="E181" s="47" t="s">
        <v>206</v>
      </c>
      <c r="F181" s="80" t="s">
        <v>6242</v>
      </c>
      <c r="G181" s="70">
        <v>21</v>
      </c>
      <c r="H181" s="47">
        <v>0</v>
      </c>
      <c r="I181" s="48">
        <v>1906.36</v>
      </c>
      <c r="J181" s="47" t="s">
        <v>12</v>
      </c>
      <c r="K181" s="47" t="s">
        <v>16</v>
      </c>
      <c r="L181" s="47" t="s">
        <v>23</v>
      </c>
      <c r="M181" s="20"/>
    </row>
    <row r="182" spans="1:13" x14ac:dyDescent="0.25">
      <c r="A182" s="47" t="str">
        <f>IF('Hospitalisation Details'!A182:A2524="?","Unidentified",'Hospitalisation Details'!A182)</f>
        <v>Id2156</v>
      </c>
      <c r="B182" s="47">
        <f>IF('Hospitalisation Details'!B182="?",AVERAGE('Hospitalisation Details'!$B$2:$B$2344),'Hospitalisation Details'!B182)</f>
        <v>1994</v>
      </c>
      <c r="C182" s="79" t="str">
        <f>IF(OR(('Hospitalisation Details'!C182="?"),ISBLANK('Hospitalisation Details'!C182:C2524)),"Sep",'Hospitalisation Details'!C182)</f>
        <v>Oct</v>
      </c>
      <c r="D182" s="70">
        <v>6</v>
      </c>
      <c r="E182" s="47" t="s">
        <v>207</v>
      </c>
      <c r="F182" s="80" t="s">
        <v>6243</v>
      </c>
      <c r="G182" s="70">
        <v>28</v>
      </c>
      <c r="H182" s="47">
        <v>0</v>
      </c>
      <c r="I182" s="48">
        <v>1908.9</v>
      </c>
      <c r="J182" s="47" t="s">
        <v>12</v>
      </c>
      <c r="K182" s="47" t="s">
        <v>12</v>
      </c>
      <c r="L182" s="47" t="s">
        <v>13</v>
      </c>
      <c r="M182" s="20"/>
    </row>
    <row r="183" spans="1:13" x14ac:dyDescent="0.25">
      <c r="A183" s="47" t="str">
        <f>IF('Hospitalisation Details'!A183:A2525="?","Unidentified",'Hospitalisation Details'!A183)</f>
        <v>Id2155</v>
      </c>
      <c r="B183" s="47">
        <f>IF('Hospitalisation Details'!B183="?",AVERAGE('Hospitalisation Details'!$B$2:$B$2344),'Hospitalisation Details'!B183)</f>
        <v>2001</v>
      </c>
      <c r="C183" s="79" t="str">
        <f>IF(OR(('Hospitalisation Details'!C183="?"),ISBLANK('Hospitalisation Details'!C183:C2525)),"Sep",'Hospitalisation Details'!C183)</f>
        <v>Aug</v>
      </c>
      <c r="D183" s="70">
        <v>3</v>
      </c>
      <c r="E183" s="47" t="s">
        <v>208</v>
      </c>
      <c r="F183" s="80" t="s">
        <v>6244</v>
      </c>
      <c r="G183" s="70">
        <v>21</v>
      </c>
      <c r="H183" s="47">
        <v>0</v>
      </c>
      <c r="I183" s="48">
        <v>1909.53</v>
      </c>
      <c r="J183" s="47" t="s">
        <v>12</v>
      </c>
      <c r="K183" s="47" t="s">
        <v>12</v>
      </c>
      <c r="L183" s="47" t="s">
        <v>23</v>
      </c>
      <c r="M183" s="20"/>
    </row>
    <row r="184" spans="1:13" x14ac:dyDescent="0.25">
      <c r="A184" s="47" t="str">
        <f>IF('Hospitalisation Details'!A184:A2526="?","Unidentified",'Hospitalisation Details'!A184)</f>
        <v>Id2154</v>
      </c>
      <c r="B184" s="47">
        <f>IF('Hospitalisation Details'!B184="?",AVERAGE('Hospitalisation Details'!$B$2:$B$2344),'Hospitalisation Details'!B184)</f>
        <v>2001</v>
      </c>
      <c r="C184" s="79" t="str">
        <f>IF(OR(('Hospitalisation Details'!C184="?"),ISBLANK('Hospitalisation Details'!C184:C2526)),"Sep",'Hospitalisation Details'!C184)</f>
        <v>Dec</v>
      </c>
      <c r="D184" s="70">
        <v>9</v>
      </c>
      <c r="E184" s="47" t="s">
        <v>209</v>
      </c>
      <c r="F184" s="80" t="s">
        <v>6245</v>
      </c>
      <c r="G184" s="70">
        <v>21</v>
      </c>
      <c r="H184" s="47">
        <v>0</v>
      </c>
      <c r="I184" s="48">
        <v>1917.32</v>
      </c>
      <c r="J184" s="47" t="s">
        <v>12</v>
      </c>
      <c r="K184" s="47" t="s">
        <v>11</v>
      </c>
      <c r="L184" s="47" t="s">
        <v>23</v>
      </c>
      <c r="M184" s="20"/>
    </row>
    <row r="185" spans="1:13" x14ac:dyDescent="0.25">
      <c r="A185" s="47" t="str">
        <f>IF('Hospitalisation Details'!A185:A2527="?","Unidentified",'Hospitalisation Details'!A185)</f>
        <v>Id2153</v>
      </c>
      <c r="B185" s="47">
        <f>IF('Hospitalisation Details'!B185="?",AVERAGE('Hospitalisation Details'!$B$2:$B$2344),'Hospitalisation Details'!B185)</f>
        <v>2002</v>
      </c>
      <c r="C185" s="79" t="str">
        <f>IF(OR(('Hospitalisation Details'!C185="?"),ISBLANK('Hospitalisation Details'!C185:C2527)),"Sep",'Hospitalisation Details'!C185)</f>
        <v>Sep</v>
      </c>
      <c r="D185" s="70">
        <v>7</v>
      </c>
      <c r="E185" s="47" t="s">
        <v>210</v>
      </c>
      <c r="F185" s="80" t="s">
        <v>6246</v>
      </c>
      <c r="G185" s="70">
        <v>20</v>
      </c>
      <c r="H185" s="47">
        <v>1</v>
      </c>
      <c r="I185" s="48">
        <v>1964.78</v>
      </c>
      <c r="J185" s="47" t="s">
        <v>12</v>
      </c>
      <c r="K185" s="47" t="s">
        <v>16</v>
      </c>
      <c r="L185" s="47" t="s">
        <v>42</v>
      </c>
      <c r="M185" s="20"/>
    </row>
    <row r="186" spans="1:13" x14ac:dyDescent="0.25">
      <c r="A186" s="47" t="str">
        <f>IF('Hospitalisation Details'!A186:A2528="?","Unidentified",'Hospitalisation Details'!A186)</f>
        <v>Id2152</v>
      </c>
      <c r="B186" s="47">
        <f>IF('Hospitalisation Details'!B186="?",AVERAGE('Hospitalisation Details'!$B$2:$B$2344),'Hospitalisation Details'!B186)</f>
        <v>2002</v>
      </c>
      <c r="C186" s="79" t="str">
        <f>IF(OR(('Hospitalisation Details'!C186="?"),ISBLANK('Hospitalisation Details'!C186:C2528)),"Sep",'Hospitalisation Details'!C186)</f>
        <v>Jul</v>
      </c>
      <c r="D186" s="70">
        <v>29</v>
      </c>
      <c r="E186" s="47" t="s">
        <v>211</v>
      </c>
      <c r="F186" s="80" t="s">
        <v>6247</v>
      </c>
      <c r="G186" s="70">
        <v>20</v>
      </c>
      <c r="H186" s="47">
        <v>0</v>
      </c>
      <c r="I186" s="48">
        <v>1967.02</v>
      </c>
      <c r="J186" s="47" t="s">
        <v>12</v>
      </c>
      <c r="K186" s="47" t="s">
        <v>11</v>
      </c>
      <c r="L186" s="47" t="s">
        <v>168</v>
      </c>
      <c r="M186" s="20"/>
    </row>
    <row r="187" spans="1:13" x14ac:dyDescent="0.25">
      <c r="A187" s="47" t="str">
        <f>IF('Hospitalisation Details'!A187:A2529="?","Unidentified",'Hospitalisation Details'!A187)</f>
        <v>Id2151</v>
      </c>
      <c r="B187" s="47">
        <f>IF('Hospitalisation Details'!B187="?",AVERAGE('Hospitalisation Details'!$B$2:$B$2344),'Hospitalisation Details'!B187)</f>
        <v>1998</v>
      </c>
      <c r="C187" s="79" t="str">
        <f>IF(OR(('Hospitalisation Details'!C187="?"),ISBLANK('Hospitalisation Details'!C187:C2529)),"Sep",'Hospitalisation Details'!C187)</f>
        <v>Sep</v>
      </c>
      <c r="D187" s="70">
        <v>28</v>
      </c>
      <c r="E187" s="47" t="s">
        <v>212</v>
      </c>
      <c r="F187" s="80" t="s">
        <v>6248</v>
      </c>
      <c r="G187" s="70">
        <v>24</v>
      </c>
      <c r="H187" s="47">
        <v>0</v>
      </c>
      <c r="I187" s="48">
        <v>1969.61</v>
      </c>
      <c r="J187" s="47" t="s">
        <v>12</v>
      </c>
      <c r="K187" s="47" t="s">
        <v>12</v>
      </c>
      <c r="L187" s="47" t="s">
        <v>42</v>
      </c>
      <c r="M187" s="20"/>
    </row>
    <row r="188" spans="1:13" x14ac:dyDescent="0.25">
      <c r="A188" s="47" t="str">
        <f>IF('Hospitalisation Details'!A188:A2530="?","Unidentified",'Hospitalisation Details'!A188)</f>
        <v>Id2150</v>
      </c>
      <c r="B188" s="47">
        <f>IF('Hospitalisation Details'!B188="?",AVERAGE('Hospitalisation Details'!$B$2:$B$2344),'Hospitalisation Details'!B188)</f>
        <v>1998</v>
      </c>
      <c r="C188" s="79" t="str">
        <f>IF(OR(('Hospitalisation Details'!C188="?"),ISBLANK('Hospitalisation Details'!C188:C2530)),"Sep",'Hospitalisation Details'!C188)</f>
        <v>Oct</v>
      </c>
      <c r="D188" s="70">
        <v>5</v>
      </c>
      <c r="E188" s="47" t="s">
        <v>213</v>
      </c>
      <c r="F188" s="80" t="s">
        <v>6249</v>
      </c>
      <c r="G188" s="70">
        <v>24</v>
      </c>
      <c r="H188" s="47">
        <v>0</v>
      </c>
      <c r="I188" s="48">
        <v>1972.95</v>
      </c>
      <c r="J188" s="47" t="s">
        <v>12</v>
      </c>
      <c r="K188" s="47" t="s">
        <v>16</v>
      </c>
      <c r="L188" s="47" t="s">
        <v>42</v>
      </c>
      <c r="M188" s="20"/>
    </row>
    <row r="189" spans="1:13" x14ac:dyDescent="0.25">
      <c r="A189" s="47" t="str">
        <f>IF('Hospitalisation Details'!A189:A2531="?","Unidentified",'Hospitalisation Details'!A189)</f>
        <v>Id2149</v>
      </c>
      <c r="B189" s="47">
        <f>IF('Hospitalisation Details'!B189="?",AVERAGE('Hospitalisation Details'!$B$2:$B$2344),'Hospitalisation Details'!B189)</f>
        <v>1998</v>
      </c>
      <c r="C189" s="79" t="str">
        <f>IF(OR(('Hospitalisation Details'!C189="?"),ISBLANK('Hospitalisation Details'!C189:C2531)),"Sep",'Hospitalisation Details'!C189)</f>
        <v>Sep</v>
      </c>
      <c r="D189" s="70">
        <v>29</v>
      </c>
      <c r="E189" s="47" t="s">
        <v>214</v>
      </c>
      <c r="F189" s="80" t="s">
        <v>6250</v>
      </c>
      <c r="G189" s="70">
        <v>24</v>
      </c>
      <c r="H189" s="47">
        <v>0</v>
      </c>
      <c r="I189" s="48">
        <v>1977.82</v>
      </c>
      <c r="J189" s="47" t="s">
        <v>12</v>
      </c>
      <c r="K189" s="47" t="s">
        <v>16</v>
      </c>
      <c r="L189" s="47" t="s">
        <v>42</v>
      </c>
      <c r="M189" s="20"/>
    </row>
    <row r="190" spans="1:13" x14ac:dyDescent="0.25">
      <c r="A190" s="47" t="str">
        <f>IF('Hospitalisation Details'!A190:A2532="?","Unidentified",'Hospitalisation Details'!A190)</f>
        <v>Id2148</v>
      </c>
      <c r="B190" s="47">
        <f>IF('Hospitalisation Details'!B190="?",AVERAGE('Hospitalisation Details'!$B$2:$B$2344),'Hospitalisation Details'!B190)</f>
        <v>2002</v>
      </c>
      <c r="C190" s="79" t="str">
        <f>IF(OR(('Hospitalisation Details'!C190="?"),ISBLANK('Hospitalisation Details'!C190:C2532)),"Sep",'Hospitalisation Details'!C190)</f>
        <v>Jul</v>
      </c>
      <c r="D190" s="70">
        <v>16</v>
      </c>
      <c r="E190" s="47" t="s">
        <v>215</v>
      </c>
      <c r="F190" s="80" t="s">
        <v>6251</v>
      </c>
      <c r="G190" s="70">
        <v>20</v>
      </c>
      <c r="H190" s="47">
        <v>1</v>
      </c>
      <c r="I190" s="48">
        <v>1980.07</v>
      </c>
      <c r="J190" s="47" t="s">
        <v>12</v>
      </c>
      <c r="K190" s="47" t="s">
        <v>12</v>
      </c>
      <c r="L190" s="47" t="s">
        <v>42</v>
      </c>
      <c r="M190" s="20"/>
    </row>
    <row r="191" spans="1:13" x14ac:dyDescent="0.25">
      <c r="A191" s="47" t="str">
        <f>IF('Hospitalisation Details'!A191:A2533="?","Unidentified",'Hospitalisation Details'!A191)</f>
        <v>Id2147</v>
      </c>
      <c r="B191" s="47">
        <f>IF('Hospitalisation Details'!B191="?",AVERAGE('Hospitalisation Details'!$B$2:$B$2344),'Hospitalisation Details'!B191)</f>
        <v>1998</v>
      </c>
      <c r="C191" s="79" t="str">
        <f>IF(OR(('Hospitalisation Details'!C191="?"),ISBLANK('Hospitalisation Details'!C191:C2533)),"Sep",'Hospitalisation Details'!C191)</f>
        <v>Dec</v>
      </c>
      <c r="D191" s="70">
        <v>29</v>
      </c>
      <c r="E191" s="47" t="s">
        <v>216</v>
      </c>
      <c r="F191" s="80" t="s">
        <v>6252</v>
      </c>
      <c r="G191" s="70">
        <v>24</v>
      </c>
      <c r="H191" s="47">
        <v>0</v>
      </c>
      <c r="I191" s="48">
        <v>1981.58</v>
      </c>
      <c r="J191" s="47" t="s">
        <v>12</v>
      </c>
      <c r="K191" s="47" t="s">
        <v>16</v>
      </c>
      <c r="L191" s="47" t="s">
        <v>13</v>
      </c>
      <c r="M191" s="20"/>
    </row>
    <row r="192" spans="1:13" x14ac:dyDescent="0.25">
      <c r="A192" s="47" t="str">
        <f>IF('Hospitalisation Details'!A192:A2534="?","Unidentified",'Hospitalisation Details'!A192)</f>
        <v>Id2146</v>
      </c>
      <c r="B192" s="47">
        <f>IF('Hospitalisation Details'!B192="?",AVERAGE('Hospitalisation Details'!$B$2:$B$2344),'Hospitalisation Details'!B192)</f>
        <v>2002</v>
      </c>
      <c r="C192" s="79" t="str">
        <f>IF(OR(('Hospitalisation Details'!C192="?"),ISBLANK('Hospitalisation Details'!C192:C2534)),"Sep",'Hospitalisation Details'!C192)</f>
        <v>Sep</v>
      </c>
      <c r="D192" s="70">
        <v>29</v>
      </c>
      <c r="E192" s="47" t="s">
        <v>217</v>
      </c>
      <c r="F192" s="80" t="s">
        <v>6253</v>
      </c>
      <c r="G192" s="70">
        <v>20</v>
      </c>
      <c r="H192" s="47">
        <v>0</v>
      </c>
      <c r="I192" s="48">
        <v>1984.45</v>
      </c>
      <c r="J192" s="47" t="s">
        <v>12</v>
      </c>
      <c r="K192" s="47" t="s">
        <v>12</v>
      </c>
      <c r="L192" s="47" t="s">
        <v>168</v>
      </c>
      <c r="M192" s="20"/>
    </row>
    <row r="193" spans="1:15" x14ac:dyDescent="0.25">
      <c r="A193" s="47" t="str">
        <f>IF('Hospitalisation Details'!A193:A2535="?","Unidentified",'Hospitalisation Details'!A193)</f>
        <v>Id2145</v>
      </c>
      <c r="B193" s="47">
        <f>IF('Hospitalisation Details'!B193="?",AVERAGE('Hospitalisation Details'!$B$2:$B$2344),'Hospitalisation Details'!B193)</f>
        <v>1998</v>
      </c>
      <c r="C193" s="79" t="str">
        <f>IF(OR(('Hospitalisation Details'!C193="?"),ISBLANK('Hospitalisation Details'!C193:C2535)),"Sep",'Hospitalisation Details'!C193)</f>
        <v>Sep</v>
      </c>
      <c r="D193" s="70">
        <v>14</v>
      </c>
      <c r="E193" s="47" t="s">
        <v>218</v>
      </c>
      <c r="F193" s="80" t="s">
        <v>6254</v>
      </c>
      <c r="G193" s="70">
        <v>24</v>
      </c>
      <c r="H193" s="47">
        <v>0</v>
      </c>
      <c r="I193" s="48">
        <v>1986.93</v>
      </c>
      <c r="J193" s="47" t="s">
        <v>12</v>
      </c>
      <c r="K193" s="47" t="s">
        <v>11</v>
      </c>
      <c r="L193" s="47" t="s">
        <v>13</v>
      </c>
      <c r="M193" s="20"/>
    </row>
    <row r="194" spans="1:15" x14ac:dyDescent="0.25">
      <c r="A194" s="47" t="str">
        <f>IF('Hospitalisation Details'!A194:A2536="?","Unidentified",'Hospitalisation Details'!A194)</f>
        <v>Id2144</v>
      </c>
      <c r="B194" s="47">
        <f>IF('Hospitalisation Details'!B194="?",AVERAGE('Hospitalisation Details'!$B$2:$B$2344),'Hospitalisation Details'!B194)</f>
        <v>2001</v>
      </c>
      <c r="C194" s="79" t="str">
        <f>IF(OR(('Hospitalisation Details'!C194="?"),ISBLANK('Hospitalisation Details'!C194:C2536)),"Sep",'Hospitalisation Details'!C194)</f>
        <v>Aug</v>
      </c>
      <c r="D194" s="70">
        <v>14</v>
      </c>
      <c r="E194" s="47" t="s">
        <v>219</v>
      </c>
      <c r="F194" s="80" t="s">
        <v>6255</v>
      </c>
      <c r="G194" s="70">
        <v>21</v>
      </c>
      <c r="H194" s="47">
        <v>0</v>
      </c>
      <c r="I194" s="48">
        <v>2007.95</v>
      </c>
      <c r="J194" s="47" t="s">
        <v>12</v>
      </c>
      <c r="K194" s="47" t="s">
        <v>11</v>
      </c>
      <c r="L194" s="47" t="s">
        <v>42</v>
      </c>
      <c r="M194" s="20"/>
    </row>
    <row r="195" spans="1:15" x14ac:dyDescent="0.25">
      <c r="A195" s="47" t="str">
        <f>IF('Hospitalisation Details'!A195:A2537="?","Unidentified",'Hospitalisation Details'!A195)</f>
        <v>Id2143</v>
      </c>
      <c r="B195" s="47">
        <f>IF('Hospitalisation Details'!B195="?",AVERAGE('Hospitalisation Details'!$B$2:$B$2344),'Hospitalisation Details'!B195)</f>
        <v>2001</v>
      </c>
      <c r="C195" s="79" t="str">
        <f>IF(OR(('Hospitalisation Details'!C195="?"),ISBLANK('Hospitalisation Details'!C195:C2537)),"Sep",'Hospitalisation Details'!C195)</f>
        <v>Jul</v>
      </c>
      <c r="D195" s="70">
        <v>1</v>
      </c>
      <c r="E195" s="47" t="s">
        <v>220</v>
      </c>
      <c r="F195" s="80" t="s">
        <v>6256</v>
      </c>
      <c r="G195" s="70">
        <v>21</v>
      </c>
      <c r="H195" s="47">
        <v>0</v>
      </c>
      <c r="I195" s="48">
        <v>2020.18</v>
      </c>
      <c r="J195" s="47" t="s">
        <v>12</v>
      </c>
      <c r="K195" s="47" t="s">
        <v>16</v>
      </c>
      <c r="L195" s="47" t="s">
        <v>42</v>
      </c>
      <c r="M195" s="20"/>
    </row>
    <row r="196" spans="1:15" x14ac:dyDescent="0.25">
      <c r="A196" s="47" t="str">
        <f>IF('Hospitalisation Details'!A196:A2538="?","Unidentified",'Hospitalisation Details'!A196)</f>
        <v>Id2142</v>
      </c>
      <c r="B196" s="47">
        <f>IF('Hospitalisation Details'!B196="?",AVERAGE('Hospitalisation Details'!$B$2:$B$2344),'Hospitalisation Details'!B196)</f>
        <v>2001</v>
      </c>
      <c r="C196" s="79" t="str">
        <f>IF(OR(('Hospitalisation Details'!C196="?"),ISBLANK('Hospitalisation Details'!C196:C2538)),"Sep",'Hospitalisation Details'!C196)</f>
        <v>Sep</v>
      </c>
      <c r="D196" s="70">
        <v>6</v>
      </c>
      <c r="E196" s="47" t="s">
        <v>221</v>
      </c>
      <c r="F196" s="80" t="s">
        <v>6257</v>
      </c>
      <c r="G196" s="70">
        <v>21</v>
      </c>
      <c r="H196" s="47">
        <v>0</v>
      </c>
      <c r="I196" s="48">
        <v>2020.55</v>
      </c>
      <c r="J196" s="47" t="s">
        <v>12</v>
      </c>
      <c r="K196" s="47" t="s">
        <v>11</v>
      </c>
      <c r="L196" s="47" t="s">
        <v>13</v>
      </c>
      <c r="M196" s="20"/>
    </row>
    <row r="197" spans="1:15" x14ac:dyDescent="0.25">
      <c r="A197" s="47" t="str">
        <f>IF('Hospitalisation Details'!A197:A2539="?","Unidentified",'Hospitalisation Details'!A197)</f>
        <v>Id2141</v>
      </c>
      <c r="B197" s="47">
        <f>IF('Hospitalisation Details'!B197="?",AVERAGE('Hospitalisation Details'!$B$2:$B$2344),'Hospitalisation Details'!B197)</f>
        <v>2001</v>
      </c>
      <c r="C197" s="79" t="str">
        <f>IF(OR(('Hospitalisation Details'!C197="?"),ISBLANK('Hospitalisation Details'!C197:C2539)),"Sep",'Hospitalisation Details'!C197)</f>
        <v>Aug</v>
      </c>
      <c r="D197" s="70">
        <v>4</v>
      </c>
      <c r="E197" s="47" t="s">
        <v>222</v>
      </c>
      <c r="F197" s="80" t="s">
        <v>6258</v>
      </c>
      <c r="G197" s="70">
        <v>21</v>
      </c>
      <c r="H197" s="47">
        <v>0</v>
      </c>
      <c r="I197" s="48">
        <v>2026.97</v>
      </c>
      <c r="J197" s="47" t="s">
        <v>12</v>
      </c>
      <c r="K197" s="47" t="s">
        <v>11</v>
      </c>
      <c r="L197" s="47" t="s">
        <v>13</v>
      </c>
      <c r="M197" s="20"/>
    </row>
    <row r="198" spans="1:15" x14ac:dyDescent="0.25">
      <c r="A198" s="47" t="str">
        <f>IF('Hospitalisation Details'!A198:A2540="?","Unidentified",'Hospitalisation Details'!A198)</f>
        <v>Id2140</v>
      </c>
      <c r="B198" s="47">
        <f>IF('Hospitalisation Details'!B198="?",AVERAGE('Hospitalisation Details'!$B$2:$B$2344),'Hospitalisation Details'!B198)</f>
        <v>2000</v>
      </c>
      <c r="C198" s="79" t="str">
        <f>IF(OR(('Hospitalisation Details'!C198="?"),ISBLANK('Hospitalisation Details'!C198:C2540)),"Sep",'Hospitalisation Details'!C198)</f>
        <v>Sep</v>
      </c>
      <c r="D198" s="70">
        <v>2</v>
      </c>
      <c r="E198" s="47" t="s">
        <v>223</v>
      </c>
      <c r="F198" s="80" t="s">
        <v>6259</v>
      </c>
      <c r="G198" s="70">
        <v>22</v>
      </c>
      <c r="H198" s="47">
        <v>0</v>
      </c>
      <c r="I198" s="48">
        <v>2045.69</v>
      </c>
      <c r="J198" s="47" t="s">
        <v>12</v>
      </c>
      <c r="K198" s="47" t="s">
        <v>12</v>
      </c>
      <c r="L198" s="47" t="s">
        <v>23</v>
      </c>
      <c r="M198" s="20"/>
    </row>
    <row r="199" spans="1:15" x14ac:dyDescent="0.25">
      <c r="A199" s="47" t="str">
        <f>IF('Hospitalisation Details'!A199:A2541="?","Unidentified",'Hospitalisation Details'!A199)</f>
        <v>Id2139</v>
      </c>
      <c r="B199" s="47">
        <f>IF('Hospitalisation Details'!B199="?",AVERAGE('Hospitalisation Details'!$B$2:$B$2344),'Hospitalisation Details'!B199)</f>
        <v>2000</v>
      </c>
      <c r="C199" s="79" t="str">
        <f>IF(OR(('Hospitalisation Details'!C199="?"),ISBLANK('Hospitalisation Details'!C199:C2541)),"Sep",'Hospitalisation Details'!C199)</f>
        <v>Jul</v>
      </c>
      <c r="D199" s="70">
        <v>26</v>
      </c>
      <c r="E199" s="47" t="s">
        <v>224</v>
      </c>
      <c r="F199" s="80" t="s">
        <v>6260</v>
      </c>
      <c r="G199" s="70">
        <v>22</v>
      </c>
      <c r="H199" s="47">
        <v>0</v>
      </c>
      <c r="I199" s="48">
        <v>2055.3200000000002</v>
      </c>
      <c r="J199" s="47" t="s">
        <v>12</v>
      </c>
      <c r="K199" s="47" t="s">
        <v>12</v>
      </c>
      <c r="L199" s="47" t="s">
        <v>23</v>
      </c>
      <c r="M199" s="20"/>
    </row>
    <row r="200" spans="1:15" x14ac:dyDescent="0.25">
      <c r="A200" s="47" t="str">
        <f>IF('Hospitalisation Details'!A200:A2542="?","Unidentified",'Hospitalisation Details'!A200)</f>
        <v>Id2138</v>
      </c>
      <c r="B200" s="47">
        <f>IF('Hospitalisation Details'!B200="?",AVERAGE('Hospitalisation Details'!$B$2:$B$2344),'Hospitalisation Details'!B200)</f>
        <v>2004</v>
      </c>
      <c r="C200" s="79" t="str">
        <f>IF(OR(('Hospitalisation Details'!C200="?"),ISBLANK('Hospitalisation Details'!C200:C2542)),"Sep",'Hospitalisation Details'!C200)</f>
        <v>Jun</v>
      </c>
      <c r="D200" s="70">
        <v>12</v>
      </c>
      <c r="E200" s="47" t="s">
        <v>225</v>
      </c>
      <c r="F200" s="80" t="s">
        <v>6261</v>
      </c>
      <c r="G200" s="70">
        <v>18</v>
      </c>
      <c r="H200" s="47">
        <v>0</v>
      </c>
      <c r="I200" s="48">
        <v>2094.1</v>
      </c>
      <c r="J200" s="47" t="s">
        <v>12</v>
      </c>
      <c r="K200" s="47" t="s">
        <v>11</v>
      </c>
      <c r="L200" s="47" t="s">
        <v>200</v>
      </c>
      <c r="M200" s="20"/>
    </row>
    <row r="201" spans="1:15" x14ac:dyDescent="0.25">
      <c r="A201" s="47" t="str">
        <f>IF('Hospitalisation Details'!A201:A2543="?","Unidentified",'Hospitalisation Details'!A201)</f>
        <v>Id2137</v>
      </c>
      <c r="B201" s="47">
        <f>IF('Hospitalisation Details'!B201="?",AVERAGE('Hospitalisation Details'!$B$2:$B$2344),'Hospitalisation Details'!B201)</f>
        <v>2001</v>
      </c>
      <c r="C201" s="79" t="str">
        <f>IF(OR(('Hospitalisation Details'!C201="?"),ISBLANK('Hospitalisation Details'!C201:C2543)),"Sep",'Hospitalisation Details'!C201)</f>
        <v>Aug</v>
      </c>
      <c r="D201" s="70">
        <v>14</v>
      </c>
      <c r="E201" s="47" t="s">
        <v>226</v>
      </c>
      <c r="F201" s="80" t="s">
        <v>6255</v>
      </c>
      <c r="G201" s="70">
        <v>21</v>
      </c>
      <c r="H201" s="47">
        <v>0</v>
      </c>
      <c r="I201" s="48">
        <v>2102.2600000000002</v>
      </c>
      <c r="J201" s="47" t="s">
        <v>12</v>
      </c>
      <c r="K201" s="47" t="s">
        <v>11</v>
      </c>
      <c r="L201" s="47" t="s">
        <v>166</v>
      </c>
      <c r="M201" s="20"/>
    </row>
    <row r="202" spans="1:15" x14ac:dyDescent="0.25">
      <c r="A202" s="47" t="str">
        <f>IF('Hospitalisation Details'!A202:A2544="?","Unidentified",'Hospitalisation Details'!A202)</f>
        <v>Id2136</v>
      </c>
      <c r="B202" s="47">
        <f>IF('Hospitalisation Details'!B202="?",AVERAGE('Hospitalisation Details'!$B$2:$B$2344),'Hospitalisation Details'!B202)</f>
        <v>2001</v>
      </c>
      <c r="C202" s="79" t="str">
        <f>IF(OR(('Hospitalisation Details'!C202="?"),ISBLANK('Hospitalisation Details'!C202:C2544)),"Sep",'Hospitalisation Details'!C202)</f>
        <v>Jun</v>
      </c>
      <c r="D202" s="70">
        <v>22</v>
      </c>
      <c r="E202" s="47" t="s">
        <v>227</v>
      </c>
      <c r="F202" s="80" t="s">
        <v>6262</v>
      </c>
      <c r="G202" s="70">
        <v>21</v>
      </c>
      <c r="H202" s="47">
        <v>1</v>
      </c>
      <c r="I202" s="48">
        <v>2103.08</v>
      </c>
      <c r="J202" s="47" t="s">
        <v>12</v>
      </c>
      <c r="K202" s="47" t="s">
        <v>11</v>
      </c>
      <c r="L202" s="47" t="s">
        <v>42</v>
      </c>
      <c r="M202" s="20"/>
    </row>
    <row r="203" spans="1:15" x14ac:dyDescent="0.25">
      <c r="A203" s="47" t="str">
        <f>IF('Hospitalisation Details'!A203:A2545="?","Unidentified",'Hospitalisation Details'!A203)</f>
        <v>Id2135</v>
      </c>
      <c r="B203" s="47">
        <f>IF('Hospitalisation Details'!B203="?",AVERAGE('Hospitalisation Details'!$B$2:$B$2344),'Hospitalisation Details'!B203)</f>
        <v>2001</v>
      </c>
      <c r="C203" s="79" t="str">
        <f>IF(OR(('Hospitalisation Details'!C203="?"),ISBLANK('Hospitalisation Details'!C203:C2545)),"Sep",'Hospitalisation Details'!C203)</f>
        <v>Nov</v>
      </c>
      <c r="D203" s="70">
        <v>28</v>
      </c>
      <c r="E203" s="47" t="s">
        <v>228</v>
      </c>
      <c r="F203" s="80" t="s">
        <v>6263</v>
      </c>
      <c r="G203" s="70">
        <v>21</v>
      </c>
      <c r="H203" s="47">
        <v>0</v>
      </c>
      <c r="I203" s="48">
        <v>2104.11</v>
      </c>
      <c r="J203" s="47" t="s">
        <v>11</v>
      </c>
      <c r="K203" s="47" t="s">
        <v>16</v>
      </c>
      <c r="L203" s="47" t="s">
        <v>168</v>
      </c>
      <c r="M203" s="20"/>
    </row>
    <row r="204" spans="1:15" x14ac:dyDescent="0.25">
      <c r="A204" s="47" t="str">
        <f>IF('Hospitalisation Details'!A204:A2546="?","Unidentified",'Hospitalisation Details'!A204)</f>
        <v>Id2134</v>
      </c>
      <c r="B204" s="47">
        <f>IF('Hospitalisation Details'!B204="?",AVERAGE('Hospitalisation Details'!$B$2:$B$2344),'Hospitalisation Details'!B204)</f>
        <v>1989</v>
      </c>
      <c r="C204" s="79" t="str">
        <f>IF(OR(('Hospitalisation Details'!C204="?"),ISBLANK('Hospitalisation Details'!C204:C2546)),"Sep",'Hospitalisation Details'!C204)</f>
        <v>Jul</v>
      </c>
      <c r="D204" s="70">
        <v>21</v>
      </c>
      <c r="E204" s="47" t="s">
        <v>229</v>
      </c>
      <c r="F204" s="80" t="s">
        <v>6264</v>
      </c>
      <c r="G204" s="70">
        <v>33</v>
      </c>
      <c r="H204" s="47">
        <v>3</v>
      </c>
      <c r="I204" s="48">
        <v>2106.2600000000002</v>
      </c>
      <c r="J204" s="47" t="s">
        <v>11</v>
      </c>
      <c r="K204" s="47" t="s">
        <v>11</v>
      </c>
      <c r="L204" s="47" t="s">
        <v>13</v>
      </c>
      <c r="M204" s="20"/>
      <c r="O204" t="s">
        <v>6062</v>
      </c>
    </row>
    <row r="205" spans="1:15" x14ac:dyDescent="0.25">
      <c r="A205" s="47" t="str">
        <f>IF('Hospitalisation Details'!A205:A2547="?","Unidentified",'Hospitalisation Details'!A205)</f>
        <v>Id2133</v>
      </c>
      <c r="B205" s="47">
        <f>IF('Hospitalisation Details'!B205="?",AVERAGE('Hospitalisation Details'!$B$2:$B$2344),'Hospitalisation Details'!B205)</f>
        <v>2003</v>
      </c>
      <c r="C205" s="79" t="str">
        <f>IF(OR(('Hospitalisation Details'!C205="?"),ISBLANK('Hospitalisation Details'!C205:C2547)),"Sep",'Hospitalisation Details'!C205)</f>
        <v>Sep</v>
      </c>
      <c r="D205" s="70">
        <v>30</v>
      </c>
      <c r="E205" s="47" t="s">
        <v>230</v>
      </c>
      <c r="F205" s="80" t="s">
        <v>6265</v>
      </c>
      <c r="G205" s="70">
        <v>19</v>
      </c>
      <c r="H205" s="47">
        <v>0</v>
      </c>
      <c r="I205" s="48">
        <v>2117.34</v>
      </c>
      <c r="J205" s="47" t="s">
        <v>11</v>
      </c>
      <c r="K205" s="47" t="s">
        <v>12</v>
      </c>
      <c r="L205" s="47" t="s">
        <v>23</v>
      </c>
      <c r="M205" s="20"/>
    </row>
    <row r="206" spans="1:15" x14ac:dyDescent="0.25">
      <c r="A206" s="47" t="str">
        <f>IF('Hospitalisation Details'!A206:A2548="?","Unidentified",'Hospitalisation Details'!A206)</f>
        <v>Id2132</v>
      </c>
      <c r="B206" s="47">
        <f>IF('Hospitalisation Details'!B206="?",AVERAGE('Hospitalisation Details'!$B$2:$B$2344),'Hospitalisation Details'!B206)</f>
        <v>2004</v>
      </c>
      <c r="C206" s="79" t="str">
        <f>IF(OR(('Hospitalisation Details'!C206="?"),ISBLANK('Hospitalisation Details'!C206:C2548)),"Sep",'Hospitalisation Details'!C206)</f>
        <v>Nov</v>
      </c>
      <c r="D206" s="70">
        <v>4</v>
      </c>
      <c r="E206" s="47" t="s">
        <v>231</v>
      </c>
      <c r="F206" s="80" t="s">
        <v>6266</v>
      </c>
      <c r="G206" s="70">
        <v>18</v>
      </c>
      <c r="H206" s="47">
        <v>0</v>
      </c>
      <c r="I206" s="48">
        <v>2118.61</v>
      </c>
      <c r="J206" s="47" t="s">
        <v>11</v>
      </c>
      <c r="K206" s="47" t="s">
        <v>16</v>
      </c>
      <c r="L206" s="47" t="s">
        <v>23</v>
      </c>
      <c r="M206" s="20"/>
    </row>
    <row r="207" spans="1:15" x14ac:dyDescent="0.25">
      <c r="A207" s="47" t="str">
        <f>IF('Hospitalisation Details'!A207:A2549="?","Unidentified",'Hospitalisation Details'!A207)</f>
        <v>Id2131</v>
      </c>
      <c r="B207" s="47">
        <f>IF('Hospitalisation Details'!B207="?",AVERAGE('Hospitalisation Details'!$B$2:$B$2344),'Hospitalisation Details'!B207)</f>
        <v>2003</v>
      </c>
      <c r="C207" s="79" t="str">
        <f>IF(OR(('Hospitalisation Details'!C207="?"),ISBLANK('Hospitalisation Details'!C207:C2549)),"Sep",'Hospitalisation Details'!C207)</f>
        <v>Aug</v>
      </c>
      <c r="D207" s="70">
        <v>30</v>
      </c>
      <c r="E207" s="47" t="s">
        <v>232</v>
      </c>
      <c r="F207" s="80" t="s">
        <v>6267</v>
      </c>
      <c r="G207" s="70">
        <v>19</v>
      </c>
      <c r="H207" s="47">
        <v>0</v>
      </c>
      <c r="I207" s="48">
        <v>2128.4299999999998</v>
      </c>
      <c r="J207" s="47" t="s">
        <v>11</v>
      </c>
      <c r="K207" s="47" t="s">
        <v>16</v>
      </c>
      <c r="L207" s="47" t="s">
        <v>23</v>
      </c>
      <c r="M207" s="20"/>
    </row>
    <row r="208" spans="1:15" x14ac:dyDescent="0.25">
      <c r="A208" s="47" t="str">
        <f>IF('Hospitalisation Details'!A208:A2550="?","Unidentified",'Hospitalisation Details'!A208)</f>
        <v>Id2130</v>
      </c>
      <c r="B208" s="47">
        <f>IF('Hospitalisation Details'!B208="?",AVERAGE('Hospitalisation Details'!$B$2:$B$2344),'Hospitalisation Details'!B208)</f>
        <v>2003</v>
      </c>
      <c r="C208" s="79" t="str">
        <f>IF(OR(('Hospitalisation Details'!C208="?"),ISBLANK('Hospitalisation Details'!C208:C2550)),"Sep",'Hospitalisation Details'!C208)</f>
        <v>Dec</v>
      </c>
      <c r="D208" s="70">
        <v>22</v>
      </c>
      <c r="E208" s="47" t="s">
        <v>233</v>
      </c>
      <c r="F208" s="80" t="s">
        <v>6268</v>
      </c>
      <c r="G208" s="70">
        <v>19</v>
      </c>
      <c r="H208" s="47">
        <v>0</v>
      </c>
      <c r="I208" s="48">
        <v>2130.6799999999998</v>
      </c>
      <c r="J208" s="47" t="s">
        <v>11</v>
      </c>
      <c r="K208" s="47" t="s">
        <v>12</v>
      </c>
      <c r="L208" s="47" t="s">
        <v>23</v>
      </c>
      <c r="M208" s="20"/>
    </row>
    <row r="209" spans="1:15" x14ac:dyDescent="0.25">
      <c r="A209" s="47" t="str">
        <f>IF('Hospitalisation Details'!A209:A2551="?","Unidentified",'Hospitalisation Details'!A209)</f>
        <v>Id2129</v>
      </c>
      <c r="B209" s="47">
        <f>IF('Hospitalisation Details'!B209="?",AVERAGE('Hospitalisation Details'!$B$2:$B$2344),'Hospitalisation Details'!B209)</f>
        <v>2003</v>
      </c>
      <c r="C209" s="79" t="str">
        <f>IF(OR(('Hospitalisation Details'!C209="?"),ISBLANK('Hospitalisation Details'!C209:C2551)),"Sep",'Hospitalisation Details'!C209)</f>
        <v>Sep</v>
      </c>
      <c r="D209" s="70">
        <v>1</v>
      </c>
      <c r="E209" s="47" t="s">
        <v>234</v>
      </c>
      <c r="F209" s="80" t="s">
        <v>6218</v>
      </c>
      <c r="G209" s="70">
        <v>19</v>
      </c>
      <c r="H209" s="47">
        <v>0</v>
      </c>
      <c r="I209" s="48">
        <v>2134.9</v>
      </c>
      <c r="J209" s="47" t="s">
        <v>11</v>
      </c>
      <c r="K209" s="47" t="s">
        <v>12</v>
      </c>
      <c r="L209" s="47" t="s">
        <v>23</v>
      </c>
      <c r="M209" s="20"/>
    </row>
    <row r="210" spans="1:15" x14ac:dyDescent="0.25">
      <c r="A210" s="47" t="str">
        <f>IF('Hospitalisation Details'!A210:A2552="?","Unidentified",'Hospitalisation Details'!A210)</f>
        <v>Id2128</v>
      </c>
      <c r="B210" s="47">
        <f>IF('Hospitalisation Details'!B210="?",AVERAGE('Hospitalisation Details'!$B$2:$B$2344),'Hospitalisation Details'!B210)</f>
        <v>2003</v>
      </c>
      <c r="C210" s="79" t="str">
        <f>IF(OR(('Hospitalisation Details'!C210="?"),ISBLANK('Hospitalisation Details'!C210:C2552)),"Sep",'Hospitalisation Details'!C210)</f>
        <v>Sep</v>
      </c>
      <c r="D210" s="70">
        <v>26</v>
      </c>
      <c r="E210" s="47" t="s">
        <v>235</v>
      </c>
      <c r="F210" s="80" t="s">
        <v>6223</v>
      </c>
      <c r="G210" s="70">
        <v>19</v>
      </c>
      <c r="H210" s="47">
        <v>0</v>
      </c>
      <c r="I210" s="48">
        <v>2136.88</v>
      </c>
      <c r="J210" s="47" t="s">
        <v>11</v>
      </c>
      <c r="K210" s="47" t="s">
        <v>11</v>
      </c>
      <c r="L210" s="47" t="s">
        <v>23</v>
      </c>
      <c r="M210" s="20"/>
    </row>
    <row r="211" spans="1:15" x14ac:dyDescent="0.25">
      <c r="A211" s="47" t="str">
        <f>IF('Hospitalisation Details'!A211:A2553="?","Unidentified",'Hospitalisation Details'!A211)</f>
        <v>Id2127</v>
      </c>
      <c r="B211" s="47">
        <f>IF('Hospitalisation Details'!B211="?",AVERAGE('Hospitalisation Details'!$B$2:$B$2344),'Hospitalisation Details'!B211)</f>
        <v>1997</v>
      </c>
      <c r="C211" s="79" t="str">
        <f>IF(OR(('Hospitalisation Details'!C211="?"),ISBLANK('Hospitalisation Details'!C211:C2553)),"Sep",'Hospitalisation Details'!C211)</f>
        <v>Sep</v>
      </c>
      <c r="D211" s="70">
        <v>3</v>
      </c>
      <c r="E211" s="47" t="s">
        <v>236</v>
      </c>
      <c r="F211" s="80" t="s">
        <v>6269</v>
      </c>
      <c r="G211" s="70">
        <v>25</v>
      </c>
      <c r="H211" s="47">
        <v>0</v>
      </c>
      <c r="I211" s="48">
        <v>2137.65</v>
      </c>
      <c r="J211" s="47" t="s">
        <v>12</v>
      </c>
      <c r="K211" s="47" t="s">
        <v>16</v>
      </c>
      <c r="L211" s="47" t="s">
        <v>13</v>
      </c>
      <c r="M211" s="20"/>
    </row>
    <row r="212" spans="1:15" x14ac:dyDescent="0.25">
      <c r="A212" s="47" t="str">
        <f>IF('Hospitalisation Details'!A212:A2554="?","Unidentified",'Hospitalisation Details'!A212)</f>
        <v>Id2126</v>
      </c>
      <c r="B212" s="47">
        <f>IF('Hospitalisation Details'!B212="?",AVERAGE('Hospitalisation Details'!$B$2:$B$2344),'Hospitalisation Details'!B212)</f>
        <v>2003</v>
      </c>
      <c r="C212" s="79" t="str">
        <f>IF(OR(('Hospitalisation Details'!C212="?"),ISBLANK('Hospitalisation Details'!C212:C2554)),"Sep",'Hospitalisation Details'!C212)</f>
        <v>Aug</v>
      </c>
      <c r="D212" s="70">
        <v>19</v>
      </c>
      <c r="E212" s="47" t="s">
        <v>237</v>
      </c>
      <c r="F212" s="80" t="s">
        <v>6270</v>
      </c>
      <c r="G212" s="70">
        <v>19</v>
      </c>
      <c r="H212" s="47">
        <v>0</v>
      </c>
      <c r="I212" s="48">
        <v>2138.0700000000002</v>
      </c>
      <c r="J212" s="47" t="s">
        <v>11</v>
      </c>
      <c r="K212" s="47" t="s">
        <v>16</v>
      </c>
      <c r="L212" s="47" t="s">
        <v>23</v>
      </c>
      <c r="M212" s="20"/>
    </row>
    <row r="213" spans="1:15" x14ac:dyDescent="0.25">
      <c r="A213" s="47" t="str">
        <f>IF('Hospitalisation Details'!A213:A2555="?","Unidentified",'Hospitalisation Details'!A213)</f>
        <v>Id2125</v>
      </c>
      <c r="B213" s="47">
        <f>IF('Hospitalisation Details'!B213="?",AVERAGE('Hospitalisation Details'!$B$2:$B$2344),'Hospitalisation Details'!B213)</f>
        <v>2004</v>
      </c>
      <c r="C213" s="79" t="str">
        <f>IF(OR(('Hospitalisation Details'!C213="?"),ISBLANK('Hospitalisation Details'!C213:C2555)),"Sep",'Hospitalisation Details'!C213)</f>
        <v>Oct</v>
      </c>
      <c r="D213" s="70">
        <v>4</v>
      </c>
      <c r="E213" s="47" t="s">
        <v>238</v>
      </c>
      <c r="F213" s="80" t="s">
        <v>6194</v>
      </c>
      <c r="G213" s="70">
        <v>18</v>
      </c>
      <c r="H213" s="47">
        <v>0</v>
      </c>
      <c r="I213" s="48">
        <v>2144.85</v>
      </c>
      <c r="J213" s="47" t="s">
        <v>11</v>
      </c>
      <c r="K213" s="47" t="s">
        <v>16</v>
      </c>
      <c r="L213" s="47" t="s">
        <v>42</v>
      </c>
      <c r="M213" s="20"/>
    </row>
    <row r="214" spans="1:15" x14ac:dyDescent="0.25">
      <c r="A214" s="47" t="str">
        <f>IF('Hospitalisation Details'!A214:A2556="?","Unidentified",'Hospitalisation Details'!A214)</f>
        <v>Id2124</v>
      </c>
      <c r="B214" s="47">
        <f>IF('Hospitalisation Details'!B214="?",AVERAGE('Hospitalisation Details'!$B$2:$B$2344),'Hospitalisation Details'!B214)</f>
        <v>2000</v>
      </c>
      <c r="C214" s="79" t="str">
        <f>IF(OR(('Hospitalisation Details'!C214="?"),ISBLANK('Hospitalisation Details'!C214:C2556)),"Sep",'Hospitalisation Details'!C214)</f>
        <v>Dec</v>
      </c>
      <c r="D214" s="70">
        <v>27</v>
      </c>
      <c r="E214" s="47" t="s">
        <v>239</v>
      </c>
      <c r="F214" s="80" t="s">
        <v>6271</v>
      </c>
      <c r="G214" s="70">
        <v>22</v>
      </c>
      <c r="H214" s="47">
        <v>0</v>
      </c>
      <c r="I214" s="48">
        <v>2150.4699999999998</v>
      </c>
      <c r="J214" s="47" t="s">
        <v>11</v>
      </c>
      <c r="K214" s="47" t="s">
        <v>12</v>
      </c>
      <c r="L214" s="47" t="s">
        <v>42</v>
      </c>
      <c r="M214" s="20"/>
    </row>
    <row r="215" spans="1:15" x14ac:dyDescent="0.25">
      <c r="A215" s="47" t="str">
        <f>IF('Hospitalisation Details'!A215:A2557="?","Unidentified",'Hospitalisation Details'!A215)</f>
        <v>Id2123</v>
      </c>
      <c r="B215" s="47">
        <f>IF('Hospitalisation Details'!B215="?",AVERAGE('Hospitalisation Details'!$B$2:$B$2344),'Hospitalisation Details'!B215)</f>
        <v>2000</v>
      </c>
      <c r="C215" s="79" t="str">
        <f>IF(OR(('Hospitalisation Details'!C215="?"),ISBLANK('Hospitalisation Details'!C215:C2557)),"Sep",'Hospitalisation Details'!C215)</f>
        <v>Oct</v>
      </c>
      <c r="D215" s="70">
        <v>22</v>
      </c>
      <c r="E215" s="47" t="s">
        <v>240</v>
      </c>
      <c r="F215" s="80" t="s">
        <v>6272</v>
      </c>
      <c r="G215" s="70">
        <v>22</v>
      </c>
      <c r="H215" s="47">
        <v>0</v>
      </c>
      <c r="I215" s="48">
        <v>2154.36</v>
      </c>
      <c r="J215" s="47" t="s">
        <v>11</v>
      </c>
      <c r="K215" s="47" t="s">
        <v>11</v>
      </c>
      <c r="L215" s="47" t="s">
        <v>42</v>
      </c>
      <c r="M215" s="20"/>
    </row>
    <row r="216" spans="1:15" x14ac:dyDescent="0.25">
      <c r="A216" s="47" t="str">
        <f>IF('Hospitalisation Details'!A216:A2558="?","Unidentified",'Hospitalisation Details'!A216)</f>
        <v>Id2122</v>
      </c>
      <c r="B216" s="47">
        <f>IF('Hospitalisation Details'!B216="?",AVERAGE('Hospitalisation Details'!$B$2:$B$2344),'Hospitalisation Details'!B216)</f>
        <v>2000</v>
      </c>
      <c r="C216" s="79" t="str">
        <f>IF(OR(('Hospitalisation Details'!C216="?"),ISBLANK('Hospitalisation Details'!C216:C2558)),"Sep",'Hospitalisation Details'!C216)</f>
        <v>Nov</v>
      </c>
      <c r="D216" s="70">
        <v>29</v>
      </c>
      <c r="E216" s="47" t="s">
        <v>241</v>
      </c>
      <c r="F216" s="80" t="s">
        <v>6273</v>
      </c>
      <c r="G216" s="70">
        <v>22</v>
      </c>
      <c r="H216" s="47">
        <v>0</v>
      </c>
      <c r="I216" s="48">
        <v>2155.6799999999998</v>
      </c>
      <c r="J216" s="47" t="s">
        <v>11</v>
      </c>
      <c r="K216" s="47" t="s">
        <v>12</v>
      </c>
      <c r="L216" s="47" t="s">
        <v>13</v>
      </c>
      <c r="M216" s="20"/>
    </row>
    <row r="217" spans="1:15" x14ac:dyDescent="0.25">
      <c r="A217" s="47" t="str">
        <f>IF('Hospitalisation Details'!A217:A2559="?","Unidentified",'Hospitalisation Details'!A217)</f>
        <v>Id2121</v>
      </c>
      <c r="B217" s="47">
        <f>IF('Hospitalisation Details'!B217="?",AVERAGE('Hospitalisation Details'!$B$2:$B$2344),'Hospitalisation Details'!B217)</f>
        <v>2000</v>
      </c>
      <c r="C217" s="79" t="str">
        <f>IF(OR(('Hospitalisation Details'!C217="?"),ISBLANK('Hospitalisation Details'!C217:C2559)),"Sep",'Hospitalisation Details'!C217)</f>
        <v>Dec</v>
      </c>
      <c r="D217" s="70">
        <v>10</v>
      </c>
      <c r="E217" s="47" t="s">
        <v>242</v>
      </c>
      <c r="F217" s="80" t="s">
        <v>6274</v>
      </c>
      <c r="G217" s="70">
        <v>22</v>
      </c>
      <c r="H217" s="47">
        <v>0</v>
      </c>
      <c r="I217" s="48">
        <v>2156.75</v>
      </c>
      <c r="J217" s="47" t="s">
        <v>11</v>
      </c>
      <c r="K217" s="47" t="s">
        <v>11</v>
      </c>
      <c r="L217" s="47" t="s">
        <v>13</v>
      </c>
      <c r="M217" s="20"/>
    </row>
    <row r="218" spans="1:15" x14ac:dyDescent="0.25">
      <c r="A218" s="47" t="str">
        <f>IF('Hospitalisation Details'!A218:A2560="?","Unidentified",'Hospitalisation Details'!A218)</f>
        <v>Id2120</v>
      </c>
      <c r="B218" s="47">
        <f>IF('Hospitalisation Details'!B218="?",AVERAGE('Hospitalisation Details'!$B$2:$B$2344),'Hospitalisation Details'!B218)</f>
        <v>2000</v>
      </c>
      <c r="C218" s="79" t="str">
        <f>IF(OR(('Hospitalisation Details'!C218="?"),ISBLANK('Hospitalisation Details'!C218:C2560)),"Sep",'Hospitalisation Details'!C218)</f>
        <v>Aug</v>
      </c>
      <c r="D218" s="70">
        <v>23</v>
      </c>
      <c r="E218" s="47" t="s">
        <v>243</v>
      </c>
      <c r="F218" s="80" t="s">
        <v>6275</v>
      </c>
      <c r="G218" s="70">
        <v>22</v>
      </c>
      <c r="H218" s="47">
        <v>0</v>
      </c>
      <c r="I218" s="48">
        <v>2166.73</v>
      </c>
      <c r="J218" s="47" t="s">
        <v>11</v>
      </c>
      <c r="K218" s="47" t="s">
        <v>11</v>
      </c>
      <c r="L218" s="47" t="s">
        <v>42</v>
      </c>
      <c r="M218" s="20"/>
    </row>
    <row r="219" spans="1:15" x14ac:dyDescent="0.25">
      <c r="A219" s="47" t="str">
        <f>IF('Hospitalisation Details'!A219:A2561="?","Unidentified",'Hospitalisation Details'!A219)</f>
        <v>Id2119</v>
      </c>
      <c r="B219" s="47">
        <f>IF('Hospitalisation Details'!B219="?",AVERAGE('Hospitalisation Details'!$B$2:$B$2344),'Hospitalisation Details'!B219)</f>
        <v>1994</v>
      </c>
      <c r="C219" s="79" t="str">
        <f>IF(OR(('Hospitalisation Details'!C219="?"),ISBLANK('Hospitalisation Details'!C219:C2561)),"Sep",'Hospitalisation Details'!C219)</f>
        <v>Sep</v>
      </c>
      <c r="D219" s="70">
        <v>27</v>
      </c>
      <c r="E219" s="47" t="s">
        <v>244</v>
      </c>
      <c r="F219" s="80" t="s">
        <v>6276</v>
      </c>
      <c r="G219" s="70">
        <v>28</v>
      </c>
      <c r="H219" s="47">
        <v>0</v>
      </c>
      <c r="I219" s="48">
        <v>2170.08</v>
      </c>
      <c r="J219" s="47" t="s">
        <v>11</v>
      </c>
      <c r="K219" s="47" t="s">
        <v>11</v>
      </c>
      <c r="L219" s="47" t="s">
        <v>13</v>
      </c>
      <c r="M219" s="20"/>
    </row>
    <row r="220" spans="1:15" x14ac:dyDescent="0.25">
      <c r="A220" s="47" t="str">
        <f>IF('Hospitalisation Details'!A220:A2562="?","Unidentified",'Hospitalisation Details'!A220)</f>
        <v>Id2118</v>
      </c>
      <c r="B220" s="47">
        <f>IF('Hospitalisation Details'!B220="?",AVERAGE('Hospitalisation Details'!$B$2:$B$2344),'Hospitalisation Details'!B220)</f>
        <v>1991</v>
      </c>
      <c r="C220" s="79" t="str">
        <f>IF(OR(('Hospitalisation Details'!C220="?"),ISBLANK('Hospitalisation Details'!C220:C2562)),"Sep",'Hospitalisation Details'!C220)</f>
        <v>Dec</v>
      </c>
      <c r="D220" s="70">
        <v>16</v>
      </c>
      <c r="E220" s="47" t="s">
        <v>245</v>
      </c>
      <c r="F220" s="80" t="s">
        <v>6277</v>
      </c>
      <c r="G220" s="70">
        <v>31</v>
      </c>
      <c r="H220" s="47">
        <v>3</v>
      </c>
      <c r="I220" s="48">
        <v>2193.1999999999998</v>
      </c>
      <c r="J220" s="47" t="s">
        <v>11</v>
      </c>
      <c r="K220" s="47" t="s">
        <v>11</v>
      </c>
      <c r="L220" s="47" t="s">
        <v>23</v>
      </c>
      <c r="M220" s="20"/>
      <c r="O220" t="s">
        <v>6061</v>
      </c>
    </row>
    <row r="221" spans="1:15" x14ac:dyDescent="0.25">
      <c r="A221" s="47" t="str">
        <f>IF('Hospitalisation Details'!A221:A2563="?","Unidentified",'Hospitalisation Details'!A221)</f>
        <v>Id2117</v>
      </c>
      <c r="B221" s="47">
        <f>IF('Hospitalisation Details'!B221="?",AVERAGE('Hospitalisation Details'!$B$2:$B$2344),'Hospitalisation Details'!B221)</f>
        <v>2004</v>
      </c>
      <c r="C221" s="79" t="str">
        <f>IF(OR(('Hospitalisation Details'!C221="?"),ISBLANK('Hospitalisation Details'!C221:C2563)),"Sep",'Hospitalisation Details'!C221)</f>
        <v>Dec</v>
      </c>
      <c r="D221" s="70">
        <v>7</v>
      </c>
      <c r="E221" s="47" t="s">
        <v>246</v>
      </c>
      <c r="F221" s="80" t="s">
        <v>6278</v>
      </c>
      <c r="G221" s="70">
        <v>18</v>
      </c>
      <c r="H221" s="47">
        <v>0</v>
      </c>
      <c r="I221" s="48">
        <v>2196.4699999999998</v>
      </c>
      <c r="J221" s="47" t="s">
        <v>11</v>
      </c>
      <c r="K221" s="47" t="s">
        <v>12</v>
      </c>
      <c r="L221" s="47" t="s">
        <v>247</v>
      </c>
      <c r="M221" s="20"/>
    </row>
    <row r="222" spans="1:15" x14ac:dyDescent="0.25">
      <c r="A222" s="47" t="str">
        <f>IF('Hospitalisation Details'!A222:A2564="?","Unidentified",'Hospitalisation Details'!A222)</f>
        <v>Id2116</v>
      </c>
      <c r="B222" s="47">
        <f>IF('Hospitalisation Details'!B222="?",AVERAGE('Hospitalisation Details'!$B$2:$B$2344),'Hospitalisation Details'!B222)</f>
        <v>2004</v>
      </c>
      <c r="C222" s="79" t="str">
        <f>IF(OR(('Hospitalisation Details'!C222="?"),ISBLANK('Hospitalisation Details'!C222:C2564)),"Sep",'Hospitalisation Details'!C222)</f>
        <v>Sep</v>
      </c>
      <c r="D222" s="70">
        <v>3</v>
      </c>
      <c r="E222" s="47" t="s">
        <v>248</v>
      </c>
      <c r="F222" s="80" t="s">
        <v>6279</v>
      </c>
      <c r="G222" s="70">
        <v>18</v>
      </c>
      <c r="H222" s="47">
        <v>0</v>
      </c>
      <c r="I222" s="48">
        <v>2198.19</v>
      </c>
      <c r="J222" s="47" t="s">
        <v>11</v>
      </c>
      <c r="K222" s="47" t="s">
        <v>16</v>
      </c>
      <c r="L222" s="47" t="s">
        <v>249</v>
      </c>
      <c r="M222" s="20"/>
    </row>
    <row r="223" spans="1:15" x14ac:dyDescent="0.25">
      <c r="A223" s="47" t="str">
        <f>IF('Hospitalisation Details'!A223:A2565="?","Unidentified",'Hospitalisation Details'!A223)</f>
        <v>Id2115</v>
      </c>
      <c r="B223" s="47">
        <f>IF('Hospitalisation Details'!B223="?",AVERAGE('Hospitalisation Details'!$B$2:$B$2344),'Hospitalisation Details'!B223)</f>
        <v>2004</v>
      </c>
      <c r="C223" s="79" t="str">
        <f>IF(OR(('Hospitalisation Details'!C223="?"),ISBLANK('Hospitalisation Details'!C223:C2565)),"Sep",'Hospitalisation Details'!C223)</f>
        <v>Sep</v>
      </c>
      <c r="D223" s="70">
        <v>12</v>
      </c>
      <c r="E223" s="47" t="s">
        <v>250</v>
      </c>
      <c r="F223" s="80" t="s">
        <v>6119</v>
      </c>
      <c r="G223" s="70">
        <v>18</v>
      </c>
      <c r="H223" s="47">
        <v>0</v>
      </c>
      <c r="I223" s="48">
        <v>2200.83</v>
      </c>
      <c r="J223" s="47" t="s">
        <v>11</v>
      </c>
      <c r="K223" s="47" t="s">
        <v>11</v>
      </c>
      <c r="L223" s="47" t="s">
        <v>247</v>
      </c>
      <c r="M223" s="20"/>
    </row>
    <row r="224" spans="1:15" x14ac:dyDescent="0.25">
      <c r="A224" s="47" t="str">
        <f>IF('Hospitalisation Details'!A224:A2566="?","Unidentified",'Hospitalisation Details'!A224)</f>
        <v>Id2114</v>
      </c>
      <c r="B224" s="47">
        <f>IF('Hospitalisation Details'!B224="?",AVERAGE('Hospitalisation Details'!$B$2:$B$2344),'Hospitalisation Details'!B224)</f>
        <v>2004</v>
      </c>
      <c r="C224" s="79" t="str">
        <f>IF(OR(('Hospitalisation Details'!C224="?"),ISBLANK('Hospitalisation Details'!C224:C2566)),"Sep",'Hospitalisation Details'!C224)</f>
        <v>Jul</v>
      </c>
      <c r="D224" s="70">
        <v>27</v>
      </c>
      <c r="E224" s="47" t="s">
        <v>251</v>
      </c>
      <c r="F224" s="80" t="s">
        <v>6280</v>
      </c>
      <c r="G224" s="70">
        <v>18</v>
      </c>
      <c r="H224" s="47">
        <v>1</v>
      </c>
      <c r="I224" s="48">
        <v>2201.1</v>
      </c>
      <c r="J224" s="47" t="s">
        <v>11</v>
      </c>
      <c r="K224" s="47" t="s">
        <v>12</v>
      </c>
      <c r="L224" s="47" t="s">
        <v>13</v>
      </c>
      <c r="M224" s="20"/>
    </row>
    <row r="225" spans="1:13" x14ac:dyDescent="0.25">
      <c r="A225" s="47" t="str">
        <f>IF('Hospitalisation Details'!A225:A2567="?","Unidentified",'Hospitalisation Details'!A225)</f>
        <v>Id2113</v>
      </c>
      <c r="B225" s="47">
        <f>IF('Hospitalisation Details'!B225="?",AVERAGE('Hospitalisation Details'!$B$2:$B$2344),'Hospitalisation Details'!B225)</f>
        <v>2004</v>
      </c>
      <c r="C225" s="79" t="str">
        <f>IF(OR(('Hospitalisation Details'!C225="?"),ISBLANK('Hospitalisation Details'!C225:C2567)),"Sep",'Hospitalisation Details'!C225)</f>
        <v>Aug</v>
      </c>
      <c r="D225" s="70">
        <v>6</v>
      </c>
      <c r="E225" s="47" t="s">
        <v>252</v>
      </c>
      <c r="F225" s="80" t="s">
        <v>6281</v>
      </c>
      <c r="G225" s="70">
        <v>18</v>
      </c>
      <c r="H225" s="47">
        <v>0</v>
      </c>
      <c r="I225" s="48">
        <v>2203.4699999999998</v>
      </c>
      <c r="J225" s="47" t="s">
        <v>11</v>
      </c>
      <c r="K225" s="47" t="s">
        <v>11</v>
      </c>
      <c r="L225" s="47" t="s">
        <v>247</v>
      </c>
      <c r="M225" s="20"/>
    </row>
    <row r="226" spans="1:13" x14ac:dyDescent="0.25">
      <c r="A226" s="47" t="str">
        <f>IF('Hospitalisation Details'!A226:A2568="?","Unidentified",'Hospitalisation Details'!A226)</f>
        <v>Id2112</v>
      </c>
      <c r="B226" s="47">
        <f>IF('Hospitalisation Details'!B226="?",AVERAGE('Hospitalisation Details'!$B$2:$B$2344),'Hospitalisation Details'!B226)</f>
        <v>2004</v>
      </c>
      <c r="C226" s="79" t="str">
        <f>IF(OR(('Hospitalisation Details'!C226="?"),ISBLANK('Hospitalisation Details'!C226:C2568)),"Sep",'Hospitalisation Details'!C226)</f>
        <v>Oct</v>
      </c>
      <c r="D226" s="70">
        <v>28</v>
      </c>
      <c r="E226" s="47" t="s">
        <v>253</v>
      </c>
      <c r="F226" s="80" t="s">
        <v>6282</v>
      </c>
      <c r="G226" s="70">
        <v>18</v>
      </c>
      <c r="H226" s="47">
        <v>0</v>
      </c>
      <c r="I226" s="48">
        <v>2203.7399999999998</v>
      </c>
      <c r="J226" s="47" t="s">
        <v>11</v>
      </c>
      <c r="K226" s="47" t="s">
        <v>11</v>
      </c>
      <c r="L226" s="47" t="s">
        <v>247</v>
      </c>
      <c r="M226" s="20"/>
    </row>
    <row r="227" spans="1:13" x14ac:dyDescent="0.25">
      <c r="A227" s="47" t="str">
        <f>IF('Hospitalisation Details'!A227:A2569="?","Unidentified",'Hospitalisation Details'!A227)</f>
        <v>Id2111</v>
      </c>
      <c r="B227" s="47">
        <f>IF('Hospitalisation Details'!B227="?",AVERAGE('Hospitalisation Details'!$B$2:$B$2344),'Hospitalisation Details'!B227)</f>
        <v>2004</v>
      </c>
      <c r="C227" s="79" t="str">
        <f>IF(OR(('Hospitalisation Details'!C227="?"),ISBLANK('Hospitalisation Details'!C227:C2569)),"Sep",'Hospitalisation Details'!C227)</f>
        <v>Nov</v>
      </c>
      <c r="D227" s="70">
        <v>13</v>
      </c>
      <c r="E227" s="47" t="s">
        <v>254</v>
      </c>
      <c r="F227" s="80" t="s">
        <v>6283</v>
      </c>
      <c r="G227" s="70">
        <v>18</v>
      </c>
      <c r="H227" s="47">
        <v>0</v>
      </c>
      <c r="I227" s="48">
        <v>2205.98</v>
      </c>
      <c r="J227" s="47" t="s">
        <v>11</v>
      </c>
      <c r="K227" s="47" t="s">
        <v>12</v>
      </c>
      <c r="L227" s="47" t="s">
        <v>247</v>
      </c>
      <c r="M227" s="20"/>
    </row>
    <row r="228" spans="1:13" x14ac:dyDescent="0.25">
      <c r="A228" s="47" t="str">
        <f>IF('Hospitalisation Details'!A228:A2570="?","Unidentified",'Hospitalisation Details'!A228)</f>
        <v>Id2110</v>
      </c>
      <c r="B228" s="47">
        <f>IF('Hospitalisation Details'!B228="?",AVERAGE('Hospitalisation Details'!$B$2:$B$2344),'Hospitalisation Details'!B228)</f>
        <v>2004</v>
      </c>
      <c r="C228" s="79" t="str">
        <f>IF(OR(('Hospitalisation Details'!C228="?"),ISBLANK('Hospitalisation Details'!C228:C2570)),"Sep",'Hospitalisation Details'!C228)</f>
        <v>Aug</v>
      </c>
      <c r="D228" s="70">
        <v>6</v>
      </c>
      <c r="E228" s="47" t="s">
        <v>255</v>
      </c>
      <c r="F228" s="80" t="s">
        <v>6281</v>
      </c>
      <c r="G228" s="70">
        <v>18</v>
      </c>
      <c r="H228" s="47">
        <v>0</v>
      </c>
      <c r="I228" s="48">
        <v>2207.6999999999998</v>
      </c>
      <c r="J228" s="47" t="s">
        <v>11</v>
      </c>
      <c r="K228" s="47" t="s">
        <v>11</v>
      </c>
      <c r="L228" s="47" t="s">
        <v>247</v>
      </c>
      <c r="M228" s="20"/>
    </row>
    <row r="229" spans="1:13" x14ac:dyDescent="0.25">
      <c r="A229" s="47" t="str">
        <f>IF('Hospitalisation Details'!A229:A2571="?","Unidentified",'Hospitalisation Details'!A229)</f>
        <v>Id2109</v>
      </c>
      <c r="B229" s="47">
        <f>IF('Hospitalisation Details'!B229="?",AVERAGE('Hospitalisation Details'!$B$2:$B$2344),'Hospitalisation Details'!B229)</f>
        <v>2004</v>
      </c>
      <c r="C229" s="79" t="str">
        <f>IF(OR(('Hospitalisation Details'!C229="?"),ISBLANK('Hospitalisation Details'!C229:C2571)),"Sep",'Hospitalisation Details'!C229)</f>
        <v>Jul</v>
      </c>
      <c r="D229" s="70">
        <v>27</v>
      </c>
      <c r="E229" s="47" t="s">
        <v>256</v>
      </c>
      <c r="F229" s="80" t="s">
        <v>6280</v>
      </c>
      <c r="G229" s="70">
        <v>18</v>
      </c>
      <c r="H229" s="47">
        <v>0</v>
      </c>
      <c r="I229" s="48">
        <v>2211.13</v>
      </c>
      <c r="J229" s="47" t="s">
        <v>11</v>
      </c>
      <c r="K229" s="47" t="s">
        <v>11</v>
      </c>
      <c r="L229" s="47" t="s">
        <v>247</v>
      </c>
      <c r="M229" s="20"/>
    </row>
    <row r="230" spans="1:13" x14ac:dyDescent="0.25">
      <c r="A230" s="47" t="str">
        <f>IF('Hospitalisation Details'!A230:A2572="?","Unidentified",'Hospitalisation Details'!A230)</f>
        <v>Id2108</v>
      </c>
      <c r="B230" s="47">
        <f>IF('Hospitalisation Details'!B230="?",AVERAGE('Hospitalisation Details'!$B$2:$B$2344),'Hospitalisation Details'!B230)</f>
        <v>1994</v>
      </c>
      <c r="C230" s="79" t="str">
        <f>IF(OR(('Hospitalisation Details'!C230="?"),ISBLANK('Hospitalisation Details'!C230:C2572)),"Sep",'Hospitalisation Details'!C230)</f>
        <v>Nov</v>
      </c>
      <c r="D230" s="70">
        <v>17</v>
      </c>
      <c r="E230" s="47" t="s">
        <v>257</v>
      </c>
      <c r="F230" s="80" t="s">
        <v>6099</v>
      </c>
      <c r="G230" s="70">
        <v>28</v>
      </c>
      <c r="H230" s="47">
        <v>0</v>
      </c>
      <c r="I230" s="48">
        <v>2213.21</v>
      </c>
      <c r="J230" s="47" t="s">
        <v>11</v>
      </c>
      <c r="K230" s="47" t="s">
        <v>11</v>
      </c>
      <c r="L230" s="47" t="s">
        <v>13</v>
      </c>
      <c r="M230" s="20"/>
    </row>
    <row r="231" spans="1:13" x14ac:dyDescent="0.25">
      <c r="A231" s="47" t="str">
        <f>IF('Hospitalisation Details'!A231:A2573="?","Unidentified",'Hospitalisation Details'!A231)</f>
        <v>Id2107</v>
      </c>
      <c r="B231" s="47">
        <f>IF('Hospitalisation Details'!B231="?",AVERAGE('Hospitalisation Details'!$B$2:$B$2344),'Hospitalisation Details'!B231)</f>
        <v>2004</v>
      </c>
      <c r="C231" s="79" t="str">
        <f>IF(OR(('Hospitalisation Details'!C231="?"),ISBLANK('Hospitalisation Details'!C231:C2573)),"Sep",'Hospitalisation Details'!C231)</f>
        <v>Jun</v>
      </c>
      <c r="D231" s="70">
        <v>13</v>
      </c>
      <c r="E231" s="47" t="s">
        <v>258</v>
      </c>
      <c r="F231" s="80" t="s">
        <v>6200</v>
      </c>
      <c r="G231" s="70">
        <v>18</v>
      </c>
      <c r="H231" s="47">
        <v>0</v>
      </c>
      <c r="I231" s="48">
        <v>2217.4699999999998</v>
      </c>
      <c r="J231" s="47" t="s">
        <v>11</v>
      </c>
      <c r="K231" s="47" t="s">
        <v>16</v>
      </c>
      <c r="L231" s="47" t="s">
        <v>247</v>
      </c>
      <c r="M231" s="20"/>
    </row>
    <row r="232" spans="1:13" x14ac:dyDescent="0.25">
      <c r="A232" s="47" t="str">
        <f>IF('Hospitalisation Details'!A232:A2574="?","Unidentified",'Hospitalisation Details'!A232)</f>
        <v>Id2106</v>
      </c>
      <c r="B232" s="47">
        <f>IF('Hospitalisation Details'!B232="?",AVERAGE('Hospitalisation Details'!$B$2:$B$2344),'Hospitalisation Details'!B232)</f>
        <v>2004</v>
      </c>
      <c r="C232" s="79" t="str">
        <f>IF(OR(('Hospitalisation Details'!C232="?"),ISBLANK('Hospitalisation Details'!C232:C2574)),"Sep",'Hospitalisation Details'!C232)</f>
        <v>Sep</v>
      </c>
      <c r="D232" s="70">
        <v>25</v>
      </c>
      <c r="E232" s="47" t="s">
        <v>259</v>
      </c>
      <c r="F232" s="80" t="s">
        <v>6284</v>
      </c>
      <c r="G232" s="70">
        <v>18</v>
      </c>
      <c r="H232" s="47">
        <v>0</v>
      </c>
      <c r="I232" s="48">
        <v>2217.6</v>
      </c>
      <c r="J232" s="47" t="s">
        <v>11</v>
      </c>
      <c r="K232" s="47" t="s">
        <v>16</v>
      </c>
      <c r="L232" s="47" t="s">
        <v>247</v>
      </c>
      <c r="M232" s="20"/>
    </row>
    <row r="233" spans="1:13" x14ac:dyDescent="0.25">
      <c r="A233" s="47" t="str">
        <f>IF('Hospitalisation Details'!A233:A2575="?","Unidentified",'Hospitalisation Details'!A233)</f>
        <v>Id2105</v>
      </c>
      <c r="B233" s="47">
        <f>IF('Hospitalisation Details'!B233="?",AVERAGE('Hospitalisation Details'!$B$2:$B$2344),'Hospitalisation Details'!B233)</f>
        <v>2004</v>
      </c>
      <c r="C233" s="79" t="str">
        <f>IF(OR(('Hospitalisation Details'!C233="?"),ISBLANK('Hospitalisation Details'!C233:C2575)),"Sep",'Hospitalisation Details'!C233)</f>
        <v>Dec</v>
      </c>
      <c r="D233" s="70">
        <v>12</v>
      </c>
      <c r="E233" s="47" t="s">
        <v>260</v>
      </c>
      <c r="F233" s="80" t="s">
        <v>6212</v>
      </c>
      <c r="G233" s="70">
        <v>18</v>
      </c>
      <c r="H233" s="47">
        <v>1</v>
      </c>
      <c r="I233" s="48">
        <v>2219.4499999999998</v>
      </c>
      <c r="J233" s="47" t="s">
        <v>11</v>
      </c>
      <c r="K233" s="47" t="s">
        <v>16</v>
      </c>
      <c r="L233" s="47" t="s">
        <v>13</v>
      </c>
      <c r="M233" s="20"/>
    </row>
    <row r="234" spans="1:13" x14ac:dyDescent="0.25">
      <c r="A234" s="47" t="str">
        <f>IF('Hospitalisation Details'!A234:A2576="?","Unidentified",'Hospitalisation Details'!A234)</f>
        <v>Id2104</v>
      </c>
      <c r="B234" s="47">
        <f>IF('Hospitalisation Details'!B234="?",AVERAGE('Hospitalisation Details'!$B$2:$B$2344),'Hospitalisation Details'!B234)</f>
        <v>2003</v>
      </c>
      <c r="C234" s="79" t="str">
        <f>IF(OR(('Hospitalisation Details'!C234="?"),ISBLANK('Hospitalisation Details'!C234:C2576)),"Sep",'Hospitalisation Details'!C234)</f>
        <v>Dec</v>
      </c>
      <c r="D234" s="70">
        <v>10</v>
      </c>
      <c r="E234" s="47" t="s">
        <v>261</v>
      </c>
      <c r="F234" s="80" t="s">
        <v>6144</v>
      </c>
      <c r="G234" s="70">
        <v>19</v>
      </c>
      <c r="H234" s="47">
        <v>1</v>
      </c>
      <c r="I234" s="48">
        <v>2221.56</v>
      </c>
      <c r="J234" s="47" t="s">
        <v>11</v>
      </c>
      <c r="K234" s="47" t="s">
        <v>12</v>
      </c>
      <c r="L234" s="47" t="s">
        <v>23</v>
      </c>
      <c r="M234" s="20"/>
    </row>
    <row r="235" spans="1:13" x14ac:dyDescent="0.25">
      <c r="A235" s="47" t="str">
        <f>IF('Hospitalisation Details'!A235:A2577="?","Unidentified",'Hospitalisation Details'!A235)</f>
        <v>Id2103</v>
      </c>
      <c r="B235" s="47">
        <f>IF('Hospitalisation Details'!B235="?",AVERAGE('Hospitalisation Details'!$B$2:$B$2344),'Hospitalisation Details'!B235)</f>
        <v>2000</v>
      </c>
      <c r="C235" s="79" t="str">
        <f>IF(OR(('Hospitalisation Details'!C235="?"),ISBLANK('Hospitalisation Details'!C235:C2577)),"Sep",'Hospitalisation Details'!C235)</f>
        <v>Jun</v>
      </c>
      <c r="D235" s="70">
        <v>30</v>
      </c>
      <c r="E235" s="47" t="s">
        <v>262</v>
      </c>
      <c r="F235" s="80" t="s">
        <v>6285</v>
      </c>
      <c r="G235" s="70">
        <v>22</v>
      </c>
      <c r="H235" s="47">
        <v>0</v>
      </c>
      <c r="I235" s="48">
        <v>2250.84</v>
      </c>
      <c r="J235" s="47" t="s">
        <v>11</v>
      </c>
      <c r="K235" s="47" t="s">
        <v>11</v>
      </c>
      <c r="L235" s="47" t="s">
        <v>170</v>
      </c>
      <c r="M235" s="20"/>
    </row>
    <row r="236" spans="1:13" x14ac:dyDescent="0.25">
      <c r="A236" s="47" t="str">
        <f>IF('Hospitalisation Details'!A236:A2578="?","Unidentified",'Hospitalisation Details'!A236)</f>
        <v>Id2102</v>
      </c>
      <c r="B236" s="47">
        <f>IF('Hospitalisation Details'!B236="?",AVERAGE('Hospitalisation Details'!$B$2:$B$2344),'Hospitalisation Details'!B236)</f>
        <v>2000</v>
      </c>
      <c r="C236" s="79" t="str">
        <f>IF(OR(('Hospitalisation Details'!C236="?"),ISBLANK('Hospitalisation Details'!C236:C2578)),"Sep",'Hospitalisation Details'!C236)</f>
        <v>Dec</v>
      </c>
      <c r="D236" s="70">
        <v>11</v>
      </c>
      <c r="E236" s="47" t="s">
        <v>263</v>
      </c>
      <c r="F236" s="80" t="s">
        <v>6286</v>
      </c>
      <c r="G236" s="70">
        <v>22</v>
      </c>
      <c r="H236" s="47">
        <v>0</v>
      </c>
      <c r="I236" s="48">
        <v>2254.8000000000002</v>
      </c>
      <c r="J236" s="47" t="s">
        <v>11</v>
      </c>
      <c r="K236" s="47" t="s">
        <v>12</v>
      </c>
      <c r="L236" s="47" t="s">
        <v>168</v>
      </c>
      <c r="M236" s="20"/>
    </row>
    <row r="237" spans="1:13" x14ac:dyDescent="0.25">
      <c r="A237" s="47" t="str">
        <f>IF('Hospitalisation Details'!A237:A2579="?","Unidentified",'Hospitalisation Details'!A237)</f>
        <v>Id2101</v>
      </c>
      <c r="B237" s="47">
        <f>IF('Hospitalisation Details'!B237="?",AVERAGE('Hospitalisation Details'!$B$2:$B$2344),'Hospitalisation Details'!B237)</f>
        <v>2002</v>
      </c>
      <c r="C237" s="79" t="str">
        <f>IF(OR(('Hospitalisation Details'!C237="?"),ISBLANK('Hospitalisation Details'!C237:C2579)),"Sep",'Hospitalisation Details'!C237)</f>
        <v>Jul</v>
      </c>
      <c r="D237" s="70">
        <v>15</v>
      </c>
      <c r="E237" s="47" t="s">
        <v>264</v>
      </c>
      <c r="F237" s="80" t="s">
        <v>6287</v>
      </c>
      <c r="G237" s="70">
        <v>20</v>
      </c>
      <c r="H237" s="47">
        <v>0</v>
      </c>
      <c r="I237" s="48">
        <v>2257.48</v>
      </c>
      <c r="J237" s="47" t="s">
        <v>11</v>
      </c>
      <c r="K237" s="47" t="s">
        <v>16</v>
      </c>
      <c r="L237" s="47" t="s">
        <v>23</v>
      </c>
      <c r="M237" s="20"/>
    </row>
    <row r="238" spans="1:13" x14ac:dyDescent="0.25">
      <c r="A238" s="47" t="str">
        <f>IF('Hospitalisation Details'!A238:A2580="?","Unidentified",'Hospitalisation Details'!A238)</f>
        <v>Id2100</v>
      </c>
      <c r="B238" s="47">
        <f>IF('Hospitalisation Details'!B238="?",AVERAGE('Hospitalisation Details'!$B$2:$B$2344),'Hospitalisation Details'!B238)</f>
        <v>2002</v>
      </c>
      <c r="C238" s="79" t="str">
        <f>IF(OR(('Hospitalisation Details'!C238="?"),ISBLANK('Hospitalisation Details'!C238:C2580)),"Sep",'Hospitalisation Details'!C238)</f>
        <v>Nov</v>
      </c>
      <c r="D238" s="70">
        <v>12</v>
      </c>
      <c r="E238" s="47" t="s">
        <v>265</v>
      </c>
      <c r="F238" s="80" t="s">
        <v>6288</v>
      </c>
      <c r="G238" s="70">
        <v>20</v>
      </c>
      <c r="H238" s="47">
        <v>0</v>
      </c>
      <c r="I238" s="48">
        <v>2261.5700000000002</v>
      </c>
      <c r="J238" s="47" t="s">
        <v>11</v>
      </c>
      <c r="K238" s="47" t="s">
        <v>16</v>
      </c>
      <c r="L238" s="47" t="s">
        <v>23</v>
      </c>
      <c r="M238" s="20"/>
    </row>
    <row r="239" spans="1:13" x14ac:dyDescent="0.25">
      <c r="A239" s="47" t="str">
        <f>IF('Hospitalisation Details'!A239:A2581="?","Unidentified",'Hospitalisation Details'!A239)</f>
        <v>Id2099</v>
      </c>
      <c r="B239" s="47">
        <f>IF('Hospitalisation Details'!B239="?",AVERAGE('Hospitalisation Details'!$B$2:$B$2344),'Hospitalisation Details'!B239)</f>
        <v>1991</v>
      </c>
      <c r="C239" s="79" t="str">
        <f>IF(OR(('Hospitalisation Details'!C239="?"),ISBLANK('Hospitalisation Details'!C239:C2581)),"Sep",'Hospitalisation Details'!C239)</f>
        <v>Jun</v>
      </c>
      <c r="D239" s="70">
        <v>16</v>
      </c>
      <c r="E239" s="47" t="s">
        <v>266</v>
      </c>
      <c r="F239" s="80" t="s">
        <v>6289</v>
      </c>
      <c r="G239" s="70">
        <v>31</v>
      </c>
      <c r="H239" s="47">
        <v>3</v>
      </c>
      <c r="I239" s="48">
        <v>2277.7199999999998</v>
      </c>
      <c r="J239" s="47" t="s">
        <v>11</v>
      </c>
      <c r="K239" s="47" t="s">
        <v>16</v>
      </c>
      <c r="L239" s="47" t="s">
        <v>13</v>
      </c>
      <c r="M239" s="20"/>
    </row>
    <row r="240" spans="1:13" x14ac:dyDescent="0.25">
      <c r="A240" s="47" t="str">
        <f>IF('Hospitalisation Details'!A240:A2582="?","Unidentified",'Hospitalisation Details'!A240)</f>
        <v>Id2098</v>
      </c>
      <c r="B240" s="47">
        <f>IF('Hospitalisation Details'!B240="?",AVERAGE('Hospitalisation Details'!$B$2:$B$2344),'Hospitalisation Details'!B240)</f>
        <v>1989</v>
      </c>
      <c r="C240" s="79" t="str">
        <f>IF(OR(('Hospitalisation Details'!C240="?"),ISBLANK('Hospitalisation Details'!C240:C2582)),"Sep",'Hospitalisation Details'!C240)</f>
        <v>Oct</v>
      </c>
      <c r="D240" s="70">
        <v>5</v>
      </c>
      <c r="E240" s="47" t="s">
        <v>267</v>
      </c>
      <c r="F240" s="80" t="s">
        <v>6290</v>
      </c>
      <c r="G240" s="70">
        <v>33</v>
      </c>
      <c r="H240" s="47">
        <v>3</v>
      </c>
      <c r="I240" s="48">
        <v>2295.2399999999998</v>
      </c>
      <c r="J240" s="47" t="s">
        <v>11</v>
      </c>
      <c r="K240" s="47" t="s">
        <v>16</v>
      </c>
      <c r="L240" s="47" t="s">
        <v>13</v>
      </c>
      <c r="M240" s="20"/>
    </row>
    <row r="241" spans="1:13" x14ac:dyDescent="0.25">
      <c r="A241" s="47" t="str">
        <f>IF('Hospitalisation Details'!A241:A2583="?","Unidentified",'Hospitalisation Details'!A241)</f>
        <v>Id2097</v>
      </c>
      <c r="B241" s="47">
        <f>IF('Hospitalisation Details'!B241="?",AVERAGE('Hospitalisation Details'!$B$2:$B$2344),'Hospitalisation Details'!B241)</f>
        <v>1996</v>
      </c>
      <c r="C241" s="79" t="str">
        <f>IF(OR(('Hospitalisation Details'!C241="?"),ISBLANK('Hospitalisation Details'!C241:C2583)),"Sep",'Hospitalisation Details'!C241)</f>
        <v>Nov</v>
      </c>
      <c r="D241" s="70">
        <v>28</v>
      </c>
      <c r="E241" s="47" t="s">
        <v>268</v>
      </c>
      <c r="F241" s="80" t="s">
        <v>6291</v>
      </c>
      <c r="G241" s="70">
        <v>26</v>
      </c>
      <c r="H241" s="47">
        <v>0</v>
      </c>
      <c r="I241" s="48">
        <v>2302.3000000000002</v>
      </c>
      <c r="J241" s="47" t="s">
        <v>16</v>
      </c>
      <c r="K241" s="47" t="s">
        <v>11</v>
      </c>
      <c r="L241" s="47" t="s">
        <v>42</v>
      </c>
      <c r="M241" s="20"/>
    </row>
    <row r="242" spans="1:13" x14ac:dyDescent="0.25">
      <c r="A242" s="47" t="str">
        <f>IF('Hospitalisation Details'!A242:A2584="?","Unidentified",'Hospitalisation Details'!A242)</f>
        <v>Id2096</v>
      </c>
      <c r="B242" s="47">
        <f>IF('Hospitalisation Details'!B242="?",AVERAGE('Hospitalisation Details'!$B$2:$B$2344),'Hospitalisation Details'!B242)</f>
        <v>2004</v>
      </c>
      <c r="C242" s="79" t="str">
        <f>IF(OR(('Hospitalisation Details'!C242="?"),ISBLANK('Hospitalisation Details'!C242:C2584)),"Sep",'Hospitalisation Details'!C242)</f>
        <v>Sep</v>
      </c>
      <c r="D242" s="70">
        <v>6</v>
      </c>
      <c r="E242" s="47" t="s">
        <v>269</v>
      </c>
      <c r="F242" s="80" t="s">
        <v>6292</v>
      </c>
      <c r="G242" s="70">
        <v>18</v>
      </c>
      <c r="H242" s="47">
        <v>2</v>
      </c>
      <c r="I242" s="48">
        <v>2304</v>
      </c>
      <c r="J242" s="47" t="s">
        <v>11</v>
      </c>
      <c r="K242" s="47" t="s">
        <v>12</v>
      </c>
      <c r="L242" s="47" t="s">
        <v>13</v>
      </c>
      <c r="M242" s="20"/>
    </row>
    <row r="243" spans="1:13" x14ac:dyDescent="0.25">
      <c r="A243" s="47" t="str">
        <f>IF('Hospitalisation Details'!A243:A2585="?","Unidentified",'Hospitalisation Details'!A243)</f>
        <v>Id2095</v>
      </c>
      <c r="B243" s="47">
        <f>IF('Hospitalisation Details'!B243="?",AVERAGE('Hospitalisation Details'!$B$2:$B$2344),'Hospitalisation Details'!B243)</f>
        <v>1996</v>
      </c>
      <c r="C243" s="79" t="str">
        <f>IF(OR(('Hospitalisation Details'!C243="?"),ISBLANK('Hospitalisation Details'!C243:C2585)),"Sep",'Hospitalisation Details'!C243)</f>
        <v>Dec</v>
      </c>
      <c r="D243" s="70">
        <v>17</v>
      </c>
      <c r="E243" s="47" t="s">
        <v>270</v>
      </c>
      <c r="F243" s="80" t="s">
        <v>6293</v>
      </c>
      <c r="G243" s="70">
        <v>26</v>
      </c>
      <c r="H243" s="47">
        <v>0</v>
      </c>
      <c r="I243" s="48">
        <v>2322.62</v>
      </c>
      <c r="J243" s="47" t="s">
        <v>11</v>
      </c>
      <c r="K243" s="47" t="s">
        <v>16</v>
      </c>
      <c r="L243" s="47" t="s">
        <v>13</v>
      </c>
      <c r="M243" s="20"/>
    </row>
    <row r="244" spans="1:13" x14ac:dyDescent="0.25">
      <c r="A244" s="47" t="str">
        <f>IF('Hospitalisation Details'!A244:A2586="?","Unidentified",'Hospitalisation Details'!A244)</f>
        <v>Id2094</v>
      </c>
      <c r="B244" s="47">
        <f>IF('Hospitalisation Details'!B244="?",AVERAGE('Hospitalisation Details'!$B$2:$B$2344),'Hospitalisation Details'!B244)</f>
        <v>2003</v>
      </c>
      <c r="C244" s="79" t="str">
        <f>IF(OR(('Hospitalisation Details'!C244="?"),ISBLANK('Hospitalisation Details'!C244:C2586)),"Sep",'Hospitalisation Details'!C244)</f>
        <v>Nov</v>
      </c>
      <c r="D244" s="70">
        <v>18</v>
      </c>
      <c r="E244" s="47" t="s">
        <v>271</v>
      </c>
      <c r="F244" s="80" t="s">
        <v>6294</v>
      </c>
      <c r="G244" s="70">
        <v>19</v>
      </c>
      <c r="H244" s="47">
        <v>1</v>
      </c>
      <c r="I244" s="48">
        <v>2331.52</v>
      </c>
      <c r="J244" s="47" t="s">
        <v>11</v>
      </c>
      <c r="K244" s="47" t="s">
        <v>12</v>
      </c>
      <c r="L244" s="47" t="s">
        <v>42</v>
      </c>
      <c r="M244" s="20"/>
    </row>
    <row r="245" spans="1:13" x14ac:dyDescent="0.25">
      <c r="A245" s="47" t="str">
        <f>IF('Hospitalisation Details'!A245:A2587="?","Unidentified",'Hospitalisation Details'!A245)</f>
        <v>Id2093</v>
      </c>
      <c r="B245" s="47">
        <f>IF('Hospitalisation Details'!B245="?",AVERAGE('Hospitalisation Details'!$B$2:$B$2344),'Hospitalisation Details'!B245)</f>
        <v>1998</v>
      </c>
      <c r="C245" s="79" t="str">
        <f>IF(OR(('Hospitalisation Details'!C245="?"),ISBLANK('Hospitalisation Details'!C245:C2587)),"Sep",'Hospitalisation Details'!C245)</f>
        <v>Oct</v>
      </c>
      <c r="D245" s="70">
        <v>21</v>
      </c>
      <c r="E245" s="47" t="s">
        <v>272</v>
      </c>
      <c r="F245" s="80" t="s">
        <v>6295</v>
      </c>
      <c r="G245" s="70">
        <v>24</v>
      </c>
      <c r="H245" s="47">
        <v>0</v>
      </c>
      <c r="I245" s="48">
        <v>2352.9699999999998</v>
      </c>
      <c r="J245" s="47" t="s">
        <v>12</v>
      </c>
      <c r="K245" s="47" t="s">
        <v>12</v>
      </c>
      <c r="L245" s="47" t="s">
        <v>23</v>
      </c>
      <c r="M245" s="20"/>
    </row>
    <row r="246" spans="1:13" x14ac:dyDescent="0.25">
      <c r="A246" s="47" t="str">
        <f>IF('Hospitalisation Details'!A246:A2588="?","Unidentified",'Hospitalisation Details'!A246)</f>
        <v>Id2092</v>
      </c>
      <c r="B246" s="47">
        <f>IF('Hospitalisation Details'!B246="?",AVERAGE('Hospitalisation Details'!$B$2:$B$2344),'Hospitalisation Details'!B246)</f>
        <v>2002</v>
      </c>
      <c r="C246" s="79" t="str">
        <f>IF(OR(('Hospitalisation Details'!C246="?"),ISBLANK('Hospitalisation Details'!C246:C2588)),"Sep",'Hospitalisation Details'!C246)</f>
        <v>Nov</v>
      </c>
      <c r="D246" s="70">
        <v>5</v>
      </c>
      <c r="E246" s="47" t="s">
        <v>273</v>
      </c>
      <c r="F246" s="80" t="s">
        <v>6296</v>
      </c>
      <c r="G246" s="70">
        <v>20</v>
      </c>
      <c r="H246" s="47">
        <v>1</v>
      </c>
      <c r="I246" s="48">
        <v>2362.23</v>
      </c>
      <c r="J246" s="47" t="s">
        <v>11</v>
      </c>
      <c r="K246" s="47" t="s">
        <v>16</v>
      </c>
      <c r="L246" s="47" t="s">
        <v>23</v>
      </c>
      <c r="M246" s="20"/>
    </row>
    <row r="247" spans="1:13" x14ac:dyDescent="0.25">
      <c r="A247" s="47" t="str">
        <f>IF('Hospitalisation Details'!A247:A2589="?","Unidentified",'Hospitalisation Details'!A247)</f>
        <v>Id2091</v>
      </c>
      <c r="B247" s="47">
        <f>IF('Hospitalisation Details'!B247="?",AVERAGE('Hospitalisation Details'!$B$2:$B$2344),'Hospitalisation Details'!B247)</f>
        <v>1988</v>
      </c>
      <c r="C247" s="79" t="str">
        <f>IF(OR(('Hospitalisation Details'!C247="?"),ISBLANK('Hospitalisation Details'!C247:C2589)),"Sep",'Hospitalisation Details'!C247)</f>
        <v>Dec</v>
      </c>
      <c r="D247" s="70">
        <v>12</v>
      </c>
      <c r="E247" s="47" t="s">
        <v>274</v>
      </c>
      <c r="F247" s="80" t="s">
        <v>6297</v>
      </c>
      <c r="G247" s="70">
        <v>34</v>
      </c>
      <c r="H247" s="47">
        <v>3</v>
      </c>
      <c r="I247" s="48">
        <v>2373.3000000000002</v>
      </c>
      <c r="J247" s="47" t="s">
        <v>11</v>
      </c>
      <c r="K247" s="47" t="s">
        <v>11</v>
      </c>
      <c r="L247" s="47" t="s">
        <v>13</v>
      </c>
      <c r="M247" s="20"/>
    </row>
    <row r="248" spans="1:13" x14ac:dyDescent="0.25">
      <c r="A248" s="47" t="str">
        <f>IF('Hospitalisation Details'!A248:A2590="?","Unidentified",'Hospitalisation Details'!A248)</f>
        <v>Id2090</v>
      </c>
      <c r="B248" s="47">
        <f>IF('Hospitalisation Details'!B248="?",AVERAGE('Hospitalisation Details'!$B$2:$B$2344),'Hospitalisation Details'!B248)</f>
        <v>1999</v>
      </c>
      <c r="C248" s="79" t="str">
        <f>IF(OR(('Hospitalisation Details'!C248="?"),ISBLANK('Hospitalisation Details'!C248:C2590)),"Sep",'Hospitalisation Details'!C248)</f>
        <v>Dec</v>
      </c>
      <c r="D248" s="70">
        <v>17</v>
      </c>
      <c r="E248" s="47" t="s">
        <v>275</v>
      </c>
      <c r="F248" s="80" t="s">
        <v>6298</v>
      </c>
      <c r="G248" s="70">
        <v>23</v>
      </c>
      <c r="H248" s="47">
        <v>0</v>
      </c>
      <c r="I248" s="48">
        <v>2395.17</v>
      </c>
      <c r="J248" s="47" t="s">
        <v>11</v>
      </c>
      <c r="K248" s="47" t="s">
        <v>16</v>
      </c>
      <c r="L248" s="47" t="s">
        <v>276</v>
      </c>
      <c r="M248" s="20"/>
    </row>
    <row r="249" spans="1:13" x14ac:dyDescent="0.25">
      <c r="A249" s="47" t="str">
        <f>IF('Hospitalisation Details'!A249:A2591="?","Unidentified",'Hospitalisation Details'!A249)</f>
        <v>Id2089</v>
      </c>
      <c r="B249" s="47">
        <f>IF('Hospitalisation Details'!B249="?",AVERAGE('Hospitalisation Details'!$B$2:$B$2344),'Hospitalisation Details'!B249)</f>
        <v>1999</v>
      </c>
      <c r="C249" s="79" t="str">
        <f>IF(OR(('Hospitalisation Details'!C249="?"),ISBLANK('Hospitalisation Details'!C249:C2591)),"Sep",'Hospitalisation Details'!C249)</f>
        <v>Aug</v>
      </c>
      <c r="D249" s="70">
        <v>10</v>
      </c>
      <c r="E249" s="47" t="s">
        <v>277</v>
      </c>
      <c r="F249" s="80" t="s">
        <v>6299</v>
      </c>
      <c r="G249" s="70">
        <v>23</v>
      </c>
      <c r="H249" s="47">
        <v>0</v>
      </c>
      <c r="I249" s="48">
        <v>2396.1</v>
      </c>
      <c r="J249" s="47" t="s">
        <v>11</v>
      </c>
      <c r="K249" s="47" t="s">
        <v>16</v>
      </c>
      <c r="L249" s="47" t="s">
        <v>166</v>
      </c>
      <c r="M249" s="20"/>
    </row>
    <row r="250" spans="1:13" x14ac:dyDescent="0.25">
      <c r="A250" s="47" t="str">
        <f>IF('Hospitalisation Details'!A250:A2592="?","Unidentified",'Hospitalisation Details'!A250)</f>
        <v>Id2088</v>
      </c>
      <c r="B250" s="47">
        <f>IF('Hospitalisation Details'!B250="?",AVERAGE('Hospitalisation Details'!$B$2:$B$2344),'Hospitalisation Details'!B250)</f>
        <v>2001</v>
      </c>
      <c r="C250" s="79" t="str">
        <f>IF(OR(('Hospitalisation Details'!C250="?"),ISBLANK('Hospitalisation Details'!C250:C2592)),"Sep",'Hospitalisation Details'!C250)</f>
        <v>Jun</v>
      </c>
      <c r="D250" s="70">
        <v>3</v>
      </c>
      <c r="E250" s="47" t="s">
        <v>278</v>
      </c>
      <c r="F250" s="80" t="s">
        <v>6300</v>
      </c>
      <c r="G250" s="70">
        <v>22</v>
      </c>
      <c r="H250" s="47">
        <v>0</v>
      </c>
      <c r="I250" s="48">
        <v>2404.73</v>
      </c>
      <c r="J250" s="47" t="s">
        <v>11</v>
      </c>
      <c r="K250" s="47" t="s">
        <v>12</v>
      </c>
      <c r="L250" s="47" t="s">
        <v>23</v>
      </c>
      <c r="M250" s="20"/>
    </row>
    <row r="251" spans="1:13" x14ac:dyDescent="0.25">
      <c r="A251" s="47" t="str">
        <f>IF('Hospitalisation Details'!A251:A2593="?","Unidentified",'Hospitalisation Details'!A251)</f>
        <v>Id2087</v>
      </c>
      <c r="B251" s="47">
        <f>IF('Hospitalisation Details'!B251="?",AVERAGE('Hospitalisation Details'!$B$2:$B$2344),'Hospitalisation Details'!B251)</f>
        <v>1999</v>
      </c>
      <c r="C251" s="79" t="str">
        <f>IF(OR(('Hospitalisation Details'!C251="?"),ISBLANK('Hospitalisation Details'!C251:C2593)),"Sep",'Hospitalisation Details'!C251)</f>
        <v>Nov</v>
      </c>
      <c r="D251" s="70">
        <v>12</v>
      </c>
      <c r="E251" s="47" t="s">
        <v>279</v>
      </c>
      <c r="F251" s="80" t="s">
        <v>6301</v>
      </c>
      <c r="G251" s="70">
        <v>23</v>
      </c>
      <c r="H251" s="47">
        <v>1</v>
      </c>
      <c r="I251" s="48">
        <v>2416.96</v>
      </c>
      <c r="J251" s="47" t="s">
        <v>11</v>
      </c>
      <c r="K251" s="47" t="s">
        <v>11</v>
      </c>
      <c r="L251" s="47" t="s">
        <v>42</v>
      </c>
      <c r="M251" s="20"/>
    </row>
    <row r="252" spans="1:13" x14ac:dyDescent="0.25">
      <c r="A252" s="47" t="str">
        <f>IF('Hospitalisation Details'!A252:A2594="?","Unidentified",'Hospitalisation Details'!A252)</f>
        <v>Id2086</v>
      </c>
      <c r="B252" s="47">
        <f>IF('Hospitalisation Details'!B252="?",AVERAGE('Hospitalisation Details'!$B$2:$B$2344),'Hospitalisation Details'!B252)</f>
        <v>1999</v>
      </c>
      <c r="C252" s="79" t="str">
        <f>IF(OR(('Hospitalisation Details'!C252="?"),ISBLANK('Hospitalisation Details'!C252:C2594)),"Sep",'Hospitalisation Details'!C252)</f>
        <v>Nov</v>
      </c>
      <c r="D252" s="70">
        <v>21</v>
      </c>
      <c r="E252" s="47" t="s">
        <v>280</v>
      </c>
      <c r="F252" s="80" t="s">
        <v>6302</v>
      </c>
      <c r="G252" s="70">
        <v>23</v>
      </c>
      <c r="H252" s="47">
        <v>1</v>
      </c>
      <c r="I252" s="48">
        <v>2438.06</v>
      </c>
      <c r="J252" s="47" t="s">
        <v>11</v>
      </c>
      <c r="K252" s="47" t="s">
        <v>11</v>
      </c>
      <c r="L252" s="47" t="s">
        <v>13</v>
      </c>
      <c r="M252" s="20"/>
    </row>
    <row r="253" spans="1:13" x14ac:dyDescent="0.25">
      <c r="A253" s="47" t="str">
        <f>IF('Hospitalisation Details'!A253:A2595="?","Unidentified",'Hospitalisation Details'!A253)</f>
        <v>Id2085</v>
      </c>
      <c r="B253" s="47">
        <f>IF('Hospitalisation Details'!B253="?",AVERAGE('Hospitalisation Details'!$B$2:$B$2344),'Hospitalisation Details'!B253)</f>
        <v>2002</v>
      </c>
      <c r="C253" s="79" t="str">
        <f>IF(OR(('Hospitalisation Details'!C253="?"),ISBLANK('Hospitalisation Details'!C253:C2595)),"Sep",'Hospitalisation Details'!C253)</f>
        <v>Jul</v>
      </c>
      <c r="D253" s="70">
        <v>29</v>
      </c>
      <c r="E253" s="47" t="s">
        <v>281</v>
      </c>
      <c r="F253" s="80" t="s">
        <v>6247</v>
      </c>
      <c r="G253" s="70">
        <v>20</v>
      </c>
      <c r="H253" s="47">
        <v>0</v>
      </c>
      <c r="I253" s="48">
        <v>2457.21</v>
      </c>
      <c r="J253" s="47" t="s">
        <v>11</v>
      </c>
      <c r="K253" s="47" t="s">
        <v>16</v>
      </c>
      <c r="L253" s="47" t="s">
        <v>247</v>
      </c>
      <c r="M253" s="20"/>
    </row>
    <row r="254" spans="1:13" x14ac:dyDescent="0.25">
      <c r="A254" s="47" t="str">
        <f>IF('Hospitalisation Details'!A254:A2596="?","Unidentified",'Hospitalisation Details'!A254)</f>
        <v>Id2084</v>
      </c>
      <c r="B254" s="47">
        <f>IF('Hospitalisation Details'!B254="?",AVERAGE('Hospitalisation Details'!$B$2:$B$2344),'Hospitalisation Details'!B254)</f>
        <v>1998</v>
      </c>
      <c r="C254" s="79" t="str">
        <f>IF(OR(('Hospitalisation Details'!C254="?"),ISBLANK('Hospitalisation Details'!C254:C2596)),"Sep",'Hospitalisation Details'!C254)</f>
        <v>Nov</v>
      </c>
      <c r="D254" s="70">
        <v>19</v>
      </c>
      <c r="E254" s="47" t="s">
        <v>282</v>
      </c>
      <c r="F254" s="80" t="s">
        <v>6303</v>
      </c>
      <c r="G254" s="70">
        <v>24</v>
      </c>
      <c r="H254" s="47">
        <v>0</v>
      </c>
      <c r="I254" s="48">
        <v>2457.5</v>
      </c>
      <c r="J254" s="47" t="s">
        <v>11</v>
      </c>
      <c r="K254" s="47" t="s">
        <v>16</v>
      </c>
      <c r="L254" s="47" t="s">
        <v>42</v>
      </c>
      <c r="M254" s="20"/>
    </row>
    <row r="255" spans="1:13" x14ac:dyDescent="0.25">
      <c r="A255" s="47" t="str">
        <f>IF('Hospitalisation Details'!A255:A2597="?","Unidentified",'Hospitalisation Details'!A255)</f>
        <v>Id2083</v>
      </c>
      <c r="B255" s="47">
        <f>IF('Hospitalisation Details'!B255="?",AVERAGE('Hospitalisation Details'!$B$2:$B$2344),'Hospitalisation Details'!B255)</f>
        <v>2002</v>
      </c>
      <c r="C255" s="79" t="str">
        <f>IF(OR(('Hospitalisation Details'!C255="?"),ISBLANK('Hospitalisation Details'!C255:C2597)),"Sep",'Hospitalisation Details'!C255)</f>
        <v>Jul</v>
      </c>
      <c r="D255" s="70">
        <v>11</v>
      </c>
      <c r="E255" s="47" t="s">
        <v>283</v>
      </c>
      <c r="F255" s="80" t="s">
        <v>6304</v>
      </c>
      <c r="G255" s="70">
        <v>20</v>
      </c>
      <c r="H255" s="47">
        <v>0</v>
      </c>
      <c r="I255" s="48">
        <v>2459.7199999999998</v>
      </c>
      <c r="J255" s="47" t="s">
        <v>11</v>
      </c>
      <c r="K255" s="47" t="s">
        <v>11</v>
      </c>
      <c r="L255" s="47" t="s">
        <v>247</v>
      </c>
      <c r="M255" s="20"/>
    </row>
    <row r="256" spans="1:13" x14ac:dyDescent="0.25">
      <c r="A256" s="47" t="str">
        <f>IF('Hospitalisation Details'!A256:A2598="?","Unidentified",'Hospitalisation Details'!A256)</f>
        <v>Id2082</v>
      </c>
      <c r="B256" s="47">
        <f>IF('Hospitalisation Details'!B256="?",AVERAGE('Hospitalisation Details'!$B$2:$B$2344),'Hospitalisation Details'!B256)</f>
        <v>1998</v>
      </c>
      <c r="C256" s="79" t="str">
        <f>IF(OR(('Hospitalisation Details'!C256="?"),ISBLANK('Hospitalisation Details'!C256:C2598)),"Sep",'Hospitalisation Details'!C256)</f>
        <v>Aug</v>
      </c>
      <c r="D256" s="70">
        <v>17</v>
      </c>
      <c r="E256" s="47" t="s">
        <v>284</v>
      </c>
      <c r="F256" s="80" t="s">
        <v>6305</v>
      </c>
      <c r="G256" s="70">
        <v>24</v>
      </c>
      <c r="H256" s="47">
        <v>0</v>
      </c>
      <c r="I256" s="48">
        <v>2464.62</v>
      </c>
      <c r="J256" s="47" t="s">
        <v>11</v>
      </c>
      <c r="K256" s="47" t="s">
        <v>12</v>
      </c>
      <c r="L256" s="47" t="s">
        <v>13</v>
      </c>
      <c r="M256" s="20"/>
    </row>
    <row r="257" spans="1:13" x14ac:dyDescent="0.25">
      <c r="A257" s="47" t="str">
        <f>IF('Hospitalisation Details'!A257:A2599="?","Unidentified",'Hospitalisation Details'!A257)</f>
        <v>Id2081</v>
      </c>
      <c r="B257" s="47">
        <f>IF('Hospitalisation Details'!B257="?",AVERAGE('Hospitalisation Details'!$B$2:$B$2344),'Hospitalisation Details'!B257)</f>
        <v>1998</v>
      </c>
      <c r="C257" s="79" t="str">
        <f>IF(OR(('Hospitalisation Details'!C257="?"),ISBLANK('Hospitalisation Details'!C257:C2599)),"Sep",'Hospitalisation Details'!C257)</f>
        <v>Jul</v>
      </c>
      <c r="D257" s="70">
        <v>2</v>
      </c>
      <c r="E257" s="47" t="s">
        <v>285</v>
      </c>
      <c r="F257" s="80" t="s">
        <v>6306</v>
      </c>
      <c r="G257" s="70">
        <v>24</v>
      </c>
      <c r="H257" s="47">
        <v>0</v>
      </c>
      <c r="I257" s="48">
        <v>2473.33</v>
      </c>
      <c r="J257" s="47" t="s">
        <v>11</v>
      </c>
      <c r="K257" s="47" t="s">
        <v>12</v>
      </c>
      <c r="L257" s="47" t="s">
        <v>13</v>
      </c>
      <c r="M257" s="20"/>
    </row>
    <row r="258" spans="1:13" x14ac:dyDescent="0.25">
      <c r="A258" s="47" t="str">
        <f>IF('Hospitalisation Details'!A258:A2600="?","Unidentified",'Hospitalisation Details'!A258)</f>
        <v>Id2080</v>
      </c>
      <c r="B258" s="47">
        <f>IF('Hospitalisation Details'!B258="?",AVERAGE('Hospitalisation Details'!$B$2:$B$2344),'Hospitalisation Details'!B258)</f>
        <v>1998</v>
      </c>
      <c r="C258" s="79" t="str">
        <f>IF(OR(('Hospitalisation Details'!C258="?"),ISBLANK('Hospitalisation Details'!C258:C2600)),"Sep",'Hospitalisation Details'!C258)</f>
        <v>Jun</v>
      </c>
      <c r="D258" s="70">
        <v>20</v>
      </c>
      <c r="E258" s="47" t="s">
        <v>286</v>
      </c>
      <c r="F258" s="80" t="s">
        <v>6307</v>
      </c>
      <c r="G258" s="70">
        <v>24</v>
      </c>
      <c r="H258" s="47">
        <v>0</v>
      </c>
      <c r="I258" s="48">
        <v>2480.98</v>
      </c>
      <c r="J258" s="47" t="s">
        <v>11</v>
      </c>
      <c r="K258" s="47" t="s">
        <v>11</v>
      </c>
      <c r="L258" s="47" t="s">
        <v>13</v>
      </c>
      <c r="M258" s="20"/>
    </row>
    <row r="259" spans="1:13" x14ac:dyDescent="0.25">
      <c r="A259" s="47" t="str">
        <f>IF('Hospitalisation Details'!A259:A2601="?","Unidentified",'Hospitalisation Details'!A259)</f>
        <v>Id2079</v>
      </c>
      <c r="B259" s="47">
        <f>IF('Hospitalisation Details'!B259="?",AVERAGE('Hospitalisation Details'!$B$2:$B$2344),'Hospitalisation Details'!B259)</f>
        <v>1995</v>
      </c>
      <c r="C259" s="79" t="str">
        <f>IF(OR(('Hospitalisation Details'!C259="?"),ISBLANK('Hospitalisation Details'!C259:C2601)),"Sep",'Hospitalisation Details'!C259)</f>
        <v>Nov</v>
      </c>
      <c r="D259" s="70">
        <v>6</v>
      </c>
      <c r="E259" s="47" t="s">
        <v>287</v>
      </c>
      <c r="F259" s="80" t="s">
        <v>6308</v>
      </c>
      <c r="G259" s="70">
        <v>27</v>
      </c>
      <c r="H259" s="47">
        <v>0</v>
      </c>
      <c r="I259" s="48">
        <v>2483.7399999999998</v>
      </c>
      <c r="J259" s="47" t="s">
        <v>12</v>
      </c>
      <c r="K259" s="47" t="s">
        <v>11</v>
      </c>
      <c r="L259" s="47" t="s">
        <v>13</v>
      </c>
      <c r="M259" s="20"/>
    </row>
    <row r="260" spans="1:13" x14ac:dyDescent="0.25">
      <c r="A260" s="47" t="str">
        <f>IF('Hospitalisation Details'!A260:A2602="?","Unidentified",'Hospitalisation Details'!A260)</f>
        <v>Id2078</v>
      </c>
      <c r="B260" s="47">
        <f>IF('Hospitalisation Details'!B260="?",AVERAGE('Hospitalisation Details'!$B$2:$B$2344),'Hospitalisation Details'!B260)</f>
        <v>1995</v>
      </c>
      <c r="C260" s="79" t="str">
        <f>IF(OR(('Hospitalisation Details'!C260="?"),ISBLANK('Hospitalisation Details'!C260:C2602)),"Sep",'Hospitalisation Details'!C260)</f>
        <v>Oct</v>
      </c>
      <c r="D260" s="70">
        <v>14</v>
      </c>
      <c r="E260" s="47" t="s">
        <v>288</v>
      </c>
      <c r="F260" s="80" t="s">
        <v>6309</v>
      </c>
      <c r="G260" s="70">
        <v>27</v>
      </c>
      <c r="H260" s="47">
        <v>0</v>
      </c>
      <c r="I260" s="48">
        <v>2494.02</v>
      </c>
      <c r="J260" s="47" t="s">
        <v>12</v>
      </c>
      <c r="K260" s="47" t="s">
        <v>16</v>
      </c>
      <c r="L260" s="47" t="s">
        <v>42</v>
      </c>
      <c r="M260" s="20"/>
    </row>
    <row r="261" spans="1:13" x14ac:dyDescent="0.25">
      <c r="A261" s="47" t="str">
        <f>IF('Hospitalisation Details'!A261:A2603="?","Unidentified",'Hospitalisation Details'!A261)</f>
        <v>Id2077</v>
      </c>
      <c r="B261" s="47">
        <f>IF('Hospitalisation Details'!B261="?",AVERAGE('Hospitalisation Details'!$B$2:$B$2344),'Hospitalisation Details'!B261)</f>
        <v>1995</v>
      </c>
      <c r="C261" s="79" t="str">
        <f>IF(OR(('Hospitalisation Details'!C261="?"),ISBLANK('Hospitalisation Details'!C261:C2603)),"Sep",'Hospitalisation Details'!C261)</f>
        <v>Jul</v>
      </c>
      <c r="D261" s="70">
        <v>9</v>
      </c>
      <c r="E261" s="47" t="s">
        <v>289</v>
      </c>
      <c r="F261" s="80" t="s">
        <v>6310</v>
      </c>
      <c r="G261" s="70">
        <v>27</v>
      </c>
      <c r="H261" s="47">
        <v>0</v>
      </c>
      <c r="I261" s="48">
        <v>2497.04</v>
      </c>
      <c r="J261" s="47" t="s">
        <v>12</v>
      </c>
      <c r="K261" s="47" t="s">
        <v>12</v>
      </c>
      <c r="L261" s="47" t="s">
        <v>13</v>
      </c>
      <c r="M261" s="20"/>
    </row>
    <row r="262" spans="1:13" x14ac:dyDescent="0.25">
      <c r="A262" s="47" t="str">
        <f>IF('Hospitalisation Details'!A262:A2604="?","Unidentified",'Hospitalisation Details'!A262)</f>
        <v>Id2076</v>
      </c>
      <c r="B262" s="47">
        <f>IF('Hospitalisation Details'!B262="?",AVERAGE('Hospitalisation Details'!$B$2:$B$2344),'Hospitalisation Details'!B262)</f>
        <v>1995</v>
      </c>
      <c r="C262" s="79" t="str">
        <f>IF(OR(('Hospitalisation Details'!C262="?"),ISBLANK('Hospitalisation Details'!C262:C2604)),"Sep",'Hospitalisation Details'!C262)</f>
        <v>Oct</v>
      </c>
      <c r="D262" s="70">
        <v>15</v>
      </c>
      <c r="E262" s="47" t="s">
        <v>290</v>
      </c>
      <c r="F262" s="80" t="s">
        <v>6311</v>
      </c>
      <c r="G262" s="70">
        <v>27</v>
      </c>
      <c r="H262" s="47">
        <v>0</v>
      </c>
      <c r="I262" s="48">
        <v>2498.41</v>
      </c>
      <c r="J262" s="47" t="s">
        <v>12</v>
      </c>
      <c r="K262" s="47" t="s">
        <v>12</v>
      </c>
      <c r="L262" s="47" t="s">
        <v>13</v>
      </c>
      <c r="M262" s="20"/>
    </row>
    <row r="263" spans="1:13" x14ac:dyDescent="0.25">
      <c r="A263" s="47" t="str">
        <f>IF('Hospitalisation Details'!A263:A2605="?","Unidentified",'Hospitalisation Details'!A263)</f>
        <v>Id2075</v>
      </c>
      <c r="B263" s="47">
        <f>IF('Hospitalisation Details'!B263="?",AVERAGE('Hospitalisation Details'!$B$2:$B$2344),'Hospitalisation Details'!B263)</f>
        <v>2004</v>
      </c>
      <c r="C263" s="79" t="str">
        <f>IF(OR(('Hospitalisation Details'!C263="?"),ISBLANK('Hospitalisation Details'!C263:C2605)),"Sep",'Hospitalisation Details'!C263)</f>
        <v>Sep</v>
      </c>
      <c r="D263" s="70">
        <v>6</v>
      </c>
      <c r="E263" s="47" t="s">
        <v>291</v>
      </c>
      <c r="F263" s="80" t="s">
        <v>6292</v>
      </c>
      <c r="G263" s="70">
        <v>18</v>
      </c>
      <c r="H263" s="47">
        <v>0</v>
      </c>
      <c r="I263" s="48">
        <v>2500.9299999999998</v>
      </c>
      <c r="J263" s="47" t="s">
        <v>11</v>
      </c>
      <c r="K263" s="47" t="s">
        <v>11</v>
      </c>
      <c r="L263" s="47" t="s">
        <v>23</v>
      </c>
      <c r="M263" s="20"/>
    </row>
    <row r="264" spans="1:13" x14ac:dyDescent="0.25">
      <c r="A264" s="47" t="str">
        <f>IF('Hospitalisation Details'!A264:A2606="?","Unidentified",'Hospitalisation Details'!A264)</f>
        <v>Id2074</v>
      </c>
      <c r="B264" s="47">
        <f>IF('Hospitalisation Details'!B264="?",AVERAGE('Hospitalisation Details'!$B$2:$B$2344),'Hospitalisation Details'!B264)</f>
        <v>1991</v>
      </c>
      <c r="C264" s="79" t="str">
        <f>IF(OR(('Hospitalisation Details'!C264="?"),ISBLANK('Hospitalisation Details'!C264:C2606)),"Sep",'Hospitalisation Details'!C264)</f>
        <v>Aug</v>
      </c>
      <c r="D264" s="70">
        <v>5</v>
      </c>
      <c r="E264" s="47" t="s">
        <v>292</v>
      </c>
      <c r="F264" s="80" t="s">
        <v>6312</v>
      </c>
      <c r="G264" s="70">
        <v>31</v>
      </c>
      <c r="H264" s="47">
        <v>3</v>
      </c>
      <c r="I264" s="48">
        <v>2510.79</v>
      </c>
      <c r="J264" s="47" t="s">
        <v>11</v>
      </c>
      <c r="K264" s="47" t="s">
        <v>16</v>
      </c>
      <c r="L264" s="47" t="s">
        <v>13</v>
      </c>
      <c r="M264" s="20"/>
    </row>
    <row r="265" spans="1:13" x14ac:dyDescent="0.25">
      <c r="A265" s="47" t="str">
        <f>IF('Hospitalisation Details'!A265:A2607="?","Unidentified",'Hospitalisation Details'!A265)</f>
        <v>Id2073</v>
      </c>
      <c r="B265" s="47">
        <f>IF('Hospitalisation Details'!B265="?",AVERAGE('Hospitalisation Details'!$B$2:$B$2344),'Hospitalisation Details'!B265)</f>
        <v>1997</v>
      </c>
      <c r="C265" s="79" t="str">
        <f>IF(OR(('Hospitalisation Details'!C265="?"),ISBLANK('Hospitalisation Details'!C265:C2607)),"Sep",'Hospitalisation Details'!C265)</f>
        <v>Nov</v>
      </c>
      <c r="D265" s="70">
        <v>2</v>
      </c>
      <c r="E265" s="47" t="s">
        <v>293</v>
      </c>
      <c r="F265" s="80" t="s">
        <v>6313</v>
      </c>
      <c r="G265" s="70">
        <v>25</v>
      </c>
      <c r="H265" s="47">
        <v>0</v>
      </c>
      <c r="I265" s="48">
        <v>2523.17</v>
      </c>
      <c r="J265" s="47" t="s">
        <v>12</v>
      </c>
      <c r="K265" s="47" t="s">
        <v>16</v>
      </c>
      <c r="L265" s="47" t="s">
        <v>23</v>
      </c>
      <c r="M265" s="20"/>
    </row>
    <row r="266" spans="1:13" x14ac:dyDescent="0.25">
      <c r="A266" s="47" t="str">
        <f>IF('Hospitalisation Details'!A266:A2608="?","Unidentified",'Hospitalisation Details'!A266)</f>
        <v>Id2072</v>
      </c>
      <c r="B266" s="47">
        <f>IF('Hospitalisation Details'!B266="?",AVERAGE('Hospitalisation Details'!$B$2:$B$2344),'Hospitalisation Details'!B266)</f>
        <v>2000</v>
      </c>
      <c r="C266" s="79" t="str">
        <f>IF(OR(('Hospitalisation Details'!C266="?"),ISBLANK('Hospitalisation Details'!C266:C2608)),"Sep",'Hospitalisation Details'!C266)</f>
        <v>Aug</v>
      </c>
      <c r="D266" s="70">
        <v>25</v>
      </c>
      <c r="E266" s="47" t="s">
        <v>294</v>
      </c>
      <c r="F266" s="80" t="s">
        <v>6314</v>
      </c>
      <c r="G266" s="70">
        <v>22</v>
      </c>
      <c r="H266" s="47">
        <v>0</v>
      </c>
      <c r="I266" s="48">
        <v>2527.8200000000002</v>
      </c>
      <c r="J266" s="47" t="s">
        <v>11</v>
      </c>
      <c r="K266" s="47" t="s">
        <v>12</v>
      </c>
      <c r="L266" s="47" t="s">
        <v>23</v>
      </c>
      <c r="M266" s="20"/>
    </row>
    <row r="267" spans="1:13" x14ac:dyDescent="0.25">
      <c r="A267" s="47" t="str">
        <f>IF('Hospitalisation Details'!A267:A2609="?","Unidentified",'Hospitalisation Details'!A267)</f>
        <v>Id2071</v>
      </c>
      <c r="B267" s="47">
        <f>IF('Hospitalisation Details'!B267="?",AVERAGE('Hospitalisation Details'!$B$2:$B$2344),'Hospitalisation Details'!B267)</f>
        <v>1997</v>
      </c>
      <c r="C267" s="79" t="str">
        <f>IF(OR(('Hospitalisation Details'!C267="?"),ISBLANK('Hospitalisation Details'!C267:C2609)),"Sep",'Hospitalisation Details'!C267)</f>
        <v>Jul</v>
      </c>
      <c r="D267" s="70">
        <v>28</v>
      </c>
      <c r="E267" s="47" t="s">
        <v>295</v>
      </c>
      <c r="F267" s="80" t="s">
        <v>6315</v>
      </c>
      <c r="G267" s="70">
        <v>25</v>
      </c>
      <c r="H267" s="47">
        <v>0</v>
      </c>
      <c r="I267" s="48">
        <v>2534.39</v>
      </c>
      <c r="J267" s="47" t="s">
        <v>12</v>
      </c>
      <c r="K267" s="47" t="s">
        <v>12</v>
      </c>
      <c r="L267" s="47" t="s">
        <v>23</v>
      </c>
      <c r="M267" s="20"/>
    </row>
    <row r="268" spans="1:13" x14ac:dyDescent="0.25">
      <c r="A268" s="47" t="str">
        <f>IF('Hospitalisation Details'!A268:A2610="?","Unidentified",'Hospitalisation Details'!A268)</f>
        <v>Id2070</v>
      </c>
      <c r="B268" s="47">
        <f>IF('Hospitalisation Details'!B268="?",AVERAGE('Hospitalisation Details'!$B$2:$B$2344),'Hospitalisation Details'!B268)</f>
        <v>1990</v>
      </c>
      <c r="C268" s="79" t="str">
        <f>IF(OR(('Hospitalisation Details'!C268="?"),ISBLANK('Hospitalisation Details'!C268:C2610)),"Sep",'Hospitalisation Details'!C268)</f>
        <v>Oct</v>
      </c>
      <c r="D268" s="70">
        <v>1</v>
      </c>
      <c r="E268" s="47" t="s">
        <v>296</v>
      </c>
      <c r="F268" s="80" t="s">
        <v>6316</v>
      </c>
      <c r="G268" s="70">
        <v>32</v>
      </c>
      <c r="H268" s="47">
        <v>3</v>
      </c>
      <c r="I268" s="48">
        <v>2540.39</v>
      </c>
      <c r="J268" s="47" t="s">
        <v>11</v>
      </c>
      <c r="K268" s="47" t="s">
        <v>11</v>
      </c>
      <c r="L268" s="47" t="s">
        <v>13</v>
      </c>
      <c r="M268" s="20"/>
    </row>
    <row r="269" spans="1:13" x14ac:dyDescent="0.25">
      <c r="A269" s="47" t="str">
        <f>IF('Hospitalisation Details'!A269:A2611="?","Unidentified",'Hospitalisation Details'!A269)</f>
        <v>Id2069</v>
      </c>
      <c r="B269" s="47">
        <f>IF('Hospitalisation Details'!B269="?",AVERAGE('Hospitalisation Details'!$B$2:$B$2344),'Hospitalisation Details'!B269)</f>
        <v>1991</v>
      </c>
      <c r="C269" s="79" t="str">
        <f>IF(OR(('Hospitalisation Details'!C269="?"),ISBLANK('Hospitalisation Details'!C269:C2611)),"Sep",'Hospitalisation Details'!C269)</f>
        <v>Nov</v>
      </c>
      <c r="D269" s="70">
        <v>17</v>
      </c>
      <c r="E269" s="47" t="s">
        <v>297</v>
      </c>
      <c r="F269" s="80" t="s">
        <v>6317</v>
      </c>
      <c r="G269" s="70">
        <v>31</v>
      </c>
      <c r="H269" s="47">
        <v>3</v>
      </c>
      <c r="I269" s="48">
        <v>2545.6799999999998</v>
      </c>
      <c r="J269" s="47" t="s">
        <v>11</v>
      </c>
      <c r="K269" s="47" t="s">
        <v>16</v>
      </c>
      <c r="L269" s="47" t="s">
        <v>13</v>
      </c>
      <c r="M269" s="20"/>
    </row>
    <row r="270" spans="1:13" x14ac:dyDescent="0.25">
      <c r="A270" s="47" t="str">
        <f>IF('Hospitalisation Details'!A270:A2612="?","Unidentified",'Hospitalisation Details'!A270)</f>
        <v>Id2068</v>
      </c>
      <c r="B270" s="47">
        <f>IF('Hospitalisation Details'!B270="?",AVERAGE('Hospitalisation Details'!$B$2:$B$2344),'Hospitalisation Details'!B270)</f>
        <v>2002</v>
      </c>
      <c r="C270" s="79" t="str">
        <f>IF(OR(('Hospitalisation Details'!C270="?"),ISBLANK('Hospitalisation Details'!C270:C2612)),"Sep",'Hospitalisation Details'!C270)</f>
        <v>Oct</v>
      </c>
      <c r="D270" s="70">
        <v>11</v>
      </c>
      <c r="E270" s="47" t="s">
        <v>298</v>
      </c>
      <c r="F270" s="80" t="s">
        <v>6318</v>
      </c>
      <c r="G270" s="70">
        <v>20</v>
      </c>
      <c r="H270" s="47">
        <v>2</v>
      </c>
      <c r="I270" s="48">
        <v>2566.4699999999998</v>
      </c>
      <c r="J270" s="47" t="s">
        <v>11</v>
      </c>
      <c r="K270" s="47" t="s">
        <v>12</v>
      </c>
      <c r="L270" s="47" t="s">
        <v>13</v>
      </c>
      <c r="M270" s="20"/>
    </row>
    <row r="271" spans="1:13" x14ac:dyDescent="0.25">
      <c r="A271" s="47" t="str">
        <f>IF('Hospitalisation Details'!A271:A2613="?","Unidentified",'Hospitalisation Details'!A271)</f>
        <v>Id2067</v>
      </c>
      <c r="B271" s="47">
        <f>IF('Hospitalisation Details'!B271="?",AVERAGE('Hospitalisation Details'!$B$2:$B$2344),'Hospitalisation Details'!B271)</f>
        <v>2002</v>
      </c>
      <c r="C271" s="79" t="str">
        <f>IF(OR(('Hospitalisation Details'!C271="?"),ISBLANK('Hospitalisation Details'!C271:C2613)),"Sep",'Hospitalisation Details'!C271)</f>
        <v>Jul</v>
      </c>
      <c r="D271" s="70">
        <v>20</v>
      </c>
      <c r="E271" s="47" t="s">
        <v>299</v>
      </c>
      <c r="F271" s="80" t="s">
        <v>6100</v>
      </c>
      <c r="G271" s="70">
        <v>20</v>
      </c>
      <c r="H271" s="47">
        <v>0</v>
      </c>
      <c r="I271" s="48">
        <v>2585.04</v>
      </c>
      <c r="J271" s="47" t="s">
        <v>11</v>
      </c>
      <c r="K271" s="47" t="s">
        <v>11</v>
      </c>
      <c r="L271" s="47" t="s">
        <v>300</v>
      </c>
      <c r="M271" s="20"/>
    </row>
    <row r="272" spans="1:13" x14ac:dyDescent="0.25">
      <c r="A272" s="47" t="str">
        <f>IF('Hospitalisation Details'!A272:A2614="?","Unidentified",'Hospitalisation Details'!A272)</f>
        <v>Id2066</v>
      </c>
      <c r="B272" s="47">
        <f>IF('Hospitalisation Details'!B272="?",AVERAGE('Hospitalisation Details'!$B$2:$B$2344),'Hospitalisation Details'!B272)</f>
        <v>2001</v>
      </c>
      <c r="C272" s="79" t="str">
        <f>IF(OR(('Hospitalisation Details'!C272="?"),ISBLANK('Hospitalisation Details'!C272:C2614)),"Sep",'Hospitalisation Details'!C272)</f>
        <v>Oct</v>
      </c>
      <c r="D272" s="70">
        <v>15</v>
      </c>
      <c r="E272" s="47" t="s">
        <v>301</v>
      </c>
      <c r="F272" s="80" t="s">
        <v>6319</v>
      </c>
      <c r="G272" s="70">
        <v>21</v>
      </c>
      <c r="H272" s="47">
        <v>1</v>
      </c>
      <c r="I272" s="48">
        <v>2585.27</v>
      </c>
      <c r="J272" s="47" t="s">
        <v>11</v>
      </c>
      <c r="K272" s="47" t="s">
        <v>12</v>
      </c>
      <c r="L272" s="47" t="s">
        <v>42</v>
      </c>
      <c r="M272" s="20"/>
    </row>
    <row r="273" spans="1:13" x14ac:dyDescent="0.25">
      <c r="A273" s="47" t="str">
        <f>IF('Hospitalisation Details'!A273:A2615="?","Unidentified",'Hospitalisation Details'!A273)</f>
        <v>Id2065</v>
      </c>
      <c r="B273" s="47">
        <f>IF('Hospitalisation Details'!B273="?",AVERAGE('Hospitalisation Details'!$B$2:$B$2344),'Hospitalisation Details'!B273)</f>
        <v>2001</v>
      </c>
      <c r="C273" s="79" t="str">
        <f>IF(OR(('Hospitalisation Details'!C273="?"),ISBLANK('Hospitalisation Details'!C273:C2615)),"Sep",'Hospitalisation Details'!C273)</f>
        <v>Jul</v>
      </c>
      <c r="D273" s="70">
        <v>28</v>
      </c>
      <c r="E273" s="47" t="s">
        <v>302</v>
      </c>
      <c r="F273" s="80" t="s">
        <v>6320</v>
      </c>
      <c r="G273" s="70">
        <v>21</v>
      </c>
      <c r="H273" s="47">
        <v>0</v>
      </c>
      <c r="I273" s="48">
        <v>2585.85</v>
      </c>
      <c r="J273" s="47" t="s">
        <v>11</v>
      </c>
      <c r="K273" s="47" t="s">
        <v>11</v>
      </c>
      <c r="L273" s="47" t="s">
        <v>247</v>
      </c>
      <c r="M273" s="20"/>
    </row>
    <row r="274" spans="1:13" x14ac:dyDescent="0.25">
      <c r="A274" s="47" t="str">
        <f>IF('Hospitalisation Details'!A274:A2616="?","Unidentified",'Hospitalisation Details'!A274)</f>
        <v>Id2064</v>
      </c>
      <c r="B274" s="47">
        <f>IF('Hospitalisation Details'!B274="?",AVERAGE('Hospitalisation Details'!$B$2:$B$2344),'Hospitalisation Details'!B274)</f>
        <v>2001</v>
      </c>
      <c r="C274" s="79" t="str">
        <f>IF(OR(('Hospitalisation Details'!C274="?"),ISBLANK('Hospitalisation Details'!C274:C2616)),"Sep",'Hospitalisation Details'!C274)</f>
        <v>Aug</v>
      </c>
      <c r="D274" s="70">
        <v>26</v>
      </c>
      <c r="E274" s="47" t="s">
        <v>303</v>
      </c>
      <c r="F274" s="80" t="s">
        <v>6321</v>
      </c>
      <c r="G274" s="70">
        <v>21</v>
      </c>
      <c r="H274" s="47">
        <v>1</v>
      </c>
      <c r="I274" s="48">
        <v>2597.7800000000002</v>
      </c>
      <c r="J274" s="47" t="s">
        <v>11</v>
      </c>
      <c r="K274" s="47" t="s">
        <v>16</v>
      </c>
      <c r="L274" s="47" t="s">
        <v>42</v>
      </c>
      <c r="M274" s="20"/>
    </row>
    <row r="275" spans="1:13" x14ac:dyDescent="0.25">
      <c r="A275" s="47" t="str">
        <f>IF('Hospitalisation Details'!A275:A2617="?","Unidentified",'Hospitalisation Details'!A275)</f>
        <v>Id2063</v>
      </c>
      <c r="B275" s="47">
        <f>IF('Hospitalisation Details'!B275="?",AVERAGE('Hospitalisation Details'!$B$2:$B$2344),'Hospitalisation Details'!B275)</f>
        <v>1997</v>
      </c>
      <c r="C275" s="79" t="str">
        <f>IF(OR(('Hospitalisation Details'!C275="?"),ISBLANK('Hospitalisation Details'!C275:C2617)),"Sep",'Hospitalisation Details'!C275)</f>
        <v>Aug</v>
      </c>
      <c r="D275" s="70">
        <v>26</v>
      </c>
      <c r="E275" s="47" t="s">
        <v>304</v>
      </c>
      <c r="F275" s="80" t="s">
        <v>6322</v>
      </c>
      <c r="G275" s="70">
        <v>25</v>
      </c>
      <c r="H275" s="47">
        <v>0</v>
      </c>
      <c r="I275" s="48">
        <v>2632.99</v>
      </c>
      <c r="J275" s="47" t="s">
        <v>11</v>
      </c>
      <c r="K275" s="47" t="s">
        <v>16</v>
      </c>
      <c r="L275" s="47" t="s">
        <v>42</v>
      </c>
      <c r="M275" s="20"/>
    </row>
    <row r="276" spans="1:13" x14ac:dyDescent="0.25">
      <c r="A276" s="47" t="str">
        <f>IF('Hospitalisation Details'!A276:A2618="?","Unidentified",'Hospitalisation Details'!A276)</f>
        <v>Id2062</v>
      </c>
      <c r="B276" s="47">
        <f>IF('Hospitalisation Details'!B276="?",AVERAGE('Hospitalisation Details'!$B$2:$B$2344),'Hospitalisation Details'!B276)</f>
        <v>2000</v>
      </c>
      <c r="C276" s="79" t="str">
        <f>IF(OR(('Hospitalisation Details'!C276="?"),ISBLANK('Hospitalisation Details'!C276:C2618)),"Sep",'Hospitalisation Details'!C276)</f>
        <v>Jun</v>
      </c>
      <c r="D276" s="70">
        <v>24</v>
      </c>
      <c r="E276" s="47" t="s">
        <v>305</v>
      </c>
      <c r="F276" s="80" t="s">
        <v>6323</v>
      </c>
      <c r="G276" s="70">
        <v>22</v>
      </c>
      <c r="H276" s="47">
        <v>1</v>
      </c>
      <c r="I276" s="48">
        <v>2639.04</v>
      </c>
      <c r="J276" s="47" t="s">
        <v>11</v>
      </c>
      <c r="K276" s="47" t="s">
        <v>11</v>
      </c>
      <c r="L276" s="47" t="s">
        <v>23</v>
      </c>
      <c r="M276" s="20"/>
    </row>
    <row r="277" spans="1:13" x14ac:dyDescent="0.25">
      <c r="A277" s="47" t="str">
        <f>IF('Hospitalisation Details'!A277:A2619="?","Unidentified",'Hospitalisation Details'!A277)</f>
        <v>Id2061</v>
      </c>
      <c r="B277" s="47">
        <f>IF('Hospitalisation Details'!B277="?",AVERAGE('Hospitalisation Details'!$B$2:$B$2344),'Hospitalisation Details'!B277)</f>
        <v>2000</v>
      </c>
      <c r="C277" s="79" t="str">
        <f>IF(OR(('Hospitalisation Details'!C277="?"),ISBLANK('Hospitalisation Details'!C277:C2619)),"Sep",'Hospitalisation Details'!C277)</f>
        <v>Dec</v>
      </c>
      <c r="D277" s="70">
        <v>9</v>
      </c>
      <c r="E277" s="47" t="s">
        <v>306</v>
      </c>
      <c r="F277" s="80" t="s">
        <v>6324</v>
      </c>
      <c r="G277" s="70">
        <v>22</v>
      </c>
      <c r="H277" s="47">
        <v>1</v>
      </c>
      <c r="I277" s="48">
        <v>2643.27</v>
      </c>
      <c r="J277" s="47" t="s">
        <v>11</v>
      </c>
      <c r="K277" s="47" t="s">
        <v>16</v>
      </c>
      <c r="L277" s="47" t="s">
        <v>23</v>
      </c>
      <c r="M277" s="20"/>
    </row>
    <row r="278" spans="1:13" x14ac:dyDescent="0.25">
      <c r="A278" s="47" t="str">
        <f>IF('Hospitalisation Details'!A278:A2620="?","Unidentified",'Hospitalisation Details'!A278)</f>
        <v>Id2060</v>
      </c>
      <c r="B278" s="47">
        <f>IF('Hospitalisation Details'!B278="?",AVERAGE('Hospitalisation Details'!$B$2:$B$2344),'Hospitalisation Details'!B278)</f>
        <v>1996</v>
      </c>
      <c r="C278" s="79" t="str">
        <f>IF(OR(('Hospitalisation Details'!C278="?"),ISBLANK('Hospitalisation Details'!C278:C2620)),"Sep",'Hospitalisation Details'!C278)</f>
        <v>Aug</v>
      </c>
      <c r="D278" s="70">
        <v>5</v>
      </c>
      <c r="E278" s="47" t="s">
        <v>307</v>
      </c>
      <c r="F278" s="80" t="s">
        <v>6325</v>
      </c>
      <c r="G278" s="70">
        <v>26</v>
      </c>
      <c r="H278" s="47">
        <v>0</v>
      </c>
      <c r="I278" s="48">
        <v>2680.95</v>
      </c>
      <c r="J278" s="47" t="s">
        <v>12</v>
      </c>
      <c r="K278" s="47" t="s">
        <v>11</v>
      </c>
      <c r="L278" s="47" t="s">
        <v>23</v>
      </c>
      <c r="M278" s="20"/>
    </row>
    <row r="279" spans="1:13" x14ac:dyDescent="0.25">
      <c r="A279" s="47" t="str">
        <f>IF('Hospitalisation Details'!A279:A2621="?","Unidentified",'Hospitalisation Details'!A279)</f>
        <v>Id2059</v>
      </c>
      <c r="B279" s="47">
        <f>IF('Hospitalisation Details'!B279="?",AVERAGE('Hospitalisation Details'!$B$2:$B$2344),'Hospitalisation Details'!B279)</f>
        <v>1994</v>
      </c>
      <c r="C279" s="79" t="str">
        <f>IF(OR(('Hospitalisation Details'!C279="?"),ISBLANK('Hospitalisation Details'!C279:C2621)),"Sep",'Hospitalisation Details'!C279)</f>
        <v>Sep</v>
      </c>
      <c r="D279" s="70">
        <v>17</v>
      </c>
      <c r="E279" s="47" t="s">
        <v>308</v>
      </c>
      <c r="F279" s="80" t="s">
        <v>6326</v>
      </c>
      <c r="G279" s="70">
        <v>28</v>
      </c>
      <c r="H279" s="47">
        <v>0</v>
      </c>
      <c r="I279" s="48">
        <v>2684.69</v>
      </c>
      <c r="J279" s="47" t="s">
        <v>11</v>
      </c>
      <c r="K279" s="47" t="s">
        <v>11</v>
      </c>
      <c r="L279" s="47" t="s">
        <v>13</v>
      </c>
      <c r="M279" s="20"/>
    </row>
    <row r="280" spans="1:13" x14ac:dyDescent="0.25">
      <c r="A280" s="47" t="str">
        <f>IF('Hospitalisation Details'!A280:A2622="?","Unidentified",'Hospitalisation Details'!A280)</f>
        <v>Id2058</v>
      </c>
      <c r="B280" s="47">
        <f>IF('Hospitalisation Details'!B280="?",AVERAGE('Hospitalisation Details'!$B$2:$B$2344),'Hospitalisation Details'!B280)</f>
        <v>1994</v>
      </c>
      <c r="C280" s="79" t="str">
        <f>IF(OR(('Hospitalisation Details'!C280="?"),ISBLANK('Hospitalisation Details'!C280:C2622)),"Sep",'Hospitalisation Details'!C280)</f>
        <v>Oct</v>
      </c>
      <c r="D280" s="70">
        <v>2</v>
      </c>
      <c r="E280" s="47" t="s">
        <v>309</v>
      </c>
      <c r="F280" s="80" t="s">
        <v>6327</v>
      </c>
      <c r="G280" s="70">
        <v>28</v>
      </c>
      <c r="H280" s="47">
        <v>0</v>
      </c>
      <c r="I280" s="48">
        <v>2689.5</v>
      </c>
      <c r="J280" s="47" t="s">
        <v>12</v>
      </c>
      <c r="K280" s="47" t="s">
        <v>11</v>
      </c>
      <c r="L280" s="47" t="s">
        <v>13</v>
      </c>
      <c r="M280" s="20"/>
    </row>
    <row r="281" spans="1:13" x14ac:dyDescent="0.25">
      <c r="A281" s="47" t="str">
        <f>IF('Hospitalisation Details'!A281:A2623="?","Unidentified",'Hospitalisation Details'!A281)</f>
        <v>Id2057</v>
      </c>
      <c r="B281" s="47">
        <f>IF('Hospitalisation Details'!B281="?",AVERAGE('Hospitalisation Details'!$B$2:$B$2344),'Hospitalisation Details'!B281)</f>
        <v>1999</v>
      </c>
      <c r="C281" s="79" t="str">
        <f>IF(OR(('Hospitalisation Details'!C281="?"),ISBLANK('Hospitalisation Details'!C281:C2623)),"Sep",'Hospitalisation Details'!C281)</f>
        <v>Jun</v>
      </c>
      <c r="D281" s="70">
        <v>11</v>
      </c>
      <c r="E281" s="47" t="s">
        <v>310</v>
      </c>
      <c r="F281" s="80" t="s">
        <v>6328</v>
      </c>
      <c r="G281" s="70">
        <v>23</v>
      </c>
      <c r="H281" s="47">
        <v>0</v>
      </c>
      <c r="I281" s="48">
        <v>2690.11</v>
      </c>
      <c r="J281" s="47" t="s">
        <v>11</v>
      </c>
      <c r="K281" s="47" t="s">
        <v>11</v>
      </c>
      <c r="L281" s="47" t="s">
        <v>23</v>
      </c>
      <c r="M281" s="20"/>
    </row>
    <row r="282" spans="1:13" x14ac:dyDescent="0.25">
      <c r="A282" s="47" t="str">
        <f>IF('Hospitalisation Details'!A282:A2624="?","Unidentified",'Hospitalisation Details'!A282)</f>
        <v>Id2056</v>
      </c>
      <c r="B282" s="47">
        <f>IF('Hospitalisation Details'!B282="?",AVERAGE('Hospitalisation Details'!$B$2:$B$2344),'Hospitalisation Details'!B282)</f>
        <v>1996</v>
      </c>
      <c r="C282" s="79" t="str">
        <f>IF(OR(('Hospitalisation Details'!C282="?"),ISBLANK('Hospitalisation Details'!C282:C2624)),"Sep",'Hospitalisation Details'!C282)</f>
        <v>Jun</v>
      </c>
      <c r="D282" s="70">
        <v>13</v>
      </c>
      <c r="E282" s="47" t="s">
        <v>311</v>
      </c>
      <c r="F282" s="80" t="s">
        <v>6329</v>
      </c>
      <c r="G282" s="70">
        <v>26</v>
      </c>
      <c r="H282" s="47">
        <v>0</v>
      </c>
      <c r="I282" s="48">
        <v>2699.57</v>
      </c>
      <c r="J282" s="47" t="s">
        <v>11</v>
      </c>
      <c r="K282" s="47" t="s">
        <v>16</v>
      </c>
      <c r="L282" s="47" t="s">
        <v>23</v>
      </c>
      <c r="M282" s="20"/>
    </row>
    <row r="283" spans="1:13" x14ac:dyDescent="0.25">
      <c r="A283" s="47" t="str">
        <f>IF('Hospitalisation Details'!A283:A2625="?","Unidentified",'Hospitalisation Details'!A283)</f>
        <v>Id2055</v>
      </c>
      <c r="B283" s="47">
        <f>IF('Hospitalisation Details'!B283="?",AVERAGE('Hospitalisation Details'!$B$2:$B$2344),'Hospitalisation Details'!B283)</f>
        <v>2003</v>
      </c>
      <c r="C283" s="79" t="str">
        <f>IF(OR(('Hospitalisation Details'!C283="?"),ISBLANK('Hospitalisation Details'!C283:C2625)),"Sep",'Hospitalisation Details'!C283)</f>
        <v>Jul</v>
      </c>
      <c r="D283" s="70">
        <v>17</v>
      </c>
      <c r="E283" s="47" t="s">
        <v>312</v>
      </c>
      <c r="F283" s="80" t="s">
        <v>6193</v>
      </c>
      <c r="G283" s="70">
        <v>19</v>
      </c>
      <c r="H283" s="47">
        <v>1</v>
      </c>
      <c r="I283" s="48">
        <v>2709.11</v>
      </c>
      <c r="J283" s="47" t="s">
        <v>11</v>
      </c>
      <c r="K283" s="47" t="s">
        <v>11</v>
      </c>
      <c r="L283" s="47" t="s">
        <v>23</v>
      </c>
      <c r="M283" s="20"/>
    </row>
    <row r="284" spans="1:13" x14ac:dyDescent="0.25">
      <c r="A284" s="47" t="str">
        <f>IF('Hospitalisation Details'!A284:A2626="?","Unidentified",'Hospitalisation Details'!A284)</f>
        <v>Id2054</v>
      </c>
      <c r="B284" s="47">
        <f>IF('Hospitalisation Details'!B284="?",AVERAGE('Hospitalisation Details'!$B$2:$B$2344),'Hospitalisation Details'!B284)</f>
        <v>2003</v>
      </c>
      <c r="C284" s="79" t="str">
        <f>IF(OR(('Hospitalisation Details'!C284="?"),ISBLANK('Hospitalisation Details'!C284:C2626)),"Sep",'Hospitalisation Details'!C284)</f>
        <v>Nov</v>
      </c>
      <c r="D284" s="70">
        <v>21</v>
      </c>
      <c r="E284" s="47" t="s">
        <v>313</v>
      </c>
      <c r="F284" s="80" t="s">
        <v>6148</v>
      </c>
      <c r="G284" s="70">
        <v>19</v>
      </c>
      <c r="H284" s="47">
        <v>1</v>
      </c>
      <c r="I284" s="48">
        <v>2709.24</v>
      </c>
      <c r="J284" s="47" t="s">
        <v>11</v>
      </c>
      <c r="K284" s="47" t="s">
        <v>11</v>
      </c>
      <c r="L284" s="47" t="s">
        <v>23</v>
      </c>
      <c r="M284" s="20"/>
    </row>
    <row r="285" spans="1:13" x14ac:dyDescent="0.25">
      <c r="A285" s="47" t="str">
        <f>IF('Hospitalisation Details'!A285:A2627="?","Unidentified",'Hospitalisation Details'!A285)</f>
        <v>Id2053</v>
      </c>
      <c r="B285" s="47">
        <f>IF('Hospitalisation Details'!B285="?",AVERAGE('Hospitalisation Details'!$B$2:$B$2344),'Hospitalisation Details'!B285)</f>
        <v>2003</v>
      </c>
      <c r="C285" s="79" t="str">
        <f>IF(OR(('Hospitalisation Details'!C285="?"),ISBLANK('Hospitalisation Details'!C285:C2627)),"Sep",'Hospitalisation Details'!C285)</f>
        <v>Dec</v>
      </c>
      <c r="D285" s="70">
        <v>1</v>
      </c>
      <c r="E285" s="47" t="s">
        <v>314</v>
      </c>
      <c r="F285" s="80" t="s">
        <v>6330</v>
      </c>
      <c r="G285" s="70">
        <v>19</v>
      </c>
      <c r="H285" s="47">
        <v>1</v>
      </c>
      <c r="I285" s="48">
        <v>2710.83</v>
      </c>
      <c r="J285" s="47" t="s">
        <v>11</v>
      </c>
      <c r="K285" s="47" t="s">
        <v>12</v>
      </c>
      <c r="L285" s="47" t="s">
        <v>23</v>
      </c>
      <c r="M285" s="20"/>
    </row>
    <row r="286" spans="1:13" x14ac:dyDescent="0.25">
      <c r="A286" s="47" t="str">
        <f>IF('Hospitalisation Details'!A286:A2628="?","Unidentified",'Hospitalisation Details'!A286)</f>
        <v>Id2052</v>
      </c>
      <c r="B286" s="47">
        <f>IF('Hospitalisation Details'!B286="?",AVERAGE('Hospitalisation Details'!$B$2:$B$2344),'Hospitalisation Details'!B286)</f>
        <v>2003</v>
      </c>
      <c r="C286" s="79" t="str">
        <f>IF(OR(('Hospitalisation Details'!C286="?"),ISBLANK('Hospitalisation Details'!C286:C2628)),"Sep",'Hospitalisation Details'!C286)</f>
        <v>Aug</v>
      </c>
      <c r="D286" s="70">
        <v>6</v>
      </c>
      <c r="E286" s="47" t="s">
        <v>315</v>
      </c>
      <c r="F286" s="80" t="s">
        <v>6331</v>
      </c>
      <c r="G286" s="70">
        <v>19</v>
      </c>
      <c r="H286" s="47">
        <v>1</v>
      </c>
      <c r="I286" s="48">
        <v>2719.28</v>
      </c>
      <c r="J286" s="47" t="s">
        <v>11</v>
      </c>
      <c r="K286" s="47" t="s">
        <v>11</v>
      </c>
      <c r="L286" s="47" t="s">
        <v>23</v>
      </c>
      <c r="M286" s="20"/>
    </row>
    <row r="287" spans="1:13" x14ac:dyDescent="0.25">
      <c r="A287" s="47" t="str">
        <f>IF('Hospitalisation Details'!A287:A2629="?","Unidentified",'Hospitalisation Details'!A287)</f>
        <v>Id2051</v>
      </c>
      <c r="B287" s="47">
        <f>IF('Hospitalisation Details'!B287="?",AVERAGE('Hospitalisation Details'!$B$2:$B$2344),'Hospitalisation Details'!B287)</f>
        <v>1997</v>
      </c>
      <c r="C287" s="79" t="str">
        <f>IF(OR(('Hospitalisation Details'!C287="?"),ISBLANK('Hospitalisation Details'!C287:C2629)),"Sep",'Hospitalisation Details'!C287)</f>
        <v>Oct</v>
      </c>
      <c r="D287" s="70">
        <v>30</v>
      </c>
      <c r="E287" s="47" t="s">
        <v>316</v>
      </c>
      <c r="F287" s="80" t="s">
        <v>6332</v>
      </c>
      <c r="G287" s="70">
        <v>25</v>
      </c>
      <c r="H287" s="47">
        <v>0</v>
      </c>
      <c r="I287" s="48">
        <v>2721.32</v>
      </c>
      <c r="J287" s="47" t="s">
        <v>16</v>
      </c>
      <c r="K287" s="47" t="s">
        <v>12</v>
      </c>
      <c r="L287" s="47" t="s">
        <v>276</v>
      </c>
      <c r="M287" s="20"/>
    </row>
    <row r="288" spans="1:13" x14ac:dyDescent="0.25">
      <c r="A288" s="47" t="str">
        <f>IF('Hospitalisation Details'!A288:A2630="?","Unidentified",'Hospitalisation Details'!A288)</f>
        <v>Id2050</v>
      </c>
      <c r="B288" s="47">
        <f>IF('Hospitalisation Details'!B288="?",AVERAGE('Hospitalisation Details'!$B$2:$B$2344),'Hospitalisation Details'!B288)</f>
        <v>1988</v>
      </c>
      <c r="C288" s="79" t="str">
        <f>IF(OR(('Hospitalisation Details'!C288="?"),ISBLANK('Hospitalisation Details'!C288:C2630)),"Sep",'Hospitalisation Details'!C288)</f>
        <v>Aug</v>
      </c>
      <c r="D288" s="70">
        <v>20</v>
      </c>
      <c r="E288" s="47" t="s">
        <v>317</v>
      </c>
      <c r="F288" s="80" t="s">
        <v>6333</v>
      </c>
      <c r="G288" s="70">
        <v>34</v>
      </c>
      <c r="H288" s="47">
        <v>3</v>
      </c>
      <c r="I288" s="48">
        <v>2726.06</v>
      </c>
      <c r="J288" s="47" t="s">
        <v>11</v>
      </c>
      <c r="K288" s="47" t="s">
        <v>11</v>
      </c>
      <c r="L288" s="47" t="s">
        <v>13</v>
      </c>
      <c r="M288" s="20"/>
    </row>
    <row r="289" spans="1:13" x14ac:dyDescent="0.25">
      <c r="A289" s="47" t="str">
        <f>IF('Hospitalisation Details'!A289:A2631="?","Unidentified",'Hospitalisation Details'!A289)</f>
        <v>Id2049</v>
      </c>
      <c r="B289" s="47">
        <f>IF('Hospitalisation Details'!B289="?",AVERAGE('Hospitalisation Details'!$B$2:$B$2344),'Hospitalisation Details'!B289)</f>
        <v>1997</v>
      </c>
      <c r="C289" s="79" t="str">
        <f>IF(OR(('Hospitalisation Details'!C289="?"),ISBLANK('Hospitalisation Details'!C289:C2631)),"Sep",'Hospitalisation Details'!C289)</f>
        <v>Oct</v>
      </c>
      <c r="D289" s="70">
        <v>6</v>
      </c>
      <c r="E289" s="47" t="s">
        <v>318</v>
      </c>
      <c r="F289" s="80" t="s">
        <v>6334</v>
      </c>
      <c r="G289" s="70">
        <v>25</v>
      </c>
      <c r="H289" s="47">
        <v>0</v>
      </c>
      <c r="I289" s="48">
        <v>2727.4</v>
      </c>
      <c r="J289" s="47" t="s">
        <v>12</v>
      </c>
      <c r="K289" s="47" t="s">
        <v>12</v>
      </c>
      <c r="L289" s="47" t="s">
        <v>168</v>
      </c>
      <c r="M289" s="20"/>
    </row>
    <row r="290" spans="1:13" x14ac:dyDescent="0.25">
      <c r="A290" s="47" t="str">
        <f>IF('Hospitalisation Details'!A290:A2632="?","Unidentified",'Hospitalisation Details'!A290)</f>
        <v>Id2048</v>
      </c>
      <c r="B290" s="47">
        <f>IF('Hospitalisation Details'!B290="?",AVERAGE('Hospitalisation Details'!$B$2:$B$2344),'Hospitalisation Details'!B290)</f>
        <v>2003</v>
      </c>
      <c r="C290" s="79" t="str">
        <f>IF(OR(('Hospitalisation Details'!C290="?"),ISBLANK('Hospitalisation Details'!C290:C2632)),"Sep",'Hospitalisation Details'!C290)</f>
        <v>Dec</v>
      </c>
      <c r="D290" s="70">
        <v>3</v>
      </c>
      <c r="E290" s="47" t="s">
        <v>319</v>
      </c>
      <c r="F290" s="80" t="s">
        <v>6335</v>
      </c>
      <c r="G290" s="70">
        <v>19</v>
      </c>
      <c r="H290" s="47">
        <v>1</v>
      </c>
      <c r="I290" s="48">
        <v>2730.11</v>
      </c>
      <c r="J290" s="47" t="s">
        <v>11</v>
      </c>
      <c r="K290" s="47" t="s">
        <v>12</v>
      </c>
      <c r="L290" s="47" t="s">
        <v>23</v>
      </c>
      <c r="M290" s="20"/>
    </row>
    <row r="291" spans="1:13" x14ac:dyDescent="0.25">
      <c r="A291" s="47" t="str">
        <f>IF('Hospitalisation Details'!A291:A2633="?","Unidentified",'Hospitalisation Details'!A291)</f>
        <v>Id2047</v>
      </c>
      <c r="B291" s="47">
        <f>IF('Hospitalisation Details'!B291="?",AVERAGE('Hospitalisation Details'!$B$2:$B$2344),'Hospitalisation Details'!B291)</f>
        <v>2000</v>
      </c>
      <c r="C291" s="79" t="str">
        <f>IF(OR(('Hospitalisation Details'!C291="?"),ISBLANK('Hospitalisation Details'!C291:C2633)),"Sep",'Hospitalisation Details'!C291)</f>
        <v>Dec</v>
      </c>
      <c r="D291" s="70">
        <v>17</v>
      </c>
      <c r="E291" s="47" t="s">
        <v>320</v>
      </c>
      <c r="F291" s="80" t="s">
        <v>6336</v>
      </c>
      <c r="G291" s="70">
        <v>22</v>
      </c>
      <c r="H291" s="47">
        <v>0</v>
      </c>
      <c r="I291" s="48">
        <v>2731.91</v>
      </c>
      <c r="J291" s="47" t="s">
        <v>11</v>
      </c>
      <c r="K291" s="47" t="s">
        <v>12</v>
      </c>
      <c r="L291" s="47" t="s">
        <v>247</v>
      </c>
      <c r="M291" s="20"/>
    </row>
    <row r="292" spans="1:13" x14ac:dyDescent="0.25">
      <c r="A292" s="47" t="str">
        <f>IF('Hospitalisation Details'!A292:A2634="?","Unidentified",'Hospitalisation Details'!A292)</f>
        <v>Id2046</v>
      </c>
      <c r="B292" s="47">
        <f>IF('Hospitalisation Details'!B292="?",AVERAGE('Hospitalisation Details'!$B$2:$B$2344),'Hospitalisation Details'!B292)</f>
        <v>2000</v>
      </c>
      <c r="C292" s="79" t="str">
        <f>IF(OR(('Hospitalisation Details'!C292="?"),ISBLANK('Hospitalisation Details'!C292:C2634)),"Sep",'Hospitalisation Details'!C292)</f>
        <v>Oct</v>
      </c>
      <c r="D292" s="70">
        <v>3</v>
      </c>
      <c r="E292" s="47" t="s">
        <v>321</v>
      </c>
      <c r="F292" s="80" t="s">
        <v>6337</v>
      </c>
      <c r="G292" s="70">
        <v>22</v>
      </c>
      <c r="H292" s="47">
        <v>0</v>
      </c>
      <c r="I292" s="48">
        <v>2741.95</v>
      </c>
      <c r="J292" s="47" t="s">
        <v>11</v>
      </c>
      <c r="K292" s="47" t="s">
        <v>12</v>
      </c>
      <c r="L292" s="47" t="s">
        <v>247</v>
      </c>
      <c r="M292" s="20"/>
    </row>
    <row r="293" spans="1:13" x14ac:dyDescent="0.25">
      <c r="A293" s="47" t="str">
        <f>IF('Hospitalisation Details'!A293:A2635="?","Unidentified",'Hospitalisation Details'!A293)</f>
        <v>Id2045</v>
      </c>
      <c r="B293" s="47">
        <f>IF('Hospitalisation Details'!B293="?",AVERAGE('Hospitalisation Details'!$B$2:$B$2344),'Hospitalisation Details'!B293)</f>
        <v>2000</v>
      </c>
      <c r="C293" s="79" t="str">
        <f>IF(OR(('Hospitalisation Details'!C293="?"),ISBLANK('Hospitalisation Details'!C293:C2635)),"Sep",'Hospitalisation Details'!C293)</f>
        <v>Oct</v>
      </c>
      <c r="D293" s="70">
        <v>11</v>
      </c>
      <c r="E293" s="47" t="s">
        <v>322</v>
      </c>
      <c r="F293" s="80" t="s">
        <v>6338</v>
      </c>
      <c r="G293" s="70">
        <v>22</v>
      </c>
      <c r="H293" s="47">
        <v>0</v>
      </c>
      <c r="I293" s="48">
        <v>2755.02</v>
      </c>
      <c r="J293" s="47" t="s">
        <v>11</v>
      </c>
      <c r="K293" s="47" t="s">
        <v>16</v>
      </c>
      <c r="L293" s="47" t="s">
        <v>247</v>
      </c>
      <c r="M293" s="20"/>
    </row>
    <row r="294" spans="1:13" x14ac:dyDescent="0.25">
      <c r="A294" s="47" t="str">
        <f>IF('Hospitalisation Details'!A294:A2636="?","Unidentified",'Hospitalisation Details'!A294)</f>
        <v>Id2044</v>
      </c>
      <c r="B294" s="47">
        <f>IF('Hospitalisation Details'!B294="?",AVERAGE('Hospitalisation Details'!$B$2:$B$2344),'Hospitalisation Details'!B294)</f>
        <v>1997</v>
      </c>
      <c r="C294" s="79" t="str">
        <f>IF(OR(('Hospitalisation Details'!C294="?"),ISBLANK('Hospitalisation Details'!C294:C2636)),"Sep",'Hospitalisation Details'!C294)</f>
        <v>Aug</v>
      </c>
      <c r="D294" s="70">
        <v>10</v>
      </c>
      <c r="E294" s="47" t="s">
        <v>323</v>
      </c>
      <c r="F294" s="80" t="s">
        <v>6339</v>
      </c>
      <c r="G294" s="70">
        <v>25</v>
      </c>
      <c r="H294" s="47">
        <v>0</v>
      </c>
      <c r="I294" s="48">
        <v>2758.99</v>
      </c>
      <c r="J294" s="47" t="s">
        <v>11</v>
      </c>
      <c r="K294" s="47" t="s">
        <v>16</v>
      </c>
      <c r="L294" s="47" t="s">
        <v>23</v>
      </c>
      <c r="M294" s="20"/>
    </row>
    <row r="295" spans="1:13" x14ac:dyDescent="0.25">
      <c r="A295" s="47" t="str">
        <f>IF('Hospitalisation Details'!A295:A2637="?","Unidentified",'Hospitalisation Details'!A295)</f>
        <v>Id2043</v>
      </c>
      <c r="B295" s="47">
        <f>IF('Hospitalisation Details'!B295="?",AVERAGE('Hospitalisation Details'!$B$2:$B$2344),'Hospitalisation Details'!B295)</f>
        <v>2004</v>
      </c>
      <c r="C295" s="79" t="str">
        <f>IF(OR(('Hospitalisation Details'!C295="?"),ISBLANK('Hospitalisation Details'!C295:C2637)),"Sep",'Hospitalisation Details'!C295)</f>
        <v>Nov</v>
      </c>
      <c r="D295" s="70">
        <v>14</v>
      </c>
      <c r="E295" s="47" t="s">
        <v>324</v>
      </c>
      <c r="F295" s="80" t="s">
        <v>6340</v>
      </c>
      <c r="G295" s="70">
        <v>18</v>
      </c>
      <c r="H295" s="47">
        <v>0</v>
      </c>
      <c r="I295" s="48">
        <v>2773.46</v>
      </c>
      <c r="J295" s="47" t="s">
        <v>11</v>
      </c>
      <c r="K295" s="47" t="s">
        <v>16</v>
      </c>
      <c r="L295" s="47" t="s">
        <v>300</v>
      </c>
      <c r="M295" s="20"/>
    </row>
    <row r="296" spans="1:13" x14ac:dyDescent="0.25">
      <c r="A296" s="47" t="str">
        <f>IF('Hospitalisation Details'!A296:A2638="?","Unidentified",'Hospitalisation Details'!A296)</f>
        <v>Id2042</v>
      </c>
      <c r="B296" s="47">
        <f>IF('Hospitalisation Details'!B296="?",AVERAGE('Hospitalisation Details'!$B$2:$B$2344),'Hospitalisation Details'!B296)</f>
        <v>1999</v>
      </c>
      <c r="C296" s="79" t="str">
        <f>IF(OR(('Hospitalisation Details'!C296="?"),ISBLANK('Hospitalisation Details'!C296:C2638)),"Sep",'Hospitalisation Details'!C296)</f>
        <v>Jun</v>
      </c>
      <c r="D296" s="70">
        <v>9</v>
      </c>
      <c r="E296" s="47" t="s">
        <v>325</v>
      </c>
      <c r="F296" s="80" t="s">
        <v>6341</v>
      </c>
      <c r="G296" s="70">
        <v>23</v>
      </c>
      <c r="H296" s="47">
        <v>1</v>
      </c>
      <c r="I296" s="48">
        <v>2775.19</v>
      </c>
      <c r="J296" s="47" t="s">
        <v>11</v>
      </c>
      <c r="K296" s="47" t="s">
        <v>16</v>
      </c>
      <c r="L296" s="47" t="s">
        <v>23</v>
      </c>
      <c r="M296" s="20"/>
    </row>
    <row r="297" spans="1:13" x14ac:dyDescent="0.25">
      <c r="A297" s="47" t="str">
        <f>IF('Hospitalisation Details'!A297:A2639="?","Unidentified",'Hospitalisation Details'!A297)</f>
        <v>Id2041</v>
      </c>
      <c r="B297" s="47">
        <f>IF('Hospitalisation Details'!B297="?",AVERAGE('Hospitalisation Details'!$B$2:$B$2344),'Hospitalisation Details'!B297)</f>
        <v>1999</v>
      </c>
      <c r="C297" s="79" t="str">
        <f>IF(OR(('Hospitalisation Details'!C297="?"),ISBLANK('Hospitalisation Details'!C297:C2639)),"Sep",'Hospitalisation Details'!C297)</f>
        <v>Aug</v>
      </c>
      <c r="D297" s="70">
        <v>29</v>
      </c>
      <c r="E297" s="47" t="s">
        <v>326</v>
      </c>
      <c r="F297" s="80" t="s">
        <v>6342</v>
      </c>
      <c r="G297" s="70">
        <v>23</v>
      </c>
      <c r="H297" s="47">
        <v>1</v>
      </c>
      <c r="I297" s="48">
        <v>2775.19</v>
      </c>
      <c r="J297" s="47" t="s">
        <v>11</v>
      </c>
      <c r="K297" s="47" t="s">
        <v>16</v>
      </c>
      <c r="L297" s="47" t="s">
        <v>23</v>
      </c>
      <c r="M297" s="20"/>
    </row>
    <row r="298" spans="1:13" x14ac:dyDescent="0.25">
      <c r="A298" s="47" t="str">
        <f>IF('Hospitalisation Details'!A298:A2640="?","Unidentified",'Hospitalisation Details'!A298)</f>
        <v>Id2040</v>
      </c>
      <c r="B298" s="47">
        <f>IF('Hospitalisation Details'!B298="?",AVERAGE('Hospitalisation Details'!$B$2:$B$2344),'Hospitalisation Details'!B298)</f>
        <v>1999</v>
      </c>
      <c r="C298" s="79" t="str">
        <f>IF(OR(('Hospitalisation Details'!C298="?"),ISBLANK('Hospitalisation Details'!C298:C2640)),"Sep",'Hospitalisation Details'!C298)</f>
        <v>Dec</v>
      </c>
      <c r="D298" s="70">
        <v>24</v>
      </c>
      <c r="E298" s="47" t="s">
        <v>327</v>
      </c>
      <c r="F298" s="80" t="s">
        <v>6343</v>
      </c>
      <c r="G298" s="70">
        <v>23</v>
      </c>
      <c r="H298" s="47">
        <v>1</v>
      </c>
      <c r="I298" s="48">
        <v>2789.06</v>
      </c>
      <c r="J298" s="47" t="s">
        <v>11</v>
      </c>
      <c r="K298" s="47" t="s">
        <v>12</v>
      </c>
      <c r="L298" s="47" t="s">
        <v>23</v>
      </c>
      <c r="M298" s="20"/>
    </row>
    <row r="299" spans="1:13" x14ac:dyDescent="0.25">
      <c r="A299" s="47" t="str">
        <f>IF('Hospitalisation Details'!A299:A2641="?","Unidentified",'Hospitalisation Details'!A299)</f>
        <v>Id2039</v>
      </c>
      <c r="B299" s="47">
        <f>IF('Hospitalisation Details'!B299="?",AVERAGE('Hospitalisation Details'!$B$2:$B$2344),'Hospitalisation Details'!B299)</f>
        <v>2004</v>
      </c>
      <c r="C299" s="79" t="str">
        <f>IF(OR(('Hospitalisation Details'!C299="?"),ISBLANK('Hospitalisation Details'!C299:C2641)),"Sep",'Hospitalisation Details'!C299)</f>
        <v>Aug</v>
      </c>
      <c r="D299" s="70">
        <v>4</v>
      </c>
      <c r="E299" s="47" t="s">
        <v>328</v>
      </c>
      <c r="F299" s="80" t="s">
        <v>6344</v>
      </c>
      <c r="G299" s="70">
        <v>18</v>
      </c>
      <c r="H299" s="47">
        <v>2</v>
      </c>
      <c r="I299" s="48">
        <v>2801.26</v>
      </c>
      <c r="J299" s="47" t="s">
        <v>11</v>
      </c>
      <c r="K299" s="47" t="s">
        <v>12</v>
      </c>
      <c r="L299" s="47" t="s">
        <v>13</v>
      </c>
      <c r="M299" s="20"/>
    </row>
    <row r="300" spans="1:13" x14ac:dyDescent="0.25">
      <c r="A300" s="47" t="str">
        <f>IF('Hospitalisation Details'!A300:A2642="?","Unidentified",'Hospitalisation Details'!A300)</f>
        <v>Id2038</v>
      </c>
      <c r="B300" s="47">
        <f>IF('Hospitalisation Details'!B300="?",AVERAGE('Hospitalisation Details'!$B$2:$B$2344),'Hospitalisation Details'!B300)</f>
        <v>2003</v>
      </c>
      <c r="C300" s="79" t="str">
        <f>IF(OR(('Hospitalisation Details'!C300="?"),ISBLANK('Hospitalisation Details'!C300:C2642)),"Sep",'Hospitalisation Details'!C300)</f>
        <v>Sep</v>
      </c>
      <c r="D300" s="70">
        <v>23</v>
      </c>
      <c r="E300" s="47" t="s">
        <v>329</v>
      </c>
      <c r="F300" s="80" t="s">
        <v>6345</v>
      </c>
      <c r="G300" s="70">
        <v>19</v>
      </c>
      <c r="H300" s="47">
        <v>2</v>
      </c>
      <c r="I300" s="48">
        <v>2803.7</v>
      </c>
      <c r="J300" s="47" t="s">
        <v>11</v>
      </c>
      <c r="K300" s="47" t="s">
        <v>16</v>
      </c>
      <c r="L300" s="47" t="s">
        <v>23</v>
      </c>
      <c r="M300" s="20"/>
    </row>
    <row r="301" spans="1:13" x14ac:dyDescent="0.25">
      <c r="A301" s="47" t="str">
        <f>IF('Hospitalisation Details'!A301:A2643="?","Unidentified",'Hospitalisation Details'!A301)</f>
        <v>Id2037</v>
      </c>
      <c r="B301" s="47">
        <f>IF('Hospitalisation Details'!B301="?",AVERAGE('Hospitalisation Details'!$B$2:$B$2344),'Hospitalisation Details'!B301)</f>
        <v>2000</v>
      </c>
      <c r="C301" s="79" t="str">
        <f>IF(OR(('Hospitalisation Details'!C301="?"),ISBLANK('Hospitalisation Details'!C301:C2643)),"Sep",'Hospitalisation Details'!C301)</f>
        <v>Oct</v>
      </c>
      <c r="D301" s="70">
        <v>1</v>
      </c>
      <c r="E301" s="47" t="s">
        <v>330</v>
      </c>
      <c r="F301" s="80" t="s">
        <v>6346</v>
      </c>
      <c r="G301" s="70">
        <v>22</v>
      </c>
      <c r="H301" s="47">
        <v>0</v>
      </c>
      <c r="I301" s="48">
        <v>2819.51</v>
      </c>
      <c r="J301" s="47" t="s">
        <v>11</v>
      </c>
      <c r="K301" s="47" t="s">
        <v>12</v>
      </c>
      <c r="L301" s="47" t="s">
        <v>42</v>
      </c>
      <c r="M301" s="20"/>
    </row>
    <row r="302" spans="1:13" x14ac:dyDescent="0.25">
      <c r="A302" s="47" t="str">
        <f>IF('Hospitalisation Details'!A302:A2644="?","Unidentified",'Hospitalisation Details'!A302)</f>
        <v>Id2036</v>
      </c>
      <c r="B302" s="47">
        <f>IF('Hospitalisation Details'!B302="?",AVERAGE('Hospitalisation Details'!$B$2:$B$2344),'Hospitalisation Details'!B302)</f>
        <v>1998</v>
      </c>
      <c r="C302" s="79" t="str">
        <f>IF(OR(('Hospitalisation Details'!C302="?"),ISBLANK('Hospitalisation Details'!C302:C2644)),"Sep",'Hospitalisation Details'!C302)</f>
        <v>Nov</v>
      </c>
      <c r="D302" s="70">
        <v>15</v>
      </c>
      <c r="E302" s="47" t="s">
        <v>331</v>
      </c>
      <c r="F302" s="80" t="s">
        <v>6347</v>
      </c>
      <c r="G302" s="70">
        <v>24</v>
      </c>
      <c r="H302" s="47">
        <v>0</v>
      </c>
      <c r="I302" s="48">
        <v>2842.76</v>
      </c>
      <c r="J302" s="47" t="s">
        <v>11</v>
      </c>
      <c r="K302" s="47" t="s">
        <v>12</v>
      </c>
      <c r="L302" s="47" t="s">
        <v>23</v>
      </c>
      <c r="M302" s="20"/>
    </row>
    <row r="303" spans="1:13" x14ac:dyDescent="0.25">
      <c r="A303" s="47" t="str">
        <f>IF('Hospitalisation Details'!A303:A2645="?","Unidentified",'Hospitalisation Details'!A303)</f>
        <v>Id2035</v>
      </c>
      <c r="B303" s="47">
        <f>IF('Hospitalisation Details'!B303="?",AVERAGE('Hospitalisation Details'!$B$2:$B$2344),'Hospitalisation Details'!B303)</f>
        <v>1998</v>
      </c>
      <c r="C303" s="79" t="str">
        <f>IF(OR(('Hospitalisation Details'!C303="?"),ISBLANK('Hospitalisation Details'!C303:C2645)),"Sep",'Hospitalisation Details'!C303)</f>
        <v>Jun</v>
      </c>
      <c r="D303" s="70">
        <v>17</v>
      </c>
      <c r="E303" s="47" t="s">
        <v>332</v>
      </c>
      <c r="F303" s="80" t="s">
        <v>6348</v>
      </c>
      <c r="G303" s="70">
        <v>24</v>
      </c>
      <c r="H303" s="47">
        <v>0</v>
      </c>
      <c r="I303" s="48">
        <v>2850.68</v>
      </c>
      <c r="J303" s="47" t="s">
        <v>11</v>
      </c>
      <c r="K303" s="47" t="s">
        <v>12</v>
      </c>
      <c r="L303" s="47" t="s">
        <v>23</v>
      </c>
      <c r="M303" s="20"/>
    </row>
    <row r="304" spans="1:13" x14ac:dyDescent="0.25">
      <c r="A304" s="47" t="str">
        <f>IF('Hospitalisation Details'!A304:A2646="?","Unidentified",'Hospitalisation Details'!A304)</f>
        <v>Id2034</v>
      </c>
      <c r="B304" s="47">
        <f>IF('Hospitalisation Details'!B304="?",AVERAGE('Hospitalisation Details'!$B$2:$B$2344),'Hospitalisation Details'!B304)</f>
        <v>1998</v>
      </c>
      <c r="C304" s="79" t="str">
        <f>IF(OR(('Hospitalisation Details'!C304="?"),ISBLANK('Hospitalisation Details'!C304:C2646)),"Sep",'Hospitalisation Details'!C304)</f>
        <v>Sep</v>
      </c>
      <c r="D304" s="70">
        <v>4</v>
      </c>
      <c r="E304" s="47" t="s">
        <v>333</v>
      </c>
      <c r="F304" s="80" t="s">
        <v>6349</v>
      </c>
      <c r="G304" s="70">
        <v>24</v>
      </c>
      <c r="H304" s="47">
        <v>0</v>
      </c>
      <c r="I304" s="48">
        <v>2855.44</v>
      </c>
      <c r="J304" s="47" t="s">
        <v>11</v>
      </c>
      <c r="K304" s="47" t="s">
        <v>12</v>
      </c>
      <c r="L304" s="47" t="s">
        <v>23</v>
      </c>
      <c r="M304" s="20"/>
    </row>
    <row r="305" spans="1:13" x14ac:dyDescent="0.25">
      <c r="A305" s="47" t="str">
        <f>IF('Hospitalisation Details'!A305:A2647="?","Unidentified",'Hospitalisation Details'!A305)</f>
        <v>Id2033</v>
      </c>
      <c r="B305" s="47">
        <f>IF('Hospitalisation Details'!B305="?",AVERAGE('Hospitalisation Details'!$B$2:$B$2344),'Hospitalisation Details'!B305)</f>
        <v>1993</v>
      </c>
      <c r="C305" s="79" t="str">
        <f>IF(OR(('Hospitalisation Details'!C305="?"),ISBLANK('Hospitalisation Details'!C305:C2647)),"Sep",'Hospitalisation Details'!C305)</f>
        <v>Nov</v>
      </c>
      <c r="D305" s="70">
        <v>1</v>
      </c>
      <c r="E305" s="47" t="s">
        <v>334</v>
      </c>
      <c r="F305" s="80" t="s">
        <v>6350</v>
      </c>
      <c r="G305" s="70">
        <v>29</v>
      </c>
      <c r="H305" s="47">
        <v>0</v>
      </c>
      <c r="I305" s="48">
        <v>2866.09</v>
      </c>
      <c r="J305" s="47" t="s">
        <v>12</v>
      </c>
      <c r="K305" s="47" t="s">
        <v>12</v>
      </c>
      <c r="L305" s="47" t="s">
        <v>42</v>
      </c>
      <c r="M305" s="20"/>
    </row>
    <row r="306" spans="1:13" x14ac:dyDescent="0.25">
      <c r="A306" s="47" t="str">
        <f>IF('Hospitalisation Details'!A306:A2648="?","Unidentified",'Hospitalisation Details'!A306)</f>
        <v>Id2032</v>
      </c>
      <c r="B306" s="47">
        <f>IF('Hospitalisation Details'!B306="?",AVERAGE('Hospitalisation Details'!$B$2:$B$2344),'Hospitalisation Details'!B306)</f>
        <v>1993</v>
      </c>
      <c r="C306" s="79" t="str">
        <f>IF(OR(('Hospitalisation Details'!C306="?"),ISBLANK('Hospitalisation Details'!C306:C2648)),"Sep",'Hospitalisation Details'!C306)</f>
        <v>Aug</v>
      </c>
      <c r="D306" s="70">
        <v>12</v>
      </c>
      <c r="E306" s="47" t="s">
        <v>335</v>
      </c>
      <c r="F306" s="80" t="s">
        <v>6351</v>
      </c>
      <c r="G306" s="70">
        <v>29</v>
      </c>
      <c r="H306" s="47">
        <v>0</v>
      </c>
      <c r="I306" s="48">
        <v>2867.12</v>
      </c>
      <c r="J306" s="47" t="s">
        <v>16</v>
      </c>
      <c r="K306" s="47" t="s">
        <v>12</v>
      </c>
      <c r="L306" s="47" t="s">
        <v>13</v>
      </c>
      <c r="M306" s="20"/>
    </row>
    <row r="307" spans="1:13" x14ac:dyDescent="0.25">
      <c r="A307" s="47" t="str">
        <f>IF('Hospitalisation Details'!A307:A2649="?","Unidentified",'Hospitalisation Details'!A307)</f>
        <v>Id2031</v>
      </c>
      <c r="B307" s="47">
        <f>IF('Hospitalisation Details'!B307="?",AVERAGE('Hospitalisation Details'!$B$2:$B$2344),'Hospitalisation Details'!B307)</f>
        <v>1996</v>
      </c>
      <c r="C307" s="79" t="str">
        <f>IF(OR(('Hospitalisation Details'!C307="?"),ISBLANK('Hospitalisation Details'!C307:C2649)),"Sep",'Hospitalisation Details'!C307)</f>
        <v>Jun</v>
      </c>
      <c r="D307" s="70">
        <v>21</v>
      </c>
      <c r="E307" s="47" t="s">
        <v>336</v>
      </c>
      <c r="F307" s="80" t="s">
        <v>6352</v>
      </c>
      <c r="G307" s="70">
        <v>26</v>
      </c>
      <c r="H307" s="47">
        <v>0</v>
      </c>
      <c r="I307" s="48">
        <v>2897.32</v>
      </c>
      <c r="J307" s="47" t="s">
        <v>12</v>
      </c>
      <c r="K307" s="47" t="s">
        <v>12</v>
      </c>
      <c r="L307" s="47" t="s">
        <v>168</v>
      </c>
      <c r="M307" s="20"/>
    </row>
    <row r="308" spans="1:13" x14ac:dyDescent="0.25">
      <c r="A308" s="47" t="str">
        <f>IF('Hospitalisation Details'!A308:A2650="?","Unidentified",'Hospitalisation Details'!A308)</f>
        <v>Id2030</v>
      </c>
      <c r="B308" s="47">
        <f>IF('Hospitalisation Details'!B308="?",AVERAGE('Hospitalisation Details'!$B$2:$B$2344),'Hospitalisation Details'!B308)</f>
        <v>2000</v>
      </c>
      <c r="C308" s="79" t="str">
        <f>IF(OR(('Hospitalisation Details'!C308="?"),ISBLANK('Hospitalisation Details'!C308:C2650)),"Sep",'Hospitalisation Details'!C308)</f>
        <v>Jul</v>
      </c>
      <c r="D308" s="70">
        <v>14</v>
      </c>
      <c r="E308" s="47" t="s">
        <v>337</v>
      </c>
      <c r="F308" s="80" t="s">
        <v>6353</v>
      </c>
      <c r="G308" s="70">
        <v>22</v>
      </c>
      <c r="H308" s="47">
        <v>0</v>
      </c>
      <c r="I308" s="48">
        <v>2897.46</v>
      </c>
      <c r="J308" s="47" t="s">
        <v>11</v>
      </c>
      <c r="K308" s="47" t="s">
        <v>16</v>
      </c>
      <c r="L308" s="47" t="s">
        <v>23</v>
      </c>
      <c r="M308" s="20"/>
    </row>
    <row r="309" spans="1:13" x14ac:dyDescent="0.25">
      <c r="A309" s="47" t="str">
        <f>IF('Hospitalisation Details'!A309:A2651="?","Unidentified",'Hospitalisation Details'!A309)</f>
        <v>Id2029</v>
      </c>
      <c r="B309" s="47">
        <f>IF('Hospitalisation Details'!B309="?",AVERAGE('Hospitalisation Details'!$B$2:$B$2344),'Hospitalisation Details'!B309)</f>
        <v>1999</v>
      </c>
      <c r="C309" s="79" t="str">
        <f>IF(OR(('Hospitalisation Details'!C309="?"),ISBLANK('Hospitalisation Details'!C309:C2651)),"Sep",'Hospitalisation Details'!C309)</f>
        <v>Nov</v>
      </c>
      <c r="D309" s="70">
        <v>1</v>
      </c>
      <c r="E309" s="47" t="s">
        <v>338</v>
      </c>
      <c r="F309" s="80" t="s">
        <v>6354</v>
      </c>
      <c r="G309" s="70">
        <v>23</v>
      </c>
      <c r="H309" s="47">
        <v>0</v>
      </c>
      <c r="I309" s="48">
        <v>2899.49</v>
      </c>
      <c r="J309" s="47" t="s">
        <v>11</v>
      </c>
      <c r="K309" s="47" t="s">
        <v>11</v>
      </c>
      <c r="L309" s="47" t="s">
        <v>247</v>
      </c>
      <c r="M309" s="20"/>
    </row>
    <row r="310" spans="1:13" x14ac:dyDescent="0.25">
      <c r="A310" s="47" t="str">
        <f>IF('Hospitalisation Details'!A310:A2652="?","Unidentified",'Hospitalisation Details'!A310)</f>
        <v>Id2028</v>
      </c>
      <c r="B310" s="47">
        <f>IF('Hospitalisation Details'!B310="?",AVERAGE('Hospitalisation Details'!$B$2:$B$2344),'Hospitalisation Details'!B310)</f>
        <v>1996</v>
      </c>
      <c r="C310" s="79" t="str">
        <f>IF(OR(('Hospitalisation Details'!C310="?"),ISBLANK('Hospitalisation Details'!C310:C2652)),"Sep",'Hospitalisation Details'!C310)</f>
        <v>Oct</v>
      </c>
      <c r="D310" s="70">
        <v>24</v>
      </c>
      <c r="E310" s="47" t="s">
        <v>339</v>
      </c>
      <c r="F310" s="80" t="s">
        <v>6355</v>
      </c>
      <c r="G310" s="70">
        <v>26</v>
      </c>
      <c r="H310" s="47">
        <v>1</v>
      </c>
      <c r="I310" s="48">
        <v>2902.91</v>
      </c>
      <c r="J310" s="47" t="s">
        <v>11</v>
      </c>
      <c r="K310" s="47" t="s">
        <v>11</v>
      </c>
      <c r="L310" s="47" t="s">
        <v>13</v>
      </c>
      <c r="M310" s="20"/>
    </row>
    <row r="311" spans="1:13" x14ac:dyDescent="0.25">
      <c r="A311" s="47" t="str">
        <f>IF('Hospitalisation Details'!A311:A2653="?","Unidentified",'Hospitalisation Details'!A311)</f>
        <v>Id2027</v>
      </c>
      <c r="B311" s="47">
        <f>IF('Hospitalisation Details'!B311="?",AVERAGE('Hospitalisation Details'!$B$2:$B$2344),'Hospitalisation Details'!B311)</f>
        <v>1996</v>
      </c>
      <c r="C311" s="79" t="str">
        <f>IF(OR(('Hospitalisation Details'!C311="?"),ISBLANK('Hospitalisation Details'!C311:C2653)),"Sep",'Hospitalisation Details'!C311)</f>
        <v>Jun</v>
      </c>
      <c r="D311" s="70">
        <v>13</v>
      </c>
      <c r="E311" s="47" t="s">
        <v>340</v>
      </c>
      <c r="F311" s="80" t="s">
        <v>6329</v>
      </c>
      <c r="G311" s="70">
        <v>26</v>
      </c>
      <c r="H311" s="47">
        <v>1</v>
      </c>
      <c r="I311" s="48">
        <v>2904.09</v>
      </c>
      <c r="J311" s="47" t="s">
        <v>11</v>
      </c>
      <c r="K311" s="47" t="s">
        <v>11</v>
      </c>
      <c r="L311" s="47" t="s">
        <v>42</v>
      </c>
      <c r="M311" s="20"/>
    </row>
    <row r="312" spans="1:13" x14ac:dyDescent="0.25">
      <c r="A312" s="47" t="str">
        <f>IF('Hospitalisation Details'!A312:A2654="?","Unidentified",'Hospitalisation Details'!A312)</f>
        <v>Id2026</v>
      </c>
      <c r="B312" s="47">
        <f>IF('Hospitalisation Details'!B312="?",AVERAGE('Hospitalisation Details'!$B$2:$B$2344),'Hospitalisation Details'!B312)</f>
        <v>2003</v>
      </c>
      <c r="C312" s="79" t="str">
        <f>IF(OR(('Hospitalisation Details'!C312="?"),ISBLANK('Hospitalisation Details'!C312:C2654)),"Sep",'Hospitalisation Details'!C312)</f>
        <v>Jun</v>
      </c>
      <c r="D312" s="70">
        <v>5</v>
      </c>
      <c r="E312" s="47" t="s">
        <v>341</v>
      </c>
      <c r="F312" s="80" t="s">
        <v>6356</v>
      </c>
      <c r="G312" s="70">
        <v>20</v>
      </c>
      <c r="H312" s="47">
        <v>2</v>
      </c>
      <c r="I312" s="48">
        <v>2913.57</v>
      </c>
      <c r="J312" s="47" t="s">
        <v>11</v>
      </c>
      <c r="K312" s="47" t="s">
        <v>11</v>
      </c>
      <c r="L312" s="47" t="s">
        <v>42</v>
      </c>
      <c r="M312" s="20"/>
    </row>
    <row r="313" spans="1:13" x14ac:dyDescent="0.25">
      <c r="A313" s="47" t="str">
        <f>IF('Hospitalisation Details'!A313:A2655="?","Unidentified",'Hospitalisation Details'!A313)</f>
        <v>Id2025</v>
      </c>
      <c r="B313" s="47">
        <f>IF('Hospitalisation Details'!B313="?",AVERAGE('Hospitalisation Details'!$B$2:$B$2344),'Hospitalisation Details'!B313)</f>
        <v>1996</v>
      </c>
      <c r="C313" s="79" t="str">
        <f>IF(OR(('Hospitalisation Details'!C313="?"),ISBLANK('Hospitalisation Details'!C313:C2655)),"Sep",'Hospitalisation Details'!C313)</f>
        <v>Jun</v>
      </c>
      <c r="D313" s="70">
        <v>30</v>
      </c>
      <c r="E313" s="47" t="s">
        <v>342</v>
      </c>
      <c r="F313" s="80" t="s">
        <v>6357</v>
      </c>
      <c r="G313" s="70">
        <v>26</v>
      </c>
      <c r="H313" s="47">
        <v>1</v>
      </c>
      <c r="I313" s="48">
        <v>2927.06</v>
      </c>
      <c r="J313" s="47" t="s">
        <v>11</v>
      </c>
      <c r="K313" s="47" t="s">
        <v>11</v>
      </c>
      <c r="L313" s="47" t="s">
        <v>13</v>
      </c>
      <c r="M313" s="20"/>
    </row>
    <row r="314" spans="1:13" x14ac:dyDescent="0.25">
      <c r="A314" s="47" t="str">
        <f>IF('Hospitalisation Details'!A314:A2656="?","Unidentified",'Hospitalisation Details'!A314)</f>
        <v>Id2024</v>
      </c>
      <c r="B314" s="47">
        <f>IF('Hospitalisation Details'!B314="?",AVERAGE('Hospitalisation Details'!$B$2:$B$2344),'Hospitalisation Details'!B314)</f>
        <v>2002</v>
      </c>
      <c r="C314" s="79" t="str">
        <f>IF(OR(('Hospitalisation Details'!C314="?"),ISBLANK('Hospitalisation Details'!C314:C2656)),"Sep",'Hospitalisation Details'!C314)</f>
        <v>Sep</v>
      </c>
      <c r="D314" s="70">
        <v>30</v>
      </c>
      <c r="E314" s="47" t="s">
        <v>343</v>
      </c>
      <c r="F314" s="80" t="s">
        <v>6358</v>
      </c>
      <c r="G314" s="70">
        <v>20</v>
      </c>
      <c r="H314" s="47">
        <v>0</v>
      </c>
      <c r="I314" s="48">
        <v>2943.41</v>
      </c>
      <c r="J314" s="47" t="s">
        <v>11</v>
      </c>
      <c r="K314" s="47" t="s">
        <v>12</v>
      </c>
      <c r="L314" s="47" t="s">
        <v>23</v>
      </c>
      <c r="M314" s="20"/>
    </row>
    <row r="315" spans="1:13" x14ac:dyDescent="0.25">
      <c r="A315" s="47" t="str">
        <f>IF('Hospitalisation Details'!A315:A2657="?","Unidentified",'Hospitalisation Details'!A315)</f>
        <v>Id2023</v>
      </c>
      <c r="B315" s="47">
        <f>IF('Hospitalisation Details'!B315="?",AVERAGE('Hospitalisation Details'!$B$2:$B$2344),'Hospitalisation Details'!B315)</f>
        <v>1995</v>
      </c>
      <c r="C315" s="79" t="str">
        <f>IF(OR(('Hospitalisation Details'!C315="?"),ISBLANK('Hospitalisation Details'!C315:C2657)),"Sep",'Hospitalisation Details'!C315)</f>
        <v>Sep</v>
      </c>
      <c r="D315" s="70">
        <v>24</v>
      </c>
      <c r="E315" s="47" t="s">
        <v>344</v>
      </c>
      <c r="F315" s="80" t="s">
        <v>6359</v>
      </c>
      <c r="G315" s="70">
        <v>27</v>
      </c>
      <c r="H315" s="47">
        <v>0</v>
      </c>
      <c r="I315" s="48">
        <v>2974.13</v>
      </c>
      <c r="J315" s="47" t="s">
        <v>11</v>
      </c>
      <c r="K315" s="47" t="s">
        <v>16</v>
      </c>
      <c r="L315" s="47" t="s">
        <v>42</v>
      </c>
      <c r="M315" s="20"/>
    </row>
    <row r="316" spans="1:13" x14ac:dyDescent="0.25">
      <c r="A316" s="47" t="str">
        <f>IF('Hospitalisation Details'!A316:A2658="?","Unidentified",'Hospitalisation Details'!A316)</f>
        <v>Id2022</v>
      </c>
      <c r="B316" s="47">
        <f>IF('Hospitalisation Details'!B316="?",AVERAGE('Hospitalisation Details'!$B$2:$B$2344),'Hospitalisation Details'!B316)</f>
        <v>1987</v>
      </c>
      <c r="C316" s="79" t="str">
        <f>IF(OR(('Hospitalisation Details'!C316="?"),ISBLANK('Hospitalisation Details'!C316:C2658)),"Sep",'Hospitalisation Details'!C316)</f>
        <v>Jun</v>
      </c>
      <c r="D316" s="70">
        <v>18</v>
      </c>
      <c r="E316" s="47" t="s">
        <v>345</v>
      </c>
      <c r="F316" s="80" t="s">
        <v>6360</v>
      </c>
      <c r="G316" s="70">
        <v>35</v>
      </c>
      <c r="H316" s="47">
        <v>3</v>
      </c>
      <c r="I316" s="48">
        <v>2979.52</v>
      </c>
      <c r="J316" s="47" t="s">
        <v>11</v>
      </c>
      <c r="K316" s="47" t="s">
        <v>12</v>
      </c>
      <c r="L316" s="47" t="s">
        <v>13</v>
      </c>
      <c r="M316" s="20"/>
    </row>
    <row r="317" spans="1:13" x14ac:dyDescent="0.25">
      <c r="A317" s="47" t="str">
        <f>IF('Hospitalisation Details'!A317:A2659="?","Unidentified",'Hospitalisation Details'!A317)</f>
        <v>Id2021</v>
      </c>
      <c r="B317" s="47">
        <f>IF('Hospitalisation Details'!B317="?",AVERAGE('Hospitalisation Details'!$B$2:$B$2344),'Hospitalisation Details'!B317)</f>
        <v>1991</v>
      </c>
      <c r="C317" s="79" t="str">
        <f>IF(OR(('Hospitalisation Details'!C317="?"),ISBLANK('Hospitalisation Details'!C317:C2659)),"Sep",'Hospitalisation Details'!C317)</f>
        <v>Nov</v>
      </c>
      <c r="D317" s="70">
        <v>20</v>
      </c>
      <c r="E317" s="47" t="s">
        <v>346</v>
      </c>
      <c r="F317" s="80" t="s">
        <v>6361</v>
      </c>
      <c r="G317" s="70">
        <v>31</v>
      </c>
      <c r="H317" s="47">
        <v>3</v>
      </c>
      <c r="I317" s="48">
        <v>2985.67</v>
      </c>
      <c r="J317" s="47" t="s">
        <v>11</v>
      </c>
      <c r="K317" s="47" t="s">
        <v>11</v>
      </c>
      <c r="L317" s="47" t="s">
        <v>13</v>
      </c>
      <c r="M317" s="20"/>
    </row>
    <row r="318" spans="1:13" x14ac:dyDescent="0.25">
      <c r="A318" s="47" t="str">
        <f>IF('Hospitalisation Details'!A318:A2660="?","Unidentified",'Hospitalisation Details'!A318)</f>
        <v>Id2020</v>
      </c>
      <c r="B318" s="47">
        <f>IF('Hospitalisation Details'!B318="?",AVERAGE('Hospitalisation Details'!$B$2:$B$2344),'Hospitalisation Details'!B318)</f>
        <v>2002</v>
      </c>
      <c r="C318" s="79" t="str">
        <f>IF(OR(('Hospitalisation Details'!C318="?"),ISBLANK('Hospitalisation Details'!C318:C2660)),"Sep",'Hospitalisation Details'!C318)</f>
        <v>Dec</v>
      </c>
      <c r="D318" s="70">
        <v>15</v>
      </c>
      <c r="E318" s="47" t="s">
        <v>347</v>
      </c>
      <c r="F318" s="80" t="s">
        <v>6362</v>
      </c>
      <c r="G318" s="70">
        <v>20</v>
      </c>
      <c r="H318" s="47">
        <v>0</v>
      </c>
      <c r="I318" s="48">
        <v>3012.22</v>
      </c>
      <c r="J318" s="47" t="s">
        <v>11</v>
      </c>
      <c r="K318" s="47" t="s">
        <v>12</v>
      </c>
      <c r="L318" s="47" t="s">
        <v>23</v>
      </c>
      <c r="M318" s="20"/>
    </row>
    <row r="319" spans="1:13" x14ac:dyDescent="0.25">
      <c r="A319" s="47" t="str">
        <f>IF('Hospitalisation Details'!A319:A2661="?","Unidentified",'Hospitalisation Details'!A319)</f>
        <v>Id2019</v>
      </c>
      <c r="B319" s="47">
        <f>IF('Hospitalisation Details'!B319="?",AVERAGE('Hospitalisation Details'!$B$2:$B$2344),'Hospitalisation Details'!B319)</f>
        <v>1988</v>
      </c>
      <c r="C319" s="79" t="str">
        <f>IF(OR(('Hospitalisation Details'!C319="?"),ISBLANK('Hospitalisation Details'!C319:C2661)),"Sep",'Hospitalisation Details'!C319)</f>
        <v>Sep</v>
      </c>
      <c r="D319" s="70">
        <v>28</v>
      </c>
      <c r="E319" s="47" t="s">
        <v>348</v>
      </c>
      <c r="F319" s="80" t="s">
        <v>6363</v>
      </c>
      <c r="G319" s="70">
        <v>34</v>
      </c>
      <c r="H319" s="47">
        <v>3</v>
      </c>
      <c r="I319" s="48">
        <v>3018.04</v>
      </c>
      <c r="J319" s="47" t="s">
        <v>11</v>
      </c>
      <c r="K319" s="47" t="s">
        <v>11</v>
      </c>
      <c r="L319" s="47" t="s">
        <v>23</v>
      </c>
      <c r="M319" s="20"/>
    </row>
    <row r="320" spans="1:13" x14ac:dyDescent="0.25">
      <c r="A320" s="47" t="str">
        <f>IF('Hospitalisation Details'!A320:A2662="?","Unidentified",'Hospitalisation Details'!A320)</f>
        <v>Id2018</v>
      </c>
      <c r="B320" s="47">
        <f>IF('Hospitalisation Details'!B320="?",AVERAGE('Hospitalisation Details'!$B$2:$B$2344),'Hospitalisation Details'!B320)</f>
        <v>1997</v>
      </c>
      <c r="C320" s="79" t="str">
        <f>IF(OR(('Hospitalisation Details'!C320="?"),ISBLANK('Hospitalisation Details'!C320:C2662)),"Sep",'Hospitalisation Details'!C320)</f>
        <v>Dec</v>
      </c>
      <c r="D320" s="70">
        <v>19</v>
      </c>
      <c r="E320" s="47" t="s">
        <v>349</v>
      </c>
      <c r="F320" s="80" t="s">
        <v>6364</v>
      </c>
      <c r="G320" s="70">
        <v>25</v>
      </c>
      <c r="H320" s="47">
        <v>0</v>
      </c>
      <c r="I320" s="48">
        <v>3021.81</v>
      </c>
      <c r="J320" s="47" t="s">
        <v>11</v>
      </c>
      <c r="K320" s="47" t="s">
        <v>12</v>
      </c>
      <c r="L320" s="47" t="s">
        <v>23</v>
      </c>
      <c r="M320" s="20"/>
    </row>
    <row r="321" spans="1:13" x14ac:dyDescent="0.25">
      <c r="A321" s="47" t="str">
        <f>IF('Hospitalisation Details'!A321:A2663="?","Unidentified",'Hospitalisation Details'!A321)</f>
        <v>Id2017</v>
      </c>
      <c r="B321" s="47">
        <f>IF('Hospitalisation Details'!B321="?",AVERAGE('Hospitalisation Details'!$B$2:$B$2344),'Hospitalisation Details'!B321)</f>
        <v>1998</v>
      </c>
      <c r="C321" s="79" t="str">
        <f>IF(OR(('Hospitalisation Details'!C321="?"),ISBLANK('Hospitalisation Details'!C321:C2663)),"Sep",'Hospitalisation Details'!C321)</f>
        <v>Sep</v>
      </c>
      <c r="D321" s="70">
        <v>15</v>
      </c>
      <c r="E321" s="47" t="s">
        <v>350</v>
      </c>
      <c r="F321" s="80" t="s">
        <v>6365</v>
      </c>
      <c r="G321" s="70">
        <v>24</v>
      </c>
      <c r="H321" s="47">
        <v>0</v>
      </c>
      <c r="I321" s="48">
        <v>3044.21</v>
      </c>
      <c r="J321" s="47" t="s">
        <v>11</v>
      </c>
      <c r="K321" s="47" t="s">
        <v>12</v>
      </c>
      <c r="L321" s="47" t="s">
        <v>247</v>
      </c>
      <c r="M321" s="20"/>
    </row>
    <row r="322" spans="1:13" x14ac:dyDescent="0.25">
      <c r="A322" s="47" t="str">
        <f>IF('Hospitalisation Details'!A322:A2664="?","Unidentified",'Hospitalisation Details'!A322)</f>
        <v>Id2016</v>
      </c>
      <c r="B322" s="47">
        <f>IF('Hospitalisation Details'!B322="?",AVERAGE('Hospitalisation Details'!$B$2:$B$2344),'Hospitalisation Details'!B322)</f>
        <v>1998</v>
      </c>
      <c r="C322" s="79" t="str">
        <f>IF(OR(('Hospitalisation Details'!C322="?"),ISBLANK('Hospitalisation Details'!C322:C2664)),"Sep",'Hospitalisation Details'!C322)</f>
        <v>Aug</v>
      </c>
      <c r="D322" s="70">
        <v>9</v>
      </c>
      <c r="E322" s="47" t="s">
        <v>351</v>
      </c>
      <c r="F322" s="80" t="s">
        <v>6366</v>
      </c>
      <c r="G322" s="70">
        <v>24</v>
      </c>
      <c r="H322" s="47">
        <v>0</v>
      </c>
      <c r="I322" s="48">
        <v>3046.06</v>
      </c>
      <c r="J322" s="47" t="s">
        <v>11</v>
      </c>
      <c r="K322" s="47" t="s">
        <v>16</v>
      </c>
      <c r="L322" s="47" t="s">
        <v>249</v>
      </c>
      <c r="M322" s="20"/>
    </row>
    <row r="323" spans="1:13" x14ac:dyDescent="0.25">
      <c r="A323" s="47" t="str">
        <f>IF('Hospitalisation Details'!A323:A2665="?","Unidentified",'Hospitalisation Details'!A323)</f>
        <v>Id2015</v>
      </c>
      <c r="B323" s="47">
        <f>IF('Hospitalisation Details'!B323="?",AVERAGE('Hospitalisation Details'!$B$2:$B$2344),'Hospitalisation Details'!B323)</f>
        <v>1997</v>
      </c>
      <c r="C323" s="79" t="str">
        <f>IF(OR(('Hospitalisation Details'!C323="?"),ISBLANK('Hospitalisation Details'!C323:C2665)),"Sep",'Hospitalisation Details'!C323)</f>
        <v>Dec</v>
      </c>
      <c r="D323" s="70">
        <v>22</v>
      </c>
      <c r="E323" s="47" t="s">
        <v>352</v>
      </c>
      <c r="F323" s="80" t="s">
        <v>6367</v>
      </c>
      <c r="G323" s="70">
        <v>25</v>
      </c>
      <c r="H323" s="47">
        <v>0</v>
      </c>
      <c r="I323" s="48">
        <v>3051.73</v>
      </c>
      <c r="J323" s="47" t="s">
        <v>11</v>
      </c>
      <c r="K323" s="47" t="s">
        <v>11</v>
      </c>
      <c r="L323" s="47" t="s">
        <v>42</v>
      </c>
      <c r="M323" s="20"/>
    </row>
    <row r="324" spans="1:13" x14ac:dyDescent="0.25">
      <c r="A324" s="47" t="str">
        <f>IF('Hospitalisation Details'!A324:A2666="?","Unidentified",'Hospitalisation Details'!A324)</f>
        <v>Id2014</v>
      </c>
      <c r="B324" s="47">
        <f>IF('Hospitalisation Details'!B324="?",AVERAGE('Hospitalisation Details'!$B$2:$B$2344),'Hospitalisation Details'!B324)</f>
        <v>2002</v>
      </c>
      <c r="C324" s="79" t="str">
        <f>IF(OR(('Hospitalisation Details'!C324="?"),ISBLANK('Hospitalisation Details'!C324:C2666)),"Sep",'Hospitalisation Details'!C324)</f>
        <v>Jun</v>
      </c>
      <c r="D324" s="70">
        <v>21</v>
      </c>
      <c r="E324" s="47" t="s">
        <v>353</v>
      </c>
      <c r="F324" s="80" t="s">
        <v>6368</v>
      </c>
      <c r="G324" s="70">
        <v>20</v>
      </c>
      <c r="H324" s="47">
        <v>2</v>
      </c>
      <c r="I324" s="48">
        <v>3056.39</v>
      </c>
      <c r="J324" s="47" t="s">
        <v>11</v>
      </c>
      <c r="K324" s="47" t="s">
        <v>12</v>
      </c>
      <c r="L324" s="47" t="s">
        <v>13</v>
      </c>
      <c r="M324" s="20"/>
    </row>
    <row r="325" spans="1:13" x14ac:dyDescent="0.25">
      <c r="A325" s="47" t="str">
        <f>IF('Hospitalisation Details'!A325:A2667="?","Unidentified",'Hospitalisation Details'!A325)</f>
        <v>Id2013</v>
      </c>
      <c r="B325" s="47">
        <f>IF('Hospitalisation Details'!B325="?",AVERAGE('Hospitalisation Details'!$B$2:$B$2344),'Hospitalisation Details'!B325)</f>
        <v>1994</v>
      </c>
      <c r="C325" s="79" t="str">
        <f>IF(OR(('Hospitalisation Details'!C325="?"),ISBLANK('Hospitalisation Details'!C325:C2667)),"Sep",'Hospitalisation Details'!C325)</f>
        <v>Sep</v>
      </c>
      <c r="D325" s="70">
        <v>26</v>
      </c>
      <c r="E325" s="47" t="s">
        <v>354</v>
      </c>
      <c r="F325" s="80" t="s">
        <v>6369</v>
      </c>
      <c r="G325" s="70">
        <v>28</v>
      </c>
      <c r="H325" s="47">
        <v>0</v>
      </c>
      <c r="I325" s="48">
        <v>3062.51</v>
      </c>
      <c r="J325" s="47" t="s">
        <v>12</v>
      </c>
      <c r="K325" s="47" t="s">
        <v>16</v>
      </c>
      <c r="L325" s="47" t="s">
        <v>23</v>
      </c>
      <c r="M325" s="20"/>
    </row>
    <row r="326" spans="1:13" x14ac:dyDescent="0.25">
      <c r="A326" s="47" t="str">
        <f>IF('Hospitalisation Details'!A326:A2668="?","Unidentified",'Hospitalisation Details'!A326)</f>
        <v>Id2012</v>
      </c>
      <c r="B326" s="47">
        <f>IF('Hospitalisation Details'!B326="?",AVERAGE('Hospitalisation Details'!$B$2:$B$2344),'Hospitalisation Details'!B326)</f>
        <v>1989</v>
      </c>
      <c r="C326" s="79" t="str">
        <f>IF(OR(('Hospitalisation Details'!C326="?"),ISBLANK('Hospitalisation Details'!C326:C2668)),"Sep",'Hospitalisation Details'!C326)</f>
        <v>Oct</v>
      </c>
      <c r="D326" s="70">
        <v>1</v>
      </c>
      <c r="E326" s="47" t="s">
        <v>355</v>
      </c>
      <c r="F326" s="80" t="s">
        <v>6370</v>
      </c>
      <c r="G326" s="70">
        <v>33</v>
      </c>
      <c r="H326" s="47">
        <v>3</v>
      </c>
      <c r="I326" s="48">
        <v>3065.49</v>
      </c>
      <c r="J326" s="47" t="s">
        <v>11</v>
      </c>
      <c r="K326" s="47" t="s">
        <v>16</v>
      </c>
      <c r="L326" s="47" t="s">
        <v>23</v>
      </c>
      <c r="M326" s="20"/>
    </row>
    <row r="327" spans="1:13" x14ac:dyDescent="0.25">
      <c r="A327" s="47" t="str">
        <f>IF('Hospitalisation Details'!A327:A2669="?","Unidentified",'Hospitalisation Details'!A327)</f>
        <v>Id2011</v>
      </c>
      <c r="B327" s="47">
        <f>IF('Hospitalisation Details'!B327="?",AVERAGE('Hospitalisation Details'!$B$2:$B$2344),'Hospitalisation Details'!B327)</f>
        <v>1995</v>
      </c>
      <c r="C327" s="79" t="str">
        <f>IF(OR(('Hospitalisation Details'!C327="?"),ISBLANK('Hospitalisation Details'!C327:C2669)),"Sep",'Hospitalisation Details'!C327)</f>
        <v>Sep</v>
      </c>
      <c r="D327" s="70">
        <v>10</v>
      </c>
      <c r="E327" s="47" t="s">
        <v>357</v>
      </c>
      <c r="F327" s="80" t="s">
        <v>6371</v>
      </c>
      <c r="G327" s="70">
        <v>27</v>
      </c>
      <c r="H327" s="47">
        <v>0</v>
      </c>
      <c r="I327" s="48">
        <v>3070.81</v>
      </c>
      <c r="J327" s="47" t="s">
        <v>12</v>
      </c>
      <c r="K327" s="47" t="s">
        <v>16</v>
      </c>
      <c r="L327" s="47" t="s">
        <v>356</v>
      </c>
      <c r="M327" s="20"/>
    </row>
    <row r="328" spans="1:13" x14ac:dyDescent="0.25">
      <c r="A328" s="47" t="str">
        <f>IF('Hospitalisation Details'!A328:A2670="?","Unidentified",'Hospitalisation Details'!A328)</f>
        <v>Id2010</v>
      </c>
      <c r="B328" s="47">
        <f>IF('Hospitalisation Details'!B328="?",AVERAGE('Hospitalisation Details'!$B$2:$B$2344),'Hospitalisation Details'!B328)</f>
        <v>2001</v>
      </c>
      <c r="C328" s="79" t="str">
        <f>IF(OR(('Hospitalisation Details'!C328="?"),ISBLANK('Hospitalisation Details'!C328:C2670)),"Sep",'Hospitalisation Details'!C328)</f>
        <v>Oct</v>
      </c>
      <c r="D328" s="70">
        <v>13</v>
      </c>
      <c r="E328" s="47" t="s">
        <v>358</v>
      </c>
      <c r="F328" s="80" t="s">
        <v>6372</v>
      </c>
      <c r="G328" s="70">
        <v>21</v>
      </c>
      <c r="H328" s="47">
        <v>2</v>
      </c>
      <c r="I328" s="48">
        <v>3077.1</v>
      </c>
      <c r="J328" s="47" t="s">
        <v>11</v>
      </c>
      <c r="K328" s="47" t="s">
        <v>16</v>
      </c>
      <c r="L328" s="47" t="s">
        <v>23</v>
      </c>
      <c r="M328" s="20"/>
    </row>
    <row r="329" spans="1:13" x14ac:dyDescent="0.25">
      <c r="A329" s="47" t="str">
        <f>IF('Hospitalisation Details'!A329:A2671="?","Unidentified",'Hospitalisation Details'!A329)</f>
        <v>Id2009</v>
      </c>
      <c r="B329" s="47">
        <f>IF('Hospitalisation Details'!B329="?",AVERAGE('Hospitalisation Details'!$B$2:$B$2344),'Hospitalisation Details'!B329)</f>
        <v>1987</v>
      </c>
      <c r="C329" s="79" t="str">
        <f>IF(OR(('Hospitalisation Details'!C329="?"),ISBLANK('Hospitalisation Details'!C329:C2671)),"Sep",'Hospitalisation Details'!C329)</f>
        <v>Aug</v>
      </c>
      <c r="D329" s="70">
        <v>1</v>
      </c>
      <c r="E329" s="47" t="s">
        <v>359</v>
      </c>
      <c r="F329" s="80" t="s">
        <v>6373</v>
      </c>
      <c r="G329" s="70">
        <v>35</v>
      </c>
      <c r="H329" s="47">
        <v>3</v>
      </c>
      <c r="I329" s="48">
        <v>3088.06</v>
      </c>
      <c r="J329" s="47" t="s">
        <v>11</v>
      </c>
      <c r="K329" s="47" t="s">
        <v>11</v>
      </c>
      <c r="L329" s="47" t="s">
        <v>13</v>
      </c>
      <c r="M329" s="20"/>
    </row>
    <row r="330" spans="1:13" x14ac:dyDescent="0.25">
      <c r="A330" s="47" t="str">
        <f>IF('Hospitalisation Details'!A330:A2672="?","Unidentified",'Hospitalisation Details'!A330)</f>
        <v>Id2008</v>
      </c>
      <c r="B330" s="47">
        <f>IF('Hospitalisation Details'!B330="?",AVERAGE('Hospitalisation Details'!$B$2:$B$2344),'Hospitalisation Details'!B330)</f>
        <v>1999</v>
      </c>
      <c r="C330" s="79" t="str">
        <f>IF(OR(('Hospitalisation Details'!C330="?"),ISBLANK('Hospitalisation Details'!C330:C2672)),"Sep",'Hospitalisation Details'!C330)</f>
        <v>Jun</v>
      </c>
      <c r="D330" s="70">
        <v>25</v>
      </c>
      <c r="E330" s="47" t="s">
        <v>360</v>
      </c>
      <c r="F330" s="80" t="s">
        <v>6374</v>
      </c>
      <c r="G330" s="70">
        <v>23</v>
      </c>
      <c r="H330" s="47">
        <v>0</v>
      </c>
      <c r="I330" s="48">
        <v>3128.35</v>
      </c>
      <c r="J330" s="47" t="s">
        <v>11</v>
      </c>
      <c r="K330" s="47" t="s">
        <v>12</v>
      </c>
      <c r="L330" s="47" t="s">
        <v>300</v>
      </c>
      <c r="M330" s="20"/>
    </row>
    <row r="331" spans="1:13" x14ac:dyDescent="0.25">
      <c r="A331" s="47" t="str">
        <f>IF('Hospitalisation Details'!A331:A2673="?","Unidentified",'Hospitalisation Details'!A331)</f>
        <v>Id2007</v>
      </c>
      <c r="B331" s="47">
        <f>IF('Hospitalisation Details'!B331="?",AVERAGE('Hospitalisation Details'!$B$2:$B$2344),'Hospitalisation Details'!B331)</f>
        <v>1994</v>
      </c>
      <c r="C331" s="79" t="str">
        <f>IF(OR(('Hospitalisation Details'!C331="?"),ISBLANK('Hospitalisation Details'!C331:C2673)),"Sep",'Hospitalisation Details'!C331)</f>
        <v>Jul</v>
      </c>
      <c r="D331" s="70">
        <v>10</v>
      </c>
      <c r="E331" s="47" t="s">
        <v>361</v>
      </c>
      <c r="F331" s="80" t="s">
        <v>6375</v>
      </c>
      <c r="G331" s="70">
        <v>28</v>
      </c>
      <c r="H331" s="47">
        <v>0</v>
      </c>
      <c r="I331" s="48">
        <v>3161.45</v>
      </c>
      <c r="J331" s="47" t="s">
        <v>11</v>
      </c>
      <c r="K331" s="47" t="s">
        <v>16</v>
      </c>
      <c r="L331" s="47" t="s">
        <v>42</v>
      </c>
      <c r="M331" s="20"/>
    </row>
    <row r="332" spans="1:13" x14ac:dyDescent="0.25">
      <c r="A332" s="47" t="str">
        <f>IF('Hospitalisation Details'!A332:A2674="?","Unidentified",'Hospitalisation Details'!A332)</f>
        <v>Id2006</v>
      </c>
      <c r="B332" s="47">
        <f>IF('Hospitalisation Details'!B332="?",AVERAGE('Hospitalisation Details'!$B$2:$B$2344),'Hospitalisation Details'!B332)</f>
        <v>1993</v>
      </c>
      <c r="C332" s="79" t="str">
        <f>IF(OR(('Hospitalisation Details'!C332="?"),ISBLANK('Hospitalisation Details'!C332:C2674)),"Sep",'Hospitalisation Details'!C332)</f>
        <v>Sep</v>
      </c>
      <c r="D332" s="70">
        <v>25</v>
      </c>
      <c r="E332" s="47" t="s">
        <v>362</v>
      </c>
      <c r="F332" s="80" t="s">
        <v>6376</v>
      </c>
      <c r="G332" s="70">
        <v>29</v>
      </c>
      <c r="H332" s="47">
        <v>0</v>
      </c>
      <c r="I332" s="48">
        <v>3162.02</v>
      </c>
      <c r="J332" s="47" t="s">
        <v>11</v>
      </c>
      <c r="K332" s="47" t="s">
        <v>12</v>
      </c>
      <c r="L332" s="47" t="s">
        <v>13</v>
      </c>
      <c r="M332" s="20"/>
    </row>
    <row r="333" spans="1:13" x14ac:dyDescent="0.25">
      <c r="A333" s="47" t="str">
        <f>IF('Hospitalisation Details'!A333:A2675="?","Unidentified",'Hospitalisation Details'!A333)</f>
        <v>Id2005</v>
      </c>
      <c r="B333" s="47">
        <f>IF('Hospitalisation Details'!B333="?",AVERAGE('Hospitalisation Details'!$B$2:$B$2344),'Hospitalisation Details'!B333)</f>
        <v>2001</v>
      </c>
      <c r="C333" s="79" t="str">
        <f>IF(OR(('Hospitalisation Details'!C333="?"),ISBLANK('Hospitalisation Details'!C333:C2675)),"Sep",'Hospitalisation Details'!C333)</f>
        <v>Aug</v>
      </c>
      <c r="D333" s="70">
        <v>29</v>
      </c>
      <c r="E333" s="47" t="s">
        <v>363</v>
      </c>
      <c r="F333" s="80" t="s">
        <v>6377</v>
      </c>
      <c r="G333" s="70">
        <v>21</v>
      </c>
      <c r="H333" s="47">
        <v>1</v>
      </c>
      <c r="I333" s="48">
        <v>3167.46</v>
      </c>
      <c r="J333" s="47" t="s">
        <v>11</v>
      </c>
      <c r="K333" s="47" t="s">
        <v>12</v>
      </c>
      <c r="L333" s="47" t="s">
        <v>247</v>
      </c>
      <c r="M333" s="20"/>
    </row>
    <row r="334" spans="1:13" x14ac:dyDescent="0.25">
      <c r="A334" s="47" t="str">
        <f>IF('Hospitalisation Details'!A334:A2676="?","Unidentified",'Hospitalisation Details'!A334)</f>
        <v>Id2004</v>
      </c>
      <c r="B334" s="47">
        <f>IF('Hospitalisation Details'!B334="?",AVERAGE('Hospitalisation Details'!$B$2:$B$2344),'Hospitalisation Details'!B334)</f>
        <v>1994</v>
      </c>
      <c r="C334" s="79" t="str">
        <f>IF(OR(('Hospitalisation Details'!C334="?"),ISBLANK('Hospitalisation Details'!C334:C2676)),"Sep",'Hospitalisation Details'!C334)</f>
        <v>Oct</v>
      </c>
      <c r="D334" s="70">
        <v>25</v>
      </c>
      <c r="E334" s="47" t="s">
        <v>364</v>
      </c>
      <c r="F334" s="80" t="s">
        <v>6378</v>
      </c>
      <c r="G334" s="70">
        <v>28</v>
      </c>
      <c r="H334" s="47">
        <v>0</v>
      </c>
      <c r="I334" s="48">
        <v>3171.61</v>
      </c>
      <c r="J334" s="47" t="s">
        <v>11</v>
      </c>
      <c r="K334" s="47" t="s">
        <v>12</v>
      </c>
      <c r="L334" s="47" t="s">
        <v>13</v>
      </c>
      <c r="M334" s="20"/>
    </row>
    <row r="335" spans="1:13" x14ac:dyDescent="0.25">
      <c r="A335" s="47" t="str">
        <f>IF('Hospitalisation Details'!A335:A2677="?","Unidentified",'Hospitalisation Details'!A335)</f>
        <v>Id2003</v>
      </c>
      <c r="B335" s="47">
        <f>IF('Hospitalisation Details'!B335="?",AVERAGE('Hospitalisation Details'!$B$2:$B$2344),'Hospitalisation Details'!B335)</f>
        <v>1994</v>
      </c>
      <c r="C335" s="79" t="str">
        <f>IF(OR(('Hospitalisation Details'!C335="?"),ISBLANK('Hospitalisation Details'!C335:C2677)),"Sep",'Hospitalisation Details'!C335)</f>
        <v>Jul</v>
      </c>
      <c r="D335" s="70">
        <v>6</v>
      </c>
      <c r="E335" s="47" t="s">
        <v>365</v>
      </c>
      <c r="F335" s="80" t="s">
        <v>6379</v>
      </c>
      <c r="G335" s="70">
        <v>28</v>
      </c>
      <c r="H335" s="47">
        <v>0</v>
      </c>
      <c r="I335" s="48">
        <v>3172.02</v>
      </c>
      <c r="J335" s="47" t="s">
        <v>11</v>
      </c>
      <c r="K335" s="47" t="s">
        <v>16</v>
      </c>
      <c r="L335" s="47" t="s">
        <v>42</v>
      </c>
      <c r="M335" s="20"/>
    </row>
    <row r="336" spans="1:13" x14ac:dyDescent="0.25">
      <c r="A336" s="47" t="str">
        <f>IF('Hospitalisation Details'!A336:A2678="?","Unidentified",'Hospitalisation Details'!A336)</f>
        <v>Id2002</v>
      </c>
      <c r="B336" s="47">
        <f>IF('Hospitalisation Details'!B336="?",AVERAGE('Hospitalisation Details'!$B$2:$B$2344),'Hospitalisation Details'!B336)</f>
        <v>1996</v>
      </c>
      <c r="C336" s="79" t="str">
        <f>IF(OR(('Hospitalisation Details'!C336="?"),ISBLANK('Hospitalisation Details'!C336:C2678)),"Sep",'Hospitalisation Details'!C336)</f>
        <v>Aug</v>
      </c>
      <c r="D336" s="70">
        <v>14</v>
      </c>
      <c r="E336" s="47" t="s">
        <v>366</v>
      </c>
      <c r="F336" s="80" t="s">
        <v>6380</v>
      </c>
      <c r="G336" s="70">
        <v>26</v>
      </c>
      <c r="H336" s="47">
        <v>0</v>
      </c>
      <c r="I336" s="48">
        <v>3176.29</v>
      </c>
      <c r="J336" s="47" t="s">
        <v>11</v>
      </c>
      <c r="K336" s="47" t="s">
        <v>11</v>
      </c>
      <c r="L336" s="47" t="s">
        <v>23</v>
      </c>
      <c r="M336" s="20"/>
    </row>
    <row r="337" spans="1:13" x14ac:dyDescent="0.25">
      <c r="A337" s="47" t="str">
        <f>IF('Hospitalisation Details'!A337:A2679="?","Unidentified",'Hospitalisation Details'!A337)</f>
        <v>Id2001</v>
      </c>
      <c r="B337" s="47">
        <f>IF('Hospitalisation Details'!B337="?",AVERAGE('Hospitalisation Details'!$B$2:$B$2344),'Hospitalisation Details'!B337)</f>
        <v>1996</v>
      </c>
      <c r="C337" s="79" t="str">
        <f>IF(OR(('Hospitalisation Details'!C337="?"),ISBLANK('Hospitalisation Details'!C337:C2679)),"Sep",'Hospitalisation Details'!C337)</f>
        <v>Jul</v>
      </c>
      <c r="D337" s="70">
        <v>3</v>
      </c>
      <c r="E337" s="47" t="s">
        <v>367</v>
      </c>
      <c r="F337" s="80" t="s">
        <v>6381</v>
      </c>
      <c r="G337" s="70">
        <v>26</v>
      </c>
      <c r="H337" s="47">
        <v>0</v>
      </c>
      <c r="I337" s="48">
        <v>3176.82</v>
      </c>
      <c r="J337" s="47" t="s">
        <v>11</v>
      </c>
      <c r="K337" s="47" t="s">
        <v>16</v>
      </c>
      <c r="L337" s="47" t="s">
        <v>23</v>
      </c>
      <c r="M337" s="20"/>
    </row>
    <row r="338" spans="1:13" x14ac:dyDescent="0.25">
      <c r="A338" s="47" t="str">
        <f>IF('Hospitalisation Details'!A338:A2680="?","Unidentified",'Hospitalisation Details'!A338)</f>
        <v>Id2000</v>
      </c>
      <c r="B338" s="47">
        <f>IF('Hospitalisation Details'!B338="?",AVERAGE('Hospitalisation Details'!$B$2:$B$2344),'Hospitalisation Details'!B338)</f>
        <v>2000</v>
      </c>
      <c r="C338" s="79" t="str">
        <f>IF(OR(('Hospitalisation Details'!C338="?"),ISBLANK('Hospitalisation Details'!C338:C2680)),"Sep",'Hospitalisation Details'!C338)</f>
        <v>Sep</v>
      </c>
      <c r="D338" s="70">
        <v>23</v>
      </c>
      <c r="E338" s="47" t="s">
        <v>368</v>
      </c>
      <c r="F338" s="80" t="s">
        <v>6382</v>
      </c>
      <c r="G338" s="70">
        <v>22</v>
      </c>
      <c r="H338" s="47">
        <v>0</v>
      </c>
      <c r="I338" s="48">
        <v>3179.96</v>
      </c>
      <c r="J338" s="47" t="s">
        <v>11</v>
      </c>
      <c r="K338" s="47" t="s">
        <v>11</v>
      </c>
      <c r="L338" s="47" t="s">
        <v>23</v>
      </c>
      <c r="M338" s="20"/>
    </row>
    <row r="339" spans="1:13" x14ac:dyDescent="0.25">
      <c r="A339" s="47" t="str">
        <f>IF('Hospitalisation Details'!A339:A2681="?","Unidentified",'Hospitalisation Details'!A339)</f>
        <v>Id1999</v>
      </c>
      <c r="B339" s="47">
        <f>IF('Hospitalisation Details'!B339="?",AVERAGE('Hospitalisation Details'!$B$2:$B$2344),'Hospitalisation Details'!B339)</f>
        <v>2001</v>
      </c>
      <c r="C339" s="79" t="str">
        <f>IF(OR(('Hospitalisation Details'!C339="?"),ISBLANK('Hospitalisation Details'!C339:C2681)),"Sep",'Hospitalisation Details'!C339)</f>
        <v>Sep</v>
      </c>
      <c r="D339" s="70">
        <v>2</v>
      </c>
      <c r="E339" s="47" t="s">
        <v>369</v>
      </c>
      <c r="F339" s="80" t="s">
        <v>6383</v>
      </c>
      <c r="G339" s="70">
        <v>21</v>
      </c>
      <c r="H339" s="47">
        <v>2</v>
      </c>
      <c r="I339" s="48">
        <v>3180.51</v>
      </c>
      <c r="J339" s="47" t="s">
        <v>11</v>
      </c>
      <c r="K339" s="47" t="s">
        <v>11</v>
      </c>
      <c r="L339" s="47" t="s">
        <v>13</v>
      </c>
      <c r="M339" s="20"/>
    </row>
    <row r="340" spans="1:13" x14ac:dyDescent="0.25">
      <c r="A340" s="47" t="str">
        <f>IF('Hospitalisation Details'!A340:A2682="?","Unidentified",'Hospitalisation Details'!A340)</f>
        <v>Id1998</v>
      </c>
      <c r="B340" s="47">
        <f>IF('Hospitalisation Details'!B340="?",AVERAGE('Hospitalisation Details'!$B$2:$B$2344),'Hospitalisation Details'!B340)</f>
        <v>1996</v>
      </c>
      <c r="C340" s="79" t="str">
        <f>IF(OR(('Hospitalisation Details'!C340="?"),ISBLANK('Hospitalisation Details'!C340:C2682)),"Sep",'Hospitalisation Details'!C340)</f>
        <v>Oct</v>
      </c>
      <c r="D340" s="70">
        <v>11</v>
      </c>
      <c r="E340" s="47" t="s">
        <v>370</v>
      </c>
      <c r="F340" s="80" t="s">
        <v>6384</v>
      </c>
      <c r="G340" s="70">
        <v>26</v>
      </c>
      <c r="H340" s="47">
        <v>0</v>
      </c>
      <c r="I340" s="48">
        <v>3201.25</v>
      </c>
      <c r="J340" s="47" t="s">
        <v>11</v>
      </c>
      <c r="K340" s="47" t="s">
        <v>12</v>
      </c>
      <c r="L340" s="47" t="s">
        <v>23</v>
      </c>
      <c r="M340" s="20"/>
    </row>
    <row r="341" spans="1:13" x14ac:dyDescent="0.25">
      <c r="A341" s="47" t="str">
        <f>IF('Hospitalisation Details'!A341:A2683="?","Unidentified",'Hospitalisation Details'!A341)</f>
        <v>Id1997</v>
      </c>
      <c r="B341" s="47">
        <f>IF('Hospitalisation Details'!B341="?",AVERAGE('Hospitalisation Details'!$B$2:$B$2344),'Hospitalisation Details'!B341)</f>
        <v>1997</v>
      </c>
      <c r="C341" s="79" t="str">
        <f>IF(OR(('Hospitalisation Details'!C341="?"),ISBLANK('Hospitalisation Details'!C341:C2683)),"Sep",'Hospitalisation Details'!C341)</f>
        <v>Jul</v>
      </c>
      <c r="D341" s="70">
        <v>5</v>
      </c>
      <c r="E341" s="47" t="s">
        <v>371</v>
      </c>
      <c r="F341" s="80" t="s">
        <v>6385</v>
      </c>
      <c r="G341" s="70">
        <v>25</v>
      </c>
      <c r="H341" s="47">
        <v>0</v>
      </c>
      <c r="I341" s="48">
        <v>3206.49</v>
      </c>
      <c r="J341" s="47" t="s">
        <v>11</v>
      </c>
      <c r="K341" s="47" t="s">
        <v>12</v>
      </c>
      <c r="L341" s="47" t="s">
        <v>247</v>
      </c>
      <c r="M341" s="20"/>
    </row>
    <row r="342" spans="1:13" x14ac:dyDescent="0.25">
      <c r="A342" s="47" t="str">
        <f>IF('Hospitalisation Details'!A342:A2684="?","Unidentified",'Hospitalisation Details'!A342)</f>
        <v>Id1996</v>
      </c>
      <c r="B342" s="47">
        <f>IF('Hospitalisation Details'!B342="?",AVERAGE('Hospitalisation Details'!$B$2:$B$2344),'Hospitalisation Details'!B342)</f>
        <v>1997</v>
      </c>
      <c r="C342" s="79" t="str">
        <f>IF(OR(('Hospitalisation Details'!C342="?"),ISBLANK('Hospitalisation Details'!C342:C2684)),"Sep",'Hospitalisation Details'!C342)</f>
        <v>Dec</v>
      </c>
      <c r="D342" s="70">
        <v>22</v>
      </c>
      <c r="E342" s="47" t="s">
        <v>372</v>
      </c>
      <c r="F342" s="80" t="s">
        <v>6367</v>
      </c>
      <c r="G342" s="70">
        <v>25</v>
      </c>
      <c r="H342" s="47">
        <v>1</v>
      </c>
      <c r="I342" s="48">
        <v>3208.79</v>
      </c>
      <c r="J342" s="47" t="s">
        <v>11</v>
      </c>
      <c r="K342" s="47" t="s">
        <v>12</v>
      </c>
      <c r="L342" s="47" t="s">
        <v>42</v>
      </c>
      <c r="M342" s="20"/>
    </row>
    <row r="343" spans="1:13" x14ac:dyDescent="0.25">
      <c r="A343" s="47" t="str">
        <f>IF('Hospitalisation Details'!A343:A2685="?","Unidentified",'Hospitalisation Details'!A343)</f>
        <v>Id1995</v>
      </c>
      <c r="B343" s="47">
        <f>IF('Hospitalisation Details'!B343="?",AVERAGE('Hospitalisation Details'!$B$2:$B$2344),'Hospitalisation Details'!B343)</f>
        <v>1997</v>
      </c>
      <c r="C343" s="79" t="str">
        <f>IF(OR(('Hospitalisation Details'!C343="?"),ISBLANK('Hospitalisation Details'!C343:C2685)),"Sep",'Hospitalisation Details'!C343)</f>
        <v>Jul</v>
      </c>
      <c r="D343" s="70">
        <v>6</v>
      </c>
      <c r="E343" s="47" t="s">
        <v>373</v>
      </c>
      <c r="F343" s="80" t="s">
        <v>6386</v>
      </c>
      <c r="G343" s="70">
        <v>25</v>
      </c>
      <c r="H343" s="47">
        <v>0</v>
      </c>
      <c r="I343" s="48">
        <v>3213.62</v>
      </c>
      <c r="J343" s="47" t="s">
        <v>11</v>
      </c>
      <c r="K343" s="47" t="s">
        <v>11</v>
      </c>
      <c r="L343" s="47" t="s">
        <v>247</v>
      </c>
      <c r="M343" s="20"/>
    </row>
    <row r="344" spans="1:13" x14ac:dyDescent="0.25">
      <c r="A344" s="47" t="str">
        <f>IF('Hospitalisation Details'!A344:A2686="?","Unidentified",'Hospitalisation Details'!A344)</f>
        <v>Id1994</v>
      </c>
      <c r="B344" s="47">
        <f>IF('Hospitalisation Details'!B344="?",AVERAGE('Hospitalisation Details'!$B$2:$B$2344),'Hospitalisation Details'!B344)</f>
        <v>1997</v>
      </c>
      <c r="C344" s="79" t="str">
        <f>IF(OR(('Hospitalisation Details'!C344="?"),ISBLANK('Hospitalisation Details'!C344:C2686)),"Sep",'Hospitalisation Details'!C344)</f>
        <v>Aug</v>
      </c>
      <c r="D344" s="70">
        <v>2</v>
      </c>
      <c r="E344" s="47" t="s">
        <v>374</v>
      </c>
      <c r="F344" s="80" t="s">
        <v>6387</v>
      </c>
      <c r="G344" s="70">
        <v>25</v>
      </c>
      <c r="H344" s="47">
        <v>1</v>
      </c>
      <c r="I344" s="48">
        <v>3227.12</v>
      </c>
      <c r="J344" s="47" t="s">
        <v>11</v>
      </c>
      <c r="K344" s="47" t="s">
        <v>12</v>
      </c>
      <c r="L344" s="47" t="s">
        <v>13</v>
      </c>
      <c r="M344" s="20"/>
    </row>
    <row r="345" spans="1:13" x14ac:dyDescent="0.25">
      <c r="A345" s="47" t="str">
        <f>IF('Hospitalisation Details'!A345:A2687="?","Unidentified",'Hospitalisation Details'!A345)</f>
        <v>Id1993</v>
      </c>
      <c r="B345" s="47">
        <f>IF('Hospitalisation Details'!B345="?",AVERAGE('Hospitalisation Details'!$B$2:$B$2344),'Hospitalisation Details'!B345)</f>
        <v>1997</v>
      </c>
      <c r="C345" s="79" t="str">
        <f>IF(OR(('Hospitalisation Details'!C345="?"),ISBLANK('Hospitalisation Details'!C345:C2687)),"Sep",'Hospitalisation Details'!C345)</f>
        <v>Sep</v>
      </c>
      <c r="D345" s="70">
        <v>2</v>
      </c>
      <c r="E345" s="47" t="s">
        <v>375</v>
      </c>
      <c r="F345" s="80" t="s">
        <v>6388</v>
      </c>
      <c r="G345" s="70">
        <v>25</v>
      </c>
      <c r="H345" s="47">
        <v>1</v>
      </c>
      <c r="I345" s="48">
        <v>3238.44</v>
      </c>
      <c r="J345" s="47" t="s">
        <v>11</v>
      </c>
      <c r="K345" s="47" t="s">
        <v>12</v>
      </c>
      <c r="L345" s="47" t="s">
        <v>13</v>
      </c>
      <c r="M345" s="20"/>
    </row>
    <row r="346" spans="1:13" x14ac:dyDescent="0.25">
      <c r="A346" s="47" t="str">
        <f>IF('Hospitalisation Details'!A346:A2688="?","Unidentified",'Hospitalisation Details'!A346)</f>
        <v>Id1992</v>
      </c>
      <c r="B346" s="47">
        <f>IF('Hospitalisation Details'!B346="?",AVERAGE('Hospitalisation Details'!$B$2:$B$2344),'Hospitalisation Details'!B346)</f>
        <v>1991</v>
      </c>
      <c r="C346" s="79" t="str">
        <f>IF(OR(('Hospitalisation Details'!C346="?"),ISBLANK('Hospitalisation Details'!C346:C2688)),"Sep",'Hospitalisation Details'!C346)</f>
        <v>Nov</v>
      </c>
      <c r="D346" s="70">
        <v>13</v>
      </c>
      <c r="E346" s="47" t="s">
        <v>376</v>
      </c>
      <c r="F346" s="80" t="s">
        <v>6389</v>
      </c>
      <c r="G346" s="70">
        <v>31</v>
      </c>
      <c r="H346" s="47">
        <v>0</v>
      </c>
      <c r="I346" s="48">
        <v>3260.2</v>
      </c>
      <c r="J346" s="47" t="s">
        <v>12</v>
      </c>
      <c r="K346" s="47" t="s">
        <v>11</v>
      </c>
      <c r="L346" s="47" t="s">
        <v>42</v>
      </c>
      <c r="M346" s="20"/>
    </row>
    <row r="347" spans="1:13" x14ac:dyDescent="0.25">
      <c r="A347" s="47" t="str">
        <f>IF('Hospitalisation Details'!A347:A2689="?","Unidentified",'Hospitalisation Details'!A347)</f>
        <v>Id1991</v>
      </c>
      <c r="B347" s="47">
        <f>IF('Hospitalisation Details'!B347="?",AVERAGE('Hospitalisation Details'!$B$2:$B$2344),'Hospitalisation Details'!B347)</f>
        <v>1994</v>
      </c>
      <c r="C347" s="79" t="str">
        <f>IF(OR(('Hospitalisation Details'!C347="?"),ISBLANK('Hospitalisation Details'!C347:C2689)),"Sep",'Hospitalisation Details'!C347)</f>
        <v>Dec</v>
      </c>
      <c r="D347" s="70">
        <v>2</v>
      </c>
      <c r="E347" s="47" t="s">
        <v>377</v>
      </c>
      <c r="F347" s="80" t="s">
        <v>6390</v>
      </c>
      <c r="G347" s="70">
        <v>28</v>
      </c>
      <c r="H347" s="47">
        <v>0</v>
      </c>
      <c r="I347" s="48">
        <v>3268.85</v>
      </c>
      <c r="J347" s="47" t="s">
        <v>12</v>
      </c>
      <c r="K347" s="47" t="s">
        <v>16</v>
      </c>
      <c r="L347" s="47" t="s">
        <v>168</v>
      </c>
      <c r="M347" s="20"/>
    </row>
    <row r="348" spans="1:13" x14ac:dyDescent="0.25">
      <c r="A348" s="47" t="str">
        <f>IF('Hospitalisation Details'!A348:A2690="?","Unidentified",'Hospitalisation Details'!A348)</f>
        <v>Id1990</v>
      </c>
      <c r="B348" s="47">
        <f>IF('Hospitalisation Details'!B348="?",AVERAGE('Hospitalisation Details'!$B$2:$B$2344),'Hospitalisation Details'!B348)</f>
        <v>1994</v>
      </c>
      <c r="C348" s="79" t="str">
        <f>IF(OR(('Hospitalisation Details'!C348="?"),ISBLANK('Hospitalisation Details'!C348:C2690)),"Sep",'Hospitalisation Details'!C348)</f>
        <v>Jul</v>
      </c>
      <c r="D348" s="70">
        <v>1</v>
      </c>
      <c r="E348" s="47" t="s">
        <v>378</v>
      </c>
      <c r="F348" s="80" t="s">
        <v>6391</v>
      </c>
      <c r="G348" s="70">
        <v>28</v>
      </c>
      <c r="H348" s="47">
        <v>1</v>
      </c>
      <c r="I348" s="48">
        <v>3277.16</v>
      </c>
      <c r="J348" s="47" t="s">
        <v>11</v>
      </c>
      <c r="K348" s="47" t="s">
        <v>12</v>
      </c>
      <c r="L348" s="47" t="s">
        <v>42</v>
      </c>
      <c r="M348" s="20"/>
    </row>
    <row r="349" spans="1:13" x14ac:dyDescent="0.25">
      <c r="A349" s="47" t="str">
        <f>IF('Hospitalisation Details'!A349:A2691="?","Unidentified",'Hospitalisation Details'!A349)</f>
        <v>Id1989</v>
      </c>
      <c r="B349" s="47">
        <f>IF('Hospitalisation Details'!B349="?",AVERAGE('Hospitalisation Details'!$B$2:$B$2344),'Hospitalisation Details'!B349)</f>
        <v>2001</v>
      </c>
      <c r="C349" s="79" t="str">
        <f>IF(OR(('Hospitalisation Details'!C349="?"),ISBLANK('Hospitalisation Details'!C349:C2691)),"Sep",'Hospitalisation Details'!C349)</f>
        <v>Oct</v>
      </c>
      <c r="D349" s="70">
        <v>6</v>
      </c>
      <c r="E349" s="47" t="s">
        <v>379</v>
      </c>
      <c r="F349" s="80" t="s">
        <v>6392</v>
      </c>
      <c r="G349" s="70">
        <v>21</v>
      </c>
      <c r="H349" s="47">
        <v>2</v>
      </c>
      <c r="I349" s="48">
        <v>3279.87</v>
      </c>
      <c r="J349" s="47" t="s">
        <v>11</v>
      </c>
      <c r="K349" s="47" t="s">
        <v>16</v>
      </c>
      <c r="L349" s="47" t="s">
        <v>356</v>
      </c>
      <c r="M349" s="20"/>
    </row>
    <row r="350" spans="1:13" x14ac:dyDescent="0.25">
      <c r="A350" s="47" t="str">
        <f>IF('Hospitalisation Details'!A350:A2692="?","Unidentified",'Hospitalisation Details'!A350)</f>
        <v>Id1988</v>
      </c>
      <c r="B350" s="47">
        <f>IF('Hospitalisation Details'!B350="?",AVERAGE('Hospitalisation Details'!$B$2:$B$2344),'Hospitalisation Details'!B350)</f>
        <v>2003</v>
      </c>
      <c r="C350" s="79" t="str">
        <f>IF(OR(('Hospitalisation Details'!C350="?"),ISBLANK('Hospitalisation Details'!C350:C2692)),"Sep",'Hospitalisation Details'!C350)</f>
        <v>Jul</v>
      </c>
      <c r="D350" s="70">
        <v>3</v>
      </c>
      <c r="E350" s="47" t="s">
        <v>380</v>
      </c>
      <c r="F350" s="80" t="s">
        <v>6393</v>
      </c>
      <c r="G350" s="70">
        <v>19</v>
      </c>
      <c r="H350" s="47">
        <v>0</v>
      </c>
      <c r="I350" s="48">
        <v>3280.22</v>
      </c>
      <c r="J350" s="47" t="s">
        <v>11</v>
      </c>
      <c r="K350" s="47" t="s">
        <v>12</v>
      </c>
      <c r="L350" s="47" t="s">
        <v>42</v>
      </c>
      <c r="M350" s="20"/>
    </row>
    <row r="351" spans="1:13" x14ac:dyDescent="0.25">
      <c r="A351" s="47" t="str">
        <f>IF('Hospitalisation Details'!A351:A2693="?","Unidentified",'Hospitalisation Details'!A351)</f>
        <v>Id1987</v>
      </c>
      <c r="B351" s="47">
        <f>IF('Hospitalisation Details'!B351="?",AVERAGE('Hospitalisation Details'!$B$2:$B$2344),'Hospitalisation Details'!B351)</f>
        <v>1996</v>
      </c>
      <c r="C351" s="79" t="str">
        <f>IF(OR(('Hospitalisation Details'!C351="?"),ISBLANK('Hospitalisation Details'!C351:C2693)),"Sep",'Hospitalisation Details'!C351)</f>
        <v>Nov</v>
      </c>
      <c r="D351" s="70">
        <v>17</v>
      </c>
      <c r="E351" s="47" t="s">
        <v>381</v>
      </c>
      <c r="F351" s="80" t="s">
        <v>6394</v>
      </c>
      <c r="G351" s="70">
        <v>26</v>
      </c>
      <c r="H351" s="47">
        <v>1</v>
      </c>
      <c r="I351" s="48">
        <v>3292.53</v>
      </c>
      <c r="J351" s="47" t="s">
        <v>11</v>
      </c>
      <c r="K351" s="47" t="s">
        <v>11</v>
      </c>
      <c r="L351" s="47" t="s">
        <v>23</v>
      </c>
      <c r="M351" s="20"/>
    </row>
    <row r="352" spans="1:13" x14ac:dyDescent="0.25">
      <c r="A352" s="47" t="str">
        <f>IF('Hospitalisation Details'!A352:A2694="?","Unidentified",'Hospitalisation Details'!A352)</f>
        <v>Id1986</v>
      </c>
      <c r="B352" s="47">
        <f>IF('Hospitalisation Details'!B352="?",AVERAGE('Hospitalisation Details'!$B$2:$B$2344),'Hospitalisation Details'!B352)</f>
        <v>2003</v>
      </c>
      <c r="C352" s="79" t="str">
        <f>IF(OR(('Hospitalisation Details'!C352="?"),ISBLANK('Hospitalisation Details'!C352:C2694)),"Sep",'Hospitalisation Details'!C352)</f>
        <v>Dec</v>
      </c>
      <c r="D352" s="70">
        <v>5</v>
      </c>
      <c r="E352" s="47" t="s">
        <v>382</v>
      </c>
      <c r="F352" s="80" t="s">
        <v>6395</v>
      </c>
      <c r="G352" s="70">
        <v>19</v>
      </c>
      <c r="H352" s="47">
        <v>0</v>
      </c>
      <c r="I352" s="48">
        <v>3300.7</v>
      </c>
      <c r="J352" s="47" t="s">
        <v>11</v>
      </c>
      <c r="K352" s="47" t="s">
        <v>11</v>
      </c>
      <c r="L352" s="47" t="s">
        <v>200</v>
      </c>
      <c r="M352" s="20"/>
    </row>
    <row r="353" spans="1:13" x14ac:dyDescent="0.25">
      <c r="A353" s="47" t="str">
        <f>IF('Hospitalisation Details'!A353:A2695="?","Unidentified",'Hospitalisation Details'!A353)</f>
        <v>Id1985</v>
      </c>
      <c r="B353" s="47">
        <f>IF('Hospitalisation Details'!B353="?",AVERAGE('Hospitalisation Details'!$B$2:$B$2344),'Hospitalisation Details'!B353)</f>
        <v>2003</v>
      </c>
      <c r="C353" s="79" t="str">
        <f>IF(OR(('Hospitalisation Details'!C353="?"),ISBLANK('Hospitalisation Details'!C353:C2695)),"Sep",'Hospitalisation Details'!C353)</f>
        <v>Nov</v>
      </c>
      <c r="D353" s="70">
        <v>18</v>
      </c>
      <c r="E353" s="47" t="s">
        <v>383</v>
      </c>
      <c r="F353" s="80" t="s">
        <v>6294</v>
      </c>
      <c r="G353" s="70">
        <v>19</v>
      </c>
      <c r="H353" s="47">
        <v>0</v>
      </c>
      <c r="I353" s="48">
        <v>3308.46</v>
      </c>
      <c r="J353" s="47" t="s">
        <v>11</v>
      </c>
      <c r="K353" s="47" t="s">
        <v>16</v>
      </c>
      <c r="L353" s="47" t="s">
        <v>300</v>
      </c>
      <c r="M353" s="20"/>
    </row>
    <row r="354" spans="1:13" x14ac:dyDescent="0.25">
      <c r="A354" s="47" t="str">
        <f>IF('Hospitalisation Details'!A354:A2696="?","Unidentified",'Hospitalisation Details'!A354)</f>
        <v>Id1984</v>
      </c>
      <c r="B354" s="47">
        <f>IF('Hospitalisation Details'!B354="?",AVERAGE('Hospitalisation Details'!$B$2:$B$2344),'Hospitalisation Details'!B354)</f>
        <v>1997</v>
      </c>
      <c r="C354" s="79" t="str">
        <f>IF(OR(('Hospitalisation Details'!C354="?"),ISBLANK('Hospitalisation Details'!C354:C2696)),"Sep",'Hospitalisation Details'!C354)</f>
        <v>Jun</v>
      </c>
      <c r="D354" s="70">
        <v>20</v>
      </c>
      <c r="E354" s="47" t="s">
        <v>384</v>
      </c>
      <c r="F354" s="80" t="s">
        <v>6396</v>
      </c>
      <c r="G354" s="70">
        <v>25</v>
      </c>
      <c r="H354" s="47">
        <v>1</v>
      </c>
      <c r="I354" s="48">
        <v>3309.79</v>
      </c>
      <c r="J354" s="47" t="s">
        <v>12</v>
      </c>
      <c r="K354" s="47" t="s">
        <v>12</v>
      </c>
      <c r="L354" s="47" t="s">
        <v>356</v>
      </c>
      <c r="M354" s="20"/>
    </row>
    <row r="355" spans="1:13" x14ac:dyDescent="0.25">
      <c r="A355" s="47" t="str">
        <f>IF('Hospitalisation Details'!A355:A2697="?","Unidentified",'Hospitalisation Details'!A355)</f>
        <v>Id1983</v>
      </c>
      <c r="B355" s="47">
        <f>IF('Hospitalisation Details'!B355="?",AVERAGE('Hospitalisation Details'!$B$2:$B$2344),'Hospitalisation Details'!B355)</f>
        <v>1991</v>
      </c>
      <c r="C355" s="79" t="str">
        <f>IF(OR(('Hospitalisation Details'!C355="?"),ISBLANK('Hospitalisation Details'!C355:C2697)),"Sep",'Hospitalisation Details'!C355)</f>
        <v>Sep</v>
      </c>
      <c r="D355" s="70">
        <v>1</v>
      </c>
      <c r="E355" s="47" t="s">
        <v>385</v>
      </c>
      <c r="F355" s="80" t="s">
        <v>6397</v>
      </c>
      <c r="G355" s="70">
        <v>31</v>
      </c>
      <c r="H355" s="47">
        <v>3</v>
      </c>
      <c r="I355" s="48">
        <v>3342.79</v>
      </c>
      <c r="J355" s="47" t="s">
        <v>11</v>
      </c>
      <c r="K355" s="47" t="s">
        <v>16</v>
      </c>
      <c r="L355" s="47" t="s">
        <v>13</v>
      </c>
      <c r="M355" s="20"/>
    </row>
    <row r="356" spans="1:13" x14ac:dyDescent="0.25">
      <c r="A356" s="47" t="str">
        <f>IF('Hospitalisation Details'!A356:A2698="?","Unidentified",'Hospitalisation Details'!A356)</f>
        <v>Id1982</v>
      </c>
      <c r="B356" s="47">
        <f>IF('Hospitalisation Details'!B356="?",AVERAGE('Hospitalisation Details'!$B$2:$B$2344),'Hospitalisation Details'!B356)</f>
        <v>1993</v>
      </c>
      <c r="C356" s="79" t="str">
        <f>IF(OR(('Hospitalisation Details'!C356="?"),ISBLANK('Hospitalisation Details'!C356:C2698)),"Sep",'Hospitalisation Details'!C356)</f>
        <v>Oct</v>
      </c>
      <c r="D356" s="70">
        <v>28</v>
      </c>
      <c r="E356" s="47" t="s">
        <v>386</v>
      </c>
      <c r="F356" s="80" t="s">
        <v>6398</v>
      </c>
      <c r="G356" s="70">
        <v>29</v>
      </c>
      <c r="H356" s="47">
        <v>0</v>
      </c>
      <c r="I356" s="48">
        <v>3353.28</v>
      </c>
      <c r="J356" s="47" t="s">
        <v>11</v>
      </c>
      <c r="K356" s="47" t="s">
        <v>16</v>
      </c>
      <c r="L356" s="47" t="s">
        <v>42</v>
      </c>
      <c r="M356" s="20"/>
    </row>
    <row r="357" spans="1:13" x14ac:dyDescent="0.25">
      <c r="A357" s="47" t="str">
        <f>IF('Hospitalisation Details'!A357:A2699="?","Unidentified",'Hospitalisation Details'!A357)</f>
        <v>Id1981</v>
      </c>
      <c r="B357" s="47">
        <f>IF('Hospitalisation Details'!B357="?",AVERAGE('Hospitalisation Details'!$B$2:$B$2344),'Hospitalisation Details'!B357)</f>
        <v>1995</v>
      </c>
      <c r="C357" s="79" t="str">
        <f>IF(OR(('Hospitalisation Details'!C357="?"),ISBLANK('Hospitalisation Details'!C357:C2699)),"Sep",'Hospitalisation Details'!C357)</f>
        <v>Jun</v>
      </c>
      <c r="D357" s="70">
        <v>23</v>
      </c>
      <c r="E357" s="47" t="s">
        <v>387</v>
      </c>
      <c r="F357" s="80" t="s">
        <v>6399</v>
      </c>
      <c r="G357" s="70">
        <v>27</v>
      </c>
      <c r="H357" s="47">
        <v>0</v>
      </c>
      <c r="I357" s="48">
        <v>3353.47</v>
      </c>
      <c r="J357" s="47" t="s">
        <v>11</v>
      </c>
      <c r="K357" s="47" t="s">
        <v>12</v>
      </c>
      <c r="L357" s="47" t="s">
        <v>23</v>
      </c>
      <c r="M357" s="20"/>
    </row>
    <row r="358" spans="1:13" x14ac:dyDescent="0.25">
      <c r="A358" s="47" t="str">
        <f>IF('Hospitalisation Details'!A358:A2700="?","Unidentified",'Hospitalisation Details'!A358)</f>
        <v>Id1980</v>
      </c>
      <c r="B358" s="47">
        <f>IF('Hospitalisation Details'!B358="?",AVERAGE('Hospitalisation Details'!$B$2:$B$2344),'Hospitalisation Details'!B358)</f>
        <v>1993</v>
      </c>
      <c r="C358" s="79" t="str">
        <f>IF(OR(('Hospitalisation Details'!C358="?"),ISBLANK('Hospitalisation Details'!C358:C2700)),"Sep",'Hospitalisation Details'!C358)</f>
        <v>Oct</v>
      </c>
      <c r="D358" s="70">
        <v>7</v>
      </c>
      <c r="E358" s="47" t="s">
        <v>388</v>
      </c>
      <c r="F358" s="80" t="s">
        <v>6400</v>
      </c>
      <c r="G358" s="70">
        <v>29</v>
      </c>
      <c r="H358" s="47">
        <v>0</v>
      </c>
      <c r="I358" s="48">
        <v>3366.67</v>
      </c>
      <c r="J358" s="47" t="s">
        <v>11</v>
      </c>
      <c r="K358" s="47" t="s">
        <v>11</v>
      </c>
      <c r="L358" s="47" t="s">
        <v>13</v>
      </c>
      <c r="M358" s="20"/>
    </row>
    <row r="359" spans="1:13" x14ac:dyDescent="0.25">
      <c r="A359" s="47" t="str">
        <f>IF('Hospitalisation Details'!A359:A2701="?","Unidentified",'Hospitalisation Details'!A359)</f>
        <v>Id1979</v>
      </c>
      <c r="B359" s="47">
        <f>IF('Hospitalisation Details'!B359="?",AVERAGE('Hospitalisation Details'!$B$2:$B$2344),'Hospitalisation Details'!B359)</f>
        <v>1996</v>
      </c>
      <c r="C359" s="79" t="str">
        <f>IF(OR(('Hospitalisation Details'!C359="?"),ISBLANK('Hospitalisation Details'!C359:C2701)),"Sep",'Hospitalisation Details'!C359)</f>
        <v>Dec</v>
      </c>
      <c r="D359" s="70">
        <v>14</v>
      </c>
      <c r="E359" s="47" t="s">
        <v>389</v>
      </c>
      <c r="F359" s="80" t="s">
        <v>6401</v>
      </c>
      <c r="G359" s="70">
        <v>26</v>
      </c>
      <c r="H359" s="47">
        <v>1</v>
      </c>
      <c r="I359" s="48">
        <v>3378.91</v>
      </c>
      <c r="J359" s="47" t="s">
        <v>11</v>
      </c>
      <c r="K359" s="47" t="s">
        <v>16</v>
      </c>
      <c r="L359" s="47" t="s">
        <v>42</v>
      </c>
      <c r="M359" s="20"/>
    </row>
    <row r="360" spans="1:13" x14ac:dyDescent="0.25">
      <c r="A360" s="47" t="str">
        <f>IF('Hospitalisation Details'!A360:A2702="?","Unidentified",'Hospitalisation Details'!A360)</f>
        <v>Id1978</v>
      </c>
      <c r="B360" s="47">
        <f>IF('Hospitalisation Details'!B360="?",AVERAGE('Hospitalisation Details'!$B$2:$B$2344),'Hospitalisation Details'!B360)</f>
        <v>1996</v>
      </c>
      <c r="C360" s="79" t="str">
        <f>IF(OR(('Hospitalisation Details'!C360="?"),ISBLANK('Hospitalisation Details'!C360:C2702)),"Sep",'Hospitalisation Details'!C360)</f>
        <v>Nov</v>
      </c>
      <c r="D360" s="70">
        <v>13</v>
      </c>
      <c r="E360" s="47" t="s">
        <v>390</v>
      </c>
      <c r="F360" s="80" t="s">
        <v>6402</v>
      </c>
      <c r="G360" s="70">
        <v>26</v>
      </c>
      <c r="H360" s="47">
        <v>0</v>
      </c>
      <c r="I360" s="48">
        <v>3385.4</v>
      </c>
      <c r="J360" s="47" t="s">
        <v>11</v>
      </c>
      <c r="K360" s="47" t="s">
        <v>11</v>
      </c>
      <c r="L360" s="47" t="s">
        <v>247</v>
      </c>
      <c r="M360" s="20"/>
    </row>
    <row r="361" spans="1:13" x14ac:dyDescent="0.25">
      <c r="A361" s="47" t="str">
        <f>IF('Hospitalisation Details'!A361:A2703="?","Unidentified",'Hospitalisation Details'!A361)</f>
        <v>Id1977</v>
      </c>
      <c r="B361" s="47">
        <f>IF('Hospitalisation Details'!B361="?",AVERAGE('Hospitalisation Details'!$B$2:$B$2344),'Hospitalisation Details'!B361)</f>
        <v>1996</v>
      </c>
      <c r="C361" s="79" t="str">
        <f>IF(OR(('Hospitalisation Details'!C361="?"),ISBLANK('Hospitalisation Details'!C361:C2703)),"Sep",'Hospitalisation Details'!C361)</f>
        <v>Aug</v>
      </c>
      <c r="D361" s="70">
        <v>10</v>
      </c>
      <c r="E361" s="47" t="s">
        <v>391</v>
      </c>
      <c r="F361" s="80" t="s">
        <v>6403</v>
      </c>
      <c r="G361" s="70">
        <v>26</v>
      </c>
      <c r="H361" s="47">
        <v>1</v>
      </c>
      <c r="I361" s="48">
        <v>3392.37</v>
      </c>
      <c r="J361" s="47" t="s">
        <v>11</v>
      </c>
      <c r="K361" s="47" t="s">
        <v>12</v>
      </c>
      <c r="L361" s="47" t="s">
        <v>13</v>
      </c>
      <c r="M361" s="20"/>
    </row>
    <row r="362" spans="1:13" x14ac:dyDescent="0.25">
      <c r="A362" s="47" t="str">
        <f>IF('Hospitalisation Details'!A362:A2704="?","Unidentified",'Hospitalisation Details'!A362)</f>
        <v>Id1976</v>
      </c>
      <c r="B362" s="47">
        <f>IF('Hospitalisation Details'!B362="?",AVERAGE('Hospitalisation Details'!$B$2:$B$2344),'Hospitalisation Details'!B362)</f>
        <v>1996</v>
      </c>
      <c r="C362" s="79" t="str">
        <f>IF(OR(('Hospitalisation Details'!C362="?"),ISBLANK('Hospitalisation Details'!C362:C2704)),"Sep",'Hospitalisation Details'!C362)</f>
        <v>Oct</v>
      </c>
      <c r="D362" s="70">
        <v>27</v>
      </c>
      <c r="E362" s="47" t="s">
        <v>392</v>
      </c>
      <c r="F362" s="80" t="s">
        <v>6404</v>
      </c>
      <c r="G362" s="70">
        <v>26</v>
      </c>
      <c r="H362" s="47">
        <v>1</v>
      </c>
      <c r="I362" s="48">
        <v>3392.98</v>
      </c>
      <c r="J362" s="47" t="s">
        <v>11</v>
      </c>
      <c r="K362" s="47" t="s">
        <v>12</v>
      </c>
      <c r="L362" s="47" t="s">
        <v>13</v>
      </c>
      <c r="M362" s="20"/>
    </row>
    <row r="363" spans="1:13" x14ac:dyDescent="0.25">
      <c r="A363" s="47" t="str">
        <f>IF('Hospitalisation Details'!A363:A2705="?","Unidentified",'Hospitalisation Details'!A363)</f>
        <v>Id1975</v>
      </c>
      <c r="B363" s="47">
        <f>IF('Hospitalisation Details'!B363="?",AVERAGE('Hospitalisation Details'!$B$2:$B$2344),'Hospitalisation Details'!B363)</f>
        <v>2004</v>
      </c>
      <c r="C363" s="79" t="str">
        <f>IF(OR(('Hospitalisation Details'!C363="?"),ISBLANK('Hospitalisation Details'!C363:C2705)),"Sep",'Hospitalisation Details'!C363)</f>
        <v>Jul</v>
      </c>
      <c r="D363" s="70">
        <v>16</v>
      </c>
      <c r="E363" s="47" t="s">
        <v>393</v>
      </c>
      <c r="F363" s="80" t="s">
        <v>6405</v>
      </c>
      <c r="G363" s="70">
        <v>18</v>
      </c>
      <c r="H363" s="47">
        <v>2</v>
      </c>
      <c r="I363" s="48">
        <v>3393.36</v>
      </c>
      <c r="J363" s="47" t="s">
        <v>11</v>
      </c>
      <c r="K363" s="47" t="s">
        <v>11</v>
      </c>
      <c r="L363" s="47" t="s">
        <v>249</v>
      </c>
      <c r="M363" s="20"/>
    </row>
    <row r="364" spans="1:13" x14ac:dyDescent="0.25">
      <c r="A364" s="47" t="str">
        <f>IF('Hospitalisation Details'!A364:A2706="?","Unidentified",'Hospitalisation Details'!A364)</f>
        <v>Id1974</v>
      </c>
      <c r="B364" s="47">
        <f>IF('Hospitalisation Details'!B364="?",AVERAGE('Hospitalisation Details'!$B$2:$B$2344),'Hospitalisation Details'!B364)</f>
        <v>1996</v>
      </c>
      <c r="C364" s="79" t="str">
        <f>IF(OR(('Hospitalisation Details'!C364="?"),ISBLANK('Hospitalisation Details'!C364:C2706)),"Sep",'Hospitalisation Details'!C364)</f>
        <v>Dec</v>
      </c>
      <c r="D364" s="70">
        <v>19</v>
      </c>
      <c r="E364" s="47" t="s">
        <v>394</v>
      </c>
      <c r="F364" s="80" t="s">
        <v>6406</v>
      </c>
      <c r="G364" s="70">
        <v>26</v>
      </c>
      <c r="H364" s="47">
        <v>1</v>
      </c>
      <c r="I364" s="48">
        <v>3410.32</v>
      </c>
      <c r="J364" s="47" t="s">
        <v>11</v>
      </c>
      <c r="K364" s="47" t="s">
        <v>11</v>
      </c>
      <c r="L364" s="47" t="s">
        <v>42</v>
      </c>
      <c r="M364" s="20"/>
    </row>
    <row r="365" spans="1:13" x14ac:dyDescent="0.25">
      <c r="A365" s="47" t="str">
        <f>IF('Hospitalisation Details'!A365:A2707="?","Unidentified",'Hospitalisation Details'!A365)</f>
        <v>Id1973</v>
      </c>
      <c r="B365" s="47">
        <f>IF('Hospitalisation Details'!B365="?",AVERAGE('Hospitalisation Details'!$B$2:$B$2344),'Hospitalisation Details'!B365)</f>
        <v>2001</v>
      </c>
      <c r="C365" s="79" t="str">
        <f>IF(OR(('Hospitalisation Details'!C365="?"),ISBLANK('Hospitalisation Details'!C365:C2707)),"Sep",'Hospitalisation Details'!C365)</f>
        <v>Dec</v>
      </c>
      <c r="D365" s="70">
        <v>26</v>
      </c>
      <c r="E365" s="47" t="s">
        <v>395</v>
      </c>
      <c r="F365" s="80" t="s">
        <v>6407</v>
      </c>
      <c r="G365" s="70">
        <v>21</v>
      </c>
      <c r="H365" s="47">
        <v>0</v>
      </c>
      <c r="I365" s="48">
        <v>3434.38</v>
      </c>
      <c r="J365" s="47" t="s">
        <v>11</v>
      </c>
      <c r="K365" s="47" t="s">
        <v>11</v>
      </c>
      <c r="L365" s="47" t="s">
        <v>42</v>
      </c>
      <c r="M365" s="20"/>
    </row>
    <row r="366" spans="1:13" x14ac:dyDescent="0.25">
      <c r="A366" s="47" t="str">
        <f>IF('Hospitalisation Details'!A366:A2708="?","Unidentified",'Hospitalisation Details'!A366)</f>
        <v>Id1972</v>
      </c>
      <c r="B366" s="47">
        <f>IF('Hospitalisation Details'!B366="?",AVERAGE('Hospitalisation Details'!$B$2:$B$2344),'Hospitalisation Details'!B366)</f>
        <v>1986</v>
      </c>
      <c r="C366" s="79" t="str">
        <f>IF(OR(('Hospitalisation Details'!C366="?"),ISBLANK('Hospitalisation Details'!C366:C2708)),"Sep",'Hospitalisation Details'!C366)</f>
        <v>Aug</v>
      </c>
      <c r="D366" s="70">
        <v>27</v>
      </c>
      <c r="E366" s="47" t="s">
        <v>396</v>
      </c>
      <c r="F366" s="80" t="s">
        <v>6408</v>
      </c>
      <c r="G366" s="70">
        <v>36</v>
      </c>
      <c r="H366" s="47">
        <v>3</v>
      </c>
      <c r="I366" s="48">
        <v>3436.5</v>
      </c>
      <c r="J366" s="47" t="s">
        <v>11</v>
      </c>
      <c r="K366" s="47" t="s">
        <v>16</v>
      </c>
      <c r="L366" s="47" t="s">
        <v>13</v>
      </c>
      <c r="M366" s="20"/>
    </row>
    <row r="367" spans="1:13" x14ac:dyDescent="0.25">
      <c r="A367" s="47" t="str">
        <f>IF('Hospitalisation Details'!A367:A2709="?","Unidentified",'Hospitalisation Details'!A367)</f>
        <v>Id1971</v>
      </c>
      <c r="B367" s="47">
        <f>IF('Hospitalisation Details'!B367="?",AVERAGE('Hospitalisation Details'!$B$2:$B$2344),'Hospitalisation Details'!B367)</f>
        <v>2000</v>
      </c>
      <c r="C367" s="79" t="str">
        <f>IF(OR(('Hospitalisation Details'!C367="?"),ISBLANK('Hospitalisation Details'!C367:C2709)),"Sep",'Hospitalisation Details'!C367)</f>
        <v>Jun</v>
      </c>
      <c r="D367" s="70">
        <v>20</v>
      </c>
      <c r="E367" s="47" t="s">
        <v>397</v>
      </c>
      <c r="F367" s="80" t="s">
        <v>6409</v>
      </c>
      <c r="G367" s="70">
        <v>22</v>
      </c>
      <c r="H367" s="47">
        <v>3</v>
      </c>
      <c r="I367" s="48">
        <v>3443.06</v>
      </c>
      <c r="J367" s="47" t="s">
        <v>11</v>
      </c>
      <c r="K367" s="47" t="s">
        <v>16</v>
      </c>
      <c r="L367" s="47" t="s">
        <v>42</v>
      </c>
      <c r="M367" s="20"/>
    </row>
    <row r="368" spans="1:13" x14ac:dyDescent="0.25">
      <c r="A368" s="47" t="str">
        <f>IF('Hospitalisation Details'!A368:A2710="?","Unidentified",'Hospitalisation Details'!A368)</f>
        <v>Id1970</v>
      </c>
      <c r="B368" s="47">
        <f>IF('Hospitalisation Details'!B368="?",AVERAGE('Hospitalisation Details'!$B$2:$B$2344),'Hospitalisation Details'!B368)</f>
        <v>1987</v>
      </c>
      <c r="C368" s="79" t="str">
        <f>IF(OR(('Hospitalisation Details'!C368="?"),ISBLANK('Hospitalisation Details'!C368:C2710)),"Sep",'Hospitalisation Details'!C368)</f>
        <v>Sep</v>
      </c>
      <c r="D368" s="70">
        <v>14</v>
      </c>
      <c r="E368" s="47" t="s">
        <v>398</v>
      </c>
      <c r="F368" s="80" t="s">
        <v>6410</v>
      </c>
      <c r="G368" s="70">
        <v>35</v>
      </c>
      <c r="H368" s="47">
        <v>3</v>
      </c>
      <c r="I368" s="48">
        <v>3453.77</v>
      </c>
      <c r="J368" s="47" t="s">
        <v>11</v>
      </c>
      <c r="K368" s="47" t="s">
        <v>16</v>
      </c>
      <c r="L368" s="47" t="s">
        <v>42</v>
      </c>
      <c r="M368" s="20"/>
    </row>
    <row r="369" spans="1:13" x14ac:dyDescent="0.25">
      <c r="A369" s="47" t="str">
        <f>IF('Hospitalisation Details'!A369:A2711="?","Unidentified",'Hospitalisation Details'!A369)</f>
        <v>Id1969</v>
      </c>
      <c r="B369" s="47">
        <f>IF('Hospitalisation Details'!B369="?",AVERAGE('Hospitalisation Details'!$B$2:$B$2344),'Hospitalisation Details'!B369)</f>
        <v>2003</v>
      </c>
      <c r="C369" s="79" t="str">
        <f>IF(OR(('Hospitalisation Details'!C369="?"),ISBLANK('Hospitalisation Details'!C369:C2711)),"Sep",'Hospitalisation Details'!C369)</f>
        <v>Jul</v>
      </c>
      <c r="D369" s="70">
        <v>29</v>
      </c>
      <c r="E369" s="47" t="s">
        <v>399</v>
      </c>
      <c r="F369" s="80" t="s">
        <v>6411</v>
      </c>
      <c r="G369" s="70">
        <v>19</v>
      </c>
      <c r="H369" s="47">
        <v>0</v>
      </c>
      <c r="I369" s="48">
        <v>3463.51</v>
      </c>
      <c r="J369" s="47" t="s">
        <v>11</v>
      </c>
      <c r="K369" s="47" t="s">
        <v>16</v>
      </c>
      <c r="L369" s="47" t="s">
        <v>200</v>
      </c>
      <c r="M369" s="20"/>
    </row>
    <row r="370" spans="1:13" x14ac:dyDescent="0.25">
      <c r="A370" s="47" t="str">
        <f>IF('Hospitalisation Details'!A370:A2712="?","Unidentified",'Hospitalisation Details'!A370)</f>
        <v>Id1968</v>
      </c>
      <c r="B370" s="47">
        <f>IF('Hospitalisation Details'!B370="?",AVERAGE('Hospitalisation Details'!$B$2:$B$2344),'Hospitalisation Details'!B370)</f>
        <v>1993</v>
      </c>
      <c r="C370" s="79" t="str">
        <f>IF(OR(('Hospitalisation Details'!C370="?"),ISBLANK('Hospitalisation Details'!C370:C2712)),"Sep",'Hospitalisation Details'!C370)</f>
        <v>Oct</v>
      </c>
      <c r="D370" s="70">
        <v>12</v>
      </c>
      <c r="E370" s="47" t="s">
        <v>400</v>
      </c>
      <c r="F370" s="80" t="s">
        <v>6412</v>
      </c>
      <c r="G370" s="70">
        <v>29</v>
      </c>
      <c r="H370" s="47">
        <v>1</v>
      </c>
      <c r="I370" s="48">
        <v>3471.41</v>
      </c>
      <c r="J370" s="47" t="s">
        <v>11</v>
      </c>
      <c r="K370" s="47" t="s">
        <v>11</v>
      </c>
      <c r="L370" s="47" t="s">
        <v>13</v>
      </c>
      <c r="M370" s="20"/>
    </row>
    <row r="371" spans="1:13" x14ac:dyDescent="0.25">
      <c r="A371" s="47" t="str">
        <f>IF('Hospitalisation Details'!A371:A2713="?","Unidentified",'Hospitalisation Details'!A371)</f>
        <v>Id1967</v>
      </c>
      <c r="B371" s="47">
        <f>IF('Hospitalisation Details'!B371="?",AVERAGE('Hospitalisation Details'!$B$2:$B$2344),'Hospitalisation Details'!B371)</f>
        <v>2004</v>
      </c>
      <c r="C371" s="79" t="str">
        <f>IF(OR(('Hospitalisation Details'!C371="?"),ISBLANK('Hospitalisation Details'!C371:C2713)),"Sep",'Hospitalisation Details'!C371)</f>
        <v>Jun</v>
      </c>
      <c r="D371" s="70">
        <v>26</v>
      </c>
      <c r="E371" s="47" t="s">
        <v>401</v>
      </c>
      <c r="F371" s="80" t="s">
        <v>6413</v>
      </c>
      <c r="G371" s="70">
        <v>18</v>
      </c>
      <c r="H371" s="47">
        <v>3</v>
      </c>
      <c r="I371" s="48">
        <v>3481.87</v>
      </c>
      <c r="J371" s="47" t="s">
        <v>11</v>
      </c>
      <c r="K371" s="47" t="s">
        <v>12</v>
      </c>
      <c r="L371" s="47" t="s">
        <v>168</v>
      </c>
      <c r="M371" s="20"/>
    </row>
    <row r="372" spans="1:13" x14ac:dyDescent="0.25">
      <c r="A372" s="47" t="str">
        <f>IF('Hospitalisation Details'!A372:A2714="?","Unidentified",'Hospitalisation Details'!A372)</f>
        <v>Id1966</v>
      </c>
      <c r="B372" s="47">
        <f>IF('Hospitalisation Details'!B372="?",AVERAGE('Hospitalisation Details'!$B$2:$B$2344),'Hospitalisation Details'!B372)</f>
        <v>1996</v>
      </c>
      <c r="C372" s="79" t="str">
        <f>IF(OR(('Hospitalisation Details'!C372="?"),ISBLANK('Hospitalisation Details'!C372:C2714)),"Sep",'Hospitalisation Details'!C372)</f>
        <v>Sep</v>
      </c>
      <c r="D372" s="70">
        <v>19</v>
      </c>
      <c r="E372" s="47" t="s">
        <v>402</v>
      </c>
      <c r="F372" s="80" t="s">
        <v>6414</v>
      </c>
      <c r="G372" s="70">
        <v>26</v>
      </c>
      <c r="H372" s="47">
        <v>2</v>
      </c>
      <c r="I372" s="48">
        <v>3484.33</v>
      </c>
      <c r="J372" s="47" t="s">
        <v>12</v>
      </c>
      <c r="K372" s="47" t="s">
        <v>12</v>
      </c>
      <c r="L372" s="47" t="s">
        <v>42</v>
      </c>
      <c r="M372" s="20"/>
    </row>
    <row r="373" spans="1:13" x14ac:dyDescent="0.25">
      <c r="A373" s="47" t="str">
        <f>IF('Hospitalisation Details'!A373:A2715="?","Unidentified",'Hospitalisation Details'!A373)</f>
        <v>Id1965</v>
      </c>
      <c r="B373" s="47">
        <f>IF('Hospitalisation Details'!B373="?",AVERAGE('Hospitalisation Details'!$B$2:$B$2344),'Hospitalisation Details'!B373)</f>
        <v>1996</v>
      </c>
      <c r="C373" s="79" t="str">
        <f>IF(OR(('Hospitalisation Details'!C373="?"),ISBLANK('Hospitalisation Details'!C373:C2715)),"Sep",'Hospitalisation Details'!C373)</f>
        <v>Sep</v>
      </c>
      <c r="D373" s="70">
        <v>18</v>
      </c>
      <c r="E373" s="47" t="s">
        <v>403</v>
      </c>
      <c r="F373" s="80" t="s">
        <v>6087</v>
      </c>
      <c r="G373" s="70">
        <v>26</v>
      </c>
      <c r="H373" s="47">
        <v>1</v>
      </c>
      <c r="I373" s="48">
        <v>3490.55</v>
      </c>
      <c r="J373" s="47" t="s">
        <v>16</v>
      </c>
      <c r="K373" s="47" t="s">
        <v>11</v>
      </c>
      <c r="L373" s="47" t="s">
        <v>164</v>
      </c>
      <c r="M373" s="20"/>
    </row>
    <row r="374" spans="1:13" x14ac:dyDescent="0.25">
      <c r="A374" s="47" t="str">
        <f>IF('Hospitalisation Details'!A374:A2716="?","Unidentified",'Hospitalisation Details'!A374)</f>
        <v>Id1964</v>
      </c>
      <c r="B374" s="47">
        <f>IF('Hospitalisation Details'!B374="?",AVERAGE('Hospitalisation Details'!$B$2:$B$2344),'Hospitalisation Details'!B374)</f>
        <v>1999</v>
      </c>
      <c r="C374" s="79" t="str">
        <f>IF(OR(('Hospitalisation Details'!C374="?"),ISBLANK('Hospitalisation Details'!C374:C2716)),"Sep",'Hospitalisation Details'!C374)</f>
        <v>Sep</v>
      </c>
      <c r="D374" s="70">
        <v>22</v>
      </c>
      <c r="E374" s="47" t="s">
        <v>404</v>
      </c>
      <c r="F374" s="80" t="s">
        <v>6415</v>
      </c>
      <c r="G374" s="70">
        <v>23</v>
      </c>
      <c r="H374" s="47">
        <v>2</v>
      </c>
      <c r="I374" s="48">
        <v>3500.61</v>
      </c>
      <c r="J374" s="47" t="s">
        <v>11</v>
      </c>
      <c r="K374" s="47" t="s">
        <v>11</v>
      </c>
      <c r="L374" s="47" t="s">
        <v>13</v>
      </c>
      <c r="M374" s="20"/>
    </row>
    <row r="375" spans="1:13" x14ac:dyDescent="0.25">
      <c r="A375" s="47" t="str">
        <f>IF('Hospitalisation Details'!A375:A2717="?","Unidentified",'Hospitalisation Details'!A375)</f>
        <v>Id1963</v>
      </c>
      <c r="B375" s="47">
        <f>IF('Hospitalisation Details'!B375="?",AVERAGE('Hospitalisation Details'!$B$2:$B$2344),'Hospitalisation Details'!B375)</f>
        <v>1998</v>
      </c>
      <c r="C375" s="79" t="str">
        <f>IF(OR(('Hospitalisation Details'!C375="?"),ISBLANK('Hospitalisation Details'!C375:C2717)),"Sep",'Hospitalisation Details'!C375)</f>
        <v>Sep</v>
      </c>
      <c r="D375" s="70">
        <v>16</v>
      </c>
      <c r="E375" s="47" t="s">
        <v>405</v>
      </c>
      <c r="F375" s="80" t="s">
        <v>6416</v>
      </c>
      <c r="G375" s="70">
        <v>24</v>
      </c>
      <c r="H375" s="47">
        <v>2</v>
      </c>
      <c r="I375" s="48">
        <v>3537.7</v>
      </c>
      <c r="J375" s="47" t="s">
        <v>12</v>
      </c>
      <c r="K375" s="47" t="s">
        <v>12</v>
      </c>
      <c r="L375" s="47" t="s">
        <v>23</v>
      </c>
      <c r="M375" s="20"/>
    </row>
    <row r="376" spans="1:13" x14ac:dyDescent="0.25">
      <c r="A376" s="47" t="str">
        <f>IF('Hospitalisation Details'!A376:A2718="?","Unidentified",'Hospitalisation Details'!A376)</f>
        <v>Id1962</v>
      </c>
      <c r="B376" s="47">
        <f>IF('Hospitalisation Details'!B376="?",AVERAGE('Hospitalisation Details'!$B$2:$B$2344),'Hospitalisation Details'!B376)</f>
        <v>2003</v>
      </c>
      <c r="C376" s="79" t="str">
        <f>IF(OR(('Hospitalisation Details'!C376="?"),ISBLANK('Hospitalisation Details'!C376:C2718)),"Sep",'Hospitalisation Details'!C376)</f>
        <v>Aug</v>
      </c>
      <c r="D376" s="70">
        <v>24</v>
      </c>
      <c r="E376" s="47" t="s">
        <v>406</v>
      </c>
      <c r="F376" s="80" t="s">
        <v>6417</v>
      </c>
      <c r="G376" s="70">
        <v>19</v>
      </c>
      <c r="H376" s="47">
        <v>0</v>
      </c>
      <c r="I376" s="48">
        <v>3538.9</v>
      </c>
      <c r="J376" s="47" t="s">
        <v>11</v>
      </c>
      <c r="K376" s="47" t="s">
        <v>11</v>
      </c>
      <c r="L376" s="47" t="s">
        <v>23</v>
      </c>
      <c r="M376" s="20"/>
    </row>
    <row r="377" spans="1:13" x14ac:dyDescent="0.25">
      <c r="A377" s="47" t="str">
        <f>IF('Hospitalisation Details'!A377:A2719="?","Unidentified",'Hospitalisation Details'!A377)</f>
        <v>Id1961</v>
      </c>
      <c r="B377" s="47">
        <f>IF('Hospitalisation Details'!B377="?",AVERAGE('Hospitalisation Details'!$B$2:$B$2344),'Hospitalisation Details'!B377)</f>
        <v>1988</v>
      </c>
      <c r="C377" s="79" t="str">
        <f>IF(OR(('Hospitalisation Details'!C377="?"),ISBLANK('Hospitalisation Details'!C377:C2719)),"Sep",'Hospitalisation Details'!C377)</f>
        <v>Oct</v>
      </c>
      <c r="D377" s="70">
        <v>15</v>
      </c>
      <c r="E377" s="47" t="s">
        <v>407</v>
      </c>
      <c r="F377" s="80" t="s">
        <v>6418</v>
      </c>
      <c r="G377" s="70">
        <v>34</v>
      </c>
      <c r="H377" s="47">
        <v>3</v>
      </c>
      <c r="I377" s="48">
        <v>3540.12</v>
      </c>
      <c r="J377" s="47" t="s">
        <v>11</v>
      </c>
      <c r="K377" s="47" t="s">
        <v>16</v>
      </c>
      <c r="L377" s="47" t="s">
        <v>13</v>
      </c>
      <c r="M377" s="20"/>
    </row>
    <row r="378" spans="1:13" x14ac:dyDescent="0.25">
      <c r="A378" s="47" t="str">
        <f>IF('Hospitalisation Details'!A378:A2720="?","Unidentified",'Hospitalisation Details'!A378)</f>
        <v>Id1960</v>
      </c>
      <c r="B378" s="47">
        <f>IF('Hospitalisation Details'!B378="?",AVERAGE('Hospitalisation Details'!$B$2:$B$2344),'Hospitalisation Details'!B378)</f>
        <v>1992</v>
      </c>
      <c r="C378" s="79" t="str">
        <f>IF(OR(('Hospitalisation Details'!C378="?"),ISBLANK('Hospitalisation Details'!C378:C2720)),"Sep",'Hospitalisation Details'!C378)</f>
        <v>Dec</v>
      </c>
      <c r="D378" s="70">
        <v>22</v>
      </c>
      <c r="E378" s="47" t="s">
        <v>408</v>
      </c>
      <c r="F378" s="80" t="s">
        <v>6419</v>
      </c>
      <c r="G378" s="70">
        <v>30</v>
      </c>
      <c r="H378" s="47">
        <v>0</v>
      </c>
      <c r="I378" s="48">
        <v>3554.2</v>
      </c>
      <c r="J378" s="47" t="s">
        <v>11</v>
      </c>
      <c r="K378" s="47" t="s">
        <v>12</v>
      </c>
      <c r="L378" s="47" t="s">
        <v>42</v>
      </c>
      <c r="M378" s="20"/>
    </row>
    <row r="379" spans="1:13" x14ac:dyDescent="0.25">
      <c r="A379" s="47" t="str">
        <f>IF('Hospitalisation Details'!A379:A2721="?","Unidentified",'Hospitalisation Details'!A379)</f>
        <v>Id1959</v>
      </c>
      <c r="B379" s="47">
        <f>IF('Hospitalisation Details'!B379="?",AVERAGE('Hospitalisation Details'!$B$2:$B$2344),'Hospitalisation Details'!B379)</f>
        <v>1994</v>
      </c>
      <c r="C379" s="79" t="str">
        <f>IF(OR(('Hospitalisation Details'!C379="?"),ISBLANK('Hospitalisation Details'!C379:C2721)),"Sep",'Hospitalisation Details'!C379)</f>
        <v>Sep</v>
      </c>
      <c r="D379" s="70">
        <v>24</v>
      </c>
      <c r="E379" s="47" t="s">
        <v>409</v>
      </c>
      <c r="F379" s="80" t="s">
        <v>6420</v>
      </c>
      <c r="G379" s="70">
        <v>28</v>
      </c>
      <c r="H379" s="47">
        <v>0</v>
      </c>
      <c r="I379" s="48">
        <v>3556.92</v>
      </c>
      <c r="J379" s="47" t="s">
        <v>11</v>
      </c>
      <c r="K379" s="47" t="s">
        <v>12</v>
      </c>
      <c r="L379" s="47" t="s">
        <v>23</v>
      </c>
      <c r="M379" s="20"/>
    </row>
    <row r="380" spans="1:13" x14ac:dyDescent="0.25">
      <c r="A380" s="47" t="str">
        <f>IF('Hospitalisation Details'!A380:A2722="?","Unidentified",'Hospitalisation Details'!A380)</f>
        <v>Id1958</v>
      </c>
      <c r="B380" s="47">
        <f>IF('Hospitalisation Details'!B380="?",AVERAGE('Hospitalisation Details'!$B$2:$B$2344),'Hospitalisation Details'!B380)</f>
        <v>1995</v>
      </c>
      <c r="C380" s="79" t="str">
        <f>IF(OR(('Hospitalisation Details'!C380="?"),ISBLANK('Hospitalisation Details'!C380:C2722)),"Sep",'Hospitalisation Details'!C380)</f>
        <v>Oct</v>
      </c>
      <c r="D380" s="70">
        <v>9</v>
      </c>
      <c r="E380" s="47" t="s">
        <v>410</v>
      </c>
      <c r="F380" s="80" t="s">
        <v>6421</v>
      </c>
      <c r="G380" s="70">
        <v>27</v>
      </c>
      <c r="H380" s="47">
        <v>0</v>
      </c>
      <c r="I380" s="48">
        <v>3558.62</v>
      </c>
      <c r="J380" s="47" t="s">
        <v>11</v>
      </c>
      <c r="K380" s="47" t="s">
        <v>12</v>
      </c>
      <c r="L380" s="47" t="s">
        <v>247</v>
      </c>
      <c r="M380" s="20"/>
    </row>
    <row r="381" spans="1:13" x14ac:dyDescent="0.25">
      <c r="A381" s="47" t="str">
        <f>IF('Hospitalisation Details'!A381:A2723="?","Unidentified",'Hospitalisation Details'!A381)</f>
        <v>Id1957</v>
      </c>
      <c r="B381" s="47">
        <f>IF('Hospitalisation Details'!B381="?",AVERAGE('Hospitalisation Details'!$B$2:$B$2344),'Hospitalisation Details'!B381)</f>
        <v>1995</v>
      </c>
      <c r="C381" s="79" t="str">
        <f>IF(OR(('Hospitalisation Details'!C381="?"),ISBLANK('Hospitalisation Details'!C381:C2723)),"Sep",'Hospitalisation Details'!C381)</f>
        <v>Jun</v>
      </c>
      <c r="D381" s="70">
        <v>16</v>
      </c>
      <c r="E381" s="47" t="s">
        <v>411</v>
      </c>
      <c r="F381" s="80" t="s">
        <v>6422</v>
      </c>
      <c r="G381" s="70">
        <v>27</v>
      </c>
      <c r="H381" s="47">
        <v>1</v>
      </c>
      <c r="I381" s="48">
        <v>3561.89</v>
      </c>
      <c r="J381" s="47" t="s">
        <v>11</v>
      </c>
      <c r="K381" s="47" t="s">
        <v>16</v>
      </c>
      <c r="L381" s="47" t="s">
        <v>13</v>
      </c>
      <c r="M381" s="20"/>
    </row>
    <row r="382" spans="1:13" x14ac:dyDescent="0.25">
      <c r="A382" s="47" t="str">
        <f>IF('Hospitalisation Details'!A382:A2724="?","Unidentified",'Hospitalisation Details'!A382)</f>
        <v>Id1956</v>
      </c>
      <c r="B382" s="47">
        <f>IF('Hospitalisation Details'!B382="?",AVERAGE('Hospitalisation Details'!$B$2:$B$2344),'Hospitalisation Details'!B382)</f>
        <v>1981</v>
      </c>
      <c r="C382" s="79" t="str">
        <f>IF(OR(('Hospitalisation Details'!C382="?"),ISBLANK('Hospitalisation Details'!C382:C2724)),"Sep",'Hospitalisation Details'!C382)</f>
        <v>Oct</v>
      </c>
      <c r="D382" s="70">
        <v>10</v>
      </c>
      <c r="E382" s="47" t="s">
        <v>412</v>
      </c>
      <c r="F382" s="80" t="s">
        <v>6423</v>
      </c>
      <c r="G382" s="70">
        <v>41</v>
      </c>
      <c r="H382" s="47">
        <v>1</v>
      </c>
      <c r="I382" s="48">
        <v>3562.87</v>
      </c>
      <c r="J382" s="47" t="s">
        <v>11</v>
      </c>
      <c r="K382" s="47" t="s">
        <v>16</v>
      </c>
      <c r="L382" s="47" t="s">
        <v>13</v>
      </c>
      <c r="M382" s="20"/>
    </row>
    <row r="383" spans="1:13" x14ac:dyDescent="0.25">
      <c r="A383" s="47" t="str">
        <f>IF('Hospitalisation Details'!A383:A2725="?","Unidentified",'Hospitalisation Details'!A383)</f>
        <v>Id1955</v>
      </c>
      <c r="B383" s="47">
        <f>IF('Hospitalisation Details'!B383="?",AVERAGE('Hospitalisation Details'!$B$2:$B$2344),'Hospitalisation Details'!B383)</f>
        <v>1988</v>
      </c>
      <c r="C383" s="79" t="str">
        <f>IF(OR(('Hospitalisation Details'!C383="?"),ISBLANK('Hospitalisation Details'!C383:C2725)),"Sep",'Hospitalisation Details'!C383)</f>
        <v>Aug</v>
      </c>
      <c r="D383" s="70">
        <v>18</v>
      </c>
      <c r="E383" s="47" t="s">
        <v>413</v>
      </c>
      <c r="F383" s="80" t="s">
        <v>6424</v>
      </c>
      <c r="G383" s="70">
        <v>34</v>
      </c>
      <c r="H383" s="47">
        <v>3</v>
      </c>
      <c r="I383" s="48">
        <v>3569.96</v>
      </c>
      <c r="J383" s="47" t="s">
        <v>11</v>
      </c>
      <c r="K383" s="47" t="s">
        <v>16</v>
      </c>
      <c r="L383" s="47" t="s">
        <v>23</v>
      </c>
      <c r="M383" s="20"/>
    </row>
    <row r="384" spans="1:13" x14ac:dyDescent="0.25">
      <c r="A384" s="47" t="str">
        <f>IF('Hospitalisation Details'!A384:A2726="?","Unidentified",'Hospitalisation Details'!A384)</f>
        <v>Id1954</v>
      </c>
      <c r="B384" s="47">
        <f>IF('Hospitalisation Details'!B384="?",AVERAGE('Hospitalisation Details'!$B$2:$B$2344),'Hospitalisation Details'!B384)</f>
        <v>1995</v>
      </c>
      <c r="C384" s="79" t="str">
        <f>IF(OR(('Hospitalisation Details'!C384="?"),ISBLANK('Hospitalisation Details'!C384:C2726)),"Sep",'Hospitalisation Details'!C384)</f>
        <v>Aug</v>
      </c>
      <c r="D384" s="70">
        <v>23</v>
      </c>
      <c r="E384" s="47" t="s">
        <v>414</v>
      </c>
      <c r="F384" s="80" t="s">
        <v>6425</v>
      </c>
      <c r="G384" s="70">
        <v>27</v>
      </c>
      <c r="H384" s="47">
        <v>1</v>
      </c>
      <c r="I384" s="48">
        <v>3578</v>
      </c>
      <c r="J384" s="47" t="s">
        <v>11</v>
      </c>
      <c r="K384" s="47" t="s">
        <v>12</v>
      </c>
      <c r="L384" s="47" t="s">
        <v>42</v>
      </c>
      <c r="M384" s="20"/>
    </row>
    <row r="385" spans="1:13" x14ac:dyDescent="0.25">
      <c r="A385" s="47" t="str">
        <f>IF('Hospitalisation Details'!A385:A2727="?","Unidentified",'Hospitalisation Details'!A385)</f>
        <v>Id1953</v>
      </c>
      <c r="B385" s="47">
        <f>IF('Hospitalisation Details'!B385="?",AVERAGE('Hospitalisation Details'!$B$2:$B$2344),'Hospitalisation Details'!B385)</f>
        <v>2001</v>
      </c>
      <c r="C385" s="79" t="str">
        <f>IF(OR(('Hospitalisation Details'!C385="?"),ISBLANK('Hospitalisation Details'!C385:C2727)),"Sep",'Hospitalisation Details'!C385)</f>
        <v>Nov</v>
      </c>
      <c r="D385" s="70">
        <v>11</v>
      </c>
      <c r="E385" s="47" t="s">
        <v>415</v>
      </c>
      <c r="F385" s="80" t="s">
        <v>6426</v>
      </c>
      <c r="G385" s="70">
        <v>21</v>
      </c>
      <c r="H385" s="47">
        <v>2</v>
      </c>
      <c r="I385" s="48">
        <v>3579.83</v>
      </c>
      <c r="J385" s="47" t="s">
        <v>11</v>
      </c>
      <c r="K385" s="47" t="s">
        <v>11</v>
      </c>
      <c r="L385" s="47" t="s">
        <v>23</v>
      </c>
      <c r="M385" s="20"/>
    </row>
    <row r="386" spans="1:13" x14ac:dyDescent="0.25">
      <c r="A386" s="47" t="str">
        <f>IF('Hospitalisation Details'!A386:A2728="?","Unidentified",'Hospitalisation Details'!A386)</f>
        <v>Id1952</v>
      </c>
      <c r="B386" s="47">
        <f>IF('Hospitalisation Details'!B386="?",AVERAGE('Hospitalisation Details'!$B$2:$B$2344),'Hospitalisation Details'!B386)</f>
        <v>1986</v>
      </c>
      <c r="C386" s="79" t="str">
        <f>IF(OR(('Hospitalisation Details'!C386="?"),ISBLANK('Hospitalisation Details'!C386:C2728)),"Sep",'Hospitalisation Details'!C386)</f>
        <v>Dec</v>
      </c>
      <c r="D386" s="70">
        <v>27</v>
      </c>
      <c r="E386" s="47" t="s">
        <v>416</v>
      </c>
      <c r="F386" s="80" t="s">
        <v>6427</v>
      </c>
      <c r="G386" s="70">
        <v>36</v>
      </c>
      <c r="H386" s="47">
        <v>3</v>
      </c>
      <c r="I386" s="48">
        <v>3589.14</v>
      </c>
      <c r="J386" s="47" t="s">
        <v>11</v>
      </c>
      <c r="K386" s="47" t="s">
        <v>11</v>
      </c>
      <c r="L386" s="47" t="s">
        <v>13</v>
      </c>
      <c r="M386" s="20"/>
    </row>
    <row r="387" spans="1:13" x14ac:dyDescent="0.25">
      <c r="A387" s="47" t="str">
        <f>IF('Hospitalisation Details'!A387:A2729="?","Unidentified",'Hospitalisation Details'!A387)</f>
        <v>Id1951</v>
      </c>
      <c r="B387" s="47">
        <f>IF('Hospitalisation Details'!B387="?",AVERAGE('Hospitalisation Details'!$B$2:$B$2344),'Hospitalisation Details'!B387)</f>
        <v>1999</v>
      </c>
      <c r="C387" s="79" t="str">
        <f>IF(OR(('Hospitalisation Details'!C387="?"),ISBLANK('Hospitalisation Details'!C387:C2729)),"Sep",'Hospitalisation Details'!C387)</f>
        <v>Jun</v>
      </c>
      <c r="D387" s="70">
        <v>6</v>
      </c>
      <c r="E387" s="47" t="s">
        <v>417</v>
      </c>
      <c r="F387" s="80" t="s">
        <v>6428</v>
      </c>
      <c r="G387" s="70">
        <v>24</v>
      </c>
      <c r="H387" s="47">
        <v>3</v>
      </c>
      <c r="I387" s="48">
        <v>3591.48</v>
      </c>
      <c r="J387" s="47" t="s">
        <v>11</v>
      </c>
      <c r="K387" s="47" t="s">
        <v>12</v>
      </c>
      <c r="L387" s="47" t="s">
        <v>42</v>
      </c>
      <c r="M387" s="20"/>
    </row>
    <row r="388" spans="1:13" x14ac:dyDescent="0.25">
      <c r="A388" s="47" t="str">
        <f>IF('Hospitalisation Details'!A388:A2730="?","Unidentified",'Hospitalisation Details'!A388)</f>
        <v>Id1950</v>
      </c>
      <c r="B388" s="47">
        <f>IF('Hospitalisation Details'!B388="?",AVERAGE('Hospitalisation Details'!$B$2:$B$2344),'Hospitalisation Details'!B388)</f>
        <v>1997</v>
      </c>
      <c r="C388" s="79" t="str">
        <f>IF(OR(('Hospitalisation Details'!C388="?"),ISBLANK('Hospitalisation Details'!C388:C2730)),"Sep",'Hospitalisation Details'!C388)</f>
        <v>Nov</v>
      </c>
      <c r="D388" s="70">
        <v>4</v>
      </c>
      <c r="E388" s="47" t="s">
        <v>418</v>
      </c>
      <c r="F388" s="80" t="s">
        <v>6143</v>
      </c>
      <c r="G388" s="70">
        <v>25</v>
      </c>
      <c r="H388" s="47">
        <v>1</v>
      </c>
      <c r="I388" s="48">
        <v>3594.17</v>
      </c>
      <c r="J388" s="47" t="s">
        <v>11</v>
      </c>
      <c r="K388" s="47" t="s">
        <v>11</v>
      </c>
      <c r="L388" s="47" t="s">
        <v>23</v>
      </c>
      <c r="M388" s="20"/>
    </row>
    <row r="389" spans="1:13" x14ac:dyDescent="0.25">
      <c r="A389" s="47" t="str">
        <f>IF('Hospitalisation Details'!A389:A2731="?","Unidentified",'Hospitalisation Details'!A389)</f>
        <v>Id1949</v>
      </c>
      <c r="B389" s="47">
        <f>IF('Hospitalisation Details'!B389="?",AVERAGE('Hospitalisation Details'!$B$2:$B$2344),'Hospitalisation Details'!B389)</f>
        <v>1999</v>
      </c>
      <c r="C389" s="79" t="str">
        <f>IF(OR(('Hospitalisation Details'!C389="?"),ISBLANK('Hospitalisation Details'!C389:C2731)),"Sep",'Hospitalisation Details'!C389)</f>
        <v>Aug</v>
      </c>
      <c r="D389" s="70">
        <v>12</v>
      </c>
      <c r="E389" s="47" t="s">
        <v>419</v>
      </c>
      <c r="F389" s="80" t="s">
        <v>6429</v>
      </c>
      <c r="G389" s="70">
        <v>23</v>
      </c>
      <c r="H389" s="47">
        <v>3</v>
      </c>
      <c r="I389" s="48">
        <v>3597.6</v>
      </c>
      <c r="J389" s="47" t="s">
        <v>11</v>
      </c>
      <c r="K389" s="47" t="s">
        <v>11</v>
      </c>
      <c r="L389" s="47" t="s">
        <v>42</v>
      </c>
      <c r="M389" s="20"/>
    </row>
    <row r="390" spans="1:13" x14ac:dyDescent="0.25">
      <c r="A390" s="47" t="str">
        <f>IF('Hospitalisation Details'!A390:A2732="?","Unidentified",'Hospitalisation Details'!A390)</f>
        <v>Id1948</v>
      </c>
      <c r="B390" s="47">
        <f>IF('Hospitalisation Details'!B390="?",AVERAGE('Hospitalisation Details'!$B$2:$B$2344),'Hospitalisation Details'!B390)</f>
        <v>1988</v>
      </c>
      <c r="C390" s="79" t="str">
        <f>IF(OR(('Hospitalisation Details'!C390="?"),ISBLANK('Hospitalisation Details'!C390:C2732)),"Sep",'Hospitalisation Details'!C390)</f>
        <v>Nov</v>
      </c>
      <c r="D390" s="70">
        <v>4</v>
      </c>
      <c r="E390" s="47" t="s">
        <v>420</v>
      </c>
      <c r="F390" s="80" t="s">
        <v>6430</v>
      </c>
      <c r="G390" s="70">
        <v>34</v>
      </c>
      <c r="H390" s="47">
        <v>3</v>
      </c>
      <c r="I390" s="48">
        <v>3603.6</v>
      </c>
      <c r="J390" s="47" t="s">
        <v>11</v>
      </c>
      <c r="K390" s="47" t="s">
        <v>16</v>
      </c>
      <c r="L390" s="47" t="s">
        <v>13</v>
      </c>
      <c r="M390" s="20"/>
    </row>
    <row r="391" spans="1:13" x14ac:dyDescent="0.25">
      <c r="A391" s="47" t="str">
        <f>IF('Hospitalisation Details'!A391:A2733="?","Unidentified",'Hospitalisation Details'!A391)</f>
        <v>Id1947</v>
      </c>
      <c r="B391" s="47">
        <f>IF('Hospitalisation Details'!B391="?",AVERAGE('Hospitalisation Details'!$B$2:$B$2344),'Hospitalisation Details'!B391)</f>
        <v>1990</v>
      </c>
      <c r="C391" s="79" t="str">
        <f>IF(OR(('Hospitalisation Details'!C391="?"),ISBLANK('Hospitalisation Details'!C391:C2733)),"Sep",'Hospitalisation Details'!C391)</f>
        <v>Oct</v>
      </c>
      <c r="D391" s="70">
        <v>11</v>
      </c>
      <c r="E391" s="47" t="s">
        <v>421</v>
      </c>
      <c r="F391" s="80" t="s">
        <v>6431</v>
      </c>
      <c r="G391" s="70">
        <v>32</v>
      </c>
      <c r="H391" s="47">
        <v>3</v>
      </c>
      <c r="I391" s="48">
        <v>3606.43</v>
      </c>
      <c r="J391" s="47" t="s">
        <v>11</v>
      </c>
      <c r="K391" s="47" t="s">
        <v>16</v>
      </c>
      <c r="L391" s="47" t="s">
        <v>13</v>
      </c>
      <c r="M391" s="20"/>
    </row>
    <row r="392" spans="1:13" x14ac:dyDescent="0.25">
      <c r="A392" s="47" t="str">
        <f>IF('Hospitalisation Details'!A392:A2734="?","Unidentified",'Hospitalisation Details'!A392)</f>
        <v>Id1946</v>
      </c>
      <c r="B392" s="47">
        <f>IF('Hospitalisation Details'!B392="?",AVERAGE('Hospitalisation Details'!$B$2:$B$2344),'Hospitalisation Details'!B392)</f>
        <v>1985</v>
      </c>
      <c r="C392" s="79" t="str">
        <f>IF(OR(('Hospitalisation Details'!C392="?"),ISBLANK('Hospitalisation Details'!C392:C2734)),"Sep",'Hospitalisation Details'!C392)</f>
        <v>Jun</v>
      </c>
      <c r="D392" s="70">
        <v>14</v>
      </c>
      <c r="E392" s="47" t="s">
        <v>422</v>
      </c>
      <c r="F392" s="80" t="s">
        <v>6432</v>
      </c>
      <c r="G392" s="70">
        <v>37</v>
      </c>
      <c r="H392" s="47">
        <v>3</v>
      </c>
      <c r="I392" s="48">
        <v>3622.13</v>
      </c>
      <c r="J392" s="47" t="s">
        <v>11</v>
      </c>
      <c r="K392" s="47" t="s">
        <v>16</v>
      </c>
      <c r="L392" s="47" t="s">
        <v>13</v>
      </c>
      <c r="M392" s="20"/>
    </row>
    <row r="393" spans="1:13" x14ac:dyDescent="0.25">
      <c r="A393" s="47" t="str">
        <f>IF('Hospitalisation Details'!A393:A2735="?","Unidentified",'Hospitalisation Details'!A393)</f>
        <v>Id1945</v>
      </c>
      <c r="B393" s="47">
        <f>IF('Hospitalisation Details'!B393="?",AVERAGE('Hospitalisation Details'!$B$2:$B$2344),'Hospitalisation Details'!B393)</f>
        <v>1992</v>
      </c>
      <c r="C393" s="79" t="str">
        <f>IF(OR(('Hospitalisation Details'!C393="?"),ISBLANK('Hospitalisation Details'!C393:C2735)),"Sep",'Hospitalisation Details'!C393)</f>
        <v>Nov</v>
      </c>
      <c r="D393" s="70">
        <v>17</v>
      </c>
      <c r="E393" s="47" t="s">
        <v>423</v>
      </c>
      <c r="F393" s="80" t="s">
        <v>6433</v>
      </c>
      <c r="G393" s="70">
        <v>30</v>
      </c>
      <c r="H393" s="47">
        <v>0</v>
      </c>
      <c r="I393" s="48">
        <v>3645.09</v>
      </c>
      <c r="J393" s="47" t="s">
        <v>16</v>
      </c>
      <c r="K393" s="47" t="s">
        <v>11</v>
      </c>
      <c r="L393" s="47" t="s">
        <v>276</v>
      </c>
      <c r="M393" s="20"/>
    </row>
    <row r="394" spans="1:13" x14ac:dyDescent="0.25">
      <c r="A394" s="47" t="str">
        <f>IF('Hospitalisation Details'!A394:A2736="?","Unidentified",'Hospitalisation Details'!A394)</f>
        <v>Id1944</v>
      </c>
      <c r="B394" s="47">
        <f>IF('Hospitalisation Details'!B394="?",AVERAGE('Hospitalisation Details'!$B$2:$B$2344),'Hospitalisation Details'!B394)</f>
        <v>1990</v>
      </c>
      <c r="C394" s="79" t="str">
        <f>IF(OR(('Hospitalisation Details'!C394="?"),ISBLANK('Hospitalisation Details'!C394:C2736)),"Sep",'Hospitalisation Details'!C394)</f>
        <v>Nov</v>
      </c>
      <c r="D394" s="70">
        <v>8</v>
      </c>
      <c r="E394" s="47" t="s">
        <v>424</v>
      </c>
      <c r="F394" s="80" t="s">
        <v>6434</v>
      </c>
      <c r="G394" s="70">
        <v>32</v>
      </c>
      <c r="H394" s="47">
        <v>3</v>
      </c>
      <c r="I394" s="48">
        <v>3653.29</v>
      </c>
      <c r="J394" s="47" t="s">
        <v>11</v>
      </c>
      <c r="K394" s="47" t="s">
        <v>12</v>
      </c>
      <c r="L394" s="47" t="s">
        <v>42</v>
      </c>
      <c r="M394" s="20"/>
    </row>
    <row r="395" spans="1:13" x14ac:dyDescent="0.25">
      <c r="A395" s="47" t="str">
        <f>IF('Hospitalisation Details'!A395:A2737="?","Unidentified",'Hospitalisation Details'!A395)</f>
        <v>Id1943</v>
      </c>
      <c r="B395" s="47">
        <f>IF('Hospitalisation Details'!B395="?",AVERAGE('Hospitalisation Details'!$B$2:$B$2344),'Hospitalisation Details'!B395)</f>
        <v>1992</v>
      </c>
      <c r="C395" s="79" t="str">
        <f>IF(OR(('Hospitalisation Details'!C395="?"),ISBLANK('Hospitalisation Details'!C395:C2737)),"Sep",'Hospitalisation Details'!C395)</f>
        <v>Sep</v>
      </c>
      <c r="D395" s="70">
        <v>14</v>
      </c>
      <c r="E395" s="47" t="s">
        <v>425</v>
      </c>
      <c r="F395" s="80" t="s">
        <v>6435</v>
      </c>
      <c r="G395" s="70">
        <v>30</v>
      </c>
      <c r="H395" s="47">
        <v>1</v>
      </c>
      <c r="I395" s="48">
        <v>3659.35</v>
      </c>
      <c r="J395" s="47" t="s">
        <v>12</v>
      </c>
      <c r="K395" s="47" t="s">
        <v>16</v>
      </c>
      <c r="L395" s="47" t="s">
        <v>42</v>
      </c>
      <c r="M395" s="20"/>
    </row>
    <row r="396" spans="1:13" x14ac:dyDescent="0.25">
      <c r="A396" s="47" t="str">
        <f>IF('Hospitalisation Details'!A396:A2738="?","Unidentified",'Hospitalisation Details'!A396)</f>
        <v>Id1942</v>
      </c>
      <c r="B396" s="47">
        <f>IF('Hospitalisation Details'!B396="?",AVERAGE('Hospitalisation Details'!$B$2:$B$2344),'Hospitalisation Details'!B396)</f>
        <v>1984</v>
      </c>
      <c r="C396" s="79" t="str">
        <f>IF(OR(('Hospitalisation Details'!C396="?"),ISBLANK('Hospitalisation Details'!C396:C2738)),"Sep",'Hospitalisation Details'!C396)</f>
        <v>Jul</v>
      </c>
      <c r="D396" s="70">
        <v>6</v>
      </c>
      <c r="E396" s="47" t="s">
        <v>426</v>
      </c>
      <c r="F396" s="80" t="s">
        <v>6436</v>
      </c>
      <c r="G396" s="70">
        <v>38</v>
      </c>
      <c r="H396" s="47">
        <v>3</v>
      </c>
      <c r="I396" s="48">
        <v>3678.86</v>
      </c>
      <c r="J396" s="47" t="s">
        <v>11</v>
      </c>
      <c r="K396" s="47" t="s">
        <v>12</v>
      </c>
      <c r="L396" s="47" t="s">
        <v>13</v>
      </c>
      <c r="M396" s="20"/>
    </row>
    <row r="397" spans="1:13" x14ac:dyDescent="0.25">
      <c r="A397" s="47" t="str">
        <f>IF('Hospitalisation Details'!A397:A2739="?","Unidentified",'Hospitalisation Details'!A397)</f>
        <v>Id1941</v>
      </c>
      <c r="B397" s="47">
        <f>IF('Hospitalisation Details'!B397="?",AVERAGE('Hospitalisation Details'!$B$2:$B$2344),'Hospitalisation Details'!B397)</f>
        <v>2003</v>
      </c>
      <c r="C397" s="79" t="str">
        <f>IF(OR(('Hospitalisation Details'!C397="?"),ISBLANK('Hospitalisation Details'!C397:C2739)),"Sep",'Hospitalisation Details'!C397)</f>
        <v>Jul</v>
      </c>
      <c r="D397" s="70">
        <v>10</v>
      </c>
      <c r="E397" s="47" t="s">
        <v>427</v>
      </c>
      <c r="F397" s="80" t="s">
        <v>6437</v>
      </c>
      <c r="G397" s="70">
        <v>19</v>
      </c>
      <c r="H397" s="47">
        <v>0</v>
      </c>
      <c r="I397" s="48">
        <v>3688.35</v>
      </c>
      <c r="J397" s="47" t="s">
        <v>11</v>
      </c>
      <c r="K397" s="47" t="s">
        <v>11</v>
      </c>
      <c r="L397" s="47" t="s">
        <v>300</v>
      </c>
      <c r="M397" s="20"/>
    </row>
    <row r="398" spans="1:13" x14ac:dyDescent="0.25">
      <c r="A398" s="47" t="str">
        <f>IF('Hospitalisation Details'!A398:A2740="?","Unidentified",'Hospitalisation Details'!A398)</f>
        <v>Id1940</v>
      </c>
      <c r="B398" s="47">
        <f>IF('Hospitalisation Details'!B398="?",AVERAGE('Hospitalisation Details'!$B$2:$B$2344),'Hospitalisation Details'!B398)</f>
        <v>1981</v>
      </c>
      <c r="C398" s="79" t="str">
        <f>IF(OR(('Hospitalisation Details'!C398="?"),ISBLANK('Hospitalisation Details'!C398:C2740)),"Sep",'Hospitalisation Details'!C398)</f>
        <v>Dec</v>
      </c>
      <c r="D398" s="70">
        <v>14</v>
      </c>
      <c r="E398" s="47" t="s">
        <v>428</v>
      </c>
      <c r="F398" s="80" t="s">
        <v>6438</v>
      </c>
      <c r="G398" s="70">
        <v>41</v>
      </c>
      <c r="H398" s="47">
        <v>1</v>
      </c>
      <c r="I398" s="48">
        <v>3688.38</v>
      </c>
      <c r="J398" s="47" t="s">
        <v>11</v>
      </c>
      <c r="K398" s="47" t="s">
        <v>11</v>
      </c>
      <c r="L398" s="47" t="s">
        <v>13</v>
      </c>
      <c r="M398" s="20"/>
    </row>
    <row r="399" spans="1:13" x14ac:dyDescent="0.25">
      <c r="A399" s="47" t="str">
        <f>IF('Hospitalisation Details'!A399:A2741="?","Unidentified",'Hospitalisation Details'!A399)</f>
        <v>Id1939</v>
      </c>
      <c r="B399" s="47">
        <f>IF('Hospitalisation Details'!B399="?",AVERAGE('Hospitalisation Details'!$B$2:$B$2344),'Hospitalisation Details'!B399)</f>
        <v>1995</v>
      </c>
      <c r="C399" s="79" t="str">
        <f>IF(OR(('Hospitalisation Details'!C399="?"),ISBLANK('Hospitalisation Details'!C399:C2741)),"Sep",'Hospitalisation Details'!C399)</f>
        <v>Oct</v>
      </c>
      <c r="D399" s="70">
        <v>21</v>
      </c>
      <c r="E399" s="47" t="s">
        <v>429</v>
      </c>
      <c r="F399" s="80" t="s">
        <v>6439</v>
      </c>
      <c r="G399" s="70">
        <v>27</v>
      </c>
      <c r="H399" s="47">
        <v>2</v>
      </c>
      <c r="I399" s="48">
        <v>3693.43</v>
      </c>
      <c r="J399" s="47" t="s">
        <v>11</v>
      </c>
      <c r="K399" s="47" t="s">
        <v>12</v>
      </c>
      <c r="L399" s="47" t="s">
        <v>42</v>
      </c>
      <c r="M399" s="20"/>
    </row>
    <row r="400" spans="1:13" x14ac:dyDescent="0.25">
      <c r="A400" s="47" t="str">
        <f>IF('Hospitalisation Details'!A400:A2742="?","Unidentified",'Hospitalisation Details'!A400)</f>
        <v>Id1938</v>
      </c>
      <c r="B400" s="47">
        <f>IF('Hospitalisation Details'!B400="?",AVERAGE('Hospitalisation Details'!$B$2:$B$2344),'Hospitalisation Details'!B400)</f>
        <v>1988</v>
      </c>
      <c r="C400" s="79" t="str">
        <f>IF(OR(('Hospitalisation Details'!C400="?"),ISBLANK('Hospitalisation Details'!C400:C2742)),"Sep",'Hospitalisation Details'!C400)</f>
        <v>Aug</v>
      </c>
      <c r="D400" s="70">
        <v>18</v>
      </c>
      <c r="E400" s="47" t="s">
        <v>430</v>
      </c>
      <c r="F400" s="80" t="s">
        <v>6424</v>
      </c>
      <c r="G400" s="70">
        <v>34</v>
      </c>
      <c r="H400" s="47">
        <v>3</v>
      </c>
      <c r="I400" s="48">
        <v>3699.54</v>
      </c>
      <c r="J400" s="47" t="s">
        <v>11</v>
      </c>
      <c r="K400" s="47" t="s">
        <v>12</v>
      </c>
      <c r="L400" s="47" t="s">
        <v>13</v>
      </c>
      <c r="M400" s="20"/>
    </row>
    <row r="401" spans="1:13" x14ac:dyDescent="0.25">
      <c r="A401" s="47" t="str">
        <f>IF('Hospitalisation Details'!A401:A2743="?","Unidentified",'Hospitalisation Details'!A401)</f>
        <v>Id1937</v>
      </c>
      <c r="B401" s="47">
        <f>IF('Hospitalisation Details'!B401="?",AVERAGE('Hospitalisation Details'!$B$2:$B$2344),'Hospitalisation Details'!B401)</f>
        <v>1989</v>
      </c>
      <c r="C401" s="79" t="str">
        <f>IF(OR(('Hospitalisation Details'!C401="?"),ISBLANK('Hospitalisation Details'!C401:C2743)),"Sep",'Hospitalisation Details'!C401)</f>
        <v>Dec</v>
      </c>
      <c r="D401" s="70">
        <v>2</v>
      </c>
      <c r="E401" s="47" t="s">
        <v>431</v>
      </c>
      <c r="F401" s="80" t="s">
        <v>6440</v>
      </c>
      <c r="G401" s="70">
        <v>33</v>
      </c>
      <c r="H401" s="47">
        <v>0</v>
      </c>
      <c r="I401" s="48">
        <v>3704.35</v>
      </c>
      <c r="J401" s="47" t="s">
        <v>11</v>
      </c>
      <c r="K401" s="47" t="s">
        <v>11</v>
      </c>
      <c r="L401" s="47" t="s">
        <v>13</v>
      </c>
      <c r="M401" s="20"/>
    </row>
    <row r="402" spans="1:13" x14ac:dyDescent="0.25">
      <c r="A402" s="47" t="str">
        <f>IF('Hospitalisation Details'!A402:A2744="?","Unidentified",'Hospitalisation Details'!A402)</f>
        <v>Id1936</v>
      </c>
      <c r="B402" s="47">
        <f>IF('Hospitalisation Details'!B402="?",AVERAGE('Hospitalisation Details'!$B$2:$B$2344),'Hospitalisation Details'!B402)</f>
        <v>2004</v>
      </c>
      <c r="C402" s="79" t="str">
        <f>IF(OR(('Hospitalisation Details'!C402="?"),ISBLANK('Hospitalisation Details'!C402:C2744)),"Sep",'Hospitalisation Details'!C402)</f>
        <v>Nov</v>
      </c>
      <c r="D402" s="70">
        <v>5</v>
      </c>
      <c r="E402" s="47" t="s">
        <v>432</v>
      </c>
      <c r="F402" s="80" t="s">
        <v>6441</v>
      </c>
      <c r="G402" s="70">
        <v>18</v>
      </c>
      <c r="H402" s="47">
        <v>0</v>
      </c>
      <c r="I402" s="48">
        <v>3722.23</v>
      </c>
      <c r="J402" s="47" t="s">
        <v>11</v>
      </c>
      <c r="K402" s="47" t="s">
        <v>11</v>
      </c>
      <c r="L402" s="47" t="s">
        <v>200</v>
      </c>
      <c r="M402" s="20"/>
    </row>
    <row r="403" spans="1:13" x14ac:dyDescent="0.25">
      <c r="A403" s="47" t="str">
        <f>IF('Hospitalisation Details'!A403:A2745="?","Unidentified",'Hospitalisation Details'!A403)</f>
        <v>Id1935</v>
      </c>
      <c r="B403" s="47">
        <f>IF('Hospitalisation Details'!B403="?",AVERAGE('Hospitalisation Details'!$B$2:$B$2344),'Hospitalisation Details'!B403)</f>
        <v>1986</v>
      </c>
      <c r="C403" s="79" t="str">
        <f>IF(OR(('Hospitalisation Details'!C403="?"),ISBLANK('Hospitalisation Details'!C403:C2745)),"Sep",'Hospitalisation Details'!C403)</f>
        <v>Dec</v>
      </c>
      <c r="D403" s="70">
        <v>1</v>
      </c>
      <c r="E403" s="47" t="s">
        <v>433</v>
      </c>
      <c r="F403" s="80" t="s">
        <v>6442</v>
      </c>
      <c r="G403" s="70">
        <v>36</v>
      </c>
      <c r="H403" s="47">
        <v>3</v>
      </c>
      <c r="I403" s="48">
        <v>3731.6</v>
      </c>
      <c r="J403" s="47" t="s">
        <v>11</v>
      </c>
      <c r="K403" s="47" t="s">
        <v>11</v>
      </c>
      <c r="L403" s="47" t="s">
        <v>13</v>
      </c>
      <c r="M403" s="20"/>
    </row>
    <row r="404" spans="1:13" x14ac:dyDescent="0.25">
      <c r="A404" s="47" t="str">
        <f>IF('Hospitalisation Details'!A404:A2746="?","Unidentified",'Hospitalisation Details'!A404)</f>
        <v>Id1934</v>
      </c>
      <c r="B404" s="47">
        <f>IF('Hospitalisation Details'!B404="?",AVERAGE('Hospitalisation Details'!$B$2:$B$2344),'Hospitalisation Details'!B404)</f>
        <v>1994</v>
      </c>
      <c r="C404" s="79" t="str">
        <f>IF(OR(('Hospitalisation Details'!C404="?"),ISBLANK('Hospitalisation Details'!C404:C2746)),"Sep",'Hospitalisation Details'!C404)</f>
        <v>Aug</v>
      </c>
      <c r="D404" s="70">
        <v>22</v>
      </c>
      <c r="E404" s="47" t="s">
        <v>434</v>
      </c>
      <c r="F404" s="80" t="s">
        <v>6443</v>
      </c>
      <c r="G404" s="70">
        <v>28</v>
      </c>
      <c r="H404" s="47">
        <v>0</v>
      </c>
      <c r="I404" s="48">
        <v>3732.63</v>
      </c>
      <c r="J404" s="47" t="s">
        <v>11</v>
      </c>
      <c r="K404" s="47" t="s">
        <v>12</v>
      </c>
      <c r="L404" s="47" t="s">
        <v>247</v>
      </c>
      <c r="M404" s="20"/>
    </row>
    <row r="405" spans="1:13" x14ac:dyDescent="0.25">
      <c r="A405" s="47" t="str">
        <f>IF('Hospitalisation Details'!A405:A2747="?","Unidentified",'Hospitalisation Details'!A405)</f>
        <v>Id1933</v>
      </c>
      <c r="B405" s="47">
        <f>IF('Hospitalisation Details'!B405="?",AVERAGE('Hospitalisation Details'!$B$2:$B$2344),'Hospitalisation Details'!B405)</f>
        <v>1993</v>
      </c>
      <c r="C405" s="79" t="str">
        <f>IF(OR(('Hospitalisation Details'!C405="?"),ISBLANK('Hospitalisation Details'!C405:C2747)),"Sep",'Hospitalisation Details'!C405)</f>
        <v>Jun</v>
      </c>
      <c r="D405" s="70">
        <v>22</v>
      </c>
      <c r="E405" s="47" t="s">
        <v>435</v>
      </c>
      <c r="F405" s="80" t="s">
        <v>6444</v>
      </c>
      <c r="G405" s="70">
        <v>29</v>
      </c>
      <c r="H405" s="47">
        <v>0</v>
      </c>
      <c r="I405" s="48">
        <v>3736.46</v>
      </c>
      <c r="J405" s="47" t="s">
        <v>11</v>
      </c>
      <c r="K405" s="47" t="s">
        <v>11</v>
      </c>
      <c r="L405" s="47" t="s">
        <v>23</v>
      </c>
      <c r="M405" s="20"/>
    </row>
    <row r="406" spans="1:13" x14ac:dyDescent="0.25">
      <c r="A406" s="47" t="str">
        <f>IF('Hospitalisation Details'!A406:A2748="?","Unidentified",'Hospitalisation Details'!A406)</f>
        <v>Id1932</v>
      </c>
      <c r="B406" s="47">
        <f>IF('Hospitalisation Details'!B406="?",AVERAGE('Hospitalisation Details'!$B$2:$B$2344),'Hospitalisation Details'!B406)</f>
        <v>1986</v>
      </c>
      <c r="C406" s="79" t="str">
        <f>IF(OR(('Hospitalisation Details'!C406="?"),ISBLANK('Hospitalisation Details'!C406:C2748)),"Sep",'Hospitalisation Details'!C406)</f>
        <v>Sep</v>
      </c>
      <c r="D406" s="70">
        <v>9</v>
      </c>
      <c r="E406" s="47" t="s">
        <v>436</v>
      </c>
      <c r="F406" s="80" t="s">
        <v>6445</v>
      </c>
      <c r="G406" s="70">
        <v>36</v>
      </c>
      <c r="H406" s="47">
        <v>3</v>
      </c>
      <c r="I406" s="48">
        <v>3748.56</v>
      </c>
      <c r="J406" s="47" t="s">
        <v>11</v>
      </c>
      <c r="K406" s="47" t="s">
        <v>11</v>
      </c>
      <c r="L406" s="47" t="s">
        <v>13</v>
      </c>
      <c r="M406" s="20"/>
    </row>
    <row r="407" spans="1:13" x14ac:dyDescent="0.25">
      <c r="A407" s="47" t="str">
        <f>IF('Hospitalisation Details'!A407:A2749="?","Unidentified",'Hospitalisation Details'!A407)</f>
        <v>Id1931</v>
      </c>
      <c r="B407" s="47">
        <f>IF('Hospitalisation Details'!B407="?",AVERAGE('Hospitalisation Details'!$B$2:$B$2344),'Hospitalisation Details'!B407)</f>
        <v>1991</v>
      </c>
      <c r="C407" s="79" t="str">
        <f>IF(OR(('Hospitalisation Details'!C407="?"),ISBLANK('Hospitalisation Details'!C407:C2749)),"Sep",'Hospitalisation Details'!C407)</f>
        <v>Oct</v>
      </c>
      <c r="D407" s="70">
        <v>28</v>
      </c>
      <c r="E407" s="47" t="s">
        <v>437</v>
      </c>
      <c r="F407" s="80" t="s">
        <v>6446</v>
      </c>
      <c r="G407" s="70">
        <v>31</v>
      </c>
      <c r="H407" s="47">
        <v>0</v>
      </c>
      <c r="I407" s="48">
        <v>3756.62</v>
      </c>
      <c r="J407" s="47" t="s">
        <v>11</v>
      </c>
      <c r="K407" s="47" t="s">
        <v>11</v>
      </c>
      <c r="L407" s="47" t="s">
        <v>13</v>
      </c>
      <c r="M407" s="20"/>
    </row>
    <row r="408" spans="1:13" x14ac:dyDescent="0.25">
      <c r="A408" s="47" t="str">
        <f>IF('Hospitalisation Details'!A408:A2750="?","Unidentified",'Hospitalisation Details'!A408)</f>
        <v>Id1930</v>
      </c>
      <c r="B408" s="47">
        <f>IF('Hospitalisation Details'!B408="?",AVERAGE('Hospitalisation Details'!$B$2:$B$2344),'Hospitalisation Details'!B408)</f>
        <v>1991</v>
      </c>
      <c r="C408" s="79" t="str">
        <f>IF(OR(('Hospitalisation Details'!C408="?"),ISBLANK('Hospitalisation Details'!C408:C2750)),"Sep",'Hospitalisation Details'!C408)</f>
        <v>Aug</v>
      </c>
      <c r="D408" s="70">
        <v>25</v>
      </c>
      <c r="E408" s="47" t="s">
        <v>438</v>
      </c>
      <c r="F408" s="80" t="s">
        <v>6447</v>
      </c>
      <c r="G408" s="70">
        <v>31</v>
      </c>
      <c r="H408" s="47">
        <v>0</v>
      </c>
      <c r="I408" s="48">
        <v>3757.84</v>
      </c>
      <c r="J408" s="47" t="s">
        <v>11</v>
      </c>
      <c r="K408" s="47" t="s">
        <v>16</v>
      </c>
      <c r="L408" s="47" t="s">
        <v>13</v>
      </c>
      <c r="M408" s="20"/>
    </row>
    <row r="409" spans="1:13" x14ac:dyDescent="0.25">
      <c r="A409" s="47" t="str">
        <f>IF('Hospitalisation Details'!A409:A2751="?","Unidentified",'Hospitalisation Details'!A409)</f>
        <v>Id1929</v>
      </c>
      <c r="B409" s="47">
        <f>IF('Hospitalisation Details'!B409="?",AVERAGE('Hospitalisation Details'!$B$2:$B$2344),'Hospitalisation Details'!B409)</f>
        <v>1991</v>
      </c>
      <c r="C409" s="79" t="str">
        <f>IF(OR(('Hospitalisation Details'!C409="?"),ISBLANK('Hospitalisation Details'!C409:C2751)),"Sep",'Hospitalisation Details'!C409)</f>
        <v>Oct</v>
      </c>
      <c r="D409" s="70">
        <v>24</v>
      </c>
      <c r="E409" s="47" t="s">
        <v>439</v>
      </c>
      <c r="F409" s="80" t="s">
        <v>6448</v>
      </c>
      <c r="G409" s="70">
        <v>31</v>
      </c>
      <c r="H409" s="47">
        <v>0</v>
      </c>
      <c r="I409" s="48">
        <v>3761.29</v>
      </c>
      <c r="J409" s="47" t="s">
        <v>11</v>
      </c>
      <c r="K409" s="47" t="s">
        <v>12</v>
      </c>
      <c r="L409" s="47" t="s">
        <v>42</v>
      </c>
      <c r="M409" s="20"/>
    </row>
    <row r="410" spans="1:13" x14ac:dyDescent="0.25">
      <c r="A410" s="47" t="str">
        <f>IF('Hospitalisation Details'!A410:A2752="?","Unidentified",'Hospitalisation Details'!A410)</f>
        <v>Id1928</v>
      </c>
      <c r="B410" s="47">
        <f>IF('Hospitalisation Details'!B410="?",AVERAGE('Hospitalisation Details'!$B$2:$B$2344),'Hospitalisation Details'!B410)</f>
        <v>1994</v>
      </c>
      <c r="C410" s="79" t="str">
        <f>IF(OR(('Hospitalisation Details'!C410="?"),ISBLANK('Hospitalisation Details'!C410:C2752)),"Sep",'Hospitalisation Details'!C410)</f>
        <v>Nov</v>
      </c>
      <c r="D410" s="70">
        <v>21</v>
      </c>
      <c r="E410" s="47" t="s">
        <v>440</v>
      </c>
      <c r="F410" s="80" t="s">
        <v>6449</v>
      </c>
      <c r="G410" s="70">
        <v>28</v>
      </c>
      <c r="H410" s="47">
        <v>1</v>
      </c>
      <c r="I410" s="48">
        <v>3766.88</v>
      </c>
      <c r="J410" s="47" t="s">
        <v>11</v>
      </c>
      <c r="K410" s="47" t="s">
        <v>16</v>
      </c>
      <c r="L410" s="47" t="s">
        <v>13</v>
      </c>
      <c r="M410" s="20"/>
    </row>
    <row r="411" spans="1:13" x14ac:dyDescent="0.25">
      <c r="A411" s="47" t="str">
        <f>IF('Hospitalisation Details'!A411:A2753="?","Unidentified",'Hospitalisation Details'!A411)</f>
        <v>Id1927</v>
      </c>
      <c r="B411" s="47">
        <f>IF('Hospitalisation Details'!B411="?",AVERAGE('Hospitalisation Details'!$B$2:$B$2344),'Hospitalisation Details'!B411)</f>
        <v>1987</v>
      </c>
      <c r="C411" s="79" t="str">
        <f>IF(OR(('Hospitalisation Details'!C411="?"),ISBLANK('Hospitalisation Details'!C411:C2753)),"Sep",'Hospitalisation Details'!C411)</f>
        <v>Oct</v>
      </c>
      <c r="D411" s="70">
        <v>24</v>
      </c>
      <c r="E411" s="47" t="s">
        <v>441</v>
      </c>
      <c r="F411" s="80" t="s">
        <v>6450</v>
      </c>
      <c r="G411" s="70">
        <v>35</v>
      </c>
      <c r="H411" s="47">
        <v>3</v>
      </c>
      <c r="I411" s="48">
        <v>3773.23</v>
      </c>
      <c r="J411" s="47" t="s">
        <v>11</v>
      </c>
      <c r="K411" s="47" t="s">
        <v>12</v>
      </c>
      <c r="L411" s="47" t="s">
        <v>13</v>
      </c>
      <c r="M411" s="20"/>
    </row>
    <row r="412" spans="1:13" x14ac:dyDescent="0.25">
      <c r="A412" s="47" t="str">
        <f>IF('Hospitalisation Details'!A412:A2754="?","Unidentified",'Hospitalisation Details'!A412)</f>
        <v>Id1926</v>
      </c>
      <c r="B412" s="47">
        <f>IF('Hospitalisation Details'!B412="?",AVERAGE('Hospitalisation Details'!$B$2:$B$2344),'Hospitalisation Details'!B412)</f>
        <v>1981</v>
      </c>
      <c r="C412" s="79" t="str">
        <f>IF(OR(('Hospitalisation Details'!C412="?"),ISBLANK('Hospitalisation Details'!C412:C2754)),"Sep",'Hospitalisation Details'!C412)</f>
        <v>Dec</v>
      </c>
      <c r="D412" s="70">
        <v>13</v>
      </c>
      <c r="E412" s="47" t="s">
        <v>442</v>
      </c>
      <c r="F412" s="80" t="s">
        <v>6451</v>
      </c>
      <c r="G412" s="70">
        <v>41</v>
      </c>
      <c r="H412" s="47">
        <v>1</v>
      </c>
      <c r="I412" s="48">
        <v>3785.77</v>
      </c>
      <c r="J412" s="47" t="s">
        <v>11</v>
      </c>
      <c r="K412" s="47" t="s">
        <v>16</v>
      </c>
      <c r="L412" s="47" t="s">
        <v>13</v>
      </c>
      <c r="M412" s="20"/>
    </row>
    <row r="413" spans="1:13" x14ac:dyDescent="0.25">
      <c r="A413" s="47" t="str">
        <f>IF('Hospitalisation Details'!A413:A2755="?","Unidentified",'Hospitalisation Details'!A413)</f>
        <v>Id1925</v>
      </c>
      <c r="B413" s="47">
        <f>IF('Hospitalisation Details'!B413="?",AVERAGE('Hospitalisation Details'!$B$2:$B$2344),'Hospitalisation Details'!B413)</f>
        <v>1988</v>
      </c>
      <c r="C413" s="79" t="str">
        <f>IF(OR(('Hospitalisation Details'!C413="?"),ISBLANK('Hospitalisation Details'!C413:C2755)),"Sep",'Hospitalisation Details'!C413)</f>
        <v>Aug</v>
      </c>
      <c r="D413" s="70">
        <v>28</v>
      </c>
      <c r="E413" s="47" t="s">
        <v>443</v>
      </c>
      <c r="F413" s="80" t="s">
        <v>6452</v>
      </c>
      <c r="G413" s="70">
        <v>34</v>
      </c>
      <c r="H413" s="47">
        <v>3</v>
      </c>
      <c r="I413" s="48">
        <v>3793.55</v>
      </c>
      <c r="J413" s="47" t="s">
        <v>11</v>
      </c>
      <c r="K413" s="47" t="s">
        <v>12</v>
      </c>
      <c r="L413" s="47" t="s">
        <v>13</v>
      </c>
      <c r="M413" s="20"/>
    </row>
    <row r="414" spans="1:13" x14ac:dyDescent="0.25">
      <c r="A414" s="47" t="str">
        <f>IF('Hospitalisation Details'!A414:A2756="?","Unidentified",'Hospitalisation Details'!A414)</f>
        <v>Id1924</v>
      </c>
      <c r="B414" s="47">
        <f>IF('Hospitalisation Details'!B414="?",AVERAGE('Hospitalisation Details'!$B$2:$B$2344),'Hospitalisation Details'!B414)</f>
        <v>1999</v>
      </c>
      <c r="C414" s="79" t="str">
        <f>IF(OR(('Hospitalisation Details'!C414="?"),ISBLANK('Hospitalisation Details'!C414:C2756)),"Sep",'Hospitalisation Details'!C414)</f>
        <v>Jun</v>
      </c>
      <c r="D414" s="70">
        <v>24</v>
      </c>
      <c r="E414" s="47" t="s">
        <v>444</v>
      </c>
      <c r="F414" s="80" t="s">
        <v>6453</v>
      </c>
      <c r="G414" s="70">
        <v>23</v>
      </c>
      <c r="H414" s="47">
        <v>0</v>
      </c>
      <c r="I414" s="48">
        <v>3796.36</v>
      </c>
      <c r="J414" s="47" t="s">
        <v>11</v>
      </c>
      <c r="K414" s="47" t="s">
        <v>12</v>
      </c>
      <c r="L414" s="47" t="s">
        <v>23</v>
      </c>
      <c r="M414" s="20"/>
    </row>
    <row r="415" spans="1:13" x14ac:dyDescent="0.25">
      <c r="A415" s="47" t="str">
        <f>IF('Hospitalisation Details'!A415:A2757="?","Unidentified",'Hospitalisation Details'!A415)</f>
        <v>Id1923</v>
      </c>
      <c r="B415" s="47">
        <f>IF('Hospitalisation Details'!B415="?",AVERAGE('Hospitalisation Details'!$B$2:$B$2344),'Hospitalisation Details'!B415)</f>
        <v>1981</v>
      </c>
      <c r="C415" s="79" t="str">
        <f>IF(OR(('Hospitalisation Details'!C415="?"),ISBLANK('Hospitalisation Details'!C415:C2757)),"Sep",'Hospitalisation Details'!C415)</f>
        <v>Sep</v>
      </c>
      <c r="D415" s="70">
        <v>29</v>
      </c>
      <c r="E415" s="47" t="s">
        <v>445</v>
      </c>
      <c r="F415" s="80" t="s">
        <v>6454</v>
      </c>
      <c r="G415" s="70">
        <v>41</v>
      </c>
      <c r="H415" s="47">
        <v>1</v>
      </c>
      <c r="I415" s="48">
        <v>3797.2</v>
      </c>
      <c r="J415" s="47" t="s">
        <v>11</v>
      </c>
      <c r="K415" s="47" t="s">
        <v>12</v>
      </c>
      <c r="L415" s="47" t="s">
        <v>23</v>
      </c>
      <c r="M415" s="20"/>
    </row>
    <row r="416" spans="1:13" x14ac:dyDescent="0.25">
      <c r="A416" s="47" t="str">
        <f>IF('Hospitalisation Details'!A416:A2758="?","Unidentified",'Hospitalisation Details'!A416)</f>
        <v>Id1922</v>
      </c>
      <c r="B416" s="47">
        <f>IF('Hospitalisation Details'!B416="?",AVERAGE('Hospitalisation Details'!$B$2:$B$2344),'Hospitalisation Details'!B416)</f>
        <v>1994</v>
      </c>
      <c r="C416" s="79" t="str">
        <f>IF(OR(('Hospitalisation Details'!C416="?"),ISBLANK('Hospitalisation Details'!C416:C2758)),"Sep",'Hospitalisation Details'!C416)</f>
        <v>Aug</v>
      </c>
      <c r="D416" s="70">
        <v>12</v>
      </c>
      <c r="E416" s="47" t="s">
        <v>446</v>
      </c>
      <c r="F416" s="80" t="s">
        <v>6455</v>
      </c>
      <c r="G416" s="70">
        <v>28</v>
      </c>
      <c r="H416" s="47">
        <v>2</v>
      </c>
      <c r="I416" s="48">
        <v>3847.67</v>
      </c>
      <c r="J416" s="47" t="s">
        <v>12</v>
      </c>
      <c r="K416" s="47" t="s">
        <v>11</v>
      </c>
      <c r="L416" s="47" t="s">
        <v>42</v>
      </c>
      <c r="M416" s="20"/>
    </row>
    <row r="417" spans="1:13" x14ac:dyDescent="0.25">
      <c r="A417" s="47" t="str">
        <f>IF('Hospitalisation Details'!A417:A2759="?","Unidentified",'Hospitalisation Details'!A417)</f>
        <v>Id1921</v>
      </c>
      <c r="B417" s="47">
        <f>IF('Hospitalisation Details'!B417="?",AVERAGE('Hospitalisation Details'!$B$2:$B$2344),'Hospitalisation Details'!B417)</f>
        <v>1991</v>
      </c>
      <c r="C417" s="79" t="str">
        <f>IF(OR(('Hospitalisation Details'!C417="?"),ISBLANK('Hospitalisation Details'!C417:C2759)),"Sep",'Hospitalisation Details'!C417)</f>
        <v>Aug</v>
      </c>
      <c r="D417" s="70">
        <v>19</v>
      </c>
      <c r="E417" s="47" t="s">
        <v>447</v>
      </c>
      <c r="F417" s="80" t="s">
        <v>6456</v>
      </c>
      <c r="G417" s="70">
        <v>31</v>
      </c>
      <c r="H417" s="47">
        <v>0</v>
      </c>
      <c r="I417" s="48">
        <v>3857.76</v>
      </c>
      <c r="J417" s="47" t="s">
        <v>12</v>
      </c>
      <c r="K417" s="47" t="s">
        <v>16</v>
      </c>
      <c r="L417" s="47" t="s">
        <v>168</v>
      </c>
      <c r="M417" s="20"/>
    </row>
    <row r="418" spans="1:13" x14ac:dyDescent="0.25">
      <c r="A418" s="47" t="str">
        <f>IF('Hospitalisation Details'!A418:A2760="?","Unidentified",'Hospitalisation Details'!A418)</f>
        <v>Id1920</v>
      </c>
      <c r="B418" s="47">
        <f>IF('Hospitalisation Details'!B418="?",AVERAGE('Hospitalisation Details'!$B$2:$B$2344),'Hospitalisation Details'!B418)</f>
        <v>2001</v>
      </c>
      <c r="C418" s="79" t="str">
        <f>IF(OR(('Hospitalisation Details'!C418="?"),ISBLANK('Hospitalisation Details'!C418:C2760)),"Sep",'Hospitalisation Details'!C418)</f>
        <v>Jun</v>
      </c>
      <c r="D418" s="70">
        <v>6</v>
      </c>
      <c r="E418" s="47" t="s">
        <v>448</v>
      </c>
      <c r="F418" s="80" t="s">
        <v>6457</v>
      </c>
      <c r="G418" s="70">
        <v>22</v>
      </c>
      <c r="H418" s="47">
        <v>0</v>
      </c>
      <c r="I418" s="48">
        <v>3858.51</v>
      </c>
      <c r="J418" s="47" t="s">
        <v>11</v>
      </c>
      <c r="K418" s="47" t="s">
        <v>12</v>
      </c>
      <c r="L418" s="47" t="s">
        <v>200</v>
      </c>
      <c r="M418" s="20"/>
    </row>
    <row r="419" spans="1:13" x14ac:dyDescent="0.25">
      <c r="A419" s="47" t="str">
        <f>IF('Hospitalisation Details'!A419:A2761="?","Unidentified",'Hospitalisation Details'!A419)</f>
        <v>Id1919</v>
      </c>
      <c r="B419" s="47">
        <f>IF('Hospitalisation Details'!B419="?",AVERAGE('Hospitalisation Details'!$B$2:$B$2344),'Hospitalisation Details'!B419)</f>
        <v>2001</v>
      </c>
      <c r="C419" s="79" t="str">
        <f>IF(OR(('Hospitalisation Details'!C419="?"),ISBLANK('Hospitalisation Details'!C419:C2761)),"Sep",'Hospitalisation Details'!C419)</f>
        <v>Oct</v>
      </c>
      <c r="D419" s="70">
        <v>18</v>
      </c>
      <c r="E419" s="47" t="s">
        <v>449</v>
      </c>
      <c r="F419" s="80" t="s">
        <v>6458</v>
      </c>
      <c r="G419" s="70">
        <v>21</v>
      </c>
      <c r="H419" s="47">
        <v>3</v>
      </c>
      <c r="I419" s="48">
        <v>3861.21</v>
      </c>
      <c r="J419" s="47" t="s">
        <v>11</v>
      </c>
      <c r="K419" s="47" t="s">
        <v>11</v>
      </c>
      <c r="L419" s="47" t="s">
        <v>168</v>
      </c>
      <c r="M419" s="20"/>
    </row>
    <row r="420" spans="1:13" x14ac:dyDescent="0.25">
      <c r="A420" s="47" t="str">
        <f>IF('Hospitalisation Details'!A420:A2762="?","Unidentified",'Hospitalisation Details'!A420)</f>
        <v>Id1918</v>
      </c>
      <c r="B420" s="47">
        <f>IF('Hospitalisation Details'!B420="?",AVERAGE('Hospitalisation Details'!$B$2:$B$2344),'Hospitalisation Details'!B420)</f>
        <v>1990</v>
      </c>
      <c r="C420" s="79" t="str">
        <f>IF(OR(('Hospitalisation Details'!C420="?"),ISBLANK('Hospitalisation Details'!C420:C2762)),"Sep",'Hospitalisation Details'!C420)</f>
        <v>Jun</v>
      </c>
      <c r="D420" s="70">
        <v>24</v>
      </c>
      <c r="E420" s="47" t="s">
        <v>450</v>
      </c>
      <c r="F420" s="80" t="s">
        <v>6459</v>
      </c>
      <c r="G420" s="70">
        <v>32</v>
      </c>
      <c r="H420" s="47">
        <v>0</v>
      </c>
      <c r="I420" s="48">
        <v>3866.86</v>
      </c>
      <c r="J420" s="47" t="s">
        <v>16</v>
      </c>
      <c r="K420" s="47" t="s">
        <v>16</v>
      </c>
      <c r="L420" s="47" t="s">
        <v>23</v>
      </c>
      <c r="M420" s="20"/>
    </row>
    <row r="421" spans="1:13" x14ac:dyDescent="0.25">
      <c r="A421" s="47" t="str">
        <f>IF('Hospitalisation Details'!A421:A2763="?","Unidentified",'Hospitalisation Details'!A421)</f>
        <v>Id1917</v>
      </c>
      <c r="B421" s="47">
        <f>IF('Hospitalisation Details'!B421="?",AVERAGE('Hospitalisation Details'!$B$2:$B$2344),'Hospitalisation Details'!B421)</f>
        <v>1991</v>
      </c>
      <c r="C421" s="79" t="str">
        <f>IF(OR(('Hospitalisation Details'!C421="?"),ISBLANK('Hospitalisation Details'!C421:C2763)),"Sep",'Hospitalisation Details'!C421)</f>
        <v>Jul</v>
      </c>
      <c r="D421" s="70">
        <v>25</v>
      </c>
      <c r="E421" s="47" t="s">
        <v>451</v>
      </c>
      <c r="F421" s="80" t="s">
        <v>6460</v>
      </c>
      <c r="G421" s="70">
        <v>31</v>
      </c>
      <c r="H421" s="47">
        <v>1</v>
      </c>
      <c r="I421" s="48">
        <v>3875.73</v>
      </c>
      <c r="J421" s="47" t="s">
        <v>11</v>
      </c>
      <c r="K421" s="47" t="s">
        <v>12</v>
      </c>
      <c r="L421" s="47" t="s">
        <v>13</v>
      </c>
      <c r="M421" s="20"/>
    </row>
    <row r="422" spans="1:13" x14ac:dyDescent="0.25">
      <c r="A422" s="47" t="str">
        <f>IF('Hospitalisation Details'!A422:A2764="?","Unidentified",'Hospitalisation Details'!A422)</f>
        <v>Id1916</v>
      </c>
      <c r="B422" s="47">
        <f>IF('Hospitalisation Details'!B422="?",AVERAGE('Hospitalisation Details'!$B$2:$B$2344),'Hospitalisation Details'!B422)</f>
        <v>1996</v>
      </c>
      <c r="C422" s="79" t="str">
        <f>IF(OR(('Hospitalisation Details'!C422="?"),ISBLANK('Hospitalisation Details'!C422:C2764)),"Sep",'Hospitalisation Details'!C422)</f>
        <v>Oct</v>
      </c>
      <c r="D422" s="70">
        <v>23</v>
      </c>
      <c r="E422" s="47" t="s">
        <v>452</v>
      </c>
      <c r="F422" s="80" t="s">
        <v>6461</v>
      </c>
      <c r="G422" s="70">
        <v>26</v>
      </c>
      <c r="H422" s="47">
        <v>2</v>
      </c>
      <c r="I422" s="48">
        <v>3877.3</v>
      </c>
      <c r="J422" s="47" t="s">
        <v>16</v>
      </c>
      <c r="K422" s="47" t="s">
        <v>12</v>
      </c>
      <c r="L422" s="47" t="s">
        <v>23</v>
      </c>
      <c r="M422" s="20"/>
    </row>
    <row r="423" spans="1:13" x14ac:dyDescent="0.25">
      <c r="A423" s="47" t="str">
        <f>IF('Hospitalisation Details'!A423:A2765="?","Unidentified",'Hospitalisation Details'!A423)</f>
        <v>Id1915</v>
      </c>
      <c r="B423" s="47">
        <f>IF('Hospitalisation Details'!B423="?",AVERAGE('Hospitalisation Details'!$B$2:$B$2344),'Hospitalisation Details'!B423)</f>
        <v>2004</v>
      </c>
      <c r="C423" s="79" t="str">
        <f>IF(OR(('Hospitalisation Details'!C423="?"),ISBLANK('Hospitalisation Details'!C423:C2765)),"Sep",'Hospitalisation Details'!C423)</f>
        <v>Jul</v>
      </c>
      <c r="D423" s="70">
        <v>13</v>
      </c>
      <c r="E423" s="47" t="s">
        <v>453</v>
      </c>
      <c r="F423" s="80" t="s">
        <v>6462</v>
      </c>
      <c r="G423" s="70">
        <v>18</v>
      </c>
      <c r="H423" s="47">
        <v>0</v>
      </c>
      <c r="I423" s="48">
        <v>3889.2</v>
      </c>
      <c r="J423" s="47" t="s">
        <v>11</v>
      </c>
      <c r="K423" s="47" t="s">
        <v>11</v>
      </c>
      <c r="L423" s="47" t="s">
        <v>23</v>
      </c>
      <c r="M423" s="20"/>
    </row>
    <row r="424" spans="1:13" x14ac:dyDescent="0.25">
      <c r="A424" s="47" t="str">
        <f>IF('Hospitalisation Details'!A424:A2766="?","Unidentified",'Hospitalisation Details'!A424)</f>
        <v>Id1914</v>
      </c>
      <c r="B424" s="47">
        <f>IF('Hospitalisation Details'!B424="?",AVERAGE('Hospitalisation Details'!$B$2:$B$2344),'Hospitalisation Details'!B424)</f>
        <v>1993</v>
      </c>
      <c r="C424" s="79" t="str">
        <f>IF(OR(('Hospitalisation Details'!C424="?"),ISBLANK('Hospitalisation Details'!C424:C2766)),"Sep",'Hospitalisation Details'!C424)</f>
        <v>Sep</v>
      </c>
      <c r="D424" s="70">
        <v>14</v>
      </c>
      <c r="E424" s="47" t="s">
        <v>454</v>
      </c>
      <c r="F424" s="80" t="s">
        <v>6463</v>
      </c>
      <c r="G424" s="70">
        <v>29</v>
      </c>
      <c r="H424" s="47">
        <v>0</v>
      </c>
      <c r="I424" s="48">
        <v>3898.35</v>
      </c>
      <c r="J424" s="47" t="s">
        <v>11</v>
      </c>
      <c r="K424" s="47" t="s">
        <v>11</v>
      </c>
      <c r="L424" s="47" t="s">
        <v>23</v>
      </c>
      <c r="M424" s="20"/>
    </row>
    <row r="425" spans="1:13" x14ac:dyDescent="0.25">
      <c r="A425" s="47" t="str">
        <f>IF('Hospitalisation Details'!A425:A2767="?","Unidentified",'Hospitalisation Details'!A425)</f>
        <v>Id1913</v>
      </c>
      <c r="B425" s="47">
        <f>IF('Hospitalisation Details'!B425="?",AVERAGE('Hospitalisation Details'!$B$2:$B$2344),'Hospitalisation Details'!B425)</f>
        <v>1981</v>
      </c>
      <c r="C425" s="79" t="str">
        <f>IF(OR(('Hospitalisation Details'!C425="?"),ISBLANK('Hospitalisation Details'!C425:C2767)),"Sep",'Hospitalisation Details'!C425)</f>
        <v>Aug</v>
      </c>
      <c r="D425" s="70">
        <v>27</v>
      </c>
      <c r="E425" s="47" t="s">
        <v>455</v>
      </c>
      <c r="F425" s="80" t="s">
        <v>6464</v>
      </c>
      <c r="G425" s="70">
        <v>41</v>
      </c>
      <c r="H425" s="47">
        <v>1</v>
      </c>
      <c r="I425" s="48">
        <v>3902.07</v>
      </c>
      <c r="J425" s="47" t="s">
        <v>11</v>
      </c>
      <c r="K425" s="47" t="s">
        <v>11</v>
      </c>
      <c r="L425" s="47" t="s">
        <v>13</v>
      </c>
      <c r="M425" s="20"/>
    </row>
    <row r="426" spans="1:13" x14ac:dyDescent="0.25">
      <c r="A426" s="47" t="str">
        <f>IF('Hospitalisation Details'!A426:A2768="?","Unidentified",'Hospitalisation Details'!A426)</f>
        <v>Id1912</v>
      </c>
      <c r="B426" s="47">
        <f>IF('Hospitalisation Details'!B426="?",AVERAGE('Hospitalisation Details'!$B$2:$B$2344),'Hospitalisation Details'!B426)</f>
        <v>1997</v>
      </c>
      <c r="C426" s="79" t="str">
        <f>IF(OR(('Hospitalisation Details'!C426="?"),ISBLANK('Hospitalisation Details'!C426:C2768)),"Sep",'Hospitalisation Details'!C426)</f>
        <v>Nov</v>
      </c>
      <c r="D426" s="70">
        <v>24</v>
      </c>
      <c r="E426" s="47" t="s">
        <v>456</v>
      </c>
      <c r="F426" s="80" t="s">
        <v>6465</v>
      </c>
      <c r="G426" s="70">
        <v>25</v>
      </c>
      <c r="H426" s="47">
        <v>3</v>
      </c>
      <c r="I426" s="48">
        <v>3906.13</v>
      </c>
      <c r="J426" s="47" t="s">
        <v>12</v>
      </c>
      <c r="K426" s="47" t="s">
        <v>12</v>
      </c>
      <c r="L426" s="47" t="s">
        <v>42</v>
      </c>
      <c r="M426" s="20"/>
    </row>
    <row r="427" spans="1:13" x14ac:dyDescent="0.25">
      <c r="A427" s="47" t="str">
        <f>IF('Hospitalisation Details'!A427:A2769="?","Unidentified",'Hospitalisation Details'!A427)</f>
        <v>Id1911</v>
      </c>
      <c r="B427" s="47">
        <f>IF('Hospitalisation Details'!B427="?",AVERAGE('Hospitalisation Details'!$B$2:$B$2344),'Hospitalisation Details'!B427)</f>
        <v>1985</v>
      </c>
      <c r="C427" s="79" t="str">
        <f>IF(OR(('Hospitalisation Details'!C427="?"),ISBLANK('Hospitalisation Details'!C427:C2769)),"Sep",'Hospitalisation Details'!C427)</f>
        <v>Jul</v>
      </c>
      <c r="D427" s="70">
        <v>5</v>
      </c>
      <c r="E427" s="47" t="s">
        <v>457</v>
      </c>
      <c r="F427" s="80" t="s">
        <v>6466</v>
      </c>
      <c r="G427" s="70">
        <v>37</v>
      </c>
      <c r="H427" s="47">
        <v>3</v>
      </c>
      <c r="I427" s="48">
        <v>3910.44</v>
      </c>
      <c r="J427" s="47" t="s">
        <v>11</v>
      </c>
      <c r="K427" s="47" t="s">
        <v>11</v>
      </c>
      <c r="L427" s="47" t="s">
        <v>13</v>
      </c>
      <c r="M427" s="20"/>
    </row>
    <row r="428" spans="1:13" x14ac:dyDescent="0.25">
      <c r="A428" s="47" t="str">
        <f>IF('Hospitalisation Details'!A428:A2770="?","Unidentified",'Hospitalisation Details'!A428)</f>
        <v>Id1910</v>
      </c>
      <c r="B428" s="47">
        <f>IF('Hospitalisation Details'!B428="?",AVERAGE('Hospitalisation Details'!$B$2:$B$2344),'Hospitalisation Details'!B428)</f>
        <v>2000</v>
      </c>
      <c r="C428" s="79" t="str">
        <f>IF(OR(('Hospitalisation Details'!C428="?"),ISBLANK('Hospitalisation Details'!C428:C2770)),"Sep",'Hospitalisation Details'!C428)</f>
        <v>Jul</v>
      </c>
      <c r="D428" s="70">
        <v>10</v>
      </c>
      <c r="E428" s="47" t="s">
        <v>458</v>
      </c>
      <c r="F428" s="80" t="s">
        <v>6467</v>
      </c>
      <c r="G428" s="70">
        <v>22</v>
      </c>
      <c r="H428" s="47">
        <v>2</v>
      </c>
      <c r="I428" s="48">
        <v>3925.76</v>
      </c>
      <c r="J428" s="47" t="s">
        <v>11</v>
      </c>
      <c r="K428" s="47" t="s">
        <v>11</v>
      </c>
      <c r="L428" s="47" t="s">
        <v>247</v>
      </c>
      <c r="M428" s="20"/>
    </row>
    <row r="429" spans="1:13" x14ac:dyDescent="0.25">
      <c r="A429" s="47" t="str">
        <f>IF('Hospitalisation Details'!A429:A2771="?","Unidentified",'Hospitalisation Details'!A429)</f>
        <v>Id1909</v>
      </c>
      <c r="B429" s="47">
        <f>IF('Hospitalisation Details'!B429="?",AVERAGE('Hospitalisation Details'!$B$2:$B$2344),'Hospitalisation Details'!B429)</f>
        <v>2002</v>
      </c>
      <c r="C429" s="79" t="str">
        <f>IF(OR(('Hospitalisation Details'!C429="?"),ISBLANK('Hospitalisation Details'!C429:C2771)),"Sep",'Hospitalisation Details'!C429)</f>
        <v>Jun</v>
      </c>
      <c r="D429" s="70">
        <v>15</v>
      </c>
      <c r="E429" s="47" t="s">
        <v>459</v>
      </c>
      <c r="F429" s="80" t="s">
        <v>6468</v>
      </c>
      <c r="G429" s="70">
        <v>20</v>
      </c>
      <c r="H429" s="47">
        <v>0</v>
      </c>
      <c r="I429" s="48">
        <v>3931.51</v>
      </c>
      <c r="J429" s="47" t="s">
        <v>11</v>
      </c>
      <c r="K429" s="47" t="s">
        <v>12</v>
      </c>
      <c r="L429" s="47" t="s">
        <v>42</v>
      </c>
      <c r="M429" s="20"/>
    </row>
    <row r="430" spans="1:13" x14ac:dyDescent="0.25">
      <c r="A430" s="47" t="str">
        <f>IF('Hospitalisation Details'!A430:A2772="?","Unidentified",'Hospitalisation Details'!A430)</f>
        <v>Id1908</v>
      </c>
      <c r="B430" s="47">
        <f>IF('Hospitalisation Details'!B430="?",AVERAGE('Hospitalisation Details'!$B$2:$B$2344),'Hospitalisation Details'!B430)</f>
        <v>1988</v>
      </c>
      <c r="C430" s="79" t="str">
        <f>IF(OR(('Hospitalisation Details'!C430="?"),ISBLANK('Hospitalisation Details'!C430:C2772)),"Sep",'Hospitalisation Details'!C430)</f>
        <v>Oct</v>
      </c>
      <c r="D430" s="70">
        <v>24</v>
      </c>
      <c r="E430" s="47" t="s">
        <v>460</v>
      </c>
      <c r="F430" s="80" t="s">
        <v>6469</v>
      </c>
      <c r="G430" s="70">
        <v>34</v>
      </c>
      <c r="H430" s="47">
        <v>0</v>
      </c>
      <c r="I430" s="48">
        <v>3935.18</v>
      </c>
      <c r="J430" s="47" t="s">
        <v>12</v>
      </c>
      <c r="K430" s="47" t="s">
        <v>16</v>
      </c>
      <c r="L430" s="47" t="s">
        <v>13</v>
      </c>
      <c r="M430" s="20"/>
    </row>
    <row r="431" spans="1:13" x14ac:dyDescent="0.25">
      <c r="A431" s="47" t="str">
        <f>IF('Hospitalisation Details'!A431:A2773="?","Unidentified",'Hospitalisation Details'!A431)</f>
        <v>Id1907</v>
      </c>
      <c r="B431" s="47">
        <f>IF('Hospitalisation Details'!B431="?",AVERAGE('Hospitalisation Details'!$B$2:$B$2344),'Hospitalisation Details'!B431)</f>
        <v>1993</v>
      </c>
      <c r="C431" s="79" t="str">
        <f>IF(OR(('Hospitalisation Details'!C431="?"),ISBLANK('Hospitalisation Details'!C431:C2773)),"Sep",'Hospitalisation Details'!C431)</f>
        <v>Sep</v>
      </c>
      <c r="D431" s="70">
        <v>29</v>
      </c>
      <c r="E431" s="47" t="s">
        <v>461</v>
      </c>
      <c r="F431" s="80" t="s">
        <v>6470</v>
      </c>
      <c r="G431" s="70">
        <v>29</v>
      </c>
      <c r="H431" s="47">
        <v>0</v>
      </c>
      <c r="I431" s="48">
        <v>3943.6</v>
      </c>
      <c r="J431" s="47" t="s">
        <v>11</v>
      </c>
      <c r="K431" s="47" t="s">
        <v>12</v>
      </c>
      <c r="L431" s="47" t="s">
        <v>247</v>
      </c>
      <c r="M431" s="20"/>
    </row>
    <row r="432" spans="1:13" x14ac:dyDescent="0.25">
      <c r="A432" s="47" t="str">
        <f>IF('Hospitalisation Details'!A432:A2774="?","Unidentified",'Hospitalisation Details'!A432)</f>
        <v>Id1906</v>
      </c>
      <c r="B432" s="47">
        <f>IF('Hospitalisation Details'!B432="?",AVERAGE('Hospitalisation Details'!$B$2:$B$2344),'Hospitalisation Details'!B432)</f>
        <v>1993</v>
      </c>
      <c r="C432" s="79" t="str">
        <f>IF(OR(('Hospitalisation Details'!C432="?"),ISBLANK('Hospitalisation Details'!C432:C2774)),"Sep",'Hospitalisation Details'!C432)</f>
        <v>Nov</v>
      </c>
      <c r="D432" s="70">
        <v>11</v>
      </c>
      <c r="E432" s="47" t="s">
        <v>462</v>
      </c>
      <c r="F432" s="80" t="s">
        <v>6471</v>
      </c>
      <c r="G432" s="70">
        <v>29</v>
      </c>
      <c r="H432" s="47">
        <v>1</v>
      </c>
      <c r="I432" s="48">
        <v>3947.41</v>
      </c>
      <c r="J432" s="47" t="s">
        <v>11</v>
      </c>
      <c r="K432" s="47" t="s">
        <v>11</v>
      </c>
      <c r="L432" s="47" t="s">
        <v>13</v>
      </c>
      <c r="M432" s="20"/>
    </row>
    <row r="433" spans="1:13" x14ac:dyDescent="0.25">
      <c r="A433" s="47" t="str">
        <f>IF('Hospitalisation Details'!A433:A2775="?","Unidentified",'Hospitalisation Details'!A433)</f>
        <v>Id1905</v>
      </c>
      <c r="B433" s="47">
        <f>IF('Hospitalisation Details'!B433="?",AVERAGE('Hospitalisation Details'!$B$2:$B$2344),'Hospitalisation Details'!B433)</f>
        <v>1999</v>
      </c>
      <c r="C433" s="79" t="str">
        <f>IF(OR(('Hospitalisation Details'!C433="?"),ISBLANK('Hospitalisation Details'!C433:C2775)),"Sep",'Hospitalisation Details'!C433)</f>
        <v>Jul</v>
      </c>
      <c r="D433" s="70">
        <v>10</v>
      </c>
      <c r="E433" s="47" t="s">
        <v>463</v>
      </c>
      <c r="F433" s="80" t="s">
        <v>6472</v>
      </c>
      <c r="G433" s="70">
        <v>23</v>
      </c>
      <c r="H433" s="47">
        <v>0</v>
      </c>
      <c r="I433" s="48">
        <v>3955.98</v>
      </c>
      <c r="J433" s="47" t="s">
        <v>11</v>
      </c>
      <c r="K433" s="47" t="s">
        <v>12</v>
      </c>
      <c r="L433" s="47" t="s">
        <v>300</v>
      </c>
      <c r="M433" s="20"/>
    </row>
    <row r="434" spans="1:13" x14ac:dyDescent="0.25">
      <c r="A434" s="47" t="str">
        <f>IF('Hospitalisation Details'!A434:A2776="?","Unidentified",'Hospitalisation Details'!A434)</f>
        <v>Id1904</v>
      </c>
      <c r="B434" s="47">
        <f>IF('Hospitalisation Details'!B434="?",AVERAGE('Hospitalisation Details'!$B$2:$B$2344),'Hospitalisation Details'!B434)</f>
        <v>1995</v>
      </c>
      <c r="C434" s="79" t="str">
        <f>IF(OR(('Hospitalisation Details'!C434="?"),ISBLANK('Hospitalisation Details'!C434:C2776)),"Sep",'Hospitalisation Details'!C434)</f>
        <v>Jul</v>
      </c>
      <c r="D434" s="70">
        <v>11</v>
      </c>
      <c r="E434" s="47" t="s">
        <v>464</v>
      </c>
      <c r="F434" s="80" t="s">
        <v>6473</v>
      </c>
      <c r="G434" s="70">
        <v>27</v>
      </c>
      <c r="H434" s="47">
        <v>1</v>
      </c>
      <c r="I434" s="48">
        <v>3956.07</v>
      </c>
      <c r="J434" s="47" t="s">
        <v>11</v>
      </c>
      <c r="K434" s="47" t="s">
        <v>11</v>
      </c>
      <c r="L434" s="47" t="s">
        <v>23</v>
      </c>
      <c r="M434" s="20"/>
    </row>
    <row r="435" spans="1:13" x14ac:dyDescent="0.25">
      <c r="A435" s="47" t="str">
        <f>IF('Hospitalisation Details'!A435:A2777="?","Unidentified",'Hospitalisation Details'!A435)</f>
        <v>Id1903</v>
      </c>
      <c r="B435" s="47">
        <f>IF('Hospitalisation Details'!B435="?",AVERAGE('Hospitalisation Details'!$B$2:$B$2344),'Hospitalisation Details'!B435)</f>
        <v>1990</v>
      </c>
      <c r="C435" s="79" t="str">
        <f>IF(OR(('Hospitalisation Details'!C435="?"),ISBLANK('Hospitalisation Details'!C435:C2777)),"Sep",'Hospitalisation Details'!C435)</f>
        <v>Jul</v>
      </c>
      <c r="D435" s="70">
        <v>29</v>
      </c>
      <c r="E435" s="47" t="s">
        <v>465</v>
      </c>
      <c r="F435" s="80" t="s">
        <v>6474</v>
      </c>
      <c r="G435" s="70">
        <v>32</v>
      </c>
      <c r="H435" s="47">
        <v>0</v>
      </c>
      <c r="I435" s="48">
        <v>3972.92</v>
      </c>
      <c r="J435" s="47" t="s">
        <v>11</v>
      </c>
      <c r="K435" s="47" t="s">
        <v>12</v>
      </c>
      <c r="L435" s="47" t="s">
        <v>13</v>
      </c>
      <c r="M435" s="20"/>
    </row>
    <row r="436" spans="1:13" x14ac:dyDescent="0.25">
      <c r="A436" s="47" t="str">
        <f>IF('Hospitalisation Details'!A436:A2778="?","Unidentified",'Hospitalisation Details'!A436)</f>
        <v>Id1902</v>
      </c>
      <c r="B436" s="47">
        <f>IF('Hospitalisation Details'!B436="?",AVERAGE('Hospitalisation Details'!$B$2:$B$2344),'Hospitalisation Details'!B436)</f>
        <v>1996</v>
      </c>
      <c r="C436" s="79" t="str">
        <f>IF(OR(('Hospitalisation Details'!C436="?"),ISBLANK('Hospitalisation Details'!C436:C2778)),"Sep",'Hospitalisation Details'!C436)</f>
        <v>Aug</v>
      </c>
      <c r="D436" s="70">
        <v>17</v>
      </c>
      <c r="E436" s="47" t="s">
        <v>466</v>
      </c>
      <c r="F436" s="80" t="s">
        <v>6475</v>
      </c>
      <c r="G436" s="70">
        <v>26</v>
      </c>
      <c r="H436" s="47">
        <v>2</v>
      </c>
      <c r="I436" s="48">
        <v>3981.98</v>
      </c>
      <c r="J436" s="47" t="s">
        <v>11</v>
      </c>
      <c r="K436" s="47" t="s">
        <v>11</v>
      </c>
      <c r="L436" s="47" t="s">
        <v>13</v>
      </c>
      <c r="M436" s="20"/>
    </row>
    <row r="437" spans="1:13" x14ac:dyDescent="0.25">
      <c r="A437" s="47" t="str">
        <f>IF('Hospitalisation Details'!A437:A2779="?","Unidentified",'Hospitalisation Details'!A437)</f>
        <v>Id1901</v>
      </c>
      <c r="B437" s="47">
        <f>IF('Hospitalisation Details'!B437="?",AVERAGE('Hospitalisation Details'!$B$2:$B$2344),'Hospitalisation Details'!B437)</f>
        <v>1996</v>
      </c>
      <c r="C437" s="79" t="str">
        <f>IF(OR(('Hospitalisation Details'!C437="?"),ISBLANK('Hospitalisation Details'!C437:C2779)),"Sep",'Hospitalisation Details'!C437)</f>
        <v>Sep</v>
      </c>
      <c r="D437" s="70">
        <v>8</v>
      </c>
      <c r="E437" s="47" t="s">
        <v>467</v>
      </c>
      <c r="F437" s="80" t="s">
        <v>6476</v>
      </c>
      <c r="G437" s="70">
        <v>26</v>
      </c>
      <c r="H437" s="47">
        <v>2</v>
      </c>
      <c r="I437" s="48">
        <v>3987.93</v>
      </c>
      <c r="J437" s="47" t="s">
        <v>11</v>
      </c>
      <c r="K437" s="47" t="s">
        <v>11</v>
      </c>
      <c r="L437" s="47" t="s">
        <v>42</v>
      </c>
      <c r="M437" s="20"/>
    </row>
    <row r="438" spans="1:13" x14ac:dyDescent="0.25">
      <c r="A438" s="47" t="str">
        <f>IF('Hospitalisation Details'!A438:A2780="?","Unidentified",'Hospitalisation Details'!A438)</f>
        <v>Id1900</v>
      </c>
      <c r="B438" s="47">
        <f>IF('Hospitalisation Details'!B438="?",AVERAGE('Hospitalisation Details'!$B$2:$B$2344),'Hospitalisation Details'!B438)</f>
        <v>1990</v>
      </c>
      <c r="C438" s="79" t="str">
        <f>IF(OR(('Hospitalisation Details'!C438="?"),ISBLANK('Hospitalisation Details'!C438:C2780)),"Sep",'Hospitalisation Details'!C438)</f>
        <v>Nov</v>
      </c>
      <c r="D438" s="70">
        <v>22</v>
      </c>
      <c r="E438" s="47" t="s">
        <v>468</v>
      </c>
      <c r="F438" s="80" t="s">
        <v>6477</v>
      </c>
      <c r="G438" s="70">
        <v>32</v>
      </c>
      <c r="H438" s="47">
        <v>0</v>
      </c>
      <c r="I438" s="48">
        <v>3989.84</v>
      </c>
      <c r="J438" s="47" t="s">
        <v>11</v>
      </c>
      <c r="K438" s="47" t="s">
        <v>11</v>
      </c>
      <c r="L438" s="47" t="s">
        <v>42</v>
      </c>
      <c r="M438" s="20"/>
    </row>
    <row r="439" spans="1:13" x14ac:dyDescent="0.25">
      <c r="A439" s="47" t="str">
        <f>IF('Hospitalisation Details'!A439:A2781="?","Unidentified",'Hospitalisation Details'!A439)</f>
        <v>Id1899</v>
      </c>
      <c r="B439" s="47">
        <f>IF('Hospitalisation Details'!B439="?",AVERAGE('Hospitalisation Details'!$B$2:$B$2344),'Hospitalisation Details'!B439)</f>
        <v>1990</v>
      </c>
      <c r="C439" s="79" t="str">
        <f>IF(OR(('Hospitalisation Details'!C439="?"),ISBLANK('Hospitalisation Details'!C439:C2781)),"Sep",'Hospitalisation Details'!C439)</f>
        <v>Nov</v>
      </c>
      <c r="D439" s="70">
        <v>1</v>
      </c>
      <c r="E439" s="47" t="s">
        <v>469</v>
      </c>
      <c r="F439" s="80" t="s">
        <v>6478</v>
      </c>
      <c r="G439" s="70">
        <v>32</v>
      </c>
      <c r="H439" s="47">
        <v>0</v>
      </c>
      <c r="I439" s="48">
        <v>3994.18</v>
      </c>
      <c r="J439" s="47" t="s">
        <v>11</v>
      </c>
      <c r="K439" s="47" t="s">
        <v>11</v>
      </c>
      <c r="L439" s="47" t="s">
        <v>13</v>
      </c>
      <c r="M439" s="20"/>
    </row>
    <row r="440" spans="1:13" x14ac:dyDescent="0.25">
      <c r="A440" s="47" t="str">
        <f>IF('Hospitalisation Details'!A440:A2782="?","Unidentified",'Hospitalisation Details'!A440)</f>
        <v>Id1898</v>
      </c>
      <c r="B440" s="47">
        <f>IF('Hospitalisation Details'!B440="?",AVERAGE('Hospitalisation Details'!$B$2:$B$2344),'Hospitalisation Details'!B440)</f>
        <v>1989</v>
      </c>
      <c r="C440" s="79" t="str">
        <f>IF(OR(('Hospitalisation Details'!C440="?"),ISBLANK('Hospitalisation Details'!C440:C2782)),"Sep",'Hospitalisation Details'!C440)</f>
        <v>Jul</v>
      </c>
      <c r="D440" s="70">
        <v>10</v>
      </c>
      <c r="E440" s="47" t="s">
        <v>470</v>
      </c>
      <c r="F440" s="80" t="s">
        <v>6479</v>
      </c>
      <c r="G440" s="70">
        <v>33</v>
      </c>
      <c r="H440" s="47">
        <v>3</v>
      </c>
      <c r="I440" s="48">
        <v>4002.36</v>
      </c>
      <c r="J440" s="47" t="s">
        <v>11</v>
      </c>
      <c r="K440" s="47" t="s">
        <v>16</v>
      </c>
      <c r="L440" s="47" t="s">
        <v>13</v>
      </c>
      <c r="M440" s="20"/>
    </row>
    <row r="441" spans="1:13" x14ac:dyDescent="0.25">
      <c r="A441" s="47" t="str">
        <f>IF('Hospitalisation Details'!A441:A2783="?","Unidentified",'Hospitalisation Details'!A441)</f>
        <v>Id1897</v>
      </c>
      <c r="B441" s="47">
        <f>IF('Hospitalisation Details'!B441="?",AVERAGE('Hospitalisation Details'!$B$2:$B$2344),'Hospitalisation Details'!B441)</f>
        <v>2000</v>
      </c>
      <c r="C441" s="79" t="str">
        <f>IF(OR(('Hospitalisation Details'!C441="?"),ISBLANK('Hospitalisation Details'!C441:C2783)),"Sep",'Hospitalisation Details'!C441)</f>
        <v>Sep</v>
      </c>
      <c r="D441" s="70">
        <v>13</v>
      </c>
      <c r="E441" s="47" t="s">
        <v>471</v>
      </c>
      <c r="F441" s="80" t="s">
        <v>6480</v>
      </c>
      <c r="G441" s="70">
        <v>22</v>
      </c>
      <c r="H441" s="47">
        <v>3</v>
      </c>
      <c r="I441" s="48">
        <v>4005.42</v>
      </c>
      <c r="J441" s="47" t="s">
        <v>11</v>
      </c>
      <c r="K441" s="47" t="s">
        <v>16</v>
      </c>
      <c r="L441" s="47" t="s">
        <v>164</v>
      </c>
      <c r="M441" s="20"/>
    </row>
    <row r="442" spans="1:13" x14ac:dyDescent="0.25">
      <c r="A442" s="47" t="str">
        <f>IF('Hospitalisation Details'!A442:A2784="?","Unidentified",'Hospitalisation Details'!A442)</f>
        <v>Id1896</v>
      </c>
      <c r="B442" s="47">
        <f>IF('Hospitalisation Details'!B442="?",AVERAGE('Hospitalisation Details'!$B$2:$B$2344),'Hospitalisation Details'!B442)</f>
        <v>1992</v>
      </c>
      <c r="C442" s="79" t="str">
        <f>IF(OR(('Hospitalisation Details'!C442="?"),ISBLANK('Hospitalisation Details'!C442:C2784)),"Sep",'Hospitalisation Details'!C442)</f>
        <v>Oct</v>
      </c>
      <c r="D442" s="70">
        <v>11</v>
      </c>
      <c r="E442" s="47" t="s">
        <v>472</v>
      </c>
      <c r="F442" s="80" t="s">
        <v>6481</v>
      </c>
      <c r="G442" s="70">
        <v>30</v>
      </c>
      <c r="H442" s="47">
        <v>1</v>
      </c>
      <c r="I442" s="48">
        <v>4032.24</v>
      </c>
      <c r="J442" s="47" t="s">
        <v>12</v>
      </c>
      <c r="K442" s="47" t="s">
        <v>12</v>
      </c>
      <c r="L442" s="47" t="s">
        <v>23</v>
      </c>
      <c r="M442" s="20"/>
    </row>
    <row r="443" spans="1:13" x14ac:dyDescent="0.25">
      <c r="A443" s="47" t="str">
        <f>IF('Hospitalisation Details'!A443:A2785="?","Unidentified",'Hospitalisation Details'!A443)</f>
        <v>Id1895</v>
      </c>
      <c r="B443" s="47">
        <f>IF('Hospitalisation Details'!B443="?",AVERAGE('Hospitalisation Details'!$B$2:$B$2344),'Hospitalisation Details'!B443)</f>
        <v>1984</v>
      </c>
      <c r="C443" s="79" t="str">
        <f>IF(OR(('Hospitalisation Details'!C443="?"),ISBLANK('Hospitalisation Details'!C443:C2785)),"Sep",'Hospitalisation Details'!C443)</f>
        <v>Jul</v>
      </c>
      <c r="D443" s="70">
        <v>7</v>
      </c>
      <c r="E443" s="47" t="s">
        <v>473</v>
      </c>
      <c r="F443" s="80" t="s">
        <v>6482</v>
      </c>
      <c r="G443" s="70">
        <v>38</v>
      </c>
      <c r="H443" s="47">
        <v>3</v>
      </c>
      <c r="I443" s="48">
        <v>4038.41</v>
      </c>
      <c r="J443" s="47" t="s">
        <v>11</v>
      </c>
      <c r="K443" s="47" t="s">
        <v>16</v>
      </c>
      <c r="L443" s="47" t="s">
        <v>13</v>
      </c>
      <c r="M443" s="20"/>
    </row>
    <row r="444" spans="1:13" x14ac:dyDescent="0.25">
      <c r="A444" s="47" t="str">
        <f>IF('Hospitalisation Details'!A444:A2786="?","Unidentified",'Hospitalisation Details'!A444)</f>
        <v>Id1894</v>
      </c>
      <c r="B444" s="47">
        <f>IF('Hospitalisation Details'!B444="?",AVERAGE('Hospitalisation Details'!$B$2:$B$2344),'Hospitalisation Details'!B444)</f>
        <v>1983</v>
      </c>
      <c r="C444" s="79" t="str">
        <f>IF(OR(('Hospitalisation Details'!C444="?"),ISBLANK('Hospitalisation Details'!C444:C2786)),"Sep",'Hospitalisation Details'!C444)</f>
        <v>Nov</v>
      </c>
      <c r="D444" s="70">
        <v>10</v>
      </c>
      <c r="E444" s="47" t="s">
        <v>474</v>
      </c>
      <c r="F444" s="80" t="s">
        <v>6483</v>
      </c>
      <c r="G444" s="70">
        <v>39</v>
      </c>
      <c r="H444" s="47">
        <v>3</v>
      </c>
      <c r="I444" s="48">
        <v>4039.9</v>
      </c>
      <c r="J444" s="47" t="s">
        <v>11</v>
      </c>
      <c r="K444" s="47" t="s">
        <v>16</v>
      </c>
      <c r="L444" s="47" t="s">
        <v>13</v>
      </c>
      <c r="M444" s="20"/>
    </row>
    <row r="445" spans="1:13" x14ac:dyDescent="0.25">
      <c r="A445" s="47" t="str">
        <f>IF('Hospitalisation Details'!A445:A2787="?","Unidentified",'Hospitalisation Details'!A445)</f>
        <v>Id1893</v>
      </c>
      <c r="B445" s="47">
        <f>IF('Hospitalisation Details'!B445="?",AVERAGE('Hospitalisation Details'!$B$2:$B$2344),'Hospitalisation Details'!B445)</f>
        <v>1993</v>
      </c>
      <c r="C445" s="79" t="str">
        <f>IF(OR(('Hospitalisation Details'!C445="?"),ISBLANK('Hospitalisation Details'!C445:C2787)),"Sep",'Hospitalisation Details'!C445)</f>
        <v>Dec</v>
      </c>
      <c r="D445" s="70">
        <v>26</v>
      </c>
      <c r="E445" s="47" t="s">
        <v>475</v>
      </c>
      <c r="F445" s="80" t="s">
        <v>6484</v>
      </c>
      <c r="G445" s="70">
        <v>29</v>
      </c>
      <c r="H445" s="47">
        <v>1</v>
      </c>
      <c r="I445" s="48">
        <v>4040.56</v>
      </c>
      <c r="J445" s="47" t="s">
        <v>12</v>
      </c>
      <c r="K445" s="47" t="s">
        <v>12</v>
      </c>
      <c r="L445" s="47" t="s">
        <v>164</v>
      </c>
      <c r="M445" s="20"/>
    </row>
    <row r="446" spans="1:13" x14ac:dyDescent="0.25">
      <c r="A446" s="47" t="str">
        <f>IF('Hospitalisation Details'!A446:A2788="?","Unidentified",'Hospitalisation Details'!A446)</f>
        <v>Id1892</v>
      </c>
      <c r="B446" s="47">
        <f>IF('Hospitalisation Details'!B446="?",AVERAGE('Hospitalisation Details'!$B$2:$B$2344),'Hospitalisation Details'!B446)</f>
        <v>1988</v>
      </c>
      <c r="C446" s="79" t="str">
        <f>IF(OR(('Hospitalisation Details'!C446="?"),ISBLANK('Hospitalisation Details'!C446:C2788)),"Sep",'Hospitalisation Details'!C446)</f>
        <v>Nov</v>
      </c>
      <c r="D446" s="70">
        <v>30</v>
      </c>
      <c r="E446" s="47" t="s">
        <v>476</v>
      </c>
      <c r="F446" s="80" t="s">
        <v>6485</v>
      </c>
      <c r="G446" s="70">
        <v>34</v>
      </c>
      <c r="H446" s="47">
        <v>3</v>
      </c>
      <c r="I446" s="48">
        <v>4047.94</v>
      </c>
      <c r="J446" s="47" t="s">
        <v>11</v>
      </c>
      <c r="K446" s="47" t="s">
        <v>16</v>
      </c>
      <c r="L446" s="47" t="s">
        <v>13</v>
      </c>
      <c r="M446" s="20"/>
    </row>
    <row r="447" spans="1:13" x14ac:dyDescent="0.25">
      <c r="A447" s="47" t="str">
        <f>IF('Hospitalisation Details'!A447:A2789="?","Unidentified",'Hospitalisation Details'!A447)</f>
        <v>Id1891</v>
      </c>
      <c r="B447" s="47">
        <f>IF('Hospitalisation Details'!B447="?",AVERAGE('Hospitalisation Details'!$B$2:$B$2344),'Hospitalisation Details'!B447)</f>
        <v>1993</v>
      </c>
      <c r="C447" s="79" t="str">
        <f>IF(OR(('Hospitalisation Details'!C447="?"),ISBLANK('Hospitalisation Details'!C447:C2789)),"Sep",'Hospitalisation Details'!C447)</f>
        <v>Aug</v>
      </c>
      <c r="D447" s="70">
        <v>13</v>
      </c>
      <c r="E447" s="47" t="s">
        <v>477</v>
      </c>
      <c r="F447" s="80" t="s">
        <v>6486</v>
      </c>
      <c r="G447" s="70">
        <v>29</v>
      </c>
      <c r="H447" s="47">
        <v>2</v>
      </c>
      <c r="I447" s="48">
        <v>4058.12</v>
      </c>
      <c r="J447" s="47" t="s">
        <v>11</v>
      </c>
      <c r="K447" s="47" t="s">
        <v>16</v>
      </c>
      <c r="L447" s="47" t="s">
        <v>13</v>
      </c>
      <c r="M447" s="20"/>
    </row>
    <row r="448" spans="1:13" x14ac:dyDescent="0.25">
      <c r="A448" s="47" t="str">
        <f>IF('Hospitalisation Details'!A448:A2790="?","Unidentified",'Hospitalisation Details'!A448)</f>
        <v>Id1890</v>
      </c>
      <c r="B448" s="47">
        <f>IF('Hospitalisation Details'!B448="?",AVERAGE('Hospitalisation Details'!$B$2:$B$2344),'Hospitalisation Details'!B448)</f>
        <v>1995</v>
      </c>
      <c r="C448" s="79" t="str">
        <f>IF(OR(('Hospitalisation Details'!C448="?"),ISBLANK('Hospitalisation Details'!C448:C2790)),"Sep",'Hospitalisation Details'!C448)</f>
        <v>Sep</v>
      </c>
      <c r="D448" s="70">
        <v>14</v>
      </c>
      <c r="E448" s="47" t="s">
        <v>478</v>
      </c>
      <c r="F448" s="80" t="s">
        <v>6487</v>
      </c>
      <c r="G448" s="70">
        <v>27</v>
      </c>
      <c r="H448" s="47">
        <v>2</v>
      </c>
      <c r="I448" s="48">
        <v>4058.71</v>
      </c>
      <c r="J448" s="47" t="s">
        <v>12</v>
      </c>
      <c r="K448" s="47" t="s">
        <v>12</v>
      </c>
      <c r="L448" s="47" t="s">
        <v>23</v>
      </c>
      <c r="M448" s="20"/>
    </row>
    <row r="449" spans="1:13" x14ac:dyDescent="0.25">
      <c r="A449" s="47" t="str">
        <f>IF('Hospitalisation Details'!A449:A2791="?","Unidentified",'Hospitalisation Details'!A449)</f>
        <v>Id1889</v>
      </c>
      <c r="B449" s="47">
        <f>IF('Hospitalisation Details'!B449="?",AVERAGE('Hospitalisation Details'!$B$2:$B$2344),'Hospitalisation Details'!B449)</f>
        <v>1983</v>
      </c>
      <c r="C449" s="79" t="str">
        <f>IF(OR(('Hospitalisation Details'!C449="?"),ISBLANK('Hospitalisation Details'!C449:C2791)),"Sep",'Hospitalisation Details'!C449)</f>
        <v>Sep</v>
      </c>
      <c r="D449" s="70">
        <v>16</v>
      </c>
      <c r="E449" s="47" t="s">
        <v>479</v>
      </c>
      <c r="F449" s="80" t="s">
        <v>6488</v>
      </c>
      <c r="G449" s="70">
        <v>39</v>
      </c>
      <c r="H449" s="47">
        <v>3</v>
      </c>
      <c r="I449" s="48">
        <v>4070.42</v>
      </c>
      <c r="J449" s="47" t="s">
        <v>11</v>
      </c>
      <c r="K449" s="47" t="s">
        <v>16</v>
      </c>
      <c r="L449" s="47" t="s">
        <v>13</v>
      </c>
      <c r="M449" s="20"/>
    </row>
    <row r="450" spans="1:13" x14ac:dyDescent="0.25">
      <c r="A450" s="47" t="str">
        <f>IF('Hospitalisation Details'!A450:A2792="?","Unidentified",'Hospitalisation Details'!A450)</f>
        <v>Id1888</v>
      </c>
      <c r="B450" s="47">
        <f>IF('Hospitalisation Details'!B450="?",AVERAGE('Hospitalisation Details'!$B$2:$B$2344),'Hospitalisation Details'!B450)</f>
        <v>2002</v>
      </c>
      <c r="C450" s="79" t="str">
        <f>IF(OR(('Hospitalisation Details'!C450="?"),ISBLANK('Hospitalisation Details'!C450:C2792)),"Sep",'Hospitalisation Details'!C450)</f>
        <v>Oct</v>
      </c>
      <c r="D450" s="70">
        <v>18</v>
      </c>
      <c r="E450" s="47" t="s">
        <v>480</v>
      </c>
      <c r="F450" s="80" t="s">
        <v>6489</v>
      </c>
      <c r="G450" s="70">
        <v>20</v>
      </c>
      <c r="H450" s="47">
        <v>0</v>
      </c>
      <c r="I450" s="48">
        <v>4070.51</v>
      </c>
      <c r="J450" s="47" t="s">
        <v>11</v>
      </c>
      <c r="K450" s="47" t="s">
        <v>16</v>
      </c>
      <c r="L450" s="47" t="s">
        <v>23</v>
      </c>
      <c r="M450" s="20"/>
    </row>
    <row r="451" spans="1:13" x14ac:dyDescent="0.25">
      <c r="A451" s="47" t="str">
        <f>IF('Hospitalisation Details'!A451:A2793="?","Unidentified",'Hospitalisation Details'!A451)</f>
        <v>Id1887</v>
      </c>
      <c r="B451" s="47">
        <f>IF('Hospitalisation Details'!B451="?",AVERAGE('Hospitalisation Details'!$B$2:$B$2344),'Hospitalisation Details'!B451)</f>
        <v>1990</v>
      </c>
      <c r="C451" s="79" t="str">
        <f>IF(OR(('Hospitalisation Details'!C451="?"),ISBLANK('Hospitalisation Details'!C451:C2793)),"Sep",'Hospitalisation Details'!C451)</f>
        <v>Dec</v>
      </c>
      <c r="D451" s="70">
        <v>1</v>
      </c>
      <c r="E451" s="47" t="s">
        <v>481</v>
      </c>
      <c r="F451" s="80" t="s">
        <v>6490</v>
      </c>
      <c r="G451" s="70">
        <v>32</v>
      </c>
      <c r="H451" s="47">
        <v>1</v>
      </c>
      <c r="I451" s="48">
        <v>4074.45</v>
      </c>
      <c r="J451" s="47" t="s">
        <v>12</v>
      </c>
      <c r="K451" s="47" t="s">
        <v>11</v>
      </c>
      <c r="L451" s="47" t="s">
        <v>13</v>
      </c>
      <c r="M451" s="20"/>
    </row>
    <row r="452" spans="1:13" x14ac:dyDescent="0.25">
      <c r="A452" s="47" t="str">
        <f>IF('Hospitalisation Details'!A452:A2794="?","Unidentified",'Hospitalisation Details'!A452)</f>
        <v>Id1886</v>
      </c>
      <c r="B452" s="47">
        <f>IF('Hospitalisation Details'!B452="?",AVERAGE('Hospitalisation Details'!$B$2:$B$2344),'Hospitalisation Details'!B452)</f>
        <v>1990</v>
      </c>
      <c r="C452" s="79" t="str">
        <f>IF(OR(('Hospitalisation Details'!C452="?"),ISBLANK('Hospitalisation Details'!C452:C2794)),"Sep",'Hospitalisation Details'!C452)</f>
        <v>Dec</v>
      </c>
      <c r="D452" s="70">
        <v>14</v>
      </c>
      <c r="E452" s="47" t="s">
        <v>482</v>
      </c>
      <c r="F452" s="80" t="s">
        <v>6491</v>
      </c>
      <c r="G452" s="70">
        <v>32</v>
      </c>
      <c r="H452" s="47">
        <v>1</v>
      </c>
      <c r="I452" s="48">
        <v>4076.5</v>
      </c>
      <c r="J452" s="47" t="s">
        <v>11</v>
      </c>
      <c r="K452" s="47" t="s">
        <v>12</v>
      </c>
      <c r="L452" s="47" t="s">
        <v>42</v>
      </c>
      <c r="M452" s="20"/>
    </row>
    <row r="453" spans="1:13" x14ac:dyDescent="0.25">
      <c r="A453" s="47" t="str">
        <f>IF('Hospitalisation Details'!A453:A2795="?","Unidentified",'Hospitalisation Details'!A453)</f>
        <v>Id1885</v>
      </c>
      <c r="B453" s="47">
        <f>IF('Hospitalisation Details'!B453="?",AVERAGE('Hospitalisation Details'!$B$2:$B$2344),'Hospitalisation Details'!B453)</f>
        <v>1994</v>
      </c>
      <c r="C453" s="79" t="str">
        <f>IF(OR(('Hospitalisation Details'!C453="?"),ISBLANK('Hospitalisation Details'!C453:C2795)),"Sep",'Hospitalisation Details'!C453)</f>
        <v>Aug</v>
      </c>
      <c r="D453" s="70">
        <v>21</v>
      </c>
      <c r="E453" s="47" t="s">
        <v>483</v>
      </c>
      <c r="F453" s="80" t="s">
        <v>6492</v>
      </c>
      <c r="G453" s="70">
        <v>28</v>
      </c>
      <c r="H453" s="47">
        <v>1</v>
      </c>
      <c r="I453" s="48">
        <v>4133.6400000000003</v>
      </c>
      <c r="J453" s="47" t="s">
        <v>11</v>
      </c>
      <c r="K453" s="47" t="s">
        <v>12</v>
      </c>
      <c r="L453" s="47" t="s">
        <v>23</v>
      </c>
      <c r="M453" s="20"/>
    </row>
    <row r="454" spans="1:13" x14ac:dyDescent="0.25">
      <c r="A454" s="47" t="str">
        <f>IF('Hospitalisation Details'!A454:A2796="?","Unidentified",'Hospitalisation Details'!A454)</f>
        <v>Id1884</v>
      </c>
      <c r="B454" s="47">
        <f>IF('Hospitalisation Details'!B454="?",AVERAGE('Hospitalisation Details'!$B$2:$B$2344),'Hospitalisation Details'!B454)</f>
        <v>1991</v>
      </c>
      <c r="C454" s="79" t="str">
        <f>IF(OR(('Hospitalisation Details'!C454="?"),ISBLANK('Hospitalisation Details'!C454:C2796)),"Sep",'Hospitalisation Details'!C454)</f>
        <v>Aug</v>
      </c>
      <c r="D454" s="70">
        <v>6</v>
      </c>
      <c r="E454" s="47" t="s">
        <v>484</v>
      </c>
      <c r="F454" s="80" t="s">
        <v>6493</v>
      </c>
      <c r="G454" s="70">
        <v>31</v>
      </c>
      <c r="H454" s="47">
        <v>0</v>
      </c>
      <c r="I454" s="48">
        <v>4134.08</v>
      </c>
      <c r="J454" s="47" t="s">
        <v>11</v>
      </c>
      <c r="K454" s="47" t="s">
        <v>16</v>
      </c>
      <c r="L454" s="47" t="s">
        <v>23</v>
      </c>
      <c r="M454" s="20"/>
    </row>
    <row r="455" spans="1:13" x14ac:dyDescent="0.25">
      <c r="A455" s="47" t="str">
        <f>IF('Hospitalisation Details'!A455:A2797="?","Unidentified",'Hospitalisation Details'!A455)</f>
        <v>Id1883</v>
      </c>
      <c r="B455" s="47">
        <f>IF('Hospitalisation Details'!B455="?",AVERAGE('Hospitalisation Details'!$B$2:$B$2344),'Hospitalisation Details'!B455)</f>
        <v>1992</v>
      </c>
      <c r="C455" s="79" t="str">
        <f>IF(OR(('Hospitalisation Details'!C455="?"),ISBLANK('Hospitalisation Details'!C455:C2797)),"Sep",'Hospitalisation Details'!C455)</f>
        <v>Jun</v>
      </c>
      <c r="D455" s="70">
        <v>18</v>
      </c>
      <c r="E455" s="47" t="s">
        <v>485</v>
      </c>
      <c r="F455" s="80" t="s">
        <v>6494</v>
      </c>
      <c r="G455" s="70">
        <v>30</v>
      </c>
      <c r="H455" s="47">
        <v>0</v>
      </c>
      <c r="I455" s="48">
        <v>4137.5200000000004</v>
      </c>
      <c r="J455" s="47" t="s">
        <v>11</v>
      </c>
      <c r="K455" s="47" t="s">
        <v>12</v>
      </c>
      <c r="L455" s="47" t="s">
        <v>247</v>
      </c>
      <c r="M455" s="20"/>
    </row>
    <row r="456" spans="1:13" x14ac:dyDescent="0.25">
      <c r="A456" s="47" t="str">
        <f>IF('Hospitalisation Details'!A456:A2798="?","Unidentified",'Hospitalisation Details'!A456)</f>
        <v>Id1882</v>
      </c>
      <c r="B456" s="47">
        <f>IF('Hospitalisation Details'!B456="?",AVERAGE('Hospitalisation Details'!$B$2:$B$2344),'Hospitalisation Details'!B456)</f>
        <v>1992</v>
      </c>
      <c r="C456" s="79" t="str">
        <f>IF(OR(('Hospitalisation Details'!C456="?"),ISBLANK('Hospitalisation Details'!C456:C2798)),"Sep",'Hospitalisation Details'!C456)</f>
        <v>Jun</v>
      </c>
      <c r="D456" s="70">
        <v>28</v>
      </c>
      <c r="E456" s="47" t="s">
        <v>486</v>
      </c>
      <c r="F456" s="80" t="s">
        <v>6495</v>
      </c>
      <c r="G456" s="70">
        <v>30</v>
      </c>
      <c r="H456" s="47">
        <v>1</v>
      </c>
      <c r="I456" s="48">
        <v>4149.74</v>
      </c>
      <c r="J456" s="47" t="s">
        <v>11</v>
      </c>
      <c r="K456" s="47" t="s">
        <v>16</v>
      </c>
      <c r="L456" s="47" t="s">
        <v>42</v>
      </c>
      <c r="M456" s="20"/>
    </row>
    <row r="457" spans="1:13" x14ac:dyDescent="0.25">
      <c r="A457" s="47" t="str">
        <f>IF('Hospitalisation Details'!A457:A2799="?","Unidentified",'Hospitalisation Details'!A457)</f>
        <v>Id1881</v>
      </c>
      <c r="B457" s="47">
        <f>IF('Hospitalisation Details'!B457="?",AVERAGE('Hospitalisation Details'!$B$2:$B$2344),'Hospitalisation Details'!B457)</f>
        <v>1992</v>
      </c>
      <c r="C457" s="79" t="str">
        <f>IF(OR(('Hospitalisation Details'!C457="?"),ISBLANK('Hospitalisation Details'!C457:C2799)),"Sep",'Hospitalisation Details'!C457)</f>
        <v>Aug</v>
      </c>
      <c r="D457" s="70">
        <v>4</v>
      </c>
      <c r="E457" s="47" t="s">
        <v>487</v>
      </c>
      <c r="F457" s="80" t="s">
        <v>6496</v>
      </c>
      <c r="G457" s="70">
        <v>30</v>
      </c>
      <c r="H457" s="47">
        <v>1</v>
      </c>
      <c r="I457" s="48">
        <v>4151.03</v>
      </c>
      <c r="J457" s="47" t="s">
        <v>11</v>
      </c>
      <c r="K457" s="47" t="s">
        <v>11</v>
      </c>
      <c r="L457" s="47" t="s">
        <v>13</v>
      </c>
      <c r="M457" s="20"/>
    </row>
    <row r="458" spans="1:13" x14ac:dyDescent="0.25">
      <c r="A458" s="47" t="str">
        <f>IF('Hospitalisation Details'!A458:A2800="?","Unidentified",'Hospitalisation Details'!A458)</f>
        <v>Id1880</v>
      </c>
      <c r="B458" s="47">
        <f>IF('Hospitalisation Details'!B458="?",AVERAGE('Hospitalisation Details'!$B$2:$B$2344),'Hospitalisation Details'!B458)</f>
        <v>1998</v>
      </c>
      <c r="C458" s="79" t="str">
        <f>IF(OR(('Hospitalisation Details'!C458="?"),ISBLANK('Hospitalisation Details'!C458:C2800)),"Sep",'Hospitalisation Details'!C458)</f>
        <v>Nov</v>
      </c>
      <c r="D458" s="70">
        <v>26</v>
      </c>
      <c r="E458" s="47" t="s">
        <v>488</v>
      </c>
      <c r="F458" s="80" t="s">
        <v>6497</v>
      </c>
      <c r="G458" s="70">
        <v>24</v>
      </c>
      <c r="H458" s="47">
        <v>0</v>
      </c>
      <c r="I458" s="48">
        <v>4154.97</v>
      </c>
      <c r="J458" s="47" t="s">
        <v>11</v>
      </c>
      <c r="K458" s="47" t="s">
        <v>16</v>
      </c>
      <c r="L458" s="47" t="s">
        <v>23</v>
      </c>
      <c r="M458" s="20"/>
    </row>
    <row r="459" spans="1:13" x14ac:dyDescent="0.25">
      <c r="A459" s="47" t="str">
        <f>IF('Hospitalisation Details'!A459:A2801="?","Unidentified",'Hospitalisation Details'!A459)</f>
        <v>Id1879</v>
      </c>
      <c r="B459" s="47">
        <f>IF('Hospitalisation Details'!B459="?",AVERAGE('Hospitalisation Details'!$B$2:$B$2344),'Hospitalisation Details'!B459)</f>
        <v>1984</v>
      </c>
      <c r="C459" s="79" t="str">
        <f>IF(OR(('Hospitalisation Details'!C459="?"),ISBLANK('Hospitalisation Details'!C459:C2801)),"Sep",'Hospitalisation Details'!C459)</f>
        <v>Sep</v>
      </c>
      <c r="D459" s="70">
        <v>16</v>
      </c>
      <c r="E459" s="47" t="s">
        <v>489</v>
      </c>
      <c r="F459" s="80" t="s">
        <v>6498</v>
      </c>
      <c r="G459" s="70">
        <v>38</v>
      </c>
      <c r="H459" s="47">
        <v>3</v>
      </c>
      <c r="I459" s="48">
        <v>4163.21</v>
      </c>
      <c r="J459" s="47" t="s">
        <v>11</v>
      </c>
      <c r="K459" s="47" t="s">
        <v>11</v>
      </c>
      <c r="L459" s="47" t="s">
        <v>23</v>
      </c>
      <c r="M459" s="20"/>
    </row>
    <row r="460" spans="1:13" x14ac:dyDescent="0.25">
      <c r="A460" s="47" t="str">
        <f>IF('Hospitalisation Details'!A460:A2802="?","Unidentified",'Hospitalisation Details'!A460)</f>
        <v>Id1878</v>
      </c>
      <c r="B460" s="47">
        <f>IF('Hospitalisation Details'!B460="?",AVERAGE('Hospitalisation Details'!$B$2:$B$2344),'Hospitalisation Details'!B460)</f>
        <v>1989</v>
      </c>
      <c r="C460" s="79" t="str">
        <f>IF(OR(('Hospitalisation Details'!C460="?"),ISBLANK('Hospitalisation Details'!C460:C2802)),"Sep",'Hospitalisation Details'!C460)</f>
        <v>Jun</v>
      </c>
      <c r="D460" s="70">
        <v>25</v>
      </c>
      <c r="E460" s="47" t="s">
        <v>490</v>
      </c>
      <c r="F460" s="80" t="s">
        <v>6499</v>
      </c>
      <c r="G460" s="70">
        <v>33</v>
      </c>
      <c r="H460" s="47">
        <v>0</v>
      </c>
      <c r="I460" s="48">
        <v>4185.1000000000004</v>
      </c>
      <c r="J460" s="47" t="s">
        <v>11</v>
      </c>
      <c r="K460" s="47" t="s">
        <v>12</v>
      </c>
      <c r="L460" s="47" t="s">
        <v>13</v>
      </c>
      <c r="M460" s="20"/>
    </row>
    <row r="461" spans="1:13" x14ac:dyDescent="0.25">
      <c r="A461" s="47" t="str">
        <f>IF('Hospitalisation Details'!A461:A2803="?","Unidentified",'Hospitalisation Details'!A461)</f>
        <v>Id1877</v>
      </c>
      <c r="B461" s="47">
        <f>IF('Hospitalisation Details'!B461="?",AVERAGE('Hospitalisation Details'!$B$2:$B$2344),'Hospitalisation Details'!B461)</f>
        <v>1995</v>
      </c>
      <c r="C461" s="79" t="str">
        <f>IF(OR(('Hospitalisation Details'!C461="?"),ISBLANK('Hospitalisation Details'!C461:C2803)),"Sep",'Hospitalisation Details'!C461)</f>
        <v>Oct</v>
      </c>
      <c r="D461" s="70">
        <v>3</v>
      </c>
      <c r="E461" s="47" t="s">
        <v>491</v>
      </c>
      <c r="F461" s="80" t="s">
        <v>6500</v>
      </c>
      <c r="G461" s="70">
        <v>27</v>
      </c>
      <c r="H461" s="47">
        <v>0</v>
      </c>
      <c r="I461" s="48">
        <v>4188.7299999999996</v>
      </c>
      <c r="J461" s="47" t="s">
        <v>11</v>
      </c>
      <c r="K461" s="47" t="s">
        <v>11</v>
      </c>
      <c r="L461" s="47" t="s">
        <v>200</v>
      </c>
      <c r="M461" s="20"/>
    </row>
    <row r="462" spans="1:13" x14ac:dyDescent="0.25">
      <c r="A462" s="47" t="str">
        <f>IF('Hospitalisation Details'!A462:A2804="?","Unidentified",'Hospitalisation Details'!A462)</f>
        <v>Id1876</v>
      </c>
      <c r="B462" s="47">
        <f>IF('Hospitalisation Details'!B462="?",AVERAGE('Hospitalisation Details'!$B$2:$B$2344),'Hospitalisation Details'!B462)</f>
        <v>1997</v>
      </c>
      <c r="C462" s="79" t="str">
        <f>IF(OR(('Hospitalisation Details'!C462="?"),ISBLANK('Hospitalisation Details'!C462:C2804)),"Sep",'Hospitalisation Details'!C462)</f>
        <v>Sep</v>
      </c>
      <c r="D462" s="70">
        <v>6</v>
      </c>
      <c r="E462" s="47" t="s">
        <v>492</v>
      </c>
      <c r="F462" s="80" t="s">
        <v>6501</v>
      </c>
      <c r="G462" s="70">
        <v>25</v>
      </c>
      <c r="H462" s="47">
        <v>2</v>
      </c>
      <c r="I462" s="48">
        <v>4189.1099999999997</v>
      </c>
      <c r="J462" s="47" t="s">
        <v>11</v>
      </c>
      <c r="K462" s="47" t="s">
        <v>11</v>
      </c>
      <c r="L462" s="47" t="s">
        <v>23</v>
      </c>
      <c r="M462" s="20"/>
    </row>
    <row r="463" spans="1:13" x14ac:dyDescent="0.25">
      <c r="A463" s="47" t="str">
        <f>IF('Hospitalisation Details'!A463:A2805="?","Unidentified",'Hospitalisation Details'!A463)</f>
        <v>Id1875</v>
      </c>
      <c r="B463" s="47">
        <f>IF('Hospitalisation Details'!B463="?",AVERAGE('Hospitalisation Details'!$B$2:$B$2344),'Hospitalisation Details'!B463)</f>
        <v>1998</v>
      </c>
      <c r="C463" s="79" t="str">
        <f>IF(OR(('Hospitalisation Details'!C463="?"),ISBLANK('Hospitalisation Details'!C463:C2805)),"Sep",'Hospitalisation Details'!C463)</f>
        <v>Dec</v>
      </c>
      <c r="D463" s="70">
        <v>14</v>
      </c>
      <c r="E463" s="47" t="s">
        <v>493</v>
      </c>
      <c r="F463" s="80" t="s">
        <v>6502</v>
      </c>
      <c r="G463" s="70">
        <v>24</v>
      </c>
      <c r="H463" s="47">
        <v>3</v>
      </c>
      <c r="I463" s="48">
        <v>4234.93</v>
      </c>
      <c r="J463" s="47" t="s">
        <v>11</v>
      </c>
      <c r="K463" s="47" t="s">
        <v>16</v>
      </c>
      <c r="L463" s="47" t="s">
        <v>42</v>
      </c>
      <c r="M463" s="20"/>
    </row>
    <row r="464" spans="1:13" x14ac:dyDescent="0.25">
      <c r="A464" s="47" t="str">
        <f>IF('Hospitalisation Details'!A464:A2806="?","Unidentified",'Hospitalisation Details'!A464)</f>
        <v>Id1874</v>
      </c>
      <c r="B464" s="47">
        <f>IF('Hospitalisation Details'!B464="?",AVERAGE('Hospitalisation Details'!$B$2:$B$2344),'Hospitalisation Details'!B464)</f>
        <v>1992</v>
      </c>
      <c r="C464" s="79" t="str">
        <f>IF(OR(('Hospitalisation Details'!C464="?"),ISBLANK('Hospitalisation Details'!C464:C2806)),"Sep",'Hospitalisation Details'!C464)</f>
        <v>Jun</v>
      </c>
      <c r="D464" s="70">
        <v>27</v>
      </c>
      <c r="E464" s="47" t="s">
        <v>494</v>
      </c>
      <c r="F464" s="80" t="s">
        <v>6503</v>
      </c>
      <c r="G464" s="70">
        <v>30</v>
      </c>
      <c r="H464" s="47">
        <v>1</v>
      </c>
      <c r="I464" s="48">
        <v>4237.13</v>
      </c>
      <c r="J464" s="47" t="s">
        <v>12</v>
      </c>
      <c r="K464" s="47" t="s">
        <v>16</v>
      </c>
      <c r="L464" s="47" t="s">
        <v>168</v>
      </c>
      <c r="M464" s="20"/>
    </row>
    <row r="465" spans="1:13" x14ac:dyDescent="0.25">
      <c r="A465" s="47" t="str">
        <f>IF('Hospitalisation Details'!A465:A2807="?","Unidentified",'Hospitalisation Details'!A465)</f>
        <v>Id1873</v>
      </c>
      <c r="B465" s="47">
        <f>IF('Hospitalisation Details'!B465="?",AVERAGE('Hospitalisation Details'!$B$2:$B$2344),'Hospitalisation Details'!B465)</f>
        <v>1991</v>
      </c>
      <c r="C465" s="79" t="str">
        <f>IF(OR(('Hospitalisation Details'!C465="?"),ISBLANK('Hospitalisation Details'!C465:C2807)),"Sep",'Hospitalisation Details'!C465)</f>
        <v>Nov</v>
      </c>
      <c r="D465" s="70">
        <v>3</v>
      </c>
      <c r="E465" s="47" t="s">
        <v>495</v>
      </c>
      <c r="F465" s="80" t="s">
        <v>6504</v>
      </c>
      <c r="G465" s="70">
        <v>31</v>
      </c>
      <c r="H465" s="47">
        <v>1</v>
      </c>
      <c r="I465" s="48">
        <v>4239.8900000000003</v>
      </c>
      <c r="J465" s="47" t="s">
        <v>11</v>
      </c>
      <c r="K465" s="47" t="s">
        <v>11</v>
      </c>
      <c r="L465" s="47" t="s">
        <v>23</v>
      </c>
      <c r="M465" s="20"/>
    </row>
    <row r="466" spans="1:13" x14ac:dyDescent="0.25">
      <c r="A466" s="47" t="str">
        <f>IF('Hospitalisation Details'!A466:A2808="?","Unidentified",'Hospitalisation Details'!A466)</f>
        <v>Id1872</v>
      </c>
      <c r="B466" s="47">
        <f>IF('Hospitalisation Details'!B466="?",AVERAGE('Hospitalisation Details'!$B$2:$B$2344),'Hospitalisation Details'!B466)</f>
        <v>1991</v>
      </c>
      <c r="C466" s="79" t="str">
        <f>IF(OR(('Hospitalisation Details'!C466="?"),ISBLANK('Hospitalisation Details'!C466:C2808)),"Sep",'Hospitalisation Details'!C466)</f>
        <v>Dec</v>
      </c>
      <c r="D466" s="70">
        <v>1</v>
      </c>
      <c r="E466" s="47" t="s">
        <v>496</v>
      </c>
      <c r="F466" s="80" t="s">
        <v>6505</v>
      </c>
      <c r="G466" s="70">
        <v>31</v>
      </c>
      <c r="H466" s="47">
        <v>1</v>
      </c>
      <c r="I466" s="48">
        <v>4243.59</v>
      </c>
      <c r="J466" s="47" t="s">
        <v>12</v>
      </c>
      <c r="K466" s="47" t="s">
        <v>16</v>
      </c>
      <c r="L466" s="47" t="s">
        <v>23</v>
      </c>
      <c r="M466" s="20"/>
    </row>
    <row r="467" spans="1:13" x14ac:dyDescent="0.25">
      <c r="A467" s="47" t="str">
        <f>IF('Hospitalisation Details'!A467:A2809="?","Unidentified",'Hospitalisation Details'!A467)</f>
        <v>Id1871</v>
      </c>
      <c r="B467" s="70">
        <f>IF('Hospitalisation Details'!B467="?",AVERAGE('Hospitalisation Details'!$B$2:$B$2344),'Hospitalisation Details'!B467)</f>
        <v>1982</v>
      </c>
      <c r="C467" s="79" t="str">
        <f>IF(OR(('Hospitalisation Details'!C467="?"),ISBLANK('Hospitalisation Details'!C467:C2809)),"Sep",'Hospitalisation Details'!C467)</f>
        <v>Jun</v>
      </c>
      <c r="D467" s="70">
        <v>16</v>
      </c>
      <c r="E467" s="47" t="s">
        <v>497</v>
      </c>
      <c r="F467" s="80" t="s">
        <v>6506</v>
      </c>
      <c r="G467" s="70">
        <v>40</v>
      </c>
      <c r="H467" s="47">
        <v>3</v>
      </c>
      <c r="I467" s="48">
        <v>4250.24</v>
      </c>
      <c r="J467" s="47" t="s">
        <v>11</v>
      </c>
      <c r="K467" s="47" t="s">
        <v>12</v>
      </c>
      <c r="L467" s="47" t="s">
        <v>13</v>
      </c>
      <c r="M467" s="20"/>
    </row>
    <row r="468" spans="1:13" x14ac:dyDescent="0.25">
      <c r="A468" s="47" t="str">
        <f>IF('Hospitalisation Details'!A468:A2810="?","Unidentified",'Hospitalisation Details'!A468)</f>
        <v>Id1870</v>
      </c>
      <c r="B468" s="47">
        <f>IF('Hospitalisation Details'!B468="?",AVERAGE('Hospitalisation Details'!$B$2:$B$2344),'Hospitalisation Details'!B468)</f>
        <v>1995</v>
      </c>
      <c r="C468" s="79" t="str">
        <f>IF(OR(('Hospitalisation Details'!C468="?"),ISBLANK('Hospitalisation Details'!C468:C2810)),"Sep",'Hospitalisation Details'!C468)</f>
        <v>Oct</v>
      </c>
      <c r="D468" s="70">
        <v>14</v>
      </c>
      <c r="E468" s="47" t="s">
        <v>498</v>
      </c>
      <c r="F468" s="80" t="s">
        <v>6309</v>
      </c>
      <c r="G468" s="70">
        <v>27</v>
      </c>
      <c r="H468" s="47">
        <v>3</v>
      </c>
      <c r="I468" s="48">
        <v>4260.74</v>
      </c>
      <c r="J468" s="47" t="s">
        <v>12</v>
      </c>
      <c r="K468" s="47" t="s">
        <v>11</v>
      </c>
      <c r="L468" s="47" t="s">
        <v>42</v>
      </c>
      <c r="M468" s="20"/>
    </row>
    <row r="469" spans="1:13" x14ac:dyDescent="0.25">
      <c r="A469" s="47" t="str">
        <f>IF('Hospitalisation Details'!A469:A2811="?","Unidentified",'Hospitalisation Details'!A469)</f>
        <v>Id1869</v>
      </c>
      <c r="B469" s="47">
        <f>IF('Hospitalisation Details'!B469="?",AVERAGE('Hospitalisation Details'!$B$2:$B$2344),'Hospitalisation Details'!B469)</f>
        <v>1983</v>
      </c>
      <c r="C469" s="79" t="str">
        <f>IF(OR(('Hospitalisation Details'!C469="?"),ISBLANK('Hospitalisation Details'!C469:C2811)),"Sep",'Hospitalisation Details'!C469)</f>
        <v>Nov</v>
      </c>
      <c r="D469" s="70">
        <v>20</v>
      </c>
      <c r="E469" s="47" t="s">
        <v>499</v>
      </c>
      <c r="F469" s="80" t="s">
        <v>6507</v>
      </c>
      <c r="G469" s="70">
        <v>39</v>
      </c>
      <c r="H469" s="47">
        <v>3</v>
      </c>
      <c r="I469" s="48">
        <v>4265.01</v>
      </c>
      <c r="J469" s="47" t="s">
        <v>11</v>
      </c>
      <c r="K469" s="47" t="s">
        <v>16</v>
      </c>
      <c r="L469" s="47" t="s">
        <v>23</v>
      </c>
      <c r="M469" s="20"/>
    </row>
    <row r="470" spans="1:13" x14ac:dyDescent="0.25">
      <c r="A470" s="47" t="str">
        <f>IF('Hospitalisation Details'!A470:A2812="?","Unidentified",'Hospitalisation Details'!A470)</f>
        <v>Id1868</v>
      </c>
      <c r="B470" s="47">
        <f>IF('Hospitalisation Details'!B470="?",AVERAGE('Hospitalisation Details'!$B$2:$B$2344),'Hospitalisation Details'!B470)</f>
        <v>1992</v>
      </c>
      <c r="C470" s="79" t="str">
        <f>IF(OR(('Hospitalisation Details'!C470="?"),ISBLANK('Hospitalisation Details'!C470:C2812)),"Sep",'Hospitalisation Details'!C470)</f>
        <v>Jun</v>
      </c>
      <c r="D470" s="70">
        <v>18</v>
      </c>
      <c r="E470" s="47" t="s">
        <v>500</v>
      </c>
      <c r="F470" s="80" t="s">
        <v>6494</v>
      </c>
      <c r="G470" s="70">
        <v>30</v>
      </c>
      <c r="H470" s="47">
        <v>2</v>
      </c>
      <c r="I470" s="48">
        <v>4266.17</v>
      </c>
      <c r="J470" s="47" t="s">
        <v>12</v>
      </c>
      <c r="K470" s="47" t="s">
        <v>11</v>
      </c>
      <c r="L470" s="47" t="s">
        <v>13</v>
      </c>
      <c r="M470" s="20"/>
    </row>
    <row r="471" spans="1:13" x14ac:dyDescent="0.25">
      <c r="A471" s="47" t="str">
        <f>IF('Hospitalisation Details'!A471:A2813="?","Unidentified",'Hospitalisation Details'!A471)</f>
        <v>Id1867</v>
      </c>
      <c r="B471" s="47">
        <f>IF('Hospitalisation Details'!B471="?",AVERAGE('Hospitalisation Details'!$B$2:$B$2344),'Hospitalisation Details'!B471)</f>
        <v>2003</v>
      </c>
      <c r="C471" s="79" t="str">
        <f>IF(OR(('Hospitalisation Details'!C471="?"),ISBLANK('Hospitalisation Details'!C471:C2813)),"Sep",'Hospitalisation Details'!C471)</f>
        <v>Jun</v>
      </c>
      <c r="D471" s="70">
        <v>8</v>
      </c>
      <c r="E471" s="47" t="s">
        <v>501</v>
      </c>
      <c r="F471" s="80" t="s">
        <v>6508</v>
      </c>
      <c r="G471" s="70">
        <v>20</v>
      </c>
      <c r="H471" s="47">
        <v>0</v>
      </c>
      <c r="I471" s="48">
        <v>4278.55</v>
      </c>
      <c r="J471" s="47" t="s">
        <v>11</v>
      </c>
      <c r="K471" s="47" t="s">
        <v>16</v>
      </c>
      <c r="L471" s="47" t="s">
        <v>300</v>
      </c>
      <c r="M471" s="20"/>
    </row>
    <row r="472" spans="1:13" x14ac:dyDescent="0.25">
      <c r="A472" s="47" t="str">
        <f>IF('Hospitalisation Details'!A472:A2814="?","Unidentified",'Hospitalisation Details'!A472)</f>
        <v>Id1866</v>
      </c>
      <c r="B472" s="47">
        <f>IF('Hospitalisation Details'!B472="?",AVERAGE('Hospitalisation Details'!$B$2:$B$2344),'Hospitalisation Details'!B472)</f>
        <v>2000</v>
      </c>
      <c r="C472" s="79" t="str">
        <f>IF(OR(('Hospitalisation Details'!C472="?"),ISBLANK('Hospitalisation Details'!C472:C2814)),"Sep",'Hospitalisation Details'!C472)</f>
        <v>Nov</v>
      </c>
      <c r="D472" s="70">
        <v>25</v>
      </c>
      <c r="E472" s="47" t="s">
        <v>502</v>
      </c>
      <c r="F472" s="80" t="s">
        <v>6509</v>
      </c>
      <c r="G472" s="70">
        <v>22</v>
      </c>
      <c r="H472" s="47">
        <v>3</v>
      </c>
      <c r="I472" s="48">
        <v>4296.2700000000004</v>
      </c>
      <c r="J472" s="47" t="s">
        <v>11</v>
      </c>
      <c r="K472" s="47" t="s">
        <v>12</v>
      </c>
      <c r="L472" s="47" t="s">
        <v>23</v>
      </c>
      <c r="M472" s="20"/>
    </row>
    <row r="473" spans="1:13" x14ac:dyDescent="0.25">
      <c r="A473" s="47" t="str">
        <f>IF('Hospitalisation Details'!A473:A2815="?","Unidentified",'Hospitalisation Details'!A473)</f>
        <v>Id1865</v>
      </c>
      <c r="B473" s="47">
        <f>IF('Hospitalisation Details'!B473="?",AVERAGE('Hospitalisation Details'!$B$2:$B$2344),'Hospitalisation Details'!B473)</f>
        <v>1988</v>
      </c>
      <c r="C473" s="79" t="str">
        <f>IF(OR(('Hospitalisation Details'!C473="?"),ISBLANK('Hospitalisation Details'!C473:C2815)),"Sep",'Hospitalisation Details'!C473)</f>
        <v>Dec</v>
      </c>
      <c r="D473" s="70">
        <v>19</v>
      </c>
      <c r="E473" s="47" t="s">
        <v>503</v>
      </c>
      <c r="F473" s="80" t="s">
        <v>6510</v>
      </c>
      <c r="G473" s="70">
        <v>34</v>
      </c>
      <c r="H473" s="47">
        <v>0</v>
      </c>
      <c r="I473" s="48">
        <v>4320.41</v>
      </c>
      <c r="J473" s="47" t="s">
        <v>11</v>
      </c>
      <c r="K473" s="47" t="s">
        <v>16</v>
      </c>
      <c r="L473" s="47" t="s">
        <v>23</v>
      </c>
      <c r="M473" s="20"/>
    </row>
    <row r="474" spans="1:13" x14ac:dyDescent="0.25">
      <c r="A474" s="47" t="str">
        <f>IF('Hospitalisation Details'!A474:A2816="?","Unidentified",'Hospitalisation Details'!A474)</f>
        <v>Id1864</v>
      </c>
      <c r="B474" s="47">
        <f>IF('Hospitalisation Details'!B474="?",AVERAGE('Hospitalisation Details'!$B$2:$B$2344),'Hospitalisation Details'!B474)</f>
        <v>1994</v>
      </c>
      <c r="C474" s="79" t="str">
        <f>IF(OR(('Hospitalisation Details'!C474="?"),ISBLANK('Hospitalisation Details'!C474:C2816)),"Sep",'Hospitalisation Details'!C474)</f>
        <v>Nov</v>
      </c>
      <c r="D474" s="70">
        <v>2</v>
      </c>
      <c r="E474" s="47" t="s">
        <v>504</v>
      </c>
      <c r="F474" s="80" t="s">
        <v>6511</v>
      </c>
      <c r="G474" s="70">
        <v>28</v>
      </c>
      <c r="H474" s="47">
        <v>1</v>
      </c>
      <c r="I474" s="48">
        <v>4337.74</v>
      </c>
      <c r="J474" s="47" t="s">
        <v>11</v>
      </c>
      <c r="K474" s="47" t="s">
        <v>16</v>
      </c>
      <c r="L474" s="47" t="s">
        <v>247</v>
      </c>
      <c r="M474" s="20"/>
    </row>
    <row r="475" spans="1:13" x14ac:dyDescent="0.25">
      <c r="A475" s="47" t="str">
        <f>IF('Hospitalisation Details'!A475:A2817="?","Unidentified",'Hospitalisation Details'!A475)</f>
        <v>Id1863</v>
      </c>
      <c r="B475" s="47">
        <f>IF('Hospitalisation Details'!B475="?",AVERAGE('Hospitalisation Details'!$B$2:$B$2344),'Hospitalisation Details'!B475)</f>
        <v>1994</v>
      </c>
      <c r="C475" s="79" t="str">
        <f>IF(OR(('Hospitalisation Details'!C475="?"),ISBLANK('Hospitalisation Details'!C475:C2817)),"Sep",'Hospitalisation Details'!C475)</f>
        <v>Oct</v>
      </c>
      <c r="D475" s="70">
        <v>26</v>
      </c>
      <c r="E475" s="47" t="s">
        <v>505</v>
      </c>
      <c r="F475" s="80" t="s">
        <v>6512</v>
      </c>
      <c r="G475" s="70">
        <v>28</v>
      </c>
      <c r="H475" s="47">
        <v>2</v>
      </c>
      <c r="I475" s="48">
        <v>4340.4399999999996</v>
      </c>
      <c r="J475" s="47" t="s">
        <v>11</v>
      </c>
      <c r="K475" s="47" t="s">
        <v>16</v>
      </c>
      <c r="L475" s="47" t="s">
        <v>13</v>
      </c>
      <c r="M475" s="20"/>
    </row>
    <row r="476" spans="1:13" x14ac:dyDescent="0.25">
      <c r="A476" s="47" t="str">
        <f>IF('Hospitalisation Details'!A476:A2818="?","Unidentified",'Hospitalisation Details'!A476)</f>
        <v>Id1862</v>
      </c>
      <c r="B476" s="47">
        <f>IF('Hospitalisation Details'!B476="?",AVERAGE('Hospitalisation Details'!$B$2:$B$2344),'Hospitalisation Details'!B476)</f>
        <v>1991</v>
      </c>
      <c r="C476" s="79" t="str">
        <f>IF(OR(('Hospitalisation Details'!C476="?"),ISBLANK('Hospitalisation Details'!C476:C2818)),"Sep",'Hospitalisation Details'!C476)</f>
        <v>Jun</v>
      </c>
      <c r="D476" s="70">
        <v>1</v>
      </c>
      <c r="E476" s="47" t="s">
        <v>506</v>
      </c>
      <c r="F476" s="80" t="s">
        <v>6513</v>
      </c>
      <c r="G476" s="70">
        <v>32</v>
      </c>
      <c r="H476" s="47">
        <v>0</v>
      </c>
      <c r="I476" s="48">
        <v>4347.0200000000004</v>
      </c>
      <c r="J476" s="47" t="s">
        <v>11</v>
      </c>
      <c r="K476" s="47" t="s">
        <v>16</v>
      </c>
      <c r="L476" s="47" t="s">
        <v>247</v>
      </c>
      <c r="M476" s="20"/>
    </row>
    <row r="477" spans="1:13" x14ac:dyDescent="0.25">
      <c r="A477" s="47" t="str">
        <f>IF('Hospitalisation Details'!A477:A2819="?","Unidentified",'Hospitalisation Details'!A477)</f>
        <v>Id1861</v>
      </c>
      <c r="B477" s="47">
        <f>IF('Hospitalisation Details'!B477="?",AVERAGE('Hospitalisation Details'!$B$2:$B$2344),'Hospitalisation Details'!B477)</f>
        <v>1994</v>
      </c>
      <c r="C477" s="79" t="str">
        <f>IF(OR(('Hospitalisation Details'!C477="?"),ISBLANK('Hospitalisation Details'!C477:C2819)),"Sep",'Hospitalisation Details'!C477)</f>
        <v>Nov</v>
      </c>
      <c r="D477" s="70">
        <v>1</v>
      </c>
      <c r="E477" s="47" t="s">
        <v>507</v>
      </c>
      <c r="F477" s="80" t="s">
        <v>6514</v>
      </c>
      <c r="G477" s="70">
        <v>28</v>
      </c>
      <c r="H477" s="47">
        <v>2</v>
      </c>
      <c r="I477" s="48">
        <v>4349.46</v>
      </c>
      <c r="J477" s="47" t="s">
        <v>11</v>
      </c>
      <c r="K477" s="47" t="s">
        <v>11</v>
      </c>
      <c r="L477" s="47" t="s">
        <v>13</v>
      </c>
      <c r="M477" s="20"/>
    </row>
    <row r="478" spans="1:13" x14ac:dyDescent="0.25">
      <c r="A478" s="47" t="str">
        <f>IF('Hospitalisation Details'!A478:A2820="?","Unidentified",'Hospitalisation Details'!A478)</f>
        <v>Id1860</v>
      </c>
      <c r="B478" s="47">
        <f>IF('Hospitalisation Details'!B478="?",AVERAGE('Hospitalisation Details'!$B$2:$B$2344),'Hospitalisation Details'!B478)</f>
        <v>1991</v>
      </c>
      <c r="C478" s="79" t="str">
        <f>IF(OR(('Hospitalisation Details'!C478="?"),ISBLANK('Hospitalisation Details'!C478:C2820)),"Sep",'Hospitalisation Details'!C478)</f>
        <v>Sep</v>
      </c>
      <c r="D478" s="70">
        <v>13</v>
      </c>
      <c r="E478" s="47" t="s">
        <v>508</v>
      </c>
      <c r="F478" s="80" t="s">
        <v>6515</v>
      </c>
      <c r="G478" s="70">
        <v>31</v>
      </c>
      <c r="H478" s="47">
        <v>1</v>
      </c>
      <c r="I478" s="48">
        <v>4350.51</v>
      </c>
      <c r="J478" s="47" t="s">
        <v>11</v>
      </c>
      <c r="K478" s="47" t="s">
        <v>11</v>
      </c>
      <c r="L478" s="47" t="s">
        <v>13</v>
      </c>
      <c r="M478" s="20"/>
    </row>
    <row r="479" spans="1:13" x14ac:dyDescent="0.25">
      <c r="A479" s="47" t="str">
        <f>IF('Hospitalisation Details'!A479:A2821="?","Unidentified",'Hospitalisation Details'!A479)</f>
        <v>Id1859</v>
      </c>
      <c r="B479" s="47">
        <f>IF('Hospitalisation Details'!B479="?",AVERAGE('Hospitalisation Details'!$B$2:$B$2344),'Hospitalisation Details'!B479)</f>
        <v>1990</v>
      </c>
      <c r="C479" s="79" t="str">
        <f>IF(OR(('Hospitalisation Details'!C479="?"),ISBLANK('Hospitalisation Details'!C479:C2821)),"Sep",'Hospitalisation Details'!C479)</f>
        <v>Aug</v>
      </c>
      <c r="D479" s="70">
        <v>28</v>
      </c>
      <c r="E479" s="47" t="s">
        <v>509</v>
      </c>
      <c r="F479" s="80" t="s">
        <v>6516</v>
      </c>
      <c r="G479" s="70">
        <v>32</v>
      </c>
      <c r="H479" s="47">
        <v>0</v>
      </c>
      <c r="I479" s="48">
        <v>4357.04</v>
      </c>
      <c r="J479" s="47" t="s">
        <v>11</v>
      </c>
      <c r="K479" s="47" t="s">
        <v>12</v>
      </c>
      <c r="L479" s="47" t="s">
        <v>23</v>
      </c>
      <c r="M479" s="20"/>
    </row>
    <row r="480" spans="1:13" x14ac:dyDescent="0.25">
      <c r="A480" s="47" t="str">
        <f>IF('Hospitalisation Details'!A480:A2822="?","Unidentified",'Hospitalisation Details'!A480)</f>
        <v>Id1858</v>
      </c>
      <c r="B480" s="47">
        <f>IF('Hospitalisation Details'!B480="?",AVERAGE('Hospitalisation Details'!$B$2:$B$2344),'Hospitalisation Details'!B480)</f>
        <v>1997</v>
      </c>
      <c r="C480" s="79" t="str">
        <f>IF(OR(('Hospitalisation Details'!C480="?"),ISBLANK('Hospitalisation Details'!C480:C2822)),"Sep",'Hospitalisation Details'!C480)</f>
        <v>Nov</v>
      </c>
      <c r="D480" s="70">
        <v>29</v>
      </c>
      <c r="E480" s="47" t="s">
        <v>510</v>
      </c>
      <c r="F480" s="80" t="s">
        <v>6517</v>
      </c>
      <c r="G480" s="70">
        <v>25</v>
      </c>
      <c r="H480" s="47">
        <v>3</v>
      </c>
      <c r="I480" s="48">
        <v>4391.6499999999996</v>
      </c>
      <c r="J480" s="47" t="s">
        <v>11</v>
      </c>
      <c r="K480" s="47" t="s">
        <v>11</v>
      </c>
      <c r="L480" s="47" t="s">
        <v>42</v>
      </c>
      <c r="M480" s="20"/>
    </row>
    <row r="481" spans="1:13" x14ac:dyDescent="0.25">
      <c r="A481" s="47" t="str">
        <f>IF('Hospitalisation Details'!A481:A2823="?","Unidentified",'Hospitalisation Details'!A481)</f>
        <v>Id1857</v>
      </c>
      <c r="B481" s="70">
        <f>IF('Hospitalisation Details'!B481="?",AVERAGE('Hospitalisation Details'!$B$2:$B$2344),'Hospitalisation Details'!B481)</f>
        <v>1982</v>
      </c>
      <c r="C481" s="79" t="str">
        <f>IF(OR(('Hospitalisation Details'!C481="?"),ISBLANK('Hospitalisation Details'!C481:C2823)),"Sep",'Hospitalisation Details'!C481)</f>
        <v>Jun</v>
      </c>
      <c r="D481" s="70">
        <v>29</v>
      </c>
      <c r="E481" s="47" t="s">
        <v>511</v>
      </c>
      <c r="F481" s="80" t="s">
        <v>6518</v>
      </c>
      <c r="G481" s="70">
        <v>40</v>
      </c>
      <c r="H481" s="47">
        <v>3</v>
      </c>
      <c r="I481" s="48">
        <v>4392.7</v>
      </c>
      <c r="J481" s="47" t="s">
        <v>11</v>
      </c>
      <c r="K481" s="47" t="s">
        <v>11</v>
      </c>
      <c r="L481" s="47" t="s">
        <v>13</v>
      </c>
      <c r="M481" s="20"/>
    </row>
    <row r="482" spans="1:13" x14ac:dyDescent="0.25">
      <c r="A482" s="47" t="str">
        <f>IF('Hospitalisation Details'!A482:A2824="?","Unidentified",'Hospitalisation Details'!A482)</f>
        <v>Id1856</v>
      </c>
      <c r="B482" s="47">
        <f>IF('Hospitalisation Details'!B482="?",AVERAGE('Hospitalisation Details'!$B$2:$B$2344),'Hospitalisation Details'!B482)</f>
        <v>1988</v>
      </c>
      <c r="C482" s="79" t="str">
        <f>IF(OR(('Hospitalisation Details'!C482="?"),ISBLANK('Hospitalisation Details'!C482:C2824)),"Sep",'Hospitalisation Details'!C482)</f>
        <v>Jul</v>
      </c>
      <c r="D482" s="70">
        <v>18</v>
      </c>
      <c r="E482" s="47" t="s">
        <v>512</v>
      </c>
      <c r="F482" s="80" t="s">
        <v>6519</v>
      </c>
      <c r="G482" s="70">
        <v>34</v>
      </c>
      <c r="H482" s="47">
        <v>3</v>
      </c>
      <c r="I482" s="48">
        <v>4397.3100000000004</v>
      </c>
      <c r="J482" s="47" t="s">
        <v>11</v>
      </c>
      <c r="K482" s="47" t="s">
        <v>11</v>
      </c>
      <c r="L482" s="47" t="s">
        <v>13</v>
      </c>
      <c r="M482" s="20"/>
    </row>
    <row r="483" spans="1:13" x14ac:dyDescent="0.25">
      <c r="A483" s="47" t="str">
        <f>IF('Hospitalisation Details'!A483:A2825="?","Unidentified",'Hospitalisation Details'!A483)</f>
        <v>Id1855</v>
      </c>
      <c r="B483" s="47">
        <f>IF('Hospitalisation Details'!B483="?",AVERAGE('Hospitalisation Details'!$B$2:$B$2344),'Hospitalisation Details'!B483)</f>
        <v>1986</v>
      </c>
      <c r="C483" s="79" t="str">
        <f>IF(OR(('Hospitalisation Details'!C483="?"),ISBLANK('Hospitalisation Details'!C483:C2825)),"Sep",'Hospitalisation Details'!C483)</f>
        <v>Aug</v>
      </c>
      <c r="D483" s="70">
        <v>11</v>
      </c>
      <c r="E483" s="47" t="s">
        <v>513</v>
      </c>
      <c r="F483" s="80" t="s">
        <v>6520</v>
      </c>
      <c r="G483" s="70">
        <v>36</v>
      </c>
      <c r="H483" s="47">
        <v>0</v>
      </c>
      <c r="I483" s="48">
        <v>4399.7299999999996</v>
      </c>
      <c r="J483" s="47" t="s">
        <v>12</v>
      </c>
      <c r="K483" s="47" t="s">
        <v>11</v>
      </c>
      <c r="L483" s="47" t="s">
        <v>13</v>
      </c>
      <c r="M483" s="20"/>
    </row>
    <row r="484" spans="1:13" x14ac:dyDescent="0.25">
      <c r="A484" s="47" t="str">
        <f>IF('Hospitalisation Details'!A484:A2826="?","Unidentified",'Hospitalisation Details'!A484)</f>
        <v>Id1854</v>
      </c>
      <c r="B484" s="47">
        <f>IF('Hospitalisation Details'!B484="?",AVERAGE('Hospitalisation Details'!$B$2:$B$2344),'Hospitalisation Details'!B484)</f>
        <v>1986</v>
      </c>
      <c r="C484" s="79" t="str">
        <f>IF(OR(('Hospitalisation Details'!C484="?"),ISBLANK('Hospitalisation Details'!C484:C2826)),"Sep",'Hospitalisation Details'!C484)</f>
        <v>Jul</v>
      </c>
      <c r="D484" s="70">
        <v>13</v>
      </c>
      <c r="E484" s="47" t="s">
        <v>514</v>
      </c>
      <c r="F484" s="80" t="s">
        <v>6521</v>
      </c>
      <c r="G484" s="70">
        <v>36</v>
      </c>
      <c r="H484" s="47">
        <v>0</v>
      </c>
      <c r="I484" s="48">
        <v>4402.2299999999996</v>
      </c>
      <c r="J484" s="47" t="s">
        <v>11</v>
      </c>
      <c r="K484" s="47" t="s">
        <v>11</v>
      </c>
      <c r="L484" s="47" t="s">
        <v>42</v>
      </c>
      <c r="M484" s="20"/>
    </row>
    <row r="485" spans="1:13" x14ac:dyDescent="0.25">
      <c r="A485" s="47" t="str">
        <f>IF('Hospitalisation Details'!A485:A2827="?","Unidentified",'Hospitalisation Details'!A485)</f>
        <v>Id1853</v>
      </c>
      <c r="B485" s="47">
        <f>IF('Hospitalisation Details'!B485="?",AVERAGE('Hospitalisation Details'!$B$2:$B$2344),'Hospitalisation Details'!B485)</f>
        <v>1988</v>
      </c>
      <c r="C485" s="79" t="str">
        <f>IF(OR(('Hospitalisation Details'!C485="?"),ISBLANK('Hospitalisation Details'!C485:C2827)),"Sep",'Hospitalisation Details'!C485)</f>
        <v>Sep</v>
      </c>
      <c r="D485" s="70">
        <v>16</v>
      </c>
      <c r="E485" s="47" t="s">
        <v>515</v>
      </c>
      <c r="F485" s="80" t="s">
        <v>6522</v>
      </c>
      <c r="G485" s="70">
        <v>34</v>
      </c>
      <c r="H485" s="47">
        <v>0</v>
      </c>
      <c r="I485" s="48">
        <v>4415.16</v>
      </c>
      <c r="J485" s="47" t="s">
        <v>11</v>
      </c>
      <c r="K485" s="47" t="s">
        <v>16</v>
      </c>
      <c r="L485" s="47" t="s">
        <v>13</v>
      </c>
      <c r="M485" s="20"/>
    </row>
    <row r="486" spans="1:13" x14ac:dyDescent="0.25">
      <c r="A486" s="47" t="str">
        <f>IF('Hospitalisation Details'!A486:A2828="?","Unidentified",'Hospitalisation Details'!A486)</f>
        <v>Id1852</v>
      </c>
      <c r="B486" s="47">
        <f>IF('Hospitalisation Details'!B486="?",AVERAGE('Hospitalisation Details'!$B$2:$B$2344),'Hospitalisation Details'!B486)</f>
        <v>1992</v>
      </c>
      <c r="C486" s="79" t="str">
        <f>IF(OR(('Hospitalisation Details'!C486="?"),ISBLANK('Hospitalisation Details'!C486:C2828)),"Sep",'Hospitalisation Details'!C486)</f>
        <v>Aug</v>
      </c>
      <c r="D486" s="70">
        <v>15</v>
      </c>
      <c r="E486" s="47" t="s">
        <v>517</v>
      </c>
      <c r="F486" s="80" t="s">
        <v>6523</v>
      </c>
      <c r="G486" s="70">
        <v>30</v>
      </c>
      <c r="H486" s="47">
        <v>0</v>
      </c>
      <c r="I486" s="48">
        <v>4420.95</v>
      </c>
      <c r="J486" s="47" t="s">
        <v>11</v>
      </c>
      <c r="K486" s="47" t="s">
        <v>12</v>
      </c>
      <c r="L486" s="47" t="s">
        <v>516</v>
      </c>
      <c r="M486" s="20"/>
    </row>
    <row r="487" spans="1:13" x14ac:dyDescent="0.25">
      <c r="A487" s="47" t="str">
        <f>IF('Hospitalisation Details'!A487:A2829="?","Unidentified",'Hospitalisation Details'!A487)</f>
        <v>Id1851</v>
      </c>
      <c r="B487" s="47">
        <f>IF('Hospitalisation Details'!B487="?",AVERAGE('Hospitalisation Details'!$B$2:$B$2344),'Hospitalisation Details'!B487)</f>
        <v>1994</v>
      </c>
      <c r="C487" s="79" t="str">
        <f>IF(OR(('Hospitalisation Details'!C487="?"),ISBLANK('Hospitalisation Details'!C487:C2829)),"Sep",'Hospitalisation Details'!C487)</f>
        <v>Dec</v>
      </c>
      <c r="D487" s="70">
        <v>29</v>
      </c>
      <c r="E487" s="47" t="s">
        <v>518</v>
      </c>
      <c r="F487" s="80" t="s">
        <v>6524</v>
      </c>
      <c r="G487" s="70">
        <v>28</v>
      </c>
      <c r="H487" s="47">
        <v>2</v>
      </c>
      <c r="I487" s="48">
        <v>4428.8900000000003</v>
      </c>
      <c r="J487" s="47" t="s">
        <v>12</v>
      </c>
      <c r="K487" s="47" t="s">
        <v>16</v>
      </c>
      <c r="L487" s="47" t="s">
        <v>356</v>
      </c>
      <c r="M487" s="20"/>
    </row>
    <row r="488" spans="1:13" x14ac:dyDescent="0.25">
      <c r="A488" s="47" t="str">
        <f>IF('Hospitalisation Details'!A488:A2830="?","Unidentified",'Hospitalisation Details'!A488)</f>
        <v>Id1850</v>
      </c>
      <c r="B488" s="47">
        <f>IF('Hospitalisation Details'!B488="?",AVERAGE('Hospitalisation Details'!$B$2:$B$2344),'Hospitalisation Details'!B488)</f>
        <v>1993</v>
      </c>
      <c r="C488" s="79" t="str">
        <f>IF(OR(('Hospitalisation Details'!C488="?"),ISBLANK('Hospitalisation Details'!C488:C2830)),"Sep",'Hospitalisation Details'!C488)</f>
        <v>Sep</v>
      </c>
      <c r="D488" s="70">
        <v>4</v>
      </c>
      <c r="E488" s="47" t="s">
        <v>519</v>
      </c>
      <c r="F488" s="80" t="s">
        <v>6525</v>
      </c>
      <c r="G488" s="70">
        <v>29</v>
      </c>
      <c r="H488" s="47">
        <v>2</v>
      </c>
      <c r="I488" s="48">
        <v>4433.3900000000003</v>
      </c>
      <c r="J488" s="47" t="s">
        <v>11</v>
      </c>
      <c r="K488" s="47" t="s">
        <v>12</v>
      </c>
      <c r="L488" s="47" t="s">
        <v>23</v>
      </c>
      <c r="M488" s="20"/>
    </row>
    <row r="489" spans="1:13" x14ac:dyDescent="0.25">
      <c r="A489" s="47" t="str">
        <f>IF('Hospitalisation Details'!A489:A2831="?","Unidentified",'Hospitalisation Details'!A489)</f>
        <v>Id1849</v>
      </c>
      <c r="B489" s="47">
        <f>IF('Hospitalisation Details'!B489="?",AVERAGE('Hospitalisation Details'!$B$2:$B$2344),'Hospitalisation Details'!B489)</f>
        <v>1993</v>
      </c>
      <c r="C489" s="79" t="str">
        <f>IF(OR(('Hospitalisation Details'!C489="?"),ISBLANK('Hospitalisation Details'!C489:C2831)),"Sep",'Hospitalisation Details'!C489)</f>
        <v>Dec</v>
      </c>
      <c r="D489" s="70">
        <v>23</v>
      </c>
      <c r="E489" s="47" t="s">
        <v>520</v>
      </c>
      <c r="F489" s="80" t="s">
        <v>6526</v>
      </c>
      <c r="G489" s="70">
        <v>29</v>
      </c>
      <c r="H489" s="47">
        <v>2</v>
      </c>
      <c r="I489" s="48">
        <v>4433.92</v>
      </c>
      <c r="J489" s="47" t="s">
        <v>11</v>
      </c>
      <c r="K489" s="47" t="s">
        <v>11</v>
      </c>
      <c r="L489" s="47" t="s">
        <v>23</v>
      </c>
      <c r="M489" s="20"/>
    </row>
    <row r="490" spans="1:13" x14ac:dyDescent="0.25">
      <c r="A490" s="47" t="str">
        <f>IF('Hospitalisation Details'!A490:A2832="?","Unidentified",'Hospitalisation Details'!A490)</f>
        <v>Id1848</v>
      </c>
      <c r="B490" s="47">
        <f>IF('Hospitalisation Details'!B490="?",AVERAGE('Hospitalisation Details'!$B$2:$B$2344),'Hospitalisation Details'!B490)</f>
        <v>1994</v>
      </c>
      <c r="C490" s="79" t="str">
        <f>IF(OR(('Hospitalisation Details'!C490="?"),ISBLANK('Hospitalisation Details'!C490:C2832)),"Sep",'Hospitalisation Details'!C490)</f>
        <v>Oct</v>
      </c>
      <c r="D490" s="70">
        <v>8</v>
      </c>
      <c r="E490" s="47" t="s">
        <v>521</v>
      </c>
      <c r="F490" s="80" t="s">
        <v>6527</v>
      </c>
      <c r="G490" s="70">
        <v>28</v>
      </c>
      <c r="H490" s="47">
        <v>2</v>
      </c>
      <c r="I490" s="48">
        <v>4435.09</v>
      </c>
      <c r="J490" s="47" t="s">
        <v>12</v>
      </c>
      <c r="K490" s="47" t="s">
        <v>11</v>
      </c>
      <c r="L490" s="47" t="s">
        <v>168</v>
      </c>
      <c r="M490" s="20"/>
    </row>
    <row r="491" spans="1:13" x14ac:dyDescent="0.25">
      <c r="A491" s="47" t="str">
        <f>IF('Hospitalisation Details'!A491:A2833="?","Unidentified",'Hospitalisation Details'!A491)</f>
        <v>Id1847</v>
      </c>
      <c r="B491" s="47">
        <f>IF('Hospitalisation Details'!B491="?",AVERAGE('Hospitalisation Details'!$B$2:$B$2344),'Hospitalisation Details'!B491)</f>
        <v>1994</v>
      </c>
      <c r="C491" s="79" t="str">
        <f>IF(OR(('Hospitalisation Details'!C491="?"),ISBLANK('Hospitalisation Details'!C491:C2833)),"Sep",'Hospitalisation Details'!C491)</f>
        <v>Oct</v>
      </c>
      <c r="D491" s="70">
        <v>24</v>
      </c>
      <c r="E491" s="47" t="s">
        <v>522</v>
      </c>
      <c r="F491" s="80" t="s">
        <v>6528</v>
      </c>
      <c r="G491" s="70">
        <v>28</v>
      </c>
      <c r="H491" s="47">
        <v>2</v>
      </c>
      <c r="I491" s="48">
        <v>4438.26</v>
      </c>
      <c r="J491" s="47" t="s">
        <v>11</v>
      </c>
      <c r="K491" s="47" t="s">
        <v>12</v>
      </c>
      <c r="L491" s="47" t="s">
        <v>356</v>
      </c>
      <c r="M491" s="20"/>
    </row>
    <row r="492" spans="1:13" x14ac:dyDescent="0.25">
      <c r="A492" s="47" t="str">
        <f>IF('Hospitalisation Details'!A492:A2834="?","Unidentified",'Hospitalisation Details'!A492)</f>
        <v>Id1846</v>
      </c>
      <c r="B492" s="47">
        <f>IF('Hospitalisation Details'!B492="?",AVERAGE('Hospitalisation Details'!$B$2:$B$2344),'Hospitalisation Details'!B492)</f>
        <v>1991</v>
      </c>
      <c r="C492" s="79" t="str">
        <f>IF(OR(('Hospitalisation Details'!C492="?"),ISBLANK('Hospitalisation Details'!C492:C2834)),"Sep",'Hospitalisation Details'!C492)</f>
        <v>Sep</v>
      </c>
      <c r="D492" s="70">
        <v>3</v>
      </c>
      <c r="E492" s="47" t="s">
        <v>523</v>
      </c>
      <c r="F492" s="80" t="s">
        <v>6529</v>
      </c>
      <c r="G492" s="70">
        <v>31</v>
      </c>
      <c r="H492" s="47">
        <v>1</v>
      </c>
      <c r="I492" s="48">
        <v>4441.21</v>
      </c>
      <c r="J492" s="47" t="s">
        <v>16</v>
      </c>
      <c r="K492" s="47" t="s">
        <v>11</v>
      </c>
      <c r="L492" s="47" t="s">
        <v>276</v>
      </c>
      <c r="M492" s="20"/>
    </row>
    <row r="493" spans="1:13" x14ac:dyDescent="0.25">
      <c r="A493" s="47" t="str">
        <f>IF('Hospitalisation Details'!A493:A2835="?","Unidentified",'Hospitalisation Details'!A493)</f>
        <v>Id1845</v>
      </c>
      <c r="B493" s="47">
        <f>IF('Hospitalisation Details'!B493="?",AVERAGE('Hospitalisation Details'!$B$2:$B$2344),'Hospitalisation Details'!B493)</f>
        <v>1994</v>
      </c>
      <c r="C493" s="79" t="str">
        <f>IF(OR(('Hospitalisation Details'!C493="?"),ISBLANK('Hospitalisation Details'!C493:C2835)),"Sep",'Hospitalisation Details'!C493)</f>
        <v>Jun</v>
      </c>
      <c r="D493" s="70">
        <v>28</v>
      </c>
      <c r="E493" s="47" t="s">
        <v>524</v>
      </c>
      <c r="F493" s="80" t="s">
        <v>6530</v>
      </c>
      <c r="G493" s="70">
        <v>28</v>
      </c>
      <c r="H493" s="47">
        <v>3</v>
      </c>
      <c r="I493" s="48">
        <v>4449.46</v>
      </c>
      <c r="J493" s="47" t="s">
        <v>16</v>
      </c>
      <c r="K493" s="47" t="s">
        <v>11</v>
      </c>
      <c r="L493" s="47" t="s">
        <v>13</v>
      </c>
      <c r="M493" s="20"/>
    </row>
    <row r="494" spans="1:13" x14ac:dyDescent="0.25">
      <c r="A494" s="47" t="str">
        <f>IF('Hospitalisation Details'!A494:A2836="?","Unidentified",'Hospitalisation Details'!A494)</f>
        <v>Id1844</v>
      </c>
      <c r="B494" s="47">
        <f>IF('Hospitalisation Details'!B494="?",AVERAGE('Hospitalisation Details'!$B$2:$B$2344),'Hospitalisation Details'!B494)</f>
        <v>1990</v>
      </c>
      <c r="C494" s="79" t="str">
        <f>IF(OR(('Hospitalisation Details'!C494="?"),ISBLANK('Hospitalisation Details'!C494:C2836)),"Sep",'Hospitalisation Details'!C494)</f>
        <v>Aug</v>
      </c>
      <c r="D494" s="70">
        <v>8</v>
      </c>
      <c r="E494" s="47" t="s">
        <v>525</v>
      </c>
      <c r="F494" s="80" t="s">
        <v>6531</v>
      </c>
      <c r="G494" s="70">
        <v>32</v>
      </c>
      <c r="H494" s="47">
        <v>1</v>
      </c>
      <c r="I494" s="48">
        <v>4454.3999999999996</v>
      </c>
      <c r="J494" s="47" t="s">
        <v>11</v>
      </c>
      <c r="K494" s="47" t="s">
        <v>12</v>
      </c>
      <c r="L494" s="47" t="s">
        <v>23</v>
      </c>
      <c r="M494" s="20"/>
    </row>
    <row r="495" spans="1:13" x14ac:dyDescent="0.25">
      <c r="A495" s="47" t="str">
        <f>IF('Hospitalisation Details'!A495:A2837="?","Unidentified",'Hospitalisation Details'!A495)</f>
        <v>Id1843</v>
      </c>
      <c r="B495" s="47">
        <f>IF('Hospitalisation Details'!B495="?",AVERAGE('Hospitalisation Details'!$B$2:$B$2344),'Hospitalisation Details'!B495)</f>
        <v>1990</v>
      </c>
      <c r="C495" s="79" t="str">
        <f>IF(OR(('Hospitalisation Details'!C495="?"),ISBLANK('Hospitalisation Details'!C495:C2837)),"Sep",'Hospitalisation Details'!C495)</f>
        <v>Jul</v>
      </c>
      <c r="D495" s="70">
        <v>15</v>
      </c>
      <c r="E495" s="47" t="s">
        <v>526</v>
      </c>
      <c r="F495" s="80" t="s">
        <v>6532</v>
      </c>
      <c r="G495" s="70">
        <v>32</v>
      </c>
      <c r="H495" s="47">
        <v>1</v>
      </c>
      <c r="I495" s="48">
        <v>4462.72</v>
      </c>
      <c r="J495" s="47" t="s">
        <v>11</v>
      </c>
      <c r="K495" s="47" t="s">
        <v>12</v>
      </c>
      <c r="L495" s="47" t="s">
        <v>23</v>
      </c>
      <c r="M495" s="20"/>
    </row>
    <row r="496" spans="1:13" x14ac:dyDescent="0.25">
      <c r="A496" s="47" t="str">
        <f>IF('Hospitalisation Details'!A496:A2838="?","Unidentified",'Hospitalisation Details'!A496)</f>
        <v>Id1842</v>
      </c>
      <c r="B496" s="47">
        <f>IF('Hospitalisation Details'!B496="?",AVERAGE('Hospitalisation Details'!$B$2:$B$2344),'Hospitalisation Details'!B496)</f>
        <v>1991</v>
      </c>
      <c r="C496" s="79" t="str">
        <f>IF(OR(('Hospitalisation Details'!C496="?"),ISBLANK('Hospitalisation Details'!C496:C2838)),"Sep",'Hospitalisation Details'!C496)</f>
        <v>Jul</v>
      </c>
      <c r="D496" s="70">
        <v>4</v>
      </c>
      <c r="E496" s="47" t="s">
        <v>527</v>
      </c>
      <c r="F496" s="80" t="s">
        <v>6533</v>
      </c>
      <c r="G496" s="70">
        <v>31</v>
      </c>
      <c r="H496" s="47">
        <v>2</v>
      </c>
      <c r="I496" s="48">
        <v>4463.21</v>
      </c>
      <c r="J496" s="47" t="s">
        <v>12</v>
      </c>
      <c r="K496" s="47" t="s">
        <v>12</v>
      </c>
      <c r="L496" s="47" t="s">
        <v>13</v>
      </c>
      <c r="M496" s="20"/>
    </row>
    <row r="497" spans="1:13" x14ac:dyDescent="0.25">
      <c r="A497" s="47" t="str">
        <f>IF('Hospitalisation Details'!A497:A2839="?","Unidentified",'Hospitalisation Details'!A497)</f>
        <v>Id1841</v>
      </c>
      <c r="B497" s="47">
        <f>IF('Hospitalisation Details'!B497="?",AVERAGE('Hospitalisation Details'!$B$2:$B$2344),'Hospitalisation Details'!B497)</f>
        <v>1999</v>
      </c>
      <c r="C497" s="79" t="str">
        <f>IF(OR(('Hospitalisation Details'!C497="?"),ISBLANK('Hospitalisation Details'!C497:C2839)),"Sep",'Hospitalisation Details'!C497)</f>
        <v>Nov</v>
      </c>
      <c r="D497" s="70">
        <v>20</v>
      </c>
      <c r="E497" s="47" t="s">
        <v>528</v>
      </c>
      <c r="F497" s="80" t="s">
        <v>6534</v>
      </c>
      <c r="G497" s="70">
        <v>23</v>
      </c>
      <c r="H497" s="47">
        <v>3</v>
      </c>
      <c r="I497" s="48">
        <v>4466.62</v>
      </c>
      <c r="J497" s="47" t="s">
        <v>11</v>
      </c>
      <c r="K497" s="47" t="s">
        <v>11</v>
      </c>
      <c r="L497" s="47" t="s">
        <v>23</v>
      </c>
      <c r="M497" s="20"/>
    </row>
    <row r="498" spans="1:13" x14ac:dyDescent="0.25">
      <c r="A498" s="47" t="str">
        <f>IF('Hospitalisation Details'!A498:A2840="?","Unidentified",'Hospitalisation Details'!A498)</f>
        <v>Id1840</v>
      </c>
      <c r="B498" s="47">
        <f>IF('Hospitalisation Details'!B498="?",AVERAGE('Hospitalisation Details'!$B$2:$B$2344),'Hospitalisation Details'!B498)</f>
        <v>2004</v>
      </c>
      <c r="C498" s="79" t="str">
        <f>IF(OR(('Hospitalisation Details'!C498="?"),ISBLANK('Hospitalisation Details'!C498:C2840)),"Sep",'Hospitalisation Details'!C498)</f>
        <v>Jul</v>
      </c>
      <c r="D498" s="70">
        <v>18</v>
      </c>
      <c r="E498" s="47" t="s">
        <v>529</v>
      </c>
      <c r="F498" s="80" t="s">
        <v>6123</v>
      </c>
      <c r="G498" s="70">
        <v>18</v>
      </c>
      <c r="H498" s="47">
        <v>0</v>
      </c>
      <c r="I498" s="48">
        <v>4468.25</v>
      </c>
      <c r="J498" s="47" t="s">
        <v>11</v>
      </c>
      <c r="K498" s="47" t="s">
        <v>11</v>
      </c>
      <c r="L498" s="47" t="s">
        <v>23</v>
      </c>
      <c r="M498" s="20"/>
    </row>
    <row r="499" spans="1:13" x14ac:dyDescent="0.25">
      <c r="A499" s="47" t="str">
        <f>IF('Hospitalisation Details'!A499:A2841="?","Unidentified",'Hospitalisation Details'!A499)</f>
        <v>Id1839</v>
      </c>
      <c r="B499" s="47">
        <f>IF('Hospitalisation Details'!B499="?",AVERAGE('Hospitalisation Details'!$B$2:$B$2344),'Hospitalisation Details'!B499)</f>
        <v>1992</v>
      </c>
      <c r="C499" s="79" t="str">
        <f>IF(OR(('Hospitalisation Details'!C499="?"),ISBLANK('Hospitalisation Details'!C499:C2841)),"Sep",'Hospitalisation Details'!C499)</f>
        <v>Jul</v>
      </c>
      <c r="D499" s="70">
        <v>12</v>
      </c>
      <c r="E499" s="47" t="s">
        <v>530</v>
      </c>
      <c r="F499" s="80" t="s">
        <v>6535</v>
      </c>
      <c r="G499" s="70">
        <v>30</v>
      </c>
      <c r="H499" s="47">
        <v>0</v>
      </c>
      <c r="I499" s="48">
        <v>4488.58</v>
      </c>
      <c r="J499" s="47" t="s">
        <v>11</v>
      </c>
      <c r="K499" s="47" t="s">
        <v>12</v>
      </c>
      <c r="L499" s="47" t="s">
        <v>23</v>
      </c>
      <c r="M499" s="20"/>
    </row>
    <row r="500" spans="1:13" x14ac:dyDescent="0.25">
      <c r="A500" s="47" t="str">
        <f>IF('Hospitalisation Details'!A500:A2842="?","Unidentified",'Hospitalisation Details'!A500)</f>
        <v>Id1838</v>
      </c>
      <c r="B500" s="47">
        <f>IF('Hospitalisation Details'!B500="?",AVERAGE('Hospitalisation Details'!$B$2:$B$2344),'Hospitalisation Details'!B500)</f>
        <v>1988</v>
      </c>
      <c r="C500" s="79" t="str">
        <f>IF(OR(('Hospitalisation Details'!C500="?"),ISBLANK('Hospitalisation Details'!C500:C2842)),"Sep",'Hospitalisation Details'!C500)</f>
        <v>Jun</v>
      </c>
      <c r="D500" s="70">
        <v>26</v>
      </c>
      <c r="E500" s="47" t="s">
        <v>531</v>
      </c>
      <c r="F500" s="80" t="s">
        <v>6536</v>
      </c>
      <c r="G500" s="70">
        <v>34</v>
      </c>
      <c r="H500" s="47">
        <v>0</v>
      </c>
      <c r="I500" s="48">
        <v>4500.34</v>
      </c>
      <c r="J500" s="47" t="s">
        <v>11</v>
      </c>
      <c r="K500" s="47" t="s">
        <v>16</v>
      </c>
      <c r="L500" s="47" t="s">
        <v>356</v>
      </c>
      <c r="M500" s="20"/>
    </row>
    <row r="501" spans="1:13" x14ac:dyDescent="0.25">
      <c r="A501" s="47" t="str">
        <f>IF('Hospitalisation Details'!A501:A2843="?","Unidentified",'Hospitalisation Details'!A501)</f>
        <v>Id1837</v>
      </c>
      <c r="B501" s="47">
        <f>IF('Hospitalisation Details'!B501="?",AVERAGE('Hospitalisation Details'!$B$2:$B$2344),'Hospitalisation Details'!B501)</f>
        <v>1997</v>
      </c>
      <c r="C501" s="79" t="str">
        <f>IF(OR(('Hospitalisation Details'!C501="?"),ISBLANK('Hospitalisation Details'!C501:C2843)),"Sep",'Hospitalisation Details'!C501)</f>
        <v>Oct</v>
      </c>
      <c r="D501" s="70">
        <v>13</v>
      </c>
      <c r="E501" s="47" t="s">
        <v>532</v>
      </c>
      <c r="F501" s="80" t="s">
        <v>6537</v>
      </c>
      <c r="G501" s="70">
        <v>25</v>
      </c>
      <c r="H501" s="47">
        <v>4</v>
      </c>
      <c r="I501" s="48">
        <v>4504.66</v>
      </c>
      <c r="J501" s="47" t="s">
        <v>16</v>
      </c>
      <c r="K501" s="47" t="s">
        <v>11</v>
      </c>
      <c r="L501" s="47" t="s">
        <v>13</v>
      </c>
      <c r="M501" s="20"/>
    </row>
    <row r="502" spans="1:13" x14ac:dyDescent="0.25">
      <c r="A502" s="47" t="str">
        <f>IF('Hospitalisation Details'!A502:A2844="?","Unidentified",'Hospitalisation Details'!A502)</f>
        <v>Id1836</v>
      </c>
      <c r="B502" s="70">
        <f>IF('Hospitalisation Details'!B502="?",AVERAGE('Hospitalisation Details'!$B$2:$B$2344),'Hospitalisation Details'!B502)</f>
        <v>1982</v>
      </c>
      <c r="C502" s="79" t="str">
        <f>IF(OR(('Hospitalisation Details'!C502="?"),ISBLANK('Hospitalisation Details'!C502:C2844)),"Sep",'Hospitalisation Details'!C502)</f>
        <v>Sep</v>
      </c>
      <c r="D502" s="70">
        <v>27</v>
      </c>
      <c r="E502" s="47" t="s">
        <v>533</v>
      </c>
      <c r="F502" s="80" t="s">
        <v>6538</v>
      </c>
      <c r="G502" s="70">
        <v>40</v>
      </c>
      <c r="H502" s="47">
        <v>3</v>
      </c>
      <c r="I502" s="48">
        <v>4511.41</v>
      </c>
      <c r="J502" s="47" t="s">
        <v>11</v>
      </c>
      <c r="K502" s="47" t="s">
        <v>12</v>
      </c>
      <c r="L502" s="47" t="s">
        <v>13</v>
      </c>
      <c r="M502" s="20"/>
    </row>
    <row r="503" spans="1:13" x14ac:dyDescent="0.25">
      <c r="A503" s="47" t="str">
        <f>IF('Hospitalisation Details'!A503:A2845="?","Unidentified",'Hospitalisation Details'!A503)</f>
        <v>Id1835</v>
      </c>
      <c r="B503" s="47">
        <f>IF('Hospitalisation Details'!B503="?",AVERAGE('Hospitalisation Details'!$B$2:$B$2344),'Hospitalisation Details'!B503)</f>
        <v>1980</v>
      </c>
      <c r="C503" s="79" t="str">
        <f>IF(OR(('Hospitalisation Details'!C503="?"),ISBLANK('Hospitalisation Details'!C503:C2845)),"Sep",'Hospitalisation Details'!C503)</f>
        <v>Jun</v>
      </c>
      <c r="D503" s="70">
        <v>16</v>
      </c>
      <c r="E503" s="47" t="s">
        <v>534</v>
      </c>
      <c r="F503" s="80" t="s">
        <v>6539</v>
      </c>
      <c r="G503" s="70">
        <v>42</v>
      </c>
      <c r="H503" s="47">
        <v>2</v>
      </c>
      <c r="I503" s="48">
        <v>4515.71</v>
      </c>
      <c r="J503" s="47" t="s">
        <v>11</v>
      </c>
      <c r="K503" s="47" t="s">
        <v>12</v>
      </c>
      <c r="L503" s="47" t="s">
        <v>13</v>
      </c>
      <c r="M503" s="20"/>
    </row>
    <row r="504" spans="1:13" x14ac:dyDescent="0.25">
      <c r="A504" s="47" t="str">
        <f>IF('Hospitalisation Details'!A504:A2846="?","Unidentified",'Hospitalisation Details'!A504)</f>
        <v>Id1834</v>
      </c>
      <c r="B504" s="47">
        <f>IF('Hospitalisation Details'!B504="?",AVERAGE('Hospitalisation Details'!$B$2:$B$2344),'Hospitalisation Details'!B504)</f>
        <v>2003</v>
      </c>
      <c r="C504" s="79" t="str">
        <f>IF(OR(('Hospitalisation Details'!C504="?"),ISBLANK('Hospitalisation Details'!C504:C2846)),"Sep",'Hospitalisation Details'!C504)</f>
        <v>Oct</v>
      </c>
      <c r="D504" s="70">
        <v>2</v>
      </c>
      <c r="E504" s="47" t="s">
        <v>536</v>
      </c>
      <c r="F504" s="80" t="s">
        <v>6540</v>
      </c>
      <c r="G504" s="70">
        <v>19</v>
      </c>
      <c r="H504" s="47">
        <v>0</v>
      </c>
      <c r="I504" s="48">
        <v>4518.3999999999996</v>
      </c>
      <c r="J504" s="47" t="s">
        <v>11</v>
      </c>
      <c r="K504" s="47" t="s">
        <v>12</v>
      </c>
      <c r="L504" s="47" t="s">
        <v>535</v>
      </c>
      <c r="M504" s="20"/>
    </row>
    <row r="505" spans="1:13" x14ac:dyDescent="0.25">
      <c r="A505" s="47" t="str">
        <f>IF('Hospitalisation Details'!A505:A2847="?","Unidentified",'Hospitalisation Details'!A505)</f>
        <v>Id1833</v>
      </c>
      <c r="B505" s="47">
        <f>IF('Hospitalisation Details'!B505="?",AVERAGE('Hospitalisation Details'!$B$2:$B$2344),'Hospitalisation Details'!B505)</f>
        <v>1987</v>
      </c>
      <c r="C505" s="79" t="str">
        <f>IF(OR(('Hospitalisation Details'!C505="?"),ISBLANK('Hospitalisation Details'!C505:C2847)),"Sep",'Hospitalisation Details'!C505)</f>
        <v>Dec</v>
      </c>
      <c r="D505" s="70">
        <v>5</v>
      </c>
      <c r="E505" s="47" t="s">
        <v>537</v>
      </c>
      <c r="F505" s="80" t="s">
        <v>6541</v>
      </c>
      <c r="G505" s="70">
        <v>35</v>
      </c>
      <c r="H505" s="47">
        <v>3</v>
      </c>
      <c r="I505" s="48">
        <v>4518.7700000000004</v>
      </c>
      <c r="J505" s="47" t="s">
        <v>11</v>
      </c>
      <c r="K505" s="47" t="s">
        <v>12</v>
      </c>
      <c r="L505" s="47" t="s">
        <v>23</v>
      </c>
      <c r="M505" s="20"/>
    </row>
    <row r="506" spans="1:13" x14ac:dyDescent="0.25">
      <c r="A506" s="47" t="str">
        <f>IF('Hospitalisation Details'!A506:A2848="?","Unidentified",'Hospitalisation Details'!A506)</f>
        <v>Id1832</v>
      </c>
      <c r="B506" s="47">
        <f>IF('Hospitalisation Details'!B506="?",AVERAGE('Hospitalisation Details'!$B$2:$B$2344),'Hospitalisation Details'!B506)</f>
        <v>1988</v>
      </c>
      <c r="C506" s="79" t="str">
        <f>IF(OR(('Hospitalisation Details'!C506="?"),ISBLANK('Hospitalisation Details'!C506:C2848)),"Sep",'Hospitalisation Details'!C506)</f>
        <v>Dec</v>
      </c>
      <c r="D506" s="70">
        <v>21</v>
      </c>
      <c r="E506" s="47" t="s">
        <v>538</v>
      </c>
      <c r="F506" s="80" t="s">
        <v>6542</v>
      </c>
      <c r="G506" s="70">
        <v>34</v>
      </c>
      <c r="H506" s="47">
        <v>0</v>
      </c>
      <c r="I506" s="48">
        <v>4518.83</v>
      </c>
      <c r="J506" s="47" t="s">
        <v>11</v>
      </c>
      <c r="K506" s="47" t="s">
        <v>11</v>
      </c>
      <c r="L506" s="47" t="s">
        <v>356</v>
      </c>
      <c r="M506" s="20"/>
    </row>
    <row r="507" spans="1:13" x14ac:dyDescent="0.25">
      <c r="A507" s="47" t="str">
        <f>IF('Hospitalisation Details'!A507:A2849="?","Unidentified",'Hospitalisation Details'!A507)</f>
        <v>Id1831</v>
      </c>
      <c r="B507" s="47">
        <f>IF('Hospitalisation Details'!B507="?",AVERAGE('Hospitalisation Details'!$B$2:$B$2344),'Hospitalisation Details'!B507)</f>
        <v>1992</v>
      </c>
      <c r="C507" s="79" t="str">
        <f>IF(OR(('Hospitalisation Details'!C507="?"),ISBLANK('Hospitalisation Details'!C507:C2849)),"Sep",'Hospitalisation Details'!C507)</f>
        <v>Aug</v>
      </c>
      <c r="D507" s="70">
        <v>13</v>
      </c>
      <c r="E507" s="47" t="s">
        <v>539</v>
      </c>
      <c r="F507" s="80" t="s">
        <v>6543</v>
      </c>
      <c r="G507" s="70">
        <v>30</v>
      </c>
      <c r="H507" s="47">
        <v>1</v>
      </c>
      <c r="I507" s="48">
        <v>4527.18</v>
      </c>
      <c r="J507" s="47" t="s">
        <v>11</v>
      </c>
      <c r="K507" s="47" t="s">
        <v>11</v>
      </c>
      <c r="L507" s="47" t="s">
        <v>23</v>
      </c>
      <c r="M507" s="20"/>
    </row>
    <row r="508" spans="1:13" x14ac:dyDescent="0.25">
      <c r="A508" s="47" t="str">
        <f>IF('Hospitalisation Details'!A508:A2850="?","Unidentified",'Hospitalisation Details'!A508)</f>
        <v>Id1830</v>
      </c>
      <c r="B508" s="47">
        <f>IF('Hospitalisation Details'!B508="?",AVERAGE('Hospitalisation Details'!$B$2:$B$2344),'Hospitalisation Details'!B508)</f>
        <v>1993</v>
      </c>
      <c r="C508" s="79" t="str">
        <f>IF(OR(('Hospitalisation Details'!C508="?"),ISBLANK('Hospitalisation Details'!C508:C2850)),"Sep",'Hospitalisation Details'!C508)</f>
        <v>Jun</v>
      </c>
      <c r="D508" s="70">
        <v>29</v>
      </c>
      <c r="E508" s="47" t="s">
        <v>540</v>
      </c>
      <c r="F508" s="80" t="s">
        <v>6544</v>
      </c>
      <c r="G508" s="70">
        <v>29</v>
      </c>
      <c r="H508" s="47">
        <v>2</v>
      </c>
      <c r="I508" s="48">
        <v>4529.4799999999996</v>
      </c>
      <c r="J508" s="47" t="s">
        <v>11</v>
      </c>
      <c r="K508" s="47" t="s">
        <v>16</v>
      </c>
      <c r="L508" s="47" t="s">
        <v>42</v>
      </c>
      <c r="M508" s="20"/>
    </row>
    <row r="509" spans="1:13" x14ac:dyDescent="0.25">
      <c r="A509" s="47" t="str">
        <f>IF('Hospitalisation Details'!A509:A2851="?","Unidentified",'Hospitalisation Details'!A509)</f>
        <v>Id1829</v>
      </c>
      <c r="B509" s="47">
        <f>IF('Hospitalisation Details'!B509="?",AVERAGE('Hospitalisation Details'!$B$2:$B$2344),'Hospitalisation Details'!B509)</f>
        <v>1988</v>
      </c>
      <c r="C509" s="79" t="str">
        <f>IF(OR(('Hospitalisation Details'!C509="?"),ISBLANK('Hospitalisation Details'!C509:C2851)),"Sep",'Hospitalisation Details'!C509)</f>
        <v>Jun</v>
      </c>
      <c r="D509" s="70">
        <v>13</v>
      </c>
      <c r="E509" s="47" t="s">
        <v>541</v>
      </c>
      <c r="F509" s="80" t="s">
        <v>6545</v>
      </c>
      <c r="G509" s="70">
        <v>34</v>
      </c>
      <c r="H509" s="47">
        <v>1</v>
      </c>
      <c r="I509" s="48">
        <v>4536.26</v>
      </c>
      <c r="J509" s="47" t="s">
        <v>11</v>
      </c>
      <c r="K509" s="47" t="s">
        <v>11</v>
      </c>
      <c r="L509" s="47" t="s">
        <v>42</v>
      </c>
      <c r="M509" s="20"/>
    </row>
    <row r="510" spans="1:13" x14ac:dyDescent="0.25">
      <c r="A510" s="47" t="str">
        <f>IF('Hospitalisation Details'!A510:A2852="?","Unidentified",'Hospitalisation Details'!A510)</f>
        <v>Id1828</v>
      </c>
      <c r="B510" s="47">
        <f>IF('Hospitalisation Details'!B510="?",AVERAGE('Hospitalisation Details'!$B$2:$B$2344),'Hospitalisation Details'!B510)</f>
        <v>1990</v>
      </c>
      <c r="C510" s="79" t="str">
        <f>IF(OR(('Hospitalisation Details'!C510="?"),ISBLANK('Hospitalisation Details'!C510:C2852)),"Sep",'Hospitalisation Details'!C510)</f>
        <v>Nov</v>
      </c>
      <c r="D510" s="70">
        <v>17</v>
      </c>
      <c r="E510" s="47" t="s">
        <v>542</v>
      </c>
      <c r="F510" s="80" t="s">
        <v>6546</v>
      </c>
      <c r="G510" s="70">
        <v>32</v>
      </c>
      <c r="H510" s="47">
        <v>0</v>
      </c>
      <c r="I510" s="48">
        <v>4544.2299999999996</v>
      </c>
      <c r="J510" s="47" t="s">
        <v>11</v>
      </c>
      <c r="K510" s="47" t="s">
        <v>16</v>
      </c>
      <c r="L510" s="47" t="s">
        <v>247</v>
      </c>
      <c r="M510" s="20"/>
    </row>
    <row r="511" spans="1:13" x14ac:dyDescent="0.25">
      <c r="A511" s="47" t="str">
        <f>IF('Hospitalisation Details'!A511:A2853="?","Unidentified",'Hospitalisation Details'!A511)</f>
        <v>Id1827</v>
      </c>
      <c r="B511" s="47">
        <f>IF('Hospitalisation Details'!B511="?",AVERAGE('Hospitalisation Details'!$B$2:$B$2344),'Hospitalisation Details'!B511)</f>
        <v>2004</v>
      </c>
      <c r="C511" s="79" t="str">
        <f>IF(OR(('Hospitalisation Details'!C511="?"),ISBLANK('Hospitalisation Details'!C511:C2853)),"Sep",'Hospitalisation Details'!C511)</f>
        <v>Dec</v>
      </c>
      <c r="D511" s="70">
        <v>22</v>
      </c>
      <c r="E511" s="47" t="s">
        <v>543</v>
      </c>
      <c r="F511" s="80" t="s">
        <v>6547</v>
      </c>
      <c r="G511" s="70">
        <v>18</v>
      </c>
      <c r="H511" s="47">
        <v>4</v>
      </c>
      <c r="I511" s="48">
        <v>4561.1899999999996</v>
      </c>
      <c r="J511" s="47" t="s">
        <v>11</v>
      </c>
      <c r="K511" s="47" t="s">
        <v>11</v>
      </c>
      <c r="L511" s="47" t="s">
        <v>247</v>
      </c>
      <c r="M511" s="20"/>
    </row>
    <row r="512" spans="1:13" x14ac:dyDescent="0.25">
      <c r="A512" s="47" t="str">
        <f>IF('Hospitalisation Details'!A512:A2854="?","Unidentified",'Hospitalisation Details'!A512)</f>
        <v>Id1826</v>
      </c>
      <c r="B512" s="47">
        <f>IF('Hospitalisation Details'!B512="?",AVERAGE('Hospitalisation Details'!$B$2:$B$2344),'Hospitalisation Details'!B512)</f>
        <v>1990</v>
      </c>
      <c r="C512" s="79" t="str">
        <f>IF(OR(('Hospitalisation Details'!C512="?"),ISBLANK('Hospitalisation Details'!C512:C2854)),"Sep",'Hospitalisation Details'!C512)</f>
        <v>Sep</v>
      </c>
      <c r="D512" s="70">
        <v>20</v>
      </c>
      <c r="E512" s="47" t="s">
        <v>544</v>
      </c>
      <c r="F512" s="80" t="s">
        <v>6548</v>
      </c>
      <c r="G512" s="70">
        <v>32</v>
      </c>
      <c r="H512" s="47">
        <v>1</v>
      </c>
      <c r="I512" s="48">
        <v>4562.84</v>
      </c>
      <c r="J512" s="47" t="s">
        <v>11</v>
      </c>
      <c r="K512" s="47" t="s">
        <v>11</v>
      </c>
      <c r="L512" s="47" t="s">
        <v>13</v>
      </c>
      <c r="M512" s="20"/>
    </row>
    <row r="513" spans="1:13" x14ac:dyDescent="0.25">
      <c r="A513" s="47" t="str">
        <f>IF('Hospitalisation Details'!A513:A2855="?","Unidentified",'Hospitalisation Details'!A513)</f>
        <v>Id1825</v>
      </c>
      <c r="B513" s="47">
        <f>IF('Hospitalisation Details'!B513="?",AVERAGE('Hospitalisation Details'!$B$2:$B$2344),'Hospitalisation Details'!B513)</f>
        <v>1996</v>
      </c>
      <c r="C513" s="79" t="str">
        <f>IF(OR(('Hospitalisation Details'!C513="?"),ISBLANK('Hospitalisation Details'!C513:C2855)),"Sep",'Hospitalisation Details'!C513)</f>
        <v>Dec</v>
      </c>
      <c r="D513" s="70">
        <v>25</v>
      </c>
      <c r="E513" s="47" t="s">
        <v>545</v>
      </c>
      <c r="F513" s="80" t="s">
        <v>6549</v>
      </c>
      <c r="G513" s="70">
        <v>26</v>
      </c>
      <c r="H513" s="47">
        <v>2</v>
      </c>
      <c r="I513" s="48">
        <v>4564.1899999999996</v>
      </c>
      <c r="J513" s="47" t="s">
        <v>11</v>
      </c>
      <c r="K513" s="47" t="s">
        <v>11</v>
      </c>
      <c r="L513" s="47" t="s">
        <v>247</v>
      </c>
      <c r="M513" s="20"/>
    </row>
    <row r="514" spans="1:13" x14ac:dyDescent="0.25">
      <c r="A514" s="47" t="str">
        <f>IF('Hospitalisation Details'!A514:A2856="?","Unidentified",'Hospitalisation Details'!A514)</f>
        <v>Id1824</v>
      </c>
      <c r="B514" s="47">
        <f>IF('Hospitalisation Details'!B514="?",AVERAGE('Hospitalisation Details'!$B$2:$B$2344),'Hospitalisation Details'!B514)</f>
        <v>1989</v>
      </c>
      <c r="C514" s="79" t="str">
        <f>IF(OR(('Hospitalisation Details'!C514="?"),ISBLANK('Hospitalisation Details'!C514:C2856)),"Sep",'Hospitalisation Details'!C514)</f>
        <v>Sep</v>
      </c>
      <c r="D514" s="70">
        <v>18</v>
      </c>
      <c r="E514" s="47" t="s">
        <v>546</v>
      </c>
      <c r="F514" s="80" t="s">
        <v>6550</v>
      </c>
      <c r="G514" s="70">
        <v>33</v>
      </c>
      <c r="H514" s="47">
        <v>0</v>
      </c>
      <c r="I514" s="48">
        <v>4571.41</v>
      </c>
      <c r="J514" s="47" t="s">
        <v>11</v>
      </c>
      <c r="K514" s="47" t="s">
        <v>11</v>
      </c>
      <c r="L514" s="47" t="s">
        <v>23</v>
      </c>
      <c r="M514" s="20"/>
    </row>
    <row r="515" spans="1:13" x14ac:dyDescent="0.25">
      <c r="A515" s="47" t="str">
        <f>IF('Hospitalisation Details'!A515:A2857="?","Unidentified",'Hospitalisation Details'!A515)</f>
        <v>Id1823</v>
      </c>
      <c r="B515" s="47">
        <f>IF('Hospitalisation Details'!B515="?",AVERAGE('Hospitalisation Details'!$B$2:$B$2344),'Hospitalisation Details'!B515)</f>
        <v>2000</v>
      </c>
      <c r="C515" s="79" t="str">
        <f>IF(OR(('Hospitalisation Details'!C515="?"),ISBLANK('Hospitalisation Details'!C515:C2857)),"Sep",'Hospitalisation Details'!C515)</f>
        <v>Jul</v>
      </c>
      <c r="D515" s="70">
        <v>2</v>
      </c>
      <c r="E515" s="47" t="s">
        <v>547</v>
      </c>
      <c r="F515" s="80" t="s">
        <v>6551</v>
      </c>
      <c r="G515" s="70">
        <v>22</v>
      </c>
      <c r="H515" s="47">
        <v>0</v>
      </c>
      <c r="I515" s="48">
        <v>4608.03</v>
      </c>
      <c r="J515" s="47" t="s">
        <v>11</v>
      </c>
      <c r="K515" s="47" t="s">
        <v>12</v>
      </c>
      <c r="L515" s="47" t="s">
        <v>42</v>
      </c>
      <c r="M515" s="20"/>
    </row>
    <row r="516" spans="1:13" x14ac:dyDescent="0.25">
      <c r="A516" s="47" t="str">
        <f>IF('Hospitalisation Details'!A516:A2858="?","Unidentified",'Hospitalisation Details'!A516)</f>
        <v>Id1822</v>
      </c>
      <c r="B516" s="47">
        <f>IF('Hospitalisation Details'!B516="?",AVERAGE('Hospitalisation Details'!$B$2:$B$2344),'Hospitalisation Details'!B516)</f>
        <v>1998</v>
      </c>
      <c r="C516" s="79" t="str">
        <f>IF(OR(('Hospitalisation Details'!C516="?"),ISBLANK('Hospitalisation Details'!C516:C2858)),"Sep",'Hospitalisation Details'!C516)</f>
        <v>Jun</v>
      </c>
      <c r="D516" s="70">
        <v>29</v>
      </c>
      <c r="E516" s="47" t="s">
        <v>548</v>
      </c>
      <c r="F516" s="80" t="s">
        <v>6552</v>
      </c>
      <c r="G516" s="70">
        <v>24</v>
      </c>
      <c r="H516" s="47">
        <v>3</v>
      </c>
      <c r="I516" s="48">
        <v>4618.08</v>
      </c>
      <c r="J516" s="47" t="s">
        <v>11</v>
      </c>
      <c r="K516" s="47" t="s">
        <v>16</v>
      </c>
      <c r="L516" s="47" t="s">
        <v>23</v>
      </c>
      <c r="M516" s="20"/>
    </row>
    <row r="517" spans="1:13" x14ac:dyDescent="0.25">
      <c r="A517" s="47" t="str">
        <f>IF('Hospitalisation Details'!A517:A2859="?","Unidentified",'Hospitalisation Details'!A517)</f>
        <v>Id1821</v>
      </c>
      <c r="B517" s="47">
        <f>IF('Hospitalisation Details'!B517="?",AVERAGE('Hospitalisation Details'!$B$2:$B$2344),'Hospitalisation Details'!B517)</f>
        <v>1985</v>
      </c>
      <c r="C517" s="79" t="str">
        <f>IF(OR(('Hospitalisation Details'!C517="?"),ISBLANK('Hospitalisation Details'!C517:C2859)),"Sep",'Hospitalisation Details'!C517)</f>
        <v>Jun</v>
      </c>
      <c r="D517" s="70">
        <v>22</v>
      </c>
      <c r="E517" s="47" t="s">
        <v>549</v>
      </c>
      <c r="F517" s="80" t="s">
        <v>6553</v>
      </c>
      <c r="G517" s="70">
        <v>37</v>
      </c>
      <c r="H517" s="47">
        <v>0</v>
      </c>
      <c r="I517" s="48">
        <v>4646.76</v>
      </c>
      <c r="J517" s="47" t="s">
        <v>16</v>
      </c>
      <c r="K517" s="47" t="s">
        <v>16</v>
      </c>
      <c r="L517" s="47" t="s">
        <v>42</v>
      </c>
      <c r="M517" s="20"/>
    </row>
    <row r="518" spans="1:13" x14ac:dyDescent="0.25">
      <c r="A518" s="47" t="str">
        <f>IF('Hospitalisation Details'!A518:A2860="?","Unidentified",'Hospitalisation Details'!A518)</f>
        <v>Id1820</v>
      </c>
      <c r="B518" s="47">
        <f>IF('Hospitalisation Details'!B518="?",AVERAGE('Hospitalisation Details'!$B$2:$B$2344),'Hospitalisation Details'!B518)</f>
        <v>1996</v>
      </c>
      <c r="C518" s="79" t="str">
        <f>IF(OR(('Hospitalisation Details'!C518="?"),ISBLANK('Hospitalisation Details'!C518:C2860)),"Sep",'Hospitalisation Details'!C518)</f>
        <v>Oct</v>
      </c>
      <c r="D518" s="70">
        <v>25</v>
      </c>
      <c r="E518" s="47" t="s">
        <v>550</v>
      </c>
      <c r="F518" s="80" t="s">
        <v>6554</v>
      </c>
      <c r="G518" s="70">
        <v>26</v>
      </c>
      <c r="H518" s="47">
        <v>3</v>
      </c>
      <c r="I518" s="48">
        <v>4661.29</v>
      </c>
      <c r="J518" s="47" t="s">
        <v>11</v>
      </c>
      <c r="K518" s="47" t="s">
        <v>16</v>
      </c>
      <c r="L518" s="47" t="s">
        <v>356</v>
      </c>
      <c r="M518" s="20"/>
    </row>
    <row r="519" spans="1:13" x14ac:dyDescent="0.25">
      <c r="A519" s="47" t="str">
        <f>IF('Hospitalisation Details'!A519:A2861="?","Unidentified",'Hospitalisation Details'!A519)</f>
        <v>Id1819</v>
      </c>
      <c r="B519" s="47">
        <f>IF('Hospitalisation Details'!B519="?",AVERAGE('Hospitalisation Details'!$B$2:$B$2344),'Hospitalisation Details'!B519)</f>
        <v>1990</v>
      </c>
      <c r="C519" s="79" t="str">
        <f>IF(OR(('Hospitalisation Details'!C519="?"),ISBLANK('Hospitalisation Details'!C519:C2861)),"Sep",'Hospitalisation Details'!C519)</f>
        <v>Aug</v>
      </c>
      <c r="D519" s="70">
        <v>5</v>
      </c>
      <c r="E519" s="47" t="s">
        <v>551</v>
      </c>
      <c r="F519" s="80" t="s">
        <v>6555</v>
      </c>
      <c r="G519" s="70">
        <v>32</v>
      </c>
      <c r="H519" s="47">
        <v>1</v>
      </c>
      <c r="I519" s="48">
        <v>4667.6099999999997</v>
      </c>
      <c r="J519" s="47" t="s">
        <v>12</v>
      </c>
      <c r="K519" s="47" t="s">
        <v>12</v>
      </c>
      <c r="L519" s="47" t="s">
        <v>168</v>
      </c>
      <c r="M519" s="20"/>
    </row>
    <row r="520" spans="1:13" x14ac:dyDescent="0.25">
      <c r="A520" s="47" t="str">
        <f>IF('Hospitalisation Details'!A520:A2862="?","Unidentified",'Hospitalisation Details'!A520)</f>
        <v>Id1818</v>
      </c>
      <c r="B520" s="47">
        <f>IF('Hospitalisation Details'!B520="?",AVERAGE('Hospitalisation Details'!$B$2:$B$2344),'Hospitalisation Details'!B520)</f>
        <v>1990</v>
      </c>
      <c r="C520" s="79" t="str">
        <f>IF(OR(('Hospitalisation Details'!C520="?"),ISBLANK('Hospitalisation Details'!C520:C2862)),"Sep",'Hospitalisation Details'!C520)</f>
        <v>Sep</v>
      </c>
      <c r="D520" s="70">
        <v>26</v>
      </c>
      <c r="E520" s="47" t="s">
        <v>552</v>
      </c>
      <c r="F520" s="80" t="s">
        <v>6556</v>
      </c>
      <c r="G520" s="70">
        <v>32</v>
      </c>
      <c r="H520" s="47">
        <v>2</v>
      </c>
      <c r="I520" s="48">
        <v>4670.6400000000003</v>
      </c>
      <c r="J520" s="47" t="s">
        <v>11</v>
      </c>
      <c r="K520" s="47" t="s">
        <v>11</v>
      </c>
      <c r="L520" s="47" t="s">
        <v>42</v>
      </c>
      <c r="M520" s="20"/>
    </row>
    <row r="521" spans="1:13" x14ac:dyDescent="0.25">
      <c r="A521" s="47" t="str">
        <f>IF('Hospitalisation Details'!A521:A2863="?","Unidentified",'Hospitalisation Details'!A521)</f>
        <v>Id1817</v>
      </c>
      <c r="B521" s="47">
        <f>IF('Hospitalisation Details'!B521="?",AVERAGE('Hospitalisation Details'!$B$2:$B$2344),'Hospitalisation Details'!B521)</f>
        <v>1990</v>
      </c>
      <c r="C521" s="79" t="str">
        <f>IF(OR(('Hospitalisation Details'!C521="?"),ISBLANK('Hospitalisation Details'!C521:C2863)),"Sep",'Hospitalisation Details'!C521)</f>
        <v>Jul</v>
      </c>
      <c r="D521" s="70">
        <v>13</v>
      </c>
      <c r="E521" s="47" t="s">
        <v>553</v>
      </c>
      <c r="F521" s="80" t="s">
        <v>6557</v>
      </c>
      <c r="G521" s="70">
        <v>32</v>
      </c>
      <c r="H521" s="47">
        <v>2</v>
      </c>
      <c r="I521" s="48">
        <v>4673.3900000000003</v>
      </c>
      <c r="J521" s="47" t="s">
        <v>11</v>
      </c>
      <c r="K521" s="47" t="s">
        <v>16</v>
      </c>
      <c r="L521" s="47" t="s">
        <v>13</v>
      </c>
      <c r="M521" s="20"/>
    </row>
    <row r="522" spans="1:13" x14ac:dyDescent="0.25">
      <c r="A522" s="47" t="str">
        <f>IF('Hospitalisation Details'!A522:A2864="?","Unidentified",'Hospitalisation Details'!A522)</f>
        <v>Id1816</v>
      </c>
      <c r="B522" s="47">
        <f>IF('Hospitalisation Details'!B522="?",AVERAGE('Hospitalisation Details'!$B$2:$B$2344),'Hospitalisation Details'!B522)</f>
        <v>1979</v>
      </c>
      <c r="C522" s="79" t="str">
        <f>IF(OR(('Hospitalisation Details'!C522="?"),ISBLANK('Hospitalisation Details'!C522:C2864)),"Sep",'Hospitalisation Details'!C522)</f>
        <v>Oct</v>
      </c>
      <c r="D522" s="70">
        <v>18</v>
      </c>
      <c r="E522" s="47" t="s">
        <v>554</v>
      </c>
      <c r="F522" s="80" t="s">
        <v>6558</v>
      </c>
      <c r="G522" s="70">
        <v>43</v>
      </c>
      <c r="H522" s="47">
        <v>2</v>
      </c>
      <c r="I522" s="48">
        <v>4674.2</v>
      </c>
      <c r="J522" s="47" t="s">
        <v>11</v>
      </c>
      <c r="K522" s="47" t="s">
        <v>16</v>
      </c>
      <c r="L522" s="47" t="s">
        <v>13</v>
      </c>
      <c r="M522" s="20"/>
    </row>
    <row r="523" spans="1:13" x14ac:dyDescent="0.25">
      <c r="A523" s="47" t="str">
        <f>IF('Hospitalisation Details'!A523:A2865="?","Unidentified",'Hospitalisation Details'!A523)</f>
        <v>Id1815</v>
      </c>
      <c r="B523" s="47">
        <f>IF('Hospitalisation Details'!B523="?",AVERAGE('Hospitalisation Details'!$B$2:$B$2344),'Hospitalisation Details'!B523)</f>
        <v>2003</v>
      </c>
      <c r="C523" s="79" t="str">
        <f>IF(OR(('Hospitalisation Details'!C523="?"),ISBLANK('Hospitalisation Details'!C523:C2865)),"Sep",'Hospitalisation Details'!C523)</f>
        <v>Oct</v>
      </c>
      <c r="D523" s="70">
        <v>4</v>
      </c>
      <c r="E523" s="47" t="s">
        <v>555</v>
      </c>
      <c r="F523" s="80" t="s">
        <v>6559</v>
      </c>
      <c r="G523" s="70">
        <v>19</v>
      </c>
      <c r="H523" s="47">
        <v>0</v>
      </c>
      <c r="I523" s="48">
        <v>4678.8</v>
      </c>
      <c r="J523" s="47" t="s">
        <v>11</v>
      </c>
      <c r="K523" s="47" t="s">
        <v>16</v>
      </c>
      <c r="L523" s="47" t="s">
        <v>300</v>
      </c>
      <c r="M523" s="20"/>
    </row>
    <row r="524" spans="1:13" x14ac:dyDescent="0.25">
      <c r="A524" s="47" t="str">
        <f>IF('Hospitalisation Details'!A524:A2866="?","Unidentified",'Hospitalisation Details'!A524)</f>
        <v>Id1814</v>
      </c>
      <c r="B524" s="47">
        <f>IF('Hospitalisation Details'!B524="?",AVERAGE('Hospitalisation Details'!$B$2:$B$2344),'Hospitalisation Details'!B524)</f>
        <v>1990</v>
      </c>
      <c r="C524" s="79" t="str">
        <f>IF(OR(('Hospitalisation Details'!C524="?"),ISBLANK('Hospitalisation Details'!C524:C2866)),"Sep",'Hospitalisation Details'!C524)</f>
        <v>Sep</v>
      </c>
      <c r="D524" s="70">
        <v>4</v>
      </c>
      <c r="E524" s="47" t="s">
        <v>556</v>
      </c>
      <c r="F524" s="80" t="s">
        <v>6560</v>
      </c>
      <c r="G524" s="70">
        <v>32</v>
      </c>
      <c r="H524" s="47">
        <v>2</v>
      </c>
      <c r="I524" s="48">
        <v>4686.3900000000003</v>
      </c>
      <c r="J524" s="47" t="s">
        <v>12</v>
      </c>
      <c r="K524" s="47" t="s">
        <v>12</v>
      </c>
      <c r="L524" s="47" t="s">
        <v>13</v>
      </c>
      <c r="M524" s="20"/>
    </row>
    <row r="525" spans="1:13" x14ac:dyDescent="0.25">
      <c r="A525" s="47" t="str">
        <f>IF('Hospitalisation Details'!A525:A2867="?","Unidentified",'Hospitalisation Details'!A525)</f>
        <v>Id1813</v>
      </c>
      <c r="B525" s="47">
        <f>IF('Hospitalisation Details'!B525="?",AVERAGE('Hospitalisation Details'!$B$2:$B$2344),'Hospitalisation Details'!B525)</f>
        <v>2003</v>
      </c>
      <c r="C525" s="79" t="str">
        <f>IF(OR(('Hospitalisation Details'!C525="?"),ISBLANK('Hospitalisation Details'!C525:C2867)),"Sep",'Hospitalisation Details'!C525)</f>
        <v>Jun</v>
      </c>
      <c r="D525" s="70">
        <v>22</v>
      </c>
      <c r="E525" s="47" t="s">
        <v>557</v>
      </c>
      <c r="F525" s="80" t="s">
        <v>6561</v>
      </c>
      <c r="G525" s="70">
        <v>19</v>
      </c>
      <c r="H525" s="47">
        <v>5</v>
      </c>
      <c r="I525" s="48">
        <v>4687.8</v>
      </c>
      <c r="J525" s="47" t="s">
        <v>11</v>
      </c>
      <c r="K525" s="47" t="s">
        <v>12</v>
      </c>
      <c r="L525" s="47" t="s">
        <v>42</v>
      </c>
      <c r="M525" s="20"/>
    </row>
    <row r="526" spans="1:13" x14ac:dyDescent="0.25">
      <c r="A526" s="47" t="str">
        <f>IF('Hospitalisation Details'!A526:A2868="?","Unidentified",'Hospitalisation Details'!A526)</f>
        <v>Id1812</v>
      </c>
      <c r="B526" s="47">
        <f>IF('Hospitalisation Details'!B526="?",AVERAGE('Hospitalisation Details'!$B$2:$B$2344),'Hospitalisation Details'!B526)</f>
        <v>1977</v>
      </c>
      <c r="C526" s="79" t="str">
        <f>IF(OR(('Hospitalisation Details'!C526="?"),ISBLANK('Hospitalisation Details'!C526:C2868)),"Sep",'Hospitalisation Details'!C526)</f>
        <v>Dec</v>
      </c>
      <c r="D526" s="70">
        <v>4</v>
      </c>
      <c r="E526" s="47" t="s">
        <v>558</v>
      </c>
      <c r="F526" s="80" t="s">
        <v>6562</v>
      </c>
      <c r="G526" s="70">
        <v>45</v>
      </c>
      <c r="H526" s="47">
        <v>2</v>
      </c>
      <c r="I526" s="48">
        <v>4699.47</v>
      </c>
      <c r="J526" s="47" t="s">
        <v>11</v>
      </c>
      <c r="K526" s="47" t="s">
        <v>12</v>
      </c>
      <c r="L526" s="47" t="s">
        <v>13</v>
      </c>
      <c r="M526" s="20"/>
    </row>
    <row r="527" spans="1:13" x14ac:dyDescent="0.25">
      <c r="A527" s="47" t="str">
        <f>IF('Hospitalisation Details'!A527:A2869="?","Unidentified",'Hospitalisation Details'!A527)</f>
        <v>Id1811</v>
      </c>
      <c r="B527" s="47">
        <f>IF('Hospitalisation Details'!B527="?",AVERAGE('Hospitalisation Details'!$B$2:$B$2344),'Hospitalisation Details'!B527)</f>
        <v>1981</v>
      </c>
      <c r="C527" s="79" t="str">
        <f>IF(OR(('Hospitalisation Details'!C527="?"),ISBLANK('Hospitalisation Details'!C527:C2869)),"Sep",'Hospitalisation Details'!C527)</f>
        <v>Aug</v>
      </c>
      <c r="D527" s="70">
        <v>12</v>
      </c>
      <c r="E527" s="47" t="s">
        <v>559</v>
      </c>
      <c r="F527" s="80" t="s">
        <v>6563</v>
      </c>
      <c r="G527" s="70">
        <v>41</v>
      </c>
      <c r="H527" s="47">
        <v>1</v>
      </c>
      <c r="I527" s="48">
        <v>4712.12</v>
      </c>
      <c r="J527" s="47" t="s">
        <v>11</v>
      </c>
      <c r="K527" s="47" t="s">
        <v>12</v>
      </c>
      <c r="L527" s="47" t="s">
        <v>42</v>
      </c>
      <c r="M527" s="20"/>
    </row>
    <row r="528" spans="1:13" x14ac:dyDescent="0.25">
      <c r="A528" s="47" t="str">
        <f>IF('Hospitalisation Details'!A528:A2870="?","Unidentified",'Hospitalisation Details'!A528)</f>
        <v>Id1810</v>
      </c>
      <c r="B528" s="47">
        <f>IF('Hospitalisation Details'!B528="?",AVERAGE('Hospitalisation Details'!$B$2:$B$2344),'Hospitalisation Details'!B528)</f>
        <v>1992</v>
      </c>
      <c r="C528" s="79" t="str">
        <f>IF(OR(('Hospitalisation Details'!C528="?"),ISBLANK('Hospitalisation Details'!C528:C2870)),"Sep",'Hospitalisation Details'!C528)</f>
        <v>Oct</v>
      </c>
      <c r="D528" s="70">
        <v>9</v>
      </c>
      <c r="E528" s="47" t="s">
        <v>560</v>
      </c>
      <c r="F528" s="80" t="s">
        <v>6564</v>
      </c>
      <c r="G528" s="70">
        <v>30</v>
      </c>
      <c r="H528" s="47">
        <v>1</v>
      </c>
      <c r="I528" s="48">
        <v>4718.2</v>
      </c>
      <c r="J528" s="47" t="s">
        <v>11</v>
      </c>
      <c r="K528" s="47" t="s">
        <v>12</v>
      </c>
      <c r="L528" s="47" t="s">
        <v>247</v>
      </c>
      <c r="M528" s="20"/>
    </row>
    <row r="529" spans="1:13" x14ac:dyDescent="0.25">
      <c r="A529" s="47" t="str">
        <f>IF('Hospitalisation Details'!A529:A2871="?","Unidentified",'Hospitalisation Details'!A529)</f>
        <v>Id1809</v>
      </c>
      <c r="B529" s="47">
        <f>IF('Hospitalisation Details'!B529="?",AVERAGE('Hospitalisation Details'!$B$2:$B$2344),'Hospitalisation Details'!B529)</f>
        <v>1992</v>
      </c>
      <c r="C529" s="79" t="str">
        <f>IF(OR(('Hospitalisation Details'!C529="?"),ISBLANK('Hospitalisation Details'!C529:C2871)),"Sep",'Hospitalisation Details'!C529)</f>
        <v>Sep</v>
      </c>
      <c r="D529" s="70">
        <v>28</v>
      </c>
      <c r="E529" s="47" t="s">
        <v>561</v>
      </c>
      <c r="F529" s="80" t="s">
        <v>6565</v>
      </c>
      <c r="G529" s="70">
        <v>30</v>
      </c>
      <c r="H529" s="47">
        <v>1</v>
      </c>
      <c r="I529" s="48">
        <v>4719.5200000000004</v>
      </c>
      <c r="J529" s="47" t="s">
        <v>11</v>
      </c>
      <c r="K529" s="47" t="s">
        <v>11</v>
      </c>
      <c r="L529" s="47" t="s">
        <v>247</v>
      </c>
      <c r="M529" s="20"/>
    </row>
    <row r="530" spans="1:13" x14ac:dyDescent="0.25">
      <c r="A530" s="47" t="str">
        <f>IF('Hospitalisation Details'!A530:A2872="?","Unidentified",'Hospitalisation Details'!A530)</f>
        <v>Id1808</v>
      </c>
      <c r="B530" s="47">
        <f>IF('Hospitalisation Details'!B530="?",AVERAGE('Hospitalisation Details'!$B$2:$B$2344),'Hospitalisation Details'!B530)</f>
        <v>1994</v>
      </c>
      <c r="C530" s="79" t="str">
        <f>IF(OR(('Hospitalisation Details'!C530="?"),ISBLANK('Hospitalisation Details'!C530:C2872)),"Sep",'Hospitalisation Details'!C530)</f>
        <v>Aug</v>
      </c>
      <c r="D530" s="70">
        <v>12</v>
      </c>
      <c r="E530" s="47" t="s">
        <v>562</v>
      </c>
      <c r="F530" s="80" t="s">
        <v>6455</v>
      </c>
      <c r="G530" s="70">
        <v>28</v>
      </c>
      <c r="H530" s="47">
        <v>2</v>
      </c>
      <c r="I530" s="48">
        <v>4719.74</v>
      </c>
      <c r="J530" s="47" t="s">
        <v>11</v>
      </c>
      <c r="K530" s="47" t="s">
        <v>16</v>
      </c>
      <c r="L530" s="47" t="s">
        <v>23</v>
      </c>
      <c r="M530" s="20"/>
    </row>
    <row r="531" spans="1:13" x14ac:dyDescent="0.25">
      <c r="A531" s="47" t="str">
        <f>IF('Hospitalisation Details'!A531:A2873="?","Unidentified",'Hospitalisation Details'!A531)</f>
        <v>Id1807</v>
      </c>
      <c r="B531" s="47">
        <f>IF('Hospitalisation Details'!B531="?",AVERAGE('Hospitalisation Details'!$B$2:$B$2344),'Hospitalisation Details'!B531)</f>
        <v>1980</v>
      </c>
      <c r="C531" s="79" t="str">
        <f>IF(OR(('Hospitalisation Details'!C531="?"),ISBLANK('Hospitalisation Details'!C531:C2873)),"Sep",'Hospitalisation Details'!C531)</f>
        <v>Jul</v>
      </c>
      <c r="D531" s="70">
        <v>2</v>
      </c>
      <c r="E531" s="47" t="s">
        <v>563</v>
      </c>
      <c r="F531" s="80" t="s">
        <v>6566</v>
      </c>
      <c r="G531" s="70">
        <v>42</v>
      </c>
      <c r="H531" s="47">
        <v>2</v>
      </c>
      <c r="I531" s="48">
        <v>4728.71</v>
      </c>
      <c r="J531" s="47" t="s">
        <v>11</v>
      </c>
      <c r="K531" s="47" t="s">
        <v>12</v>
      </c>
      <c r="L531" s="47" t="s">
        <v>23</v>
      </c>
      <c r="M531" s="20"/>
    </row>
    <row r="532" spans="1:13" x14ac:dyDescent="0.25">
      <c r="A532" s="47" t="str">
        <f>IF('Hospitalisation Details'!A532:A2874="?","Unidentified",'Hospitalisation Details'!A532)</f>
        <v>Id1806</v>
      </c>
      <c r="B532" s="47">
        <f>IF('Hospitalisation Details'!B532="?",AVERAGE('Hospitalisation Details'!$B$2:$B$2344),'Hospitalisation Details'!B532)</f>
        <v>1986</v>
      </c>
      <c r="C532" s="79" t="str">
        <f>IF(OR(('Hospitalisation Details'!C532="?"),ISBLANK('Hospitalisation Details'!C532:C2874)),"Sep",'Hospitalisation Details'!C532)</f>
        <v>Sep</v>
      </c>
      <c r="D532" s="70">
        <v>5</v>
      </c>
      <c r="E532" s="47" t="s">
        <v>564</v>
      </c>
      <c r="F532" s="80" t="s">
        <v>6567</v>
      </c>
      <c r="G532" s="70">
        <v>36</v>
      </c>
      <c r="H532" s="47">
        <v>3</v>
      </c>
      <c r="I532" s="48">
        <v>4734.6400000000003</v>
      </c>
      <c r="J532" s="47" t="s">
        <v>11</v>
      </c>
      <c r="K532" s="47" t="s">
        <v>16</v>
      </c>
      <c r="L532" s="47" t="s">
        <v>13</v>
      </c>
      <c r="M532" s="20"/>
    </row>
    <row r="533" spans="1:13" x14ac:dyDescent="0.25">
      <c r="A533" s="47" t="str">
        <f>IF('Hospitalisation Details'!A533:A2875="?","Unidentified",'Hospitalisation Details'!A533)</f>
        <v>Id1805</v>
      </c>
      <c r="B533" s="47">
        <f>IF('Hospitalisation Details'!B533="?",AVERAGE('Hospitalisation Details'!$B$2:$B$2344),'Hospitalisation Details'!B533)</f>
        <v>1991</v>
      </c>
      <c r="C533" s="79" t="str">
        <f>IF(OR(('Hospitalisation Details'!C533="?"),ISBLANK('Hospitalisation Details'!C533:C2875)),"Sep",'Hospitalisation Details'!C533)</f>
        <v>Oct</v>
      </c>
      <c r="D533" s="70">
        <v>12</v>
      </c>
      <c r="E533" s="47" t="s">
        <v>565</v>
      </c>
      <c r="F533" s="80" t="s">
        <v>6568</v>
      </c>
      <c r="G533" s="70">
        <v>31</v>
      </c>
      <c r="H533" s="47">
        <v>1</v>
      </c>
      <c r="I533" s="48">
        <v>4738.2700000000004</v>
      </c>
      <c r="J533" s="47" t="s">
        <v>11</v>
      </c>
      <c r="K533" s="47" t="s">
        <v>12</v>
      </c>
      <c r="L533" s="47" t="s">
        <v>23</v>
      </c>
      <c r="M533" s="20"/>
    </row>
    <row r="534" spans="1:13" x14ac:dyDescent="0.25">
      <c r="A534" s="47" t="str">
        <f>IF('Hospitalisation Details'!A534:A2876="?","Unidentified",'Hospitalisation Details'!A534)</f>
        <v>Id1804</v>
      </c>
      <c r="B534" s="47">
        <f>IF('Hospitalisation Details'!B534="?",AVERAGE('Hospitalisation Details'!$B$2:$B$2344),'Hospitalisation Details'!B534)</f>
        <v>2004</v>
      </c>
      <c r="C534" s="79" t="str">
        <f>IF(OR(('Hospitalisation Details'!C534="?"),ISBLANK('Hospitalisation Details'!C534:C2876)),"Sep",'Hospitalisation Details'!C534)</f>
        <v>Nov</v>
      </c>
      <c r="D534" s="70">
        <v>24</v>
      </c>
      <c r="E534" s="47" t="s">
        <v>566</v>
      </c>
      <c r="F534" s="80" t="s">
        <v>6569</v>
      </c>
      <c r="G534" s="70">
        <v>18</v>
      </c>
      <c r="H534" s="47">
        <v>0</v>
      </c>
      <c r="I534" s="48">
        <v>4740.78</v>
      </c>
      <c r="J534" s="47" t="s">
        <v>11</v>
      </c>
      <c r="K534" s="47" t="s">
        <v>12</v>
      </c>
      <c r="L534" s="47" t="s">
        <v>300</v>
      </c>
      <c r="M534" s="20"/>
    </row>
    <row r="535" spans="1:13" x14ac:dyDescent="0.25">
      <c r="A535" s="47" t="str">
        <f>IF('Hospitalisation Details'!A535:A2877="?","Unidentified",'Hospitalisation Details'!A535)</f>
        <v>Id1803</v>
      </c>
      <c r="B535" s="47">
        <f>IF('Hospitalisation Details'!B535="?",AVERAGE('Hospitalisation Details'!$B$2:$B$2344),'Hospitalisation Details'!B535)</f>
        <v>1987</v>
      </c>
      <c r="C535" s="79" t="str">
        <f>IF(OR(('Hospitalisation Details'!C535="?"),ISBLANK('Hospitalisation Details'!C535:C2877)),"Sep",'Hospitalisation Details'!C535)</f>
        <v>Jun</v>
      </c>
      <c r="D535" s="70">
        <v>5</v>
      </c>
      <c r="E535" s="47" t="s">
        <v>567</v>
      </c>
      <c r="F535" s="80" t="s">
        <v>6570</v>
      </c>
      <c r="G535" s="70">
        <v>36</v>
      </c>
      <c r="H535" s="47">
        <v>1</v>
      </c>
      <c r="I535" s="48">
        <v>4746.34</v>
      </c>
      <c r="J535" s="47" t="s">
        <v>11</v>
      </c>
      <c r="K535" s="47" t="s">
        <v>11</v>
      </c>
      <c r="L535" s="47" t="s">
        <v>42</v>
      </c>
      <c r="M535" s="20"/>
    </row>
    <row r="536" spans="1:13" x14ac:dyDescent="0.25">
      <c r="A536" s="47" t="str">
        <f>IF('Hospitalisation Details'!A536:A2878="?","Unidentified",'Hospitalisation Details'!A536)</f>
        <v>Id1802</v>
      </c>
      <c r="B536" s="47">
        <f>IF('Hospitalisation Details'!B536="?",AVERAGE('Hospitalisation Details'!$B$2:$B$2344),'Hospitalisation Details'!B536)</f>
        <v>1987</v>
      </c>
      <c r="C536" s="79" t="str">
        <f>IF(OR(('Hospitalisation Details'!C536="?"),ISBLANK('Hospitalisation Details'!C536:C2878)),"Sep",'Hospitalisation Details'!C536)</f>
        <v>Sep</v>
      </c>
      <c r="D536" s="70">
        <v>2</v>
      </c>
      <c r="E536" s="47" t="s">
        <v>568</v>
      </c>
      <c r="F536" s="80" t="s">
        <v>6571</v>
      </c>
      <c r="G536" s="70">
        <v>35</v>
      </c>
      <c r="H536" s="47">
        <v>1</v>
      </c>
      <c r="I536" s="48">
        <v>4747.05</v>
      </c>
      <c r="J536" s="47" t="s">
        <v>11</v>
      </c>
      <c r="K536" s="47" t="s">
        <v>11</v>
      </c>
      <c r="L536" s="47" t="s">
        <v>13</v>
      </c>
      <c r="M536" s="20"/>
    </row>
    <row r="537" spans="1:13" x14ac:dyDescent="0.25">
      <c r="A537" s="47" t="str">
        <f>IF('Hospitalisation Details'!A537:A2879="?","Unidentified",'Hospitalisation Details'!A537)</f>
        <v>Id1801</v>
      </c>
      <c r="B537" s="47">
        <f>IF('Hospitalisation Details'!B537="?",AVERAGE('Hospitalisation Details'!$B$2:$B$2344),'Hospitalisation Details'!B537)</f>
        <v>1987</v>
      </c>
      <c r="C537" s="79" t="str">
        <f>IF(OR(('Hospitalisation Details'!C537="?"),ISBLANK('Hospitalisation Details'!C537:C2879)),"Sep",'Hospitalisation Details'!C537)</f>
        <v>Nov</v>
      </c>
      <c r="D537" s="70">
        <v>22</v>
      </c>
      <c r="E537" s="47" t="s">
        <v>569</v>
      </c>
      <c r="F537" s="80" t="s">
        <v>6572</v>
      </c>
      <c r="G537" s="70">
        <v>35</v>
      </c>
      <c r="H537" s="47">
        <v>1</v>
      </c>
      <c r="I537" s="48">
        <v>4751.07</v>
      </c>
      <c r="J537" s="47" t="s">
        <v>12</v>
      </c>
      <c r="K537" s="47" t="s">
        <v>16</v>
      </c>
      <c r="L537" s="47" t="s">
        <v>42</v>
      </c>
      <c r="M537" s="20"/>
    </row>
    <row r="538" spans="1:13" x14ac:dyDescent="0.25">
      <c r="A538" s="47" t="str">
        <f>IF('Hospitalisation Details'!A538:A2880="?","Unidentified",'Hospitalisation Details'!A538)</f>
        <v>Id1800</v>
      </c>
      <c r="B538" s="47">
        <f>IF('Hospitalisation Details'!B538="?",AVERAGE('Hospitalisation Details'!$B$2:$B$2344),'Hospitalisation Details'!B538)</f>
        <v>1992</v>
      </c>
      <c r="C538" s="79" t="str">
        <f>IF(OR(('Hospitalisation Details'!C538="?"),ISBLANK('Hospitalisation Details'!C538:C2880)),"Sep",'Hospitalisation Details'!C538)</f>
        <v>Aug</v>
      </c>
      <c r="D538" s="70">
        <v>16</v>
      </c>
      <c r="E538" s="47" t="s">
        <v>570</v>
      </c>
      <c r="F538" s="80" t="s">
        <v>6573</v>
      </c>
      <c r="G538" s="70">
        <v>30</v>
      </c>
      <c r="H538" s="47">
        <v>2</v>
      </c>
      <c r="I538" s="48">
        <v>4753.6400000000003</v>
      </c>
      <c r="J538" s="47" t="s">
        <v>11</v>
      </c>
      <c r="K538" s="47" t="s">
        <v>12</v>
      </c>
      <c r="L538" s="47" t="s">
        <v>13</v>
      </c>
      <c r="M538" s="20"/>
    </row>
    <row r="539" spans="1:13" x14ac:dyDescent="0.25">
      <c r="A539" s="47" t="str">
        <f>IF('Hospitalisation Details'!A539:A2881="?","Unidentified",'Hospitalisation Details'!A539)</f>
        <v>Id1799</v>
      </c>
      <c r="B539" s="47">
        <f>IF('Hospitalisation Details'!B539="?",AVERAGE('Hospitalisation Details'!$B$2:$B$2344),'Hospitalisation Details'!B539)</f>
        <v>1987</v>
      </c>
      <c r="C539" s="79" t="str">
        <f>IF(OR(('Hospitalisation Details'!C539="?"),ISBLANK('Hospitalisation Details'!C539:C2881)),"Sep",'Hospitalisation Details'!C539)</f>
        <v>Sep</v>
      </c>
      <c r="D539" s="70">
        <v>27</v>
      </c>
      <c r="E539" s="47" t="s">
        <v>571</v>
      </c>
      <c r="F539" s="80" t="s">
        <v>6574</v>
      </c>
      <c r="G539" s="70">
        <v>35</v>
      </c>
      <c r="H539" s="47">
        <v>1</v>
      </c>
      <c r="I539" s="48">
        <v>4762.33</v>
      </c>
      <c r="J539" s="47" t="s">
        <v>12</v>
      </c>
      <c r="K539" s="47" t="s">
        <v>12</v>
      </c>
      <c r="L539" s="47" t="s">
        <v>42</v>
      </c>
      <c r="M539" s="20"/>
    </row>
    <row r="540" spans="1:13" x14ac:dyDescent="0.25">
      <c r="A540" s="47" t="str">
        <f>IF('Hospitalisation Details'!A540:A2882="?","Unidentified",'Hospitalisation Details'!A540)</f>
        <v>Id1798</v>
      </c>
      <c r="B540" s="47">
        <f>IF('Hospitalisation Details'!B540="?",AVERAGE('Hospitalisation Details'!$B$2:$B$2344),'Hospitalisation Details'!B540)</f>
        <v>1989</v>
      </c>
      <c r="C540" s="79" t="str">
        <f>IF(OR(('Hospitalisation Details'!C540="?"),ISBLANK('Hospitalisation Details'!C540:C2882)),"Sep",'Hospitalisation Details'!C540)</f>
        <v>Aug</v>
      </c>
      <c r="D540" s="70">
        <v>1</v>
      </c>
      <c r="E540" s="47" t="s">
        <v>572</v>
      </c>
      <c r="F540" s="80" t="s">
        <v>6575</v>
      </c>
      <c r="G540" s="70">
        <v>33</v>
      </c>
      <c r="H540" s="47">
        <v>1</v>
      </c>
      <c r="I540" s="48">
        <v>4766.0200000000004</v>
      </c>
      <c r="J540" s="47" t="s">
        <v>11</v>
      </c>
      <c r="K540" s="47" t="s">
        <v>12</v>
      </c>
      <c r="L540" s="47" t="s">
        <v>42</v>
      </c>
      <c r="M540" s="20"/>
    </row>
    <row r="541" spans="1:13" x14ac:dyDescent="0.25">
      <c r="A541" s="47" t="str">
        <f>IF('Hospitalisation Details'!A541:A2883="?","Unidentified",'Hospitalisation Details'!A541)</f>
        <v>Id1797</v>
      </c>
      <c r="B541" s="47">
        <f>IF('Hospitalisation Details'!B541="?",AVERAGE('Hospitalisation Details'!$B$2:$B$2344),'Hospitalisation Details'!B541)</f>
        <v>1989</v>
      </c>
      <c r="C541" s="79" t="str">
        <f>IF(OR(('Hospitalisation Details'!C541="?"),ISBLANK('Hospitalisation Details'!C541:C2883)),"Sep",'Hospitalisation Details'!C541)</f>
        <v>Dec</v>
      </c>
      <c r="D541" s="70">
        <v>9</v>
      </c>
      <c r="E541" s="47" t="s">
        <v>573</v>
      </c>
      <c r="F541" s="80" t="s">
        <v>6576</v>
      </c>
      <c r="G541" s="70">
        <v>33</v>
      </c>
      <c r="H541" s="47">
        <v>1</v>
      </c>
      <c r="I541" s="48">
        <v>4779.6000000000004</v>
      </c>
      <c r="J541" s="47" t="s">
        <v>11</v>
      </c>
      <c r="K541" s="47" t="s">
        <v>12</v>
      </c>
      <c r="L541" s="47" t="s">
        <v>13</v>
      </c>
      <c r="M541" s="20"/>
    </row>
    <row r="542" spans="1:13" x14ac:dyDescent="0.25">
      <c r="A542" s="47" t="str">
        <f>IF('Hospitalisation Details'!A542:A2884="?","Unidentified",'Hospitalisation Details'!A542)</f>
        <v>Id1796</v>
      </c>
      <c r="B542" s="47">
        <f>IF('Hospitalisation Details'!B542="?",AVERAGE('Hospitalisation Details'!$B$2:$B$2344),'Hospitalisation Details'!B542)</f>
        <v>1987</v>
      </c>
      <c r="C542" s="79" t="str">
        <f>IF(OR(('Hospitalisation Details'!C542="?"),ISBLANK('Hospitalisation Details'!C542:C2884)),"Sep",'Hospitalisation Details'!C542)</f>
        <v>Jun</v>
      </c>
      <c r="D542" s="70">
        <v>22</v>
      </c>
      <c r="E542" s="47" t="s">
        <v>574</v>
      </c>
      <c r="F542" s="80" t="s">
        <v>6577</v>
      </c>
      <c r="G542" s="70">
        <v>35</v>
      </c>
      <c r="H542" s="47">
        <v>3</v>
      </c>
      <c r="I542" s="48">
        <v>4787.42</v>
      </c>
      <c r="J542" s="47" t="s">
        <v>11</v>
      </c>
      <c r="K542" s="47" t="s">
        <v>12</v>
      </c>
      <c r="L542" s="47" t="s">
        <v>13</v>
      </c>
      <c r="M542" s="20"/>
    </row>
    <row r="543" spans="1:13" x14ac:dyDescent="0.25">
      <c r="A543" s="47" t="str">
        <f>IF('Hospitalisation Details'!A543:A2885="?","Unidentified",'Hospitalisation Details'!A543)</f>
        <v>Id1795</v>
      </c>
      <c r="B543" s="47">
        <f>IF('Hospitalisation Details'!B543="?",AVERAGE('Hospitalisation Details'!$B$2:$B$2344),'Hospitalisation Details'!B543)</f>
        <v>1989</v>
      </c>
      <c r="C543" s="79" t="str">
        <f>IF(OR(('Hospitalisation Details'!C543="?"),ISBLANK('Hospitalisation Details'!C543:C2885)),"Sep",'Hospitalisation Details'!C543)</f>
        <v>Dec</v>
      </c>
      <c r="D543" s="70">
        <v>16</v>
      </c>
      <c r="E543" s="47" t="s">
        <v>575</v>
      </c>
      <c r="F543" s="80" t="s">
        <v>6578</v>
      </c>
      <c r="G543" s="70">
        <v>33</v>
      </c>
      <c r="H543" s="47">
        <v>1</v>
      </c>
      <c r="I543" s="48">
        <v>4795.66</v>
      </c>
      <c r="J543" s="47" t="s">
        <v>11</v>
      </c>
      <c r="K543" s="47" t="s">
        <v>16</v>
      </c>
      <c r="L543" s="47" t="s">
        <v>13</v>
      </c>
      <c r="M543" s="20"/>
    </row>
    <row r="544" spans="1:13" x14ac:dyDescent="0.25">
      <c r="A544" s="47" t="str">
        <f>IF('Hospitalisation Details'!A544:A2886="?","Unidentified",'Hospitalisation Details'!A544)</f>
        <v>Id1794</v>
      </c>
      <c r="B544" s="47">
        <f>IF('Hospitalisation Details'!B544="?",AVERAGE('Hospitalisation Details'!$B$2:$B$2344),'Hospitalisation Details'!B544)</f>
        <v>1978</v>
      </c>
      <c r="C544" s="79" t="str">
        <f>IF(OR(('Hospitalisation Details'!C544="?"),ISBLANK('Hospitalisation Details'!C544:C2886)),"Sep",'Hospitalisation Details'!C544)</f>
        <v>Oct</v>
      </c>
      <c r="D544" s="70">
        <v>3</v>
      </c>
      <c r="E544" s="47" t="s">
        <v>576</v>
      </c>
      <c r="F544" s="80" t="s">
        <v>6579</v>
      </c>
      <c r="G544" s="70">
        <v>44</v>
      </c>
      <c r="H544" s="47">
        <v>2</v>
      </c>
      <c r="I544" s="48">
        <v>4812.34</v>
      </c>
      <c r="J544" s="47" t="s">
        <v>11</v>
      </c>
      <c r="K544" s="47" t="s">
        <v>12</v>
      </c>
      <c r="L544" s="47" t="s">
        <v>13</v>
      </c>
      <c r="M544" s="20"/>
    </row>
    <row r="545" spans="1:13" x14ac:dyDescent="0.25">
      <c r="A545" s="47" t="str">
        <f>IF('Hospitalisation Details'!A545:A2887="?","Unidentified",'Hospitalisation Details'!A545)</f>
        <v>Id1793</v>
      </c>
      <c r="B545" s="47">
        <f>IF('Hospitalisation Details'!B545="?",AVERAGE('Hospitalisation Details'!$B$2:$B$2344),'Hospitalisation Details'!B545)</f>
        <v>1981</v>
      </c>
      <c r="C545" s="79" t="str">
        <f>IF(OR(('Hospitalisation Details'!C545="?"),ISBLANK('Hospitalisation Details'!C545:C2887)),"Sep",'Hospitalisation Details'!C545)</f>
        <v>Jul</v>
      </c>
      <c r="D545" s="70">
        <v>3</v>
      </c>
      <c r="E545" s="47" t="s">
        <v>577</v>
      </c>
      <c r="F545" s="80" t="s">
        <v>6580</v>
      </c>
      <c r="G545" s="70">
        <v>41</v>
      </c>
      <c r="H545" s="47">
        <v>1</v>
      </c>
      <c r="I545" s="48">
        <v>4827.1000000000004</v>
      </c>
      <c r="J545" s="47" t="s">
        <v>11</v>
      </c>
      <c r="K545" s="47" t="s">
        <v>16</v>
      </c>
      <c r="L545" s="47" t="s">
        <v>13</v>
      </c>
      <c r="M545" s="20"/>
    </row>
    <row r="546" spans="1:13" x14ac:dyDescent="0.25">
      <c r="A546" s="47" t="str">
        <f>IF('Hospitalisation Details'!A546:A2888="?","Unidentified",'Hospitalisation Details'!A546)</f>
        <v>Id1792</v>
      </c>
      <c r="B546" s="47">
        <f>IF('Hospitalisation Details'!B546="?",AVERAGE('Hospitalisation Details'!$B$2:$B$2344),'Hospitalisation Details'!B546)</f>
        <v>1995</v>
      </c>
      <c r="C546" s="79" t="str">
        <f>IF(OR(('Hospitalisation Details'!C546="?"),ISBLANK('Hospitalisation Details'!C546:C2888)),"Sep",'Hospitalisation Details'!C546)</f>
        <v>Dec</v>
      </c>
      <c r="D546" s="70">
        <v>1</v>
      </c>
      <c r="E546" s="47" t="s">
        <v>578</v>
      </c>
      <c r="F546" s="80" t="s">
        <v>6581</v>
      </c>
      <c r="G546" s="70">
        <v>27</v>
      </c>
      <c r="H546" s="47">
        <v>3</v>
      </c>
      <c r="I546" s="48">
        <v>4827.8999999999996</v>
      </c>
      <c r="J546" s="47" t="s">
        <v>16</v>
      </c>
      <c r="K546" s="47" t="s">
        <v>11</v>
      </c>
      <c r="L546" s="47" t="s">
        <v>6582</v>
      </c>
      <c r="M546" s="20"/>
    </row>
    <row r="547" spans="1:13" x14ac:dyDescent="0.25">
      <c r="A547" s="47" t="str">
        <f>IF('Hospitalisation Details'!A547:A2889="?","Unidentified",'Hospitalisation Details'!A547)</f>
        <v>Id1791</v>
      </c>
      <c r="B547" s="47">
        <f>IF('Hospitalisation Details'!B547="?",AVERAGE('Hospitalisation Details'!$B$2:$B$2344),'Hospitalisation Details'!B547)</f>
        <v>2002</v>
      </c>
      <c r="C547" s="79" t="str">
        <f>IF(OR(('Hospitalisation Details'!C547="?"),ISBLANK('Hospitalisation Details'!C547:C2889)),"Sep",'Hospitalisation Details'!C547)</f>
        <v>Jun</v>
      </c>
      <c r="D547" s="70">
        <v>27</v>
      </c>
      <c r="E547" s="47" t="s">
        <v>579</v>
      </c>
      <c r="F547" s="80" t="s">
        <v>6583</v>
      </c>
      <c r="G547" s="70">
        <v>20</v>
      </c>
      <c r="H547" s="47">
        <v>5</v>
      </c>
      <c r="I547" s="48">
        <v>4830.63</v>
      </c>
      <c r="J547" s="47" t="s">
        <v>11</v>
      </c>
      <c r="K547" s="47" t="s">
        <v>16</v>
      </c>
      <c r="L547" s="47" t="s">
        <v>42</v>
      </c>
      <c r="M547" s="20"/>
    </row>
    <row r="548" spans="1:13" x14ac:dyDescent="0.25">
      <c r="A548" s="47" t="str">
        <f>IF('Hospitalisation Details'!A548:A2890="?","Unidentified",'Hospitalisation Details'!A548)</f>
        <v>Id1790</v>
      </c>
      <c r="B548" s="47">
        <f>IF('Hospitalisation Details'!B548="?",AVERAGE('Hospitalisation Details'!$B$2:$B$2344),'Hospitalisation Details'!B548)</f>
        <v>2000</v>
      </c>
      <c r="C548" s="79" t="str">
        <f>IF(OR(('Hospitalisation Details'!C548="?"),ISBLANK('Hospitalisation Details'!C548:C2890)),"Sep",'Hospitalisation Details'!C548)</f>
        <v>Dec</v>
      </c>
      <c r="D548" s="70">
        <v>11</v>
      </c>
      <c r="E548" s="47" t="s">
        <v>580</v>
      </c>
      <c r="F548" s="80" t="s">
        <v>6286</v>
      </c>
      <c r="G548" s="70">
        <v>22</v>
      </c>
      <c r="H548" s="47">
        <v>0</v>
      </c>
      <c r="I548" s="48">
        <v>4835.43</v>
      </c>
      <c r="J548" s="47" t="s">
        <v>11</v>
      </c>
      <c r="K548" s="47" t="s">
        <v>11</v>
      </c>
      <c r="L548" s="47" t="s">
        <v>300</v>
      </c>
      <c r="M548" s="20"/>
    </row>
    <row r="549" spans="1:13" x14ac:dyDescent="0.25">
      <c r="A549" s="47" t="str">
        <f>IF('Hospitalisation Details'!A549:A2891="?","Unidentified",'Hospitalisation Details'!A549)</f>
        <v>Id1789</v>
      </c>
      <c r="B549" s="47">
        <f>IF('Hospitalisation Details'!B549="?",AVERAGE('Hospitalisation Details'!$B$2:$B$2344),'Hospitalisation Details'!B549)</f>
        <v>1992</v>
      </c>
      <c r="C549" s="79" t="str">
        <f>IF(OR(('Hospitalisation Details'!C549="?"),ISBLANK('Hospitalisation Details'!C549:C2891)),"Sep",'Hospitalisation Details'!C549)</f>
        <v>Sep</v>
      </c>
      <c r="D549" s="70">
        <v>10</v>
      </c>
      <c r="E549" s="47" t="s">
        <v>581</v>
      </c>
      <c r="F549" s="80" t="s">
        <v>6584</v>
      </c>
      <c r="G549" s="70">
        <v>30</v>
      </c>
      <c r="H549" s="47">
        <v>3</v>
      </c>
      <c r="I549" s="48">
        <v>4837.58</v>
      </c>
      <c r="J549" s="47" t="s">
        <v>12</v>
      </c>
      <c r="K549" s="47" t="s">
        <v>11</v>
      </c>
      <c r="L549" s="47" t="s">
        <v>13</v>
      </c>
      <c r="M549" s="20"/>
    </row>
    <row r="550" spans="1:13" x14ac:dyDescent="0.25">
      <c r="A550" s="47" t="str">
        <f>IF('Hospitalisation Details'!A550:A2892="?","Unidentified",'Hospitalisation Details'!A550)</f>
        <v>Id1788</v>
      </c>
      <c r="B550" s="47">
        <f>IF('Hospitalisation Details'!B550="?",AVERAGE('Hospitalisation Details'!$B$2:$B$2344),'Hospitalisation Details'!B550)</f>
        <v>1984</v>
      </c>
      <c r="C550" s="79" t="str">
        <f>IF(OR(('Hospitalisation Details'!C550="?"),ISBLANK('Hospitalisation Details'!C550:C2892)),"Sep",'Hospitalisation Details'!C550)</f>
        <v>Oct</v>
      </c>
      <c r="D550" s="70">
        <v>15</v>
      </c>
      <c r="E550" s="47" t="s">
        <v>582</v>
      </c>
      <c r="F550" s="80" t="s">
        <v>6585</v>
      </c>
      <c r="G550" s="70">
        <v>38</v>
      </c>
      <c r="H550" s="47">
        <v>3</v>
      </c>
      <c r="I550" s="48">
        <v>4839.18</v>
      </c>
      <c r="J550" s="47" t="s">
        <v>11</v>
      </c>
      <c r="K550" s="47" t="s">
        <v>16</v>
      </c>
      <c r="L550" s="47" t="s">
        <v>23</v>
      </c>
      <c r="M550" s="20"/>
    </row>
    <row r="551" spans="1:13" x14ac:dyDescent="0.25">
      <c r="A551" s="47" t="str">
        <f>IF('Hospitalisation Details'!A551:A2893="?","Unidentified",'Hospitalisation Details'!A551)</f>
        <v>Id1787</v>
      </c>
      <c r="B551" s="47">
        <f>IF('Hospitalisation Details'!B551="?",AVERAGE('Hospitalisation Details'!$B$2:$B$2344),'Hospitalisation Details'!B551)</f>
        <v>1995</v>
      </c>
      <c r="C551" s="79" t="str">
        <f>IF(OR(('Hospitalisation Details'!C551="?"),ISBLANK('Hospitalisation Details'!C551:C2893)),"Sep",'Hospitalisation Details'!C551)</f>
        <v>Sep</v>
      </c>
      <c r="D551" s="70">
        <v>29</v>
      </c>
      <c r="E551" s="47" t="s">
        <v>583</v>
      </c>
      <c r="F551" s="80" t="s">
        <v>6586</v>
      </c>
      <c r="G551" s="70">
        <v>27</v>
      </c>
      <c r="H551" s="47">
        <v>0</v>
      </c>
      <c r="I551" s="48">
        <v>4840.95</v>
      </c>
      <c r="J551" s="47" t="s">
        <v>11</v>
      </c>
      <c r="K551" s="47" t="s">
        <v>16</v>
      </c>
      <c r="L551" s="47" t="s">
        <v>300</v>
      </c>
      <c r="M551" s="20"/>
    </row>
    <row r="552" spans="1:13" x14ac:dyDescent="0.25">
      <c r="A552" s="47" t="str">
        <f>IF('Hospitalisation Details'!A552:A2894="?","Unidentified",'Hospitalisation Details'!A552)</f>
        <v>Id1786</v>
      </c>
      <c r="B552" s="47">
        <f>IF('Hospitalisation Details'!B552="?",AVERAGE('Hospitalisation Details'!$B$2:$B$2344),'Hospitalisation Details'!B552)</f>
        <v>1979</v>
      </c>
      <c r="C552" s="79" t="str">
        <f>IF(OR(('Hospitalisation Details'!C552="?"),ISBLANK('Hospitalisation Details'!C552:C2894)),"Sep",'Hospitalisation Details'!C552)</f>
        <v>Dec</v>
      </c>
      <c r="D552" s="70">
        <v>13</v>
      </c>
      <c r="E552" s="47" t="s">
        <v>584</v>
      </c>
      <c r="F552" s="80" t="s">
        <v>6587</v>
      </c>
      <c r="G552" s="70">
        <v>43</v>
      </c>
      <c r="H552" s="47">
        <v>2</v>
      </c>
      <c r="I552" s="48">
        <v>4843.79</v>
      </c>
      <c r="J552" s="47" t="s">
        <v>11</v>
      </c>
      <c r="K552" s="47" t="s">
        <v>12</v>
      </c>
      <c r="L552" s="47" t="s">
        <v>13</v>
      </c>
      <c r="M552" s="20"/>
    </row>
    <row r="553" spans="1:13" x14ac:dyDescent="0.25">
      <c r="A553" s="47" t="str">
        <f>IF('Hospitalisation Details'!A553:A2895="?","Unidentified",'Hospitalisation Details'!A553)</f>
        <v>Id1785</v>
      </c>
      <c r="B553" s="47">
        <f>IF('Hospitalisation Details'!B553="?",AVERAGE('Hospitalisation Details'!$B$2:$B$2344),'Hospitalisation Details'!B553)</f>
        <v>1974</v>
      </c>
      <c r="C553" s="79" t="str">
        <f>IF(OR(('Hospitalisation Details'!C553="?"),ISBLANK('Hospitalisation Details'!C553:C2895)),"Sep",'Hospitalisation Details'!C553)</f>
        <v>Sep</v>
      </c>
      <c r="D553" s="70">
        <v>11</v>
      </c>
      <c r="E553" s="47" t="s">
        <v>585</v>
      </c>
      <c r="F553" s="80" t="s">
        <v>6588</v>
      </c>
      <c r="G553" s="70">
        <v>48</v>
      </c>
      <c r="H553" s="47">
        <v>0</v>
      </c>
      <c r="I553" s="48">
        <v>4844.67</v>
      </c>
      <c r="J553" s="47" t="s">
        <v>11</v>
      </c>
      <c r="K553" s="47" t="s">
        <v>11</v>
      </c>
      <c r="L553" s="47" t="s">
        <v>13</v>
      </c>
      <c r="M553" s="20"/>
    </row>
    <row r="554" spans="1:13" x14ac:dyDescent="0.25">
      <c r="A554" s="47" t="str">
        <f>IF('Hospitalisation Details'!A554:A2896="?","Unidentified",'Hospitalisation Details'!A554)</f>
        <v>Id1784</v>
      </c>
      <c r="B554" s="47">
        <f>IF('Hospitalisation Details'!B554="?",AVERAGE('Hospitalisation Details'!$B$2:$B$2344),'Hospitalisation Details'!B554)</f>
        <v>2001</v>
      </c>
      <c r="C554" s="79" t="str">
        <f>IF(OR(('Hospitalisation Details'!C554="?"),ISBLANK('Hospitalisation Details'!C554:C2896)),"Sep",'Hospitalisation Details'!C554)</f>
        <v>Jun</v>
      </c>
      <c r="D554" s="70">
        <v>7</v>
      </c>
      <c r="E554" s="47" t="s">
        <v>586</v>
      </c>
      <c r="F554" s="80" t="s">
        <v>6589</v>
      </c>
      <c r="G554" s="70">
        <v>22</v>
      </c>
      <c r="H554" s="47">
        <v>0</v>
      </c>
      <c r="I554" s="48">
        <v>4846.53</v>
      </c>
      <c r="J554" s="47" t="s">
        <v>11</v>
      </c>
      <c r="K554" s="47" t="s">
        <v>12</v>
      </c>
      <c r="L554" s="47" t="s">
        <v>300</v>
      </c>
      <c r="M554" s="20"/>
    </row>
    <row r="555" spans="1:13" x14ac:dyDescent="0.25">
      <c r="A555" s="47" t="str">
        <f>IF('Hospitalisation Details'!A555:A2897="?","Unidentified",'Hospitalisation Details'!A555)</f>
        <v>Id1783</v>
      </c>
      <c r="B555" s="47">
        <f>IF('Hospitalisation Details'!B555="?",AVERAGE('Hospitalisation Details'!$B$2:$B$2344),'Hospitalisation Details'!B555)</f>
        <v>1995</v>
      </c>
      <c r="C555" s="79" t="str">
        <f>IF(OR(('Hospitalisation Details'!C555="?"),ISBLANK('Hospitalisation Details'!C555:C2897)),"Sep",'Hospitalisation Details'!C555)</f>
        <v>Dec</v>
      </c>
      <c r="D555" s="70">
        <v>27</v>
      </c>
      <c r="E555" s="47" t="s">
        <v>587</v>
      </c>
      <c r="F555" s="80" t="s">
        <v>6590</v>
      </c>
      <c r="G555" s="70">
        <v>27</v>
      </c>
      <c r="H555" s="47">
        <v>3</v>
      </c>
      <c r="I555" s="48">
        <v>4846.92</v>
      </c>
      <c r="J555" s="47" t="s">
        <v>11</v>
      </c>
      <c r="K555" s="47" t="s">
        <v>12</v>
      </c>
      <c r="L555" s="47" t="s">
        <v>356</v>
      </c>
      <c r="M555" s="20"/>
    </row>
    <row r="556" spans="1:13" x14ac:dyDescent="0.25">
      <c r="A556" s="47" t="str">
        <f>IF('Hospitalisation Details'!A556:A2898="?","Unidentified",'Hospitalisation Details'!A556)</f>
        <v>Id1782</v>
      </c>
      <c r="B556" s="47">
        <f>IF('Hospitalisation Details'!B556="?",AVERAGE('Hospitalisation Details'!$B$2:$B$2344),'Hospitalisation Details'!B556)</f>
        <v>1989</v>
      </c>
      <c r="C556" s="79" t="str">
        <f>IF(OR(('Hospitalisation Details'!C556="?"),ISBLANK('Hospitalisation Details'!C556:C2898)),"Sep",'Hospitalisation Details'!C556)</f>
        <v>Sep</v>
      </c>
      <c r="D556" s="70">
        <v>1</v>
      </c>
      <c r="E556" s="47" t="s">
        <v>588</v>
      </c>
      <c r="F556" s="80" t="s">
        <v>6591</v>
      </c>
      <c r="G556" s="70">
        <v>33</v>
      </c>
      <c r="H556" s="47">
        <v>3</v>
      </c>
      <c r="I556" s="48">
        <v>4859.8900000000003</v>
      </c>
      <c r="J556" s="47" t="s">
        <v>11</v>
      </c>
      <c r="K556" s="47" t="s">
        <v>12</v>
      </c>
      <c r="L556" s="47" t="s">
        <v>42</v>
      </c>
      <c r="M556" s="20"/>
    </row>
    <row r="557" spans="1:13" x14ac:dyDescent="0.25">
      <c r="A557" s="47" t="str">
        <f>IF('Hospitalisation Details'!A557:A2899="?","Unidentified",'Hospitalisation Details'!A557)</f>
        <v>Id1781</v>
      </c>
      <c r="B557" s="47">
        <f>IF('Hospitalisation Details'!B557="?",AVERAGE('Hospitalisation Details'!$B$2:$B$2344),'Hospitalisation Details'!B557)</f>
        <v>1997</v>
      </c>
      <c r="C557" s="79" t="str">
        <f>IF(OR(('Hospitalisation Details'!C557="?"),ISBLANK('Hospitalisation Details'!C557:C2899)),"Sep",'Hospitalisation Details'!C557)</f>
        <v>Sep</v>
      </c>
      <c r="D557" s="70">
        <v>29</v>
      </c>
      <c r="E557" s="47" t="s">
        <v>589</v>
      </c>
      <c r="F557" s="80" t="s">
        <v>6592</v>
      </c>
      <c r="G557" s="70">
        <v>25</v>
      </c>
      <c r="H557" s="47">
        <v>4</v>
      </c>
      <c r="I557" s="48">
        <v>4877.9799999999996</v>
      </c>
      <c r="J557" s="47" t="s">
        <v>11</v>
      </c>
      <c r="K557" s="47" t="s">
        <v>12</v>
      </c>
      <c r="L557" s="47" t="s">
        <v>23</v>
      </c>
      <c r="M557" s="20"/>
    </row>
    <row r="558" spans="1:13" x14ac:dyDescent="0.25">
      <c r="A558" s="47" t="str">
        <f>IF('Hospitalisation Details'!A558:A2900="?","Unidentified",'Hospitalisation Details'!A558)</f>
        <v>Id1780</v>
      </c>
      <c r="B558" s="47">
        <f>IF('Hospitalisation Details'!B558="?",AVERAGE('Hospitalisation Details'!$B$2:$B$2344),'Hospitalisation Details'!B558)</f>
        <v>1986</v>
      </c>
      <c r="C558" s="79" t="str">
        <f>IF(OR(('Hospitalisation Details'!C558="?"),ISBLANK('Hospitalisation Details'!C558:C2900)),"Sep",'Hospitalisation Details'!C558)</f>
        <v>Dec</v>
      </c>
      <c r="D558" s="70">
        <v>23</v>
      </c>
      <c r="E558" s="47" t="s">
        <v>590</v>
      </c>
      <c r="F558" s="80" t="s">
        <v>6593</v>
      </c>
      <c r="G558" s="70">
        <v>36</v>
      </c>
      <c r="H558" s="47">
        <v>0</v>
      </c>
      <c r="I558" s="48">
        <v>4883.87</v>
      </c>
      <c r="J558" s="47" t="s">
        <v>11</v>
      </c>
      <c r="K558" s="47" t="s">
        <v>16</v>
      </c>
      <c r="L558" s="47" t="s">
        <v>42</v>
      </c>
      <c r="M558" s="20"/>
    </row>
    <row r="559" spans="1:13" x14ac:dyDescent="0.25">
      <c r="A559" s="47" t="str">
        <f>IF('Hospitalisation Details'!A559:A2901="?","Unidentified",'Hospitalisation Details'!A559)</f>
        <v>Id1779</v>
      </c>
      <c r="B559" s="47">
        <f>IF('Hospitalisation Details'!B559="?",AVERAGE('Hospitalisation Details'!$B$2:$B$2344),'Hospitalisation Details'!B559)</f>
        <v>1986</v>
      </c>
      <c r="C559" s="79" t="str">
        <f>IF(OR(('Hospitalisation Details'!C559="?"),ISBLANK('Hospitalisation Details'!C559:C2901)),"Sep",'Hospitalisation Details'!C559)</f>
        <v>Oct</v>
      </c>
      <c r="D559" s="70">
        <v>27</v>
      </c>
      <c r="E559" s="47" t="s">
        <v>591</v>
      </c>
      <c r="F559" s="80" t="s">
        <v>6594</v>
      </c>
      <c r="G559" s="70">
        <v>36</v>
      </c>
      <c r="H559" s="47">
        <v>0</v>
      </c>
      <c r="I559" s="48">
        <v>4889.04</v>
      </c>
      <c r="J559" s="47" t="s">
        <v>11</v>
      </c>
      <c r="K559" s="47" t="s">
        <v>16</v>
      </c>
      <c r="L559" s="47" t="s">
        <v>13</v>
      </c>
      <c r="M559" s="20"/>
    </row>
    <row r="560" spans="1:13" x14ac:dyDescent="0.25">
      <c r="A560" s="47" t="str">
        <f>IF('Hospitalisation Details'!A560:A2902="?","Unidentified",'Hospitalisation Details'!A560)</f>
        <v>Id1778</v>
      </c>
      <c r="B560" s="47">
        <f>IF('Hospitalisation Details'!B560="?",AVERAGE('Hospitalisation Details'!$B$2:$B$2344),'Hospitalisation Details'!B560)</f>
        <v>1989</v>
      </c>
      <c r="C560" s="79" t="str">
        <f>IF(OR(('Hospitalisation Details'!C560="?"),ISBLANK('Hospitalisation Details'!C560:C2902)),"Sep",'Hospitalisation Details'!C560)</f>
        <v>Jul</v>
      </c>
      <c r="D560" s="70">
        <v>10</v>
      </c>
      <c r="E560" s="47" t="s">
        <v>592</v>
      </c>
      <c r="F560" s="80" t="s">
        <v>6479</v>
      </c>
      <c r="G560" s="70">
        <v>33</v>
      </c>
      <c r="H560" s="47">
        <v>2</v>
      </c>
      <c r="I560" s="48">
        <v>4890</v>
      </c>
      <c r="J560" s="47" t="s">
        <v>12</v>
      </c>
      <c r="K560" s="47" t="s">
        <v>11</v>
      </c>
      <c r="L560" s="47" t="s">
        <v>13</v>
      </c>
      <c r="M560" s="20"/>
    </row>
    <row r="561" spans="1:13" x14ac:dyDescent="0.25">
      <c r="A561" s="47" t="str">
        <f>IF('Hospitalisation Details'!A561:A2903="?","Unidentified",'Hospitalisation Details'!A561)</f>
        <v>Id1777</v>
      </c>
      <c r="B561" s="47">
        <f>IF('Hospitalisation Details'!B561="?",AVERAGE('Hospitalisation Details'!$B$2:$B$2344),'Hospitalisation Details'!B561)</f>
        <v>1990</v>
      </c>
      <c r="C561" s="79" t="str">
        <f>IF(OR(('Hospitalisation Details'!C561="?"),ISBLANK('Hospitalisation Details'!C561:C2903)),"Sep",'Hospitalisation Details'!C561)</f>
        <v>Nov</v>
      </c>
      <c r="D561" s="70">
        <v>28</v>
      </c>
      <c r="E561" s="47" t="s">
        <v>593</v>
      </c>
      <c r="F561" s="80" t="s">
        <v>6595</v>
      </c>
      <c r="G561" s="70">
        <v>32</v>
      </c>
      <c r="H561" s="47">
        <v>3</v>
      </c>
      <c r="I561" s="48">
        <v>4894.3900000000003</v>
      </c>
      <c r="J561" s="47" t="s">
        <v>11</v>
      </c>
      <c r="K561" s="47" t="s">
        <v>12</v>
      </c>
      <c r="L561" s="47" t="s">
        <v>13</v>
      </c>
      <c r="M561" s="20"/>
    </row>
    <row r="562" spans="1:13" x14ac:dyDescent="0.25">
      <c r="A562" s="47" t="str">
        <f>IF('Hospitalisation Details'!A562:A2904="?","Unidentified",'Hospitalisation Details'!A562)</f>
        <v>Id1776</v>
      </c>
      <c r="B562" s="47">
        <f>IF('Hospitalisation Details'!B562="?",AVERAGE('Hospitalisation Details'!$B$2:$B$2344),'Hospitalisation Details'!B562)</f>
        <v>1988</v>
      </c>
      <c r="C562" s="79" t="str">
        <f>IF(OR(('Hospitalisation Details'!C562="?"),ISBLANK('Hospitalisation Details'!C562:C2904)),"Sep",'Hospitalisation Details'!C562)</f>
        <v>Sep</v>
      </c>
      <c r="D562" s="70">
        <v>23</v>
      </c>
      <c r="E562" s="47" t="s">
        <v>594</v>
      </c>
      <c r="F562" s="80" t="s">
        <v>6596</v>
      </c>
      <c r="G562" s="70">
        <v>34</v>
      </c>
      <c r="H562" s="47">
        <v>1</v>
      </c>
      <c r="I562" s="48">
        <v>4894.75</v>
      </c>
      <c r="J562" s="47" t="s">
        <v>12</v>
      </c>
      <c r="K562" s="47" t="s">
        <v>12</v>
      </c>
      <c r="L562" s="47" t="s">
        <v>23</v>
      </c>
      <c r="M562" s="20"/>
    </row>
    <row r="563" spans="1:13" x14ac:dyDescent="0.25">
      <c r="A563" s="47" t="str">
        <f>IF('Hospitalisation Details'!A563:A2905="?","Unidentified",'Hospitalisation Details'!A563)</f>
        <v>Id1775</v>
      </c>
      <c r="B563" s="47">
        <f>IF('Hospitalisation Details'!B563="?",AVERAGE('Hospitalisation Details'!$B$2:$B$2344),'Hospitalisation Details'!B563)</f>
        <v>1993</v>
      </c>
      <c r="C563" s="79" t="str">
        <f>IF(OR(('Hospitalisation Details'!C563="?"),ISBLANK('Hospitalisation Details'!C563:C2905)),"Sep",'Hospitalisation Details'!C563)</f>
        <v>Jul</v>
      </c>
      <c r="D563" s="70">
        <v>10</v>
      </c>
      <c r="E563" s="47" t="s">
        <v>595</v>
      </c>
      <c r="F563" s="80" t="s">
        <v>6597</v>
      </c>
      <c r="G563" s="70">
        <v>29</v>
      </c>
      <c r="H563" s="47">
        <v>2</v>
      </c>
      <c r="I563" s="48">
        <v>4906.41</v>
      </c>
      <c r="J563" s="47" t="s">
        <v>11</v>
      </c>
      <c r="K563" s="47" t="s">
        <v>16</v>
      </c>
      <c r="L563" s="47" t="s">
        <v>23</v>
      </c>
      <c r="M563" s="20"/>
    </row>
    <row r="564" spans="1:13" x14ac:dyDescent="0.25">
      <c r="A564" s="47" t="str">
        <f>IF('Hospitalisation Details'!A564:A2906="?","Unidentified",'Hospitalisation Details'!A564)</f>
        <v>Id1774</v>
      </c>
      <c r="B564" s="47">
        <f>IF('Hospitalisation Details'!B564="?",AVERAGE('Hospitalisation Details'!$B$2:$B$2344),'Hospitalisation Details'!B564)</f>
        <v>1981</v>
      </c>
      <c r="C564" s="79" t="str">
        <f>IF(OR(('Hospitalisation Details'!C564="?"),ISBLANK('Hospitalisation Details'!C564:C2906)),"Sep",'Hospitalisation Details'!C564)</f>
        <v>Oct</v>
      </c>
      <c r="D564" s="70">
        <v>18</v>
      </c>
      <c r="E564" s="47" t="s">
        <v>596</v>
      </c>
      <c r="F564" s="80" t="s">
        <v>6598</v>
      </c>
      <c r="G564" s="70">
        <v>41</v>
      </c>
      <c r="H564" s="47">
        <v>1</v>
      </c>
      <c r="I564" s="48">
        <v>4911.8900000000003</v>
      </c>
      <c r="J564" s="47" t="s">
        <v>11</v>
      </c>
      <c r="K564" s="47" t="s">
        <v>12</v>
      </c>
      <c r="L564" s="47" t="s">
        <v>13</v>
      </c>
      <c r="M564" s="20"/>
    </row>
    <row r="565" spans="1:13" x14ac:dyDescent="0.25">
      <c r="A565" s="47" t="str">
        <f>IF('Hospitalisation Details'!A565:A2907="?","Unidentified",'Hospitalisation Details'!A565)</f>
        <v>Id1773</v>
      </c>
      <c r="B565" s="47">
        <f>IF('Hospitalisation Details'!B565="?",AVERAGE('Hospitalisation Details'!$B$2:$B$2344),'Hospitalisation Details'!B565)</f>
        <v>2002</v>
      </c>
      <c r="C565" s="79" t="str">
        <f>IF(OR(('Hospitalisation Details'!C565="?"),ISBLANK('Hospitalisation Details'!C565:C2907)),"Sep",'Hospitalisation Details'!C565)</f>
        <v>Aug</v>
      </c>
      <c r="D565" s="70">
        <v>21</v>
      </c>
      <c r="E565" s="47" t="s">
        <v>597</v>
      </c>
      <c r="F565" s="80" t="s">
        <v>6241</v>
      </c>
      <c r="G565" s="70">
        <v>20</v>
      </c>
      <c r="H565" s="47">
        <v>5</v>
      </c>
      <c r="I565" s="48">
        <v>4915.0600000000004</v>
      </c>
      <c r="J565" s="47" t="s">
        <v>11</v>
      </c>
      <c r="K565" s="47" t="s">
        <v>16</v>
      </c>
      <c r="L565" s="47" t="s">
        <v>356</v>
      </c>
      <c r="M565" s="20"/>
    </row>
    <row r="566" spans="1:13" x14ac:dyDescent="0.25">
      <c r="A566" s="47" t="str">
        <f>IF('Hospitalisation Details'!A566:A2908="?","Unidentified",'Hospitalisation Details'!A566)</f>
        <v>Id1772</v>
      </c>
      <c r="B566" s="47">
        <f>IF('Hospitalisation Details'!B566="?",AVERAGE('Hospitalisation Details'!$B$2:$B$2344),'Hospitalisation Details'!B566)</f>
        <v>1993</v>
      </c>
      <c r="C566" s="79" t="str">
        <f>IF(OR(('Hospitalisation Details'!C566="?"),ISBLANK('Hospitalisation Details'!C566:C2908)),"Sep",'Hospitalisation Details'!C566)</f>
        <v>Aug</v>
      </c>
      <c r="D566" s="70">
        <v>10</v>
      </c>
      <c r="E566" s="47" t="s">
        <v>598</v>
      </c>
      <c r="F566" s="80" t="s">
        <v>6599</v>
      </c>
      <c r="G566" s="70">
        <v>29</v>
      </c>
      <c r="H566" s="47">
        <v>2</v>
      </c>
      <c r="I566" s="48">
        <v>4922.92</v>
      </c>
      <c r="J566" s="47" t="s">
        <v>11</v>
      </c>
      <c r="K566" s="47" t="s">
        <v>11</v>
      </c>
      <c r="L566" s="47" t="s">
        <v>23</v>
      </c>
      <c r="M566" s="20"/>
    </row>
    <row r="567" spans="1:13" x14ac:dyDescent="0.25">
      <c r="A567" s="47" t="str">
        <f>IF('Hospitalisation Details'!A567:A2909="?","Unidentified",'Hospitalisation Details'!A567)</f>
        <v>Id1771</v>
      </c>
      <c r="B567" s="47">
        <f>IF('Hospitalisation Details'!B567="?",AVERAGE('Hospitalisation Details'!$B$2:$B$2344),'Hospitalisation Details'!B567)</f>
        <v>1991</v>
      </c>
      <c r="C567" s="79" t="str">
        <f>IF(OR(('Hospitalisation Details'!C567="?"),ISBLANK('Hospitalisation Details'!C567:C2909)),"Sep",'Hospitalisation Details'!C567)</f>
        <v>Aug</v>
      </c>
      <c r="D567" s="70">
        <v>23</v>
      </c>
      <c r="E567" s="47" t="s">
        <v>599</v>
      </c>
      <c r="F567" s="80" t="s">
        <v>6600</v>
      </c>
      <c r="G567" s="70">
        <v>31</v>
      </c>
      <c r="H567" s="47">
        <v>2</v>
      </c>
      <c r="I567" s="48">
        <v>4931.6499999999996</v>
      </c>
      <c r="J567" s="47" t="s">
        <v>11</v>
      </c>
      <c r="K567" s="47" t="s">
        <v>12</v>
      </c>
      <c r="L567" s="47" t="s">
        <v>42</v>
      </c>
      <c r="M567" s="20"/>
    </row>
    <row r="568" spans="1:13" x14ac:dyDescent="0.25">
      <c r="A568" s="47" t="str">
        <f>IF('Hospitalisation Details'!A568:A2910="?","Unidentified",'Hospitalisation Details'!A568)</f>
        <v>Id1770</v>
      </c>
      <c r="B568" s="47">
        <f>IF('Hospitalisation Details'!B568="?",AVERAGE('Hospitalisation Details'!$B$2:$B$2344),'Hospitalisation Details'!B568)</f>
        <v>1991</v>
      </c>
      <c r="C568" s="79" t="str">
        <f>IF(OR(('Hospitalisation Details'!C568="?"),ISBLANK('Hospitalisation Details'!C568:C2910)),"Sep",'Hospitalisation Details'!C568)</f>
        <v>Nov</v>
      </c>
      <c r="D568" s="70">
        <v>27</v>
      </c>
      <c r="E568" s="47" t="s">
        <v>600</v>
      </c>
      <c r="F568" s="80" t="s">
        <v>6601</v>
      </c>
      <c r="G568" s="70">
        <v>31</v>
      </c>
      <c r="H568" s="47">
        <v>2</v>
      </c>
      <c r="I568" s="48">
        <v>4934.71</v>
      </c>
      <c r="J568" s="47" t="s">
        <v>11</v>
      </c>
      <c r="K568" s="47" t="s">
        <v>12</v>
      </c>
      <c r="L568" s="47" t="s">
        <v>42</v>
      </c>
      <c r="M568" s="20"/>
    </row>
    <row r="569" spans="1:13" x14ac:dyDescent="0.25">
      <c r="A569" s="47" t="str">
        <f>IF('Hospitalisation Details'!A569:A2911="?","Unidentified",'Hospitalisation Details'!A569)</f>
        <v>Id1769</v>
      </c>
      <c r="B569" s="47">
        <f>IF('Hospitalisation Details'!B569="?",AVERAGE('Hospitalisation Details'!$B$2:$B$2344),'Hospitalisation Details'!B569)</f>
        <v>1974</v>
      </c>
      <c r="C569" s="79" t="str">
        <f>IF(OR(('Hospitalisation Details'!C569="?"),ISBLANK('Hospitalisation Details'!C569:C2911)),"Sep",'Hospitalisation Details'!C569)</f>
        <v>Jun</v>
      </c>
      <c r="D569" s="70">
        <v>26</v>
      </c>
      <c r="E569" s="47" t="s">
        <v>601</v>
      </c>
      <c r="F569" s="80" t="s">
        <v>6602</v>
      </c>
      <c r="G569" s="70">
        <v>48</v>
      </c>
      <c r="H569" s="47">
        <v>0</v>
      </c>
      <c r="I569" s="48">
        <v>4942.0600000000004</v>
      </c>
      <c r="J569" s="47" t="s">
        <v>11</v>
      </c>
      <c r="K569" s="47" t="s">
        <v>11</v>
      </c>
      <c r="L569" s="47" t="s">
        <v>13</v>
      </c>
      <c r="M569" s="20"/>
    </row>
    <row r="570" spans="1:13" x14ac:dyDescent="0.25">
      <c r="A570" s="47" t="str">
        <f>IF('Hospitalisation Details'!A570:A2912="?","Unidentified",'Hospitalisation Details'!A570)</f>
        <v>Id1768</v>
      </c>
      <c r="B570" s="47">
        <f>IF('Hospitalisation Details'!B570="?",AVERAGE('Hospitalisation Details'!$B$2:$B$2344),'Hospitalisation Details'!B570)</f>
        <v>1991</v>
      </c>
      <c r="C570" s="79" t="str">
        <f>IF(OR(('Hospitalisation Details'!C570="?"),ISBLANK('Hospitalisation Details'!C570:C2912)),"Sep",'Hospitalisation Details'!C570)</f>
        <v>Aug</v>
      </c>
      <c r="D570" s="70">
        <v>30</v>
      </c>
      <c r="E570" s="47" t="s">
        <v>602</v>
      </c>
      <c r="F570" s="80" t="s">
        <v>6603</v>
      </c>
      <c r="G570" s="70">
        <v>31</v>
      </c>
      <c r="H570" s="47">
        <v>2</v>
      </c>
      <c r="I570" s="48">
        <v>4949.76</v>
      </c>
      <c r="J570" s="47" t="s">
        <v>11</v>
      </c>
      <c r="K570" s="47" t="s">
        <v>16</v>
      </c>
      <c r="L570" s="47" t="s">
        <v>13</v>
      </c>
      <c r="M570" s="20"/>
    </row>
    <row r="571" spans="1:13" x14ac:dyDescent="0.25">
      <c r="A571" s="47" t="str">
        <f>IF('Hospitalisation Details'!A571:A2913="?","Unidentified",'Hospitalisation Details'!A571)</f>
        <v>Id1767</v>
      </c>
      <c r="B571" s="47">
        <f>IF('Hospitalisation Details'!B571="?",AVERAGE('Hospitalisation Details'!$B$2:$B$2344),'Hospitalisation Details'!B571)</f>
        <v>1973</v>
      </c>
      <c r="C571" s="79" t="str">
        <f>IF(OR(('Hospitalisation Details'!C571="?"),ISBLANK('Hospitalisation Details'!C571:C2913)),"Sep",'Hospitalisation Details'!C571)</f>
        <v>Nov</v>
      </c>
      <c r="D571" s="70">
        <v>7</v>
      </c>
      <c r="E571" s="47" t="s">
        <v>603</v>
      </c>
      <c r="F571" s="80" t="s">
        <v>6604</v>
      </c>
      <c r="G571" s="70">
        <v>49</v>
      </c>
      <c r="H571" s="47">
        <v>0</v>
      </c>
      <c r="I571" s="48">
        <v>4985.22</v>
      </c>
      <c r="J571" s="47" t="s">
        <v>11</v>
      </c>
      <c r="K571" s="47" t="s">
        <v>12</v>
      </c>
      <c r="L571" s="47" t="s">
        <v>13</v>
      </c>
      <c r="M571" s="20"/>
    </row>
    <row r="572" spans="1:13" x14ac:dyDescent="0.25">
      <c r="A572" s="47" t="str">
        <f>IF('Hospitalisation Details'!A572:A2914="?","Unidentified",'Hospitalisation Details'!A572)</f>
        <v>Id1766</v>
      </c>
      <c r="B572" s="47">
        <f>IF('Hospitalisation Details'!B572="?",AVERAGE('Hospitalisation Details'!$B$2:$B$2344),'Hospitalisation Details'!B572)</f>
        <v>1988</v>
      </c>
      <c r="C572" s="79" t="str">
        <f>IF(OR(('Hospitalisation Details'!C572="?"),ISBLANK('Hospitalisation Details'!C572:C2914)),"Sep",'Hospitalisation Details'!C572)</f>
        <v>Jun</v>
      </c>
      <c r="D572" s="70">
        <v>24</v>
      </c>
      <c r="E572" s="47" t="s">
        <v>604</v>
      </c>
      <c r="F572" s="80" t="s">
        <v>6605</v>
      </c>
      <c r="G572" s="70">
        <v>34</v>
      </c>
      <c r="H572" s="47">
        <v>0</v>
      </c>
      <c r="I572" s="48">
        <v>4992.38</v>
      </c>
      <c r="J572" s="47" t="s">
        <v>11</v>
      </c>
      <c r="K572" s="47" t="s">
        <v>12</v>
      </c>
      <c r="L572" s="47" t="s">
        <v>247</v>
      </c>
      <c r="M572" s="20"/>
    </row>
    <row r="573" spans="1:13" x14ac:dyDescent="0.25">
      <c r="A573" s="47" t="str">
        <f>IF('Hospitalisation Details'!A573:A2915="?","Unidentified",'Hospitalisation Details'!A573)</f>
        <v>Id1765</v>
      </c>
      <c r="B573" s="47">
        <f>IF('Hospitalisation Details'!B573="?",AVERAGE('Hospitalisation Details'!$B$2:$B$2344),'Hospitalisation Details'!B573)</f>
        <v>2001</v>
      </c>
      <c r="C573" s="79" t="str">
        <f>IF(OR(('Hospitalisation Details'!C573="?"),ISBLANK('Hospitalisation Details'!C573:C2915)),"Sep",'Hospitalisation Details'!C573)</f>
        <v>Oct</v>
      </c>
      <c r="D573" s="70">
        <v>5</v>
      </c>
      <c r="E573" s="47" t="s">
        <v>605</v>
      </c>
      <c r="F573" s="80" t="s">
        <v>6606</v>
      </c>
      <c r="G573" s="70">
        <v>21</v>
      </c>
      <c r="H573" s="47">
        <v>0</v>
      </c>
      <c r="I573" s="48">
        <v>4999.04</v>
      </c>
      <c r="J573" s="47" t="s">
        <v>11</v>
      </c>
      <c r="K573" s="47" t="s">
        <v>11</v>
      </c>
      <c r="L573" s="47" t="s">
        <v>42</v>
      </c>
      <c r="M573" s="20"/>
    </row>
    <row r="574" spans="1:13" x14ac:dyDescent="0.25">
      <c r="A574" s="47" t="str">
        <f>IF('Hospitalisation Details'!A574:A2916="?","Unidentified",'Hospitalisation Details'!A574)</f>
        <v>Id1764</v>
      </c>
      <c r="B574" s="47">
        <f>IF('Hospitalisation Details'!B574="?",AVERAGE('Hospitalisation Details'!$B$2:$B$2344),'Hospitalisation Details'!B574)</f>
        <v>1988</v>
      </c>
      <c r="C574" s="79" t="str">
        <f>IF(OR(('Hospitalisation Details'!C574="?"),ISBLANK('Hospitalisation Details'!C574:C2916)),"Sep",'Hospitalisation Details'!C574)</f>
        <v>Sep</v>
      </c>
      <c r="D574" s="70">
        <v>4</v>
      </c>
      <c r="E574" s="47" t="s">
        <v>606</v>
      </c>
      <c r="F574" s="80" t="s">
        <v>6607</v>
      </c>
      <c r="G574" s="70">
        <v>34</v>
      </c>
      <c r="H574" s="47">
        <v>1</v>
      </c>
      <c r="I574" s="48">
        <v>5002.78</v>
      </c>
      <c r="J574" s="47" t="s">
        <v>11</v>
      </c>
      <c r="K574" s="47" t="s">
        <v>11</v>
      </c>
      <c r="L574" s="47" t="s">
        <v>13</v>
      </c>
      <c r="M574" s="20"/>
    </row>
    <row r="575" spans="1:13" x14ac:dyDescent="0.25">
      <c r="A575" s="47" t="str">
        <f>IF('Hospitalisation Details'!A575:A2917="?","Unidentified",'Hospitalisation Details'!A575)</f>
        <v>Id1763</v>
      </c>
      <c r="B575" s="47">
        <f>IF('Hospitalisation Details'!B575="?",AVERAGE('Hospitalisation Details'!$B$2:$B$2344),'Hospitalisation Details'!B575)</f>
        <v>1977</v>
      </c>
      <c r="C575" s="79" t="str">
        <f>IF(OR(('Hospitalisation Details'!C575="?"),ISBLANK('Hospitalisation Details'!C575:C2917)),"Sep",'Hospitalisation Details'!C575)</f>
        <v>Jun</v>
      </c>
      <c r="D575" s="70">
        <v>9</v>
      </c>
      <c r="E575" s="47" t="s">
        <v>607</v>
      </c>
      <c r="F575" s="80" t="s">
        <v>6608</v>
      </c>
      <c r="G575" s="70">
        <v>45</v>
      </c>
      <c r="H575" s="47">
        <v>2</v>
      </c>
      <c r="I575" s="48">
        <v>5003.7700000000004</v>
      </c>
      <c r="J575" s="47" t="s">
        <v>11</v>
      </c>
      <c r="K575" s="47" t="s">
        <v>12</v>
      </c>
      <c r="L575" s="47" t="s">
        <v>13</v>
      </c>
      <c r="M575" s="20"/>
    </row>
    <row r="576" spans="1:13" x14ac:dyDescent="0.25">
      <c r="A576" s="47" t="str">
        <f>IF('Hospitalisation Details'!A576:A2918="?","Unidentified",'Hospitalisation Details'!A576)</f>
        <v>Id1762</v>
      </c>
      <c r="B576" s="47">
        <f>IF('Hospitalisation Details'!B576="?",AVERAGE('Hospitalisation Details'!$B$2:$B$2344),'Hospitalisation Details'!B576)</f>
        <v>1988</v>
      </c>
      <c r="C576" s="79" t="str">
        <f>IF(OR(('Hospitalisation Details'!C576="?"),ISBLANK('Hospitalisation Details'!C576:C2918)),"Sep",'Hospitalisation Details'!C576)</f>
        <v>Jul</v>
      </c>
      <c r="D576" s="70">
        <v>8</v>
      </c>
      <c r="E576" s="47" t="s">
        <v>608</v>
      </c>
      <c r="F576" s="80" t="s">
        <v>6609</v>
      </c>
      <c r="G576" s="70">
        <v>34</v>
      </c>
      <c r="H576" s="47">
        <v>1</v>
      </c>
      <c r="I576" s="48">
        <v>5003.8500000000004</v>
      </c>
      <c r="J576" s="47" t="s">
        <v>11</v>
      </c>
      <c r="K576" s="47" t="s">
        <v>12</v>
      </c>
      <c r="L576" s="47" t="s">
        <v>42</v>
      </c>
      <c r="M576" s="20"/>
    </row>
    <row r="577" spans="1:13" x14ac:dyDescent="0.25">
      <c r="A577" s="47" t="str">
        <f>IF('Hospitalisation Details'!A577:A2919="?","Unidentified",'Hospitalisation Details'!A577)</f>
        <v>Id1761</v>
      </c>
      <c r="B577" s="47">
        <f>IF('Hospitalisation Details'!B577="?",AVERAGE('Hospitalisation Details'!$B$2:$B$2344),'Hospitalisation Details'!B577)</f>
        <v>1988</v>
      </c>
      <c r="C577" s="79" t="str">
        <f>IF(OR(('Hospitalisation Details'!C577="?"),ISBLANK('Hospitalisation Details'!C577:C2919)),"Sep",'Hospitalisation Details'!C577)</f>
        <v>Nov</v>
      </c>
      <c r="D577" s="70">
        <v>9</v>
      </c>
      <c r="E577" s="47" t="s">
        <v>609</v>
      </c>
      <c r="F577" s="80" t="s">
        <v>6610</v>
      </c>
      <c r="G577" s="70">
        <v>34</v>
      </c>
      <c r="H577" s="47">
        <v>1</v>
      </c>
      <c r="I577" s="48">
        <v>5012.47</v>
      </c>
      <c r="J577" s="47" t="s">
        <v>11</v>
      </c>
      <c r="K577" s="47" t="s">
        <v>12</v>
      </c>
      <c r="L577" s="47" t="s">
        <v>42</v>
      </c>
      <c r="M577" s="20"/>
    </row>
    <row r="578" spans="1:13" x14ac:dyDescent="0.25">
      <c r="A578" s="47" t="str">
        <f>IF('Hospitalisation Details'!A578:A2920="?","Unidentified",'Hospitalisation Details'!A578)</f>
        <v>Id1760</v>
      </c>
      <c r="B578" s="47">
        <f>IF('Hospitalisation Details'!B578="?",AVERAGE('Hospitalisation Details'!$B$2:$B$2344),'Hospitalisation Details'!B578)</f>
        <v>1985</v>
      </c>
      <c r="C578" s="79" t="str">
        <f>IF(OR(('Hospitalisation Details'!C578="?"),ISBLANK('Hospitalisation Details'!C578:C2920)),"Sep",'Hospitalisation Details'!C578)</f>
        <v>Dec</v>
      </c>
      <c r="D578" s="70">
        <v>28</v>
      </c>
      <c r="E578" s="47" t="s">
        <v>610</v>
      </c>
      <c r="F578" s="80" t="s">
        <v>6611</v>
      </c>
      <c r="G578" s="70">
        <v>37</v>
      </c>
      <c r="H578" s="47">
        <v>0</v>
      </c>
      <c r="I578" s="48">
        <v>5028.1499999999996</v>
      </c>
      <c r="J578" s="47" t="s">
        <v>16</v>
      </c>
      <c r="K578" s="47" t="s">
        <v>11</v>
      </c>
      <c r="L578" s="47" t="s">
        <v>23</v>
      </c>
      <c r="M578" s="20"/>
    </row>
    <row r="579" spans="1:13" x14ac:dyDescent="0.25">
      <c r="A579" s="47" t="str">
        <f>IF('Hospitalisation Details'!A579:A2921="?","Unidentified",'Hospitalisation Details'!A579)</f>
        <v>Id1759</v>
      </c>
      <c r="B579" s="47">
        <f>IF('Hospitalisation Details'!B579="?",AVERAGE('Hospitalisation Details'!$B$2:$B$2344),'Hospitalisation Details'!B579)</f>
        <v>1991</v>
      </c>
      <c r="C579" s="79" t="str">
        <f>IF(OR(('Hospitalisation Details'!C579="?"),ISBLANK('Hospitalisation Details'!C579:C2921)),"Sep",'Hospitalisation Details'!C579)</f>
        <v>Sep</v>
      </c>
      <c r="D579" s="70">
        <v>10</v>
      </c>
      <c r="E579" s="47" t="s">
        <v>611</v>
      </c>
      <c r="F579" s="80" t="s">
        <v>6612</v>
      </c>
      <c r="G579" s="70">
        <v>31</v>
      </c>
      <c r="H579" s="47">
        <v>2</v>
      </c>
      <c r="I579" s="48">
        <v>5031.2700000000004</v>
      </c>
      <c r="J579" s="47" t="s">
        <v>12</v>
      </c>
      <c r="K579" s="47" t="s">
        <v>16</v>
      </c>
      <c r="L579" s="47" t="s">
        <v>168</v>
      </c>
      <c r="M579" s="20"/>
    </row>
    <row r="580" spans="1:13" x14ac:dyDescent="0.25">
      <c r="A580" s="47" t="str">
        <f>IF('Hospitalisation Details'!A580:A2922="?","Unidentified",'Hospitalisation Details'!A580)</f>
        <v>Id1758</v>
      </c>
      <c r="B580" s="47">
        <f>IF('Hospitalisation Details'!B580="?",AVERAGE('Hospitalisation Details'!$B$2:$B$2344),'Hospitalisation Details'!B580)</f>
        <v>1986</v>
      </c>
      <c r="C580" s="79" t="str">
        <f>IF(OR(('Hospitalisation Details'!C580="?"),ISBLANK('Hospitalisation Details'!C580:C2922)),"Sep",'Hospitalisation Details'!C580)</f>
        <v>Jun</v>
      </c>
      <c r="D580" s="70">
        <v>29</v>
      </c>
      <c r="E580" s="47" t="s">
        <v>612</v>
      </c>
      <c r="F580" s="80" t="s">
        <v>6613</v>
      </c>
      <c r="G580" s="70">
        <v>36</v>
      </c>
      <c r="H580" s="47">
        <v>3</v>
      </c>
      <c r="I580" s="48">
        <v>5034.1000000000004</v>
      </c>
      <c r="J580" s="47" t="s">
        <v>11</v>
      </c>
      <c r="K580" s="47" t="s">
        <v>11</v>
      </c>
      <c r="L580" s="47" t="s">
        <v>13</v>
      </c>
      <c r="M580" s="20"/>
    </row>
    <row r="581" spans="1:13" x14ac:dyDescent="0.25">
      <c r="A581" s="47" t="str">
        <f>IF('Hospitalisation Details'!A581:A2923="?","Unidentified",'Hospitalisation Details'!A581)</f>
        <v>Id1757</v>
      </c>
      <c r="B581" s="47">
        <f>IF('Hospitalisation Details'!B581="?",AVERAGE('Hospitalisation Details'!$B$2:$B$2344),'Hospitalisation Details'!B581)</f>
        <v>1997</v>
      </c>
      <c r="C581" s="79" t="str">
        <f>IF(OR(('Hospitalisation Details'!C581="?"),ISBLANK('Hospitalisation Details'!C581:C2923)),"Sep",'Hospitalisation Details'!C581)</f>
        <v>Dec</v>
      </c>
      <c r="D581" s="70">
        <v>4</v>
      </c>
      <c r="E581" s="47" t="s">
        <v>613</v>
      </c>
      <c r="F581" s="80" t="s">
        <v>6614</v>
      </c>
      <c r="G581" s="70">
        <v>25</v>
      </c>
      <c r="H581" s="47">
        <v>0</v>
      </c>
      <c r="I581" s="48">
        <v>5038.57</v>
      </c>
      <c r="J581" s="47" t="s">
        <v>11</v>
      </c>
      <c r="K581" s="47" t="s">
        <v>11</v>
      </c>
      <c r="L581" s="47" t="s">
        <v>200</v>
      </c>
      <c r="M581" s="20"/>
    </row>
    <row r="582" spans="1:13" x14ac:dyDescent="0.25">
      <c r="A582" s="47" t="str">
        <f>IF('Hospitalisation Details'!A582:A2924="?","Unidentified",'Hospitalisation Details'!A582)</f>
        <v>Id1756</v>
      </c>
      <c r="B582" s="47">
        <f>IF('Hospitalisation Details'!B582="?",AVERAGE('Hospitalisation Details'!$B$2:$B$2344),'Hospitalisation Details'!B582)</f>
        <v>2001</v>
      </c>
      <c r="C582" s="79" t="str">
        <f>IF(OR(('Hospitalisation Details'!C582="?"),ISBLANK('Hospitalisation Details'!C582:C2924)),"Sep",'Hospitalisation Details'!C582)</f>
        <v>Oct</v>
      </c>
      <c r="D582" s="70">
        <v>16</v>
      </c>
      <c r="E582" s="47" t="s">
        <v>614</v>
      </c>
      <c r="F582" s="80" t="s">
        <v>6615</v>
      </c>
      <c r="G582" s="70">
        <v>21</v>
      </c>
      <c r="H582" s="47">
        <v>0</v>
      </c>
      <c r="I582" s="48">
        <v>5043.13</v>
      </c>
      <c r="J582" s="47" t="s">
        <v>11</v>
      </c>
      <c r="K582" s="47" t="s">
        <v>12</v>
      </c>
      <c r="L582" s="47" t="s">
        <v>42</v>
      </c>
      <c r="M582" s="20"/>
    </row>
    <row r="583" spans="1:13" x14ac:dyDescent="0.25">
      <c r="A583" s="47" t="str">
        <f>IF('Hospitalisation Details'!A583:A2925="?","Unidentified",'Hospitalisation Details'!A583)</f>
        <v>Id1755</v>
      </c>
      <c r="B583" s="47">
        <f>IF('Hospitalisation Details'!B583="?",AVERAGE('Hospitalisation Details'!$B$2:$B$2344),'Hospitalisation Details'!B583)</f>
        <v>1997</v>
      </c>
      <c r="C583" s="79" t="str">
        <f>IF(OR(('Hospitalisation Details'!C583="?"),ISBLANK('Hospitalisation Details'!C583:C2925)),"Sep",'Hospitalisation Details'!C583)</f>
        <v>Jul</v>
      </c>
      <c r="D583" s="70">
        <v>29</v>
      </c>
      <c r="E583" s="47" t="s">
        <v>615</v>
      </c>
      <c r="F583" s="80" t="s">
        <v>6616</v>
      </c>
      <c r="G583" s="70">
        <v>25</v>
      </c>
      <c r="H583" s="47">
        <v>0</v>
      </c>
      <c r="I583" s="48">
        <v>5045.1499999999996</v>
      </c>
      <c r="J583" s="47" t="s">
        <v>11</v>
      </c>
      <c r="K583" s="47" t="s">
        <v>11</v>
      </c>
      <c r="L583" s="47" t="s">
        <v>23</v>
      </c>
      <c r="M583" s="20"/>
    </row>
    <row r="584" spans="1:13" x14ac:dyDescent="0.25">
      <c r="A584" s="47" t="str">
        <f>IF('Hospitalisation Details'!A584:A2926="?","Unidentified",'Hospitalisation Details'!A584)</f>
        <v>Id1754</v>
      </c>
      <c r="B584" s="47">
        <f>IF('Hospitalisation Details'!B584="?",AVERAGE('Hospitalisation Details'!$B$2:$B$2344),'Hospitalisation Details'!B584)</f>
        <v>1980</v>
      </c>
      <c r="C584" s="79" t="str">
        <f>IF(OR(('Hospitalisation Details'!C584="?"),ISBLANK('Hospitalisation Details'!C584:C2926)),"Sep",'Hospitalisation Details'!C584)</f>
        <v>Sep</v>
      </c>
      <c r="D584" s="70">
        <v>7</v>
      </c>
      <c r="E584" s="47" t="s">
        <v>616</v>
      </c>
      <c r="F584" s="80" t="s">
        <v>6617</v>
      </c>
      <c r="G584" s="70">
        <v>42</v>
      </c>
      <c r="H584" s="47">
        <v>2</v>
      </c>
      <c r="I584" s="48">
        <v>5054.05</v>
      </c>
      <c r="J584" s="47" t="s">
        <v>11</v>
      </c>
      <c r="K584" s="47" t="s">
        <v>11</v>
      </c>
      <c r="L584" s="47" t="s">
        <v>13</v>
      </c>
      <c r="M584" s="20"/>
    </row>
    <row r="585" spans="1:13" x14ac:dyDescent="0.25">
      <c r="A585" s="47" t="str">
        <f>IF('Hospitalisation Details'!A585:A2927="?","Unidentified",'Hospitalisation Details'!A585)</f>
        <v>Id1753</v>
      </c>
      <c r="B585" s="47">
        <f>IF('Hospitalisation Details'!B585="?",AVERAGE('Hospitalisation Details'!$B$2:$B$2344),'Hospitalisation Details'!B585)</f>
        <v>1993</v>
      </c>
      <c r="C585" s="79" t="str">
        <f>IF(OR(('Hospitalisation Details'!C585="?"),ISBLANK('Hospitalisation Details'!C585:C2927)),"Sep",'Hospitalisation Details'!C585)</f>
        <v>Jun</v>
      </c>
      <c r="D585" s="70">
        <v>11</v>
      </c>
      <c r="E585" s="47" t="s">
        <v>617</v>
      </c>
      <c r="F585" s="80" t="s">
        <v>6618</v>
      </c>
      <c r="G585" s="70">
        <v>29</v>
      </c>
      <c r="H585" s="47">
        <v>0</v>
      </c>
      <c r="I585" s="48">
        <v>5059.5600000000004</v>
      </c>
      <c r="J585" s="47" t="s">
        <v>11</v>
      </c>
      <c r="K585" s="47" t="s">
        <v>16</v>
      </c>
      <c r="L585" s="47" t="s">
        <v>300</v>
      </c>
      <c r="M585" s="20"/>
    </row>
    <row r="586" spans="1:13" x14ac:dyDescent="0.25">
      <c r="A586" s="47" t="str">
        <f>IF('Hospitalisation Details'!A586:A2928="?","Unidentified",'Hospitalisation Details'!A586)</f>
        <v>Id1752</v>
      </c>
      <c r="B586" s="47">
        <f>IF('Hospitalisation Details'!B586="?",AVERAGE('Hospitalisation Details'!$B$2:$B$2344),'Hospitalisation Details'!B586)</f>
        <v>1978</v>
      </c>
      <c r="C586" s="79" t="str">
        <f>IF(OR(('Hospitalisation Details'!C586="?"),ISBLANK('Hospitalisation Details'!C586:C2928)),"Sep",'Hospitalisation Details'!C586)</f>
        <v>Nov</v>
      </c>
      <c r="D586" s="70">
        <v>22</v>
      </c>
      <c r="E586" s="47" t="s">
        <v>618</v>
      </c>
      <c r="F586" s="80" t="s">
        <v>6619</v>
      </c>
      <c r="G586" s="70">
        <v>44</v>
      </c>
      <c r="H586" s="47">
        <v>2</v>
      </c>
      <c r="I586" s="48">
        <v>5077.1899999999996</v>
      </c>
      <c r="J586" s="47" t="s">
        <v>11</v>
      </c>
      <c r="K586" s="47" t="s">
        <v>12</v>
      </c>
      <c r="L586" s="47" t="s">
        <v>23</v>
      </c>
      <c r="M586" s="20"/>
    </row>
    <row r="587" spans="1:13" x14ac:dyDescent="0.25">
      <c r="A587" s="47" t="str">
        <f>IF('Hospitalisation Details'!A587:A2929="?","Unidentified",'Hospitalisation Details'!A587)</f>
        <v>Id1751</v>
      </c>
      <c r="B587" s="47">
        <f>IF('Hospitalisation Details'!B587="?",AVERAGE('Hospitalisation Details'!$B$2:$B$2344),'Hospitalisation Details'!B587)</f>
        <v>1997</v>
      </c>
      <c r="C587" s="79" t="str">
        <f>IF(OR(('Hospitalisation Details'!C587="?"),ISBLANK('Hospitalisation Details'!C587:C2929)),"Sep",'Hospitalisation Details'!C587)</f>
        <v>Jul</v>
      </c>
      <c r="D587" s="70">
        <v>14</v>
      </c>
      <c r="E587" s="47" t="s">
        <v>619</v>
      </c>
      <c r="F587" s="80" t="s">
        <v>6620</v>
      </c>
      <c r="G587" s="70">
        <v>25</v>
      </c>
      <c r="H587" s="47">
        <v>5</v>
      </c>
      <c r="I587" s="48">
        <v>5080.1000000000004</v>
      </c>
      <c r="J587" s="47" t="s">
        <v>12</v>
      </c>
      <c r="K587" s="47" t="s">
        <v>11</v>
      </c>
      <c r="L587" s="47" t="s">
        <v>42</v>
      </c>
      <c r="M587" s="20"/>
    </row>
    <row r="588" spans="1:13" x14ac:dyDescent="0.25">
      <c r="A588" s="47" t="str">
        <f>IF('Hospitalisation Details'!A588:A2930="?","Unidentified",'Hospitalisation Details'!A588)</f>
        <v>Id1750</v>
      </c>
      <c r="B588" s="47">
        <f>IF('Hospitalisation Details'!B588="?",AVERAGE('Hospitalisation Details'!$B$2:$B$2344),'Hospitalisation Details'!B588)</f>
        <v>1999</v>
      </c>
      <c r="C588" s="79" t="str">
        <f>IF(OR(('Hospitalisation Details'!C588="?"),ISBLANK('Hospitalisation Details'!C588:C2930)),"Sep",'Hospitalisation Details'!C588)</f>
        <v>Jun</v>
      </c>
      <c r="D588" s="70">
        <v>19</v>
      </c>
      <c r="E588" s="47" t="s">
        <v>620</v>
      </c>
      <c r="F588" s="80" t="s">
        <v>6621</v>
      </c>
      <c r="G588" s="70">
        <v>23</v>
      </c>
      <c r="H588" s="47">
        <v>0</v>
      </c>
      <c r="I588" s="48">
        <v>5087.92</v>
      </c>
      <c r="J588" s="47" t="s">
        <v>11</v>
      </c>
      <c r="K588" s="47" t="s">
        <v>11</v>
      </c>
      <c r="L588" s="47" t="s">
        <v>535</v>
      </c>
      <c r="M588" s="20"/>
    </row>
    <row r="589" spans="1:13" x14ac:dyDescent="0.25">
      <c r="A589" s="47" t="str">
        <f>IF('Hospitalisation Details'!A589:A2931="?","Unidentified",'Hospitalisation Details'!A589)</f>
        <v>Id1749</v>
      </c>
      <c r="B589" s="47">
        <f>IF('Hospitalisation Details'!B589="?",AVERAGE('Hospitalisation Details'!$B$2:$B$2344),'Hospitalisation Details'!B589)</f>
        <v>1987</v>
      </c>
      <c r="C589" s="79" t="str">
        <f>IF(OR(('Hospitalisation Details'!C589="?"),ISBLANK('Hospitalisation Details'!C589:C2931)),"Sep",'Hospitalisation Details'!C589)</f>
        <v>Nov</v>
      </c>
      <c r="D589" s="70">
        <v>18</v>
      </c>
      <c r="E589" s="47" t="s">
        <v>621</v>
      </c>
      <c r="F589" s="80" t="s">
        <v>6622</v>
      </c>
      <c r="G589" s="70">
        <v>35</v>
      </c>
      <c r="H589" s="47">
        <v>1</v>
      </c>
      <c r="I589" s="48">
        <v>5116.5</v>
      </c>
      <c r="J589" s="47" t="s">
        <v>11</v>
      </c>
      <c r="K589" s="47" t="s">
        <v>11</v>
      </c>
      <c r="L589" s="47" t="s">
        <v>23</v>
      </c>
      <c r="M589" s="20"/>
    </row>
    <row r="590" spans="1:13" x14ac:dyDescent="0.25">
      <c r="A590" s="47" t="str">
        <f>IF('Hospitalisation Details'!A590:A2932="?","Unidentified",'Hospitalisation Details'!A590)</f>
        <v>Id1748</v>
      </c>
      <c r="B590" s="47">
        <f>IF('Hospitalisation Details'!B590="?",AVERAGE('Hospitalisation Details'!$B$2:$B$2344),'Hospitalisation Details'!B590)</f>
        <v>1988</v>
      </c>
      <c r="C590" s="79" t="str">
        <f>IF(OR(('Hospitalisation Details'!C590="?"),ISBLANK('Hospitalisation Details'!C590:C2932)),"Sep",'Hospitalisation Details'!C590)</f>
        <v>Nov</v>
      </c>
      <c r="D590" s="70">
        <v>1</v>
      </c>
      <c r="E590" s="47" t="s">
        <v>622</v>
      </c>
      <c r="F590" s="80" t="s">
        <v>6623</v>
      </c>
      <c r="G590" s="70">
        <v>34</v>
      </c>
      <c r="H590" s="47">
        <v>2</v>
      </c>
      <c r="I590" s="48">
        <v>5124.1899999999996</v>
      </c>
      <c r="J590" s="47" t="s">
        <v>11</v>
      </c>
      <c r="K590" s="47" t="s">
        <v>12</v>
      </c>
      <c r="L590" s="47" t="s">
        <v>13</v>
      </c>
      <c r="M590" s="20"/>
    </row>
    <row r="591" spans="1:13" x14ac:dyDescent="0.25">
      <c r="A591" s="47" t="str">
        <f>IF('Hospitalisation Details'!A591:A2933="?","Unidentified",'Hospitalisation Details'!A591)</f>
        <v>Id1747</v>
      </c>
      <c r="B591" s="47">
        <f>IF('Hospitalisation Details'!B591="?",AVERAGE('Hospitalisation Details'!$B$2:$B$2344),'Hospitalisation Details'!B591)</f>
        <v>1987</v>
      </c>
      <c r="C591" s="79" t="str">
        <f>IF(OR(('Hospitalisation Details'!C591="?"),ISBLANK('Hospitalisation Details'!C591:C2933)),"Sep",'Hospitalisation Details'!C591)</f>
        <v>Sep</v>
      </c>
      <c r="D591" s="70">
        <v>13</v>
      </c>
      <c r="E591" s="47" t="s">
        <v>623</v>
      </c>
      <c r="F591" s="80" t="s">
        <v>6624</v>
      </c>
      <c r="G591" s="70">
        <v>35</v>
      </c>
      <c r="H591" s="47">
        <v>1</v>
      </c>
      <c r="I591" s="48">
        <v>5125.22</v>
      </c>
      <c r="J591" s="47" t="s">
        <v>16</v>
      </c>
      <c r="K591" s="47" t="s">
        <v>11</v>
      </c>
      <c r="L591" s="47" t="s">
        <v>23</v>
      </c>
      <c r="M591" s="20"/>
    </row>
    <row r="592" spans="1:13" x14ac:dyDescent="0.25">
      <c r="A592" s="47" t="str">
        <f>IF('Hospitalisation Details'!A592:A2934="?","Unidentified",'Hospitalisation Details'!A592)</f>
        <v>Id1746</v>
      </c>
      <c r="B592" s="47">
        <f>IF('Hospitalisation Details'!B592="?",AVERAGE('Hospitalisation Details'!$B$2:$B$2344),'Hospitalisation Details'!B592)</f>
        <v>1988</v>
      </c>
      <c r="C592" s="79" t="str">
        <f>IF(OR(('Hospitalisation Details'!C592="?"),ISBLANK('Hospitalisation Details'!C592:C2934)),"Sep",'Hospitalisation Details'!C592)</f>
        <v>Sep</v>
      </c>
      <c r="D592" s="70">
        <v>15</v>
      </c>
      <c r="E592" s="47" t="s">
        <v>624</v>
      </c>
      <c r="F592" s="80" t="s">
        <v>6625</v>
      </c>
      <c r="G592" s="70">
        <v>34</v>
      </c>
      <c r="H592" s="47">
        <v>3</v>
      </c>
      <c r="I592" s="48">
        <v>5136.75</v>
      </c>
      <c r="J592" s="47" t="s">
        <v>11</v>
      </c>
      <c r="K592" s="47" t="s">
        <v>16</v>
      </c>
      <c r="L592" s="47" t="s">
        <v>13</v>
      </c>
      <c r="M592" s="20"/>
    </row>
    <row r="593" spans="1:13" x14ac:dyDescent="0.25">
      <c r="A593" s="47" t="str">
        <f>IF('Hospitalisation Details'!A593:A2935="?","Unidentified",'Hospitalisation Details'!A593)</f>
        <v>Id1745</v>
      </c>
      <c r="B593" s="47">
        <f>IF('Hospitalisation Details'!B593="?",AVERAGE('Hospitalisation Details'!$B$2:$B$2344),'Hospitalisation Details'!B593)</f>
        <v>1993</v>
      </c>
      <c r="C593" s="79" t="str">
        <f>IF(OR(('Hospitalisation Details'!C593="?"),ISBLANK('Hospitalisation Details'!C593:C2935)),"Sep",'Hospitalisation Details'!C593)</f>
        <v>Dec</v>
      </c>
      <c r="D593" s="70">
        <v>10</v>
      </c>
      <c r="E593" s="47" t="s">
        <v>625</v>
      </c>
      <c r="F593" s="80" t="s">
        <v>6626</v>
      </c>
      <c r="G593" s="70">
        <v>29</v>
      </c>
      <c r="H593" s="47">
        <v>3</v>
      </c>
      <c r="I593" s="48">
        <v>5138.26</v>
      </c>
      <c r="J593" s="47" t="s">
        <v>11</v>
      </c>
      <c r="K593" s="47" t="s">
        <v>11</v>
      </c>
      <c r="L593" s="47" t="s">
        <v>13</v>
      </c>
      <c r="M593" s="20"/>
    </row>
    <row r="594" spans="1:13" x14ac:dyDescent="0.25">
      <c r="A594" s="47" t="str">
        <f>IF('Hospitalisation Details'!A594:A2936="?","Unidentified",'Hospitalisation Details'!A594)</f>
        <v>Id1744</v>
      </c>
      <c r="B594" s="47">
        <f>IF('Hospitalisation Details'!B594="?",AVERAGE('Hospitalisation Details'!$B$2:$B$2344),'Hospitalisation Details'!B594)</f>
        <v>1984</v>
      </c>
      <c r="C594" s="79" t="str">
        <f>IF(OR(('Hospitalisation Details'!C594="?"),ISBLANK('Hospitalisation Details'!C594:C2936)),"Sep",'Hospitalisation Details'!C594)</f>
        <v>Aug</v>
      </c>
      <c r="D594" s="70">
        <v>22</v>
      </c>
      <c r="E594" s="47" t="s">
        <v>626</v>
      </c>
      <c r="F594" s="80" t="s">
        <v>6627</v>
      </c>
      <c r="G594" s="70">
        <v>38</v>
      </c>
      <c r="H594" s="47">
        <v>3</v>
      </c>
      <c r="I594" s="48">
        <v>5144.18</v>
      </c>
      <c r="J594" s="47" t="s">
        <v>11</v>
      </c>
      <c r="K594" s="47" t="s">
        <v>16</v>
      </c>
      <c r="L594" s="47" t="s">
        <v>13</v>
      </c>
      <c r="M594" s="20"/>
    </row>
    <row r="595" spans="1:13" x14ac:dyDescent="0.25">
      <c r="A595" s="47" t="str">
        <f>IF('Hospitalisation Details'!A595:A2937="?","Unidentified",'Hospitalisation Details'!A595)</f>
        <v>Id1743</v>
      </c>
      <c r="B595" s="47">
        <f>IF('Hospitalisation Details'!B595="?",AVERAGE('Hospitalisation Details'!$B$2:$B$2344),'Hospitalisation Details'!B595)</f>
        <v>1990</v>
      </c>
      <c r="C595" s="79" t="str">
        <f>IF(OR(('Hospitalisation Details'!C595="?"),ISBLANK('Hospitalisation Details'!C595:C2937)),"Sep",'Hospitalisation Details'!C595)</f>
        <v>Aug</v>
      </c>
      <c r="D595" s="70">
        <v>22</v>
      </c>
      <c r="E595" s="47" t="s">
        <v>627</v>
      </c>
      <c r="F595" s="80" t="s">
        <v>6628</v>
      </c>
      <c r="G595" s="70">
        <v>32</v>
      </c>
      <c r="H595" s="47">
        <v>1</v>
      </c>
      <c r="I595" s="48">
        <v>5148.55</v>
      </c>
      <c r="J595" s="47" t="s">
        <v>11</v>
      </c>
      <c r="K595" s="47" t="s">
        <v>11</v>
      </c>
      <c r="L595" s="47" t="s">
        <v>247</v>
      </c>
      <c r="M595" s="20"/>
    </row>
    <row r="596" spans="1:13" x14ac:dyDescent="0.25">
      <c r="A596" s="47" t="str">
        <f>IF('Hospitalisation Details'!A596:A2938="?","Unidentified",'Hospitalisation Details'!A596)</f>
        <v>Id1742</v>
      </c>
      <c r="B596" s="47">
        <f>IF('Hospitalisation Details'!B596="?",AVERAGE('Hospitalisation Details'!$B$2:$B$2344),'Hospitalisation Details'!B596)</f>
        <v>1990</v>
      </c>
      <c r="C596" s="79" t="str">
        <f>IF(OR(('Hospitalisation Details'!C596="?"),ISBLANK('Hospitalisation Details'!C596:C2938)),"Sep",'Hospitalisation Details'!C596)</f>
        <v>Oct</v>
      </c>
      <c r="D596" s="70">
        <v>9</v>
      </c>
      <c r="E596" s="47" t="s">
        <v>628</v>
      </c>
      <c r="F596" s="80" t="s">
        <v>6629</v>
      </c>
      <c r="G596" s="70">
        <v>32</v>
      </c>
      <c r="H596" s="47">
        <v>2</v>
      </c>
      <c r="I596" s="48">
        <v>5152.13</v>
      </c>
      <c r="J596" s="47" t="s">
        <v>11</v>
      </c>
      <c r="K596" s="47" t="s">
        <v>11</v>
      </c>
      <c r="L596" s="47" t="s">
        <v>42</v>
      </c>
      <c r="M596" s="20"/>
    </row>
    <row r="597" spans="1:13" x14ac:dyDescent="0.25">
      <c r="A597" s="47" t="str">
        <f>IF('Hospitalisation Details'!A597:A2939="?","Unidentified",'Hospitalisation Details'!A597)</f>
        <v>Id1741</v>
      </c>
      <c r="B597" s="47">
        <f>IF('Hospitalisation Details'!B597="?",AVERAGE('Hospitalisation Details'!$B$2:$B$2344),'Hospitalisation Details'!B597)</f>
        <v>1991</v>
      </c>
      <c r="C597" s="79" t="str">
        <f>IF(OR(('Hospitalisation Details'!C597="?"),ISBLANK('Hospitalisation Details'!C597:C2939)),"Sep",'Hospitalisation Details'!C597)</f>
        <v>Aug</v>
      </c>
      <c r="D597" s="70">
        <v>29</v>
      </c>
      <c r="E597" s="47" t="s">
        <v>629</v>
      </c>
      <c r="F597" s="80" t="s">
        <v>6630</v>
      </c>
      <c r="G597" s="70">
        <v>31</v>
      </c>
      <c r="H597" s="47">
        <v>3</v>
      </c>
      <c r="I597" s="48">
        <v>5166.96</v>
      </c>
      <c r="J597" s="47" t="s">
        <v>11</v>
      </c>
      <c r="K597" s="47" t="s">
        <v>11</v>
      </c>
      <c r="L597" s="47" t="s">
        <v>23</v>
      </c>
      <c r="M597" s="20"/>
    </row>
    <row r="598" spans="1:13" x14ac:dyDescent="0.25">
      <c r="A598" s="47" t="str">
        <f>IF('Hospitalisation Details'!A598:A2940="?","Unidentified",'Hospitalisation Details'!A598)</f>
        <v>Id1740</v>
      </c>
      <c r="B598" s="47">
        <f>IF('Hospitalisation Details'!B598="?",AVERAGE('Hospitalisation Details'!$B$2:$B$2344),'Hospitalisation Details'!B598)</f>
        <v>1984</v>
      </c>
      <c r="C598" s="79" t="str">
        <f>IF(OR(('Hospitalisation Details'!C598="?"),ISBLANK('Hospitalisation Details'!C598:C2940)),"Sep",'Hospitalisation Details'!C598)</f>
        <v>Oct</v>
      </c>
      <c r="D598" s="70">
        <v>16</v>
      </c>
      <c r="E598" s="47" t="s">
        <v>630</v>
      </c>
      <c r="F598" s="80" t="s">
        <v>6631</v>
      </c>
      <c r="G598" s="70">
        <v>38</v>
      </c>
      <c r="H598" s="47">
        <v>3</v>
      </c>
      <c r="I598" s="48">
        <v>5177.12</v>
      </c>
      <c r="J598" s="47" t="s">
        <v>11</v>
      </c>
      <c r="K598" s="47" t="s">
        <v>16</v>
      </c>
      <c r="L598" s="47" t="s">
        <v>13</v>
      </c>
      <c r="M598" s="20"/>
    </row>
    <row r="599" spans="1:13" x14ac:dyDescent="0.25">
      <c r="A599" s="47" t="str">
        <f>IF('Hospitalisation Details'!A599:A2941="?","Unidentified",'Hospitalisation Details'!A599)</f>
        <v>Id1739</v>
      </c>
      <c r="B599" s="47">
        <f>IF('Hospitalisation Details'!B599="?",AVERAGE('Hospitalisation Details'!$B$2:$B$2344),'Hospitalisation Details'!B599)</f>
        <v>1979</v>
      </c>
      <c r="C599" s="79" t="str">
        <f>IF(OR(('Hospitalisation Details'!C599="?"),ISBLANK('Hospitalisation Details'!C599:C2941)),"Sep",'Hospitalisation Details'!C599)</f>
        <v>Sep</v>
      </c>
      <c r="D599" s="70">
        <v>12</v>
      </c>
      <c r="E599" s="47" t="s">
        <v>631</v>
      </c>
      <c r="F599" s="80" t="s">
        <v>6632</v>
      </c>
      <c r="G599" s="70">
        <v>43</v>
      </c>
      <c r="H599" s="47">
        <v>2</v>
      </c>
      <c r="I599" s="48">
        <v>5195.58</v>
      </c>
      <c r="J599" s="47" t="s">
        <v>11</v>
      </c>
      <c r="K599" s="47" t="s">
        <v>11</v>
      </c>
      <c r="L599" s="47" t="s">
        <v>13</v>
      </c>
      <c r="M599" s="20"/>
    </row>
    <row r="600" spans="1:13" x14ac:dyDescent="0.25">
      <c r="A600" s="47" t="str">
        <f>IF('Hospitalisation Details'!A600:A2942="?","Unidentified",'Hospitalisation Details'!A600)</f>
        <v>Id1738</v>
      </c>
      <c r="B600" s="47">
        <f>IF('Hospitalisation Details'!B600="?",AVERAGE('Hospitalisation Details'!$B$2:$B$2344),'Hospitalisation Details'!B600)</f>
        <v>2004</v>
      </c>
      <c r="C600" s="79" t="str">
        <f>IF(OR(('Hospitalisation Details'!C600="?"),ISBLANK('Hospitalisation Details'!C600:C2942)),"Sep",'Hospitalisation Details'!C600)</f>
        <v>Jun</v>
      </c>
      <c r="D600" s="70">
        <v>6</v>
      </c>
      <c r="E600" s="47" t="s">
        <v>633</v>
      </c>
      <c r="F600" s="80" t="s">
        <v>6633</v>
      </c>
      <c r="G600" s="70">
        <v>19</v>
      </c>
      <c r="H600" s="47">
        <v>0</v>
      </c>
      <c r="I600" s="48">
        <v>5198.6899999999996</v>
      </c>
      <c r="J600" s="47" t="s">
        <v>11</v>
      </c>
      <c r="K600" s="47" t="s">
        <v>11</v>
      </c>
      <c r="L600" s="47" t="s">
        <v>632</v>
      </c>
      <c r="M600" s="20"/>
    </row>
    <row r="601" spans="1:13" x14ac:dyDescent="0.25">
      <c r="A601" s="47" t="str">
        <f>IF('Hospitalisation Details'!A601:A2943="?","Unidentified",'Hospitalisation Details'!A601)</f>
        <v>Id1737</v>
      </c>
      <c r="B601" s="47">
        <f>IF('Hospitalisation Details'!B601="?",AVERAGE('Hospitalisation Details'!$B$2:$B$2344),'Hospitalisation Details'!B601)</f>
        <v>1983</v>
      </c>
      <c r="C601" s="79" t="str">
        <f>IF(OR(('Hospitalisation Details'!C601="?"),ISBLANK('Hospitalisation Details'!C601:C2943)),"Sep",'Hospitalisation Details'!C601)</f>
        <v>Oct</v>
      </c>
      <c r="D601" s="70">
        <v>24</v>
      </c>
      <c r="E601" s="47" t="s">
        <v>634</v>
      </c>
      <c r="F601" s="80" t="s">
        <v>6634</v>
      </c>
      <c r="G601" s="70">
        <v>39</v>
      </c>
      <c r="H601" s="47">
        <v>3</v>
      </c>
      <c r="I601" s="48">
        <v>5207.97</v>
      </c>
      <c r="J601" s="47" t="s">
        <v>11</v>
      </c>
      <c r="K601" s="47" t="s">
        <v>11</v>
      </c>
      <c r="L601" s="47" t="s">
        <v>23</v>
      </c>
      <c r="M601" s="20"/>
    </row>
    <row r="602" spans="1:13" x14ac:dyDescent="0.25">
      <c r="A602" s="47" t="str">
        <f>IF('Hospitalisation Details'!A602:A2944="?","Unidentified",'Hospitalisation Details'!A602)</f>
        <v>Id1736</v>
      </c>
      <c r="B602" s="47">
        <f>IF('Hospitalisation Details'!B602="?",AVERAGE('Hospitalisation Details'!$B$2:$B$2344),'Hospitalisation Details'!B602)</f>
        <v>1993</v>
      </c>
      <c r="C602" s="79" t="str">
        <f>IF(OR(('Hospitalisation Details'!C602="?"),ISBLANK('Hospitalisation Details'!C602:C2944)),"Sep",'Hospitalisation Details'!C602)</f>
        <v>Jun</v>
      </c>
      <c r="D602" s="70">
        <v>17</v>
      </c>
      <c r="E602" s="47" t="s">
        <v>635</v>
      </c>
      <c r="F602" s="80" t="s">
        <v>6635</v>
      </c>
      <c r="G602" s="70">
        <v>29</v>
      </c>
      <c r="H602" s="47">
        <v>3</v>
      </c>
      <c r="I602" s="48">
        <v>5209.58</v>
      </c>
      <c r="J602" s="47" t="s">
        <v>12</v>
      </c>
      <c r="K602" s="47" t="s">
        <v>12</v>
      </c>
      <c r="L602" s="47" t="s">
        <v>356</v>
      </c>
      <c r="M602" s="20"/>
    </row>
    <row r="603" spans="1:13" x14ac:dyDescent="0.25">
      <c r="A603" s="47" t="str">
        <f>IF('Hospitalisation Details'!A603:A2945="?","Unidentified",'Hospitalisation Details'!A603)</f>
        <v>Id1735</v>
      </c>
      <c r="B603" s="47">
        <f>IF('Hospitalisation Details'!B603="?",AVERAGE('Hospitalisation Details'!$B$2:$B$2344),'Hospitalisation Details'!B603)</f>
        <v>1999</v>
      </c>
      <c r="C603" s="79" t="str">
        <f>IF(OR(('Hospitalisation Details'!C603="?"),ISBLANK('Hospitalisation Details'!C603:C2945)),"Sep",'Hospitalisation Details'!C603)</f>
        <v>Dec</v>
      </c>
      <c r="D603" s="70">
        <v>1</v>
      </c>
      <c r="E603" s="47" t="s">
        <v>636</v>
      </c>
      <c r="F603" s="80" t="s">
        <v>6636</v>
      </c>
      <c r="G603" s="70">
        <v>23</v>
      </c>
      <c r="H603" s="47">
        <v>0</v>
      </c>
      <c r="I603" s="48">
        <v>5213.22</v>
      </c>
      <c r="J603" s="47" t="s">
        <v>11</v>
      </c>
      <c r="K603" s="47" t="s">
        <v>16</v>
      </c>
      <c r="L603" s="47" t="s">
        <v>23</v>
      </c>
      <c r="M603" s="20"/>
    </row>
    <row r="604" spans="1:13" x14ac:dyDescent="0.25">
      <c r="A604" s="47" t="str">
        <f>IF('Hospitalisation Details'!A604:A2946="?","Unidentified",'Hospitalisation Details'!A604)</f>
        <v>Id1734</v>
      </c>
      <c r="B604" s="47">
        <f>IF('Hospitalisation Details'!B604="?",AVERAGE('Hospitalisation Details'!$B$2:$B$2344),'Hospitalisation Details'!B604)</f>
        <v>1995</v>
      </c>
      <c r="C604" s="79" t="str">
        <f>IF(OR(('Hospitalisation Details'!C604="?"),ISBLANK('Hospitalisation Details'!C604:C2946)),"Sep",'Hospitalisation Details'!C604)</f>
        <v>Jun</v>
      </c>
      <c r="D604" s="70">
        <v>6</v>
      </c>
      <c r="E604" s="47" t="s">
        <v>637</v>
      </c>
      <c r="F604" s="80" t="s">
        <v>6637</v>
      </c>
      <c r="G604" s="70">
        <v>28</v>
      </c>
      <c r="H604" s="47">
        <v>0</v>
      </c>
      <c r="I604" s="48">
        <v>5216.4799999999996</v>
      </c>
      <c r="J604" s="47" t="s">
        <v>11</v>
      </c>
      <c r="K604" s="47" t="s">
        <v>11</v>
      </c>
      <c r="L604" s="47" t="s">
        <v>200</v>
      </c>
      <c r="M604" s="20"/>
    </row>
    <row r="605" spans="1:13" x14ac:dyDescent="0.25">
      <c r="A605" s="47" t="str">
        <f>IF('Hospitalisation Details'!A605:A2947="?","Unidentified",'Hospitalisation Details'!A605)</f>
        <v>Id1733</v>
      </c>
      <c r="B605" s="47">
        <f>IF('Hospitalisation Details'!B605="?",AVERAGE('Hospitalisation Details'!$B$2:$B$2344),'Hospitalisation Details'!B605)</f>
        <v>1987</v>
      </c>
      <c r="C605" s="79" t="str">
        <f>IF(OR(('Hospitalisation Details'!C605="?"),ISBLANK('Hospitalisation Details'!C605:C2947)),"Sep",'Hospitalisation Details'!C605)</f>
        <v>Jun</v>
      </c>
      <c r="D605" s="70">
        <v>29</v>
      </c>
      <c r="E605" s="47" t="s">
        <v>638</v>
      </c>
      <c r="F605" s="80" t="s">
        <v>6638</v>
      </c>
      <c r="G605" s="70">
        <v>35</v>
      </c>
      <c r="H605" s="47">
        <v>0</v>
      </c>
      <c r="I605" s="48">
        <v>5227.99</v>
      </c>
      <c r="J605" s="47" t="s">
        <v>11</v>
      </c>
      <c r="K605" s="47" t="s">
        <v>16</v>
      </c>
      <c r="L605" s="47" t="s">
        <v>247</v>
      </c>
      <c r="M605" s="20"/>
    </row>
    <row r="606" spans="1:13" x14ac:dyDescent="0.25">
      <c r="A606" s="47" t="str">
        <f>IF('Hospitalisation Details'!A606:A2948="?","Unidentified",'Hospitalisation Details'!A606)</f>
        <v>Id1732</v>
      </c>
      <c r="B606" s="47">
        <f>IF('Hospitalisation Details'!B606="?",AVERAGE('Hospitalisation Details'!$B$2:$B$2344),'Hospitalisation Details'!B606)</f>
        <v>1987</v>
      </c>
      <c r="C606" s="79" t="str">
        <f>IF(OR(('Hospitalisation Details'!C606="?"),ISBLANK('Hospitalisation Details'!C606:C2948)),"Sep",'Hospitalisation Details'!C606)</f>
        <v>Dec</v>
      </c>
      <c r="D606" s="70">
        <v>26</v>
      </c>
      <c r="E606" s="47" t="s">
        <v>639</v>
      </c>
      <c r="F606" s="80" t="s">
        <v>6639</v>
      </c>
      <c r="G606" s="70">
        <v>35</v>
      </c>
      <c r="H606" s="47">
        <v>1</v>
      </c>
      <c r="I606" s="48">
        <v>5240.7700000000004</v>
      </c>
      <c r="J606" s="47" t="s">
        <v>11</v>
      </c>
      <c r="K606" s="47" t="s">
        <v>11</v>
      </c>
      <c r="L606" s="47" t="s">
        <v>42</v>
      </c>
      <c r="M606" s="20"/>
    </row>
    <row r="607" spans="1:13" x14ac:dyDescent="0.25">
      <c r="A607" s="47" t="str">
        <f>IF('Hospitalisation Details'!A607:A2949="?","Unidentified",'Hospitalisation Details'!A607)</f>
        <v>Id1731</v>
      </c>
      <c r="B607" s="47">
        <f>IF('Hospitalisation Details'!B607="?",AVERAGE('Hospitalisation Details'!$B$2:$B$2344),'Hospitalisation Details'!B607)</f>
        <v>1987</v>
      </c>
      <c r="C607" s="79" t="str">
        <f>IF(OR(('Hospitalisation Details'!C607="?"),ISBLANK('Hospitalisation Details'!C607:C2949)),"Sep",'Hospitalisation Details'!C607)</f>
        <v>Jul</v>
      </c>
      <c r="D607" s="70">
        <v>5</v>
      </c>
      <c r="E607" s="47" t="s">
        <v>640</v>
      </c>
      <c r="F607" s="80" t="s">
        <v>6640</v>
      </c>
      <c r="G607" s="70">
        <v>35</v>
      </c>
      <c r="H607" s="47">
        <v>1</v>
      </c>
      <c r="I607" s="48">
        <v>5245.23</v>
      </c>
      <c r="J607" s="47" t="s">
        <v>11</v>
      </c>
      <c r="K607" s="47" t="s">
        <v>11</v>
      </c>
      <c r="L607" s="47" t="s">
        <v>13</v>
      </c>
      <c r="M607" s="20"/>
    </row>
    <row r="608" spans="1:13" x14ac:dyDescent="0.25">
      <c r="A608" s="47" t="str">
        <f>IF('Hospitalisation Details'!A608:A2950="?","Unidentified",'Hospitalisation Details'!A608)</f>
        <v>Id1730</v>
      </c>
      <c r="B608" s="47">
        <f>IF('Hospitalisation Details'!B608="?",AVERAGE('Hospitalisation Details'!$B$2:$B$2344),'Hospitalisation Details'!B608)</f>
        <v>1987</v>
      </c>
      <c r="C608" s="79" t="str">
        <f>IF(OR(('Hospitalisation Details'!C608="?"),ISBLANK('Hospitalisation Details'!C608:C2950)),"Sep",'Hospitalisation Details'!C608)</f>
        <v>Sep</v>
      </c>
      <c r="D608" s="70">
        <v>9</v>
      </c>
      <c r="E608" s="47" t="s">
        <v>641</v>
      </c>
      <c r="F608" s="80" t="s">
        <v>6641</v>
      </c>
      <c r="G608" s="70">
        <v>35</v>
      </c>
      <c r="H608" s="47">
        <v>1</v>
      </c>
      <c r="I608" s="48">
        <v>5246.05</v>
      </c>
      <c r="J608" s="47" t="s">
        <v>11</v>
      </c>
      <c r="K608" s="47" t="s">
        <v>12</v>
      </c>
      <c r="L608" s="47" t="s">
        <v>42</v>
      </c>
      <c r="M608" s="20"/>
    </row>
    <row r="609" spans="1:13" x14ac:dyDescent="0.25">
      <c r="A609" s="47" t="str">
        <f>IF('Hospitalisation Details'!A609:A2951="?","Unidentified",'Hospitalisation Details'!A609)</f>
        <v>Id1729</v>
      </c>
      <c r="B609" s="47">
        <f>IF('Hospitalisation Details'!B609="?",AVERAGE('Hospitalisation Details'!$B$2:$B$2344),'Hospitalisation Details'!B609)</f>
        <v>1990</v>
      </c>
      <c r="C609" s="79" t="str">
        <f>IF(OR(('Hospitalisation Details'!C609="?"),ISBLANK('Hospitalisation Details'!C609:C2951)),"Sep",'Hospitalisation Details'!C609)</f>
        <v>Jul</v>
      </c>
      <c r="D609" s="70">
        <v>6</v>
      </c>
      <c r="E609" s="47" t="s">
        <v>642</v>
      </c>
      <c r="F609" s="80" t="s">
        <v>6642</v>
      </c>
      <c r="G609" s="70">
        <v>32</v>
      </c>
      <c r="H609" s="47">
        <v>3</v>
      </c>
      <c r="I609" s="48">
        <v>5253.52</v>
      </c>
      <c r="J609" s="47" t="s">
        <v>12</v>
      </c>
      <c r="K609" s="47" t="s">
        <v>12</v>
      </c>
      <c r="L609" s="47" t="s">
        <v>42</v>
      </c>
      <c r="M609" s="20"/>
    </row>
    <row r="610" spans="1:13" x14ac:dyDescent="0.25">
      <c r="A610" s="47" t="str">
        <f>IF('Hospitalisation Details'!A610:A2952="?","Unidentified",'Hospitalisation Details'!A610)</f>
        <v>Id1728</v>
      </c>
      <c r="B610" s="47">
        <f>IF('Hospitalisation Details'!B610="?",AVERAGE('Hospitalisation Details'!$B$2:$B$2344),'Hospitalisation Details'!B610)</f>
        <v>1989</v>
      </c>
      <c r="C610" s="79" t="str">
        <f>IF(OR(('Hospitalisation Details'!C610="?"),ISBLANK('Hospitalisation Details'!C610:C2952)),"Sep",'Hospitalisation Details'!C610)</f>
        <v>Nov</v>
      </c>
      <c r="D610" s="70">
        <v>25</v>
      </c>
      <c r="E610" s="47" t="s">
        <v>643</v>
      </c>
      <c r="F610" s="80" t="s">
        <v>6643</v>
      </c>
      <c r="G610" s="70">
        <v>33</v>
      </c>
      <c r="H610" s="47">
        <v>2</v>
      </c>
      <c r="I610" s="48">
        <v>5257.51</v>
      </c>
      <c r="J610" s="47" t="s">
        <v>11</v>
      </c>
      <c r="K610" s="47" t="s">
        <v>11</v>
      </c>
      <c r="L610" s="47" t="s">
        <v>23</v>
      </c>
      <c r="M610" s="20"/>
    </row>
    <row r="611" spans="1:13" x14ac:dyDescent="0.25">
      <c r="A611" s="47" t="str">
        <f>IF('Hospitalisation Details'!A611:A2953="?","Unidentified",'Hospitalisation Details'!A611)</f>
        <v>Id1727</v>
      </c>
      <c r="B611" s="47">
        <f>IF('Hospitalisation Details'!B611="?",AVERAGE('Hospitalisation Details'!$B$2:$B$2344),'Hospitalisation Details'!B611)</f>
        <v>1989</v>
      </c>
      <c r="C611" s="79" t="str">
        <f>IF(OR(('Hospitalisation Details'!C611="?"),ISBLANK('Hospitalisation Details'!C611:C2953)),"Sep",'Hospitalisation Details'!C611)</f>
        <v>Jul</v>
      </c>
      <c r="D611" s="70">
        <v>19</v>
      </c>
      <c r="E611" s="47" t="s">
        <v>644</v>
      </c>
      <c r="F611" s="80" t="s">
        <v>6644</v>
      </c>
      <c r="G611" s="70">
        <v>33</v>
      </c>
      <c r="H611" s="47">
        <v>2</v>
      </c>
      <c r="I611" s="48">
        <v>5261.47</v>
      </c>
      <c r="J611" s="47" t="s">
        <v>11</v>
      </c>
      <c r="K611" s="47" t="s">
        <v>11</v>
      </c>
      <c r="L611" s="47" t="s">
        <v>23</v>
      </c>
      <c r="M611" s="20"/>
    </row>
    <row r="612" spans="1:13" x14ac:dyDescent="0.25">
      <c r="A612" s="47" t="str">
        <f>IF('Hospitalisation Details'!A612:A2954="?","Unidentified",'Hospitalisation Details'!A612)</f>
        <v>Id1726</v>
      </c>
      <c r="B612" s="47">
        <f>IF('Hospitalisation Details'!B612="?",AVERAGE('Hospitalisation Details'!$B$2:$B$2344),'Hospitalisation Details'!B612)</f>
        <v>1986</v>
      </c>
      <c r="C612" s="79" t="str">
        <f>IF(OR(('Hospitalisation Details'!C612="?"),ISBLANK('Hospitalisation Details'!C612:C2954)),"Sep",'Hospitalisation Details'!C612)</f>
        <v>Oct</v>
      </c>
      <c r="D612" s="70">
        <v>25</v>
      </c>
      <c r="E612" s="47" t="s">
        <v>645</v>
      </c>
      <c r="F612" s="80" t="s">
        <v>6645</v>
      </c>
      <c r="G612" s="70">
        <v>36</v>
      </c>
      <c r="H612" s="47">
        <v>0</v>
      </c>
      <c r="I612" s="48">
        <v>5266.37</v>
      </c>
      <c r="J612" s="47" t="s">
        <v>11</v>
      </c>
      <c r="K612" s="47" t="s">
        <v>11</v>
      </c>
      <c r="L612" s="47" t="s">
        <v>23</v>
      </c>
      <c r="M612" s="20"/>
    </row>
    <row r="613" spans="1:13" x14ac:dyDescent="0.25">
      <c r="A613" s="47" t="str">
        <f>IF('Hospitalisation Details'!A613:A2955="?","Unidentified",'Hospitalisation Details'!A613)</f>
        <v>Id1725</v>
      </c>
      <c r="B613" s="47">
        <f>IF('Hospitalisation Details'!B613="?",AVERAGE('Hospitalisation Details'!$B$2:$B$2344),'Hospitalisation Details'!B613)</f>
        <v>1986</v>
      </c>
      <c r="C613" s="79" t="str">
        <f>IF(OR(('Hospitalisation Details'!C613="?"),ISBLANK('Hospitalisation Details'!C613:C2955)),"Sep",'Hospitalisation Details'!C613)</f>
        <v>Sep</v>
      </c>
      <c r="D613" s="70">
        <v>20</v>
      </c>
      <c r="E613" s="47" t="s">
        <v>646</v>
      </c>
      <c r="F613" s="80" t="s">
        <v>6646</v>
      </c>
      <c r="G613" s="70">
        <v>36</v>
      </c>
      <c r="H613" s="47">
        <v>0</v>
      </c>
      <c r="I613" s="48">
        <v>5267.82</v>
      </c>
      <c r="J613" s="47" t="s">
        <v>11</v>
      </c>
      <c r="K613" s="47" t="s">
        <v>11</v>
      </c>
      <c r="L613" s="47" t="s">
        <v>23</v>
      </c>
      <c r="M613" s="20"/>
    </row>
    <row r="614" spans="1:13" x14ac:dyDescent="0.25">
      <c r="A614" s="47" t="str">
        <f>IF('Hospitalisation Details'!A614:A2956="?","Unidentified",'Hospitalisation Details'!A614)</f>
        <v>Id1724</v>
      </c>
      <c r="B614" s="47">
        <f>IF('Hospitalisation Details'!B614="?",AVERAGE('Hospitalisation Details'!$B$2:$B$2344),'Hospitalisation Details'!B614)</f>
        <v>1986</v>
      </c>
      <c r="C614" s="79" t="str">
        <f>IF(OR(('Hospitalisation Details'!C614="?"),ISBLANK('Hospitalisation Details'!C614:C2956)),"Sep",'Hospitalisation Details'!C614)</f>
        <v>Oct</v>
      </c>
      <c r="D614" s="70">
        <v>20</v>
      </c>
      <c r="E614" s="47" t="s">
        <v>647</v>
      </c>
      <c r="F614" s="80" t="s">
        <v>6647</v>
      </c>
      <c r="G614" s="70">
        <v>36</v>
      </c>
      <c r="H614" s="47">
        <v>0</v>
      </c>
      <c r="I614" s="48">
        <v>5272.18</v>
      </c>
      <c r="J614" s="47" t="s">
        <v>11</v>
      </c>
      <c r="K614" s="47" t="s">
        <v>12</v>
      </c>
      <c r="L614" s="47" t="s">
        <v>23</v>
      </c>
      <c r="M614" s="20"/>
    </row>
    <row r="615" spans="1:13" x14ac:dyDescent="0.25">
      <c r="A615" s="47" t="str">
        <f>IF('Hospitalisation Details'!A615:A2957="?","Unidentified",'Hospitalisation Details'!A615)</f>
        <v>Id1723</v>
      </c>
      <c r="B615" s="47">
        <f>IF('Hospitalisation Details'!B615="?",AVERAGE('Hospitalisation Details'!$B$2:$B$2344),'Hospitalisation Details'!B615)</f>
        <v>1987</v>
      </c>
      <c r="C615" s="79" t="str">
        <f>IF(OR(('Hospitalisation Details'!C615="?"),ISBLANK('Hospitalisation Details'!C615:C2957)),"Sep",'Hospitalisation Details'!C615)</f>
        <v>Sep</v>
      </c>
      <c r="D615" s="70">
        <v>1</v>
      </c>
      <c r="E615" s="47" t="s">
        <v>648</v>
      </c>
      <c r="F615" s="80" t="s">
        <v>6648</v>
      </c>
      <c r="G615" s="70">
        <v>35</v>
      </c>
      <c r="H615" s="47">
        <v>3</v>
      </c>
      <c r="I615" s="48">
        <v>5275.86</v>
      </c>
      <c r="J615" s="47" t="s">
        <v>11</v>
      </c>
      <c r="K615" s="47" t="s">
        <v>11</v>
      </c>
      <c r="L615" s="47" t="s">
        <v>13</v>
      </c>
      <c r="M615" s="20"/>
    </row>
    <row r="616" spans="1:13" x14ac:dyDescent="0.25">
      <c r="A616" s="47" t="str">
        <f>IF('Hospitalisation Details'!A616:A2958="?","Unidentified",'Hospitalisation Details'!A616)</f>
        <v>Id1722</v>
      </c>
      <c r="B616" s="47">
        <f>IF('Hospitalisation Details'!B616="?",AVERAGE('Hospitalisation Details'!$B$2:$B$2344),'Hospitalisation Details'!B616)</f>
        <v>1974</v>
      </c>
      <c r="C616" s="79" t="str">
        <f>IF(OR(('Hospitalisation Details'!C616="?"),ISBLANK('Hospitalisation Details'!C616:C2958)),"Sep",'Hospitalisation Details'!C616)</f>
        <v>Nov</v>
      </c>
      <c r="D616" s="70">
        <v>12</v>
      </c>
      <c r="E616" s="47" t="s">
        <v>649</v>
      </c>
      <c r="F616" s="80" t="s">
        <v>6649</v>
      </c>
      <c r="G616" s="70">
        <v>48</v>
      </c>
      <c r="H616" s="47">
        <v>0</v>
      </c>
      <c r="I616" s="48">
        <v>5291.71</v>
      </c>
      <c r="J616" s="47" t="s">
        <v>11</v>
      </c>
      <c r="K616" s="47" t="s">
        <v>11</v>
      </c>
      <c r="L616" s="47" t="s">
        <v>23</v>
      </c>
      <c r="M616" s="20"/>
    </row>
    <row r="617" spans="1:13" x14ac:dyDescent="0.25">
      <c r="A617" s="47" t="str">
        <f>IF('Hospitalisation Details'!A617:A2959="?","Unidentified",'Hospitalisation Details'!A617)</f>
        <v>Id1721</v>
      </c>
      <c r="B617" s="47">
        <f>IF('Hospitalisation Details'!B617="?",AVERAGE('Hospitalisation Details'!$B$2:$B$2344),'Hospitalisation Details'!B617)</f>
        <v>2004</v>
      </c>
      <c r="C617" s="79" t="str">
        <f>IF(OR(('Hospitalisation Details'!C617="?"),ISBLANK('Hospitalisation Details'!C617:C2959)),"Sep",'Hospitalisation Details'!C617)</f>
        <v>Aug</v>
      </c>
      <c r="D617" s="70">
        <v>22</v>
      </c>
      <c r="E617" s="47" t="s">
        <v>650</v>
      </c>
      <c r="F617" s="80" t="s">
        <v>6650</v>
      </c>
      <c r="G617" s="70">
        <v>18</v>
      </c>
      <c r="H617" s="47">
        <v>0</v>
      </c>
      <c r="I617" s="48">
        <v>5293.67</v>
      </c>
      <c r="J617" s="47" t="s">
        <v>11</v>
      </c>
      <c r="K617" s="47" t="s">
        <v>11</v>
      </c>
      <c r="L617" s="47" t="s">
        <v>632</v>
      </c>
      <c r="M617" s="20"/>
    </row>
    <row r="618" spans="1:13" x14ac:dyDescent="0.25">
      <c r="A618" s="47" t="str">
        <f>IF('Hospitalisation Details'!A618:A2960="?","Unidentified",'Hospitalisation Details'!A618)</f>
        <v>Id1720</v>
      </c>
      <c r="B618" s="47">
        <f>IF('Hospitalisation Details'!B618="?",AVERAGE('Hospitalisation Details'!$B$2:$B$2344),'Hospitalisation Details'!B618)</f>
        <v>2000</v>
      </c>
      <c r="C618" s="79" t="str">
        <f>IF(OR(('Hospitalisation Details'!C618="?"),ISBLANK('Hospitalisation Details'!C618:C2960)),"Sep",'Hospitalisation Details'!C618)</f>
        <v>Sep</v>
      </c>
      <c r="D618" s="70">
        <v>9</v>
      </c>
      <c r="E618" s="47" t="s">
        <v>651</v>
      </c>
      <c r="F618" s="80" t="s">
        <v>6651</v>
      </c>
      <c r="G618" s="70">
        <v>22</v>
      </c>
      <c r="H618" s="47">
        <v>0</v>
      </c>
      <c r="I618" s="48">
        <v>5306.7</v>
      </c>
      <c r="J618" s="47" t="s">
        <v>11</v>
      </c>
      <c r="K618" s="47" t="s">
        <v>12</v>
      </c>
      <c r="L618" s="47" t="s">
        <v>23</v>
      </c>
      <c r="M618" s="20"/>
    </row>
    <row r="619" spans="1:13" x14ac:dyDescent="0.25">
      <c r="A619" s="47" t="str">
        <f>IF('Hospitalisation Details'!A619:A2961="?","Unidentified",'Hospitalisation Details'!A619)</f>
        <v>Id1719</v>
      </c>
      <c r="B619" s="47">
        <f>IF('Hospitalisation Details'!B619="?",AVERAGE('Hospitalisation Details'!$B$2:$B$2344),'Hospitalisation Details'!B619)</f>
        <v>1994</v>
      </c>
      <c r="C619" s="79" t="str">
        <f>IF(OR(('Hospitalisation Details'!C619="?"),ISBLANK('Hospitalisation Details'!C619:C2961)),"Sep",'Hospitalisation Details'!C619)</f>
        <v>Nov</v>
      </c>
      <c r="D619" s="70">
        <v>13</v>
      </c>
      <c r="E619" s="47" t="s">
        <v>652</v>
      </c>
      <c r="F619" s="80" t="s">
        <v>6652</v>
      </c>
      <c r="G619" s="70">
        <v>28</v>
      </c>
      <c r="H619" s="47">
        <v>3</v>
      </c>
      <c r="I619" s="48">
        <v>5312.17</v>
      </c>
      <c r="J619" s="47" t="s">
        <v>11</v>
      </c>
      <c r="K619" s="47" t="s">
        <v>11</v>
      </c>
      <c r="L619" s="47" t="s">
        <v>23</v>
      </c>
      <c r="M619" s="20"/>
    </row>
    <row r="620" spans="1:13" x14ac:dyDescent="0.25">
      <c r="A620" s="47" t="str">
        <f>IF('Hospitalisation Details'!A620:A2962="?","Unidentified",'Hospitalisation Details'!A620)</f>
        <v>Id1718</v>
      </c>
      <c r="B620" s="47">
        <f>IF('Hospitalisation Details'!B620="?",AVERAGE('Hospitalisation Details'!$B$2:$B$2344),'Hospitalisation Details'!B620)</f>
        <v>1974</v>
      </c>
      <c r="C620" s="79" t="str">
        <f>IF(OR(('Hospitalisation Details'!C620="?"),ISBLANK('Hospitalisation Details'!C620:C2962)),"Sep",'Hospitalisation Details'!C620)</f>
        <v>Sep</v>
      </c>
      <c r="D620" s="70">
        <v>2</v>
      </c>
      <c r="E620" s="47" t="s">
        <v>653</v>
      </c>
      <c r="F620" s="80" t="s">
        <v>6653</v>
      </c>
      <c r="G620" s="70">
        <v>48</v>
      </c>
      <c r="H620" s="47">
        <v>0</v>
      </c>
      <c r="I620" s="48">
        <v>5322.24</v>
      </c>
      <c r="J620" s="47" t="s">
        <v>11</v>
      </c>
      <c r="K620" s="47" t="s">
        <v>16</v>
      </c>
      <c r="L620" s="47" t="s">
        <v>23</v>
      </c>
      <c r="M620" s="20"/>
    </row>
    <row r="621" spans="1:13" x14ac:dyDescent="0.25">
      <c r="A621" s="47" t="str">
        <f>IF('Hospitalisation Details'!A621:A2963="?","Unidentified",'Hospitalisation Details'!A621)</f>
        <v>Id1717</v>
      </c>
      <c r="B621" s="47">
        <f>IF('Hospitalisation Details'!B621="?",AVERAGE('Hospitalisation Details'!$B$2:$B$2344),'Hospitalisation Details'!B621)</f>
        <v>1992</v>
      </c>
      <c r="C621" s="79" t="str">
        <f>IF(OR(('Hospitalisation Details'!C621="?"),ISBLANK('Hospitalisation Details'!C621:C2963)),"Sep",'Hospitalisation Details'!C621)</f>
        <v>Jun</v>
      </c>
      <c r="D621" s="70">
        <v>18</v>
      </c>
      <c r="E621" s="47" t="s">
        <v>654</v>
      </c>
      <c r="F621" s="80" t="s">
        <v>6494</v>
      </c>
      <c r="G621" s="70">
        <v>30</v>
      </c>
      <c r="H621" s="47">
        <v>3</v>
      </c>
      <c r="I621" s="48">
        <v>5325.65</v>
      </c>
      <c r="J621" s="47" t="s">
        <v>11</v>
      </c>
      <c r="K621" s="47" t="s">
        <v>16</v>
      </c>
      <c r="L621" s="47" t="s">
        <v>42</v>
      </c>
      <c r="M621" s="20"/>
    </row>
    <row r="622" spans="1:13" x14ac:dyDescent="0.25">
      <c r="A622" s="47" t="str">
        <f>IF('Hospitalisation Details'!A622:A2964="?","Unidentified",'Hospitalisation Details'!A622)</f>
        <v>Id1716</v>
      </c>
      <c r="B622" s="47">
        <f>IF('Hospitalisation Details'!B622="?",AVERAGE('Hospitalisation Details'!$B$2:$B$2344),'Hospitalisation Details'!B622)</f>
        <v>1991</v>
      </c>
      <c r="C622" s="79" t="str">
        <f>IF(OR(('Hospitalisation Details'!C622="?"),ISBLANK('Hospitalisation Details'!C622:C2964)),"Sep",'Hospitalisation Details'!C622)</f>
        <v>Aug</v>
      </c>
      <c r="D622" s="70">
        <v>28</v>
      </c>
      <c r="E622" s="47" t="s">
        <v>655</v>
      </c>
      <c r="F622" s="80" t="s">
        <v>6654</v>
      </c>
      <c r="G622" s="70">
        <v>31</v>
      </c>
      <c r="H622" s="47">
        <v>2</v>
      </c>
      <c r="I622" s="48">
        <v>5327.4</v>
      </c>
      <c r="J622" s="47" t="s">
        <v>11</v>
      </c>
      <c r="K622" s="47" t="s">
        <v>16</v>
      </c>
      <c r="L622" s="47" t="s">
        <v>23</v>
      </c>
      <c r="M622" s="20"/>
    </row>
    <row r="623" spans="1:13" x14ac:dyDescent="0.25">
      <c r="A623" s="47" t="str">
        <f>IF('Hospitalisation Details'!A623:A2965="?","Unidentified",'Hospitalisation Details'!A623)</f>
        <v>Id1715</v>
      </c>
      <c r="B623" s="47">
        <f>IF('Hospitalisation Details'!B623="?",AVERAGE('Hospitalisation Details'!$B$2:$B$2344),'Hospitalisation Details'!B623)</f>
        <v>1972</v>
      </c>
      <c r="C623" s="79" t="str">
        <f>IF(OR(('Hospitalisation Details'!C623="?"),ISBLANK('Hospitalisation Details'!C623:C2965)),"Sep",'Hospitalisation Details'!C623)</f>
        <v>Dec</v>
      </c>
      <c r="D623" s="70">
        <v>15</v>
      </c>
      <c r="E623" s="47" t="s">
        <v>656</v>
      </c>
      <c r="F623" s="80" t="s">
        <v>6655</v>
      </c>
      <c r="G623" s="70">
        <v>50</v>
      </c>
      <c r="H623" s="47">
        <v>0</v>
      </c>
      <c r="I623" s="48">
        <v>5344.81</v>
      </c>
      <c r="J623" s="47" t="s">
        <v>11</v>
      </c>
      <c r="K623" s="47" t="s">
        <v>12</v>
      </c>
      <c r="L623" s="47" t="s">
        <v>13</v>
      </c>
      <c r="M623" s="20"/>
    </row>
    <row r="624" spans="1:13" x14ac:dyDescent="0.25">
      <c r="A624" s="47" t="str">
        <f>IF('Hospitalisation Details'!A624:A2966="?","Unidentified",'Hospitalisation Details'!A624)</f>
        <v>Id1714</v>
      </c>
      <c r="B624" s="47">
        <f>IF('Hospitalisation Details'!B624="?",AVERAGE('Hospitalisation Details'!$B$2:$B$2344),'Hospitalisation Details'!B624)</f>
        <v>1989</v>
      </c>
      <c r="C624" s="79" t="str">
        <f>IF(OR(('Hospitalisation Details'!C624="?"),ISBLANK('Hospitalisation Details'!C624:C2966)),"Sep",'Hospitalisation Details'!C624)</f>
        <v>Nov</v>
      </c>
      <c r="D624" s="70">
        <v>7</v>
      </c>
      <c r="E624" s="47" t="s">
        <v>657</v>
      </c>
      <c r="F624" s="80" t="s">
        <v>6656</v>
      </c>
      <c r="G624" s="70">
        <v>33</v>
      </c>
      <c r="H624" s="47">
        <v>1</v>
      </c>
      <c r="I624" s="48">
        <v>5354.07</v>
      </c>
      <c r="J624" s="47" t="s">
        <v>11</v>
      </c>
      <c r="K624" s="47" t="s">
        <v>12</v>
      </c>
      <c r="L624" s="47" t="s">
        <v>247</v>
      </c>
      <c r="M624" s="20"/>
    </row>
    <row r="625" spans="1:13" x14ac:dyDescent="0.25">
      <c r="A625" s="47" t="str">
        <f>IF('Hospitalisation Details'!A625:A2967="?","Unidentified",'Hospitalisation Details'!A625)</f>
        <v>Id1713</v>
      </c>
      <c r="B625" s="47">
        <f>IF('Hospitalisation Details'!B625="?",AVERAGE('Hospitalisation Details'!$B$2:$B$2344),'Hospitalisation Details'!B625)</f>
        <v>1994</v>
      </c>
      <c r="C625" s="79" t="str">
        <f>IF(OR(('Hospitalisation Details'!C625="?"),ISBLANK('Hospitalisation Details'!C625:C2967)),"Sep",'Hospitalisation Details'!C625)</f>
        <v>Dec</v>
      </c>
      <c r="D625" s="70">
        <v>7</v>
      </c>
      <c r="E625" s="47" t="s">
        <v>658</v>
      </c>
      <c r="F625" s="80" t="s">
        <v>6657</v>
      </c>
      <c r="G625" s="70">
        <v>28</v>
      </c>
      <c r="H625" s="47">
        <v>0</v>
      </c>
      <c r="I625" s="48">
        <v>5364.66</v>
      </c>
      <c r="J625" s="47" t="s">
        <v>11</v>
      </c>
      <c r="K625" s="47" t="s">
        <v>16</v>
      </c>
      <c r="L625" s="47" t="s">
        <v>42</v>
      </c>
      <c r="M625" s="20"/>
    </row>
    <row r="626" spans="1:13" x14ac:dyDescent="0.25">
      <c r="A626" s="47" t="str">
        <f>IF('Hospitalisation Details'!A626:A2968="?","Unidentified",'Hospitalisation Details'!A626)</f>
        <v>Id1712</v>
      </c>
      <c r="B626" s="47">
        <f>IF('Hospitalisation Details'!B626="?",AVERAGE('Hospitalisation Details'!$B$2:$B$2344),'Hospitalisation Details'!B626)</f>
        <v>1986</v>
      </c>
      <c r="C626" s="79" t="str">
        <f>IF(OR(('Hospitalisation Details'!C626="?"),ISBLANK('Hospitalisation Details'!C626:C2968)),"Sep",'Hospitalisation Details'!C626)</f>
        <v>Jun</v>
      </c>
      <c r="D626" s="70">
        <v>1</v>
      </c>
      <c r="E626" s="47" t="s">
        <v>659</v>
      </c>
      <c r="F626" s="80" t="s">
        <v>6658</v>
      </c>
      <c r="G626" s="70">
        <v>37</v>
      </c>
      <c r="H626" s="47">
        <v>1</v>
      </c>
      <c r="I626" s="48">
        <v>5373.36</v>
      </c>
      <c r="J626" s="47" t="s">
        <v>11</v>
      </c>
      <c r="K626" s="47" t="s">
        <v>11</v>
      </c>
      <c r="L626" s="47" t="s">
        <v>23</v>
      </c>
      <c r="M626" s="20"/>
    </row>
    <row r="627" spans="1:13" x14ac:dyDescent="0.25">
      <c r="A627" s="47" t="str">
        <f>IF('Hospitalisation Details'!A627:A2969="?","Unidentified",'Hospitalisation Details'!A627)</f>
        <v>Id1711</v>
      </c>
      <c r="B627" s="47">
        <f>IF('Hospitalisation Details'!B627="?",AVERAGE('Hospitalisation Details'!$B$2:$B$2344),'Hospitalisation Details'!B627)</f>
        <v>1989</v>
      </c>
      <c r="C627" s="79" t="str">
        <f>IF(OR(('Hospitalisation Details'!C627="?"),ISBLANK('Hospitalisation Details'!C627:C2969)),"Sep",'Hospitalisation Details'!C627)</f>
        <v>Nov</v>
      </c>
      <c r="D627" s="70">
        <v>18</v>
      </c>
      <c r="E627" s="47" t="s">
        <v>660</v>
      </c>
      <c r="F627" s="80" t="s">
        <v>6659</v>
      </c>
      <c r="G627" s="70">
        <v>33</v>
      </c>
      <c r="H627" s="47">
        <v>2</v>
      </c>
      <c r="I627" s="48">
        <v>5375.04</v>
      </c>
      <c r="J627" s="47" t="s">
        <v>11</v>
      </c>
      <c r="K627" s="47" t="s">
        <v>16</v>
      </c>
      <c r="L627" s="47" t="s">
        <v>42</v>
      </c>
      <c r="M627" s="20"/>
    </row>
    <row r="628" spans="1:13" x14ac:dyDescent="0.25">
      <c r="A628" s="47" t="str">
        <f>IF('Hospitalisation Details'!A628:A2970="?","Unidentified",'Hospitalisation Details'!A628)</f>
        <v>Id1710</v>
      </c>
      <c r="B628" s="47">
        <f>IF('Hospitalisation Details'!B628="?",AVERAGE('Hospitalisation Details'!$B$2:$B$2344),'Hospitalisation Details'!B628)</f>
        <v>1986</v>
      </c>
      <c r="C628" s="79" t="str">
        <f>IF(OR(('Hospitalisation Details'!C628="?"),ISBLANK('Hospitalisation Details'!C628:C2970)),"Sep",'Hospitalisation Details'!C628)</f>
        <v>Jul</v>
      </c>
      <c r="D628" s="70">
        <v>22</v>
      </c>
      <c r="E628" s="47" t="s">
        <v>661</v>
      </c>
      <c r="F628" s="80" t="s">
        <v>6660</v>
      </c>
      <c r="G628" s="70">
        <v>36</v>
      </c>
      <c r="H628" s="47">
        <v>1</v>
      </c>
      <c r="I628" s="48">
        <v>5377.46</v>
      </c>
      <c r="J628" s="47" t="s">
        <v>11</v>
      </c>
      <c r="K628" s="47" t="s">
        <v>12</v>
      </c>
      <c r="L628" s="47" t="s">
        <v>23</v>
      </c>
      <c r="M628" s="20"/>
    </row>
    <row r="629" spans="1:13" x14ac:dyDescent="0.25">
      <c r="A629" s="47" t="str">
        <f>IF('Hospitalisation Details'!A629:A2971="?","Unidentified",'Hospitalisation Details'!A629)</f>
        <v>Id1709</v>
      </c>
      <c r="B629" s="47">
        <f>IF('Hospitalisation Details'!B629="?",AVERAGE('Hospitalisation Details'!$B$2:$B$2344),'Hospitalisation Details'!B629)</f>
        <v>1984</v>
      </c>
      <c r="C629" s="79" t="str">
        <f>IF(OR(('Hospitalisation Details'!C629="?"),ISBLANK('Hospitalisation Details'!C629:C2971)),"Sep",'Hospitalisation Details'!C629)</f>
        <v>Jun</v>
      </c>
      <c r="D629" s="70">
        <v>1</v>
      </c>
      <c r="E629" s="47" t="s">
        <v>662</v>
      </c>
      <c r="F629" s="80" t="s">
        <v>6661</v>
      </c>
      <c r="G629" s="70">
        <v>39</v>
      </c>
      <c r="H629" s="47">
        <v>0</v>
      </c>
      <c r="I629" s="48">
        <v>5383.54</v>
      </c>
      <c r="J629" s="47" t="s">
        <v>11</v>
      </c>
      <c r="K629" s="47" t="s">
        <v>12</v>
      </c>
      <c r="L629" s="47" t="s">
        <v>42</v>
      </c>
      <c r="M629" s="20"/>
    </row>
    <row r="630" spans="1:13" x14ac:dyDescent="0.25">
      <c r="A630" s="47" t="str">
        <f>IF('Hospitalisation Details'!A630:A2972="?","Unidentified",'Hospitalisation Details'!A630)</f>
        <v>Id1708</v>
      </c>
      <c r="B630" s="47">
        <f>IF('Hospitalisation Details'!B630="?",AVERAGE('Hospitalisation Details'!$B$2:$B$2344),'Hospitalisation Details'!B630)</f>
        <v>1988</v>
      </c>
      <c r="C630" s="79" t="str">
        <f>IF(OR(('Hospitalisation Details'!C630="?"),ISBLANK('Hospitalisation Details'!C630:C2972)),"Sep",'Hospitalisation Details'!C630)</f>
        <v>Aug</v>
      </c>
      <c r="D630" s="70">
        <v>8</v>
      </c>
      <c r="E630" s="47" t="s">
        <v>663</v>
      </c>
      <c r="F630" s="80" t="s">
        <v>6662</v>
      </c>
      <c r="G630" s="70">
        <v>34</v>
      </c>
      <c r="H630" s="47">
        <v>1</v>
      </c>
      <c r="I630" s="48">
        <v>5385.34</v>
      </c>
      <c r="J630" s="47" t="s">
        <v>11</v>
      </c>
      <c r="K630" s="47" t="s">
        <v>12</v>
      </c>
      <c r="L630" s="47" t="s">
        <v>23</v>
      </c>
      <c r="M630" s="20"/>
    </row>
    <row r="631" spans="1:13" x14ac:dyDescent="0.25">
      <c r="A631" s="47" t="str">
        <f>IF('Hospitalisation Details'!A631:A2973="?","Unidentified",'Hospitalisation Details'!A631)</f>
        <v>Id1707</v>
      </c>
      <c r="B631" s="47">
        <f>IF('Hospitalisation Details'!B631="?",AVERAGE('Hospitalisation Details'!$B$2:$B$2344),'Hospitalisation Details'!B631)</f>
        <v>1989</v>
      </c>
      <c r="C631" s="79" t="str">
        <f>IF(OR(('Hospitalisation Details'!C631="?"),ISBLANK('Hospitalisation Details'!C631:C2973)),"Sep",'Hospitalisation Details'!C631)</f>
        <v>Nov</v>
      </c>
      <c r="D631" s="70">
        <v>6</v>
      </c>
      <c r="E631" s="47" t="s">
        <v>664</v>
      </c>
      <c r="F631" s="80" t="s">
        <v>6663</v>
      </c>
      <c r="G631" s="70">
        <v>33</v>
      </c>
      <c r="H631" s="47">
        <v>3</v>
      </c>
      <c r="I631" s="48">
        <v>5396.44</v>
      </c>
      <c r="J631" s="47" t="s">
        <v>11</v>
      </c>
      <c r="K631" s="47" t="s">
        <v>12</v>
      </c>
      <c r="L631" s="47" t="s">
        <v>13</v>
      </c>
      <c r="M631" s="20"/>
    </row>
    <row r="632" spans="1:13" x14ac:dyDescent="0.25">
      <c r="A632" s="47" t="str">
        <f>IF('Hospitalisation Details'!A632:A2974="?","Unidentified",'Hospitalisation Details'!A632)</f>
        <v>Id1706</v>
      </c>
      <c r="B632" s="47">
        <f>IF('Hospitalisation Details'!B632="?",AVERAGE('Hospitalisation Details'!$B$2:$B$2344),'Hospitalisation Details'!B632)</f>
        <v>1984</v>
      </c>
      <c r="C632" s="79" t="str">
        <f>IF(OR(('Hospitalisation Details'!C632="?"),ISBLANK('Hospitalisation Details'!C632:C2974)),"Sep",'Hospitalisation Details'!C632)</f>
        <v>Sep</v>
      </c>
      <c r="D632" s="70">
        <v>3</v>
      </c>
      <c r="E632" s="47" t="s">
        <v>665</v>
      </c>
      <c r="F632" s="80" t="s">
        <v>6664</v>
      </c>
      <c r="G632" s="70">
        <v>38</v>
      </c>
      <c r="H632" s="47">
        <v>0</v>
      </c>
      <c r="I632" s="48">
        <v>5397.62</v>
      </c>
      <c r="J632" s="47" t="s">
        <v>11</v>
      </c>
      <c r="K632" s="47" t="s">
        <v>11</v>
      </c>
      <c r="L632" s="47" t="s">
        <v>13</v>
      </c>
      <c r="M632" s="20"/>
    </row>
    <row r="633" spans="1:13" x14ac:dyDescent="0.25">
      <c r="A633" s="47" t="str">
        <f>IF('Hospitalisation Details'!A633:A2975="?","Unidentified",'Hospitalisation Details'!A633)</f>
        <v>Id1705</v>
      </c>
      <c r="B633" s="47">
        <f>IF('Hospitalisation Details'!B633="?",AVERAGE('Hospitalisation Details'!$B$2:$B$2344),'Hospitalisation Details'!B633)</f>
        <v>1984</v>
      </c>
      <c r="C633" s="79" t="str">
        <f>IF(OR(('Hospitalisation Details'!C633="?"),ISBLANK('Hospitalisation Details'!C633:C2975)),"Sep",'Hospitalisation Details'!C633)</f>
        <v>Aug</v>
      </c>
      <c r="D633" s="70">
        <v>1</v>
      </c>
      <c r="E633" s="47" t="s">
        <v>666</v>
      </c>
      <c r="F633" s="80" t="s">
        <v>6665</v>
      </c>
      <c r="G633" s="70">
        <v>38</v>
      </c>
      <c r="H633" s="47">
        <v>0</v>
      </c>
      <c r="I633" s="48">
        <v>5400.98</v>
      </c>
      <c r="J633" s="47" t="s">
        <v>11</v>
      </c>
      <c r="K633" s="47" t="s">
        <v>11</v>
      </c>
      <c r="L633" s="47" t="s">
        <v>13</v>
      </c>
      <c r="M633" s="20"/>
    </row>
    <row r="634" spans="1:13" x14ac:dyDescent="0.25">
      <c r="A634" s="47" t="str">
        <f>IF('Hospitalisation Details'!A634:A2976="?","Unidentified",'Hospitalisation Details'!A634)</f>
        <v>Id1704</v>
      </c>
      <c r="B634" s="47">
        <f>IF('Hospitalisation Details'!B634="?",AVERAGE('Hospitalisation Details'!$B$2:$B$2344),'Hospitalisation Details'!B634)</f>
        <v>1985</v>
      </c>
      <c r="C634" s="79" t="str">
        <f>IF(OR(('Hospitalisation Details'!C634="?"),ISBLANK('Hospitalisation Details'!C634:C2976)),"Sep",'Hospitalisation Details'!C634)</f>
        <v>Dec</v>
      </c>
      <c r="D634" s="70">
        <v>23</v>
      </c>
      <c r="E634" s="47" t="s">
        <v>667</v>
      </c>
      <c r="F634" s="80" t="s">
        <v>6666</v>
      </c>
      <c r="G634" s="70">
        <v>37</v>
      </c>
      <c r="H634" s="47">
        <v>3</v>
      </c>
      <c r="I634" s="48">
        <v>5402.89</v>
      </c>
      <c r="J634" s="47" t="s">
        <v>11</v>
      </c>
      <c r="K634" s="47" t="s">
        <v>16</v>
      </c>
      <c r="L634" s="47" t="s">
        <v>13</v>
      </c>
      <c r="M634" s="20"/>
    </row>
    <row r="635" spans="1:13" x14ac:dyDescent="0.25">
      <c r="A635" s="47" t="str">
        <f>IF('Hospitalisation Details'!A635:A2977="?","Unidentified",'Hospitalisation Details'!A635)</f>
        <v>Id1703</v>
      </c>
      <c r="B635" s="47">
        <f>IF('Hospitalisation Details'!B635="?",AVERAGE('Hospitalisation Details'!$B$2:$B$2344),'Hospitalisation Details'!B635)</f>
        <v>1975</v>
      </c>
      <c r="C635" s="79" t="str">
        <f>IF(OR(('Hospitalisation Details'!C635="?"),ISBLANK('Hospitalisation Details'!C635:C2977)),"Sep",'Hospitalisation Details'!C635)</f>
        <v>Sep</v>
      </c>
      <c r="D635" s="70">
        <v>27</v>
      </c>
      <c r="E635" s="47" t="s">
        <v>668</v>
      </c>
      <c r="F635" s="80" t="s">
        <v>6667</v>
      </c>
      <c r="G635" s="70">
        <v>47</v>
      </c>
      <c r="H635" s="47">
        <v>1</v>
      </c>
      <c r="I635" s="48">
        <v>5411.99</v>
      </c>
      <c r="J635" s="47" t="s">
        <v>11</v>
      </c>
      <c r="K635" s="47" t="s">
        <v>12</v>
      </c>
      <c r="L635" s="47" t="s">
        <v>23</v>
      </c>
      <c r="M635" s="20"/>
    </row>
    <row r="636" spans="1:13" x14ac:dyDescent="0.25">
      <c r="A636" s="47" t="str">
        <f>IF('Hospitalisation Details'!A636:A2978="?","Unidentified",'Hospitalisation Details'!A636)</f>
        <v>Id1702</v>
      </c>
      <c r="B636" s="70">
        <f>IF('Hospitalisation Details'!B636="?",AVERAGE('Hospitalisation Details'!$B$2:$B$2344),'Hospitalisation Details'!B636)</f>
        <v>1982</v>
      </c>
      <c r="C636" s="79" t="str">
        <f>IF(OR(('Hospitalisation Details'!C636="?"),ISBLANK('Hospitalisation Details'!C636:C2978)),"Sep",'Hospitalisation Details'!C636)</f>
        <v>Sep</v>
      </c>
      <c r="D636" s="70">
        <v>27</v>
      </c>
      <c r="E636" s="47" t="s">
        <v>669</v>
      </c>
      <c r="F636" s="80" t="s">
        <v>6538</v>
      </c>
      <c r="G636" s="70">
        <v>40</v>
      </c>
      <c r="H636" s="47">
        <v>0</v>
      </c>
      <c r="I636" s="48">
        <v>5415.66</v>
      </c>
      <c r="J636" s="47" t="s">
        <v>11</v>
      </c>
      <c r="K636" s="47" t="s">
        <v>12</v>
      </c>
      <c r="L636" s="47" t="s">
        <v>13</v>
      </c>
      <c r="M636" s="20"/>
    </row>
    <row r="637" spans="1:13" x14ac:dyDescent="0.25">
      <c r="A637" s="47" t="str">
        <f>IF('Hospitalisation Details'!A637:A2979="?","Unidentified",'Hospitalisation Details'!A637)</f>
        <v>Id1701</v>
      </c>
      <c r="B637" s="47">
        <f>IF('Hospitalisation Details'!B637="?",AVERAGE('Hospitalisation Details'!$B$2:$B$2344),'Hospitalisation Details'!B637)</f>
        <v>1991</v>
      </c>
      <c r="C637" s="79" t="str">
        <f>IF(OR(('Hospitalisation Details'!C637="?"),ISBLANK('Hospitalisation Details'!C637:C2979)),"Sep",'Hospitalisation Details'!C637)</f>
        <v>Jul</v>
      </c>
      <c r="D637" s="70">
        <v>6</v>
      </c>
      <c r="E637" s="47" t="s">
        <v>670</v>
      </c>
      <c r="F637" s="80" t="s">
        <v>6668</v>
      </c>
      <c r="G637" s="70">
        <v>31</v>
      </c>
      <c r="H637" s="47">
        <v>3</v>
      </c>
      <c r="I637" s="48">
        <v>5425.02</v>
      </c>
      <c r="J637" s="47" t="s">
        <v>11</v>
      </c>
      <c r="K637" s="47" t="s">
        <v>16</v>
      </c>
      <c r="L637" s="47" t="s">
        <v>23</v>
      </c>
      <c r="M637" s="20"/>
    </row>
    <row r="638" spans="1:13" x14ac:dyDescent="0.25">
      <c r="A638" s="47" t="str">
        <f>IF('Hospitalisation Details'!A638:A2980="?","Unidentified",'Hospitalisation Details'!A638)</f>
        <v>Id1700</v>
      </c>
      <c r="B638" s="47">
        <f>IF('Hospitalisation Details'!B638="?",AVERAGE('Hospitalisation Details'!$B$2:$B$2344),'Hospitalisation Details'!B638)</f>
        <v>1992</v>
      </c>
      <c r="C638" s="79" t="str">
        <f>IF(OR(('Hospitalisation Details'!C638="?"),ISBLANK('Hospitalisation Details'!C638:C2980)),"Sep",'Hospitalisation Details'!C638)</f>
        <v>Sep</v>
      </c>
      <c r="D638" s="70">
        <v>17</v>
      </c>
      <c r="E638" s="47" t="s">
        <v>671</v>
      </c>
      <c r="F638" s="80" t="s">
        <v>6669</v>
      </c>
      <c r="G638" s="70">
        <v>30</v>
      </c>
      <c r="H638" s="47">
        <v>3</v>
      </c>
      <c r="I638" s="48">
        <v>5428.73</v>
      </c>
      <c r="J638" s="47" t="s">
        <v>12</v>
      </c>
      <c r="K638" s="47" t="s">
        <v>16</v>
      </c>
      <c r="L638" s="47" t="s">
        <v>356</v>
      </c>
      <c r="M638" s="20"/>
    </row>
    <row r="639" spans="1:13" x14ac:dyDescent="0.25">
      <c r="A639" s="47" t="str">
        <f>IF('Hospitalisation Details'!A639:A2981="?","Unidentified",'Hospitalisation Details'!A639)</f>
        <v>Id1699</v>
      </c>
      <c r="B639" s="47">
        <f>IF('Hospitalisation Details'!B639="?",AVERAGE('Hospitalisation Details'!$B$2:$B$2344),'Hospitalisation Details'!B639)</f>
        <v>1978</v>
      </c>
      <c r="C639" s="79" t="str">
        <f>IF(OR(('Hospitalisation Details'!C639="?"),ISBLANK('Hospitalisation Details'!C639:C2981)),"Sep",'Hospitalisation Details'!C639)</f>
        <v>Jun</v>
      </c>
      <c r="D639" s="70">
        <v>8</v>
      </c>
      <c r="E639" s="47" t="s">
        <v>672</v>
      </c>
      <c r="F639" s="80" t="s">
        <v>6670</v>
      </c>
      <c r="G639" s="70">
        <v>45</v>
      </c>
      <c r="H639" s="47">
        <v>2</v>
      </c>
      <c r="I639" s="48">
        <v>5428.98</v>
      </c>
      <c r="J639" s="47" t="s">
        <v>11</v>
      </c>
      <c r="K639" s="47" t="s">
        <v>11</v>
      </c>
      <c r="L639" s="47" t="s">
        <v>23</v>
      </c>
      <c r="M639" s="20"/>
    </row>
    <row r="640" spans="1:13" x14ac:dyDescent="0.25">
      <c r="A640" s="47" t="str">
        <f>IF('Hospitalisation Details'!A640:A2982="?","Unidentified",'Hospitalisation Details'!A640)</f>
        <v>Id1698</v>
      </c>
      <c r="B640" s="70">
        <f>IF('Hospitalisation Details'!B640="?",AVERAGE('Hospitalisation Details'!$B$2:$B$2344),'Hospitalisation Details'!B640)</f>
        <v>1982</v>
      </c>
      <c r="C640" s="79" t="str">
        <f>IF(OR(('Hospitalisation Details'!C640="?"),ISBLANK('Hospitalisation Details'!C640:C2982)),"Sep",'Hospitalisation Details'!C640)</f>
        <v>Aug</v>
      </c>
      <c r="D640" s="70">
        <v>25</v>
      </c>
      <c r="E640" s="47" t="s">
        <v>673</v>
      </c>
      <c r="F640" s="80" t="s">
        <v>6671</v>
      </c>
      <c r="G640" s="70">
        <v>40</v>
      </c>
      <c r="H640" s="47">
        <v>0</v>
      </c>
      <c r="I640" s="48">
        <v>5438.75</v>
      </c>
      <c r="J640" s="47" t="s">
        <v>12</v>
      </c>
      <c r="K640" s="47" t="s">
        <v>11</v>
      </c>
      <c r="L640" s="47" t="s">
        <v>13</v>
      </c>
      <c r="M640" s="20"/>
    </row>
    <row r="641" spans="1:13" x14ac:dyDescent="0.25">
      <c r="A641" s="47" t="str">
        <f>IF('Hospitalisation Details'!A641:A2983="?","Unidentified",'Hospitalisation Details'!A641)</f>
        <v>Id1697</v>
      </c>
      <c r="B641" s="47">
        <f>IF('Hospitalisation Details'!B641="?",AVERAGE('Hospitalisation Details'!$B$2:$B$2344),'Hospitalisation Details'!B641)</f>
        <v>1986</v>
      </c>
      <c r="C641" s="79" t="str">
        <f>IF(OR(('Hospitalisation Details'!C641="?"),ISBLANK('Hospitalisation Details'!C641:C2983)),"Sep",'Hospitalisation Details'!C641)</f>
        <v>Dec</v>
      </c>
      <c r="D641" s="70">
        <v>25</v>
      </c>
      <c r="E641" s="47" t="s">
        <v>674</v>
      </c>
      <c r="F641" s="80" t="s">
        <v>6672</v>
      </c>
      <c r="G641" s="70">
        <v>36</v>
      </c>
      <c r="H641" s="47">
        <v>0</v>
      </c>
      <c r="I641" s="48">
        <v>5458.05</v>
      </c>
      <c r="J641" s="47" t="s">
        <v>11</v>
      </c>
      <c r="K641" s="47" t="s">
        <v>11</v>
      </c>
      <c r="L641" s="47" t="s">
        <v>247</v>
      </c>
      <c r="M641" s="20"/>
    </row>
    <row r="642" spans="1:13" x14ac:dyDescent="0.25">
      <c r="A642" s="47" t="str">
        <f>IF('Hospitalisation Details'!A642:A2984="?","Unidentified",'Hospitalisation Details'!A642)</f>
        <v>Id1696</v>
      </c>
      <c r="B642" s="47">
        <f>IF('Hospitalisation Details'!B642="?",AVERAGE('Hospitalisation Details'!$B$2:$B$2344),'Hospitalisation Details'!B642)</f>
        <v>1973</v>
      </c>
      <c r="C642" s="79" t="str">
        <f>IF(OR(('Hospitalisation Details'!C642="?"),ISBLANK('Hospitalisation Details'!C642:C2984)),"Sep",'Hospitalisation Details'!C642)</f>
        <v>Oct</v>
      </c>
      <c r="D642" s="70">
        <v>24</v>
      </c>
      <c r="E642" s="47" t="s">
        <v>675</v>
      </c>
      <c r="F642" s="80" t="s">
        <v>6673</v>
      </c>
      <c r="G642" s="70">
        <v>49</v>
      </c>
      <c r="H642" s="47">
        <v>0</v>
      </c>
      <c r="I642" s="48">
        <v>5466.88</v>
      </c>
      <c r="J642" s="47" t="s">
        <v>11</v>
      </c>
      <c r="K642" s="47" t="s">
        <v>11</v>
      </c>
      <c r="L642" s="47" t="s">
        <v>13</v>
      </c>
      <c r="M642" s="20"/>
    </row>
    <row r="643" spans="1:13" x14ac:dyDescent="0.25">
      <c r="A643" s="47" t="str">
        <f>IF('Hospitalisation Details'!A643:A2985="?","Unidentified",'Hospitalisation Details'!A643)</f>
        <v>Id1695</v>
      </c>
      <c r="B643" s="47">
        <f>IF('Hospitalisation Details'!B643="?",AVERAGE('Hospitalisation Details'!$B$2:$B$2344),'Hospitalisation Details'!B643)</f>
        <v>1986</v>
      </c>
      <c r="C643" s="79" t="str">
        <f>IF(OR(('Hospitalisation Details'!C643="?"),ISBLANK('Hospitalisation Details'!C643:C2985)),"Sep",'Hospitalisation Details'!C643)</f>
        <v>Dec</v>
      </c>
      <c r="D643" s="70">
        <v>2</v>
      </c>
      <c r="E643" s="47" t="s">
        <v>676</v>
      </c>
      <c r="F643" s="80" t="s">
        <v>6674</v>
      </c>
      <c r="G643" s="70">
        <v>36</v>
      </c>
      <c r="H643" s="47">
        <v>0</v>
      </c>
      <c r="I643" s="48">
        <v>5469.01</v>
      </c>
      <c r="J643" s="47" t="s">
        <v>11</v>
      </c>
      <c r="K643" s="47" t="s">
        <v>11</v>
      </c>
      <c r="L643" s="47" t="s">
        <v>247</v>
      </c>
      <c r="M643" s="20"/>
    </row>
    <row r="644" spans="1:13" x14ac:dyDescent="0.25">
      <c r="A644" s="47" t="str">
        <f>IF('Hospitalisation Details'!A644:A2986="?","Unidentified",'Hospitalisation Details'!A644)</f>
        <v>Id1694</v>
      </c>
      <c r="B644" s="47">
        <f>IF('Hospitalisation Details'!B644="?",AVERAGE('Hospitalisation Details'!$B$2:$B$2344),'Hospitalisation Details'!B644)</f>
        <v>1986</v>
      </c>
      <c r="C644" s="79" t="str">
        <f>IF(OR(('Hospitalisation Details'!C644="?"),ISBLANK('Hospitalisation Details'!C644:C2986)),"Sep",'Hospitalisation Details'!C644)</f>
        <v>Jul</v>
      </c>
      <c r="D644" s="70">
        <v>12</v>
      </c>
      <c r="E644" s="47" t="s">
        <v>677</v>
      </c>
      <c r="F644" s="80" t="s">
        <v>6675</v>
      </c>
      <c r="G644" s="70">
        <v>36</v>
      </c>
      <c r="H644" s="47">
        <v>1</v>
      </c>
      <c r="I644" s="48">
        <v>5472.45</v>
      </c>
      <c r="J644" s="47" t="s">
        <v>11</v>
      </c>
      <c r="K644" s="47" t="s">
        <v>12</v>
      </c>
      <c r="L644" s="47" t="s">
        <v>42</v>
      </c>
      <c r="M644" s="20"/>
    </row>
    <row r="645" spans="1:13" x14ac:dyDescent="0.25">
      <c r="A645" s="47" t="str">
        <f>IF('Hospitalisation Details'!A645:A2987="?","Unidentified",'Hospitalisation Details'!A645)</f>
        <v>Id1693</v>
      </c>
      <c r="B645" s="47">
        <f>IF('Hospitalisation Details'!B645="?",AVERAGE('Hospitalisation Details'!$B$2:$B$2344),'Hospitalisation Details'!B645)</f>
        <v>1986</v>
      </c>
      <c r="C645" s="79" t="str">
        <f>IF(OR(('Hospitalisation Details'!C645="?"),ISBLANK('Hospitalisation Details'!C645:C2987)),"Sep",'Hospitalisation Details'!C645)</f>
        <v>Sep</v>
      </c>
      <c r="D645" s="70">
        <v>30</v>
      </c>
      <c r="E645" s="47" t="s">
        <v>678</v>
      </c>
      <c r="F645" s="80" t="s">
        <v>6676</v>
      </c>
      <c r="G645" s="70">
        <v>36</v>
      </c>
      <c r="H645" s="47">
        <v>1</v>
      </c>
      <c r="I645" s="48">
        <v>5478.04</v>
      </c>
      <c r="J645" s="47" t="s">
        <v>11</v>
      </c>
      <c r="K645" s="47" t="s">
        <v>12</v>
      </c>
      <c r="L645" s="47" t="s">
        <v>13</v>
      </c>
      <c r="M645" s="20"/>
    </row>
    <row r="646" spans="1:13" x14ac:dyDescent="0.25">
      <c r="A646" s="47" t="str">
        <f>IF('Hospitalisation Details'!A646:A2988="?","Unidentified",'Hospitalisation Details'!A646)</f>
        <v>Id1692</v>
      </c>
      <c r="B646" s="47">
        <f>IF('Hospitalisation Details'!B646="?",AVERAGE('Hospitalisation Details'!$B$2:$B$2344),'Hospitalisation Details'!B646)</f>
        <v>1984</v>
      </c>
      <c r="C646" s="79" t="str">
        <f>IF(OR(('Hospitalisation Details'!C646="?"),ISBLANK('Hospitalisation Details'!C646:C2988)),"Sep",'Hospitalisation Details'!C646)</f>
        <v>Aug</v>
      </c>
      <c r="D646" s="70">
        <v>26</v>
      </c>
      <c r="E646" s="47" t="s">
        <v>679</v>
      </c>
      <c r="F646" s="80" t="s">
        <v>6677</v>
      </c>
      <c r="G646" s="70">
        <v>38</v>
      </c>
      <c r="H646" s="47">
        <v>1</v>
      </c>
      <c r="I646" s="48">
        <v>5484.47</v>
      </c>
      <c r="J646" s="47" t="s">
        <v>11</v>
      </c>
      <c r="K646" s="47" t="s">
        <v>11</v>
      </c>
      <c r="L646" s="47" t="s">
        <v>13</v>
      </c>
      <c r="M646" s="20"/>
    </row>
    <row r="647" spans="1:13" x14ac:dyDescent="0.25">
      <c r="A647" s="47" t="str">
        <f>IF('Hospitalisation Details'!A647:A2989="?","Unidentified",'Hospitalisation Details'!A647)</f>
        <v>Id1691</v>
      </c>
      <c r="B647" s="47">
        <f>IF('Hospitalisation Details'!B647="?",AVERAGE('Hospitalisation Details'!$B$2:$B$2344),'Hospitalisation Details'!B647)</f>
        <v>1984</v>
      </c>
      <c r="C647" s="79" t="str">
        <f>IF(OR(('Hospitalisation Details'!C647="?"),ISBLANK('Hospitalisation Details'!C647:C2989)),"Sep",'Hospitalisation Details'!C647)</f>
        <v>Aug</v>
      </c>
      <c r="D647" s="70">
        <v>17</v>
      </c>
      <c r="E647" s="47" t="s">
        <v>680</v>
      </c>
      <c r="F647" s="80" t="s">
        <v>6678</v>
      </c>
      <c r="G647" s="70">
        <v>38</v>
      </c>
      <c r="H647" s="47">
        <v>1</v>
      </c>
      <c r="I647" s="48">
        <v>5488.26</v>
      </c>
      <c r="J647" s="47" t="s">
        <v>11</v>
      </c>
      <c r="K647" s="47" t="s">
        <v>12</v>
      </c>
      <c r="L647" s="47" t="s">
        <v>42</v>
      </c>
      <c r="M647" s="20"/>
    </row>
    <row r="648" spans="1:13" x14ac:dyDescent="0.25">
      <c r="A648" s="47" t="str">
        <f>IF('Hospitalisation Details'!A648:A2990="?","Unidentified",'Hospitalisation Details'!A648)</f>
        <v>Id1690</v>
      </c>
      <c r="B648" s="47">
        <f>IF('Hospitalisation Details'!B648="?",AVERAGE('Hospitalisation Details'!$B$2:$B$2344),'Hospitalisation Details'!B648)</f>
        <v>1988</v>
      </c>
      <c r="C648" s="79" t="str">
        <f>IF(OR(('Hospitalisation Details'!C648="?"),ISBLANK('Hospitalisation Details'!C648:C2990)),"Sep",'Hospitalisation Details'!C648)</f>
        <v>Jul</v>
      </c>
      <c r="D648" s="70">
        <v>29</v>
      </c>
      <c r="E648" s="47" t="s">
        <v>681</v>
      </c>
      <c r="F648" s="80" t="s">
        <v>6679</v>
      </c>
      <c r="G648" s="70">
        <v>34</v>
      </c>
      <c r="H648" s="47">
        <v>3</v>
      </c>
      <c r="I648" s="48">
        <v>5503.36</v>
      </c>
      <c r="J648" s="47" t="s">
        <v>11</v>
      </c>
      <c r="K648" s="47" t="s">
        <v>11</v>
      </c>
      <c r="L648" s="47" t="s">
        <v>23</v>
      </c>
      <c r="M648" s="20"/>
    </row>
    <row r="649" spans="1:13" x14ac:dyDescent="0.25">
      <c r="A649" s="47" t="str">
        <f>IF('Hospitalisation Details'!A649:A2991="?","Unidentified",'Hospitalisation Details'!A649)</f>
        <v>Id1689</v>
      </c>
      <c r="B649" s="47">
        <f>IF('Hospitalisation Details'!B649="?",AVERAGE('Hospitalisation Details'!$B$2:$B$2344),'Hospitalisation Details'!B649)</f>
        <v>1981</v>
      </c>
      <c r="C649" s="79" t="str">
        <f>IF(OR(('Hospitalisation Details'!C649="?"),ISBLANK('Hospitalisation Details'!C649:C2991)),"Sep",'Hospitalisation Details'!C649)</f>
        <v>Nov</v>
      </c>
      <c r="D649" s="70">
        <v>7</v>
      </c>
      <c r="E649" s="47" t="s">
        <v>682</v>
      </c>
      <c r="F649" s="80" t="s">
        <v>6680</v>
      </c>
      <c r="G649" s="70">
        <v>41</v>
      </c>
      <c r="H649" s="47">
        <v>1</v>
      </c>
      <c r="I649" s="48">
        <v>5539.4</v>
      </c>
      <c r="J649" s="47" t="s">
        <v>11</v>
      </c>
      <c r="K649" s="47" t="s">
        <v>11</v>
      </c>
      <c r="L649" s="47" t="s">
        <v>13</v>
      </c>
      <c r="M649" s="20"/>
    </row>
    <row r="650" spans="1:13" x14ac:dyDescent="0.25">
      <c r="A650" s="47" t="str">
        <f>IF('Hospitalisation Details'!A650:A2992="?","Unidentified",'Hospitalisation Details'!A650)</f>
        <v>Id1688</v>
      </c>
      <c r="B650" s="47">
        <f>IF('Hospitalisation Details'!B650="?",AVERAGE('Hospitalisation Details'!$B$2:$B$2344),'Hospitalisation Details'!B650)</f>
        <v>1980</v>
      </c>
      <c r="C650" s="79" t="str">
        <f>IF(OR(('Hospitalisation Details'!C650="?"),ISBLANK('Hospitalisation Details'!C650:C2992)),"Sep",'Hospitalisation Details'!C650)</f>
        <v>Dec</v>
      </c>
      <c r="D650" s="70">
        <v>7</v>
      </c>
      <c r="E650" s="47" t="s">
        <v>683</v>
      </c>
      <c r="F650" s="80" t="s">
        <v>6681</v>
      </c>
      <c r="G650" s="70">
        <v>42</v>
      </c>
      <c r="H650" s="47">
        <v>2</v>
      </c>
      <c r="I650" s="48">
        <v>5540.35</v>
      </c>
      <c r="J650" s="47" t="s">
        <v>11</v>
      </c>
      <c r="K650" s="47" t="s">
        <v>11</v>
      </c>
      <c r="L650" s="47" t="s">
        <v>23</v>
      </c>
      <c r="M650" s="20"/>
    </row>
    <row r="651" spans="1:13" x14ac:dyDescent="0.25">
      <c r="A651" s="47" t="str">
        <f>IF('Hospitalisation Details'!A651:A2993="?","Unidentified",'Hospitalisation Details'!A651)</f>
        <v>Id1687</v>
      </c>
      <c r="B651" s="47">
        <f>IF('Hospitalisation Details'!B651="?",AVERAGE('Hospitalisation Details'!$B$2:$B$2344),'Hospitalisation Details'!B651)</f>
        <v>1999</v>
      </c>
      <c r="C651" s="79" t="str">
        <f>IF(OR(('Hospitalisation Details'!C651="?"),ISBLANK('Hospitalisation Details'!C651:C2993)),"Sep",'Hospitalisation Details'!C651)</f>
        <v>Sep</v>
      </c>
      <c r="D651" s="70">
        <v>22</v>
      </c>
      <c r="E651" s="47" t="s">
        <v>684</v>
      </c>
      <c r="F651" s="80" t="s">
        <v>6415</v>
      </c>
      <c r="G651" s="70">
        <v>23</v>
      </c>
      <c r="H651" s="47">
        <v>0</v>
      </c>
      <c r="I651" s="48">
        <v>5552.61</v>
      </c>
      <c r="J651" s="47" t="s">
        <v>11</v>
      </c>
      <c r="K651" s="47" t="s">
        <v>12</v>
      </c>
      <c r="L651" s="47" t="s">
        <v>535</v>
      </c>
      <c r="M651" s="20"/>
    </row>
    <row r="652" spans="1:13" x14ac:dyDescent="0.25">
      <c r="A652" s="47" t="str">
        <f>IF('Hospitalisation Details'!A652:A2994="?","Unidentified",'Hospitalisation Details'!A652)</f>
        <v>Id1686</v>
      </c>
      <c r="B652" s="47">
        <f>IF('Hospitalisation Details'!B652="?",AVERAGE('Hospitalisation Details'!$B$2:$B$2344),'Hospitalisation Details'!B652)</f>
        <v>1974</v>
      </c>
      <c r="C652" s="79" t="str">
        <f>IF(OR(('Hospitalisation Details'!C652="?"),ISBLANK('Hospitalisation Details'!C652:C2994)),"Sep",'Hospitalisation Details'!C652)</f>
        <v>Sep</v>
      </c>
      <c r="D652" s="70">
        <v>18</v>
      </c>
      <c r="E652" s="47" t="s">
        <v>685</v>
      </c>
      <c r="F652" s="80" t="s">
        <v>6682</v>
      </c>
      <c r="G652" s="70">
        <v>48</v>
      </c>
      <c r="H652" s="47">
        <v>0</v>
      </c>
      <c r="I652" s="48">
        <v>5576.35</v>
      </c>
      <c r="J652" s="47" t="s">
        <v>11</v>
      </c>
      <c r="K652" s="47" t="s">
        <v>12</v>
      </c>
      <c r="L652" s="47" t="s">
        <v>13</v>
      </c>
      <c r="M652" s="20"/>
    </row>
    <row r="653" spans="1:13" x14ac:dyDescent="0.25">
      <c r="A653" s="47" t="str">
        <f>IF('Hospitalisation Details'!A653:A2995="?","Unidentified",'Hospitalisation Details'!A653)</f>
        <v>Id1685</v>
      </c>
      <c r="B653" s="47">
        <f>IF('Hospitalisation Details'!B653="?",AVERAGE('Hospitalisation Details'!$B$2:$B$2344),'Hospitalisation Details'!B653)</f>
        <v>1985</v>
      </c>
      <c r="C653" s="79" t="str">
        <f>IF(OR(('Hospitalisation Details'!C653="?"),ISBLANK('Hospitalisation Details'!C653:C2995)),"Sep",'Hospitalisation Details'!C653)</f>
        <v>Sep</v>
      </c>
      <c r="D653" s="70">
        <v>5</v>
      </c>
      <c r="E653" s="47" t="s">
        <v>686</v>
      </c>
      <c r="F653" s="80" t="s">
        <v>6683</v>
      </c>
      <c r="G653" s="70">
        <v>37</v>
      </c>
      <c r="H653" s="47">
        <v>3</v>
      </c>
      <c r="I653" s="48">
        <v>5582.95</v>
      </c>
      <c r="J653" s="47" t="s">
        <v>11</v>
      </c>
      <c r="K653" s="47" t="s">
        <v>16</v>
      </c>
      <c r="L653" s="47" t="s">
        <v>23</v>
      </c>
      <c r="M653" s="20"/>
    </row>
    <row r="654" spans="1:13" x14ac:dyDescent="0.25">
      <c r="A654" s="47" t="str">
        <f>IF('Hospitalisation Details'!A654:A2996="?","Unidentified",'Hospitalisation Details'!A654)</f>
        <v>Id1684</v>
      </c>
      <c r="B654" s="47">
        <f>IF('Hospitalisation Details'!B654="?",AVERAGE('Hospitalisation Details'!$B$2:$B$2344),'Hospitalisation Details'!B654)</f>
        <v>1986</v>
      </c>
      <c r="C654" s="79" t="str">
        <f>IF(OR(('Hospitalisation Details'!C654="?"),ISBLANK('Hospitalisation Details'!C654:C2996)),"Sep",'Hospitalisation Details'!C654)</f>
        <v>Nov</v>
      </c>
      <c r="D654" s="70">
        <v>21</v>
      </c>
      <c r="E654" s="47" t="s">
        <v>687</v>
      </c>
      <c r="F654" s="80" t="s">
        <v>6684</v>
      </c>
      <c r="G654" s="70">
        <v>36</v>
      </c>
      <c r="H654" s="47">
        <v>2</v>
      </c>
      <c r="I654" s="48">
        <v>5584.31</v>
      </c>
      <c r="J654" s="47" t="s">
        <v>12</v>
      </c>
      <c r="K654" s="47" t="s">
        <v>16</v>
      </c>
      <c r="L654" s="47" t="s">
        <v>13</v>
      </c>
      <c r="M654" s="20"/>
    </row>
    <row r="655" spans="1:13" x14ac:dyDescent="0.25">
      <c r="A655" s="47" t="str">
        <f>IF('Hospitalisation Details'!A655:A2997="?","Unidentified",'Hospitalisation Details'!A655)</f>
        <v>Id1683</v>
      </c>
      <c r="B655" s="47">
        <f>IF('Hospitalisation Details'!B655="?",AVERAGE('Hospitalisation Details'!$B$2:$B$2344),'Hospitalisation Details'!B655)</f>
        <v>1983</v>
      </c>
      <c r="C655" s="79" t="str">
        <f>IF(OR(('Hospitalisation Details'!C655="?"),ISBLANK('Hospitalisation Details'!C655:C2997)),"Sep",'Hospitalisation Details'!C655)</f>
        <v>Oct</v>
      </c>
      <c r="D655" s="70">
        <v>3</v>
      </c>
      <c r="E655" s="47" t="s">
        <v>688</v>
      </c>
      <c r="F655" s="80" t="s">
        <v>6685</v>
      </c>
      <c r="G655" s="70">
        <v>39</v>
      </c>
      <c r="H655" s="47">
        <v>3</v>
      </c>
      <c r="I655" s="48">
        <v>5587.59</v>
      </c>
      <c r="J655" s="47" t="s">
        <v>11</v>
      </c>
      <c r="K655" s="47" t="s">
        <v>16</v>
      </c>
      <c r="L655" s="47" t="s">
        <v>13</v>
      </c>
      <c r="M655" s="20"/>
    </row>
    <row r="656" spans="1:13" x14ac:dyDescent="0.25">
      <c r="A656" s="47" t="str">
        <f>IF('Hospitalisation Details'!A656:A2998="?","Unidentified",'Hospitalisation Details'!A656)</f>
        <v>Id1682</v>
      </c>
      <c r="B656" s="47">
        <f>IF('Hospitalisation Details'!B656="?",AVERAGE('Hospitalisation Details'!$B$2:$B$2344),'Hospitalisation Details'!B656)</f>
        <v>1988</v>
      </c>
      <c r="C656" s="79" t="str">
        <f>IF(OR(('Hospitalisation Details'!C656="?"),ISBLANK('Hospitalisation Details'!C656:C2998)),"Sep",'Hospitalisation Details'!C656)</f>
        <v>Nov</v>
      </c>
      <c r="D656" s="70">
        <v>18</v>
      </c>
      <c r="E656" s="47" t="s">
        <v>689</v>
      </c>
      <c r="F656" s="80" t="s">
        <v>6686</v>
      </c>
      <c r="G656" s="70">
        <v>34</v>
      </c>
      <c r="H656" s="47">
        <v>1</v>
      </c>
      <c r="I656" s="48">
        <v>5594.85</v>
      </c>
      <c r="J656" s="47" t="s">
        <v>11</v>
      </c>
      <c r="K656" s="47" t="s">
        <v>12</v>
      </c>
      <c r="L656" s="47" t="s">
        <v>247</v>
      </c>
      <c r="M656" s="20"/>
    </row>
    <row r="657" spans="1:13" x14ac:dyDescent="0.25">
      <c r="A657" s="47" t="str">
        <f>IF('Hospitalisation Details'!A657:A2999="?","Unidentified",'Hospitalisation Details'!A657)</f>
        <v>Id1681</v>
      </c>
      <c r="B657" s="47">
        <f>IF('Hospitalisation Details'!B657="?",AVERAGE('Hospitalisation Details'!$B$2:$B$2344),'Hospitalisation Details'!B657)</f>
        <v>1978</v>
      </c>
      <c r="C657" s="79" t="str">
        <f>IF(OR(('Hospitalisation Details'!C657="?"),ISBLANK('Hospitalisation Details'!C657:C2999)),"Sep",'Hospitalisation Details'!C657)</f>
        <v>Sep</v>
      </c>
      <c r="D657" s="70">
        <v>11</v>
      </c>
      <c r="E657" s="47" t="s">
        <v>690</v>
      </c>
      <c r="F657" s="80" t="s">
        <v>6687</v>
      </c>
      <c r="G657" s="70">
        <v>44</v>
      </c>
      <c r="H657" s="47">
        <v>2</v>
      </c>
      <c r="I657" s="48">
        <v>5612.83</v>
      </c>
      <c r="J657" s="47" t="s">
        <v>11</v>
      </c>
      <c r="K657" s="47" t="s">
        <v>12</v>
      </c>
      <c r="L657" s="47" t="s">
        <v>13</v>
      </c>
      <c r="M657" s="20"/>
    </row>
    <row r="658" spans="1:13" x14ac:dyDescent="0.25">
      <c r="A658" s="47" t="str">
        <f>IF('Hospitalisation Details'!A658:A3000="?","Unidentified",'Hospitalisation Details'!A658)</f>
        <v>Id1680</v>
      </c>
      <c r="B658" s="47">
        <f>IF('Hospitalisation Details'!B658="?",AVERAGE('Hospitalisation Details'!$B$2:$B$2344),'Hospitalisation Details'!B658)</f>
        <v>1994</v>
      </c>
      <c r="C658" s="79" t="str">
        <f>IF(OR(('Hospitalisation Details'!C658="?"),ISBLANK('Hospitalisation Details'!C658:C3000)),"Sep",'Hospitalisation Details'!C658)</f>
        <v>Nov</v>
      </c>
      <c r="D658" s="70">
        <v>15</v>
      </c>
      <c r="E658" s="47" t="s">
        <v>691</v>
      </c>
      <c r="F658" s="80" t="s">
        <v>6688</v>
      </c>
      <c r="G658" s="70">
        <v>28</v>
      </c>
      <c r="H658" s="47">
        <v>5</v>
      </c>
      <c r="I658" s="48">
        <v>5615.37</v>
      </c>
      <c r="J658" s="47" t="s">
        <v>11</v>
      </c>
      <c r="K658" s="47" t="s">
        <v>12</v>
      </c>
      <c r="L658" s="47" t="s">
        <v>42</v>
      </c>
      <c r="M658" s="20"/>
    </row>
    <row r="659" spans="1:13" x14ac:dyDescent="0.25">
      <c r="A659" s="47" t="str">
        <f>IF('Hospitalisation Details'!A659:A3001="?","Unidentified",'Hospitalisation Details'!A659)</f>
        <v>Id1679</v>
      </c>
      <c r="B659" s="47">
        <f>IF('Hospitalisation Details'!B659="?",AVERAGE('Hospitalisation Details'!$B$2:$B$2344),'Hospitalisation Details'!B659)</f>
        <v>1987</v>
      </c>
      <c r="C659" s="79" t="str">
        <f>IF(OR(('Hospitalisation Details'!C659="?"),ISBLANK('Hospitalisation Details'!C659:C3001)),"Sep",'Hospitalisation Details'!C659)</f>
        <v>Dec</v>
      </c>
      <c r="D659" s="70">
        <v>9</v>
      </c>
      <c r="E659" s="47" t="s">
        <v>692</v>
      </c>
      <c r="F659" s="80" t="s">
        <v>6689</v>
      </c>
      <c r="G659" s="70">
        <v>35</v>
      </c>
      <c r="H659" s="47">
        <v>1</v>
      </c>
      <c r="I659" s="48">
        <v>5630.46</v>
      </c>
      <c r="J659" s="47" t="s">
        <v>11</v>
      </c>
      <c r="K659" s="47" t="s">
        <v>12</v>
      </c>
      <c r="L659" s="47" t="s">
        <v>23</v>
      </c>
      <c r="M659" s="20"/>
    </row>
    <row r="660" spans="1:13" x14ac:dyDescent="0.25">
      <c r="A660" s="47" t="str">
        <f>IF('Hospitalisation Details'!A660:A3002="?","Unidentified",'Hospitalisation Details'!A660)</f>
        <v>Id1678</v>
      </c>
      <c r="B660" s="47">
        <f>IF('Hospitalisation Details'!B660="?",AVERAGE('Hospitalisation Details'!$B$2:$B$2344),'Hospitalisation Details'!B660)</f>
        <v>1983</v>
      </c>
      <c r="C660" s="79" t="str">
        <f>IF(OR(('Hospitalisation Details'!C660="?"),ISBLANK('Hospitalisation Details'!C660:C3002)),"Sep",'Hospitalisation Details'!C660)</f>
        <v>Jun</v>
      </c>
      <c r="D660" s="70">
        <v>8</v>
      </c>
      <c r="E660" s="47" t="s">
        <v>693</v>
      </c>
      <c r="F660" s="80" t="s">
        <v>6690</v>
      </c>
      <c r="G660" s="70">
        <v>40</v>
      </c>
      <c r="H660" s="47">
        <v>0</v>
      </c>
      <c r="I660" s="48">
        <v>5649.72</v>
      </c>
      <c r="J660" s="47" t="s">
        <v>11</v>
      </c>
      <c r="K660" s="47" t="s">
        <v>12</v>
      </c>
      <c r="L660" s="47" t="s">
        <v>42</v>
      </c>
      <c r="M660" s="20"/>
    </row>
    <row r="661" spans="1:13" x14ac:dyDescent="0.25">
      <c r="A661" s="47" t="str">
        <f>IF('Hospitalisation Details'!A661:A3003="?","Unidentified",'Hospitalisation Details'!A661)</f>
        <v>Id1677</v>
      </c>
      <c r="B661" s="47">
        <f>IF('Hospitalisation Details'!B661="?",AVERAGE('Hospitalisation Details'!$B$2:$B$2344),'Hospitalisation Details'!B661)</f>
        <v>1978</v>
      </c>
      <c r="C661" s="79" t="str">
        <f>IF(OR(('Hospitalisation Details'!C661="?"),ISBLANK('Hospitalisation Details'!C661:C3003)),"Sep",'Hospitalisation Details'!C661)</f>
        <v>Sep</v>
      </c>
      <c r="D661" s="70">
        <v>27</v>
      </c>
      <c r="E661" s="47" t="s">
        <v>694</v>
      </c>
      <c r="F661" s="80" t="s">
        <v>6691</v>
      </c>
      <c r="G661" s="70">
        <v>44</v>
      </c>
      <c r="H661" s="47">
        <v>2</v>
      </c>
      <c r="I661" s="48">
        <v>5650.14</v>
      </c>
      <c r="J661" s="47" t="s">
        <v>11</v>
      </c>
      <c r="K661" s="47" t="s">
        <v>16</v>
      </c>
      <c r="L661" s="47" t="s">
        <v>13</v>
      </c>
      <c r="M661" s="20"/>
    </row>
    <row r="662" spans="1:13" x14ac:dyDescent="0.25">
      <c r="A662" s="47" t="str">
        <f>IF('Hospitalisation Details'!A662:A3004="?","Unidentified",'Hospitalisation Details'!A662)</f>
        <v>Id1676</v>
      </c>
      <c r="B662" s="47">
        <f>IF('Hospitalisation Details'!B662="?",AVERAGE('Hospitalisation Details'!$B$2:$B$2344),'Hospitalisation Details'!B662)</f>
        <v>1983</v>
      </c>
      <c r="C662" s="79" t="str">
        <f>IF(OR(('Hospitalisation Details'!C662="?"),ISBLANK('Hospitalisation Details'!C662:C3004)),"Sep",'Hospitalisation Details'!C662)</f>
        <v>Sep</v>
      </c>
      <c r="D662" s="70">
        <v>3</v>
      </c>
      <c r="E662" s="47" t="s">
        <v>695</v>
      </c>
      <c r="F662" s="80" t="s">
        <v>6692</v>
      </c>
      <c r="G662" s="70">
        <v>39</v>
      </c>
      <c r="H662" s="47">
        <v>0</v>
      </c>
      <c r="I662" s="48">
        <v>5662.23</v>
      </c>
      <c r="J662" s="47" t="s">
        <v>11</v>
      </c>
      <c r="K662" s="47" t="s">
        <v>16</v>
      </c>
      <c r="L662" s="47" t="s">
        <v>13</v>
      </c>
      <c r="M662" s="20"/>
    </row>
    <row r="663" spans="1:13" x14ac:dyDescent="0.25">
      <c r="A663" s="47" t="str">
        <f>IF('Hospitalisation Details'!A663:A3005="?","Unidentified",'Hospitalisation Details'!A663)</f>
        <v>Id1675</v>
      </c>
      <c r="B663" s="47">
        <f>IF('Hospitalisation Details'!B663="?",AVERAGE('Hospitalisation Details'!$B$2:$B$2344),'Hospitalisation Details'!B663)</f>
        <v>1984</v>
      </c>
      <c r="C663" s="79" t="str">
        <f>IF(OR(('Hospitalisation Details'!C663="?"),ISBLANK('Hospitalisation Details'!C663:C3005)),"Sep",'Hospitalisation Details'!C663)</f>
        <v>Aug</v>
      </c>
      <c r="D663" s="70">
        <v>12</v>
      </c>
      <c r="E663" s="47" t="s">
        <v>696</v>
      </c>
      <c r="F663" s="80" t="s">
        <v>6693</v>
      </c>
      <c r="G663" s="70">
        <v>38</v>
      </c>
      <c r="H663" s="47">
        <v>3</v>
      </c>
      <c r="I663" s="48">
        <v>5679.13</v>
      </c>
      <c r="J663" s="47" t="s">
        <v>11</v>
      </c>
      <c r="K663" s="47" t="s">
        <v>11</v>
      </c>
      <c r="L663" s="47" t="s">
        <v>13</v>
      </c>
      <c r="M663" s="20"/>
    </row>
    <row r="664" spans="1:13" x14ac:dyDescent="0.25">
      <c r="A664" s="47" t="str">
        <f>IF('Hospitalisation Details'!A664:A3006="?","Unidentified",'Hospitalisation Details'!A664)</f>
        <v>Id1674</v>
      </c>
      <c r="B664" s="47">
        <f>IF('Hospitalisation Details'!B664="?",AVERAGE('Hospitalisation Details'!$B$2:$B$2344),'Hospitalisation Details'!B664)</f>
        <v>1972</v>
      </c>
      <c r="C664" s="79" t="str">
        <f>IF(OR(('Hospitalisation Details'!C664="?"),ISBLANK('Hospitalisation Details'!C664:C3006)),"Sep",'Hospitalisation Details'!C664)</f>
        <v>Oct</v>
      </c>
      <c r="D664" s="70">
        <v>28</v>
      </c>
      <c r="E664" s="47" t="s">
        <v>697</v>
      </c>
      <c r="F664" s="80" t="s">
        <v>6694</v>
      </c>
      <c r="G664" s="70">
        <v>50</v>
      </c>
      <c r="H664" s="47">
        <v>0</v>
      </c>
      <c r="I664" s="48">
        <v>5690.79</v>
      </c>
      <c r="J664" s="47" t="s">
        <v>11</v>
      </c>
      <c r="K664" s="47" t="s">
        <v>16</v>
      </c>
      <c r="L664" s="47" t="s">
        <v>13</v>
      </c>
      <c r="M664" s="20"/>
    </row>
    <row r="665" spans="1:13" x14ac:dyDescent="0.25">
      <c r="A665" s="47" t="str">
        <f>IF('Hospitalisation Details'!A665:A3007="?","Unidentified",'Hospitalisation Details'!A665)</f>
        <v>Id1673</v>
      </c>
      <c r="B665" s="47">
        <f>IF('Hospitalisation Details'!B665="?",AVERAGE('Hospitalisation Details'!$B$2:$B$2344),'Hospitalisation Details'!B665)</f>
        <v>1992</v>
      </c>
      <c r="C665" s="79" t="str">
        <f>IF(OR(('Hospitalisation Details'!C665="?"),ISBLANK('Hospitalisation Details'!C665:C3007)),"Sep",'Hospitalisation Details'!C665)</f>
        <v>Nov</v>
      </c>
      <c r="D665" s="70">
        <v>3</v>
      </c>
      <c r="E665" s="47" t="s">
        <v>698</v>
      </c>
      <c r="F665" s="80" t="s">
        <v>6695</v>
      </c>
      <c r="G665" s="70">
        <v>30</v>
      </c>
      <c r="H665" s="47">
        <v>3</v>
      </c>
      <c r="I665" s="48">
        <v>5693.43</v>
      </c>
      <c r="J665" s="47" t="s">
        <v>11</v>
      </c>
      <c r="K665" s="47" t="s">
        <v>12</v>
      </c>
      <c r="L665" s="47" t="s">
        <v>23</v>
      </c>
      <c r="M665" s="20"/>
    </row>
    <row r="666" spans="1:13" x14ac:dyDescent="0.25">
      <c r="A666" s="47" t="str">
        <f>IF('Hospitalisation Details'!A666:A3008="?","Unidentified",'Hospitalisation Details'!A666)</f>
        <v>Id1672</v>
      </c>
      <c r="B666" s="47">
        <f>IF('Hospitalisation Details'!B666="?",AVERAGE('Hospitalisation Details'!$B$2:$B$2344),'Hospitalisation Details'!B666)</f>
        <v>1974</v>
      </c>
      <c r="C666" s="79" t="str">
        <f>IF(OR(('Hospitalisation Details'!C666="?"),ISBLANK('Hospitalisation Details'!C666:C3008)),"Sep",'Hospitalisation Details'!C666)</f>
        <v>Jul</v>
      </c>
      <c r="D666" s="70">
        <v>6</v>
      </c>
      <c r="E666" s="47" t="s">
        <v>699</v>
      </c>
      <c r="F666" s="80" t="s">
        <v>6696</v>
      </c>
      <c r="G666" s="70">
        <v>48</v>
      </c>
      <c r="H666" s="47">
        <v>0</v>
      </c>
      <c r="I666" s="48">
        <v>5698.74</v>
      </c>
      <c r="J666" s="47" t="s">
        <v>11</v>
      </c>
      <c r="K666" s="47" t="s">
        <v>11</v>
      </c>
      <c r="L666" s="47" t="s">
        <v>23</v>
      </c>
      <c r="M666" s="20"/>
    </row>
    <row r="667" spans="1:13" x14ac:dyDescent="0.25">
      <c r="A667" s="47" t="str">
        <f>IF('Hospitalisation Details'!A667:A3009="?","Unidentified",'Hospitalisation Details'!A667)</f>
        <v>Id1671</v>
      </c>
      <c r="B667" s="47">
        <f>IF('Hospitalisation Details'!B667="?",AVERAGE('Hospitalisation Details'!$B$2:$B$2344),'Hospitalisation Details'!B667)</f>
        <v>1981</v>
      </c>
      <c r="C667" s="79" t="str">
        <f>IF(OR(('Hospitalisation Details'!C667="?"),ISBLANK('Hospitalisation Details'!C667:C3009)),"Sep",'Hospitalisation Details'!C667)</f>
        <v>Jun</v>
      </c>
      <c r="D667" s="70">
        <v>15</v>
      </c>
      <c r="E667" s="47" t="s">
        <v>700</v>
      </c>
      <c r="F667" s="80" t="s">
        <v>6697</v>
      </c>
      <c r="G667" s="70">
        <v>41</v>
      </c>
      <c r="H667" s="47">
        <v>0</v>
      </c>
      <c r="I667" s="48">
        <v>5699.84</v>
      </c>
      <c r="J667" s="47" t="s">
        <v>11</v>
      </c>
      <c r="K667" s="47" t="s">
        <v>12</v>
      </c>
      <c r="L667" s="47" t="s">
        <v>13</v>
      </c>
      <c r="M667" s="20"/>
    </row>
    <row r="668" spans="1:13" x14ac:dyDescent="0.25">
      <c r="A668" s="47" t="str">
        <f>IF('Hospitalisation Details'!A668:A3010="?","Unidentified",'Hospitalisation Details'!A668)</f>
        <v>Id1670</v>
      </c>
      <c r="B668" s="47">
        <f>IF('Hospitalisation Details'!B668="?",AVERAGE('Hospitalisation Details'!$B$2:$B$2344),'Hospitalisation Details'!B668)</f>
        <v>1993</v>
      </c>
      <c r="C668" s="79" t="str">
        <f>IF(OR(('Hospitalisation Details'!C668="?"),ISBLANK('Hospitalisation Details'!C668:C3010)),"Sep",'Hospitalisation Details'!C668)</f>
        <v>Nov</v>
      </c>
      <c r="D668" s="70">
        <v>3</v>
      </c>
      <c r="E668" s="47" t="s">
        <v>701</v>
      </c>
      <c r="F668" s="80" t="s">
        <v>6698</v>
      </c>
      <c r="G668" s="70">
        <v>29</v>
      </c>
      <c r="H668" s="47">
        <v>4</v>
      </c>
      <c r="I668" s="48">
        <v>5708.87</v>
      </c>
      <c r="J668" s="47" t="s">
        <v>11</v>
      </c>
      <c r="K668" s="47" t="s">
        <v>16</v>
      </c>
      <c r="L668" s="47" t="s">
        <v>42</v>
      </c>
      <c r="M668" s="20"/>
    </row>
    <row r="669" spans="1:13" x14ac:dyDescent="0.25">
      <c r="A669" s="47" t="str">
        <f>IF('Hospitalisation Details'!A669:A3011="?","Unidentified",'Hospitalisation Details'!A669)</f>
        <v>Id1669</v>
      </c>
      <c r="B669" s="47">
        <f>IF('Hospitalisation Details'!B669="?",AVERAGE('Hospitalisation Details'!$B$2:$B$2344),'Hospitalisation Details'!B669)</f>
        <v>1981</v>
      </c>
      <c r="C669" s="79" t="str">
        <f>IF(OR(('Hospitalisation Details'!C669="?"),ISBLANK('Hospitalisation Details'!C669:C3011)),"Sep",'Hospitalisation Details'!C669)</f>
        <v>Aug</v>
      </c>
      <c r="D669" s="70">
        <v>30</v>
      </c>
      <c r="E669" s="47" t="s">
        <v>702</v>
      </c>
      <c r="F669" s="80" t="s">
        <v>6699</v>
      </c>
      <c r="G669" s="70">
        <v>41</v>
      </c>
      <c r="H669" s="47">
        <v>0</v>
      </c>
      <c r="I669" s="48">
        <v>5709.16</v>
      </c>
      <c r="J669" s="47" t="s">
        <v>12</v>
      </c>
      <c r="K669" s="47" t="s">
        <v>12</v>
      </c>
      <c r="L669" s="47" t="s">
        <v>13</v>
      </c>
      <c r="M669" s="20"/>
    </row>
    <row r="670" spans="1:13" x14ac:dyDescent="0.25">
      <c r="A670" s="47" t="str">
        <f>IF('Hospitalisation Details'!A670:A3012="?","Unidentified",'Hospitalisation Details'!A670)</f>
        <v>Id1668</v>
      </c>
      <c r="B670" s="47">
        <f>IF('Hospitalisation Details'!B670="?",AVERAGE('Hospitalisation Details'!$B$2:$B$2344),'Hospitalisation Details'!B670)</f>
        <v>1971</v>
      </c>
      <c r="C670" s="79" t="str">
        <f>IF(OR(('Hospitalisation Details'!C670="?"),ISBLANK('Hospitalisation Details'!C670:C3012)),"Sep",'Hospitalisation Details'!C670)</f>
        <v>Dec</v>
      </c>
      <c r="D670" s="70">
        <v>18</v>
      </c>
      <c r="E670" s="47" t="s">
        <v>703</v>
      </c>
      <c r="F670" s="80" t="s">
        <v>6700</v>
      </c>
      <c r="G670" s="70">
        <v>51</v>
      </c>
      <c r="H670" s="47">
        <v>0</v>
      </c>
      <c r="I670" s="48">
        <v>5720.38</v>
      </c>
      <c r="J670" s="47" t="s">
        <v>11</v>
      </c>
      <c r="K670" s="47" t="s">
        <v>16</v>
      </c>
      <c r="L670" s="47" t="s">
        <v>13</v>
      </c>
      <c r="M670" s="20"/>
    </row>
    <row r="671" spans="1:13" x14ac:dyDescent="0.25">
      <c r="A671" s="47" t="str">
        <f>IF('Hospitalisation Details'!A671:A3013="?","Unidentified",'Hospitalisation Details'!A671)</f>
        <v>Id1667</v>
      </c>
      <c r="B671" s="47">
        <f>IF('Hospitalisation Details'!B671="?",AVERAGE('Hospitalisation Details'!$B$2:$B$2344),'Hospitalisation Details'!B671)</f>
        <v>1987</v>
      </c>
      <c r="C671" s="79" t="str">
        <f>IF(OR(('Hospitalisation Details'!C671="?"),ISBLANK('Hospitalisation Details'!C671:C3013)),"Sep",'Hospitalisation Details'!C671)</f>
        <v>Oct</v>
      </c>
      <c r="D671" s="70">
        <v>19</v>
      </c>
      <c r="E671" s="47" t="s">
        <v>704</v>
      </c>
      <c r="F671" s="80" t="s">
        <v>6701</v>
      </c>
      <c r="G671" s="70">
        <v>35</v>
      </c>
      <c r="H671" s="47">
        <v>2</v>
      </c>
      <c r="I671" s="48">
        <v>5729.01</v>
      </c>
      <c r="J671" s="47" t="s">
        <v>16</v>
      </c>
      <c r="K671" s="47" t="s">
        <v>11</v>
      </c>
      <c r="L671" s="47" t="s">
        <v>23</v>
      </c>
      <c r="M671" s="20"/>
    </row>
    <row r="672" spans="1:13" x14ac:dyDescent="0.25">
      <c r="A672" s="47" t="str">
        <f>IF('Hospitalisation Details'!A672:A3014="?","Unidentified",'Hospitalisation Details'!A672)</f>
        <v>Id1666</v>
      </c>
      <c r="B672" s="47">
        <f>IF('Hospitalisation Details'!B672="?",AVERAGE('Hospitalisation Details'!$B$2:$B$2344),'Hospitalisation Details'!B672)</f>
        <v>1972</v>
      </c>
      <c r="C672" s="79" t="str">
        <f>IF(OR(('Hospitalisation Details'!C672="?"),ISBLANK('Hospitalisation Details'!C672:C3014)),"Sep",'Hospitalisation Details'!C672)</f>
        <v>Aug</v>
      </c>
      <c r="D672" s="70">
        <v>21</v>
      </c>
      <c r="E672" s="47" t="s">
        <v>705</v>
      </c>
      <c r="F672" s="80" t="s">
        <v>6702</v>
      </c>
      <c r="G672" s="70">
        <v>50</v>
      </c>
      <c r="H672" s="47">
        <v>0</v>
      </c>
      <c r="I672" s="48">
        <v>5741.67</v>
      </c>
      <c r="J672" s="47" t="s">
        <v>11</v>
      </c>
      <c r="K672" s="47" t="s">
        <v>12</v>
      </c>
      <c r="L672" s="47" t="s">
        <v>13</v>
      </c>
      <c r="M672" s="20"/>
    </row>
    <row r="673" spans="1:13" x14ac:dyDescent="0.25">
      <c r="A673" s="47" t="str">
        <f>IF('Hospitalisation Details'!A673:A3015="?","Unidentified",'Hospitalisation Details'!A673)</f>
        <v>Id1665</v>
      </c>
      <c r="B673" s="47">
        <f>IF('Hospitalisation Details'!B673="?",AVERAGE('Hospitalisation Details'!$B$2:$B$2344),'Hospitalisation Details'!B673)</f>
        <v>1993</v>
      </c>
      <c r="C673" s="79" t="str">
        <f>IF(OR(('Hospitalisation Details'!C673="?"),ISBLANK('Hospitalisation Details'!C673:C3015)),"Sep",'Hospitalisation Details'!C673)</f>
        <v>Jun</v>
      </c>
      <c r="D673" s="70">
        <v>10</v>
      </c>
      <c r="E673" s="47" t="s">
        <v>706</v>
      </c>
      <c r="F673" s="80" t="s">
        <v>6703</v>
      </c>
      <c r="G673" s="70">
        <v>29</v>
      </c>
      <c r="H673" s="47">
        <v>0</v>
      </c>
      <c r="I673" s="48">
        <v>5748.13</v>
      </c>
      <c r="J673" s="47" t="s">
        <v>11</v>
      </c>
      <c r="K673" s="47" t="s">
        <v>16</v>
      </c>
      <c r="L673" s="47" t="s">
        <v>300</v>
      </c>
      <c r="M673" s="20"/>
    </row>
    <row r="674" spans="1:13" x14ac:dyDescent="0.25">
      <c r="A674" s="47" t="str">
        <f>IF('Hospitalisation Details'!A674:A3016="?","Unidentified",'Hospitalisation Details'!A674)</f>
        <v>Id1664</v>
      </c>
      <c r="B674" s="47">
        <f>IF('Hospitalisation Details'!B674="?",AVERAGE('Hospitalisation Details'!$B$2:$B$2344),'Hospitalisation Details'!B674)</f>
        <v>1983</v>
      </c>
      <c r="C674" s="79" t="str">
        <f>IF(OR(('Hospitalisation Details'!C674="?"),ISBLANK('Hospitalisation Details'!C674:C3016)),"Sep",'Hospitalisation Details'!C674)</f>
        <v>Aug</v>
      </c>
      <c r="D674" s="70">
        <v>30</v>
      </c>
      <c r="E674" s="47" t="s">
        <v>707</v>
      </c>
      <c r="F674" s="80" t="s">
        <v>6704</v>
      </c>
      <c r="G674" s="70">
        <v>39</v>
      </c>
      <c r="H674" s="47">
        <v>0</v>
      </c>
      <c r="I674" s="48">
        <v>5757.41</v>
      </c>
      <c r="J674" s="47" t="s">
        <v>11</v>
      </c>
      <c r="K674" s="47" t="s">
        <v>12</v>
      </c>
      <c r="L674" s="47" t="s">
        <v>166</v>
      </c>
      <c r="M674" s="20"/>
    </row>
    <row r="675" spans="1:13" x14ac:dyDescent="0.25">
      <c r="A675" s="47" t="str">
        <f>IF('Hospitalisation Details'!A675:A3017="?","Unidentified",'Hospitalisation Details'!A675)</f>
        <v>Id1663</v>
      </c>
      <c r="B675" s="47">
        <f>IF('Hospitalisation Details'!B675="?",AVERAGE('Hospitalisation Details'!$B$2:$B$2344),'Hospitalisation Details'!B675)</f>
        <v>2004</v>
      </c>
      <c r="C675" s="79" t="str">
        <f>IF(OR(('Hospitalisation Details'!C675="?"),ISBLANK('Hospitalisation Details'!C675:C3017)),"Sep",'Hospitalisation Details'!C675)</f>
        <v>Nov</v>
      </c>
      <c r="D675" s="70">
        <v>1</v>
      </c>
      <c r="E675" s="47" t="s">
        <v>708</v>
      </c>
      <c r="F675" s="80" t="s">
        <v>6705</v>
      </c>
      <c r="G675" s="70">
        <v>18</v>
      </c>
      <c r="H675" s="47">
        <v>0</v>
      </c>
      <c r="I675" s="48">
        <v>5778.71</v>
      </c>
      <c r="J675" s="47" t="s">
        <v>11</v>
      </c>
      <c r="K675" s="47" t="s">
        <v>12</v>
      </c>
      <c r="L675" s="47" t="s">
        <v>632</v>
      </c>
      <c r="M675" s="20"/>
    </row>
    <row r="676" spans="1:13" x14ac:dyDescent="0.25">
      <c r="A676" s="47" t="str">
        <f>IF('Hospitalisation Details'!A676:A3018="?","Unidentified",'Hospitalisation Details'!A676)</f>
        <v>Id1662</v>
      </c>
      <c r="B676" s="47">
        <f>IF('Hospitalisation Details'!B676="?",AVERAGE('Hospitalisation Details'!$B$2:$B$2344),'Hospitalisation Details'!B676)</f>
        <v>1980</v>
      </c>
      <c r="C676" s="79" t="str">
        <f>IF(OR(('Hospitalisation Details'!C676="?"),ISBLANK('Hospitalisation Details'!C676:C3018)),"Sep",'Hospitalisation Details'!C676)</f>
        <v>Sep</v>
      </c>
      <c r="D676" s="70">
        <v>18</v>
      </c>
      <c r="E676" s="47" t="s">
        <v>709</v>
      </c>
      <c r="F676" s="80" t="s">
        <v>6706</v>
      </c>
      <c r="G676" s="70">
        <v>42</v>
      </c>
      <c r="H676" s="47">
        <v>2</v>
      </c>
      <c r="I676" s="48">
        <v>5807.06</v>
      </c>
      <c r="J676" s="47" t="s">
        <v>11</v>
      </c>
      <c r="K676" s="47" t="s">
        <v>12</v>
      </c>
      <c r="L676" s="47" t="s">
        <v>13</v>
      </c>
      <c r="M676" s="20"/>
    </row>
    <row r="677" spans="1:13" x14ac:dyDescent="0.25">
      <c r="A677" s="47" t="str">
        <f>IF('Hospitalisation Details'!A677:A3019="?","Unidentified",'Hospitalisation Details'!A677)</f>
        <v>Id1661</v>
      </c>
      <c r="B677" s="47">
        <f>IF('Hospitalisation Details'!B677="?",AVERAGE('Hospitalisation Details'!$B$2:$B$2344),'Hospitalisation Details'!B677)</f>
        <v>1972</v>
      </c>
      <c r="C677" s="79" t="str">
        <f>IF(OR(('Hospitalisation Details'!C677="?"),ISBLANK('Hospitalisation Details'!C677:C3019)),"Sep",'Hospitalisation Details'!C677)</f>
        <v>Nov</v>
      </c>
      <c r="D677" s="70">
        <v>2</v>
      </c>
      <c r="E677" s="47" t="s">
        <v>710</v>
      </c>
      <c r="F677" s="80" t="s">
        <v>6707</v>
      </c>
      <c r="G677" s="70">
        <v>50</v>
      </c>
      <c r="H677" s="47">
        <v>0</v>
      </c>
      <c r="I677" s="48">
        <v>5812.9</v>
      </c>
      <c r="J677" s="47" t="s">
        <v>11</v>
      </c>
      <c r="K677" s="47" t="s">
        <v>11</v>
      </c>
      <c r="L677" s="47" t="s">
        <v>13</v>
      </c>
      <c r="M677" s="20"/>
    </row>
    <row r="678" spans="1:13" x14ac:dyDescent="0.25">
      <c r="A678" s="47" t="str">
        <f>IF('Hospitalisation Details'!A678:A3020="?","Unidentified",'Hospitalisation Details'!A678)</f>
        <v>Id1660</v>
      </c>
      <c r="B678" s="47">
        <f>IF('Hospitalisation Details'!B678="?",AVERAGE('Hospitalisation Details'!$B$2:$B$2344),'Hospitalisation Details'!B678)</f>
        <v>2002</v>
      </c>
      <c r="C678" s="79" t="str">
        <f>IF(OR(('Hospitalisation Details'!C678="?"),ISBLANK('Hospitalisation Details'!C678:C3020)),"Sep",'Hospitalisation Details'!C678)</f>
        <v>Jul</v>
      </c>
      <c r="D678" s="70">
        <v>22</v>
      </c>
      <c r="E678" s="47" t="s">
        <v>711</v>
      </c>
      <c r="F678" s="80" t="s">
        <v>6708</v>
      </c>
      <c r="G678" s="70">
        <v>20</v>
      </c>
      <c r="H678" s="47">
        <v>0</v>
      </c>
      <c r="I678" s="48">
        <v>5816.58</v>
      </c>
      <c r="J678" s="47" t="s">
        <v>11</v>
      </c>
      <c r="K678" s="47" t="s">
        <v>11</v>
      </c>
      <c r="L678" s="47" t="s">
        <v>535</v>
      </c>
      <c r="M678" s="20"/>
    </row>
    <row r="679" spans="1:13" x14ac:dyDescent="0.25">
      <c r="A679" s="47" t="str">
        <f>IF('Hospitalisation Details'!A679:A3021="?","Unidentified",'Hospitalisation Details'!A679)</f>
        <v>Id1659</v>
      </c>
      <c r="B679" s="47">
        <f>IF('Hospitalisation Details'!B679="?",AVERAGE('Hospitalisation Details'!$B$2:$B$2344),'Hospitalisation Details'!B679)</f>
        <v>1971</v>
      </c>
      <c r="C679" s="79" t="str">
        <f>IF(OR(('Hospitalisation Details'!C679="?"),ISBLANK('Hospitalisation Details'!C679:C3021)),"Sep",'Hospitalisation Details'!C679)</f>
        <v>Sep</v>
      </c>
      <c r="D679" s="70">
        <v>27</v>
      </c>
      <c r="E679" s="47" t="s">
        <v>712</v>
      </c>
      <c r="F679" s="80" t="s">
        <v>6709</v>
      </c>
      <c r="G679" s="70">
        <v>51</v>
      </c>
      <c r="H679" s="47">
        <v>0</v>
      </c>
      <c r="I679" s="48">
        <v>5832.6</v>
      </c>
      <c r="J679" s="47" t="s">
        <v>11</v>
      </c>
      <c r="K679" s="47" t="s">
        <v>12</v>
      </c>
      <c r="L679" s="47" t="s">
        <v>23</v>
      </c>
      <c r="M679" s="20"/>
    </row>
    <row r="680" spans="1:13" x14ac:dyDescent="0.25">
      <c r="A680" s="47" t="str">
        <f>IF('Hospitalisation Details'!A680:A3022="?","Unidentified",'Hospitalisation Details'!A680)</f>
        <v>Id1658</v>
      </c>
      <c r="B680" s="47">
        <f>IF('Hospitalisation Details'!B680="?",AVERAGE('Hospitalisation Details'!$B$2:$B$2344),'Hospitalisation Details'!B680)</f>
        <v>1987</v>
      </c>
      <c r="C680" s="79" t="str">
        <f>IF(OR(('Hospitalisation Details'!C680="?"),ISBLANK('Hospitalisation Details'!C680:C3022)),"Sep",'Hospitalisation Details'!C680)</f>
        <v>Jul</v>
      </c>
      <c r="D680" s="70">
        <v>27</v>
      </c>
      <c r="E680" s="47" t="s">
        <v>713</v>
      </c>
      <c r="F680" s="80" t="s">
        <v>6710</v>
      </c>
      <c r="G680" s="70">
        <v>35</v>
      </c>
      <c r="H680" s="47">
        <v>2</v>
      </c>
      <c r="I680" s="48">
        <v>5836.52</v>
      </c>
      <c r="J680" s="47" t="s">
        <v>11</v>
      </c>
      <c r="K680" s="47" t="s">
        <v>12</v>
      </c>
      <c r="L680" s="47" t="s">
        <v>13</v>
      </c>
      <c r="M680" s="20"/>
    </row>
    <row r="681" spans="1:13" x14ac:dyDescent="0.25">
      <c r="A681" s="47" t="str">
        <f>IF('Hospitalisation Details'!A681:A3023="?","Unidentified",'Hospitalisation Details'!A681)</f>
        <v>Id1657</v>
      </c>
      <c r="B681" s="47">
        <f>IF('Hospitalisation Details'!B681="?",AVERAGE('Hospitalisation Details'!$B$2:$B$2344),'Hospitalisation Details'!B681)</f>
        <v>1995</v>
      </c>
      <c r="C681" s="79" t="str">
        <f>IF(OR(('Hospitalisation Details'!C681="?"),ISBLANK('Hospitalisation Details'!C681:C3023)),"Sep",'Hospitalisation Details'!C681)</f>
        <v>Aug</v>
      </c>
      <c r="D681" s="70">
        <v>20</v>
      </c>
      <c r="E681" s="47" t="s">
        <v>714</v>
      </c>
      <c r="F681" s="80" t="s">
        <v>6711</v>
      </c>
      <c r="G681" s="70">
        <v>27</v>
      </c>
      <c r="H681" s="47">
        <v>0</v>
      </c>
      <c r="I681" s="48">
        <v>5843.99</v>
      </c>
      <c r="J681" s="47" t="s">
        <v>11</v>
      </c>
      <c r="K681" s="47" t="s">
        <v>11</v>
      </c>
      <c r="L681" s="47" t="s">
        <v>200</v>
      </c>
      <c r="M681" s="20"/>
    </row>
    <row r="682" spans="1:13" x14ac:dyDescent="0.25">
      <c r="A682" s="47" t="str">
        <f>IF('Hospitalisation Details'!A682:A3024="?","Unidentified",'Hospitalisation Details'!A682)</f>
        <v>Id1656</v>
      </c>
      <c r="B682" s="47">
        <f>IF('Hospitalisation Details'!B682="?",AVERAGE('Hospitalisation Details'!$B$2:$B$2344),'Hospitalisation Details'!B682)</f>
        <v>1987</v>
      </c>
      <c r="C682" s="79" t="str">
        <f>IF(OR(('Hospitalisation Details'!C682="?"),ISBLANK('Hospitalisation Details'!C682:C3024)),"Sep",'Hospitalisation Details'!C682)</f>
        <v>Sep</v>
      </c>
      <c r="D682" s="70">
        <v>30</v>
      </c>
      <c r="E682" s="47" t="s">
        <v>715</v>
      </c>
      <c r="F682" s="80" t="s">
        <v>6712</v>
      </c>
      <c r="G682" s="70">
        <v>35</v>
      </c>
      <c r="H682" s="47">
        <v>2</v>
      </c>
      <c r="I682" s="48">
        <v>5846.92</v>
      </c>
      <c r="J682" s="47" t="s">
        <v>11</v>
      </c>
      <c r="K682" s="47" t="s">
        <v>11</v>
      </c>
      <c r="L682" s="47" t="s">
        <v>13</v>
      </c>
      <c r="M682" s="20"/>
    </row>
    <row r="683" spans="1:13" x14ac:dyDescent="0.25">
      <c r="A683" s="47" t="str">
        <f>IF('Hospitalisation Details'!A683:A3025="?","Unidentified",'Hospitalisation Details'!A683)</f>
        <v>Id1655</v>
      </c>
      <c r="B683" s="47">
        <f>IF('Hospitalisation Details'!B683="?",AVERAGE('Hospitalisation Details'!$B$2:$B$2344),'Hospitalisation Details'!B683)</f>
        <v>1985</v>
      </c>
      <c r="C683" s="79" t="str">
        <f>IF(OR(('Hospitalisation Details'!C683="?"),ISBLANK('Hospitalisation Details'!C683:C3025)),"Sep",'Hospitalisation Details'!C683)</f>
        <v>Jun</v>
      </c>
      <c r="D683" s="70">
        <v>18</v>
      </c>
      <c r="E683" s="47" t="s">
        <v>716</v>
      </c>
      <c r="F683" s="80" t="s">
        <v>6713</v>
      </c>
      <c r="G683" s="70">
        <v>37</v>
      </c>
      <c r="H683" s="47">
        <v>3</v>
      </c>
      <c r="I683" s="48">
        <v>5847.24</v>
      </c>
      <c r="J683" s="47" t="s">
        <v>11</v>
      </c>
      <c r="K683" s="47" t="s">
        <v>16</v>
      </c>
      <c r="L683" s="47" t="s">
        <v>13</v>
      </c>
      <c r="M683" s="20"/>
    </row>
    <row r="684" spans="1:13" x14ac:dyDescent="0.25">
      <c r="A684" s="47" t="str">
        <f>IF('Hospitalisation Details'!A684:A3026="?","Unidentified",'Hospitalisation Details'!A684)</f>
        <v>Id1654</v>
      </c>
      <c r="B684" s="47">
        <f>IF('Hospitalisation Details'!B684="?",AVERAGE('Hospitalisation Details'!$B$2:$B$2344),'Hospitalisation Details'!B684)</f>
        <v>1984</v>
      </c>
      <c r="C684" s="79" t="str">
        <f>IF(OR(('Hospitalisation Details'!C684="?"),ISBLANK('Hospitalisation Details'!C684:C3026)),"Sep",'Hospitalisation Details'!C684)</f>
        <v>Nov</v>
      </c>
      <c r="D684" s="70">
        <v>22</v>
      </c>
      <c r="E684" s="47" t="s">
        <v>717</v>
      </c>
      <c r="F684" s="80" t="s">
        <v>6714</v>
      </c>
      <c r="G684" s="70">
        <v>38</v>
      </c>
      <c r="H684" s="47">
        <v>1</v>
      </c>
      <c r="I684" s="48">
        <v>5855.9</v>
      </c>
      <c r="J684" s="47" t="s">
        <v>11</v>
      </c>
      <c r="K684" s="47" t="s">
        <v>12</v>
      </c>
      <c r="L684" s="47" t="s">
        <v>23</v>
      </c>
      <c r="M684" s="20"/>
    </row>
    <row r="685" spans="1:13" x14ac:dyDescent="0.25">
      <c r="A685" s="47" t="str">
        <f>IF('Hospitalisation Details'!A685:A3027="?","Unidentified",'Hospitalisation Details'!A685)</f>
        <v>Id1653</v>
      </c>
      <c r="B685" s="47">
        <f>IF('Hospitalisation Details'!B685="?",AVERAGE('Hospitalisation Details'!$B$2:$B$2344),'Hospitalisation Details'!B685)</f>
        <v>1993</v>
      </c>
      <c r="C685" s="79" t="str">
        <f>IF(OR(('Hospitalisation Details'!C685="?"),ISBLANK('Hospitalisation Details'!C685:C3027)),"Sep",'Hospitalisation Details'!C685)</f>
        <v>Oct</v>
      </c>
      <c r="D685" s="70">
        <v>19</v>
      </c>
      <c r="E685" s="47" t="s">
        <v>718</v>
      </c>
      <c r="F685" s="80" t="s">
        <v>6715</v>
      </c>
      <c r="G685" s="70">
        <v>29</v>
      </c>
      <c r="H685" s="47">
        <v>0</v>
      </c>
      <c r="I685" s="48">
        <v>5877.02</v>
      </c>
      <c r="J685" s="47" t="s">
        <v>11</v>
      </c>
      <c r="K685" s="47" t="s">
        <v>11</v>
      </c>
      <c r="L685" s="47" t="s">
        <v>300</v>
      </c>
      <c r="M685" s="20"/>
    </row>
    <row r="686" spans="1:13" x14ac:dyDescent="0.25">
      <c r="A686" s="47" t="str">
        <f>IF('Hospitalisation Details'!A686:A3028="?","Unidentified",'Hospitalisation Details'!A686)</f>
        <v>Id1652</v>
      </c>
      <c r="B686" s="70">
        <f>IF('Hospitalisation Details'!B686="?",AVERAGE('Hospitalisation Details'!$B$2:$B$2344),'Hospitalisation Details'!B686)</f>
        <v>1982</v>
      </c>
      <c r="C686" s="79" t="str">
        <f>IF(OR(('Hospitalisation Details'!C686="?"),ISBLANK('Hospitalisation Details'!C686:C3028)),"Sep",'Hospitalisation Details'!C686)</f>
        <v>Jul</v>
      </c>
      <c r="D686" s="70">
        <v>8</v>
      </c>
      <c r="E686" s="47" t="s">
        <v>719</v>
      </c>
      <c r="F686" s="80" t="s">
        <v>6716</v>
      </c>
      <c r="G686" s="70">
        <v>40</v>
      </c>
      <c r="H686" s="47">
        <v>0</v>
      </c>
      <c r="I686" s="48">
        <v>5910.94</v>
      </c>
      <c r="J686" s="47" t="s">
        <v>11</v>
      </c>
      <c r="K686" s="47" t="s">
        <v>16</v>
      </c>
      <c r="L686" s="47" t="s">
        <v>42</v>
      </c>
      <c r="M686" s="20"/>
    </row>
    <row r="687" spans="1:13" x14ac:dyDescent="0.25">
      <c r="A687" s="47" t="str">
        <f>IF('Hospitalisation Details'!A687:A3029="?","Unidentified",'Hospitalisation Details'!A687)</f>
        <v>Id1651</v>
      </c>
      <c r="B687" s="70">
        <f>IF('Hospitalisation Details'!B687="?",AVERAGE('Hospitalisation Details'!$B$2:$B$2344),'Hospitalisation Details'!B687)</f>
        <v>1982</v>
      </c>
      <c r="C687" s="79" t="str">
        <f>IF(OR(('Hospitalisation Details'!C687="?"),ISBLANK('Hospitalisation Details'!C687:C3029)),"Sep",'Hospitalisation Details'!C687)</f>
        <v>Dec</v>
      </c>
      <c r="D687" s="70">
        <v>21</v>
      </c>
      <c r="E687" s="47" t="s">
        <v>720</v>
      </c>
      <c r="F687" s="80" t="s">
        <v>6717</v>
      </c>
      <c r="G687" s="70">
        <v>40</v>
      </c>
      <c r="H687" s="47">
        <v>0</v>
      </c>
      <c r="I687" s="48">
        <v>5920.1</v>
      </c>
      <c r="J687" s="47" t="s">
        <v>11</v>
      </c>
      <c r="K687" s="47" t="s">
        <v>16</v>
      </c>
      <c r="L687" s="47" t="s">
        <v>13</v>
      </c>
      <c r="M687" s="20"/>
    </row>
    <row r="688" spans="1:13" x14ac:dyDescent="0.25">
      <c r="A688" s="47" t="str">
        <f>IF('Hospitalisation Details'!A688:A3030="?","Unidentified",'Hospitalisation Details'!A688)</f>
        <v>Id1650</v>
      </c>
      <c r="B688" s="47">
        <f>IF('Hospitalisation Details'!B688="?",AVERAGE('Hospitalisation Details'!$B$2:$B$2344),'Hospitalisation Details'!B688)</f>
        <v>1987</v>
      </c>
      <c r="C688" s="79" t="str">
        <f>IF(OR(('Hospitalisation Details'!C688="?"),ISBLANK('Hospitalisation Details'!C688:C3030)),"Sep",'Hospitalisation Details'!C688)</f>
        <v>Jul</v>
      </c>
      <c r="D688" s="70">
        <v>29</v>
      </c>
      <c r="E688" s="47" t="s">
        <v>721</v>
      </c>
      <c r="F688" s="80" t="s">
        <v>6718</v>
      </c>
      <c r="G688" s="70">
        <v>35</v>
      </c>
      <c r="H688" s="47">
        <v>3</v>
      </c>
      <c r="I688" s="48">
        <v>5926.85</v>
      </c>
      <c r="J688" s="47" t="s">
        <v>12</v>
      </c>
      <c r="K688" s="47" t="s">
        <v>12</v>
      </c>
      <c r="L688" s="47" t="s">
        <v>42</v>
      </c>
      <c r="M688" s="20"/>
    </row>
    <row r="689" spans="1:13" x14ac:dyDescent="0.25">
      <c r="A689" s="47" t="str">
        <f>IF('Hospitalisation Details'!A689:A3031="?","Unidentified",'Hospitalisation Details'!A689)</f>
        <v>Id1649</v>
      </c>
      <c r="B689" s="47">
        <f>IF('Hospitalisation Details'!B689="?",AVERAGE('Hospitalisation Details'!$B$2:$B$2344),'Hospitalisation Details'!B689)</f>
        <v>1993</v>
      </c>
      <c r="C689" s="79" t="str">
        <f>IF(OR(('Hospitalisation Details'!C689="?"),ISBLANK('Hospitalisation Details'!C689:C3031)),"Sep",'Hospitalisation Details'!C689)</f>
        <v>Aug</v>
      </c>
      <c r="D689" s="70">
        <v>13</v>
      </c>
      <c r="E689" s="47" t="s">
        <v>722</v>
      </c>
      <c r="F689" s="80" t="s">
        <v>6486</v>
      </c>
      <c r="G689" s="70">
        <v>29</v>
      </c>
      <c r="H689" s="47">
        <v>0</v>
      </c>
      <c r="I689" s="48">
        <v>5926.93</v>
      </c>
      <c r="J689" s="47" t="s">
        <v>11</v>
      </c>
      <c r="K689" s="47" t="s">
        <v>11</v>
      </c>
      <c r="L689" s="47" t="s">
        <v>200</v>
      </c>
      <c r="M689" s="20"/>
    </row>
    <row r="690" spans="1:13" x14ac:dyDescent="0.25">
      <c r="A690" s="47" t="str">
        <f>IF('Hospitalisation Details'!A690:A3032="?","Unidentified",'Hospitalisation Details'!A690)</f>
        <v>Id1648</v>
      </c>
      <c r="B690" s="47">
        <f>IF('Hospitalisation Details'!B690="?",AVERAGE('Hospitalisation Details'!$B$2:$B$2344),'Hospitalisation Details'!B690)</f>
        <v>1994</v>
      </c>
      <c r="C690" s="79" t="str">
        <f>IF(OR(('Hospitalisation Details'!C690="?"),ISBLANK('Hospitalisation Details'!C690:C3032)),"Sep",'Hospitalisation Details'!C690)</f>
        <v>Jul</v>
      </c>
      <c r="D690" s="70">
        <v>30</v>
      </c>
      <c r="E690" s="47" t="s">
        <v>723</v>
      </c>
      <c r="F690" s="80" t="s">
        <v>6719</v>
      </c>
      <c r="G690" s="70">
        <v>28</v>
      </c>
      <c r="H690" s="47">
        <v>0</v>
      </c>
      <c r="I690" s="48">
        <v>5927.65</v>
      </c>
      <c r="J690" s="47" t="s">
        <v>11</v>
      </c>
      <c r="K690" s="47" t="s">
        <v>16</v>
      </c>
      <c r="L690" s="47" t="s">
        <v>23</v>
      </c>
      <c r="M690" s="20"/>
    </row>
    <row r="691" spans="1:13" x14ac:dyDescent="0.25">
      <c r="A691" s="47" t="str">
        <f>IF('Hospitalisation Details'!A691:A3033="?","Unidentified",'Hospitalisation Details'!A691)</f>
        <v>Id1647</v>
      </c>
      <c r="B691" s="47">
        <f>IF('Hospitalisation Details'!B691="?",AVERAGE('Hospitalisation Details'!$B$2:$B$2344),'Hospitalisation Details'!B691)</f>
        <v>1987</v>
      </c>
      <c r="C691" s="79" t="str">
        <f>IF(OR(('Hospitalisation Details'!C691="?"),ISBLANK('Hospitalisation Details'!C691:C3033)),"Sep",'Hospitalisation Details'!C691)</f>
        <v>Jul</v>
      </c>
      <c r="D691" s="70">
        <v>14</v>
      </c>
      <c r="E691" s="47" t="s">
        <v>724</v>
      </c>
      <c r="F691" s="80" t="s">
        <v>6720</v>
      </c>
      <c r="G691" s="70">
        <v>35</v>
      </c>
      <c r="H691" s="47">
        <v>3</v>
      </c>
      <c r="I691" s="48">
        <v>5934.38</v>
      </c>
      <c r="J691" s="47" t="s">
        <v>12</v>
      </c>
      <c r="K691" s="47" t="s">
        <v>11</v>
      </c>
      <c r="L691" s="47" t="s">
        <v>13</v>
      </c>
      <c r="M691" s="20"/>
    </row>
    <row r="692" spans="1:13" x14ac:dyDescent="0.25">
      <c r="A692" s="47" t="str">
        <f>IF('Hospitalisation Details'!A692:A3034="?","Unidentified",'Hospitalisation Details'!A692)</f>
        <v>Id1646</v>
      </c>
      <c r="B692" s="47">
        <f>IF('Hospitalisation Details'!B692="?",AVERAGE('Hospitalisation Details'!$B$2:$B$2344),'Hospitalisation Details'!B692)</f>
        <v>2003</v>
      </c>
      <c r="C692" s="79" t="str">
        <f>IF(OR(('Hospitalisation Details'!C692="?"),ISBLANK('Hospitalisation Details'!C692:C3034)),"Sep",'Hospitalisation Details'!C692)</f>
        <v>Aug</v>
      </c>
      <c r="D692" s="70">
        <v>13</v>
      </c>
      <c r="E692" s="47" t="s">
        <v>725</v>
      </c>
      <c r="F692" s="80" t="s">
        <v>6721</v>
      </c>
      <c r="G692" s="70">
        <v>19</v>
      </c>
      <c r="H692" s="47">
        <v>0</v>
      </c>
      <c r="I692" s="48">
        <v>5957.35</v>
      </c>
      <c r="J692" s="47" t="s">
        <v>11</v>
      </c>
      <c r="K692" s="47" t="s">
        <v>11</v>
      </c>
      <c r="L692" s="47" t="s">
        <v>23</v>
      </c>
      <c r="M692" s="20"/>
    </row>
    <row r="693" spans="1:13" x14ac:dyDescent="0.25">
      <c r="A693" s="47" t="str">
        <f>IF('Hospitalisation Details'!A693:A3035="?","Unidentified",'Hospitalisation Details'!A693)</f>
        <v>Id1645</v>
      </c>
      <c r="B693" s="47">
        <f>IF('Hospitalisation Details'!B693="?",AVERAGE('Hospitalisation Details'!$B$2:$B$2344),'Hospitalisation Details'!B693)</f>
        <v>2004</v>
      </c>
      <c r="C693" s="79" t="str">
        <f>IF(OR(('Hospitalisation Details'!C693="?"),ISBLANK('Hospitalisation Details'!C693:C3035)),"Sep",'Hospitalisation Details'!C693)</f>
        <v>Jul</v>
      </c>
      <c r="D693" s="70">
        <v>15</v>
      </c>
      <c r="E693" s="47" t="s">
        <v>726</v>
      </c>
      <c r="F693" s="80" t="s">
        <v>6722</v>
      </c>
      <c r="G693" s="70">
        <v>18</v>
      </c>
      <c r="H693" s="47">
        <v>0</v>
      </c>
      <c r="I693" s="48">
        <v>5960.91</v>
      </c>
      <c r="J693" s="47" t="s">
        <v>11</v>
      </c>
      <c r="K693" s="47" t="s">
        <v>16</v>
      </c>
      <c r="L693" s="47" t="s">
        <v>535</v>
      </c>
      <c r="M693" s="20"/>
    </row>
    <row r="694" spans="1:13" x14ac:dyDescent="0.25">
      <c r="A694" s="47" t="str">
        <f>IF('Hospitalisation Details'!A694:A3036="?","Unidentified",'Hospitalisation Details'!A694)</f>
        <v>Id1644</v>
      </c>
      <c r="B694" s="47">
        <f>IF('Hospitalisation Details'!B694="?",AVERAGE('Hospitalisation Details'!$B$2:$B$2344),'Hospitalisation Details'!B694)</f>
        <v>1980</v>
      </c>
      <c r="C694" s="79" t="str">
        <f>IF(OR(('Hospitalisation Details'!C694="?"),ISBLANK('Hospitalisation Details'!C694:C3036)),"Sep",'Hospitalisation Details'!C694)</f>
        <v>Aug</v>
      </c>
      <c r="D694" s="70">
        <v>5</v>
      </c>
      <c r="E694" s="47" t="s">
        <v>727</v>
      </c>
      <c r="F694" s="80" t="s">
        <v>6723</v>
      </c>
      <c r="G694" s="70">
        <v>42</v>
      </c>
      <c r="H694" s="47">
        <v>0</v>
      </c>
      <c r="I694" s="48">
        <v>5966.89</v>
      </c>
      <c r="J694" s="47" t="s">
        <v>11</v>
      </c>
      <c r="K694" s="47" t="s">
        <v>12</v>
      </c>
      <c r="L694" s="47" t="s">
        <v>13</v>
      </c>
      <c r="M694" s="20"/>
    </row>
    <row r="695" spans="1:13" x14ac:dyDescent="0.25">
      <c r="A695" s="47" t="str">
        <f>IF('Hospitalisation Details'!A695:A3037="?","Unidentified",'Hospitalisation Details'!A695)</f>
        <v>Id1643</v>
      </c>
      <c r="B695" s="47">
        <f>IF('Hospitalisation Details'!B695="?",AVERAGE('Hospitalisation Details'!$B$2:$B$2344),'Hospitalisation Details'!B695)</f>
        <v>1980</v>
      </c>
      <c r="C695" s="79" t="str">
        <f>IF(OR(('Hospitalisation Details'!C695="?"),ISBLANK('Hospitalisation Details'!C695:C3037)),"Sep",'Hospitalisation Details'!C695)</f>
        <v>Jul</v>
      </c>
      <c r="D695" s="70">
        <v>21</v>
      </c>
      <c r="E695" s="47" t="s">
        <v>728</v>
      </c>
      <c r="F695" s="80" t="s">
        <v>6724</v>
      </c>
      <c r="G695" s="70">
        <v>42</v>
      </c>
      <c r="H695" s="47">
        <v>0</v>
      </c>
      <c r="I695" s="48">
        <v>5969.72</v>
      </c>
      <c r="J695" s="47" t="s">
        <v>12</v>
      </c>
      <c r="K695" s="47" t="s">
        <v>12</v>
      </c>
      <c r="L695" s="47" t="s">
        <v>42</v>
      </c>
      <c r="M695" s="20"/>
    </row>
    <row r="696" spans="1:13" x14ac:dyDescent="0.25">
      <c r="A696" s="47" t="str">
        <f>IF('Hospitalisation Details'!A696:A3038="?","Unidentified",'Hospitalisation Details'!A696)</f>
        <v>Id1642</v>
      </c>
      <c r="B696" s="47">
        <f>IF('Hospitalisation Details'!B696="?",AVERAGE('Hospitalisation Details'!$B$2:$B$2344),'Hospitalisation Details'!B696)</f>
        <v>1989</v>
      </c>
      <c r="C696" s="79" t="str">
        <f>IF(OR(('Hospitalisation Details'!C696="?"),ISBLANK('Hospitalisation Details'!C696:C3038)),"Sep",'Hospitalisation Details'!C696)</f>
        <v>Jul</v>
      </c>
      <c r="D696" s="70">
        <v>22</v>
      </c>
      <c r="E696" s="47" t="s">
        <v>729</v>
      </c>
      <c r="F696" s="80" t="s">
        <v>6725</v>
      </c>
      <c r="G696" s="70">
        <v>33</v>
      </c>
      <c r="H696" s="47">
        <v>3</v>
      </c>
      <c r="I696" s="48">
        <v>5972.38</v>
      </c>
      <c r="J696" s="47" t="s">
        <v>11</v>
      </c>
      <c r="K696" s="47" t="s">
        <v>11</v>
      </c>
      <c r="L696" s="47" t="s">
        <v>42</v>
      </c>
      <c r="M696" s="20"/>
    </row>
    <row r="697" spans="1:13" x14ac:dyDescent="0.25">
      <c r="A697" s="47" t="str">
        <f>IF('Hospitalisation Details'!A697:A3039="?","Unidentified",'Hospitalisation Details'!A697)</f>
        <v>Id1641</v>
      </c>
      <c r="B697" s="47">
        <f>IF('Hospitalisation Details'!B697="?",AVERAGE('Hospitalisation Details'!$B$2:$B$2344),'Hospitalisation Details'!B697)</f>
        <v>1984</v>
      </c>
      <c r="C697" s="79" t="str">
        <f>IF(OR(('Hospitalisation Details'!C697="?"),ISBLANK('Hospitalisation Details'!C697:C3039)),"Sep",'Hospitalisation Details'!C697)</f>
        <v>Sep</v>
      </c>
      <c r="D697" s="70">
        <v>19</v>
      </c>
      <c r="E697" s="47" t="s">
        <v>730</v>
      </c>
      <c r="F697" s="80" t="s">
        <v>6726</v>
      </c>
      <c r="G697" s="70">
        <v>38</v>
      </c>
      <c r="H697" s="47">
        <v>1</v>
      </c>
      <c r="I697" s="48">
        <v>5974.38</v>
      </c>
      <c r="J697" s="47" t="s">
        <v>11</v>
      </c>
      <c r="K697" s="47" t="s">
        <v>12</v>
      </c>
      <c r="L697" s="47" t="s">
        <v>13</v>
      </c>
      <c r="M697" s="20"/>
    </row>
    <row r="698" spans="1:13" x14ac:dyDescent="0.25">
      <c r="A698" s="47" t="str">
        <f>IF('Hospitalisation Details'!A698:A3040="?","Unidentified",'Hospitalisation Details'!A698)</f>
        <v>Id1640</v>
      </c>
      <c r="B698" s="47">
        <f>IF('Hospitalisation Details'!B698="?",AVERAGE('Hospitalisation Details'!$B$2:$B$2344),'Hospitalisation Details'!B698)</f>
        <v>1984</v>
      </c>
      <c r="C698" s="79" t="str">
        <f>IF(OR(('Hospitalisation Details'!C698="?"),ISBLANK('Hospitalisation Details'!C698:C3040)),"Sep",'Hospitalisation Details'!C698)</f>
        <v>Nov</v>
      </c>
      <c r="D698" s="70">
        <v>11</v>
      </c>
      <c r="E698" s="47" t="s">
        <v>731</v>
      </c>
      <c r="F698" s="80" t="s">
        <v>6727</v>
      </c>
      <c r="G698" s="70">
        <v>38</v>
      </c>
      <c r="H698" s="47">
        <v>1</v>
      </c>
      <c r="I698" s="48">
        <v>5976.83</v>
      </c>
      <c r="J698" s="47" t="s">
        <v>11</v>
      </c>
      <c r="K698" s="47" t="s">
        <v>11</v>
      </c>
      <c r="L698" s="47" t="s">
        <v>13</v>
      </c>
      <c r="M698" s="20"/>
    </row>
    <row r="699" spans="1:13" x14ac:dyDescent="0.25">
      <c r="A699" s="47" t="str">
        <f>IF('Hospitalisation Details'!A699:A3041="?","Unidentified",'Hospitalisation Details'!A699)</f>
        <v>Id1639</v>
      </c>
      <c r="B699" s="47">
        <f>IF('Hospitalisation Details'!B699="?",AVERAGE('Hospitalisation Details'!$B$2:$B$2344),'Hospitalisation Details'!B699)</f>
        <v>1970</v>
      </c>
      <c r="C699" s="79" t="str">
        <f>IF(OR(('Hospitalisation Details'!C699="?"),ISBLANK('Hospitalisation Details'!C699:C3041)),"Sep",'Hospitalisation Details'!C699)</f>
        <v>Jun</v>
      </c>
      <c r="D699" s="70">
        <v>25</v>
      </c>
      <c r="E699" s="47" t="s">
        <v>732</v>
      </c>
      <c r="F699" s="80" t="s">
        <v>6728</v>
      </c>
      <c r="G699" s="70">
        <v>52</v>
      </c>
      <c r="H699" s="47">
        <v>0</v>
      </c>
      <c r="I699" s="48">
        <v>5979.66</v>
      </c>
      <c r="J699" s="47" t="s">
        <v>11</v>
      </c>
      <c r="K699" s="47" t="s">
        <v>12</v>
      </c>
      <c r="L699" s="47" t="s">
        <v>13</v>
      </c>
      <c r="M699" s="20"/>
    </row>
    <row r="700" spans="1:13" x14ac:dyDescent="0.25">
      <c r="A700" s="47" t="str">
        <f>IF('Hospitalisation Details'!A700:A3042="?","Unidentified",'Hospitalisation Details'!A700)</f>
        <v>Id1638</v>
      </c>
      <c r="B700" s="47">
        <f>IF('Hospitalisation Details'!B700="?",AVERAGE('Hospitalisation Details'!$B$2:$B$2344),'Hospitalisation Details'!B700)</f>
        <v>1980</v>
      </c>
      <c r="C700" s="79" t="str">
        <f>IF(OR(('Hospitalisation Details'!C700="?"),ISBLANK('Hospitalisation Details'!C700:C3042)),"Sep",'Hospitalisation Details'!C700)</f>
        <v>Oct</v>
      </c>
      <c r="D700" s="70">
        <v>10</v>
      </c>
      <c r="E700" s="47" t="s">
        <v>733</v>
      </c>
      <c r="F700" s="80" t="s">
        <v>6729</v>
      </c>
      <c r="G700" s="70">
        <v>42</v>
      </c>
      <c r="H700" s="47">
        <v>0</v>
      </c>
      <c r="I700" s="48">
        <v>5979.73</v>
      </c>
      <c r="J700" s="47" t="s">
        <v>11</v>
      </c>
      <c r="K700" s="47" t="s">
        <v>11</v>
      </c>
      <c r="L700" s="47" t="s">
        <v>42</v>
      </c>
      <c r="M700" s="20"/>
    </row>
    <row r="701" spans="1:13" x14ac:dyDescent="0.25">
      <c r="A701" s="47" t="str">
        <f>IF('Hospitalisation Details'!A701:A3043="?","Unidentified",'Hospitalisation Details'!A701)</f>
        <v>Id1637</v>
      </c>
      <c r="B701" s="47">
        <f>IF('Hospitalisation Details'!B701="?",AVERAGE('Hospitalisation Details'!$B$2:$B$2344),'Hospitalisation Details'!B701)</f>
        <v>1974</v>
      </c>
      <c r="C701" s="79" t="str">
        <f>IF(OR(('Hospitalisation Details'!C701="?"),ISBLANK('Hospitalisation Details'!C701:C3043)),"Sep",'Hospitalisation Details'!C701)</f>
        <v>Oct</v>
      </c>
      <c r="D701" s="70">
        <v>11</v>
      </c>
      <c r="E701" s="47" t="s">
        <v>734</v>
      </c>
      <c r="F701" s="80" t="s">
        <v>6730</v>
      </c>
      <c r="G701" s="70">
        <v>48</v>
      </c>
      <c r="H701" s="47">
        <v>0</v>
      </c>
      <c r="I701" s="48">
        <v>5979.99</v>
      </c>
      <c r="J701" s="47" t="s">
        <v>11</v>
      </c>
      <c r="K701" s="47" t="s">
        <v>12</v>
      </c>
      <c r="L701" s="47" t="s">
        <v>13</v>
      </c>
      <c r="M701" s="20"/>
    </row>
    <row r="702" spans="1:13" x14ac:dyDescent="0.25">
      <c r="A702" s="47" t="str">
        <f>IF('Hospitalisation Details'!A702:A3044="?","Unidentified",'Hospitalisation Details'!A702)</f>
        <v>Id1636</v>
      </c>
      <c r="B702" s="47">
        <f>IF('Hospitalisation Details'!B702="?",AVERAGE('Hospitalisation Details'!$B$2:$B$2344),'Hospitalisation Details'!B702)</f>
        <v>1988</v>
      </c>
      <c r="C702" s="79" t="str">
        <f>IF(OR(('Hospitalisation Details'!C702="?"),ISBLANK('Hospitalisation Details'!C702:C3044)),"Sep",'Hospitalisation Details'!C702)</f>
        <v>Jun</v>
      </c>
      <c r="D702" s="70">
        <v>10</v>
      </c>
      <c r="E702" s="47" t="s">
        <v>735</v>
      </c>
      <c r="F702" s="80" t="s">
        <v>6731</v>
      </c>
      <c r="G702" s="70">
        <v>34</v>
      </c>
      <c r="H702" s="47">
        <v>2</v>
      </c>
      <c r="I702" s="48">
        <v>5989.52</v>
      </c>
      <c r="J702" s="47" t="s">
        <v>11</v>
      </c>
      <c r="K702" s="47" t="s">
        <v>16</v>
      </c>
      <c r="L702" s="47" t="s">
        <v>23</v>
      </c>
      <c r="M702" s="20"/>
    </row>
    <row r="703" spans="1:13" x14ac:dyDescent="0.25">
      <c r="A703" s="47" t="str">
        <f>IF('Hospitalisation Details'!A703:A3045="?","Unidentified",'Hospitalisation Details'!A703)</f>
        <v>Id1635</v>
      </c>
      <c r="B703" s="47">
        <f>IF('Hospitalisation Details'!B703="?",AVERAGE('Hospitalisation Details'!$B$2:$B$2344),'Hospitalisation Details'!B703)</f>
        <v>1974</v>
      </c>
      <c r="C703" s="79" t="str">
        <f>IF(OR(('Hospitalisation Details'!C703="?"),ISBLANK('Hospitalisation Details'!C703:C3045)),"Sep",'Hospitalisation Details'!C703)</f>
        <v>Aug</v>
      </c>
      <c r="D703" s="70">
        <v>17</v>
      </c>
      <c r="E703" s="47" t="s">
        <v>736</v>
      </c>
      <c r="F703" s="80" t="s">
        <v>6732</v>
      </c>
      <c r="G703" s="70">
        <v>48</v>
      </c>
      <c r="H703" s="47">
        <v>0</v>
      </c>
      <c r="I703" s="48">
        <v>5990.17</v>
      </c>
      <c r="J703" s="47" t="s">
        <v>11</v>
      </c>
      <c r="K703" s="47" t="s">
        <v>11</v>
      </c>
      <c r="L703" s="47" t="s">
        <v>13</v>
      </c>
      <c r="M703" s="20"/>
    </row>
    <row r="704" spans="1:13" x14ac:dyDescent="0.25">
      <c r="A704" s="47" t="str">
        <f>IF('Hospitalisation Details'!A704:A3046="?","Unidentified",'Hospitalisation Details'!A704)</f>
        <v>Id1634</v>
      </c>
      <c r="B704" s="47">
        <f>IF('Hospitalisation Details'!B704="?",AVERAGE('Hospitalisation Details'!$B$2:$B$2344),'Hospitalisation Details'!B704)</f>
        <v>1980</v>
      </c>
      <c r="C704" s="79" t="str">
        <f>IF(OR(('Hospitalisation Details'!C704="?"),ISBLANK('Hospitalisation Details'!C704:C3046)),"Sep",'Hospitalisation Details'!C704)</f>
        <v>Aug</v>
      </c>
      <c r="D704" s="70">
        <v>8</v>
      </c>
      <c r="E704" s="47" t="s">
        <v>737</v>
      </c>
      <c r="F704" s="80" t="s">
        <v>6733</v>
      </c>
      <c r="G704" s="70">
        <v>42</v>
      </c>
      <c r="H704" s="47">
        <v>2</v>
      </c>
      <c r="I704" s="48">
        <v>5993.62</v>
      </c>
      <c r="J704" s="47" t="s">
        <v>11</v>
      </c>
      <c r="K704" s="47" t="s">
        <v>12</v>
      </c>
      <c r="L704" s="47" t="s">
        <v>13</v>
      </c>
      <c r="M704" s="20"/>
    </row>
    <row r="705" spans="1:13" x14ac:dyDescent="0.25">
      <c r="A705" s="47" t="str">
        <f>IF('Hospitalisation Details'!A705:A3047="?","Unidentified",'Hospitalisation Details'!A705)</f>
        <v>Id1633</v>
      </c>
      <c r="B705" s="47">
        <f>IF('Hospitalisation Details'!B705="?",AVERAGE('Hospitalisation Details'!$B$2:$B$2344),'Hospitalisation Details'!B705)</f>
        <v>1989</v>
      </c>
      <c r="C705" s="79" t="str">
        <f>IF(OR(('Hospitalisation Details'!C705="?"),ISBLANK('Hospitalisation Details'!C705:C3047)),"Sep",'Hospitalisation Details'!C705)</f>
        <v>Aug</v>
      </c>
      <c r="D705" s="70">
        <v>16</v>
      </c>
      <c r="E705" s="47" t="s">
        <v>738</v>
      </c>
      <c r="F705" s="80" t="s">
        <v>6734</v>
      </c>
      <c r="G705" s="70">
        <v>33</v>
      </c>
      <c r="H705" s="47">
        <v>4</v>
      </c>
      <c r="I705" s="48">
        <v>6059.17</v>
      </c>
      <c r="J705" s="47" t="s">
        <v>11</v>
      </c>
      <c r="K705" s="47" t="s">
        <v>16</v>
      </c>
      <c r="L705" s="47" t="s">
        <v>42</v>
      </c>
      <c r="M705" s="20"/>
    </row>
    <row r="706" spans="1:13" x14ac:dyDescent="0.25">
      <c r="A706" s="47" t="str">
        <f>IF('Hospitalisation Details'!A706:A3048="?","Unidentified",'Hospitalisation Details'!A706)</f>
        <v>Id1632</v>
      </c>
      <c r="B706" s="47">
        <f>IF('Hospitalisation Details'!B706="?",AVERAGE('Hospitalisation Details'!$B$2:$B$2344),'Hospitalisation Details'!B706)</f>
        <v>1996</v>
      </c>
      <c r="C706" s="79" t="str">
        <f>IF(OR(('Hospitalisation Details'!C706="?"),ISBLANK('Hospitalisation Details'!C706:C3048)),"Sep",'Hospitalisation Details'!C706)</f>
        <v>Jul</v>
      </c>
      <c r="D706" s="70">
        <v>28</v>
      </c>
      <c r="E706" s="47" t="s">
        <v>739</v>
      </c>
      <c r="F706" s="80" t="s">
        <v>6735</v>
      </c>
      <c r="G706" s="70">
        <v>26</v>
      </c>
      <c r="H706" s="47">
        <v>0</v>
      </c>
      <c r="I706" s="48">
        <v>6061.8</v>
      </c>
      <c r="J706" s="47" t="s">
        <v>11</v>
      </c>
      <c r="K706" s="47" t="s">
        <v>12</v>
      </c>
      <c r="L706" s="47" t="s">
        <v>23</v>
      </c>
      <c r="M706" s="20"/>
    </row>
    <row r="707" spans="1:13" x14ac:dyDescent="0.25">
      <c r="A707" s="47" t="str">
        <f>IF('Hospitalisation Details'!A707:A3049="?","Unidentified",'Hospitalisation Details'!A707)</f>
        <v>Id1631</v>
      </c>
      <c r="B707" s="47">
        <f>IF('Hospitalisation Details'!B707="?",AVERAGE('Hospitalisation Details'!$B$2:$B$2344),'Hospitalisation Details'!B707)</f>
        <v>1994</v>
      </c>
      <c r="C707" s="79" t="str">
        <f>IF(OR(('Hospitalisation Details'!C707="?"),ISBLANK('Hospitalisation Details'!C707:C3049)),"Sep",'Hospitalisation Details'!C707)</f>
        <v>Nov</v>
      </c>
      <c r="D707" s="70">
        <v>8</v>
      </c>
      <c r="E707" s="47" t="s">
        <v>740</v>
      </c>
      <c r="F707" s="80" t="s">
        <v>6736</v>
      </c>
      <c r="G707" s="70">
        <v>28</v>
      </c>
      <c r="H707" s="47">
        <v>0</v>
      </c>
      <c r="I707" s="48">
        <v>6064.37</v>
      </c>
      <c r="J707" s="47" t="s">
        <v>11</v>
      </c>
      <c r="K707" s="47" t="s">
        <v>11</v>
      </c>
      <c r="L707" s="47" t="s">
        <v>42</v>
      </c>
      <c r="M707" s="20"/>
    </row>
    <row r="708" spans="1:13" x14ac:dyDescent="0.25">
      <c r="A708" s="47" t="str">
        <f>IF('Hospitalisation Details'!A708:A3050="?","Unidentified",'Hospitalisation Details'!A708)</f>
        <v>Id1630</v>
      </c>
      <c r="B708" s="47">
        <f>IF('Hospitalisation Details'!B708="?",AVERAGE('Hospitalisation Details'!$B$2:$B$2344),'Hospitalisation Details'!B708)</f>
        <v>1984</v>
      </c>
      <c r="C708" s="79" t="str">
        <f>IF(OR(('Hospitalisation Details'!C708="?"),ISBLANK('Hospitalisation Details'!C708:C3050)),"Sep",'Hospitalisation Details'!C708)</f>
        <v>Sep</v>
      </c>
      <c r="D708" s="70">
        <v>21</v>
      </c>
      <c r="E708" s="47" t="s">
        <v>741</v>
      </c>
      <c r="F708" s="80" t="s">
        <v>6737</v>
      </c>
      <c r="G708" s="70">
        <v>38</v>
      </c>
      <c r="H708" s="47">
        <v>1</v>
      </c>
      <c r="I708" s="48">
        <v>6067.13</v>
      </c>
      <c r="J708" s="47" t="s">
        <v>12</v>
      </c>
      <c r="K708" s="47" t="s">
        <v>16</v>
      </c>
      <c r="L708" s="47" t="s">
        <v>168</v>
      </c>
      <c r="M708" s="20"/>
    </row>
    <row r="709" spans="1:13" x14ac:dyDescent="0.25">
      <c r="A709" s="47" t="str">
        <f>IF('Hospitalisation Details'!A709:A3051="?","Unidentified",'Hospitalisation Details'!A709)</f>
        <v>Id1629</v>
      </c>
      <c r="B709" s="47">
        <f>IF('Hospitalisation Details'!B709="?",AVERAGE('Hospitalisation Details'!$B$2:$B$2344),'Hospitalisation Details'!B709)</f>
        <v>1979</v>
      </c>
      <c r="C709" s="79" t="str">
        <f>IF(OR(('Hospitalisation Details'!C709="?"),ISBLANK('Hospitalisation Details'!C709:C3051)),"Sep",'Hospitalisation Details'!C709)</f>
        <v>Aug</v>
      </c>
      <c r="D709" s="70">
        <v>8</v>
      </c>
      <c r="E709" s="47" t="s">
        <v>742</v>
      </c>
      <c r="F709" s="80" t="s">
        <v>6738</v>
      </c>
      <c r="G709" s="70">
        <v>43</v>
      </c>
      <c r="H709" s="47">
        <v>2</v>
      </c>
      <c r="I709" s="48">
        <v>6074.37</v>
      </c>
      <c r="J709" s="47" t="s">
        <v>11</v>
      </c>
      <c r="K709" s="47" t="s">
        <v>11</v>
      </c>
      <c r="L709" s="47" t="s">
        <v>23</v>
      </c>
      <c r="M709" s="20"/>
    </row>
    <row r="710" spans="1:13" x14ac:dyDescent="0.25">
      <c r="A710" s="47" t="str">
        <f>IF('Hospitalisation Details'!A710:A3052="?","Unidentified",'Hospitalisation Details'!A710)</f>
        <v>Id1628</v>
      </c>
      <c r="B710" s="47">
        <f>IF('Hospitalisation Details'!B710="?",AVERAGE('Hospitalisation Details'!$B$2:$B$2344),'Hospitalisation Details'!B710)</f>
        <v>1984</v>
      </c>
      <c r="C710" s="79" t="str">
        <f>IF(OR(('Hospitalisation Details'!C710="?"),ISBLANK('Hospitalisation Details'!C710:C3052)),"Sep",'Hospitalisation Details'!C710)</f>
        <v>Oct</v>
      </c>
      <c r="D710" s="70">
        <v>14</v>
      </c>
      <c r="E710" s="47" t="s">
        <v>743</v>
      </c>
      <c r="F710" s="80" t="s">
        <v>6739</v>
      </c>
      <c r="G710" s="70">
        <v>38</v>
      </c>
      <c r="H710" s="47">
        <v>1</v>
      </c>
      <c r="I710" s="48">
        <v>6079.67</v>
      </c>
      <c r="J710" s="47" t="s">
        <v>16</v>
      </c>
      <c r="K710" s="47" t="s">
        <v>16</v>
      </c>
      <c r="L710" s="47" t="s">
        <v>276</v>
      </c>
      <c r="M710" s="20"/>
    </row>
    <row r="711" spans="1:13" x14ac:dyDescent="0.25">
      <c r="A711" s="47" t="str">
        <f>IF('Hospitalisation Details'!A711:A3053="?","Unidentified",'Hospitalisation Details'!A711)</f>
        <v>Id1627</v>
      </c>
      <c r="B711" s="47">
        <f>IF('Hospitalisation Details'!B711="?",AVERAGE('Hospitalisation Details'!$B$2:$B$2344),'Hospitalisation Details'!B711)</f>
        <v>1984</v>
      </c>
      <c r="C711" s="79" t="str">
        <f>IF(OR(('Hospitalisation Details'!C711="?"),ISBLANK('Hospitalisation Details'!C711:C3053)),"Sep",'Hospitalisation Details'!C711)</f>
        <v>Jul</v>
      </c>
      <c r="D711" s="70">
        <v>25</v>
      </c>
      <c r="E711" s="47" t="s">
        <v>744</v>
      </c>
      <c r="F711" s="80" t="s">
        <v>6740</v>
      </c>
      <c r="G711" s="70">
        <v>38</v>
      </c>
      <c r="H711" s="47">
        <v>2</v>
      </c>
      <c r="I711" s="48">
        <v>6082.41</v>
      </c>
      <c r="J711" s="47" t="s">
        <v>16</v>
      </c>
      <c r="K711" s="47" t="s">
        <v>11</v>
      </c>
      <c r="L711" s="47" t="s">
        <v>42</v>
      </c>
      <c r="M711" s="20"/>
    </row>
    <row r="712" spans="1:13" x14ac:dyDescent="0.25">
      <c r="A712" s="47" t="str">
        <f>IF('Hospitalisation Details'!A712:A3054="?","Unidentified",'Hospitalisation Details'!A712)</f>
        <v>Id1626</v>
      </c>
      <c r="B712" s="47">
        <f>IF('Hospitalisation Details'!B712="?",AVERAGE('Hospitalisation Details'!$B$2:$B$2344),'Hospitalisation Details'!B712)</f>
        <v>1970</v>
      </c>
      <c r="C712" s="79" t="str">
        <f>IF(OR(('Hospitalisation Details'!C712="?"),ISBLANK('Hospitalisation Details'!C712:C3054)),"Sep",'Hospitalisation Details'!C712)</f>
        <v>Jun</v>
      </c>
      <c r="D712" s="70">
        <v>9</v>
      </c>
      <c r="E712" s="47" t="s">
        <v>745</v>
      </c>
      <c r="F712" s="80" t="s">
        <v>6741</v>
      </c>
      <c r="G712" s="70">
        <v>52</v>
      </c>
      <c r="H712" s="47">
        <v>0</v>
      </c>
      <c r="I712" s="48">
        <v>6098.38</v>
      </c>
      <c r="J712" s="47" t="s">
        <v>11</v>
      </c>
      <c r="K712" s="47" t="s">
        <v>11</v>
      </c>
      <c r="L712" s="47" t="s">
        <v>13</v>
      </c>
      <c r="M712" s="20"/>
    </row>
    <row r="713" spans="1:13" x14ac:dyDescent="0.25">
      <c r="A713" s="47" t="str">
        <f>IF('Hospitalisation Details'!A713:A3055="?","Unidentified",'Hospitalisation Details'!A713)</f>
        <v>Id1625</v>
      </c>
      <c r="B713" s="47">
        <f>IF('Hospitalisation Details'!B713="?",AVERAGE('Hospitalisation Details'!$B$2:$B$2344),'Hospitalisation Details'!B713)</f>
        <v>1995</v>
      </c>
      <c r="C713" s="79" t="str">
        <f>IF(OR(('Hospitalisation Details'!C713="?"),ISBLANK('Hospitalisation Details'!C713:C3055)),"Sep",'Hospitalisation Details'!C713)</f>
        <v>Sep</v>
      </c>
      <c r="D713" s="70">
        <v>9</v>
      </c>
      <c r="E713" s="47" t="s">
        <v>746</v>
      </c>
      <c r="F713" s="80" t="s">
        <v>6742</v>
      </c>
      <c r="G713" s="70">
        <v>27</v>
      </c>
      <c r="H713" s="47">
        <v>0</v>
      </c>
      <c r="I713" s="48">
        <v>6111.95</v>
      </c>
      <c r="J713" s="47" t="s">
        <v>11</v>
      </c>
      <c r="K713" s="47" t="s">
        <v>12</v>
      </c>
      <c r="L713" s="47" t="s">
        <v>535</v>
      </c>
      <c r="M713" s="20"/>
    </row>
    <row r="714" spans="1:13" x14ac:dyDescent="0.25">
      <c r="A714" s="47" t="str">
        <f>IF('Hospitalisation Details'!A714:A3056="?","Unidentified",'Hospitalisation Details'!A714)</f>
        <v>Id1624</v>
      </c>
      <c r="B714" s="47">
        <f>IF('Hospitalisation Details'!B714="?",AVERAGE('Hospitalisation Details'!$B$2:$B$2344),'Hospitalisation Details'!B714)</f>
        <v>1985</v>
      </c>
      <c r="C714" s="79" t="str">
        <f>IF(OR(('Hospitalisation Details'!C714="?"),ISBLANK('Hospitalisation Details'!C714:C3056)),"Sep",'Hospitalisation Details'!C714)</f>
        <v>Jul</v>
      </c>
      <c r="D714" s="70">
        <v>21</v>
      </c>
      <c r="E714" s="47" t="s">
        <v>747</v>
      </c>
      <c r="F714" s="80" t="s">
        <v>6743</v>
      </c>
      <c r="G714" s="70">
        <v>37</v>
      </c>
      <c r="H714" s="47">
        <v>1</v>
      </c>
      <c r="I714" s="48">
        <v>6112.35</v>
      </c>
      <c r="J714" s="47" t="s">
        <v>11</v>
      </c>
      <c r="K714" s="47" t="s">
        <v>16</v>
      </c>
      <c r="L714" s="47" t="s">
        <v>23</v>
      </c>
      <c r="M714" s="20"/>
    </row>
    <row r="715" spans="1:13" x14ac:dyDescent="0.25">
      <c r="A715" s="47" t="str">
        <f>IF('Hospitalisation Details'!A715:A3057="?","Unidentified",'Hospitalisation Details'!A715)</f>
        <v>Id1623</v>
      </c>
      <c r="B715" s="47">
        <f>IF('Hospitalisation Details'!B715="?",AVERAGE('Hospitalisation Details'!$B$2:$B$2344),'Hospitalisation Details'!B715)</f>
        <v>1991</v>
      </c>
      <c r="C715" s="79" t="str">
        <f>IF(OR(('Hospitalisation Details'!C715="?"),ISBLANK('Hospitalisation Details'!C715:C3057)),"Sep",'Hospitalisation Details'!C715)</f>
        <v>Jul</v>
      </c>
      <c r="D715" s="70">
        <v>25</v>
      </c>
      <c r="E715" s="47" t="s">
        <v>748</v>
      </c>
      <c r="F715" s="80" t="s">
        <v>6460</v>
      </c>
      <c r="G715" s="70">
        <v>31</v>
      </c>
      <c r="H715" s="47">
        <v>3</v>
      </c>
      <c r="I715" s="48">
        <v>6113.23</v>
      </c>
      <c r="J715" s="47" t="s">
        <v>11</v>
      </c>
      <c r="K715" s="47" t="s">
        <v>11</v>
      </c>
      <c r="L715" s="47" t="s">
        <v>247</v>
      </c>
      <c r="M715" s="20"/>
    </row>
    <row r="716" spans="1:13" x14ac:dyDescent="0.25">
      <c r="A716" s="47" t="str">
        <f>IF('Hospitalisation Details'!A716:A3058="?","Unidentified",'Hospitalisation Details'!A716)</f>
        <v>Id1622</v>
      </c>
      <c r="B716" s="47">
        <f>IF('Hospitalisation Details'!B716="?",AVERAGE('Hospitalisation Details'!$B$2:$B$2344),'Hospitalisation Details'!B716)</f>
        <v>1983</v>
      </c>
      <c r="C716" s="79" t="str">
        <f>IF(OR(('Hospitalisation Details'!C716="?"),ISBLANK('Hospitalisation Details'!C716:C3058)),"Sep",'Hospitalisation Details'!C716)</f>
        <v>Aug</v>
      </c>
      <c r="D716" s="70">
        <v>11</v>
      </c>
      <c r="E716" s="47" t="s">
        <v>749</v>
      </c>
      <c r="F716" s="80" t="s">
        <v>6744</v>
      </c>
      <c r="G716" s="70">
        <v>39</v>
      </c>
      <c r="H716" s="47">
        <v>1</v>
      </c>
      <c r="I716" s="48">
        <v>6117.49</v>
      </c>
      <c r="J716" s="47" t="s">
        <v>11</v>
      </c>
      <c r="K716" s="47" t="s">
        <v>12</v>
      </c>
      <c r="L716" s="47" t="s">
        <v>23</v>
      </c>
      <c r="M716" s="20"/>
    </row>
    <row r="717" spans="1:13" x14ac:dyDescent="0.25">
      <c r="A717" s="47" t="str">
        <f>IF('Hospitalisation Details'!A717:A3059="?","Unidentified",'Hospitalisation Details'!A717)</f>
        <v>Id1621</v>
      </c>
      <c r="B717" s="47">
        <f>IF('Hospitalisation Details'!B717="?",AVERAGE('Hospitalisation Details'!$B$2:$B$2344),'Hospitalisation Details'!B717)</f>
        <v>1983</v>
      </c>
      <c r="C717" s="79" t="str">
        <f>IF(OR(('Hospitalisation Details'!C717="?"),ISBLANK('Hospitalisation Details'!C717:C3059)),"Sep",'Hospitalisation Details'!C717)</f>
        <v>Nov</v>
      </c>
      <c r="D717" s="70">
        <v>16</v>
      </c>
      <c r="E717" s="47" t="s">
        <v>750</v>
      </c>
      <c r="F717" s="80" t="s">
        <v>6745</v>
      </c>
      <c r="G717" s="70">
        <v>39</v>
      </c>
      <c r="H717" s="47">
        <v>1</v>
      </c>
      <c r="I717" s="48">
        <v>6123.57</v>
      </c>
      <c r="J717" s="47" t="s">
        <v>12</v>
      </c>
      <c r="K717" s="47" t="s">
        <v>11</v>
      </c>
      <c r="L717" s="47" t="s">
        <v>23</v>
      </c>
      <c r="M717" s="20"/>
    </row>
    <row r="718" spans="1:13" x14ac:dyDescent="0.25">
      <c r="A718" s="47" t="str">
        <f>IF('Hospitalisation Details'!A718:A3060="?","Unidentified",'Hospitalisation Details'!A718)</f>
        <v>Id1620</v>
      </c>
      <c r="B718" s="47">
        <f>IF('Hospitalisation Details'!B718="?",AVERAGE('Hospitalisation Details'!$B$2:$B$2344),'Hospitalisation Details'!B718)</f>
        <v>1990</v>
      </c>
      <c r="C718" s="79" t="str">
        <f>IF(OR(('Hospitalisation Details'!C718="?"),ISBLANK('Hospitalisation Details'!C718:C3060)),"Sep",'Hospitalisation Details'!C718)</f>
        <v>Aug</v>
      </c>
      <c r="D718" s="70">
        <v>18</v>
      </c>
      <c r="E718" s="47" t="s">
        <v>751</v>
      </c>
      <c r="F718" s="80" t="s">
        <v>6746</v>
      </c>
      <c r="G718" s="70">
        <v>32</v>
      </c>
      <c r="H718" s="47">
        <v>3</v>
      </c>
      <c r="I718" s="48">
        <v>6128.8</v>
      </c>
      <c r="J718" s="47" t="s">
        <v>11</v>
      </c>
      <c r="K718" s="47" t="s">
        <v>12</v>
      </c>
      <c r="L718" s="47" t="s">
        <v>23</v>
      </c>
      <c r="M718" s="20"/>
    </row>
    <row r="719" spans="1:13" x14ac:dyDescent="0.25">
      <c r="A719" s="47" t="str">
        <f>IF('Hospitalisation Details'!A719:A3061="?","Unidentified",'Hospitalisation Details'!A719)</f>
        <v>Id1619</v>
      </c>
      <c r="B719" s="47">
        <f>IF('Hospitalisation Details'!B719="?",AVERAGE('Hospitalisation Details'!$B$2:$B$2344),'Hospitalisation Details'!B719)</f>
        <v>1969</v>
      </c>
      <c r="C719" s="79" t="str">
        <f>IF(OR(('Hospitalisation Details'!C719="?"),ISBLANK('Hospitalisation Details'!C719:C3061)),"Sep",'Hospitalisation Details'!C719)</f>
        <v>Nov</v>
      </c>
      <c r="D719" s="70">
        <v>9</v>
      </c>
      <c r="E719" s="47" t="s">
        <v>752</v>
      </c>
      <c r="F719" s="80" t="s">
        <v>6747</v>
      </c>
      <c r="G719" s="70">
        <v>53</v>
      </c>
      <c r="H719" s="47">
        <v>0</v>
      </c>
      <c r="I719" s="48">
        <v>6138.5</v>
      </c>
      <c r="J719" s="47" t="s">
        <v>11</v>
      </c>
      <c r="K719" s="47" t="s">
        <v>11</v>
      </c>
      <c r="L719" s="47" t="s">
        <v>42</v>
      </c>
      <c r="M719" s="20"/>
    </row>
    <row r="720" spans="1:13" x14ac:dyDescent="0.25">
      <c r="A720" s="47" t="str">
        <f>IF('Hospitalisation Details'!A720:A3062="?","Unidentified",'Hospitalisation Details'!A720)</f>
        <v>Id1618</v>
      </c>
      <c r="B720" s="47">
        <f>IF('Hospitalisation Details'!B720="?",AVERAGE('Hospitalisation Details'!$B$2:$B$2344),'Hospitalisation Details'!B720)</f>
        <v>1978</v>
      </c>
      <c r="C720" s="79" t="str">
        <f>IF(OR(('Hospitalisation Details'!C720="?"),ISBLANK('Hospitalisation Details'!C720:C3062)),"Sep",'Hospitalisation Details'!C720)</f>
        <v>Sep</v>
      </c>
      <c r="D720" s="70">
        <v>5</v>
      </c>
      <c r="E720" s="47" t="s">
        <v>753</v>
      </c>
      <c r="F720" s="80" t="s">
        <v>6748</v>
      </c>
      <c r="G720" s="70">
        <v>44</v>
      </c>
      <c r="H720" s="47">
        <v>2</v>
      </c>
      <c r="I720" s="48">
        <v>6138.58</v>
      </c>
      <c r="J720" s="47" t="s">
        <v>11</v>
      </c>
      <c r="K720" s="47" t="s">
        <v>16</v>
      </c>
      <c r="L720" s="47" t="s">
        <v>13</v>
      </c>
      <c r="M720" s="20"/>
    </row>
    <row r="721" spans="1:13" x14ac:dyDescent="0.25">
      <c r="A721" s="47" t="str">
        <f>IF('Hospitalisation Details'!A721:A3063="?","Unidentified",'Hospitalisation Details'!A721)</f>
        <v>Id1617</v>
      </c>
      <c r="B721" s="47">
        <f>IF('Hospitalisation Details'!B721="?",AVERAGE('Hospitalisation Details'!$B$2:$B$2344),'Hospitalisation Details'!B721)</f>
        <v>1976</v>
      </c>
      <c r="C721" s="79" t="str">
        <f>IF(OR(('Hospitalisation Details'!C721="?"),ISBLANK('Hospitalisation Details'!C721:C3063)),"Sep",'Hospitalisation Details'!C721)</f>
        <v>Dec</v>
      </c>
      <c r="D721" s="70">
        <v>12</v>
      </c>
      <c r="E721" s="47" t="s">
        <v>754</v>
      </c>
      <c r="F721" s="80" t="s">
        <v>6749</v>
      </c>
      <c r="G721" s="70">
        <v>46</v>
      </c>
      <c r="H721" s="47">
        <v>2</v>
      </c>
      <c r="I721" s="48">
        <v>6139.14</v>
      </c>
      <c r="J721" s="47" t="s">
        <v>11</v>
      </c>
      <c r="K721" s="47" t="s">
        <v>12</v>
      </c>
      <c r="L721" s="47" t="s">
        <v>13</v>
      </c>
      <c r="M721" s="20"/>
    </row>
    <row r="722" spans="1:13" x14ac:dyDescent="0.25">
      <c r="A722" s="47" t="str">
        <f>IF('Hospitalisation Details'!A722:A3064="?","Unidentified",'Hospitalisation Details'!A722)</f>
        <v>Id1616</v>
      </c>
      <c r="B722" s="47">
        <f>IF('Hospitalisation Details'!B722="?",AVERAGE('Hospitalisation Details'!$B$2:$B$2344),'Hospitalisation Details'!B722)</f>
        <v>1970</v>
      </c>
      <c r="C722" s="79" t="str">
        <f>IF(OR(('Hospitalisation Details'!C722="?"),ISBLANK('Hospitalisation Details'!C722:C3064)),"Sep",'Hospitalisation Details'!C722)</f>
        <v>Oct</v>
      </c>
      <c r="D722" s="70">
        <v>14</v>
      </c>
      <c r="E722" s="47" t="s">
        <v>755</v>
      </c>
      <c r="F722" s="80" t="s">
        <v>6750</v>
      </c>
      <c r="G722" s="70">
        <v>52</v>
      </c>
      <c r="H722" s="47">
        <v>0</v>
      </c>
      <c r="I722" s="48">
        <v>6147.12</v>
      </c>
      <c r="J722" s="47" t="s">
        <v>11</v>
      </c>
      <c r="K722" s="47" t="s">
        <v>12</v>
      </c>
      <c r="L722" s="47" t="s">
        <v>23</v>
      </c>
      <c r="M722" s="20"/>
    </row>
    <row r="723" spans="1:13" x14ac:dyDescent="0.25">
      <c r="A723" s="47" t="str">
        <f>IF('Hospitalisation Details'!A723:A3065="?","Unidentified",'Hospitalisation Details'!A723)</f>
        <v>Id1615</v>
      </c>
      <c r="B723" s="47">
        <f>IF('Hospitalisation Details'!B723="?",AVERAGE('Hospitalisation Details'!$B$2:$B$2344),'Hospitalisation Details'!B723)</f>
        <v>1973</v>
      </c>
      <c r="C723" s="79" t="str">
        <f>IF(OR(('Hospitalisation Details'!C723="?"),ISBLANK('Hospitalisation Details'!C723:C3065)),"Sep",'Hospitalisation Details'!C723)</f>
        <v>Nov</v>
      </c>
      <c r="D723" s="70">
        <v>6</v>
      </c>
      <c r="E723" s="47" t="s">
        <v>756</v>
      </c>
      <c r="F723" s="80" t="s">
        <v>6751</v>
      </c>
      <c r="G723" s="70">
        <v>49</v>
      </c>
      <c r="H723" s="47">
        <v>0</v>
      </c>
      <c r="I723" s="48">
        <v>6152.05</v>
      </c>
      <c r="J723" s="47" t="s">
        <v>11</v>
      </c>
      <c r="K723" s="47" t="s">
        <v>12</v>
      </c>
      <c r="L723" s="47" t="s">
        <v>13</v>
      </c>
      <c r="M723" s="20"/>
    </row>
    <row r="724" spans="1:13" x14ac:dyDescent="0.25">
      <c r="A724" s="47" t="str">
        <f>IF('Hospitalisation Details'!A724:A3066="?","Unidentified",'Hospitalisation Details'!A724)</f>
        <v>Id1614</v>
      </c>
      <c r="B724" s="47">
        <f>IF('Hospitalisation Details'!B724="?",AVERAGE('Hospitalisation Details'!$B$2:$B$2344),'Hospitalisation Details'!B724)</f>
        <v>1985</v>
      </c>
      <c r="C724" s="79" t="str">
        <f>IF(OR(('Hospitalisation Details'!C724="?"),ISBLANK('Hospitalisation Details'!C724:C3066)),"Sep",'Hospitalisation Details'!C724)</f>
        <v>Oct</v>
      </c>
      <c r="D724" s="70">
        <v>15</v>
      </c>
      <c r="E724" s="47" t="s">
        <v>757</v>
      </c>
      <c r="F724" s="80" t="s">
        <v>6752</v>
      </c>
      <c r="G724" s="70">
        <v>37</v>
      </c>
      <c r="H724" s="47">
        <v>3</v>
      </c>
      <c r="I724" s="48">
        <v>6159.57</v>
      </c>
      <c r="J724" s="47" t="s">
        <v>11</v>
      </c>
      <c r="K724" s="47" t="s">
        <v>16</v>
      </c>
      <c r="L724" s="47" t="s">
        <v>23</v>
      </c>
      <c r="M724" s="20"/>
    </row>
    <row r="725" spans="1:13" x14ac:dyDescent="0.25">
      <c r="A725" s="47" t="str">
        <f>IF('Hospitalisation Details'!A725:A3067="?","Unidentified",'Hospitalisation Details'!A725)</f>
        <v>Id1613</v>
      </c>
      <c r="B725" s="47">
        <f>IF('Hospitalisation Details'!B725="?",AVERAGE('Hospitalisation Details'!$B$2:$B$2344),'Hospitalisation Details'!B725)</f>
        <v>1984</v>
      </c>
      <c r="C725" s="79" t="str">
        <f>IF(OR(('Hospitalisation Details'!C725="?"),ISBLANK('Hospitalisation Details'!C725:C3067)),"Sep",'Hospitalisation Details'!C725)</f>
        <v>Oct</v>
      </c>
      <c r="D725" s="70">
        <v>6</v>
      </c>
      <c r="E725" s="47" t="s">
        <v>758</v>
      </c>
      <c r="F725" s="80" t="s">
        <v>6753</v>
      </c>
      <c r="G725" s="70">
        <v>38</v>
      </c>
      <c r="H725" s="47">
        <v>3</v>
      </c>
      <c r="I725" s="48">
        <v>6170.96</v>
      </c>
      <c r="J725" s="47" t="s">
        <v>11</v>
      </c>
      <c r="K725" s="47" t="s">
        <v>16</v>
      </c>
      <c r="L725" s="47" t="s">
        <v>13</v>
      </c>
      <c r="M725" s="20"/>
    </row>
    <row r="726" spans="1:13" x14ac:dyDescent="0.25">
      <c r="A726" s="47" t="str">
        <f>IF('Hospitalisation Details'!A726:A3068="?","Unidentified",'Hospitalisation Details'!A726)</f>
        <v>Id1612</v>
      </c>
      <c r="B726" s="47">
        <f>IF('Hospitalisation Details'!B726="?",AVERAGE('Hospitalisation Details'!$B$2:$B$2344),'Hospitalisation Details'!B726)</f>
        <v>1985</v>
      </c>
      <c r="C726" s="79" t="str">
        <f>IF(OR(('Hospitalisation Details'!C726="?"),ISBLANK('Hospitalisation Details'!C726:C3068)),"Sep",'Hospitalisation Details'!C726)</f>
        <v>Aug</v>
      </c>
      <c r="D726" s="70">
        <v>9</v>
      </c>
      <c r="E726" s="47" t="s">
        <v>759</v>
      </c>
      <c r="F726" s="80" t="s">
        <v>6754</v>
      </c>
      <c r="G726" s="70">
        <v>37</v>
      </c>
      <c r="H726" s="47">
        <v>3</v>
      </c>
      <c r="I726" s="48">
        <v>6183.32</v>
      </c>
      <c r="J726" s="47" t="s">
        <v>11</v>
      </c>
      <c r="K726" s="47" t="s">
        <v>11</v>
      </c>
      <c r="L726" s="47" t="s">
        <v>23</v>
      </c>
      <c r="M726" s="20"/>
    </row>
    <row r="727" spans="1:13" x14ac:dyDescent="0.25">
      <c r="A727" s="47" t="str">
        <f>IF('Hospitalisation Details'!A727:A3069="?","Unidentified",'Hospitalisation Details'!A727)</f>
        <v>Id1611</v>
      </c>
      <c r="B727" s="47">
        <f>IF('Hospitalisation Details'!B727="?",AVERAGE('Hospitalisation Details'!$B$2:$B$2344),'Hospitalisation Details'!B727)</f>
        <v>1970</v>
      </c>
      <c r="C727" s="79" t="str">
        <f>IF(OR(('Hospitalisation Details'!C727="?"),ISBLANK('Hospitalisation Details'!C727:C3069)),"Sep",'Hospitalisation Details'!C727)</f>
        <v>Oct</v>
      </c>
      <c r="D727" s="70">
        <v>5</v>
      </c>
      <c r="E727" s="47" t="s">
        <v>760</v>
      </c>
      <c r="F727" s="80" t="s">
        <v>6755</v>
      </c>
      <c r="G727" s="70">
        <v>52</v>
      </c>
      <c r="H727" s="47">
        <v>0</v>
      </c>
      <c r="I727" s="48">
        <v>6183.46</v>
      </c>
      <c r="J727" s="47" t="s">
        <v>11</v>
      </c>
      <c r="K727" s="47" t="s">
        <v>11</v>
      </c>
      <c r="L727" s="47" t="s">
        <v>23</v>
      </c>
      <c r="M727" s="20"/>
    </row>
    <row r="728" spans="1:13" x14ac:dyDescent="0.25">
      <c r="A728" s="47" t="str">
        <f>IF('Hospitalisation Details'!A728:A3070="?","Unidentified",'Hospitalisation Details'!A728)</f>
        <v>Id1610</v>
      </c>
      <c r="B728" s="47">
        <f>IF('Hospitalisation Details'!B728="?",AVERAGE('Hospitalisation Details'!$B$2:$B$2344),'Hospitalisation Details'!B728)</f>
        <v>1988</v>
      </c>
      <c r="C728" s="79" t="str">
        <f>IF(OR(('Hospitalisation Details'!C728="?"),ISBLANK('Hospitalisation Details'!C728:C3070)),"Sep",'Hospitalisation Details'!C728)</f>
        <v>Nov</v>
      </c>
      <c r="D728" s="70">
        <v>1</v>
      </c>
      <c r="E728" s="47" t="s">
        <v>761</v>
      </c>
      <c r="F728" s="80" t="s">
        <v>6623</v>
      </c>
      <c r="G728" s="70">
        <v>34</v>
      </c>
      <c r="H728" s="47">
        <v>3</v>
      </c>
      <c r="I728" s="48">
        <v>6184.3</v>
      </c>
      <c r="J728" s="47" t="s">
        <v>11</v>
      </c>
      <c r="K728" s="47" t="s">
        <v>12</v>
      </c>
      <c r="L728" s="47" t="s">
        <v>13</v>
      </c>
      <c r="M728" s="20"/>
    </row>
    <row r="729" spans="1:13" x14ac:dyDescent="0.25">
      <c r="A729" s="47" t="str">
        <f>IF('Hospitalisation Details'!A729:A3071="?","Unidentified",'Hospitalisation Details'!A729)</f>
        <v>Id1609</v>
      </c>
      <c r="B729" s="47">
        <f>IF('Hospitalisation Details'!B729="?",AVERAGE('Hospitalisation Details'!$B$2:$B$2344),'Hospitalisation Details'!B729)</f>
        <v>1981</v>
      </c>
      <c r="C729" s="79" t="str">
        <f>IF(OR(('Hospitalisation Details'!C729="?"),ISBLANK('Hospitalisation Details'!C729:C3071)),"Sep",'Hospitalisation Details'!C729)</f>
        <v>Nov</v>
      </c>
      <c r="D729" s="70">
        <v>22</v>
      </c>
      <c r="E729" s="47" t="s">
        <v>762</v>
      </c>
      <c r="F729" s="80" t="s">
        <v>6756</v>
      </c>
      <c r="G729" s="70">
        <v>41</v>
      </c>
      <c r="H729" s="47">
        <v>0</v>
      </c>
      <c r="I729" s="48">
        <v>6185.32</v>
      </c>
      <c r="J729" s="47" t="s">
        <v>11</v>
      </c>
      <c r="K729" s="47" t="s">
        <v>16</v>
      </c>
      <c r="L729" s="47" t="s">
        <v>13</v>
      </c>
      <c r="M729" s="20"/>
    </row>
    <row r="730" spans="1:13" x14ac:dyDescent="0.25">
      <c r="A730" s="47" t="str">
        <f>IF('Hospitalisation Details'!A730:A3072="?","Unidentified",'Hospitalisation Details'!A730)</f>
        <v>Id1608</v>
      </c>
      <c r="B730" s="47">
        <f>IF('Hospitalisation Details'!B730="?",AVERAGE('Hospitalisation Details'!$B$2:$B$2344),'Hospitalisation Details'!B730)</f>
        <v>1981</v>
      </c>
      <c r="C730" s="79" t="str">
        <f>IF(OR(('Hospitalisation Details'!C730="?"),ISBLANK('Hospitalisation Details'!C730:C3072)),"Sep",'Hospitalisation Details'!C730)</f>
        <v>Oct</v>
      </c>
      <c r="D730" s="70">
        <v>1</v>
      </c>
      <c r="E730" s="47" t="s">
        <v>763</v>
      </c>
      <c r="F730" s="80" t="s">
        <v>6757</v>
      </c>
      <c r="G730" s="70">
        <v>41</v>
      </c>
      <c r="H730" s="47">
        <v>0</v>
      </c>
      <c r="I730" s="48">
        <v>6186.13</v>
      </c>
      <c r="J730" s="47" t="s">
        <v>11</v>
      </c>
      <c r="K730" s="47" t="s">
        <v>12</v>
      </c>
      <c r="L730" s="47" t="s">
        <v>42</v>
      </c>
      <c r="M730" s="20"/>
    </row>
    <row r="731" spans="1:13" x14ac:dyDescent="0.25">
      <c r="A731" s="47" t="str">
        <f>IF('Hospitalisation Details'!A731:A3073="?","Unidentified",'Hospitalisation Details'!A731)</f>
        <v>Id1607</v>
      </c>
      <c r="B731" s="47">
        <f>IF('Hospitalisation Details'!B731="?",AVERAGE('Hospitalisation Details'!$B$2:$B$2344),'Hospitalisation Details'!B731)</f>
        <v>1988</v>
      </c>
      <c r="C731" s="79" t="str">
        <f>IF(OR(('Hospitalisation Details'!C731="?"),ISBLANK('Hospitalisation Details'!C731:C3073)),"Sep",'Hospitalisation Details'!C731)</f>
        <v>Oct</v>
      </c>
      <c r="D731" s="70">
        <v>23</v>
      </c>
      <c r="E731" s="47" t="s">
        <v>764</v>
      </c>
      <c r="F731" s="80" t="s">
        <v>6758</v>
      </c>
      <c r="G731" s="70">
        <v>34</v>
      </c>
      <c r="H731" s="47">
        <v>3</v>
      </c>
      <c r="I731" s="48">
        <v>6196.45</v>
      </c>
      <c r="J731" s="47" t="s">
        <v>11</v>
      </c>
      <c r="K731" s="47" t="s">
        <v>16</v>
      </c>
      <c r="L731" s="47" t="s">
        <v>42</v>
      </c>
      <c r="M731" s="20"/>
    </row>
    <row r="732" spans="1:13" x14ac:dyDescent="0.25">
      <c r="A732" s="47" t="str">
        <f>IF('Hospitalisation Details'!A732:A3074="?","Unidentified",'Hospitalisation Details'!A732)</f>
        <v>Id1606</v>
      </c>
      <c r="B732" s="47">
        <f>IF('Hospitalisation Details'!B732="?",AVERAGE('Hospitalisation Details'!$B$2:$B$2344),'Hospitalisation Details'!B732)</f>
        <v>1985</v>
      </c>
      <c r="C732" s="79" t="str">
        <f>IF(OR(('Hospitalisation Details'!C732="?"),ISBLANK('Hospitalisation Details'!C732:C3074)),"Sep",'Hospitalisation Details'!C732)</f>
        <v>Jul</v>
      </c>
      <c r="D732" s="70">
        <v>22</v>
      </c>
      <c r="E732" s="47" t="s">
        <v>765</v>
      </c>
      <c r="F732" s="80" t="s">
        <v>6759</v>
      </c>
      <c r="G732" s="70">
        <v>37</v>
      </c>
      <c r="H732" s="47">
        <v>2</v>
      </c>
      <c r="I732" s="48">
        <v>6198.75</v>
      </c>
      <c r="J732" s="47" t="s">
        <v>11</v>
      </c>
      <c r="K732" s="47" t="s">
        <v>16</v>
      </c>
      <c r="L732" s="47" t="s">
        <v>23</v>
      </c>
      <c r="M732" s="20"/>
    </row>
    <row r="733" spans="1:13" x14ac:dyDescent="0.25">
      <c r="A733" s="47" t="str">
        <f>IF('Hospitalisation Details'!A733:A3075="?","Unidentified",'Hospitalisation Details'!A733)</f>
        <v>Id1605</v>
      </c>
      <c r="B733" s="47">
        <f>IF('Hospitalisation Details'!B733="?",AVERAGE('Hospitalisation Details'!$B$2:$B$2344),'Hospitalisation Details'!B733)</f>
        <v>1985</v>
      </c>
      <c r="C733" s="79" t="str">
        <f>IF(OR(('Hospitalisation Details'!C733="?"),ISBLANK('Hospitalisation Details'!C733:C3075)),"Sep",'Hospitalisation Details'!C733)</f>
        <v>Dec</v>
      </c>
      <c r="D733" s="70">
        <v>20</v>
      </c>
      <c r="E733" s="47" t="s">
        <v>766</v>
      </c>
      <c r="F733" s="80" t="s">
        <v>6760</v>
      </c>
      <c r="G733" s="70">
        <v>37</v>
      </c>
      <c r="H733" s="47">
        <v>2</v>
      </c>
      <c r="I733" s="48">
        <v>6203.9</v>
      </c>
      <c r="J733" s="47" t="s">
        <v>16</v>
      </c>
      <c r="K733" s="47" t="s">
        <v>11</v>
      </c>
      <c r="L733" s="47" t="s">
        <v>23</v>
      </c>
      <c r="M733" s="20"/>
    </row>
    <row r="734" spans="1:13" x14ac:dyDescent="0.25">
      <c r="A734" s="47" t="str">
        <f>IF('Hospitalisation Details'!A734:A3076="?","Unidentified",'Hospitalisation Details'!A734)</f>
        <v>Id1604</v>
      </c>
      <c r="B734" s="47">
        <f>IF('Hospitalisation Details'!B734="?",AVERAGE('Hospitalisation Details'!$B$2:$B$2344),'Hospitalisation Details'!B734)</f>
        <v>1985</v>
      </c>
      <c r="C734" s="79" t="str">
        <f>IF(OR(('Hospitalisation Details'!C734="?"),ISBLANK('Hospitalisation Details'!C734:C3076)),"Sep",'Hospitalisation Details'!C734)</f>
        <v>Sep</v>
      </c>
      <c r="D734" s="70">
        <v>22</v>
      </c>
      <c r="E734" s="47" t="s">
        <v>767</v>
      </c>
      <c r="F734" s="80" t="s">
        <v>6761</v>
      </c>
      <c r="G734" s="70">
        <v>37</v>
      </c>
      <c r="H734" s="47">
        <v>2</v>
      </c>
      <c r="I734" s="48">
        <v>6203.9</v>
      </c>
      <c r="J734" s="47" t="s">
        <v>11</v>
      </c>
      <c r="K734" s="47" t="s">
        <v>11</v>
      </c>
      <c r="L734" s="47" t="s">
        <v>23</v>
      </c>
      <c r="M734" s="20"/>
    </row>
    <row r="735" spans="1:13" x14ac:dyDescent="0.25">
      <c r="A735" s="47" t="str">
        <f>IF('Hospitalisation Details'!A735:A3077="?","Unidentified",'Hospitalisation Details'!A735)</f>
        <v>Id1603</v>
      </c>
      <c r="B735" s="47">
        <f>IF('Hospitalisation Details'!B735="?",AVERAGE('Hospitalisation Details'!$B$2:$B$2344),'Hospitalisation Details'!B735)</f>
        <v>1999</v>
      </c>
      <c r="C735" s="79" t="str">
        <f>IF(OR(('Hospitalisation Details'!C735="?"),ISBLANK('Hospitalisation Details'!C735:C3077)),"Sep",'Hospitalisation Details'!C735)</f>
        <v>Sep</v>
      </c>
      <c r="D735" s="70">
        <v>10</v>
      </c>
      <c r="E735" s="47" t="s">
        <v>768</v>
      </c>
      <c r="F735" s="80" t="s">
        <v>6762</v>
      </c>
      <c r="G735" s="70">
        <v>23</v>
      </c>
      <c r="H735" s="47">
        <v>0</v>
      </c>
      <c r="I735" s="48">
        <v>6207.26</v>
      </c>
      <c r="J735" s="47" t="s">
        <v>11</v>
      </c>
      <c r="K735" s="47" t="s">
        <v>11</v>
      </c>
      <c r="L735" s="47" t="s">
        <v>535</v>
      </c>
      <c r="M735" s="20"/>
    </row>
    <row r="736" spans="1:13" x14ac:dyDescent="0.25">
      <c r="A736" s="47" t="str">
        <f>IF('Hospitalisation Details'!A736:A3078="?","Unidentified",'Hospitalisation Details'!A736)</f>
        <v>Id1602</v>
      </c>
      <c r="B736" s="47">
        <f>IF('Hospitalisation Details'!B736="?",AVERAGE('Hospitalisation Details'!$B$2:$B$2344),'Hospitalisation Details'!B736)</f>
        <v>1992</v>
      </c>
      <c r="C736" s="79" t="str">
        <f>IF(OR(('Hospitalisation Details'!C736="?"),ISBLANK('Hospitalisation Details'!C736:C3078)),"Sep",'Hospitalisation Details'!C736)</f>
        <v>Aug</v>
      </c>
      <c r="D736" s="70">
        <v>12</v>
      </c>
      <c r="E736" s="47" t="s">
        <v>769</v>
      </c>
      <c r="F736" s="80" t="s">
        <v>6763</v>
      </c>
      <c r="G736" s="70">
        <v>30</v>
      </c>
      <c r="H736" s="47">
        <v>0</v>
      </c>
      <c r="I736" s="48">
        <v>6208.5</v>
      </c>
      <c r="J736" s="47" t="s">
        <v>11</v>
      </c>
      <c r="K736" s="47" t="s">
        <v>16</v>
      </c>
      <c r="L736" s="47" t="s">
        <v>300</v>
      </c>
      <c r="M736" s="20"/>
    </row>
    <row r="737" spans="1:13" x14ac:dyDescent="0.25">
      <c r="A737" s="47" t="str">
        <f>IF('Hospitalisation Details'!A737:A3079="?","Unidentified",'Hospitalisation Details'!A737)</f>
        <v>Id1601</v>
      </c>
      <c r="B737" s="47">
        <f>IF('Hospitalisation Details'!B737="?",AVERAGE('Hospitalisation Details'!$B$2:$B$2344),'Hospitalisation Details'!B737)</f>
        <v>1972</v>
      </c>
      <c r="C737" s="79" t="str">
        <f>IF(OR(('Hospitalisation Details'!C737="?"),ISBLANK('Hospitalisation Details'!C737:C3079)),"Sep",'Hospitalisation Details'!C737)</f>
        <v>Jun</v>
      </c>
      <c r="D737" s="70">
        <v>29</v>
      </c>
      <c r="E737" s="47" t="s">
        <v>770</v>
      </c>
      <c r="F737" s="80" t="s">
        <v>6764</v>
      </c>
      <c r="G737" s="70">
        <v>50</v>
      </c>
      <c r="H737" s="47">
        <v>0</v>
      </c>
      <c r="I737" s="48">
        <v>6219.93</v>
      </c>
      <c r="J737" s="47" t="s">
        <v>11</v>
      </c>
      <c r="K737" s="47" t="s">
        <v>11</v>
      </c>
      <c r="L737" s="47" t="s">
        <v>13</v>
      </c>
      <c r="M737" s="20"/>
    </row>
    <row r="738" spans="1:13" x14ac:dyDescent="0.25">
      <c r="A738" s="47" t="str">
        <f>IF('Hospitalisation Details'!A738:A3080="?","Unidentified",'Hospitalisation Details'!A738)</f>
        <v>Id1600</v>
      </c>
      <c r="B738" s="47">
        <f>IF('Hospitalisation Details'!B738="?",AVERAGE('Hospitalisation Details'!$B$2:$B$2344),'Hospitalisation Details'!B738)</f>
        <v>1978</v>
      </c>
      <c r="C738" s="79" t="str">
        <f>IF(OR(('Hospitalisation Details'!C738="?"),ISBLANK('Hospitalisation Details'!C738:C3080)),"Sep",'Hospitalisation Details'!C738)</f>
        <v>Sep</v>
      </c>
      <c r="D738" s="70">
        <v>19</v>
      </c>
      <c r="E738" s="47" t="s">
        <v>771</v>
      </c>
      <c r="F738" s="80" t="s">
        <v>6765</v>
      </c>
      <c r="G738" s="70">
        <v>44</v>
      </c>
      <c r="H738" s="47">
        <v>2</v>
      </c>
      <c r="I738" s="48">
        <v>6236.95</v>
      </c>
      <c r="J738" s="47" t="s">
        <v>11</v>
      </c>
      <c r="K738" s="47" t="s">
        <v>11</v>
      </c>
      <c r="L738" s="47" t="s">
        <v>13</v>
      </c>
      <c r="M738" s="20"/>
    </row>
    <row r="739" spans="1:13" x14ac:dyDescent="0.25">
      <c r="A739" s="47" t="str">
        <f>IF('Hospitalisation Details'!A739:A3081="?","Unidentified",'Hospitalisation Details'!A739)</f>
        <v>Id1599</v>
      </c>
      <c r="B739" s="47">
        <f>IF('Hospitalisation Details'!B739="?",AVERAGE('Hospitalisation Details'!$B$2:$B$2344),'Hospitalisation Details'!B739)</f>
        <v>1983</v>
      </c>
      <c r="C739" s="79" t="str">
        <f>IF(OR(('Hospitalisation Details'!C739="?"),ISBLANK('Hospitalisation Details'!C739:C3081)),"Sep",'Hospitalisation Details'!C739)</f>
        <v>Aug</v>
      </c>
      <c r="D739" s="70">
        <v>11</v>
      </c>
      <c r="E739" s="47" t="s">
        <v>772</v>
      </c>
      <c r="F739" s="80" t="s">
        <v>6744</v>
      </c>
      <c r="G739" s="70">
        <v>39</v>
      </c>
      <c r="H739" s="47">
        <v>1</v>
      </c>
      <c r="I739" s="48">
        <v>6238.3</v>
      </c>
      <c r="J739" s="47" t="s">
        <v>11</v>
      </c>
      <c r="K739" s="47" t="s">
        <v>16</v>
      </c>
      <c r="L739" s="47" t="s">
        <v>42</v>
      </c>
      <c r="M739" s="20"/>
    </row>
    <row r="740" spans="1:13" x14ac:dyDescent="0.25">
      <c r="A740" s="47" t="str">
        <f>IF('Hospitalisation Details'!A740:A3082="?","Unidentified",'Hospitalisation Details'!A740)</f>
        <v>Id1598</v>
      </c>
      <c r="B740" s="47">
        <f>IF('Hospitalisation Details'!B740="?",AVERAGE('Hospitalisation Details'!$B$2:$B$2344),'Hospitalisation Details'!B740)</f>
        <v>1979</v>
      </c>
      <c r="C740" s="79" t="str">
        <f>IF(OR(('Hospitalisation Details'!C740="?"),ISBLANK('Hospitalisation Details'!C740:C3082)),"Sep",'Hospitalisation Details'!C740)</f>
        <v>Oct</v>
      </c>
      <c r="D740" s="70">
        <v>10</v>
      </c>
      <c r="E740" s="47" t="s">
        <v>773</v>
      </c>
      <c r="F740" s="80" t="s">
        <v>6766</v>
      </c>
      <c r="G740" s="70">
        <v>43</v>
      </c>
      <c r="H740" s="47">
        <v>0</v>
      </c>
      <c r="I740" s="48">
        <v>6250.44</v>
      </c>
      <c r="J740" s="47" t="s">
        <v>11</v>
      </c>
      <c r="K740" s="47" t="s">
        <v>16</v>
      </c>
      <c r="L740" s="47" t="s">
        <v>42</v>
      </c>
      <c r="M740" s="20"/>
    </row>
    <row r="741" spans="1:13" x14ac:dyDescent="0.25">
      <c r="A741" s="47" t="str">
        <f>IF('Hospitalisation Details'!A741:A3083="?","Unidentified",'Hospitalisation Details'!A741)</f>
        <v>Id1597</v>
      </c>
      <c r="B741" s="47">
        <f>IF('Hospitalisation Details'!B741="?",AVERAGE('Hospitalisation Details'!$B$2:$B$2344),'Hospitalisation Details'!B741)</f>
        <v>1972</v>
      </c>
      <c r="C741" s="79" t="str">
        <f>IF(OR(('Hospitalisation Details'!C741="?"),ISBLANK('Hospitalisation Details'!C741:C3083)),"Sep",'Hospitalisation Details'!C741)</f>
        <v>Nov</v>
      </c>
      <c r="D741" s="70">
        <v>11</v>
      </c>
      <c r="E741" s="47" t="s">
        <v>774</v>
      </c>
      <c r="F741" s="80" t="s">
        <v>6767</v>
      </c>
      <c r="G741" s="70">
        <v>50</v>
      </c>
      <c r="H741" s="47">
        <v>0</v>
      </c>
      <c r="I741" s="48">
        <v>6253.85</v>
      </c>
      <c r="J741" s="47" t="s">
        <v>11</v>
      </c>
      <c r="K741" s="47" t="s">
        <v>11</v>
      </c>
      <c r="L741" s="47" t="s">
        <v>13</v>
      </c>
      <c r="M741" s="20"/>
    </row>
    <row r="742" spans="1:13" x14ac:dyDescent="0.25">
      <c r="A742" s="47" t="str">
        <f>IF('Hospitalisation Details'!A742:A3084="?","Unidentified",'Hospitalisation Details'!A742)</f>
        <v>Id1596</v>
      </c>
      <c r="B742" s="47">
        <f>IF('Hospitalisation Details'!B742="?",AVERAGE('Hospitalisation Details'!$B$2:$B$2344),'Hospitalisation Details'!B742)</f>
        <v>1972</v>
      </c>
      <c r="C742" s="79" t="str">
        <f>IF(OR(('Hospitalisation Details'!C742="?"),ISBLANK('Hospitalisation Details'!C742:C3084)),"Sep",'Hospitalisation Details'!C742)</f>
        <v>Sep</v>
      </c>
      <c r="D742" s="70">
        <v>8</v>
      </c>
      <c r="E742" s="47" t="s">
        <v>775</v>
      </c>
      <c r="F742" s="80" t="s">
        <v>6768</v>
      </c>
      <c r="G742" s="70">
        <v>50</v>
      </c>
      <c r="H742" s="47">
        <v>0</v>
      </c>
      <c r="I742" s="48">
        <v>6254.13</v>
      </c>
      <c r="J742" s="47" t="s">
        <v>11</v>
      </c>
      <c r="K742" s="47" t="s">
        <v>11</v>
      </c>
      <c r="L742" s="47" t="s">
        <v>23</v>
      </c>
      <c r="M742" s="20"/>
    </row>
    <row r="743" spans="1:13" x14ac:dyDescent="0.25">
      <c r="A743" s="47" t="str">
        <f>IF('Hospitalisation Details'!A743:A3085="?","Unidentified",'Hospitalisation Details'!A743)</f>
        <v>Id1595</v>
      </c>
      <c r="B743" s="47">
        <f>IF('Hospitalisation Details'!B743="?",AVERAGE('Hospitalisation Details'!$B$2:$B$2344),'Hospitalisation Details'!B743)</f>
        <v>1970</v>
      </c>
      <c r="C743" s="79" t="str">
        <f>IF(OR(('Hospitalisation Details'!C743="?"),ISBLANK('Hospitalisation Details'!C743:C3085)),"Sep",'Hospitalisation Details'!C743)</f>
        <v>Oct</v>
      </c>
      <c r="D743" s="70">
        <v>11</v>
      </c>
      <c r="E743" s="47" t="s">
        <v>776</v>
      </c>
      <c r="F743" s="80" t="s">
        <v>6769</v>
      </c>
      <c r="G743" s="70">
        <v>52</v>
      </c>
      <c r="H743" s="47">
        <v>0</v>
      </c>
      <c r="I743" s="48">
        <v>6255.38</v>
      </c>
      <c r="J743" s="47" t="s">
        <v>11</v>
      </c>
      <c r="K743" s="47" t="s">
        <v>11</v>
      </c>
      <c r="L743" s="47" t="s">
        <v>13</v>
      </c>
      <c r="M743" s="20"/>
    </row>
    <row r="744" spans="1:13" x14ac:dyDescent="0.25">
      <c r="A744" s="47" t="str">
        <f>IF('Hospitalisation Details'!A744:A3086="?","Unidentified",'Hospitalisation Details'!A744)</f>
        <v>Id1594</v>
      </c>
      <c r="B744" s="47">
        <f>IF('Hospitalisation Details'!B744="?",AVERAGE('Hospitalisation Details'!$B$2:$B$2344),'Hospitalisation Details'!B744)</f>
        <v>1995</v>
      </c>
      <c r="C744" s="79" t="str">
        <f>IF(OR(('Hospitalisation Details'!C744="?"),ISBLANK('Hospitalisation Details'!C744:C3086)),"Sep",'Hospitalisation Details'!C744)</f>
        <v>Oct</v>
      </c>
      <c r="D744" s="70">
        <v>17</v>
      </c>
      <c r="E744" s="47" t="s">
        <v>777</v>
      </c>
      <c r="F744" s="80" t="s">
        <v>6770</v>
      </c>
      <c r="G744" s="70">
        <v>27</v>
      </c>
      <c r="H744" s="47">
        <v>0</v>
      </c>
      <c r="I744" s="48">
        <v>6261.2</v>
      </c>
      <c r="J744" s="47" t="s">
        <v>11</v>
      </c>
      <c r="K744" s="47" t="s">
        <v>16</v>
      </c>
      <c r="L744" s="47" t="s">
        <v>535</v>
      </c>
      <c r="M744" s="20"/>
    </row>
    <row r="745" spans="1:13" x14ac:dyDescent="0.25">
      <c r="A745" s="47" t="str">
        <f>IF('Hospitalisation Details'!A745:A3087="?","Unidentified",'Hospitalisation Details'!A745)</f>
        <v>Id1593</v>
      </c>
      <c r="B745" s="47">
        <f>IF('Hospitalisation Details'!B745="?",AVERAGE('Hospitalisation Details'!$B$2:$B$2344),'Hospitalisation Details'!B745)</f>
        <v>1984</v>
      </c>
      <c r="C745" s="79" t="str">
        <f>IF(OR(('Hospitalisation Details'!C745="?"),ISBLANK('Hospitalisation Details'!C745:C3087)),"Sep",'Hospitalisation Details'!C745)</f>
        <v>Sep</v>
      </c>
      <c r="D745" s="70">
        <v>25</v>
      </c>
      <c r="E745" s="47" t="s">
        <v>778</v>
      </c>
      <c r="F745" s="80" t="s">
        <v>6771</v>
      </c>
      <c r="G745" s="70">
        <v>38</v>
      </c>
      <c r="H745" s="47">
        <v>3</v>
      </c>
      <c r="I745" s="48">
        <v>6269.33</v>
      </c>
      <c r="J745" s="47" t="s">
        <v>11</v>
      </c>
      <c r="K745" s="47" t="s">
        <v>16</v>
      </c>
      <c r="L745" s="47" t="s">
        <v>13</v>
      </c>
      <c r="M745" s="20"/>
    </row>
    <row r="746" spans="1:13" x14ac:dyDescent="0.25">
      <c r="A746" s="47" t="str">
        <f>IF('Hospitalisation Details'!A746:A3088="?","Unidentified",'Hospitalisation Details'!A746)</f>
        <v>Id1592</v>
      </c>
      <c r="B746" s="47">
        <f>IF('Hospitalisation Details'!B746="?",AVERAGE('Hospitalisation Details'!$B$2:$B$2344),'Hospitalisation Details'!B746)</f>
        <v>1981</v>
      </c>
      <c r="C746" s="79" t="str">
        <f>IF(OR(('Hospitalisation Details'!C746="?"),ISBLANK('Hospitalisation Details'!C746:C3088)),"Sep",'Hospitalisation Details'!C746)</f>
        <v>Jun</v>
      </c>
      <c r="D746" s="70">
        <v>30</v>
      </c>
      <c r="E746" s="47" t="s">
        <v>779</v>
      </c>
      <c r="F746" s="80" t="s">
        <v>6772</v>
      </c>
      <c r="G746" s="70">
        <v>41</v>
      </c>
      <c r="H746" s="47">
        <v>1</v>
      </c>
      <c r="I746" s="48">
        <v>6272.48</v>
      </c>
      <c r="J746" s="47" t="s">
        <v>16</v>
      </c>
      <c r="K746" s="47" t="s">
        <v>12</v>
      </c>
      <c r="L746" s="47" t="s">
        <v>13</v>
      </c>
      <c r="M746" s="20"/>
    </row>
    <row r="747" spans="1:13" x14ac:dyDescent="0.25">
      <c r="A747" s="47" t="str">
        <f>IF('Hospitalisation Details'!A747:A3089="?","Unidentified",'Hospitalisation Details'!A747)</f>
        <v>Id1591</v>
      </c>
      <c r="B747" s="47">
        <f>IF('Hospitalisation Details'!B747="?",AVERAGE('Hospitalisation Details'!$B$2:$B$2344),'Hospitalisation Details'!B747)</f>
        <v>1993</v>
      </c>
      <c r="C747" s="79" t="str">
        <f>IF(OR(('Hospitalisation Details'!C747="?"),ISBLANK('Hospitalisation Details'!C747:C3089)),"Sep",'Hospitalisation Details'!C747)</f>
        <v>Oct</v>
      </c>
      <c r="D747" s="70">
        <v>16</v>
      </c>
      <c r="E747" s="47" t="s">
        <v>780</v>
      </c>
      <c r="F747" s="80" t="s">
        <v>6773</v>
      </c>
      <c r="G747" s="70">
        <v>29</v>
      </c>
      <c r="H747" s="47">
        <v>0</v>
      </c>
      <c r="I747" s="48">
        <v>6276.3</v>
      </c>
      <c r="J747" s="47" t="s">
        <v>11</v>
      </c>
      <c r="K747" s="47" t="s">
        <v>16</v>
      </c>
      <c r="L747" s="47" t="s">
        <v>200</v>
      </c>
      <c r="M747" s="20"/>
    </row>
    <row r="748" spans="1:13" x14ac:dyDescent="0.25">
      <c r="A748" s="47" t="str">
        <f>IF('Hospitalisation Details'!A748:A3090="?","Unidentified",'Hospitalisation Details'!A748)</f>
        <v>Id1590</v>
      </c>
      <c r="B748" s="47">
        <f>IF('Hospitalisation Details'!B748="?",AVERAGE('Hospitalisation Details'!$B$2:$B$2344),'Hospitalisation Details'!B748)</f>
        <v>1981</v>
      </c>
      <c r="C748" s="79" t="str">
        <f>IF(OR(('Hospitalisation Details'!C748="?"),ISBLANK('Hospitalisation Details'!C748:C3090)),"Sep",'Hospitalisation Details'!C748)</f>
        <v>Nov</v>
      </c>
      <c r="D748" s="70">
        <v>24</v>
      </c>
      <c r="E748" s="47" t="s">
        <v>781</v>
      </c>
      <c r="F748" s="80" t="s">
        <v>6774</v>
      </c>
      <c r="G748" s="70">
        <v>41</v>
      </c>
      <c r="H748" s="47">
        <v>1</v>
      </c>
      <c r="I748" s="48">
        <v>6282.24</v>
      </c>
      <c r="J748" s="47" t="s">
        <v>11</v>
      </c>
      <c r="K748" s="47" t="s">
        <v>16</v>
      </c>
      <c r="L748" s="47" t="s">
        <v>42</v>
      </c>
      <c r="M748" s="20"/>
    </row>
    <row r="749" spans="1:13" x14ac:dyDescent="0.25">
      <c r="A749" s="47" t="str">
        <f>IF('Hospitalisation Details'!A749:A3091="?","Unidentified",'Hospitalisation Details'!A749)</f>
        <v>Id1589</v>
      </c>
      <c r="B749" s="47">
        <f>IF('Hospitalisation Details'!B749="?",AVERAGE('Hospitalisation Details'!$B$2:$B$2344),'Hospitalisation Details'!B749)</f>
        <v>1981</v>
      </c>
      <c r="C749" s="79" t="str">
        <f>IF(OR(('Hospitalisation Details'!C749="?"),ISBLANK('Hospitalisation Details'!C749:C3091)),"Sep",'Hospitalisation Details'!C749)</f>
        <v>Aug</v>
      </c>
      <c r="D749" s="70">
        <v>26</v>
      </c>
      <c r="E749" s="47" t="s">
        <v>782</v>
      </c>
      <c r="F749" s="80" t="s">
        <v>6775</v>
      </c>
      <c r="G749" s="70">
        <v>41</v>
      </c>
      <c r="H749" s="47">
        <v>1</v>
      </c>
      <c r="I749" s="48">
        <v>6289.75</v>
      </c>
      <c r="J749" s="47" t="s">
        <v>11</v>
      </c>
      <c r="K749" s="47" t="s">
        <v>12</v>
      </c>
      <c r="L749" s="47" t="s">
        <v>13</v>
      </c>
      <c r="M749" s="20"/>
    </row>
    <row r="750" spans="1:13" x14ac:dyDescent="0.25">
      <c r="A750" s="47" t="str">
        <f>IF('Hospitalisation Details'!A750:A3092="?","Unidentified",'Hospitalisation Details'!A750)</f>
        <v>Id1588</v>
      </c>
      <c r="B750" s="47">
        <f>IF('Hospitalisation Details'!B750="?",AVERAGE('Hospitalisation Details'!$B$2:$B$2344),'Hospitalisation Details'!B750)</f>
        <v>1996</v>
      </c>
      <c r="C750" s="79" t="str">
        <f>IF(OR(('Hospitalisation Details'!C750="?"),ISBLANK('Hospitalisation Details'!C750:C3092)),"Sep",'Hospitalisation Details'!C750)</f>
        <v>Jul</v>
      </c>
      <c r="D750" s="70">
        <v>4</v>
      </c>
      <c r="E750" s="47" t="s">
        <v>783</v>
      </c>
      <c r="F750" s="80" t="s">
        <v>6776</v>
      </c>
      <c r="G750" s="70">
        <v>26</v>
      </c>
      <c r="H750" s="47">
        <v>0</v>
      </c>
      <c r="I750" s="48">
        <v>6293.63</v>
      </c>
      <c r="J750" s="47" t="s">
        <v>11</v>
      </c>
      <c r="K750" s="47" t="s">
        <v>12</v>
      </c>
      <c r="L750" s="47" t="s">
        <v>300</v>
      </c>
      <c r="M750" s="20"/>
    </row>
    <row r="751" spans="1:13" x14ac:dyDescent="0.25">
      <c r="A751" s="47" t="str">
        <f>IF('Hospitalisation Details'!A751:A3093="?","Unidentified",'Hospitalisation Details'!A751)</f>
        <v>Id1587</v>
      </c>
      <c r="B751" s="47">
        <f>IF('Hospitalisation Details'!B751="?",AVERAGE('Hospitalisation Details'!$B$2:$B$2344),'Hospitalisation Details'!B751)</f>
        <v>1974</v>
      </c>
      <c r="C751" s="79" t="str">
        <f>IF(OR(('Hospitalisation Details'!C751="?"),ISBLANK('Hospitalisation Details'!C751:C3093)),"Sep",'Hospitalisation Details'!C751)</f>
        <v>Sep</v>
      </c>
      <c r="D751" s="70">
        <v>17</v>
      </c>
      <c r="E751" s="47" t="s">
        <v>784</v>
      </c>
      <c r="F751" s="80" t="s">
        <v>6777</v>
      </c>
      <c r="G751" s="70">
        <v>48</v>
      </c>
      <c r="H751" s="47">
        <v>0</v>
      </c>
      <c r="I751" s="48">
        <v>6302.23</v>
      </c>
      <c r="J751" s="47" t="s">
        <v>11</v>
      </c>
      <c r="K751" s="47" t="s">
        <v>16</v>
      </c>
      <c r="L751" s="47" t="s">
        <v>13</v>
      </c>
      <c r="M751" s="20"/>
    </row>
    <row r="752" spans="1:13" x14ac:dyDescent="0.25">
      <c r="A752" s="47" t="str">
        <f>IF('Hospitalisation Details'!A752:A3094="?","Unidentified",'Hospitalisation Details'!A752)</f>
        <v>Id1586</v>
      </c>
      <c r="B752" s="47">
        <f>IF('Hospitalisation Details'!B752="?",AVERAGE('Hospitalisation Details'!$B$2:$B$2344),'Hospitalisation Details'!B752)</f>
        <v>1969</v>
      </c>
      <c r="C752" s="79" t="str">
        <f>IF(OR(('Hospitalisation Details'!C752="?"),ISBLANK('Hospitalisation Details'!C752:C3094)),"Sep",'Hospitalisation Details'!C752)</f>
        <v>Sep</v>
      </c>
      <c r="D752" s="70">
        <v>4</v>
      </c>
      <c r="E752" s="47" t="s">
        <v>785</v>
      </c>
      <c r="F752" s="80" t="s">
        <v>6778</v>
      </c>
      <c r="G752" s="70">
        <v>53</v>
      </c>
      <c r="H752" s="47">
        <v>0</v>
      </c>
      <c r="I752" s="48">
        <v>6305.61</v>
      </c>
      <c r="J752" s="47" t="s">
        <v>11</v>
      </c>
      <c r="K752" s="47" t="s">
        <v>11</v>
      </c>
      <c r="L752" s="47" t="s">
        <v>23</v>
      </c>
      <c r="M752" s="20"/>
    </row>
    <row r="753" spans="1:13" x14ac:dyDescent="0.25">
      <c r="A753" s="47" t="str">
        <f>IF('Hospitalisation Details'!A753:A3095="?","Unidentified",'Hospitalisation Details'!A753)</f>
        <v>Id1585</v>
      </c>
      <c r="B753" s="47">
        <f>IF('Hospitalisation Details'!B753="?",AVERAGE('Hospitalisation Details'!$B$2:$B$2344),'Hospitalisation Details'!B753)</f>
        <v>2004</v>
      </c>
      <c r="C753" s="79" t="str">
        <f>IF(OR(('Hospitalisation Details'!C753="?"),ISBLANK('Hospitalisation Details'!C753:C3095)),"Sep",'Hospitalisation Details'!C753)</f>
        <v>Jul</v>
      </c>
      <c r="D753" s="70">
        <v>27</v>
      </c>
      <c r="E753" s="47" t="s">
        <v>786</v>
      </c>
      <c r="F753" s="80" t="s">
        <v>6280</v>
      </c>
      <c r="G753" s="70">
        <v>18</v>
      </c>
      <c r="H753" s="47">
        <v>0</v>
      </c>
      <c r="I753" s="48">
        <v>6311.11</v>
      </c>
      <c r="J753" s="47" t="s">
        <v>11</v>
      </c>
      <c r="K753" s="47" t="s">
        <v>11</v>
      </c>
      <c r="L753" s="47" t="s">
        <v>42</v>
      </c>
      <c r="M753" s="20"/>
    </row>
    <row r="754" spans="1:13" x14ac:dyDescent="0.25">
      <c r="A754" s="47" t="str">
        <f>IF('Hospitalisation Details'!A754:A3096="?","Unidentified",'Hospitalisation Details'!A754)</f>
        <v>Id1584</v>
      </c>
      <c r="B754" s="47">
        <f>IF('Hospitalisation Details'!B754="?",AVERAGE('Hospitalisation Details'!$B$2:$B$2344),'Hospitalisation Details'!B754)</f>
        <v>1985</v>
      </c>
      <c r="C754" s="79" t="str">
        <f>IF(OR(('Hospitalisation Details'!C754="?"),ISBLANK('Hospitalisation Details'!C754:C3096)),"Sep",'Hospitalisation Details'!C754)</f>
        <v>Nov</v>
      </c>
      <c r="D754" s="70">
        <v>19</v>
      </c>
      <c r="E754" s="47" t="s">
        <v>787</v>
      </c>
      <c r="F754" s="80" t="s">
        <v>6779</v>
      </c>
      <c r="G754" s="70">
        <v>37</v>
      </c>
      <c r="H754" s="47">
        <v>2</v>
      </c>
      <c r="I754" s="48">
        <v>6311.95</v>
      </c>
      <c r="J754" s="47" t="s">
        <v>11</v>
      </c>
      <c r="K754" s="47" t="s">
        <v>16</v>
      </c>
      <c r="L754" s="47" t="s">
        <v>42</v>
      </c>
      <c r="M754" s="20"/>
    </row>
    <row r="755" spans="1:13" x14ac:dyDescent="0.25">
      <c r="A755" s="47" t="str">
        <f>IF('Hospitalisation Details'!A755:A3097="?","Unidentified",'Hospitalisation Details'!A755)</f>
        <v>Id1583</v>
      </c>
      <c r="B755" s="47">
        <f>IF('Hospitalisation Details'!B755="?",AVERAGE('Hospitalisation Details'!$B$2:$B$2344),'Hospitalisation Details'!B755)</f>
        <v>1985</v>
      </c>
      <c r="C755" s="79" t="str">
        <f>IF(OR(('Hospitalisation Details'!C755="?"),ISBLANK('Hospitalisation Details'!C755:C3097)),"Sep",'Hospitalisation Details'!C755)</f>
        <v>Dec</v>
      </c>
      <c r="D755" s="70">
        <v>15</v>
      </c>
      <c r="E755" s="47" t="s">
        <v>788</v>
      </c>
      <c r="F755" s="80" t="s">
        <v>6780</v>
      </c>
      <c r="G755" s="70">
        <v>37</v>
      </c>
      <c r="H755" s="47">
        <v>2</v>
      </c>
      <c r="I755" s="48">
        <v>6313.76</v>
      </c>
      <c r="J755" s="47" t="s">
        <v>11</v>
      </c>
      <c r="K755" s="47" t="s">
        <v>16</v>
      </c>
      <c r="L755" s="47" t="s">
        <v>13</v>
      </c>
      <c r="M755" s="20"/>
    </row>
    <row r="756" spans="1:13" x14ac:dyDescent="0.25">
      <c r="A756" s="47" t="str">
        <f>IF('Hospitalisation Details'!A756:A3098="?","Unidentified",'Hospitalisation Details'!A756)</f>
        <v>Id1582</v>
      </c>
      <c r="B756" s="47">
        <f>IF('Hospitalisation Details'!B756="?",AVERAGE('Hospitalisation Details'!$B$2:$B$2344),'Hospitalisation Details'!B756)</f>
        <v>1990</v>
      </c>
      <c r="C756" s="79" t="str">
        <f>IF(OR(('Hospitalisation Details'!C756="?"),ISBLANK('Hospitalisation Details'!C756:C3098)),"Sep",'Hospitalisation Details'!C756)</f>
        <v>Aug</v>
      </c>
      <c r="D756" s="70">
        <v>13</v>
      </c>
      <c r="E756" s="47" t="s">
        <v>789</v>
      </c>
      <c r="F756" s="80" t="s">
        <v>6781</v>
      </c>
      <c r="G756" s="70">
        <v>32</v>
      </c>
      <c r="H756" s="47">
        <v>3</v>
      </c>
      <c r="I756" s="48">
        <v>6334.34</v>
      </c>
      <c r="J756" s="47" t="s">
        <v>11</v>
      </c>
      <c r="K756" s="47" t="s">
        <v>11</v>
      </c>
      <c r="L756" s="47" t="s">
        <v>247</v>
      </c>
      <c r="M756" s="20"/>
    </row>
    <row r="757" spans="1:13" x14ac:dyDescent="0.25">
      <c r="A757" s="47" t="str">
        <f>IF('Hospitalisation Details'!A757:A3099="?","Unidentified",'Hospitalisation Details'!A757)</f>
        <v>Id1581</v>
      </c>
      <c r="B757" s="47">
        <f>IF('Hospitalisation Details'!B757="?",AVERAGE('Hospitalisation Details'!$B$2:$B$2344),'Hospitalisation Details'!B757)</f>
        <v>1986</v>
      </c>
      <c r="C757" s="79" t="str">
        <f>IF(OR(('Hospitalisation Details'!C757="?"),ISBLANK('Hospitalisation Details'!C757:C3099)),"Sep",'Hospitalisation Details'!C757)</f>
        <v>Sep</v>
      </c>
      <c r="D757" s="70">
        <v>25</v>
      </c>
      <c r="E757" s="47" t="s">
        <v>790</v>
      </c>
      <c r="F757" s="80" t="s">
        <v>6782</v>
      </c>
      <c r="G757" s="70">
        <v>36</v>
      </c>
      <c r="H757" s="47">
        <v>3</v>
      </c>
      <c r="I757" s="48">
        <v>6335.64</v>
      </c>
      <c r="J757" s="47" t="s">
        <v>11</v>
      </c>
      <c r="K757" s="47" t="s">
        <v>11</v>
      </c>
      <c r="L757" s="47" t="s">
        <v>13</v>
      </c>
      <c r="M757" s="20"/>
    </row>
    <row r="758" spans="1:13" x14ac:dyDescent="0.25">
      <c r="A758" s="47" t="str">
        <f>IF('Hospitalisation Details'!A758:A3100="?","Unidentified",'Hospitalisation Details'!A758)</f>
        <v>Id1580</v>
      </c>
      <c r="B758" s="47">
        <f>IF('Hospitalisation Details'!B758="?",AVERAGE('Hospitalisation Details'!$B$2:$B$2344),'Hospitalisation Details'!B758)</f>
        <v>1983</v>
      </c>
      <c r="C758" s="79" t="str">
        <f>IF(OR(('Hospitalisation Details'!C758="?"),ISBLANK('Hospitalisation Details'!C758:C3100)),"Sep",'Hospitalisation Details'!C758)</f>
        <v>Oct</v>
      </c>
      <c r="D758" s="70">
        <v>21</v>
      </c>
      <c r="E758" s="47" t="s">
        <v>791</v>
      </c>
      <c r="F758" s="80" t="s">
        <v>6783</v>
      </c>
      <c r="G758" s="70">
        <v>39</v>
      </c>
      <c r="H758" s="47">
        <v>2</v>
      </c>
      <c r="I758" s="48">
        <v>6338.08</v>
      </c>
      <c r="J758" s="47" t="s">
        <v>11</v>
      </c>
      <c r="K758" s="47" t="s">
        <v>16</v>
      </c>
      <c r="L758" s="47" t="s">
        <v>13</v>
      </c>
      <c r="M758" s="20"/>
    </row>
    <row r="759" spans="1:13" x14ac:dyDescent="0.25">
      <c r="A759" s="47" t="str">
        <f>IF('Hospitalisation Details'!A759:A3101="?","Unidentified",'Hospitalisation Details'!A759)</f>
        <v>Id1579</v>
      </c>
      <c r="B759" s="47">
        <f>IF('Hospitalisation Details'!B759="?",AVERAGE('Hospitalisation Details'!$B$2:$B$2344),'Hospitalisation Details'!B759)</f>
        <v>1983</v>
      </c>
      <c r="C759" s="79" t="str">
        <f>IF(OR(('Hospitalisation Details'!C759="?"),ISBLANK('Hospitalisation Details'!C759:C3101)),"Sep",'Hospitalisation Details'!C759)</f>
        <v>Aug</v>
      </c>
      <c r="D759" s="70">
        <v>19</v>
      </c>
      <c r="E759" s="47" t="s">
        <v>792</v>
      </c>
      <c r="F759" s="80" t="s">
        <v>6784</v>
      </c>
      <c r="G759" s="70">
        <v>39</v>
      </c>
      <c r="H759" s="47">
        <v>2</v>
      </c>
      <c r="I759" s="48">
        <v>6356.27</v>
      </c>
      <c r="J759" s="47" t="s">
        <v>12</v>
      </c>
      <c r="K759" s="47" t="s">
        <v>11</v>
      </c>
      <c r="L759" s="47" t="s">
        <v>13</v>
      </c>
      <c r="M759" s="20"/>
    </row>
    <row r="760" spans="1:13" x14ac:dyDescent="0.25">
      <c r="A760" s="47" t="str">
        <f>IF('Hospitalisation Details'!A760:A3102="?","Unidentified",'Hospitalisation Details'!A760)</f>
        <v>Id1578</v>
      </c>
      <c r="B760" s="47">
        <f>IF('Hospitalisation Details'!B760="?",AVERAGE('Hospitalisation Details'!$B$2:$B$2344),'Hospitalisation Details'!B760)</f>
        <v>1980</v>
      </c>
      <c r="C760" s="79" t="str">
        <f>IF(OR(('Hospitalisation Details'!C760="?"),ISBLANK('Hospitalisation Details'!C760:C3102)),"Sep",'Hospitalisation Details'!C760)</f>
        <v>Oct</v>
      </c>
      <c r="D760" s="70">
        <v>30</v>
      </c>
      <c r="E760" s="47" t="s">
        <v>793</v>
      </c>
      <c r="F760" s="80" t="s">
        <v>6785</v>
      </c>
      <c r="G760" s="70">
        <v>42</v>
      </c>
      <c r="H760" s="47">
        <v>0</v>
      </c>
      <c r="I760" s="48">
        <v>6358.78</v>
      </c>
      <c r="J760" s="47" t="s">
        <v>11</v>
      </c>
      <c r="K760" s="47" t="s">
        <v>16</v>
      </c>
      <c r="L760" s="47" t="s">
        <v>23</v>
      </c>
      <c r="M760" s="20"/>
    </row>
    <row r="761" spans="1:13" x14ac:dyDescent="0.25">
      <c r="A761" s="47" t="str">
        <f>IF('Hospitalisation Details'!A761:A3103="?","Unidentified",'Hospitalisation Details'!A761)</f>
        <v>Id1577</v>
      </c>
      <c r="B761" s="47">
        <f>IF('Hospitalisation Details'!B761="?",AVERAGE('Hospitalisation Details'!$B$2:$B$2344),'Hospitalisation Details'!B761)</f>
        <v>1989</v>
      </c>
      <c r="C761" s="79" t="str">
        <f>IF(OR(('Hospitalisation Details'!C761="?"),ISBLANK('Hospitalisation Details'!C761:C3103)),"Sep",'Hospitalisation Details'!C761)</f>
        <v>Jun</v>
      </c>
      <c r="D761" s="70">
        <v>24</v>
      </c>
      <c r="E761" s="47" t="s">
        <v>794</v>
      </c>
      <c r="F761" s="80" t="s">
        <v>6786</v>
      </c>
      <c r="G761" s="70">
        <v>33</v>
      </c>
      <c r="H761" s="47">
        <v>3</v>
      </c>
      <c r="I761" s="48">
        <v>6360.99</v>
      </c>
      <c r="J761" s="47" t="s">
        <v>11</v>
      </c>
      <c r="K761" s="47" t="s">
        <v>11</v>
      </c>
      <c r="L761" s="47" t="s">
        <v>23</v>
      </c>
      <c r="M761" s="20"/>
    </row>
    <row r="762" spans="1:13" x14ac:dyDescent="0.25">
      <c r="A762" s="47" t="str">
        <f>IF('Hospitalisation Details'!A762:A3104="?","Unidentified",'Hospitalisation Details'!A762)</f>
        <v>Id1576</v>
      </c>
      <c r="B762" s="47">
        <f>IF('Hospitalisation Details'!B762="?",AVERAGE('Hospitalisation Details'!$B$2:$B$2344),'Hospitalisation Details'!B762)</f>
        <v>1996</v>
      </c>
      <c r="C762" s="79" t="str">
        <f>IF(OR(('Hospitalisation Details'!C762="?"),ISBLANK('Hospitalisation Details'!C762:C3104)),"Sep",'Hospitalisation Details'!C762)</f>
        <v>Jul</v>
      </c>
      <c r="D762" s="70">
        <v>7</v>
      </c>
      <c r="E762" s="47" t="s">
        <v>795</v>
      </c>
      <c r="F762" s="80" t="s">
        <v>6787</v>
      </c>
      <c r="G762" s="70">
        <v>26</v>
      </c>
      <c r="H762" s="47">
        <v>0</v>
      </c>
      <c r="I762" s="48">
        <v>6361.47</v>
      </c>
      <c r="J762" s="47" t="s">
        <v>11</v>
      </c>
      <c r="K762" s="47" t="s">
        <v>12</v>
      </c>
      <c r="L762" s="47" t="s">
        <v>300</v>
      </c>
      <c r="M762" s="20"/>
    </row>
    <row r="763" spans="1:13" x14ac:dyDescent="0.25">
      <c r="A763" s="47" t="str">
        <f>IF('Hospitalisation Details'!A763:A3105="?","Unidentified",'Hospitalisation Details'!A763)</f>
        <v>Id1575</v>
      </c>
      <c r="B763" s="47">
        <f>IF('Hospitalisation Details'!B763="?",AVERAGE('Hospitalisation Details'!$B$2:$B$2344),'Hospitalisation Details'!B763)</f>
        <v>1970</v>
      </c>
      <c r="C763" s="79" t="str">
        <f>IF(OR(('Hospitalisation Details'!C763="?"),ISBLANK('Hospitalisation Details'!C763:C3105)),"Sep",'Hospitalisation Details'!C763)</f>
        <v>Nov</v>
      </c>
      <c r="D763" s="70">
        <v>9</v>
      </c>
      <c r="E763" s="47" t="s">
        <v>796</v>
      </c>
      <c r="F763" s="80" t="s">
        <v>6788</v>
      </c>
      <c r="G763" s="70">
        <v>52</v>
      </c>
      <c r="H763" s="47">
        <v>0</v>
      </c>
      <c r="I763" s="48">
        <v>6367.31</v>
      </c>
      <c r="J763" s="47" t="s">
        <v>11</v>
      </c>
      <c r="K763" s="47" t="s">
        <v>16</v>
      </c>
      <c r="L763" s="47" t="s">
        <v>13</v>
      </c>
      <c r="M763" s="20"/>
    </row>
    <row r="764" spans="1:13" x14ac:dyDescent="0.25">
      <c r="A764" s="47" t="str">
        <f>IF('Hospitalisation Details'!A764:A3106="?","Unidentified",'Hospitalisation Details'!A764)</f>
        <v>Id1574</v>
      </c>
      <c r="B764" s="47">
        <f>IF('Hospitalisation Details'!B764="?",AVERAGE('Hospitalisation Details'!$B$2:$B$2344),'Hospitalisation Details'!B764)</f>
        <v>1984</v>
      </c>
      <c r="C764" s="79" t="str">
        <f>IF(OR(('Hospitalisation Details'!C764="?"),ISBLANK('Hospitalisation Details'!C764:C3106)),"Sep",'Hospitalisation Details'!C764)</f>
        <v>Aug</v>
      </c>
      <c r="D764" s="70">
        <v>13</v>
      </c>
      <c r="E764" s="47" t="s">
        <v>797</v>
      </c>
      <c r="F764" s="80" t="s">
        <v>6789</v>
      </c>
      <c r="G764" s="70">
        <v>38</v>
      </c>
      <c r="H764" s="47">
        <v>1</v>
      </c>
      <c r="I764" s="48">
        <v>6373.56</v>
      </c>
      <c r="J764" s="47" t="s">
        <v>11</v>
      </c>
      <c r="K764" s="47" t="s">
        <v>16</v>
      </c>
      <c r="L764" s="47" t="s">
        <v>23</v>
      </c>
      <c r="M764" s="20"/>
    </row>
    <row r="765" spans="1:13" x14ac:dyDescent="0.25">
      <c r="A765" s="47" t="str">
        <f>IF('Hospitalisation Details'!A765:A3107="?","Unidentified",'Hospitalisation Details'!A765)</f>
        <v>Id1573</v>
      </c>
      <c r="B765" s="47">
        <f>IF('Hospitalisation Details'!B765="?",AVERAGE('Hospitalisation Details'!$B$2:$B$2344),'Hospitalisation Details'!B765)</f>
        <v>1976</v>
      </c>
      <c r="C765" s="79" t="str">
        <f>IF(OR(('Hospitalisation Details'!C765="?"),ISBLANK('Hospitalisation Details'!C765:C3107)),"Sep",'Hospitalisation Details'!C765)</f>
        <v>Nov</v>
      </c>
      <c r="D765" s="70">
        <v>18</v>
      </c>
      <c r="E765" s="47" t="s">
        <v>798</v>
      </c>
      <c r="F765" s="80" t="s">
        <v>6790</v>
      </c>
      <c r="G765" s="70">
        <v>46</v>
      </c>
      <c r="H765" s="47">
        <v>2</v>
      </c>
      <c r="I765" s="48">
        <v>6374.16</v>
      </c>
      <c r="J765" s="47" t="s">
        <v>11</v>
      </c>
      <c r="K765" s="47" t="s">
        <v>11</v>
      </c>
      <c r="L765" s="47" t="s">
        <v>13</v>
      </c>
      <c r="M765" s="20"/>
    </row>
    <row r="766" spans="1:13" x14ac:dyDescent="0.25">
      <c r="A766" s="47" t="str">
        <f>IF('Hospitalisation Details'!A766:A3108="?","Unidentified",'Hospitalisation Details'!A766)</f>
        <v>Id1572</v>
      </c>
      <c r="B766" s="70">
        <f>IF('Hospitalisation Details'!B766="?",AVERAGE('Hospitalisation Details'!$B$2:$B$2344),'Hospitalisation Details'!B766)</f>
        <v>1982</v>
      </c>
      <c r="C766" s="79" t="str">
        <f>IF(OR(('Hospitalisation Details'!C766="?"),ISBLANK('Hospitalisation Details'!C766:C3108)),"Sep",'Hospitalisation Details'!C766)</f>
        <v>Aug</v>
      </c>
      <c r="D766" s="70">
        <v>6</v>
      </c>
      <c r="E766" s="47" t="s">
        <v>799</v>
      </c>
      <c r="F766" s="80" t="s">
        <v>6791</v>
      </c>
      <c r="G766" s="70">
        <v>40</v>
      </c>
      <c r="H766" s="47">
        <v>1</v>
      </c>
      <c r="I766" s="48">
        <v>6389.38</v>
      </c>
      <c r="J766" s="47" t="s">
        <v>16</v>
      </c>
      <c r="K766" s="47" t="s">
        <v>11</v>
      </c>
      <c r="L766" s="47" t="s">
        <v>23</v>
      </c>
      <c r="M766" s="20"/>
    </row>
    <row r="767" spans="1:13" x14ac:dyDescent="0.25">
      <c r="A767" s="47" t="str">
        <f>IF('Hospitalisation Details'!A767:A3109="?","Unidentified",'Hospitalisation Details'!A767)</f>
        <v>Id1571</v>
      </c>
      <c r="B767" s="47">
        <f>IF('Hospitalisation Details'!B767="?",AVERAGE('Hospitalisation Details'!$B$2:$B$2344),'Hospitalisation Details'!B767)</f>
        <v>1997</v>
      </c>
      <c r="C767" s="79" t="str">
        <f>IF(OR(('Hospitalisation Details'!C767="?"),ISBLANK('Hospitalisation Details'!C767:C3109)),"Sep",'Hospitalisation Details'!C767)</f>
        <v>Aug</v>
      </c>
      <c r="D767" s="70">
        <v>16</v>
      </c>
      <c r="E767" s="47" t="s">
        <v>800</v>
      </c>
      <c r="F767" s="80" t="s">
        <v>6792</v>
      </c>
      <c r="G767" s="70">
        <v>25</v>
      </c>
      <c r="H767" s="47">
        <v>0</v>
      </c>
      <c r="I767" s="48">
        <v>6389.53</v>
      </c>
      <c r="J767" s="47" t="s">
        <v>11</v>
      </c>
      <c r="K767" s="47" t="s">
        <v>11</v>
      </c>
      <c r="L767" s="47" t="s">
        <v>300</v>
      </c>
      <c r="M767" s="20"/>
    </row>
    <row r="768" spans="1:13" x14ac:dyDescent="0.25">
      <c r="A768" s="47" t="str">
        <f>IF('Hospitalisation Details'!A768:A3110="?","Unidentified",'Hospitalisation Details'!A768)</f>
        <v>Id1570</v>
      </c>
      <c r="B768" s="70">
        <f>IF('Hospitalisation Details'!B768="?",AVERAGE('Hospitalisation Details'!$B$2:$B$2344),'Hospitalisation Details'!B768)</f>
        <v>1982</v>
      </c>
      <c r="C768" s="79" t="str">
        <f>IF(OR(('Hospitalisation Details'!C768="?"),ISBLANK('Hospitalisation Details'!C768:C3110)),"Sep",'Hospitalisation Details'!C768)</f>
        <v>Oct</v>
      </c>
      <c r="D768" s="70">
        <v>28</v>
      </c>
      <c r="E768" s="47" t="s">
        <v>801</v>
      </c>
      <c r="F768" s="80" t="s">
        <v>6793</v>
      </c>
      <c r="G768" s="70">
        <v>40</v>
      </c>
      <c r="H768" s="47">
        <v>1</v>
      </c>
      <c r="I768" s="48">
        <v>6393.6</v>
      </c>
      <c r="J768" s="47" t="s">
        <v>11</v>
      </c>
      <c r="K768" s="47" t="s">
        <v>16</v>
      </c>
      <c r="L768" s="47" t="s">
        <v>23</v>
      </c>
      <c r="M768" s="20"/>
    </row>
    <row r="769" spans="1:13" x14ac:dyDescent="0.25">
      <c r="A769" s="47" t="str">
        <f>IF('Hospitalisation Details'!A769:A3111="?","Unidentified",'Hospitalisation Details'!A769)</f>
        <v>Id1569</v>
      </c>
      <c r="B769" s="47">
        <f>IF('Hospitalisation Details'!B769="?",AVERAGE('Hospitalisation Details'!$B$2:$B$2344),'Hospitalisation Details'!B769)</f>
        <v>1987</v>
      </c>
      <c r="C769" s="79" t="str">
        <f>IF(OR(('Hospitalisation Details'!C769="?"),ISBLANK('Hospitalisation Details'!C769:C3111)),"Sep",'Hospitalisation Details'!C769)</f>
        <v>Sep</v>
      </c>
      <c r="D769" s="70">
        <v>9</v>
      </c>
      <c r="E769" s="47" t="s">
        <v>802</v>
      </c>
      <c r="F769" s="80" t="s">
        <v>6641</v>
      </c>
      <c r="G769" s="70">
        <v>35</v>
      </c>
      <c r="H769" s="47">
        <v>2</v>
      </c>
      <c r="I769" s="48">
        <v>6402.29</v>
      </c>
      <c r="J769" s="47" t="s">
        <v>11</v>
      </c>
      <c r="K769" s="47" t="s">
        <v>12</v>
      </c>
      <c r="L769" s="47" t="s">
        <v>247</v>
      </c>
      <c r="M769" s="20"/>
    </row>
    <row r="770" spans="1:13" x14ac:dyDescent="0.25">
      <c r="A770" s="47" t="str">
        <f>IF('Hospitalisation Details'!A770:A3112="?","Unidentified",'Hospitalisation Details'!A770)</f>
        <v>Id1568</v>
      </c>
      <c r="B770" s="47">
        <f>IF('Hospitalisation Details'!B770="?",AVERAGE('Hospitalisation Details'!$B$2:$B$2344),'Hospitalisation Details'!B770)</f>
        <v>1985</v>
      </c>
      <c r="C770" s="79" t="str">
        <f>IF(OR(('Hospitalisation Details'!C770="?"),ISBLANK('Hospitalisation Details'!C770:C3112)),"Sep",'Hospitalisation Details'!C770)</f>
        <v>Dec</v>
      </c>
      <c r="D770" s="70">
        <v>10</v>
      </c>
      <c r="E770" s="47" t="s">
        <v>803</v>
      </c>
      <c r="F770" s="80" t="s">
        <v>6794</v>
      </c>
      <c r="G770" s="70">
        <v>37</v>
      </c>
      <c r="H770" s="47">
        <v>2</v>
      </c>
      <c r="I770" s="48">
        <v>6406.41</v>
      </c>
      <c r="J770" s="47" t="s">
        <v>16</v>
      </c>
      <c r="K770" s="47" t="s">
        <v>12</v>
      </c>
      <c r="L770" s="47" t="s">
        <v>276</v>
      </c>
      <c r="M770" s="20"/>
    </row>
    <row r="771" spans="1:13" x14ac:dyDescent="0.25">
      <c r="A771" s="47" t="str">
        <f>IF('Hospitalisation Details'!A771:A3113="?","Unidentified",'Hospitalisation Details'!A771)</f>
        <v>Id1567</v>
      </c>
      <c r="B771" s="47">
        <f>IF('Hospitalisation Details'!B771="?",AVERAGE('Hospitalisation Details'!$B$2:$B$2344),'Hospitalisation Details'!B771)</f>
        <v>1970</v>
      </c>
      <c r="C771" s="79" t="str">
        <f>IF(OR(('Hospitalisation Details'!C771="?"),ISBLANK('Hospitalisation Details'!C771:C3113)),"Sep",'Hospitalisation Details'!C771)</f>
        <v>Aug</v>
      </c>
      <c r="D771" s="70">
        <v>20</v>
      </c>
      <c r="E771" s="47" t="s">
        <v>804</v>
      </c>
      <c r="F771" s="80" t="s">
        <v>6795</v>
      </c>
      <c r="G771" s="70">
        <v>52</v>
      </c>
      <c r="H771" s="47">
        <v>0</v>
      </c>
      <c r="I771" s="48">
        <v>6407.05</v>
      </c>
      <c r="J771" s="47" t="s">
        <v>11</v>
      </c>
      <c r="K771" s="47" t="s">
        <v>16</v>
      </c>
      <c r="L771" s="47" t="s">
        <v>13</v>
      </c>
      <c r="M771" s="20"/>
    </row>
    <row r="772" spans="1:13" x14ac:dyDescent="0.25">
      <c r="A772" s="47" t="str">
        <f>IF('Hospitalisation Details'!A772:A3114="?","Unidentified",'Hospitalisation Details'!A772)</f>
        <v>Id1566</v>
      </c>
      <c r="B772" s="47">
        <f>IF('Hospitalisation Details'!B772="?",AVERAGE('Hospitalisation Details'!$B$2:$B$2344),'Hospitalisation Details'!B772)</f>
        <v>1971</v>
      </c>
      <c r="C772" s="79" t="str">
        <f>IF(OR(('Hospitalisation Details'!C772="?"),ISBLANK('Hospitalisation Details'!C772:C3114)),"Sep",'Hospitalisation Details'!C772)</f>
        <v>Aug</v>
      </c>
      <c r="D772" s="70">
        <v>22</v>
      </c>
      <c r="E772" s="47" t="s">
        <v>805</v>
      </c>
      <c r="F772" s="80" t="s">
        <v>6796</v>
      </c>
      <c r="G772" s="70">
        <v>51</v>
      </c>
      <c r="H772" s="47">
        <v>0</v>
      </c>
      <c r="I772" s="48">
        <v>6412.34</v>
      </c>
      <c r="J772" s="47" t="s">
        <v>11</v>
      </c>
      <c r="K772" s="47" t="s">
        <v>12</v>
      </c>
      <c r="L772" s="47" t="s">
        <v>13</v>
      </c>
      <c r="M772" s="20"/>
    </row>
    <row r="773" spans="1:13" x14ac:dyDescent="0.25">
      <c r="A773" s="47" t="str">
        <f>IF('Hospitalisation Details'!A773:A3115="?","Unidentified",'Hospitalisation Details'!A773)</f>
        <v>Id1565</v>
      </c>
      <c r="B773" s="47">
        <f>IF('Hospitalisation Details'!B773="?",AVERAGE('Hospitalisation Details'!$B$2:$B$2344),'Hospitalisation Details'!B773)</f>
        <v>1987</v>
      </c>
      <c r="C773" s="79" t="str">
        <f>IF(OR(('Hospitalisation Details'!C773="?"),ISBLANK('Hospitalisation Details'!C773:C3115)),"Sep",'Hospitalisation Details'!C773)</f>
        <v>Sep</v>
      </c>
      <c r="D773" s="70">
        <v>4</v>
      </c>
      <c r="E773" s="47" t="s">
        <v>806</v>
      </c>
      <c r="F773" s="80" t="s">
        <v>6797</v>
      </c>
      <c r="G773" s="70">
        <v>35</v>
      </c>
      <c r="H773" s="47">
        <v>3</v>
      </c>
      <c r="I773" s="48">
        <v>6414.18</v>
      </c>
      <c r="J773" s="47" t="s">
        <v>11</v>
      </c>
      <c r="K773" s="47" t="s">
        <v>11</v>
      </c>
      <c r="L773" s="47" t="s">
        <v>42</v>
      </c>
      <c r="M773" s="20"/>
    </row>
    <row r="774" spans="1:13" x14ac:dyDescent="0.25">
      <c r="A774" s="47" t="str">
        <f>IF('Hospitalisation Details'!A774:A3116="?","Unidentified",'Hospitalisation Details'!A774)</f>
        <v>Id1564</v>
      </c>
      <c r="B774" s="47">
        <f>IF('Hospitalisation Details'!B774="?",AVERAGE('Hospitalisation Details'!$B$2:$B$2344),'Hospitalisation Details'!B774)</f>
        <v>1976</v>
      </c>
      <c r="C774" s="79" t="str">
        <f>IF(OR(('Hospitalisation Details'!C774="?"),ISBLANK('Hospitalisation Details'!C774:C3116)),"Sep",'Hospitalisation Details'!C774)</f>
        <v>Dec</v>
      </c>
      <c r="D774" s="70">
        <v>30</v>
      </c>
      <c r="E774" s="47" t="s">
        <v>807</v>
      </c>
      <c r="F774" s="80" t="s">
        <v>6798</v>
      </c>
      <c r="G774" s="70">
        <v>46</v>
      </c>
      <c r="H774" s="47">
        <v>2</v>
      </c>
      <c r="I774" s="48">
        <v>6417.28</v>
      </c>
      <c r="J774" s="47" t="s">
        <v>11</v>
      </c>
      <c r="K774" s="47" t="s">
        <v>12</v>
      </c>
      <c r="L774" s="47" t="s">
        <v>13</v>
      </c>
      <c r="M774" s="20"/>
    </row>
    <row r="775" spans="1:13" x14ac:dyDescent="0.25">
      <c r="A775" s="47" t="str">
        <f>IF('Hospitalisation Details'!A775:A3117="?","Unidentified",'Hospitalisation Details'!A775)</f>
        <v>Id1563</v>
      </c>
      <c r="B775" s="47">
        <f>IF('Hospitalisation Details'!B775="?",AVERAGE('Hospitalisation Details'!$B$2:$B$2344),'Hospitalisation Details'!B775)</f>
        <v>1975</v>
      </c>
      <c r="C775" s="79" t="str">
        <f>IF(OR(('Hospitalisation Details'!C775="?"),ISBLANK('Hospitalisation Details'!C775:C3117)),"Sep",'Hospitalisation Details'!C775)</f>
        <v>Aug</v>
      </c>
      <c r="D775" s="70">
        <v>5</v>
      </c>
      <c r="E775" s="47" t="s">
        <v>808</v>
      </c>
      <c r="F775" s="80" t="s">
        <v>6799</v>
      </c>
      <c r="G775" s="70">
        <v>47</v>
      </c>
      <c r="H775" s="47">
        <v>1</v>
      </c>
      <c r="I775" s="48">
        <v>6423.48</v>
      </c>
      <c r="J775" s="47" t="s">
        <v>11</v>
      </c>
      <c r="K775" s="47" t="s">
        <v>12</v>
      </c>
      <c r="L775" s="47" t="s">
        <v>13</v>
      </c>
      <c r="M775" s="20"/>
    </row>
    <row r="776" spans="1:13" x14ac:dyDescent="0.25">
      <c r="A776" s="47" t="str">
        <f>IF('Hospitalisation Details'!A776:A3118="?","Unidentified",'Hospitalisation Details'!A776)</f>
        <v>Id1562</v>
      </c>
      <c r="B776" s="47">
        <f>IF('Hospitalisation Details'!B776="?",AVERAGE('Hospitalisation Details'!$B$2:$B$2344),'Hospitalisation Details'!B776)</f>
        <v>1985</v>
      </c>
      <c r="C776" s="79" t="str">
        <f>IF(OR(('Hospitalisation Details'!C776="?"),ISBLANK('Hospitalisation Details'!C776:C3118)),"Sep",'Hospitalisation Details'!C776)</f>
        <v>Jul</v>
      </c>
      <c r="D776" s="70">
        <v>22</v>
      </c>
      <c r="E776" s="47" t="s">
        <v>809</v>
      </c>
      <c r="F776" s="80" t="s">
        <v>6759</v>
      </c>
      <c r="G776" s="70">
        <v>37</v>
      </c>
      <c r="H776" s="47">
        <v>3</v>
      </c>
      <c r="I776" s="48">
        <v>6435.62</v>
      </c>
      <c r="J776" s="47" t="s">
        <v>12</v>
      </c>
      <c r="K776" s="47" t="s">
        <v>11</v>
      </c>
      <c r="L776" s="47" t="s">
        <v>13</v>
      </c>
      <c r="M776" s="20"/>
    </row>
    <row r="777" spans="1:13" x14ac:dyDescent="0.25">
      <c r="A777" s="47" t="str">
        <f>IF('Hospitalisation Details'!A777:A3119="?","Unidentified",'Hospitalisation Details'!A777)</f>
        <v>Id1561</v>
      </c>
      <c r="B777" s="47">
        <f>IF('Hospitalisation Details'!B777="?",AVERAGE('Hospitalisation Details'!$B$2:$B$2344),'Hospitalisation Details'!B777)</f>
        <v>1984</v>
      </c>
      <c r="C777" s="79" t="str">
        <f>IF(OR(('Hospitalisation Details'!C777="?"),ISBLANK('Hospitalisation Details'!C777:C3119)),"Sep",'Hospitalisation Details'!C777)</f>
        <v>Aug</v>
      </c>
      <c r="D777" s="70">
        <v>26</v>
      </c>
      <c r="E777" s="47" t="s">
        <v>810</v>
      </c>
      <c r="F777" s="80" t="s">
        <v>6677</v>
      </c>
      <c r="G777" s="70">
        <v>38</v>
      </c>
      <c r="H777" s="47">
        <v>2</v>
      </c>
      <c r="I777" s="48">
        <v>6455.86</v>
      </c>
      <c r="J777" s="47" t="s">
        <v>12</v>
      </c>
      <c r="K777" s="47" t="s">
        <v>12</v>
      </c>
      <c r="L777" s="47" t="s">
        <v>23</v>
      </c>
      <c r="M777" s="20"/>
    </row>
    <row r="778" spans="1:13" x14ac:dyDescent="0.25">
      <c r="A778" s="47" t="str">
        <f>IF('Hospitalisation Details'!A778:A3120="?","Unidentified",'Hospitalisation Details'!A778)</f>
        <v>Id1560</v>
      </c>
      <c r="B778" s="47">
        <f>IF('Hospitalisation Details'!B778="?",AVERAGE('Hospitalisation Details'!$B$2:$B$2344),'Hospitalisation Details'!B778)</f>
        <v>1984</v>
      </c>
      <c r="C778" s="79" t="str">
        <f>IF(OR(('Hospitalisation Details'!C778="?"),ISBLANK('Hospitalisation Details'!C778:C3120)),"Sep",'Hospitalisation Details'!C778)</f>
        <v>Nov</v>
      </c>
      <c r="D778" s="70">
        <v>1</v>
      </c>
      <c r="E778" s="47" t="s">
        <v>811</v>
      </c>
      <c r="F778" s="80" t="s">
        <v>6800</v>
      </c>
      <c r="G778" s="70">
        <v>38</v>
      </c>
      <c r="H778" s="47">
        <v>2</v>
      </c>
      <c r="I778" s="48">
        <v>6457.84</v>
      </c>
      <c r="J778" s="47" t="s">
        <v>11</v>
      </c>
      <c r="K778" s="47" t="s">
        <v>12</v>
      </c>
      <c r="L778" s="47" t="s">
        <v>23</v>
      </c>
      <c r="M778" s="20"/>
    </row>
    <row r="779" spans="1:13" x14ac:dyDescent="0.25">
      <c r="A779" s="47" t="str">
        <f>IF('Hospitalisation Details'!A779:A3121="?","Unidentified",'Hospitalisation Details'!A779)</f>
        <v>Id1559</v>
      </c>
      <c r="B779" s="47">
        <f>IF('Hospitalisation Details'!B779="?",AVERAGE('Hospitalisation Details'!$B$2:$B$2344),'Hospitalisation Details'!B779)</f>
        <v>1981</v>
      </c>
      <c r="C779" s="79" t="str">
        <f>IF(OR(('Hospitalisation Details'!C779="?"),ISBLANK('Hospitalisation Details'!C779:C3121)),"Sep",'Hospitalisation Details'!C779)</f>
        <v>Jul</v>
      </c>
      <c r="D779" s="70">
        <v>27</v>
      </c>
      <c r="E779" s="47" t="s">
        <v>812</v>
      </c>
      <c r="F779" s="80" t="s">
        <v>6801</v>
      </c>
      <c r="G779" s="70">
        <v>41</v>
      </c>
      <c r="H779" s="47">
        <v>1</v>
      </c>
      <c r="I779" s="48">
        <v>6473.15</v>
      </c>
      <c r="J779" s="47" t="s">
        <v>11</v>
      </c>
      <c r="K779" s="47" t="s">
        <v>11</v>
      </c>
      <c r="L779" s="47" t="s">
        <v>13</v>
      </c>
      <c r="M779" s="20"/>
    </row>
    <row r="780" spans="1:13" x14ac:dyDescent="0.25">
      <c r="A780" s="47" t="str">
        <f>IF('Hospitalisation Details'!A780:A3122="?","Unidentified",'Hospitalisation Details'!A780)</f>
        <v>Id1558</v>
      </c>
      <c r="B780" s="47">
        <f>IF('Hospitalisation Details'!B780="?",AVERAGE('Hospitalisation Details'!$B$2:$B$2344),'Hospitalisation Details'!B780)</f>
        <v>1980</v>
      </c>
      <c r="C780" s="79" t="str">
        <f>IF(OR(('Hospitalisation Details'!C780="?"),ISBLANK('Hospitalisation Details'!C780:C3122)),"Sep",'Hospitalisation Details'!C780)</f>
        <v>Jun</v>
      </c>
      <c r="D780" s="70">
        <v>8</v>
      </c>
      <c r="E780" s="47" t="s">
        <v>813</v>
      </c>
      <c r="F780" s="80" t="s">
        <v>6802</v>
      </c>
      <c r="G780" s="70">
        <v>43</v>
      </c>
      <c r="H780" s="47">
        <v>0</v>
      </c>
      <c r="I780" s="48">
        <v>6474.01</v>
      </c>
      <c r="J780" s="47" t="s">
        <v>11</v>
      </c>
      <c r="K780" s="47" t="s">
        <v>12</v>
      </c>
      <c r="L780" s="47" t="s">
        <v>42</v>
      </c>
      <c r="M780" s="20"/>
    </row>
    <row r="781" spans="1:13" x14ac:dyDescent="0.25">
      <c r="A781" s="47" t="str">
        <f>IF('Hospitalisation Details'!A781:A3123="?","Unidentified",'Hospitalisation Details'!A781)</f>
        <v>Id1557</v>
      </c>
      <c r="B781" s="47">
        <f>IF('Hospitalisation Details'!B781="?",AVERAGE('Hospitalisation Details'!$B$2:$B$2344),'Hospitalisation Details'!B781)</f>
        <v>1970</v>
      </c>
      <c r="C781" s="79" t="str">
        <f>IF(OR(('Hospitalisation Details'!C781="?"),ISBLANK('Hospitalisation Details'!C781:C3123)),"Sep",'Hospitalisation Details'!C781)</f>
        <v>Dec</v>
      </c>
      <c r="D781" s="70">
        <v>1</v>
      </c>
      <c r="E781" s="47" t="s">
        <v>814</v>
      </c>
      <c r="F781" s="80" t="s">
        <v>6803</v>
      </c>
      <c r="G781" s="70">
        <v>52</v>
      </c>
      <c r="H781" s="47">
        <v>0</v>
      </c>
      <c r="I781" s="48">
        <v>6481.67</v>
      </c>
      <c r="J781" s="47" t="s">
        <v>11</v>
      </c>
      <c r="K781" s="47" t="s">
        <v>11</v>
      </c>
      <c r="L781" s="47" t="s">
        <v>13</v>
      </c>
      <c r="M781" s="20"/>
    </row>
    <row r="782" spans="1:13" x14ac:dyDescent="0.25">
      <c r="A782" s="47" t="str">
        <f>IF('Hospitalisation Details'!A782:A3124="?","Unidentified",'Hospitalisation Details'!A782)</f>
        <v>Id1556</v>
      </c>
      <c r="B782" s="70">
        <f>IF('Hospitalisation Details'!B782="?",AVERAGE('Hospitalisation Details'!$B$2:$B$2344),'Hospitalisation Details'!B782)</f>
        <v>1982</v>
      </c>
      <c r="C782" s="79" t="str">
        <f>IF(OR(('Hospitalisation Details'!C782="?"),ISBLANK('Hospitalisation Details'!C782:C3124)),"Sep",'Hospitalisation Details'!C782)</f>
        <v>Oct</v>
      </c>
      <c r="D782" s="70">
        <v>9</v>
      </c>
      <c r="E782" s="47" t="s">
        <v>815</v>
      </c>
      <c r="F782" s="80" t="s">
        <v>6804</v>
      </c>
      <c r="G782" s="70">
        <v>40</v>
      </c>
      <c r="H782" s="47">
        <v>1</v>
      </c>
      <c r="I782" s="48">
        <v>6496.89</v>
      </c>
      <c r="J782" s="47" t="s">
        <v>11</v>
      </c>
      <c r="K782" s="47" t="s">
        <v>12</v>
      </c>
      <c r="L782" s="47" t="s">
        <v>42</v>
      </c>
      <c r="M782" s="20"/>
    </row>
    <row r="783" spans="1:13" x14ac:dyDescent="0.25">
      <c r="A783" s="47" t="str">
        <f>IF('Hospitalisation Details'!A783:A3125="?","Unidentified",'Hospitalisation Details'!A783)</f>
        <v>Id1555</v>
      </c>
      <c r="B783" s="70">
        <f>IF('Hospitalisation Details'!B783="?",AVERAGE('Hospitalisation Details'!$B$2:$B$2344),'Hospitalisation Details'!B783)</f>
        <v>1982</v>
      </c>
      <c r="C783" s="79" t="str">
        <f>IF(OR(('Hospitalisation Details'!C783="?"),ISBLANK('Hospitalisation Details'!C783:C3125)),"Sep",'Hospitalisation Details'!C783)</f>
        <v>Aug</v>
      </c>
      <c r="D783" s="70">
        <v>28</v>
      </c>
      <c r="E783" s="47" t="s">
        <v>816</v>
      </c>
      <c r="F783" s="80" t="s">
        <v>6805</v>
      </c>
      <c r="G783" s="70">
        <v>40</v>
      </c>
      <c r="H783" s="47">
        <v>1</v>
      </c>
      <c r="I783" s="48">
        <v>6500.24</v>
      </c>
      <c r="J783" s="47" t="s">
        <v>11</v>
      </c>
      <c r="K783" s="47" t="s">
        <v>11</v>
      </c>
      <c r="L783" s="47" t="s">
        <v>13</v>
      </c>
      <c r="M783" s="20"/>
    </row>
    <row r="784" spans="1:13" x14ac:dyDescent="0.25">
      <c r="A784" s="47" t="str">
        <f>IF('Hospitalisation Details'!A784:A3126="?","Unidentified",'Hospitalisation Details'!A784)</f>
        <v>Id1554</v>
      </c>
      <c r="B784" s="47">
        <f>IF('Hospitalisation Details'!B784="?",AVERAGE('Hospitalisation Details'!$B$2:$B$2344),'Hospitalisation Details'!B784)</f>
        <v>1994</v>
      </c>
      <c r="C784" s="79" t="str">
        <f>IF(OR(('Hospitalisation Details'!C784="?"),ISBLANK('Hospitalisation Details'!C784:C3126)),"Sep",'Hospitalisation Details'!C784)</f>
        <v>Jul</v>
      </c>
      <c r="D784" s="70">
        <v>7</v>
      </c>
      <c r="E784" s="47" t="s">
        <v>817</v>
      </c>
      <c r="F784" s="80" t="s">
        <v>6806</v>
      </c>
      <c r="G784" s="70">
        <v>28</v>
      </c>
      <c r="H784" s="47">
        <v>0</v>
      </c>
      <c r="I784" s="48">
        <v>6512.24</v>
      </c>
      <c r="J784" s="47" t="s">
        <v>11</v>
      </c>
      <c r="K784" s="47" t="s">
        <v>16</v>
      </c>
      <c r="L784" s="47" t="s">
        <v>300</v>
      </c>
      <c r="M784" s="20"/>
    </row>
    <row r="785" spans="1:13" x14ac:dyDescent="0.25">
      <c r="A785" s="47" t="str">
        <f>IF('Hospitalisation Details'!A785:A3127="?","Unidentified",'Hospitalisation Details'!A785)</f>
        <v>Id1553</v>
      </c>
      <c r="B785" s="47">
        <f>IF('Hospitalisation Details'!B785="?",AVERAGE('Hospitalisation Details'!$B$2:$B$2344),'Hospitalisation Details'!B785)</f>
        <v>1976</v>
      </c>
      <c r="C785" s="79" t="str">
        <f>IF(OR(('Hospitalisation Details'!C785="?"),ISBLANK('Hospitalisation Details'!C785:C3127)),"Sep",'Hospitalisation Details'!C785)</f>
        <v>Oct</v>
      </c>
      <c r="D785" s="70">
        <v>23</v>
      </c>
      <c r="E785" s="47" t="s">
        <v>818</v>
      </c>
      <c r="F785" s="80" t="s">
        <v>6807</v>
      </c>
      <c r="G785" s="70">
        <v>46</v>
      </c>
      <c r="H785" s="47">
        <v>2</v>
      </c>
      <c r="I785" s="48">
        <v>6529.21</v>
      </c>
      <c r="J785" s="47" t="s">
        <v>11</v>
      </c>
      <c r="K785" s="47" t="s">
        <v>16</v>
      </c>
      <c r="L785" s="47" t="s">
        <v>13</v>
      </c>
      <c r="M785" s="20"/>
    </row>
    <row r="786" spans="1:13" x14ac:dyDescent="0.25">
      <c r="A786" s="47" t="str">
        <f>IF('Hospitalisation Details'!A786:A3128="?","Unidentified",'Hospitalisation Details'!A786)</f>
        <v>Id1552</v>
      </c>
      <c r="B786" s="70">
        <f>IF('Hospitalisation Details'!B786="?",AVERAGE('Hospitalisation Details'!$B$2:$B$2344),'Hospitalisation Details'!B786)</f>
        <v>1982</v>
      </c>
      <c r="C786" s="79" t="str">
        <f>IF(OR(('Hospitalisation Details'!C786="?"),ISBLANK('Hospitalisation Details'!C786:C3128)),"Sep",'Hospitalisation Details'!C786)</f>
        <v>Aug</v>
      </c>
      <c r="D786" s="70">
        <v>12</v>
      </c>
      <c r="E786" s="47" t="s">
        <v>819</v>
      </c>
      <c r="F786" s="80" t="s">
        <v>6808</v>
      </c>
      <c r="G786" s="70">
        <v>40</v>
      </c>
      <c r="H786" s="47">
        <v>3</v>
      </c>
      <c r="I786" s="48">
        <v>6532.04</v>
      </c>
      <c r="J786" s="47" t="s">
        <v>11</v>
      </c>
      <c r="K786" s="47" t="s">
        <v>16</v>
      </c>
      <c r="L786" s="47" t="s">
        <v>13</v>
      </c>
      <c r="M786" s="20"/>
    </row>
    <row r="787" spans="1:13" x14ac:dyDescent="0.25">
      <c r="A787" s="47" t="str">
        <f>IF('Hospitalisation Details'!A787:A3129="?","Unidentified",'Hospitalisation Details'!A787)</f>
        <v>Id1551</v>
      </c>
      <c r="B787" s="70">
        <f>IF('Hospitalisation Details'!B787="?",AVERAGE('Hospitalisation Details'!$B$2:$B$2344),'Hospitalisation Details'!B787)</f>
        <v>1982</v>
      </c>
      <c r="C787" s="79" t="str">
        <f>IF(OR(('Hospitalisation Details'!C787="?"),ISBLANK('Hospitalisation Details'!C787:C3129)),"Sep",'Hospitalisation Details'!C787)</f>
        <v>Oct</v>
      </c>
      <c r="D787" s="70">
        <v>2</v>
      </c>
      <c r="E787" s="47" t="s">
        <v>820</v>
      </c>
      <c r="F787" s="80" t="s">
        <v>6809</v>
      </c>
      <c r="G787" s="70">
        <v>40</v>
      </c>
      <c r="H787" s="47">
        <v>3</v>
      </c>
      <c r="I787" s="48">
        <v>6536.68</v>
      </c>
      <c r="J787" s="47" t="s">
        <v>11</v>
      </c>
      <c r="K787" s="47" t="s">
        <v>11</v>
      </c>
      <c r="L787" s="47" t="s">
        <v>23</v>
      </c>
      <c r="M787" s="20"/>
    </row>
    <row r="788" spans="1:13" x14ac:dyDescent="0.25">
      <c r="A788" s="47" t="str">
        <f>IF('Hospitalisation Details'!A788:A3130="?","Unidentified",'Hospitalisation Details'!A788)</f>
        <v>Id1550</v>
      </c>
      <c r="B788" s="47">
        <f>IF('Hospitalisation Details'!B788="?",AVERAGE('Hospitalisation Details'!$B$2:$B$2344),'Hospitalisation Details'!B788)</f>
        <v>1969</v>
      </c>
      <c r="C788" s="79" t="str">
        <f>IF(OR(('Hospitalisation Details'!C788="?"),ISBLANK('Hospitalisation Details'!C788:C3130)),"Sep",'Hospitalisation Details'!C788)</f>
        <v>Dec</v>
      </c>
      <c r="D788" s="70">
        <v>3</v>
      </c>
      <c r="E788" s="47" t="s">
        <v>821</v>
      </c>
      <c r="F788" s="80" t="s">
        <v>6810</v>
      </c>
      <c r="G788" s="70">
        <v>53</v>
      </c>
      <c r="H788" s="47">
        <v>0</v>
      </c>
      <c r="I788" s="48">
        <v>6546.16</v>
      </c>
      <c r="J788" s="47" t="s">
        <v>11</v>
      </c>
      <c r="K788" s="47" t="s">
        <v>12</v>
      </c>
      <c r="L788" s="47" t="s">
        <v>13</v>
      </c>
      <c r="M788" s="20"/>
    </row>
    <row r="789" spans="1:13" x14ac:dyDescent="0.25">
      <c r="A789" s="47" t="str">
        <f>IF('Hospitalisation Details'!A789:A3131="?","Unidentified",'Hospitalisation Details'!A789)</f>
        <v>Id1549</v>
      </c>
      <c r="B789" s="47">
        <f>IF('Hospitalisation Details'!B789="?",AVERAGE('Hospitalisation Details'!$B$2:$B$2344),'Hospitalisation Details'!B789)</f>
        <v>1986</v>
      </c>
      <c r="C789" s="79" t="str">
        <f>IF(OR(('Hospitalisation Details'!C789="?"),ISBLANK('Hospitalisation Details'!C789:C3131)),"Sep",'Hospitalisation Details'!C789)</f>
        <v>Dec</v>
      </c>
      <c r="D789" s="70">
        <v>18</v>
      </c>
      <c r="E789" s="47" t="s">
        <v>822</v>
      </c>
      <c r="F789" s="80" t="s">
        <v>6811</v>
      </c>
      <c r="G789" s="70">
        <v>36</v>
      </c>
      <c r="H789" s="47">
        <v>3</v>
      </c>
      <c r="I789" s="48">
        <v>6548.2</v>
      </c>
      <c r="J789" s="47" t="s">
        <v>11</v>
      </c>
      <c r="K789" s="47" t="s">
        <v>12</v>
      </c>
      <c r="L789" s="47" t="s">
        <v>23</v>
      </c>
      <c r="M789" s="20"/>
    </row>
    <row r="790" spans="1:13" x14ac:dyDescent="0.25">
      <c r="A790" s="47" t="str">
        <f>IF('Hospitalisation Details'!A790:A3132="?","Unidentified",'Hospitalisation Details'!A790)</f>
        <v>Id1548</v>
      </c>
      <c r="B790" s="47">
        <f>IF('Hospitalisation Details'!B790="?",AVERAGE('Hospitalisation Details'!$B$2:$B$2344),'Hospitalisation Details'!B790)</f>
        <v>1989</v>
      </c>
      <c r="C790" s="79" t="str">
        <f>IF(OR(('Hospitalisation Details'!C790="?"),ISBLANK('Hospitalisation Details'!C790:C3132)),"Sep",'Hospitalisation Details'!C790)</f>
        <v>Aug</v>
      </c>
      <c r="D790" s="70">
        <v>6</v>
      </c>
      <c r="E790" s="47" t="s">
        <v>823</v>
      </c>
      <c r="F790" s="80" t="s">
        <v>6812</v>
      </c>
      <c r="G790" s="70">
        <v>33</v>
      </c>
      <c r="H790" s="47">
        <v>3</v>
      </c>
      <c r="I790" s="48">
        <v>6551.75</v>
      </c>
      <c r="J790" s="47" t="s">
        <v>11</v>
      </c>
      <c r="K790" s="47" t="s">
        <v>11</v>
      </c>
      <c r="L790" s="47" t="s">
        <v>247</v>
      </c>
      <c r="M790" s="20"/>
    </row>
    <row r="791" spans="1:13" x14ac:dyDescent="0.25">
      <c r="A791" s="47" t="str">
        <f>IF('Hospitalisation Details'!A791:A3133="?","Unidentified",'Hospitalisation Details'!A791)</f>
        <v>Id1547</v>
      </c>
      <c r="B791" s="47">
        <f>IF('Hospitalisation Details'!B791="?",AVERAGE('Hospitalisation Details'!$B$2:$B$2344),'Hospitalisation Details'!B791)</f>
        <v>1968</v>
      </c>
      <c r="C791" s="79" t="str">
        <f>IF(OR(('Hospitalisation Details'!C791="?"),ISBLANK('Hospitalisation Details'!C791:C3133)),"Sep",'Hospitalisation Details'!C791)</f>
        <v>Dec</v>
      </c>
      <c r="D791" s="70">
        <v>11</v>
      </c>
      <c r="E791" s="47" t="s">
        <v>824</v>
      </c>
      <c r="F791" s="80" t="s">
        <v>6813</v>
      </c>
      <c r="G791" s="70">
        <v>54</v>
      </c>
      <c r="H791" s="47">
        <v>0</v>
      </c>
      <c r="I791" s="48">
        <v>6552.01</v>
      </c>
      <c r="J791" s="47" t="s">
        <v>12</v>
      </c>
      <c r="K791" s="47" t="s">
        <v>11</v>
      </c>
      <c r="L791" s="47" t="s">
        <v>13</v>
      </c>
      <c r="M791" s="20"/>
    </row>
    <row r="792" spans="1:13" x14ac:dyDescent="0.25">
      <c r="A792" s="47" t="str">
        <f>IF('Hospitalisation Details'!A792:A3134="?","Unidentified",'Hospitalisation Details'!A792)</f>
        <v>Id1546</v>
      </c>
      <c r="B792" s="47">
        <f>IF('Hospitalisation Details'!B792="?",AVERAGE('Hospitalisation Details'!$B$2:$B$2344),'Hospitalisation Details'!B792)</f>
        <v>1984</v>
      </c>
      <c r="C792" s="79" t="str">
        <f>IF(OR(('Hospitalisation Details'!C792="?"),ISBLANK('Hospitalisation Details'!C792:C3134)),"Sep",'Hospitalisation Details'!C792)</f>
        <v>Sep</v>
      </c>
      <c r="D792" s="70">
        <v>20</v>
      </c>
      <c r="E792" s="47" t="s">
        <v>825</v>
      </c>
      <c r="F792" s="80" t="s">
        <v>6814</v>
      </c>
      <c r="G792" s="70">
        <v>38</v>
      </c>
      <c r="H792" s="47">
        <v>1</v>
      </c>
      <c r="I792" s="48">
        <v>6555.07</v>
      </c>
      <c r="J792" s="47" t="s">
        <v>11</v>
      </c>
      <c r="K792" s="47" t="s">
        <v>11</v>
      </c>
      <c r="L792" s="47" t="s">
        <v>247</v>
      </c>
      <c r="M792" s="20"/>
    </row>
    <row r="793" spans="1:13" x14ac:dyDescent="0.25">
      <c r="A793" s="47" t="str">
        <f>IF('Hospitalisation Details'!A793:A3135="?","Unidentified",'Hospitalisation Details'!A793)</f>
        <v>Id1545</v>
      </c>
      <c r="B793" s="47">
        <f>IF('Hospitalisation Details'!B793="?",AVERAGE('Hospitalisation Details'!$B$2:$B$2344),'Hospitalisation Details'!B793)</f>
        <v>1981</v>
      </c>
      <c r="C793" s="79" t="str">
        <f>IF(OR(('Hospitalisation Details'!C793="?"),ISBLANK('Hospitalisation Details'!C793:C3135)),"Sep",'Hospitalisation Details'!C793)</f>
        <v>Jul</v>
      </c>
      <c r="D793" s="70">
        <v>20</v>
      </c>
      <c r="E793" s="47" t="s">
        <v>826</v>
      </c>
      <c r="F793" s="80" t="s">
        <v>6815</v>
      </c>
      <c r="G793" s="70">
        <v>41</v>
      </c>
      <c r="H793" s="47">
        <v>0</v>
      </c>
      <c r="I793" s="48">
        <v>6571.02</v>
      </c>
      <c r="J793" s="47" t="s">
        <v>11</v>
      </c>
      <c r="K793" s="47" t="s">
        <v>16</v>
      </c>
      <c r="L793" s="47" t="s">
        <v>23</v>
      </c>
      <c r="M793" s="20"/>
    </row>
    <row r="794" spans="1:13" x14ac:dyDescent="0.25">
      <c r="A794" s="47" t="str">
        <f>IF('Hospitalisation Details'!A794:A3136="?","Unidentified",'Hospitalisation Details'!A794)</f>
        <v>Id1544</v>
      </c>
      <c r="B794" s="47">
        <f>IF('Hospitalisation Details'!B794="?",AVERAGE('Hospitalisation Details'!$B$2:$B$2344),'Hospitalisation Details'!B794)</f>
        <v>1984</v>
      </c>
      <c r="C794" s="79" t="str">
        <f>IF(OR(('Hospitalisation Details'!C794="?"),ISBLANK('Hospitalisation Details'!C794:C3136)),"Sep",'Hospitalisation Details'!C794)</f>
        <v>Oct</v>
      </c>
      <c r="D794" s="70">
        <v>5</v>
      </c>
      <c r="E794" s="47" t="s">
        <v>827</v>
      </c>
      <c r="F794" s="80" t="s">
        <v>6816</v>
      </c>
      <c r="G794" s="70">
        <v>38</v>
      </c>
      <c r="H794" s="47">
        <v>2</v>
      </c>
      <c r="I794" s="48">
        <v>6571.54</v>
      </c>
      <c r="J794" s="47" t="s">
        <v>11</v>
      </c>
      <c r="K794" s="47" t="s">
        <v>12</v>
      </c>
      <c r="L794" s="47" t="s">
        <v>42</v>
      </c>
      <c r="M794" s="20"/>
    </row>
    <row r="795" spans="1:13" x14ac:dyDescent="0.25">
      <c r="A795" s="47" t="str">
        <f>IF('Hospitalisation Details'!A795:A3137="?","Unidentified",'Hospitalisation Details'!A795)</f>
        <v>Id1543</v>
      </c>
      <c r="B795" s="70">
        <f>IF('Hospitalisation Details'!B795="?",AVERAGE('Hospitalisation Details'!$B$2:$B$2344),'Hospitalisation Details'!B795)</f>
        <v>1982</v>
      </c>
      <c r="C795" s="79" t="str">
        <f>IF(OR(('Hospitalisation Details'!C795="?"),ISBLANK('Hospitalisation Details'!C795:C3137)),"Sep",'Hospitalisation Details'!C795)</f>
        <v>Nov</v>
      </c>
      <c r="D795" s="70">
        <v>22</v>
      </c>
      <c r="E795" s="47" t="s">
        <v>828</v>
      </c>
      <c r="F795" s="80" t="s">
        <v>6817</v>
      </c>
      <c r="G795" s="70">
        <v>40</v>
      </c>
      <c r="H795" s="47">
        <v>2</v>
      </c>
      <c r="I795" s="48">
        <v>6593.51</v>
      </c>
      <c r="J795" s="47" t="s">
        <v>11</v>
      </c>
      <c r="K795" s="47" t="s">
        <v>16</v>
      </c>
      <c r="L795" s="47" t="s">
        <v>13</v>
      </c>
      <c r="M795" s="20"/>
    </row>
    <row r="796" spans="1:13" x14ac:dyDescent="0.25">
      <c r="A796" s="47" t="str">
        <f>IF('Hospitalisation Details'!A796:A3138="?","Unidentified",'Hospitalisation Details'!A796)</f>
        <v>Id1542</v>
      </c>
      <c r="B796" s="70">
        <f>IF('Hospitalisation Details'!B796="?",AVERAGE('Hospitalisation Details'!$B$2:$B$2344),'Hospitalisation Details'!B796)</f>
        <v>1982</v>
      </c>
      <c r="C796" s="79" t="str">
        <f>IF(OR(('Hospitalisation Details'!C796="?"),ISBLANK('Hospitalisation Details'!C796:C3138)),"Sep",'Hospitalisation Details'!C796)</f>
        <v>Dec</v>
      </c>
      <c r="D796" s="70">
        <v>29</v>
      </c>
      <c r="E796" s="47" t="s">
        <v>829</v>
      </c>
      <c r="F796" s="80" t="s">
        <v>6818</v>
      </c>
      <c r="G796" s="70">
        <v>40</v>
      </c>
      <c r="H796" s="47">
        <v>1</v>
      </c>
      <c r="I796" s="48">
        <v>6600.21</v>
      </c>
      <c r="J796" s="47" t="s">
        <v>12</v>
      </c>
      <c r="K796" s="47" t="s">
        <v>11</v>
      </c>
      <c r="L796" s="47" t="s">
        <v>168</v>
      </c>
      <c r="M796" s="20"/>
    </row>
    <row r="797" spans="1:13" x14ac:dyDescent="0.25">
      <c r="A797" s="47" t="str">
        <f>IF('Hospitalisation Details'!A797:A3139="?","Unidentified",'Hospitalisation Details'!A797)</f>
        <v>Id1541</v>
      </c>
      <c r="B797" s="70">
        <f>IF('Hospitalisation Details'!B797="?",AVERAGE('Hospitalisation Details'!$B$2:$B$2344),'Hospitalisation Details'!B797)</f>
        <v>1982</v>
      </c>
      <c r="C797" s="79" t="str">
        <f>IF(OR(('Hospitalisation Details'!C797="?"),ISBLANK('Hospitalisation Details'!C797:C3139)),"Sep",'Hospitalisation Details'!C797)</f>
        <v>Nov</v>
      </c>
      <c r="D797" s="70">
        <v>7</v>
      </c>
      <c r="E797" s="47" t="s">
        <v>830</v>
      </c>
      <c r="F797" s="80" t="s">
        <v>6819</v>
      </c>
      <c r="G797" s="70">
        <v>40</v>
      </c>
      <c r="H797" s="47">
        <v>2</v>
      </c>
      <c r="I797" s="48">
        <v>6600.36</v>
      </c>
      <c r="J797" s="47" t="s">
        <v>11</v>
      </c>
      <c r="K797" s="47" t="s">
        <v>12</v>
      </c>
      <c r="L797" s="47" t="s">
        <v>42</v>
      </c>
      <c r="M797" s="20"/>
    </row>
    <row r="798" spans="1:13" x14ac:dyDescent="0.25">
      <c r="A798" s="47" t="str">
        <f>IF('Hospitalisation Details'!A798:A3140="?","Unidentified",'Hospitalisation Details'!A798)</f>
        <v>Id1540</v>
      </c>
      <c r="B798" s="70">
        <f>IF('Hospitalisation Details'!B798="?",AVERAGE('Hospitalisation Details'!$B$2:$B$2344),'Hospitalisation Details'!B798)</f>
        <v>1982</v>
      </c>
      <c r="C798" s="79" t="str">
        <f>IF(OR(('Hospitalisation Details'!C798="?"),ISBLANK('Hospitalisation Details'!C798:C3140)),"Sep",'Hospitalisation Details'!C798)</f>
        <v>Aug</v>
      </c>
      <c r="D798" s="70">
        <v>28</v>
      </c>
      <c r="E798" s="47" t="s">
        <v>831</v>
      </c>
      <c r="F798" s="80" t="s">
        <v>6805</v>
      </c>
      <c r="G798" s="70">
        <v>40</v>
      </c>
      <c r="H798" s="47">
        <v>1</v>
      </c>
      <c r="I798" s="48">
        <v>6610.11</v>
      </c>
      <c r="J798" s="47" t="s">
        <v>12</v>
      </c>
      <c r="K798" s="47" t="s">
        <v>11</v>
      </c>
      <c r="L798" s="47" t="s">
        <v>164</v>
      </c>
      <c r="M798" s="20"/>
    </row>
    <row r="799" spans="1:13" x14ac:dyDescent="0.25">
      <c r="A799" s="47" t="str">
        <f>IF('Hospitalisation Details'!A799:A3141="?","Unidentified",'Hospitalisation Details'!A799)</f>
        <v>Id1539</v>
      </c>
      <c r="B799" s="47">
        <f>IF('Hospitalisation Details'!B799="?",AVERAGE('Hospitalisation Details'!$B$2:$B$2344),'Hospitalisation Details'!B799)</f>
        <v>1973</v>
      </c>
      <c r="C799" s="79" t="str">
        <f>IF(OR(('Hospitalisation Details'!C799="?"),ISBLANK('Hospitalisation Details'!C799:C3141)),"Sep",'Hospitalisation Details'!C799)</f>
        <v>Aug</v>
      </c>
      <c r="D799" s="70">
        <v>29</v>
      </c>
      <c r="E799" s="47" t="s">
        <v>832</v>
      </c>
      <c r="F799" s="80" t="s">
        <v>6820</v>
      </c>
      <c r="G799" s="70">
        <v>49</v>
      </c>
      <c r="H799" s="47">
        <v>0</v>
      </c>
      <c r="I799" s="48">
        <v>6630.31</v>
      </c>
      <c r="J799" s="47" t="s">
        <v>11</v>
      </c>
      <c r="K799" s="47" t="s">
        <v>16</v>
      </c>
      <c r="L799" s="47" t="s">
        <v>13</v>
      </c>
      <c r="M799" s="20"/>
    </row>
    <row r="800" spans="1:13" x14ac:dyDescent="0.25">
      <c r="A800" s="47" t="str">
        <f>IF('Hospitalisation Details'!A800:A3142="?","Unidentified",'Hospitalisation Details'!A800)</f>
        <v>Id1538</v>
      </c>
      <c r="B800" s="47">
        <f>IF('Hospitalisation Details'!B800="?",AVERAGE('Hospitalisation Details'!$B$2:$B$2344),'Hospitalisation Details'!B800)</f>
        <v>2003</v>
      </c>
      <c r="C800" s="79" t="str">
        <f>IF(OR(('Hospitalisation Details'!C800="?"),ISBLANK('Hospitalisation Details'!C800:C3142)),"Sep",'Hospitalisation Details'!C800)</f>
        <v>Sep</v>
      </c>
      <c r="D800" s="70">
        <v>4</v>
      </c>
      <c r="E800" s="47" t="s">
        <v>833</v>
      </c>
      <c r="F800" s="80" t="s">
        <v>6821</v>
      </c>
      <c r="G800" s="70">
        <v>19</v>
      </c>
      <c r="H800" s="47">
        <v>0</v>
      </c>
      <c r="I800" s="48">
        <v>6638.16</v>
      </c>
      <c r="J800" s="47" t="s">
        <v>11</v>
      </c>
      <c r="K800" s="47" t="s">
        <v>16</v>
      </c>
      <c r="L800" s="47" t="s">
        <v>23</v>
      </c>
      <c r="M800" s="20"/>
    </row>
    <row r="801" spans="1:13" x14ac:dyDescent="0.25">
      <c r="A801" s="47" t="str">
        <f>IF('Hospitalisation Details'!A801:A3143="?","Unidentified",'Hospitalisation Details'!A801)</f>
        <v>Id1537</v>
      </c>
      <c r="B801" s="47">
        <f>IF('Hospitalisation Details'!B801="?",AVERAGE('Hospitalisation Details'!$B$2:$B$2344),'Hospitalisation Details'!B801)</f>
        <v>1990</v>
      </c>
      <c r="C801" s="79" t="str">
        <f>IF(OR(('Hospitalisation Details'!C801="?"),ISBLANK('Hospitalisation Details'!C801:C3143)),"Sep",'Hospitalisation Details'!C801)</f>
        <v>Jun</v>
      </c>
      <c r="D801" s="70">
        <v>6</v>
      </c>
      <c r="E801" s="47" t="s">
        <v>834</v>
      </c>
      <c r="F801" s="80" t="s">
        <v>6822</v>
      </c>
      <c r="G801" s="70">
        <v>33</v>
      </c>
      <c r="H801" s="47">
        <v>3</v>
      </c>
      <c r="I801" s="48">
        <v>6639.3</v>
      </c>
      <c r="J801" s="47" t="s">
        <v>11</v>
      </c>
      <c r="K801" s="47" t="s">
        <v>11</v>
      </c>
      <c r="L801" s="47" t="s">
        <v>300</v>
      </c>
      <c r="M801" s="20"/>
    </row>
    <row r="802" spans="1:13" x14ac:dyDescent="0.25">
      <c r="A802" s="47" t="str">
        <f>IF('Hospitalisation Details'!A802:A3144="?","Unidentified",'Hospitalisation Details'!A802)</f>
        <v>Id1536</v>
      </c>
      <c r="B802" s="47">
        <f>IF('Hospitalisation Details'!B802="?",AVERAGE('Hospitalisation Details'!$B$2:$B$2344),'Hospitalisation Details'!B802)</f>
        <v>1984</v>
      </c>
      <c r="C802" s="79" t="str">
        <f>IF(OR(('Hospitalisation Details'!C802="?"),ISBLANK('Hospitalisation Details'!C802:C3144)),"Sep",'Hospitalisation Details'!C802)</f>
        <v>Dec</v>
      </c>
      <c r="D802" s="70">
        <v>8</v>
      </c>
      <c r="E802" s="47" t="s">
        <v>835</v>
      </c>
      <c r="F802" s="80" t="s">
        <v>6823</v>
      </c>
      <c r="G802" s="70">
        <v>38</v>
      </c>
      <c r="H802" s="47">
        <v>2</v>
      </c>
      <c r="I802" s="48">
        <v>6640.54</v>
      </c>
      <c r="J802" s="47" t="s">
        <v>11</v>
      </c>
      <c r="K802" s="47" t="s">
        <v>12</v>
      </c>
      <c r="L802" s="47" t="s">
        <v>166</v>
      </c>
      <c r="M802" s="20"/>
    </row>
    <row r="803" spans="1:13" x14ac:dyDescent="0.25">
      <c r="A803" s="47" t="str">
        <f>IF('Hospitalisation Details'!A803:A3145="?","Unidentified",'Hospitalisation Details'!A803)</f>
        <v>Id1535</v>
      </c>
      <c r="B803" s="47">
        <f>IF('Hospitalisation Details'!B803="?",AVERAGE('Hospitalisation Details'!$B$2:$B$2344),'Hospitalisation Details'!B803)</f>
        <v>1970</v>
      </c>
      <c r="C803" s="79" t="str">
        <f>IF(OR(('Hospitalisation Details'!C803="?"),ISBLANK('Hospitalisation Details'!C803:C3145)),"Sep",'Hospitalisation Details'!C803)</f>
        <v>Nov</v>
      </c>
      <c r="D803" s="70">
        <v>8</v>
      </c>
      <c r="E803" s="47" t="s">
        <v>836</v>
      </c>
      <c r="F803" s="80" t="s">
        <v>6824</v>
      </c>
      <c r="G803" s="70">
        <v>52</v>
      </c>
      <c r="H803" s="47">
        <v>0</v>
      </c>
      <c r="I803" s="48">
        <v>6651.26</v>
      </c>
      <c r="J803" s="47" t="s">
        <v>11</v>
      </c>
      <c r="K803" s="47" t="s">
        <v>12</v>
      </c>
      <c r="L803" s="47" t="s">
        <v>13</v>
      </c>
      <c r="M803" s="20"/>
    </row>
    <row r="804" spans="1:13" x14ac:dyDescent="0.25">
      <c r="A804" s="47" t="str">
        <f>IF('Hospitalisation Details'!A804:A3146="?","Unidentified",'Hospitalisation Details'!A804)</f>
        <v>Id1534</v>
      </c>
      <c r="B804" s="47">
        <f>IF('Hospitalisation Details'!B804="?",AVERAGE('Hospitalisation Details'!$B$2:$B$2344),'Hospitalisation Details'!B804)</f>
        <v>1984</v>
      </c>
      <c r="C804" s="79" t="str">
        <f>IF(OR(('Hospitalisation Details'!C804="?"),ISBLANK('Hospitalisation Details'!C804:C3146)),"Sep",'Hospitalisation Details'!C804)</f>
        <v>Jul</v>
      </c>
      <c r="D804" s="70">
        <v>1</v>
      </c>
      <c r="E804" s="47" t="s">
        <v>837</v>
      </c>
      <c r="F804" s="80" t="s">
        <v>6825</v>
      </c>
      <c r="G804" s="70">
        <v>38</v>
      </c>
      <c r="H804" s="47">
        <v>3</v>
      </c>
      <c r="I804" s="48">
        <v>6652.53</v>
      </c>
      <c r="J804" s="47" t="s">
        <v>12</v>
      </c>
      <c r="K804" s="47" t="s">
        <v>11</v>
      </c>
      <c r="L804" s="47" t="s">
        <v>13</v>
      </c>
      <c r="M804" s="20"/>
    </row>
    <row r="805" spans="1:13" x14ac:dyDescent="0.25">
      <c r="A805" s="47" t="str">
        <f>IF('Hospitalisation Details'!A805:A3147="?","Unidentified",'Hospitalisation Details'!A805)</f>
        <v>Id1533</v>
      </c>
      <c r="B805" s="47">
        <f>IF('Hospitalisation Details'!B805="?",AVERAGE('Hospitalisation Details'!$B$2:$B$2344),'Hospitalisation Details'!B805)</f>
        <v>1989</v>
      </c>
      <c r="C805" s="79" t="str">
        <f>IF(OR(('Hospitalisation Details'!C805="?"),ISBLANK('Hospitalisation Details'!C805:C3147)),"Sep",'Hospitalisation Details'!C805)</f>
        <v>Nov</v>
      </c>
      <c r="D805" s="70">
        <v>19</v>
      </c>
      <c r="E805" s="47" t="s">
        <v>838</v>
      </c>
      <c r="F805" s="80" t="s">
        <v>6826</v>
      </c>
      <c r="G805" s="70">
        <v>33</v>
      </c>
      <c r="H805" s="47">
        <v>5</v>
      </c>
      <c r="I805" s="48">
        <v>6653.79</v>
      </c>
      <c r="J805" s="47" t="s">
        <v>11</v>
      </c>
      <c r="K805" s="47" t="s">
        <v>16</v>
      </c>
      <c r="L805" s="47" t="s">
        <v>13</v>
      </c>
      <c r="M805" s="20"/>
    </row>
    <row r="806" spans="1:13" x14ac:dyDescent="0.25">
      <c r="A806" s="47" t="str">
        <f>IF('Hospitalisation Details'!A806:A3148="?","Unidentified",'Hospitalisation Details'!A806)</f>
        <v>Id1532</v>
      </c>
      <c r="B806" s="70">
        <f>IF('Hospitalisation Details'!B806="?",AVERAGE('Hospitalisation Details'!$B$2:$B$2344),'Hospitalisation Details'!B806)</f>
        <v>1982</v>
      </c>
      <c r="C806" s="79" t="str">
        <f>IF(OR(('Hospitalisation Details'!C806="?"),ISBLANK('Hospitalisation Details'!C806:C3148)),"Sep",'Hospitalisation Details'!C806)</f>
        <v>Sep</v>
      </c>
      <c r="D806" s="70">
        <v>27</v>
      </c>
      <c r="E806" s="47" t="s">
        <v>839</v>
      </c>
      <c r="F806" s="80" t="s">
        <v>6538</v>
      </c>
      <c r="G806" s="70">
        <v>40</v>
      </c>
      <c r="H806" s="47">
        <v>3</v>
      </c>
      <c r="I806" s="48">
        <v>6664.32</v>
      </c>
      <c r="J806" s="47" t="s">
        <v>11</v>
      </c>
      <c r="K806" s="47" t="s">
        <v>11</v>
      </c>
      <c r="L806" s="47" t="s">
        <v>13</v>
      </c>
      <c r="M806" s="20"/>
    </row>
    <row r="807" spans="1:13" x14ac:dyDescent="0.25">
      <c r="A807" s="47" t="str">
        <f>IF('Hospitalisation Details'!A807:A3149="?","Unidentified",'Hospitalisation Details'!A807)</f>
        <v>Id1531</v>
      </c>
      <c r="B807" s="47">
        <f>IF('Hospitalisation Details'!B807="?",AVERAGE('Hospitalisation Details'!$B$2:$B$2344),'Hospitalisation Details'!B807)</f>
        <v>1981</v>
      </c>
      <c r="C807" s="79" t="str">
        <f>IF(OR(('Hospitalisation Details'!C807="?"),ISBLANK('Hospitalisation Details'!C807:C3149)),"Sep",'Hospitalisation Details'!C807)</f>
        <v>Sep</v>
      </c>
      <c r="D807" s="70">
        <v>17</v>
      </c>
      <c r="E807" s="47" t="s">
        <v>840</v>
      </c>
      <c r="F807" s="80" t="s">
        <v>6827</v>
      </c>
      <c r="G807" s="70">
        <v>41</v>
      </c>
      <c r="H807" s="47">
        <v>1</v>
      </c>
      <c r="I807" s="48">
        <v>6664.69</v>
      </c>
      <c r="J807" s="47" t="s">
        <v>12</v>
      </c>
      <c r="K807" s="47" t="s">
        <v>16</v>
      </c>
      <c r="L807" s="47" t="s">
        <v>23</v>
      </c>
      <c r="M807" s="20"/>
    </row>
    <row r="808" spans="1:13" x14ac:dyDescent="0.25">
      <c r="A808" s="47" t="str">
        <f>IF('Hospitalisation Details'!A808:A3150="?","Unidentified",'Hospitalisation Details'!A808)</f>
        <v>Id1530</v>
      </c>
      <c r="B808" s="47">
        <f>IF('Hospitalisation Details'!B808="?",AVERAGE('Hospitalisation Details'!$B$2:$B$2344),'Hospitalisation Details'!B808)</f>
        <v>1989</v>
      </c>
      <c r="C808" s="79" t="str">
        <f>IF(OR(('Hospitalisation Details'!C808="?"),ISBLANK('Hospitalisation Details'!C808:C3150)),"Sep",'Hospitalisation Details'!C808)</f>
        <v>Oct</v>
      </c>
      <c r="D808" s="70">
        <v>20</v>
      </c>
      <c r="E808" s="47" t="s">
        <v>841</v>
      </c>
      <c r="F808" s="80" t="s">
        <v>6828</v>
      </c>
      <c r="G808" s="70">
        <v>33</v>
      </c>
      <c r="H808" s="47">
        <v>5</v>
      </c>
      <c r="I808" s="48">
        <v>6666.24</v>
      </c>
      <c r="J808" s="47" t="s">
        <v>12</v>
      </c>
      <c r="K808" s="47" t="s">
        <v>16</v>
      </c>
      <c r="L808" s="47" t="s">
        <v>42</v>
      </c>
      <c r="M808" s="20"/>
    </row>
    <row r="809" spans="1:13" x14ac:dyDescent="0.25">
      <c r="A809" s="47" t="str">
        <f>IF('Hospitalisation Details'!A809:A3151="?","Unidentified",'Hospitalisation Details'!A809)</f>
        <v>Id1529</v>
      </c>
      <c r="B809" s="47">
        <f>IF('Hospitalisation Details'!B809="?",AVERAGE('Hospitalisation Details'!$B$2:$B$2344),'Hospitalisation Details'!B809)</f>
        <v>1985</v>
      </c>
      <c r="C809" s="79" t="str">
        <f>IF(OR(('Hospitalisation Details'!C809="?"),ISBLANK('Hospitalisation Details'!C809:C3151)),"Sep",'Hospitalisation Details'!C809)</f>
        <v>Jul</v>
      </c>
      <c r="D809" s="70">
        <v>9</v>
      </c>
      <c r="E809" s="47" t="s">
        <v>842</v>
      </c>
      <c r="F809" s="80" t="s">
        <v>6829</v>
      </c>
      <c r="G809" s="70">
        <v>37</v>
      </c>
      <c r="H809" s="47">
        <v>2</v>
      </c>
      <c r="I809" s="48">
        <v>6686.43</v>
      </c>
      <c r="J809" s="47" t="s">
        <v>11</v>
      </c>
      <c r="K809" s="47" t="s">
        <v>12</v>
      </c>
      <c r="L809" s="47" t="s">
        <v>23</v>
      </c>
      <c r="M809" s="20"/>
    </row>
    <row r="810" spans="1:13" x14ac:dyDescent="0.25">
      <c r="A810" s="47" t="str">
        <f>IF('Hospitalisation Details'!A810:A3152="?","Unidentified",'Hospitalisation Details'!A810)</f>
        <v>Id1528</v>
      </c>
      <c r="B810" s="47">
        <f>IF('Hospitalisation Details'!B810="?",AVERAGE('Hospitalisation Details'!$B$2:$B$2344),'Hospitalisation Details'!B810)</f>
        <v>1968</v>
      </c>
      <c r="C810" s="79" t="str">
        <f>IF(OR(('Hospitalisation Details'!C810="?"),ISBLANK('Hospitalisation Details'!C810:C3152)),"Sep",'Hospitalisation Details'!C810)</f>
        <v>Jul</v>
      </c>
      <c r="D810" s="70">
        <v>13</v>
      </c>
      <c r="E810" s="47" t="s">
        <v>843</v>
      </c>
      <c r="F810" s="80" t="s">
        <v>6830</v>
      </c>
      <c r="G810" s="70">
        <v>54</v>
      </c>
      <c r="H810" s="47">
        <v>0</v>
      </c>
      <c r="I810" s="48">
        <v>6700.56</v>
      </c>
      <c r="J810" s="47" t="s">
        <v>12</v>
      </c>
      <c r="K810" s="47" t="s">
        <v>16</v>
      </c>
      <c r="L810" s="47" t="s">
        <v>23</v>
      </c>
      <c r="M810" s="20"/>
    </row>
    <row r="811" spans="1:13" x14ac:dyDescent="0.25">
      <c r="A811" s="47" t="str">
        <f>IF('Hospitalisation Details'!A811:A3153="?","Unidentified",'Hospitalisation Details'!A811)</f>
        <v>Id1527</v>
      </c>
      <c r="B811" s="47">
        <f>IF('Hospitalisation Details'!B811="?",AVERAGE('Hospitalisation Details'!$B$2:$B$2344),'Hospitalisation Details'!B811)</f>
        <v>1971</v>
      </c>
      <c r="C811" s="79" t="str">
        <f>IF(OR(('Hospitalisation Details'!C811="?"),ISBLANK('Hospitalisation Details'!C811:C3153)),"Sep",'Hospitalisation Details'!C811)</f>
        <v>Dec</v>
      </c>
      <c r="D811" s="70">
        <v>12</v>
      </c>
      <c r="E811" s="47" t="s">
        <v>844</v>
      </c>
      <c r="F811" s="80" t="s">
        <v>6831</v>
      </c>
      <c r="G811" s="70">
        <v>51</v>
      </c>
      <c r="H811" s="47">
        <v>0</v>
      </c>
      <c r="I811" s="48">
        <v>6706.47</v>
      </c>
      <c r="J811" s="47" t="s">
        <v>11</v>
      </c>
      <c r="K811" s="47" t="s">
        <v>16</v>
      </c>
      <c r="L811" s="47" t="s">
        <v>13</v>
      </c>
      <c r="M811" s="20"/>
    </row>
    <row r="812" spans="1:13" x14ac:dyDescent="0.25">
      <c r="A812" s="47" t="str">
        <f>IF('Hospitalisation Details'!A812:A3154="?","Unidentified",'Hospitalisation Details'!A812)</f>
        <v>Id1526</v>
      </c>
      <c r="B812" s="47">
        <f>IF('Hospitalisation Details'!B812="?",AVERAGE('Hospitalisation Details'!$B$2:$B$2344),'Hospitalisation Details'!B812)</f>
        <v>1983</v>
      </c>
      <c r="C812" s="79" t="str">
        <f>IF(OR(('Hospitalisation Details'!C812="?"),ISBLANK('Hospitalisation Details'!C812:C3154)),"Sep",'Hospitalisation Details'!C812)</f>
        <v>Jun</v>
      </c>
      <c r="D812" s="70">
        <v>12</v>
      </c>
      <c r="E812" s="47" t="s">
        <v>845</v>
      </c>
      <c r="F812" s="80" t="s">
        <v>6832</v>
      </c>
      <c r="G812" s="70">
        <v>39</v>
      </c>
      <c r="H812" s="47">
        <v>2</v>
      </c>
      <c r="I812" s="48">
        <v>6710.19</v>
      </c>
      <c r="J812" s="47" t="s">
        <v>12</v>
      </c>
      <c r="K812" s="47" t="s">
        <v>12</v>
      </c>
      <c r="L812" s="47" t="s">
        <v>23</v>
      </c>
      <c r="M812" s="20"/>
    </row>
    <row r="813" spans="1:13" x14ac:dyDescent="0.25">
      <c r="A813" s="47" t="str">
        <f>IF('Hospitalisation Details'!A813:A3155="?","Unidentified",'Hospitalisation Details'!A813)</f>
        <v>Id1525</v>
      </c>
      <c r="B813" s="47">
        <f>IF('Hospitalisation Details'!B813="?",AVERAGE('Hospitalisation Details'!$B$2:$B$2344),'Hospitalisation Details'!B813)</f>
        <v>1994</v>
      </c>
      <c r="C813" s="79" t="str">
        <f>IF(OR(('Hospitalisation Details'!C813="?"),ISBLANK('Hospitalisation Details'!C813:C3155)),"Sep",'Hospitalisation Details'!C813)</f>
        <v>Jun</v>
      </c>
      <c r="D813" s="70">
        <v>13</v>
      </c>
      <c r="E813" s="47" t="s">
        <v>846</v>
      </c>
      <c r="F813" s="80" t="s">
        <v>6833</v>
      </c>
      <c r="G813" s="70">
        <v>28</v>
      </c>
      <c r="H813" s="47">
        <v>0</v>
      </c>
      <c r="I813" s="48">
        <v>6721.37</v>
      </c>
      <c r="J813" s="47" t="s">
        <v>11</v>
      </c>
      <c r="K813" s="47" t="s">
        <v>16</v>
      </c>
      <c r="L813" s="47" t="s">
        <v>23</v>
      </c>
      <c r="M813" s="20"/>
    </row>
    <row r="814" spans="1:13" x14ac:dyDescent="0.25">
      <c r="A814" s="47" t="str">
        <f>IF('Hospitalisation Details'!A814:A3156="?","Unidentified",'Hospitalisation Details'!A814)</f>
        <v>Id1524</v>
      </c>
      <c r="B814" s="47">
        <f>IF('Hospitalisation Details'!B814="?",AVERAGE('Hospitalisation Details'!$B$2:$B$2344),'Hospitalisation Details'!B814)</f>
        <v>1978</v>
      </c>
      <c r="C814" s="79" t="str">
        <f>IF(OR(('Hospitalisation Details'!C814="?"),ISBLANK('Hospitalisation Details'!C814:C3156)),"Sep",'Hospitalisation Details'!C814)</f>
        <v>Oct</v>
      </c>
      <c r="D814" s="70">
        <v>21</v>
      </c>
      <c r="E814" s="47" t="s">
        <v>847</v>
      </c>
      <c r="F814" s="80" t="s">
        <v>6834</v>
      </c>
      <c r="G814" s="70">
        <v>44</v>
      </c>
      <c r="H814" s="47">
        <v>2</v>
      </c>
      <c r="I814" s="48">
        <v>6737.98</v>
      </c>
      <c r="J814" s="47" t="s">
        <v>11</v>
      </c>
      <c r="K814" s="47" t="s">
        <v>12</v>
      </c>
      <c r="L814" s="47" t="s">
        <v>13</v>
      </c>
      <c r="M814" s="20"/>
    </row>
    <row r="815" spans="1:13" x14ac:dyDescent="0.25">
      <c r="A815" s="47" t="str">
        <f>IF('Hospitalisation Details'!A815:A3157="?","Unidentified",'Hospitalisation Details'!A815)</f>
        <v>Id1523</v>
      </c>
      <c r="B815" s="47">
        <f>IF('Hospitalisation Details'!B815="?",AVERAGE('Hospitalisation Details'!$B$2:$B$2344),'Hospitalisation Details'!B815)</f>
        <v>1968</v>
      </c>
      <c r="C815" s="79" t="str">
        <f>IF(OR(('Hospitalisation Details'!C815="?"),ISBLANK('Hospitalisation Details'!C815:C3157)),"Sep",'Hospitalisation Details'!C815)</f>
        <v>Jul</v>
      </c>
      <c r="D815" s="70">
        <v>18</v>
      </c>
      <c r="E815" s="47" t="s">
        <v>848</v>
      </c>
      <c r="F815" s="80" t="s">
        <v>6835</v>
      </c>
      <c r="G815" s="70">
        <v>54</v>
      </c>
      <c r="H815" s="47">
        <v>0</v>
      </c>
      <c r="I815" s="48">
        <v>6738.84</v>
      </c>
      <c r="J815" s="47" t="s">
        <v>12</v>
      </c>
      <c r="K815" s="47" t="s">
        <v>16</v>
      </c>
      <c r="L815" s="47" t="s">
        <v>23</v>
      </c>
      <c r="M815" s="20"/>
    </row>
    <row r="816" spans="1:13" x14ac:dyDescent="0.25">
      <c r="A816" s="47" t="str">
        <f>IF('Hospitalisation Details'!A816:A3158="?","Unidentified",'Hospitalisation Details'!A816)</f>
        <v>Id1522</v>
      </c>
      <c r="B816" s="47">
        <f>IF('Hospitalisation Details'!B816="?",AVERAGE('Hospitalisation Details'!$B$2:$B$2344),'Hospitalisation Details'!B816)</f>
        <v>1986</v>
      </c>
      <c r="C816" s="79" t="str">
        <f>IF(OR(('Hospitalisation Details'!C816="?"),ISBLANK('Hospitalisation Details'!C816:C3158)),"Sep",'Hospitalisation Details'!C816)</f>
        <v>Aug</v>
      </c>
      <c r="D816" s="70">
        <v>7</v>
      </c>
      <c r="E816" s="47" t="s">
        <v>849</v>
      </c>
      <c r="F816" s="80" t="s">
        <v>6836</v>
      </c>
      <c r="G816" s="70">
        <v>36</v>
      </c>
      <c r="H816" s="47">
        <v>3</v>
      </c>
      <c r="I816" s="48">
        <v>6746.74</v>
      </c>
      <c r="J816" s="47" t="s">
        <v>12</v>
      </c>
      <c r="K816" s="47" t="s">
        <v>11</v>
      </c>
      <c r="L816" s="47" t="s">
        <v>168</v>
      </c>
      <c r="M816" s="20"/>
    </row>
    <row r="817" spans="1:13" x14ac:dyDescent="0.25">
      <c r="A817" s="47" t="str">
        <f>IF('Hospitalisation Details'!A817:A3159="?","Unidentified",'Hospitalisation Details'!A817)</f>
        <v>Id1521</v>
      </c>
      <c r="B817" s="47">
        <f>IF('Hospitalisation Details'!B817="?",AVERAGE('Hospitalisation Details'!$B$2:$B$2344),'Hospitalisation Details'!B817)</f>
        <v>1986</v>
      </c>
      <c r="C817" s="79" t="str">
        <f>IF(OR(('Hospitalisation Details'!C817="?"),ISBLANK('Hospitalisation Details'!C817:C3159)),"Sep",'Hospitalisation Details'!C817)</f>
        <v>Jun</v>
      </c>
      <c r="D817" s="70">
        <v>5</v>
      </c>
      <c r="E817" s="47" t="s">
        <v>850</v>
      </c>
      <c r="F817" s="80" t="s">
        <v>6837</v>
      </c>
      <c r="G817" s="70">
        <v>37</v>
      </c>
      <c r="H817" s="47">
        <v>3</v>
      </c>
      <c r="I817" s="48">
        <v>6748.59</v>
      </c>
      <c r="J817" s="47" t="s">
        <v>12</v>
      </c>
      <c r="K817" s="47" t="s">
        <v>16</v>
      </c>
      <c r="L817" s="47" t="s">
        <v>168</v>
      </c>
      <c r="M817" s="20"/>
    </row>
    <row r="818" spans="1:13" x14ac:dyDescent="0.25">
      <c r="A818" s="47" t="str">
        <f>IF('Hospitalisation Details'!A818:A3160="?","Unidentified",'Hospitalisation Details'!A818)</f>
        <v>Id1520</v>
      </c>
      <c r="B818" s="47">
        <f>IF('Hospitalisation Details'!B818="?",AVERAGE('Hospitalisation Details'!$B$2:$B$2344),'Hospitalisation Details'!B818)</f>
        <v>1970</v>
      </c>
      <c r="C818" s="79" t="str">
        <f>IF(OR(('Hospitalisation Details'!C818="?"),ISBLANK('Hospitalisation Details'!C818:C3160)),"Sep",'Hospitalisation Details'!C818)</f>
        <v>Jun</v>
      </c>
      <c r="D818" s="70">
        <v>17</v>
      </c>
      <c r="E818" s="47" t="s">
        <v>851</v>
      </c>
      <c r="F818" s="80" t="s">
        <v>6838</v>
      </c>
      <c r="G818" s="70">
        <v>52</v>
      </c>
      <c r="H818" s="47">
        <v>0</v>
      </c>
      <c r="I818" s="48">
        <v>6749.63</v>
      </c>
      <c r="J818" s="47" t="s">
        <v>11</v>
      </c>
      <c r="K818" s="47" t="s">
        <v>16</v>
      </c>
      <c r="L818" s="47" t="s">
        <v>13</v>
      </c>
      <c r="M818" s="20"/>
    </row>
    <row r="819" spans="1:13" x14ac:dyDescent="0.25">
      <c r="A819" s="47" t="str">
        <f>IF('Hospitalisation Details'!A819:A3161="?","Unidentified",'Hospitalisation Details'!A819)</f>
        <v>Id1519</v>
      </c>
      <c r="B819" s="47">
        <f>IF('Hospitalisation Details'!B819="?",AVERAGE('Hospitalisation Details'!$B$2:$B$2344),'Hospitalisation Details'!B819)</f>
        <v>1966</v>
      </c>
      <c r="C819" s="79" t="str">
        <f>IF(OR(('Hospitalisation Details'!C819="?"),ISBLANK('Hospitalisation Details'!C819:C3161)),"Sep",'Hospitalisation Details'!C819)</f>
        <v>Dec</v>
      </c>
      <c r="D819" s="70">
        <v>9</v>
      </c>
      <c r="E819" s="47" t="s">
        <v>852</v>
      </c>
      <c r="F819" s="80" t="s">
        <v>6839</v>
      </c>
      <c r="G819" s="70">
        <v>56</v>
      </c>
      <c r="H819" s="47">
        <v>0</v>
      </c>
      <c r="I819" s="48">
        <v>6750.27</v>
      </c>
      <c r="J819" s="47" t="s">
        <v>12</v>
      </c>
      <c r="K819" s="47" t="s">
        <v>11</v>
      </c>
      <c r="L819" s="47" t="s">
        <v>13</v>
      </c>
      <c r="M819" s="20"/>
    </row>
    <row r="820" spans="1:13" x14ac:dyDescent="0.25">
      <c r="A820" s="47" t="str">
        <f>IF('Hospitalisation Details'!A820:A3162="?","Unidentified",'Hospitalisation Details'!A820)</f>
        <v>Id1518</v>
      </c>
      <c r="B820" s="47">
        <f>IF('Hospitalisation Details'!B820="?",AVERAGE('Hospitalisation Details'!$B$2:$B$2344),'Hospitalisation Details'!B820)</f>
        <v>1988</v>
      </c>
      <c r="C820" s="79" t="str">
        <f>IF(OR(('Hospitalisation Details'!C820="?"),ISBLANK('Hospitalisation Details'!C820:C3162)),"Sep",'Hospitalisation Details'!C820)</f>
        <v>Oct</v>
      </c>
      <c r="D820" s="70">
        <v>10</v>
      </c>
      <c r="E820" s="47" t="s">
        <v>853</v>
      </c>
      <c r="F820" s="80" t="s">
        <v>6840</v>
      </c>
      <c r="G820" s="70">
        <v>34</v>
      </c>
      <c r="H820" s="47">
        <v>3</v>
      </c>
      <c r="I820" s="48">
        <v>6753.04</v>
      </c>
      <c r="J820" s="47" t="s">
        <v>11</v>
      </c>
      <c r="K820" s="47" t="s">
        <v>11</v>
      </c>
      <c r="L820" s="47" t="s">
        <v>247</v>
      </c>
      <c r="M820" s="20"/>
    </row>
    <row r="821" spans="1:13" x14ac:dyDescent="0.25">
      <c r="A821" s="47" t="str">
        <f>IF('Hospitalisation Details'!A821:A3163="?","Unidentified",'Hospitalisation Details'!A821)</f>
        <v>Id1517</v>
      </c>
      <c r="B821" s="47">
        <f>IF('Hospitalisation Details'!B821="?",AVERAGE('Hospitalisation Details'!$B$2:$B$2344),'Hospitalisation Details'!B821)</f>
        <v>1981</v>
      </c>
      <c r="C821" s="79" t="str">
        <f>IF(OR(('Hospitalisation Details'!C821="?"),ISBLANK('Hospitalisation Details'!C821:C3163)),"Sep",'Hospitalisation Details'!C821)</f>
        <v>Sep</v>
      </c>
      <c r="D821" s="70">
        <v>21</v>
      </c>
      <c r="E821" s="47" t="s">
        <v>854</v>
      </c>
      <c r="F821" s="80" t="s">
        <v>6841</v>
      </c>
      <c r="G821" s="70">
        <v>41</v>
      </c>
      <c r="H821" s="47">
        <v>1</v>
      </c>
      <c r="I821" s="48">
        <v>6770.19</v>
      </c>
      <c r="J821" s="47" t="s">
        <v>11</v>
      </c>
      <c r="K821" s="47" t="s">
        <v>12</v>
      </c>
      <c r="L821" s="47" t="s">
        <v>13</v>
      </c>
      <c r="M821" s="20"/>
    </row>
    <row r="822" spans="1:13" x14ac:dyDescent="0.25">
      <c r="A822" s="47" t="str">
        <f>IF('Hospitalisation Details'!A822:A3164="?","Unidentified",'Hospitalisation Details'!A822)</f>
        <v>Id1516</v>
      </c>
      <c r="B822" s="47">
        <f>IF('Hospitalisation Details'!B822="?",AVERAGE('Hospitalisation Details'!$B$2:$B$2344),'Hospitalisation Details'!B822)</f>
        <v>1981</v>
      </c>
      <c r="C822" s="79" t="str">
        <f>IF(OR(('Hospitalisation Details'!C822="?"),ISBLANK('Hospitalisation Details'!C822:C3164)),"Sep",'Hospitalisation Details'!C822)</f>
        <v>Sep</v>
      </c>
      <c r="D822" s="70">
        <v>3</v>
      </c>
      <c r="E822" s="47" t="s">
        <v>855</v>
      </c>
      <c r="F822" s="80" t="s">
        <v>6842</v>
      </c>
      <c r="G822" s="70">
        <v>41</v>
      </c>
      <c r="H822" s="47">
        <v>1</v>
      </c>
      <c r="I822" s="48">
        <v>6775.96</v>
      </c>
      <c r="J822" s="47" t="s">
        <v>11</v>
      </c>
      <c r="K822" s="47" t="s">
        <v>12</v>
      </c>
      <c r="L822" s="47" t="s">
        <v>42</v>
      </c>
      <c r="M822" s="20"/>
    </row>
    <row r="823" spans="1:13" x14ac:dyDescent="0.25">
      <c r="A823" s="47" t="str">
        <f>IF('Hospitalisation Details'!A823:A3165="?","Unidentified",'Hospitalisation Details'!A823)</f>
        <v>Id1515</v>
      </c>
      <c r="B823" s="47">
        <f>IF('Hospitalisation Details'!B823="?",AVERAGE('Hospitalisation Details'!$B$2:$B$2344),'Hospitalisation Details'!B823)</f>
        <v>1981</v>
      </c>
      <c r="C823" s="79" t="str">
        <f>IF(OR(('Hospitalisation Details'!C823="?"),ISBLANK('Hospitalisation Details'!C823:C3165)),"Sep",'Hospitalisation Details'!C823)</f>
        <v>Oct</v>
      </c>
      <c r="D823" s="70">
        <v>8</v>
      </c>
      <c r="E823" s="47" t="s">
        <v>856</v>
      </c>
      <c r="F823" s="80" t="s">
        <v>6843</v>
      </c>
      <c r="G823" s="70">
        <v>41</v>
      </c>
      <c r="H823" s="47">
        <v>1</v>
      </c>
      <c r="I823" s="48">
        <v>6781.35</v>
      </c>
      <c r="J823" s="47" t="s">
        <v>11</v>
      </c>
      <c r="K823" s="47" t="s">
        <v>16</v>
      </c>
      <c r="L823" s="47" t="s">
        <v>13</v>
      </c>
      <c r="M823" s="20"/>
    </row>
    <row r="824" spans="1:13" x14ac:dyDescent="0.25">
      <c r="A824" s="47" t="str">
        <f>IF('Hospitalisation Details'!A824:A3166="?","Unidentified",'Hospitalisation Details'!A824)</f>
        <v>Id1514</v>
      </c>
      <c r="B824" s="47">
        <f>IF('Hospitalisation Details'!B824="?",AVERAGE('Hospitalisation Details'!$B$2:$B$2344),'Hospitalisation Details'!B824)</f>
        <v>1980</v>
      </c>
      <c r="C824" s="79" t="str">
        <f>IF(OR(('Hospitalisation Details'!C824="?"),ISBLANK('Hospitalisation Details'!C824:C3166)),"Sep",'Hospitalisation Details'!C824)</f>
        <v>Nov</v>
      </c>
      <c r="D824" s="70">
        <v>23</v>
      </c>
      <c r="E824" s="47" t="s">
        <v>857</v>
      </c>
      <c r="F824" s="80" t="s">
        <v>6844</v>
      </c>
      <c r="G824" s="70">
        <v>42</v>
      </c>
      <c r="H824" s="47">
        <v>2</v>
      </c>
      <c r="I824" s="48">
        <v>6781.52</v>
      </c>
      <c r="J824" s="47" t="s">
        <v>11</v>
      </c>
      <c r="K824" s="47" t="s">
        <v>11</v>
      </c>
      <c r="L824" s="47" t="s">
        <v>13</v>
      </c>
      <c r="M824" s="20"/>
    </row>
    <row r="825" spans="1:13" x14ac:dyDescent="0.25">
      <c r="A825" s="47" t="str">
        <f>IF('Hospitalisation Details'!A825:A3167="?","Unidentified",'Hospitalisation Details'!A825)</f>
        <v>Id1513</v>
      </c>
      <c r="B825" s="47">
        <f>IF('Hospitalisation Details'!B825="?",AVERAGE('Hospitalisation Details'!$B$2:$B$2344),'Hospitalisation Details'!B825)</f>
        <v>1985</v>
      </c>
      <c r="C825" s="79" t="str">
        <f>IF(OR(('Hospitalisation Details'!C825="?"),ISBLANK('Hospitalisation Details'!C825:C3167)),"Sep",'Hospitalisation Details'!C825)</f>
        <v>Dec</v>
      </c>
      <c r="D825" s="70">
        <v>24</v>
      </c>
      <c r="E825" s="47" t="s">
        <v>858</v>
      </c>
      <c r="F825" s="80" t="s">
        <v>6845</v>
      </c>
      <c r="G825" s="70">
        <v>37</v>
      </c>
      <c r="H825" s="47">
        <v>3</v>
      </c>
      <c r="I825" s="48">
        <v>6796.86</v>
      </c>
      <c r="J825" s="47" t="s">
        <v>12</v>
      </c>
      <c r="K825" s="47" t="s">
        <v>12</v>
      </c>
      <c r="L825" s="47" t="s">
        <v>23</v>
      </c>
      <c r="M825" s="20"/>
    </row>
    <row r="826" spans="1:13" x14ac:dyDescent="0.25">
      <c r="A826" s="47" t="str">
        <f>IF('Hospitalisation Details'!A826:A3168="?","Unidentified",'Hospitalisation Details'!A826)</f>
        <v>Id1512</v>
      </c>
      <c r="B826" s="47">
        <f>IF('Hospitalisation Details'!B826="?",AVERAGE('Hospitalisation Details'!$B$2:$B$2344),'Hospitalisation Details'!B826)</f>
        <v>1991</v>
      </c>
      <c r="C826" s="79" t="str">
        <f>IF(OR(('Hospitalisation Details'!C826="?"),ISBLANK('Hospitalisation Details'!C826:C3168)),"Sep",'Hospitalisation Details'!C826)</f>
        <v>Jun</v>
      </c>
      <c r="D826" s="70">
        <v>29</v>
      </c>
      <c r="E826" s="47" t="s">
        <v>859</v>
      </c>
      <c r="F826" s="80" t="s">
        <v>6846</v>
      </c>
      <c r="G826" s="70">
        <v>31</v>
      </c>
      <c r="H826" s="47">
        <v>5</v>
      </c>
      <c r="I826" s="48">
        <v>6799.46</v>
      </c>
      <c r="J826" s="47" t="s">
        <v>16</v>
      </c>
      <c r="K826" s="47" t="s">
        <v>11</v>
      </c>
      <c r="L826" s="47" t="s">
        <v>276</v>
      </c>
      <c r="M826" s="20"/>
    </row>
    <row r="827" spans="1:13" x14ac:dyDescent="0.25">
      <c r="A827" s="47" t="str">
        <f>IF('Hospitalisation Details'!A827:A3169="?","Unidentified",'Hospitalisation Details'!A827)</f>
        <v>Id1511</v>
      </c>
      <c r="B827" s="47">
        <f>IF('Hospitalisation Details'!B827="?",AVERAGE('Hospitalisation Details'!$B$2:$B$2344),'Hospitalisation Details'!B827)</f>
        <v>1975</v>
      </c>
      <c r="C827" s="79" t="str">
        <f>IF(OR(('Hospitalisation Details'!C827="?"),ISBLANK('Hospitalisation Details'!C827:C3169)),"Sep",'Hospitalisation Details'!C827)</f>
        <v>Aug</v>
      </c>
      <c r="D827" s="70">
        <v>17</v>
      </c>
      <c r="E827" s="47" t="s">
        <v>860</v>
      </c>
      <c r="F827" s="80" t="s">
        <v>6847</v>
      </c>
      <c r="G827" s="70">
        <v>47</v>
      </c>
      <c r="H827" s="47">
        <v>1</v>
      </c>
      <c r="I827" s="48">
        <v>6809.46</v>
      </c>
      <c r="J827" s="47" t="s">
        <v>11</v>
      </c>
      <c r="K827" s="47" t="s">
        <v>16</v>
      </c>
      <c r="L827" s="47" t="s">
        <v>23</v>
      </c>
      <c r="M827" s="20"/>
    </row>
    <row r="828" spans="1:13" x14ac:dyDescent="0.25">
      <c r="A828" s="47" t="str">
        <f>IF('Hospitalisation Details'!A828:A3170="?","Unidentified",'Hospitalisation Details'!A828)</f>
        <v>Id1510</v>
      </c>
      <c r="B828" s="47">
        <f>IF('Hospitalisation Details'!B828="?",AVERAGE('Hospitalisation Details'!$B$2:$B$2344),'Hospitalisation Details'!B828)</f>
        <v>1994</v>
      </c>
      <c r="C828" s="79" t="str">
        <f>IF(OR(('Hospitalisation Details'!C828="?"),ISBLANK('Hospitalisation Details'!C828:C3170)),"Sep",'Hospitalisation Details'!C828)</f>
        <v>Jul</v>
      </c>
      <c r="D828" s="70">
        <v>8</v>
      </c>
      <c r="E828" s="47" t="s">
        <v>861</v>
      </c>
      <c r="F828" s="80" t="s">
        <v>6848</v>
      </c>
      <c r="G828" s="70">
        <v>28</v>
      </c>
      <c r="H828" s="47">
        <v>0</v>
      </c>
      <c r="I828" s="48">
        <v>6827.69</v>
      </c>
      <c r="J828" s="47" t="s">
        <v>11</v>
      </c>
      <c r="K828" s="47" t="s">
        <v>11</v>
      </c>
      <c r="L828" s="47" t="s">
        <v>300</v>
      </c>
      <c r="M828" s="20"/>
    </row>
    <row r="829" spans="1:13" x14ac:dyDescent="0.25">
      <c r="A829" s="47" t="str">
        <f>IF('Hospitalisation Details'!A829:A3171="?","Unidentified",'Hospitalisation Details'!A829)</f>
        <v>Id1509</v>
      </c>
      <c r="B829" s="47">
        <f>IF('Hospitalisation Details'!B829="?",AVERAGE('Hospitalisation Details'!$B$2:$B$2344),'Hospitalisation Details'!B829)</f>
        <v>1979</v>
      </c>
      <c r="C829" s="79" t="str">
        <f>IF(OR(('Hospitalisation Details'!C829="?"),ISBLANK('Hospitalisation Details'!C829:C3171)),"Sep",'Hospitalisation Details'!C829)</f>
        <v>Jul</v>
      </c>
      <c r="D829" s="70">
        <v>15</v>
      </c>
      <c r="E829" s="47" t="s">
        <v>862</v>
      </c>
      <c r="F829" s="80" t="s">
        <v>6849</v>
      </c>
      <c r="G829" s="70">
        <v>43</v>
      </c>
      <c r="H829" s="47">
        <v>0</v>
      </c>
      <c r="I829" s="48">
        <v>6837.37</v>
      </c>
      <c r="J829" s="47" t="s">
        <v>12</v>
      </c>
      <c r="K829" s="47" t="s">
        <v>16</v>
      </c>
      <c r="L829" s="47" t="s">
        <v>168</v>
      </c>
      <c r="M829" s="20"/>
    </row>
    <row r="830" spans="1:13" x14ac:dyDescent="0.25">
      <c r="A830" s="47" t="str">
        <f>IF('Hospitalisation Details'!A830:A3172="?","Unidentified",'Hospitalisation Details'!A830)</f>
        <v>Id1508</v>
      </c>
      <c r="B830" s="47">
        <f>IF('Hospitalisation Details'!B830="?",AVERAGE('Hospitalisation Details'!$B$2:$B$2344),'Hospitalisation Details'!B830)</f>
        <v>2000</v>
      </c>
      <c r="C830" s="79" t="str">
        <f>IF(OR(('Hospitalisation Details'!C830="?"),ISBLANK('Hospitalisation Details'!C830:C3172)),"Sep",'Hospitalisation Details'!C830)</f>
        <v>Nov</v>
      </c>
      <c r="D830" s="70">
        <v>30</v>
      </c>
      <c r="E830" s="47" t="s">
        <v>863</v>
      </c>
      <c r="F830" s="80" t="s">
        <v>6850</v>
      </c>
      <c r="G830" s="70">
        <v>22</v>
      </c>
      <c r="H830" s="47">
        <v>0</v>
      </c>
      <c r="I830" s="48">
        <v>6842.28</v>
      </c>
      <c r="J830" s="47" t="s">
        <v>11</v>
      </c>
      <c r="K830" s="47" t="s">
        <v>16</v>
      </c>
      <c r="L830" s="47" t="s">
        <v>23</v>
      </c>
      <c r="M830" s="20"/>
    </row>
    <row r="831" spans="1:13" x14ac:dyDescent="0.25">
      <c r="A831" s="47" t="str">
        <f>IF('Hospitalisation Details'!A831:A3173="?","Unidentified",'Hospitalisation Details'!A831)</f>
        <v>Id1507</v>
      </c>
      <c r="B831" s="47">
        <f>IF('Hospitalisation Details'!B831="?",AVERAGE('Hospitalisation Details'!$B$2:$B$2344),'Hospitalisation Details'!B831)</f>
        <v>1977</v>
      </c>
      <c r="C831" s="79" t="str">
        <f>IF(OR(('Hospitalisation Details'!C831="?"),ISBLANK('Hospitalisation Details'!C831:C3173)),"Sep",'Hospitalisation Details'!C831)</f>
        <v>Jun</v>
      </c>
      <c r="D831" s="70">
        <v>15</v>
      </c>
      <c r="E831" s="47" t="s">
        <v>864</v>
      </c>
      <c r="F831" s="80" t="s">
        <v>6851</v>
      </c>
      <c r="G831" s="70">
        <v>45</v>
      </c>
      <c r="H831" s="47">
        <v>2</v>
      </c>
      <c r="I831" s="48">
        <v>6843.17</v>
      </c>
      <c r="J831" s="47" t="s">
        <v>11</v>
      </c>
      <c r="K831" s="47" t="s">
        <v>16</v>
      </c>
      <c r="L831" s="47" t="s">
        <v>13</v>
      </c>
      <c r="M831" s="20"/>
    </row>
    <row r="832" spans="1:13" x14ac:dyDescent="0.25">
      <c r="A832" s="47" t="str">
        <f>IF('Hospitalisation Details'!A832:A3174="?","Unidentified",'Hospitalisation Details'!A832)</f>
        <v>Id1506</v>
      </c>
      <c r="B832" s="47">
        <f>IF('Hospitalisation Details'!B832="?",AVERAGE('Hospitalisation Details'!$B$2:$B$2344),'Hospitalisation Details'!B832)</f>
        <v>1979</v>
      </c>
      <c r="C832" s="79" t="str">
        <f>IF(OR(('Hospitalisation Details'!C832="?"),ISBLANK('Hospitalisation Details'!C832:C3174)),"Sep",'Hospitalisation Details'!C832)</f>
        <v>Nov</v>
      </c>
      <c r="D832" s="70">
        <v>4</v>
      </c>
      <c r="E832" s="47" t="s">
        <v>865</v>
      </c>
      <c r="F832" s="80" t="s">
        <v>6852</v>
      </c>
      <c r="G832" s="70">
        <v>43</v>
      </c>
      <c r="H832" s="47">
        <v>1</v>
      </c>
      <c r="I832" s="48">
        <v>6849.03</v>
      </c>
      <c r="J832" s="47" t="s">
        <v>11</v>
      </c>
      <c r="K832" s="47" t="s">
        <v>11</v>
      </c>
      <c r="L832" s="47" t="s">
        <v>42</v>
      </c>
      <c r="M832" s="20"/>
    </row>
    <row r="833" spans="1:13" x14ac:dyDescent="0.25">
      <c r="A833" s="47" t="str">
        <f>IF('Hospitalisation Details'!A833:A3175="?","Unidentified",'Hospitalisation Details'!A833)</f>
        <v>Id1505</v>
      </c>
      <c r="B833" s="47">
        <f>IF('Hospitalisation Details'!B833="?",AVERAGE('Hospitalisation Details'!$B$2:$B$2344),'Hospitalisation Details'!B833)</f>
        <v>1981</v>
      </c>
      <c r="C833" s="79" t="str">
        <f>IF(OR(('Hospitalisation Details'!C833="?"),ISBLANK('Hospitalisation Details'!C833:C3175)),"Sep",'Hospitalisation Details'!C833)</f>
        <v>Jun</v>
      </c>
      <c r="D833" s="70">
        <v>19</v>
      </c>
      <c r="E833" s="47" t="s">
        <v>866</v>
      </c>
      <c r="F833" s="80" t="s">
        <v>6853</v>
      </c>
      <c r="G833" s="70">
        <v>41</v>
      </c>
      <c r="H833" s="47">
        <v>1</v>
      </c>
      <c r="I833" s="48">
        <v>6858.48</v>
      </c>
      <c r="J833" s="47" t="s">
        <v>11</v>
      </c>
      <c r="K833" s="47" t="s">
        <v>11</v>
      </c>
      <c r="L833" s="47" t="s">
        <v>166</v>
      </c>
      <c r="M833" s="20"/>
    </row>
    <row r="834" spans="1:13" x14ac:dyDescent="0.25">
      <c r="A834" s="47" t="str">
        <f>IF('Hospitalisation Details'!A834:A3176="?","Unidentified",'Hospitalisation Details'!A834)</f>
        <v>Id1504</v>
      </c>
      <c r="B834" s="47">
        <f>IF('Hospitalisation Details'!B834="?",AVERAGE('Hospitalisation Details'!$B$2:$B$2344),'Hospitalisation Details'!B834)</f>
        <v>1978</v>
      </c>
      <c r="C834" s="79" t="str">
        <f>IF(OR(('Hospitalisation Details'!C834="?"),ISBLANK('Hospitalisation Details'!C834:C3176)),"Sep",'Hospitalisation Details'!C834)</f>
        <v>Aug</v>
      </c>
      <c r="D834" s="70">
        <v>5</v>
      </c>
      <c r="E834" s="47" t="s">
        <v>867</v>
      </c>
      <c r="F834" s="80" t="s">
        <v>6854</v>
      </c>
      <c r="G834" s="70">
        <v>44</v>
      </c>
      <c r="H834" s="47">
        <v>2</v>
      </c>
      <c r="I834" s="48">
        <v>6863.49</v>
      </c>
      <c r="J834" s="47" t="s">
        <v>11</v>
      </c>
      <c r="K834" s="47" t="s">
        <v>16</v>
      </c>
      <c r="L834" s="47" t="s">
        <v>13</v>
      </c>
      <c r="M834" s="20"/>
    </row>
    <row r="835" spans="1:13" x14ac:dyDescent="0.25">
      <c r="A835" s="47" t="str">
        <f>IF('Hospitalisation Details'!A835:A3177="?","Unidentified",'Hospitalisation Details'!A835)</f>
        <v>Id1503</v>
      </c>
      <c r="B835" s="47">
        <f>IF('Hospitalisation Details'!B835="?",AVERAGE('Hospitalisation Details'!$B$2:$B$2344),'Hospitalisation Details'!B835)</f>
        <v>1969</v>
      </c>
      <c r="C835" s="79" t="str">
        <f>IF(OR(('Hospitalisation Details'!C835="?"),ISBLANK('Hospitalisation Details'!C835:C3177)),"Sep",'Hospitalisation Details'!C835)</f>
        <v>Oct</v>
      </c>
      <c r="D835" s="70">
        <v>23</v>
      </c>
      <c r="E835" s="47" t="s">
        <v>868</v>
      </c>
      <c r="F835" s="80" t="s">
        <v>6855</v>
      </c>
      <c r="G835" s="70">
        <v>53</v>
      </c>
      <c r="H835" s="47">
        <v>0</v>
      </c>
      <c r="I835" s="48">
        <v>6868.39</v>
      </c>
      <c r="J835" s="47" t="s">
        <v>11</v>
      </c>
      <c r="K835" s="47" t="s">
        <v>11</v>
      </c>
      <c r="L835" s="47" t="s">
        <v>13</v>
      </c>
      <c r="M835" s="20"/>
    </row>
    <row r="836" spans="1:13" x14ac:dyDescent="0.25">
      <c r="A836" s="47" t="str">
        <f>IF('Hospitalisation Details'!A836:A3178="?","Unidentified",'Hospitalisation Details'!A836)</f>
        <v>Id1502</v>
      </c>
      <c r="B836" s="47">
        <f>IF('Hospitalisation Details'!B836="?",AVERAGE('Hospitalisation Details'!$B$2:$B$2344),'Hospitalisation Details'!B836)</f>
        <v>1981</v>
      </c>
      <c r="C836" s="79" t="str">
        <f>IF(OR(('Hospitalisation Details'!C836="?"),ISBLANK('Hospitalisation Details'!C836:C3178)),"Sep",'Hospitalisation Details'!C836)</f>
        <v>Jun</v>
      </c>
      <c r="D836" s="70">
        <v>23</v>
      </c>
      <c r="E836" s="47" t="s">
        <v>869</v>
      </c>
      <c r="F836" s="80" t="s">
        <v>6856</v>
      </c>
      <c r="G836" s="70">
        <v>41</v>
      </c>
      <c r="H836" s="47">
        <v>2</v>
      </c>
      <c r="I836" s="48">
        <v>6875.96</v>
      </c>
      <c r="J836" s="47" t="s">
        <v>11</v>
      </c>
      <c r="K836" s="47" t="s">
        <v>11</v>
      </c>
      <c r="L836" s="47" t="s">
        <v>42</v>
      </c>
      <c r="M836" s="20"/>
    </row>
    <row r="837" spans="1:13" x14ac:dyDescent="0.25">
      <c r="A837" s="47" t="str">
        <f>IF('Hospitalisation Details'!A837:A3179="?","Unidentified",'Hospitalisation Details'!A837)</f>
        <v>Id1501</v>
      </c>
      <c r="B837" s="47">
        <f>IF('Hospitalisation Details'!B837="?",AVERAGE('Hospitalisation Details'!$B$2:$B$2344),'Hospitalisation Details'!B837)</f>
        <v>2004</v>
      </c>
      <c r="C837" s="79" t="str">
        <f>IF(OR(('Hospitalisation Details'!C837="?"),ISBLANK('Hospitalisation Details'!C837:C3179)),"Sep",'Hospitalisation Details'!C837)</f>
        <v>Dec</v>
      </c>
      <c r="D837" s="70">
        <v>24</v>
      </c>
      <c r="E837" s="47" t="s">
        <v>870</v>
      </c>
      <c r="F837" s="80" t="s">
        <v>6857</v>
      </c>
      <c r="G837" s="70">
        <v>18</v>
      </c>
      <c r="H837" s="47">
        <v>0</v>
      </c>
      <c r="I837" s="48">
        <v>6876.53</v>
      </c>
      <c r="J837" s="47" t="s">
        <v>11</v>
      </c>
      <c r="K837" s="47" t="s">
        <v>16</v>
      </c>
      <c r="L837" s="47" t="s">
        <v>23</v>
      </c>
      <c r="M837" s="20"/>
    </row>
    <row r="838" spans="1:13" x14ac:dyDescent="0.25">
      <c r="A838" s="47" t="str">
        <f>IF('Hospitalisation Details'!A838:A3180="?","Unidentified",'Hospitalisation Details'!A838)</f>
        <v>Id1500</v>
      </c>
      <c r="B838" s="47">
        <f>IF('Hospitalisation Details'!B838="?",AVERAGE('Hospitalisation Details'!$B$2:$B$2344),'Hospitalisation Details'!B838)</f>
        <v>1985</v>
      </c>
      <c r="C838" s="79" t="str">
        <f>IF(OR(('Hospitalisation Details'!C838="?"),ISBLANK('Hospitalisation Details'!C838:C3180)),"Sep",'Hospitalisation Details'!C838)</f>
        <v>Sep</v>
      </c>
      <c r="D838" s="70">
        <v>10</v>
      </c>
      <c r="E838" s="47" t="s">
        <v>871</v>
      </c>
      <c r="F838" s="80" t="s">
        <v>6858</v>
      </c>
      <c r="G838" s="70">
        <v>37</v>
      </c>
      <c r="H838" s="47">
        <v>2</v>
      </c>
      <c r="I838" s="48">
        <v>6877.98</v>
      </c>
      <c r="J838" s="47" t="s">
        <v>11</v>
      </c>
      <c r="K838" s="47" t="s">
        <v>16</v>
      </c>
      <c r="L838" s="47" t="s">
        <v>247</v>
      </c>
      <c r="M838" s="20"/>
    </row>
    <row r="839" spans="1:13" x14ac:dyDescent="0.25">
      <c r="A839" s="47" t="str">
        <f>IF('Hospitalisation Details'!A839:A3181="?","Unidentified",'Hospitalisation Details'!A839)</f>
        <v>Id1499</v>
      </c>
      <c r="B839" s="47">
        <f>IF('Hospitalisation Details'!B839="?",AVERAGE('Hospitalisation Details'!$B$2:$B$2344),'Hospitalisation Details'!B839)</f>
        <v>1989</v>
      </c>
      <c r="C839" s="79" t="str">
        <f>IF(OR(('Hospitalisation Details'!C839="?"),ISBLANK('Hospitalisation Details'!C839:C3181)),"Sep",'Hospitalisation Details'!C839)</f>
        <v>Dec</v>
      </c>
      <c r="D839" s="70">
        <v>21</v>
      </c>
      <c r="E839" s="47" t="s">
        <v>872</v>
      </c>
      <c r="F839" s="80" t="s">
        <v>6859</v>
      </c>
      <c r="G839" s="70">
        <v>33</v>
      </c>
      <c r="H839" s="47">
        <v>3</v>
      </c>
      <c r="I839" s="48">
        <v>6895.19</v>
      </c>
      <c r="J839" s="47" t="s">
        <v>11</v>
      </c>
      <c r="K839" s="47" t="s">
        <v>12</v>
      </c>
      <c r="L839" s="47" t="s">
        <v>247</v>
      </c>
      <c r="M839" s="20"/>
    </row>
    <row r="840" spans="1:13" x14ac:dyDescent="0.25">
      <c r="A840" s="47" t="str">
        <f>IF('Hospitalisation Details'!A840:A3182="?","Unidentified",'Hospitalisation Details'!A840)</f>
        <v>Id1498</v>
      </c>
      <c r="B840" s="47">
        <f>IF('Hospitalisation Details'!B840="?",AVERAGE('Hospitalisation Details'!$B$2:$B$2344),'Hospitalisation Details'!B840)</f>
        <v>1984</v>
      </c>
      <c r="C840" s="79" t="str">
        <f>IF(OR(('Hospitalisation Details'!C840="?"),ISBLANK('Hospitalisation Details'!C840:C3182)),"Sep",'Hospitalisation Details'!C840)</f>
        <v>Sep</v>
      </c>
      <c r="D840" s="70">
        <v>5</v>
      </c>
      <c r="E840" s="47" t="s">
        <v>873</v>
      </c>
      <c r="F840" s="80" t="s">
        <v>6860</v>
      </c>
      <c r="G840" s="70">
        <v>38</v>
      </c>
      <c r="H840" s="47">
        <v>2</v>
      </c>
      <c r="I840" s="48">
        <v>6933.24</v>
      </c>
      <c r="J840" s="47" t="s">
        <v>11</v>
      </c>
      <c r="K840" s="47" t="s">
        <v>12</v>
      </c>
      <c r="L840" s="47" t="s">
        <v>23</v>
      </c>
      <c r="M840" s="20"/>
    </row>
    <row r="841" spans="1:13" x14ac:dyDescent="0.25">
      <c r="A841" s="47" t="str">
        <f>IF('Hospitalisation Details'!A841:A3183="?","Unidentified",'Hospitalisation Details'!A841)</f>
        <v>Id1497</v>
      </c>
      <c r="B841" s="47">
        <f>IF('Hospitalisation Details'!B841="?",AVERAGE('Hospitalisation Details'!$B$2:$B$2344),'Hospitalisation Details'!B841)</f>
        <v>1978</v>
      </c>
      <c r="C841" s="79" t="str">
        <f>IF(OR(('Hospitalisation Details'!C841="?"),ISBLANK('Hospitalisation Details'!C841:C3183)),"Sep",'Hospitalisation Details'!C841)</f>
        <v>Nov</v>
      </c>
      <c r="D841" s="70">
        <v>29</v>
      </c>
      <c r="E841" s="47" t="s">
        <v>874</v>
      </c>
      <c r="F841" s="80" t="s">
        <v>6861</v>
      </c>
      <c r="G841" s="70">
        <v>44</v>
      </c>
      <c r="H841" s="47">
        <v>2</v>
      </c>
      <c r="I841" s="48">
        <v>6938.11</v>
      </c>
      <c r="J841" s="47" t="s">
        <v>11</v>
      </c>
      <c r="K841" s="47" t="s">
        <v>11</v>
      </c>
      <c r="L841" s="47" t="s">
        <v>13</v>
      </c>
      <c r="M841" s="20"/>
    </row>
    <row r="842" spans="1:13" x14ac:dyDescent="0.25">
      <c r="A842" s="47" t="str">
        <f>IF('Hospitalisation Details'!A842:A3184="?","Unidentified",'Hospitalisation Details'!A842)</f>
        <v>Id1496</v>
      </c>
      <c r="B842" s="47">
        <f>IF('Hospitalisation Details'!B842="?",AVERAGE('Hospitalisation Details'!$B$2:$B$2344),'Hospitalisation Details'!B842)</f>
        <v>1980</v>
      </c>
      <c r="C842" s="79" t="str">
        <f>IF(OR(('Hospitalisation Details'!C842="?"),ISBLANK('Hospitalisation Details'!C842:C3184)),"Sep",'Hospitalisation Details'!C842)</f>
        <v>Aug</v>
      </c>
      <c r="D842" s="70">
        <v>30</v>
      </c>
      <c r="E842" s="47" t="s">
        <v>875</v>
      </c>
      <c r="F842" s="80" t="s">
        <v>6862</v>
      </c>
      <c r="G842" s="70">
        <v>42</v>
      </c>
      <c r="H842" s="47">
        <v>1</v>
      </c>
      <c r="I842" s="48">
        <v>6940.91</v>
      </c>
      <c r="J842" s="47" t="s">
        <v>11</v>
      </c>
      <c r="K842" s="47" t="s">
        <v>11</v>
      </c>
      <c r="L842" s="47" t="s">
        <v>23</v>
      </c>
      <c r="M842" s="20"/>
    </row>
    <row r="843" spans="1:13" x14ac:dyDescent="0.25">
      <c r="A843" s="47" t="str">
        <f>IF('Hospitalisation Details'!A843:A3185="?","Unidentified",'Hospitalisation Details'!A843)</f>
        <v>Id1495</v>
      </c>
      <c r="B843" s="47">
        <f>IF('Hospitalisation Details'!B843="?",AVERAGE('Hospitalisation Details'!$B$2:$B$2344),'Hospitalisation Details'!B843)</f>
        <v>1980</v>
      </c>
      <c r="C843" s="79" t="str">
        <f>IF(OR(('Hospitalisation Details'!C843="?"),ISBLANK('Hospitalisation Details'!C843:C3185)),"Sep",'Hospitalisation Details'!C843)</f>
        <v>Oct</v>
      </c>
      <c r="D843" s="70">
        <v>5</v>
      </c>
      <c r="E843" s="47" t="s">
        <v>876</v>
      </c>
      <c r="F843" s="80" t="s">
        <v>6863</v>
      </c>
      <c r="G843" s="70">
        <v>42</v>
      </c>
      <c r="H843" s="47">
        <v>2</v>
      </c>
      <c r="I843" s="48">
        <v>6940.94</v>
      </c>
      <c r="J843" s="47" t="s">
        <v>11</v>
      </c>
      <c r="K843" s="47" t="s">
        <v>12</v>
      </c>
      <c r="L843" s="47" t="s">
        <v>13</v>
      </c>
      <c r="M843" s="20"/>
    </row>
    <row r="844" spans="1:13" x14ac:dyDescent="0.25">
      <c r="A844" s="47" t="str">
        <f>IF('Hospitalisation Details'!A844:A3186="?","Unidentified",'Hospitalisation Details'!A844)</f>
        <v>Id1494</v>
      </c>
      <c r="B844" s="47">
        <f>IF('Hospitalisation Details'!B844="?",AVERAGE('Hospitalisation Details'!$B$2:$B$2344),'Hospitalisation Details'!B844)</f>
        <v>1978</v>
      </c>
      <c r="C844" s="79" t="str">
        <f>IF(OR(('Hospitalisation Details'!C844="?"),ISBLANK('Hospitalisation Details'!C844:C3186)),"Sep",'Hospitalisation Details'!C844)</f>
        <v>Dec</v>
      </c>
      <c r="D844" s="70">
        <v>15</v>
      </c>
      <c r="E844" s="47" t="s">
        <v>877</v>
      </c>
      <c r="F844" s="80" t="s">
        <v>6864</v>
      </c>
      <c r="G844" s="70">
        <v>44</v>
      </c>
      <c r="H844" s="47">
        <v>0</v>
      </c>
      <c r="I844" s="48">
        <v>6948.7</v>
      </c>
      <c r="J844" s="47" t="s">
        <v>16</v>
      </c>
      <c r="K844" s="47" t="s">
        <v>11</v>
      </c>
      <c r="L844" s="47" t="s">
        <v>23</v>
      </c>
      <c r="M844" s="20"/>
    </row>
    <row r="845" spans="1:13" x14ac:dyDescent="0.25">
      <c r="A845" s="47" t="str">
        <f>IF('Hospitalisation Details'!A845:A3187="?","Unidentified",'Hospitalisation Details'!A845)</f>
        <v>Id1493</v>
      </c>
      <c r="B845" s="47">
        <f>IF('Hospitalisation Details'!B845="?",AVERAGE('Hospitalisation Details'!$B$2:$B$2344),'Hospitalisation Details'!B845)</f>
        <v>1980</v>
      </c>
      <c r="C845" s="79" t="str">
        <f>IF(OR(('Hospitalisation Details'!C845="?"),ISBLANK('Hospitalisation Details'!C845:C3187)),"Sep",'Hospitalisation Details'!C845)</f>
        <v>Aug</v>
      </c>
      <c r="D845" s="70">
        <v>18</v>
      </c>
      <c r="E845" s="47" t="s">
        <v>878</v>
      </c>
      <c r="F845" s="80" t="s">
        <v>6865</v>
      </c>
      <c r="G845" s="70">
        <v>42</v>
      </c>
      <c r="H845" s="47">
        <v>2</v>
      </c>
      <c r="I845" s="48">
        <v>6951.12</v>
      </c>
      <c r="J845" s="47" t="s">
        <v>11</v>
      </c>
      <c r="K845" s="47" t="s">
        <v>11</v>
      </c>
      <c r="L845" s="47" t="s">
        <v>13</v>
      </c>
      <c r="M845" s="20"/>
    </row>
    <row r="846" spans="1:13" x14ac:dyDescent="0.25">
      <c r="A846" s="47" t="str">
        <f>IF('Hospitalisation Details'!A846:A3188="?","Unidentified",'Hospitalisation Details'!A846)</f>
        <v>Id1492</v>
      </c>
      <c r="B846" s="47">
        <f>IF('Hospitalisation Details'!B846="?",AVERAGE('Hospitalisation Details'!$B$2:$B$2344),'Hospitalisation Details'!B846)</f>
        <v>1975</v>
      </c>
      <c r="C846" s="79" t="str">
        <f>IF(OR(('Hospitalisation Details'!C846="?"),ISBLANK('Hospitalisation Details'!C846:C3188)),"Sep",'Hospitalisation Details'!C846)</f>
        <v>Jun</v>
      </c>
      <c r="D846" s="70">
        <v>3</v>
      </c>
      <c r="E846" s="47" t="s">
        <v>879</v>
      </c>
      <c r="F846" s="80" t="s">
        <v>6866</v>
      </c>
      <c r="G846" s="70">
        <v>48</v>
      </c>
      <c r="H846" s="47">
        <v>1</v>
      </c>
      <c r="I846" s="48">
        <v>6965.21</v>
      </c>
      <c r="J846" s="47" t="s">
        <v>11</v>
      </c>
      <c r="K846" s="47" t="s">
        <v>12</v>
      </c>
      <c r="L846" s="47" t="s">
        <v>13</v>
      </c>
      <c r="M846" s="20"/>
    </row>
    <row r="847" spans="1:13" x14ac:dyDescent="0.25">
      <c r="A847" s="47" t="str">
        <f>IF('Hospitalisation Details'!A847:A3189="?","Unidentified",'Hospitalisation Details'!A847)</f>
        <v>Id1491</v>
      </c>
      <c r="B847" s="47">
        <f>IF('Hospitalisation Details'!B847="?",AVERAGE('Hospitalisation Details'!$B$2:$B$2344),'Hospitalisation Details'!B847)</f>
        <v>1985</v>
      </c>
      <c r="C847" s="79" t="str">
        <f>IF(OR(('Hospitalisation Details'!C847="?"),ISBLANK('Hospitalisation Details'!C847:C3189)),"Sep",'Hospitalisation Details'!C847)</f>
        <v>Dec</v>
      </c>
      <c r="D847" s="70">
        <v>10</v>
      </c>
      <c r="E847" s="47" t="s">
        <v>880</v>
      </c>
      <c r="F847" s="80" t="s">
        <v>6794</v>
      </c>
      <c r="G847" s="70">
        <v>37</v>
      </c>
      <c r="H847" s="47">
        <v>3</v>
      </c>
      <c r="I847" s="48">
        <v>6985.51</v>
      </c>
      <c r="J847" s="47" t="s">
        <v>11</v>
      </c>
      <c r="K847" s="47" t="s">
        <v>11</v>
      </c>
      <c r="L847" s="47" t="s">
        <v>166</v>
      </c>
      <c r="M847" s="20"/>
    </row>
    <row r="848" spans="1:13" x14ac:dyDescent="0.25">
      <c r="A848" s="47" t="str">
        <f>IF('Hospitalisation Details'!A848:A3190="?","Unidentified",'Hospitalisation Details'!A848)</f>
        <v>Id1490</v>
      </c>
      <c r="B848" s="70">
        <f>IF('Hospitalisation Details'!B848="?",AVERAGE('Hospitalisation Details'!$B$2:$B$2344),'Hospitalisation Details'!B848)</f>
        <v>1982</v>
      </c>
      <c r="C848" s="79" t="str">
        <f>IF(OR(('Hospitalisation Details'!C848="?"),ISBLANK('Hospitalisation Details'!C848:C3190)),"Sep",'Hospitalisation Details'!C848)</f>
        <v>Oct</v>
      </c>
      <c r="D848" s="70">
        <v>18</v>
      </c>
      <c r="E848" s="47" t="s">
        <v>881</v>
      </c>
      <c r="F848" s="80" t="s">
        <v>6867</v>
      </c>
      <c r="G848" s="70">
        <v>40</v>
      </c>
      <c r="H848" s="47">
        <v>2</v>
      </c>
      <c r="I848" s="48">
        <v>6986.7</v>
      </c>
      <c r="J848" s="47" t="s">
        <v>12</v>
      </c>
      <c r="K848" s="47" t="s">
        <v>16</v>
      </c>
      <c r="L848" s="47" t="s">
        <v>23</v>
      </c>
      <c r="M848" s="20"/>
    </row>
    <row r="849" spans="1:13" x14ac:dyDescent="0.25">
      <c r="A849" s="47" t="str">
        <f>IF('Hospitalisation Details'!A849:A3191="?","Unidentified",'Hospitalisation Details'!A849)</f>
        <v>Id1489</v>
      </c>
      <c r="B849" s="70">
        <f>IF('Hospitalisation Details'!B849="?",AVERAGE('Hospitalisation Details'!$B$2:$B$2344),'Hospitalisation Details'!B849)</f>
        <v>1982</v>
      </c>
      <c r="C849" s="79" t="str">
        <f>IF(OR(('Hospitalisation Details'!C849="?"),ISBLANK('Hospitalisation Details'!C849:C3191)),"Sep",'Hospitalisation Details'!C849)</f>
        <v>Sep</v>
      </c>
      <c r="D849" s="70">
        <v>1</v>
      </c>
      <c r="E849" s="47" t="s">
        <v>882</v>
      </c>
      <c r="F849" s="80" t="s">
        <v>6868</v>
      </c>
      <c r="G849" s="70">
        <v>40</v>
      </c>
      <c r="H849" s="47">
        <v>3</v>
      </c>
      <c r="I849" s="48">
        <v>6989.95</v>
      </c>
      <c r="J849" s="47" t="s">
        <v>11</v>
      </c>
      <c r="K849" s="47" t="s">
        <v>16</v>
      </c>
      <c r="L849" s="47" t="s">
        <v>13</v>
      </c>
      <c r="M849" s="20"/>
    </row>
    <row r="850" spans="1:13" x14ac:dyDescent="0.25">
      <c r="A850" s="47" t="str">
        <f>IF('Hospitalisation Details'!A850:A3192="?","Unidentified",'Hospitalisation Details'!A850)</f>
        <v>Id1488</v>
      </c>
      <c r="B850" s="47">
        <f>IF('Hospitalisation Details'!B850="?",AVERAGE('Hospitalisation Details'!$B$2:$B$2344),'Hospitalisation Details'!B850)</f>
        <v>1969</v>
      </c>
      <c r="C850" s="79" t="str">
        <f>IF(OR(('Hospitalisation Details'!C850="?"),ISBLANK('Hospitalisation Details'!C850:C3192)),"Sep",'Hospitalisation Details'!C850)</f>
        <v>Jul</v>
      </c>
      <c r="D850" s="70">
        <v>6</v>
      </c>
      <c r="E850" s="47" t="s">
        <v>883</v>
      </c>
      <c r="F850" s="80" t="s">
        <v>6869</v>
      </c>
      <c r="G850" s="70">
        <v>53</v>
      </c>
      <c r="H850" s="47">
        <v>0</v>
      </c>
      <c r="I850" s="48">
        <v>7003.1</v>
      </c>
      <c r="J850" s="47" t="s">
        <v>11</v>
      </c>
      <c r="K850" s="47" t="s">
        <v>12</v>
      </c>
      <c r="L850" s="47" t="s">
        <v>13</v>
      </c>
      <c r="M850" s="20"/>
    </row>
    <row r="851" spans="1:13" x14ac:dyDescent="0.25">
      <c r="A851" s="47" t="str">
        <f>IF('Hospitalisation Details'!A851:A3193="?","Unidentified",'Hospitalisation Details'!A851)</f>
        <v>Id1487</v>
      </c>
      <c r="B851" s="47">
        <f>IF('Hospitalisation Details'!B851="?",AVERAGE('Hospitalisation Details'!$B$2:$B$2344),'Hospitalisation Details'!B851)</f>
        <v>1978</v>
      </c>
      <c r="C851" s="79" t="str">
        <f>IF(OR(('Hospitalisation Details'!C851="?"),ISBLANK('Hospitalisation Details'!C851:C3193)),"Sep",'Hospitalisation Details'!C851)</f>
        <v>Jun</v>
      </c>
      <c r="D851" s="70">
        <v>2</v>
      </c>
      <c r="E851" s="47" t="s">
        <v>884</v>
      </c>
      <c r="F851" s="80" t="s">
        <v>6870</v>
      </c>
      <c r="G851" s="70">
        <v>45</v>
      </c>
      <c r="H851" s="47">
        <v>2</v>
      </c>
      <c r="I851" s="48">
        <v>7033.08</v>
      </c>
      <c r="J851" s="47" t="s">
        <v>11</v>
      </c>
      <c r="K851" s="47" t="s">
        <v>11</v>
      </c>
      <c r="L851" s="47" t="s">
        <v>13</v>
      </c>
      <c r="M851" s="20"/>
    </row>
    <row r="852" spans="1:13" x14ac:dyDescent="0.25">
      <c r="A852" s="47" t="str">
        <f>IF('Hospitalisation Details'!A852:A3194="?","Unidentified",'Hospitalisation Details'!A852)</f>
        <v>Id1486</v>
      </c>
      <c r="B852" s="47">
        <f>IF('Hospitalisation Details'!B852="?",AVERAGE('Hospitalisation Details'!$B$2:$B$2344),'Hospitalisation Details'!B852)</f>
        <v>1995</v>
      </c>
      <c r="C852" s="79" t="str">
        <f>IF(OR(('Hospitalisation Details'!C852="?"),ISBLANK('Hospitalisation Details'!C852:C3194)),"Sep",'Hospitalisation Details'!C852)</f>
        <v>Oct</v>
      </c>
      <c r="D852" s="70">
        <v>29</v>
      </c>
      <c r="E852" s="47" t="s">
        <v>885</v>
      </c>
      <c r="F852" s="80" t="s">
        <v>6871</v>
      </c>
      <c r="G852" s="70">
        <v>27</v>
      </c>
      <c r="H852" s="47">
        <v>0</v>
      </c>
      <c r="I852" s="48">
        <v>7042.11</v>
      </c>
      <c r="J852" s="47" t="s">
        <v>11</v>
      </c>
      <c r="K852" s="47" t="s">
        <v>12</v>
      </c>
      <c r="L852" s="47" t="s">
        <v>23</v>
      </c>
      <c r="M852" s="20"/>
    </row>
    <row r="853" spans="1:13" x14ac:dyDescent="0.25">
      <c r="A853" s="47" t="str">
        <f>IF('Hospitalisation Details'!A853:A3195="?","Unidentified",'Hospitalisation Details'!A853)</f>
        <v>Id1485</v>
      </c>
      <c r="B853" s="47">
        <f>IF('Hospitalisation Details'!B853="?",AVERAGE('Hospitalisation Details'!$B$2:$B$2344),'Hospitalisation Details'!B853)</f>
        <v>1980</v>
      </c>
      <c r="C853" s="79" t="str">
        <f>IF(OR(('Hospitalisation Details'!C853="?"),ISBLANK('Hospitalisation Details'!C853:C3195)),"Sep",'Hospitalisation Details'!C853)</f>
        <v>Jul</v>
      </c>
      <c r="D853" s="70">
        <v>26</v>
      </c>
      <c r="E853" s="47" t="s">
        <v>886</v>
      </c>
      <c r="F853" s="80" t="s">
        <v>6872</v>
      </c>
      <c r="G853" s="70">
        <v>42</v>
      </c>
      <c r="H853" s="47">
        <v>1</v>
      </c>
      <c r="I853" s="48">
        <v>7045.5</v>
      </c>
      <c r="J853" s="47" t="s">
        <v>11</v>
      </c>
      <c r="K853" s="47" t="s">
        <v>16</v>
      </c>
      <c r="L853" s="47" t="s">
        <v>42</v>
      </c>
      <c r="M853" s="20"/>
    </row>
    <row r="854" spans="1:13" x14ac:dyDescent="0.25">
      <c r="A854" s="47" t="str">
        <f>IF('Hospitalisation Details'!A854:A3196="?","Unidentified",'Hospitalisation Details'!A854)</f>
        <v>Id1484</v>
      </c>
      <c r="B854" s="47">
        <f>IF('Hospitalisation Details'!B854="?",AVERAGE('Hospitalisation Details'!$B$2:$B$2344),'Hospitalisation Details'!B854)</f>
        <v>1980</v>
      </c>
      <c r="C854" s="79" t="str">
        <f>IF(OR(('Hospitalisation Details'!C854="?"),ISBLANK('Hospitalisation Details'!C854:C3196)),"Sep",'Hospitalisation Details'!C854)</f>
        <v>Oct</v>
      </c>
      <c r="D854" s="70">
        <v>22</v>
      </c>
      <c r="E854" s="47" t="s">
        <v>887</v>
      </c>
      <c r="F854" s="80" t="s">
        <v>6873</v>
      </c>
      <c r="G854" s="70">
        <v>42</v>
      </c>
      <c r="H854" s="47">
        <v>1</v>
      </c>
      <c r="I854" s="48">
        <v>7046.72</v>
      </c>
      <c r="J854" s="47" t="s">
        <v>11</v>
      </c>
      <c r="K854" s="47" t="s">
        <v>12</v>
      </c>
      <c r="L854" s="47" t="s">
        <v>13</v>
      </c>
      <c r="M854" s="20"/>
    </row>
    <row r="855" spans="1:13" x14ac:dyDescent="0.25">
      <c r="A855" s="47" t="str">
        <f>IF('Hospitalisation Details'!A855:A3197="?","Unidentified",'Hospitalisation Details'!A855)</f>
        <v>Id1483</v>
      </c>
      <c r="B855" s="47">
        <f>IF('Hospitalisation Details'!B855="?",AVERAGE('Hospitalisation Details'!$B$2:$B$2344),'Hospitalisation Details'!B855)</f>
        <v>1980</v>
      </c>
      <c r="C855" s="79" t="str">
        <f>IF(OR(('Hospitalisation Details'!C855="?"),ISBLANK('Hospitalisation Details'!C855:C3197)),"Sep",'Hospitalisation Details'!C855)</f>
        <v>Jul</v>
      </c>
      <c r="D855" s="70">
        <v>21</v>
      </c>
      <c r="E855" s="47" t="s">
        <v>888</v>
      </c>
      <c r="F855" s="80" t="s">
        <v>6724</v>
      </c>
      <c r="G855" s="70">
        <v>42</v>
      </c>
      <c r="H855" s="47">
        <v>0</v>
      </c>
      <c r="I855" s="48">
        <v>7050.02</v>
      </c>
      <c r="J855" s="47" t="s">
        <v>11</v>
      </c>
      <c r="K855" s="47" t="s">
        <v>16</v>
      </c>
      <c r="L855" s="47" t="s">
        <v>247</v>
      </c>
      <c r="M855" s="20"/>
    </row>
    <row r="856" spans="1:13" x14ac:dyDescent="0.25">
      <c r="A856" s="47" t="str">
        <f>IF('Hospitalisation Details'!A856:A3198="?","Unidentified",'Hospitalisation Details'!A856)</f>
        <v>Id1482</v>
      </c>
      <c r="B856" s="47">
        <f>IF('Hospitalisation Details'!B856="?",AVERAGE('Hospitalisation Details'!$B$2:$B$2344),'Hospitalisation Details'!B856)</f>
        <v>1980</v>
      </c>
      <c r="C856" s="79" t="str">
        <f>IF(OR(('Hospitalisation Details'!C856="?"),ISBLANK('Hospitalisation Details'!C856:C3198)),"Sep",'Hospitalisation Details'!C856)</f>
        <v>Jun</v>
      </c>
      <c r="D856" s="70">
        <v>28</v>
      </c>
      <c r="E856" s="47" t="s">
        <v>889</v>
      </c>
      <c r="F856" s="80" t="s">
        <v>6874</v>
      </c>
      <c r="G856" s="70">
        <v>42</v>
      </c>
      <c r="H856" s="47">
        <v>1</v>
      </c>
      <c r="I856" s="48">
        <v>7050.64</v>
      </c>
      <c r="J856" s="47" t="s">
        <v>11</v>
      </c>
      <c r="K856" s="47" t="s">
        <v>12</v>
      </c>
      <c r="L856" s="47" t="s">
        <v>42</v>
      </c>
      <c r="M856" s="20"/>
    </row>
    <row r="857" spans="1:13" x14ac:dyDescent="0.25">
      <c r="A857" s="47" t="str">
        <f>IF('Hospitalisation Details'!A857:A3199="?","Unidentified",'Hospitalisation Details'!A857)</f>
        <v>Id1481</v>
      </c>
      <c r="B857" s="47">
        <f>IF('Hospitalisation Details'!B857="?",AVERAGE('Hospitalisation Details'!$B$2:$B$2344),'Hospitalisation Details'!B857)</f>
        <v>1978</v>
      </c>
      <c r="C857" s="79" t="str">
        <f>IF(OR(('Hospitalisation Details'!C857="?"),ISBLANK('Hospitalisation Details'!C857:C3199)),"Sep",'Hospitalisation Details'!C857)</f>
        <v>Jun</v>
      </c>
      <c r="D857" s="70">
        <v>24</v>
      </c>
      <c r="E857" s="47" t="s">
        <v>890</v>
      </c>
      <c r="F857" s="80" t="s">
        <v>6875</v>
      </c>
      <c r="G857" s="70">
        <v>44</v>
      </c>
      <c r="H857" s="47">
        <v>2</v>
      </c>
      <c r="I857" s="48">
        <v>7054.41</v>
      </c>
      <c r="J857" s="47" t="s">
        <v>11</v>
      </c>
      <c r="K857" s="47" t="s">
        <v>11</v>
      </c>
      <c r="L857" s="47" t="s">
        <v>13</v>
      </c>
      <c r="M857" s="20"/>
    </row>
    <row r="858" spans="1:13" x14ac:dyDescent="0.25">
      <c r="A858" s="47" t="str">
        <f>IF('Hospitalisation Details'!A858:A3200="?","Unidentified",'Hospitalisation Details'!A858)</f>
        <v>Id1480</v>
      </c>
      <c r="B858" s="70">
        <f>IF('Hospitalisation Details'!B858="?",AVERAGE('Hospitalisation Details'!$B$2:$B$2344),'Hospitalisation Details'!B858)</f>
        <v>1982</v>
      </c>
      <c r="C858" s="79" t="str">
        <f>IF(OR(('Hospitalisation Details'!C858="?"),ISBLANK('Hospitalisation Details'!C858:C3200)),"Sep",'Hospitalisation Details'!C858)</f>
        <v>Oct</v>
      </c>
      <c r="D858" s="70">
        <v>6</v>
      </c>
      <c r="E858" s="47" t="s">
        <v>891</v>
      </c>
      <c r="F858" s="80" t="s">
        <v>6876</v>
      </c>
      <c r="G858" s="70">
        <v>40</v>
      </c>
      <c r="H858" s="47">
        <v>1</v>
      </c>
      <c r="I858" s="48">
        <v>7077.19</v>
      </c>
      <c r="J858" s="47" t="s">
        <v>11</v>
      </c>
      <c r="K858" s="47" t="s">
        <v>12</v>
      </c>
      <c r="L858" s="47" t="s">
        <v>247</v>
      </c>
      <c r="M858" s="20"/>
    </row>
    <row r="859" spans="1:13" x14ac:dyDescent="0.25">
      <c r="A859" s="47" t="str">
        <f>IF('Hospitalisation Details'!A859:A3201="?","Unidentified",'Hospitalisation Details'!A859)</f>
        <v>Id1479</v>
      </c>
      <c r="B859" s="47">
        <f>IF('Hospitalisation Details'!B859="?",AVERAGE('Hospitalisation Details'!$B$2:$B$2344),'Hospitalisation Details'!B859)</f>
        <v>1992</v>
      </c>
      <c r="C859" s="79" t="str">
        <f>IF(OR(('Hospitalisation Details'!C859="?"),ISBLANK('Hospitalisation Details'!C859:C3201)),"Sep",'Hospitalisation Details'!C859)</f>
        <v>Jun</v>
      </c>
      <c r="D859" s="70">
        <v>18</v>
      </c>
      <c r="E859" s="47" t="s">
        <v>892</v>
      </c>
      <c r="F859" s="80" t="s">
        <v>6494</v>
      </c>
      <c r="G859" s="70">
        <v>30</v>
      </c>
      <c r="H859" s="47">
        <v>0</v>
      </c>
      <c r="I859" s="48">
        <v>7096.98</v>
      </c>
      <c r="J859" s="47" t="s">
        <v>11</v>
      </c>
      <c r="K859" s="47" t="s">
        <v>11</v>
      </c>
      <c r="L859" s="47" t="s">
        <v>23</v>
      </c>
      <c r="M859" s="20"/>
    </row>
    <row r="860" spans="1:13" x14ac:dyDescent="0.25">
      <c r="A860" s="47" t="str">
        <f>IF('Hospitalisation Details'!A860:A3202="?","Unidentified",'Hospitalisation Details'!A860)</f>
        <v>Id1478</v>
      </c>
      <c r="B860" s="47">
        <f>IF('Hospitalisation Details'!B860="?",AVERAGE('Hospitalisation Details'!$B$2:$B$2344),'Hospitalisation Details'!B860)</f>
        <v>1987</v>
      </c>
      <c r="C860" s="79" t="str">
        <f>IF(OR(('Hospitalisation Details'!C860="?"),ISBLANK('Hospitalisation Details'!C860:C3202)),"Sep",'Hospitalisation Details'!C860)</f>
        <v>Aug</v>
      </c>
      <c r="D860" s="70">
        <v>11</v>
      </c>
      <c r="E860" s="47" t="s">
        <v>893</v>
      </c>
      <c r="F860" s="80" t="s">
        <v>6877</v>
      </c>
      <c r="G860" s="70">
        <v>35</v>
      </c>
      <c r="H860" s="47">
        <v>3</v>
      </c>
      <c r="I860" s="48">
        <v>7106.81</v>
      </c>
      <c r="J860" s="47" t="s">
        <v>11</v>
      </c>
      <c r="K860" s="47" t="s">
        <v>16</v>
      </c>
      <c r="L860" s="47" t="s">
        <v>23</v>
      </c>
      <c r="M860" s="20"/>
    </row>
    <row r="861" spans="1:13" x14ac:dyDescent="0.25">
      <c r="A861" s="47" t="str">
        <f>IF('Hospitalisation Details'!A861:A3203="?","Unidentified",'Hospitalisation Details'!A861)</f>
        <v>Id1477</v>
      </c>
      <c r="B861" s="47">
        <f>IF('Hospitalisation Details'!B861="?",AVERAGE('Hospitalisation Details'!$B$2:$B$2344),'Hospitalisation Details'!B861)</f>
        <v>1968</v>
      </c>
      <c r="C861" s="79" t="str">
        <f>IF(OR(('Hospitalisation Details'!C861="?"),ISBLANK('Hospitalisation Details'!C861:C3203)),"Sep",'Hospitalisation Details'!C861)</f>
        <v>Jun</v>
      </c>
      <c r="D861" s="70">
        <v>29</v>
      </c>
      <c r="E861" s="47" t="s">
        <v>894</v>
      </c>
      <c r="F861" s="80" t="s">
        <v>6878</v>
      </c>
      <c r="G861" s="70">
        <v>54</v>
      </c>
      <c r="H861" s="47">
        <v>0</v>
      </c>
      <c r="I861" s="48">
        <v>7125.25</v>
      </c>
      <c r="J861" s="47" t="s">
        <v>12</v>
      </c>
      <c r="K861" s="47" t="s">
        <v>11</v>
      </c>
      <c r="L861" s="47" t="s">
        <v>13</v>
      </c>
      <c r="M861" s="20"/>
    </row>
    <row r="862" spans="1:13" x14ac:dyDescent="0.25">
      <c r="A862" s="47" t="str">
        <f>IF('Hospitalisation Details'!A862:A3204="?","Unidentified",'Hospitalisation Details'!A862)</f>
        <v>Id1476</v>
      </c>
      <c r="B862" s="47">
        <f>IF('Hospitalisation Details'!B862="?",AVERAGE('Hospitalisation Details'!$B$2:$B$2344),'Hospitalisation Details'!B862)</f>
        <v>1993</v>
      </c>
      <c r="C862" s="79" t="str">
        <f>IF(OR(('Hospitalisation Details'!C862="?"),ISBLANK('Hospitalisation Details'!C862:C3204)),"Sep",'Hospitalisation Details'!C862)</f>
        <v>Aug</v>
      </c>
      <c r="D862" s="70">
        <v>1</v>
      </c>
      <c r="E862" s="47" t="s">
        <v>895</v>
      </c>
      <c r="F862" s="80" t="s">
        <v>6879</v>
      </c>
      <c r="G862" s="70">
        <v>29</v>
      </c>
      <c r="H862" s="47">
        <v>0</v>
      </c>
      <c r="I862" s="48">
        <v>7128.64</v>
      </c>
      <c r="J862" s="47" t="s">
        <v>11</v>
      </c>
      <c r="K862" s="47" t="s">
        <v>11</v>
      </c>
      <c r="L862" s="47" t="s">
        <v>300</v>
      </c>
      <c r="M862" s="20"/>
    </row>
    <row r="863" spans="1:13" x14ac:dyDescent="0.25">
      <c r="A863" s="47" t="str">
        <f>IF('Hospitalisation Details'!A863:A3205="?","Unidentified",'Hospitalisation Details'!A863)</f>
        <v>Id1475</v>
      </c>
      <c r="B863" s="47">
        <f>IF('Hospitalisation Details'!B863="?",AVERAGE('Hospitalisation Details'!$B$2:$B$2344),'Hospitalisation Details'!B863)</f>
        <v>1984</v>
      </c>
      <c r="C863" s="79" t="str">
        <f>IF(OR(('Hospitalisation Details'!C863="?"),ISBLANK('Hospitalisation Details'!C863:C3205)),"Sep",'Hospitalisation Details'!C863)</f>
        <v>Jul</v>
      </c>
      <c r="D863" s="70">
        <v>7</v>
      </c>
      <c r="E863" s="47" t="s">
        <v>896</v>
      </c>
      <c r="F863" s="80" t="s">
        <v>6482</v>
      </c>
      <c r="G863" s="70">
        <v>38</v>
      </c>
      <c r="H863" s="47">
        <v>2</v>
      </c>
      <c r="I863" s="48">
        <v>7133.9</v>
      </c>
      <c r="J863" s="47" t="s">
        <v>11</v>
      </c>
      <c r="K863" s="47" t="s">
        <v>16</v>
      </c>
      <c r="L863" s="47" t="s">
        <v>247</v>
      </c>
      <c r="M863" s="20"/>
    </row>
    <row r="864" spans="1:13" x14ac:dyDescent="0.25">
      <c r="A864" s="47" t="str">
        <f>IF('Hospitalisation Details'!A864:A3206="?","Unidentified",'Hospitalisation Details'!A864)</f>
        <v>Id1474</v>
      </c>
      <c r="B864" s="47">
        <f>IF('Hospitalisation Details'!B864="?",AVERAGE('Hospitalisation Details'!$B$2:$B$2344),'Hospitalisation Details'!B864)</f>
        <v>1999</v>
      </c>
      <c r="C864" s="79" t="str">
        <f>IF(OR(('Hospitalisation Details'!C864="?"),ISBLANK('Hospitalisation Details'!C864:C3206)),"Sep",'Hospitalisation Details'!C864)</f>
        <v>Aug</v>
      </c>
      <c r="D864" s="70">
        <v>8</v>
      </c>
      <c r="E864" s="47" t="s">
        <v>897</v>
      </c>
      <c r="F864" s="80" t="s">
        <v>6880</v>
      </c>
      <c r="G864" s="70">
        <v>23</v>
      </c>
      <c r="H864" s="47">
        <v>0</v>
      </c>
      <c r="I864" s="48">
        <v>7144.4</v>
      </c>
      <c r="J864" s="47" t="s">
        <v>11</v>
      </c>
      <c r="K864" s="47" t="s">
        <v>16</v>
      </c>
      <c r="L864" s="47" t="s">
        <v>632</v>
      </c>
      <c r="M864" s="20"/>
    </row>
    <row r="865" spans="1:13" x14ac:dyDescent="0.25">
      <c r="A865" s="47" t="str">
        <f>IF('Hospitalisation Details'!A865:A3207="?","Unidentified",'Hospitalisation Details'!A865)</f>
        <v>Id1473</v>
      </c>
      <c r="B865" s="47">
        <f>IF('Hospitalisation Details'!B865="?",AVERAGE('Hospitalisation Details'!$B$2:$B$2344),'Hospitalisation Details'!B865)</f>
        <v>1984</v>
      </c>
      <c r="C865" s="79" t="str">
        <f>IF(OR(('Hospitalisation Details'!C865="?"),ISBLANK('Hospitalisation Details'!C865:C3207)),"Sep",'Hospitalisation Details'!C865)</f>
        <v>Nov</v>
      </c>
      <c r="D865" s="70">
        <v>21</v>
      </c>
      <c r="E865" s="47" t="s">
        <v>898</v>
      </c>
      <c r="F865" s="80" t="s">
        <v>6881</v>
      </c>
      <c r="G865" s="70">
        <v>38</v>
      </c>
      <c r="H865" s="47">
        <v>2</v>
      </c>
      <c r="I865" s="48">
        <v>7144.86</v>
      </c>
      <c r="J865" s="47" t="s">
        <v>11</v>
      </c>
      <c r="K865" s="47" t="s">
        <v>11</v>
      </c>
      <c r="L865" s="47" t="s">
        <v>247</v>
      </c>
      <c r="M865" s="20"/>
    </row>
    <row r="866" spans="1:13" x14ac:dyDescent="0.25">
      <c r="A866" s="47" t="str">
        <f>IF('Hospitalisation Details'!A866:A3208="?","Unidentified",'Hospitalisation Details'!A866)</f>
        <v>Id1472</v>
      </c>
      <c r="B866" s="47">
        <f>IF('Hospitalisation Details'!B866="?",AVERAGE('Hospitalisation Details'!$B$2:$B$2344),'Hospitalisation Details'!B866)</f>
        <v>1976</v>
      </c>
      <c r="C866" s="79" t="str">
        <f>IF(OR(('Hospitalisation Details'!C866="?"),ISBLANK('Hospitalisation Details'!C866:C3208)),"Sep",'Hospitalisation Details'!C866)</f>
        <v>Jun</v>
      </c>
      <c r="D866" s="70">
        <v>24</v>
      </c>
      <c r="E866" s="47" t="s">
        <v>899</v>
      </c>
      <c r="F866" s="80" t="s">
        <v>6882</v>
      </c>
      <c r="G866" s="70">
        <v>46</v>
      </c>
      <c r="H866" s="47">
        <v>0</v>
      </c>
      <c r="I866" s="48">
        <v>7147.11</v>
      </c>
      <c r="J866" s="47" t="s">
        <v>12</v>
      </c>
      <c r="K866" s="47" t="s">
        <v>11</v>
      </c>
      <c r="L866" s="47" t="s">
        <v>42</v>
      </c>
      <c r="M866" s="20"/>
    </row>
    <row r="867" spans="1:13" x14ac:dyDescent="0.25">
      <c r="A867" s="47" t="str">
        <f>IF('Hospitalisation Details'!A867:A3209="?","Unidentified",'Hospitalisation Details'!A867)</f>
        <v>Id1471</v>
      </c>
      <c r="B867" s="47">
        <f>IF('Hospitalisation Details'!B867="?",AVERAGE('Hospitalisation Details'!$B$2:$B$2344),'Hospitalisation Details'!B867)</f>
        <v>1978</v>
      </c>
      <c r="C867" s="79" t="str">
        <f>IF(OR(('Hospitalisation Details'!C867="?"),ISBLANK('Hospitalisation Details'!C867:C3209)),"Sep",'Hospitalisation Details'!C867)</f>
        <v>Jul</v>
      </c>
      <c r="D867" s="70">
        <v>30</v>
      </c>
      <c r="E867" s="47" t="s">
        <v>900</v>
      </c>
      <c r="F867" s="80" t="s">
        <v>6883</v>
      </c>
      <c r="G867" s="70">
        <v>44</v>
      </c>
      <c r="H867" s="47">
        <v>1</v>
      </c>
      <c r="I867" s="48">
        <v>7147.47</v>
      </c>
      <c r="J867" s="47" t="s">
        <v>11</v>
      </c>
      <c r="K867" s="47" t="s">
        <v>12</v>
      </c>
      <c r="L867" s="47" t="s">
        <v>13</v>
      </c>
      <c r="M867" s="20"/>
    </row>
    <row r="868" spans="1:13" x14ac:dyDescent="0.25">
      <c r="A868" s="47" t="str">
        <f>IF('Hospitalisation Details'!A868:A3210="?","Unidentified",'Hospitalisation Details'!A868)</f>
        <v>Id1470</v>
      </c>
      <c r="B868" s="47">
        <f>IF('Hospitalisation Details'!B868="?",AVERAGE('Hospitalisation Details'!$B$2:$B$2344),'Hospitalisation Details'!B868)</f>
        <v>1984</v>
      </c>
      <c r="C868" s="79" t="str">
        <f>IF(OR(('Hospitalisation Details'!C868="?"),ISBLANK('Hospitalisation Details'!C868:C3210)),"Sep",'Hospitalisation Details'!C868)</f>
        <v>Jun</v>
      </c>
      <c r="D868" s="70">
        <v>29</v>
      </c>
      <c r="E868" s="47" t="s">
        <v>901</v>
      </c>
      <c r="F868" s="80" t="s">
        <v>6884</v>
      </c>
      <c r="G868" s="70">
        <v>38</v>
      </c>
      <c r="H868" s="47">
        <v>3</v>
      </c>
      <c r="I868" s="48">
        <v>7151.09</v>
      </c>
      <c r="J868" s="47" t="s">
        <v>11</v>
      </c>
      <c r="K868" s="47" t="s">
        <v>11</v>
      </c>
      <c r="L868" s="47" t="s">
        <v>42</v>
      </c>
      <c r="M868" s="20"/>
    </row>
    <row r="869" spans="1:13" x14ac:dyDescent="0.25">
      <c r="A869" s="47" t="str">
        <f>IF('Hospitalisation Details'!A869:A3211="?","Unidentified",'Hospitalisation Details'!A869)</f>
        <v>Id1469</v>
      </c>
      <c r="B869" s="47">
        <f>IF('Hospitalisation Details'!B869="?",AVERAGE('Hospitalisation Details'!$B$2:$B$2344),'Hospitalisation Details'!B869)</f>
        <v>1978</v>
      </c>
      <c r="C869" s="79" t="str">
        <f>IF(OR(('Hospitalisation Details'!C869="?"),ISBLANK('Hospitalisation Details'!C869:C3211)),"Sep",'Hospitalisation Details'!C869)</f>
        <v>Sep</v>
      </c>
      <c r="D869" s="70">
        <v>6</v>
      </c>
      <c r="E869" s="47" t="s">
        <v>902</v>
      </c>
      <c r="F869" s="80" t="s">
        <v>6885</v>
      </c>
      <c r="G869" s="70">
        <v>44</v>
      </c>
      <c r="H869" s="47">
        <v>1</v>
      </c>
      <c r="I869" s="48">
        <v>7152.67</v>
      </c>
      <c r="J869" s="47" t="s">
        <v>12</v>
      </c>
      <c r="K869" s="47" t="s">
        <v>11</v>
      </c>
      <c r="L869" s="47" t="s">
        <v>13</v>
      </c>
      <c r="M869" s="20"/>
    </row>
    <row r="870" spans="1:13" x14ac:dyDescent="0.25">
      <c r="A870" s="47" t="str">
        <f>IF('Hospitalisation Details'!A870:A3212="?","Unidentified",'Hospitalisation Details'!A870)</f>
        <v>Id1468</v>
      </c>
      <c r="B870" s="47">
        <f>IF('Hospitalisation Details'!B870="?",AVERAGE('Hospitalisation Details'!$B$2:$B$2344),'Hospitalisation Details'!B870)</f>
        <v>1981</v>
      </c>
      <c r="C870" s="79" t="str">
        <f>IF(OR(('Hospitalisation Details'!C870="?"),ISBLANK('Hospitalisation Details'!C870:C3212)),"Sep",'Hospitalisation Details'!C870)</f>
        <v>Jul</v>
      </c>
      <c r="D870" s="70">
        <v>17</v>
      </c>
      <c r="E870" s="47" t="s">
        <v>903</v>
      </c>
      <c r="F870" s="80" t="s">
        <v>6886</v>
      </c>
      <c r="G870" s="70">
        <v>41</v>
      </c>
      <c r="H870" s="47">
        <v>1</v>
      </c>
      <c r="I870" s="48">
        <v>7153.55</v>
      </c>
      <c r="J870" s="47" t="s">
        <v>11</v>
      </c>
      <c r="K870" s="47" t="s">
        <v>16</v>
      </c>
      <c r="L870" s="47" t="s">
        <v>23</v>
      </c>
      <c r="M870" s="20"/>
    </row>
    <row r="871" spans="1:13" x14ac:dyDescent="0.25">
      <c r="A871" s="47" t="str">
        <f>IF('Hospitalisation Details'!A871:A3213="?","Unidentified",'Hospitalisation Details'!A871)</f>
        <v>Id1467</v>
      </c>
      <c r="B871" s="47">
        <f>IF('Hospitalisation Details'!B871="?",AVERAGE('Hospitalisation Details'!$B$2:$B$2344),'Hospitalisation Details'!B871)</f>
        <v>1980</v>
      </c>
      <c r="C871" s="79" t="str">
        <f>IF(OR(('Hospitalisation Details'!C871="?"),ISBLANK('Hospitalisation Details'!C871:C3213)),"Sep",'Hospitalisation Details'!C871)</f>
        <v>Jun</v>
      </c>
      <c r="D871" s="70">
        <v>22</v>
      </c>
      <c r="E871" s="47" t="s">
        <v>904</v>
      </c>
      <c r="F871" s="80" t="s">
        <v>6887</v>
      </c>
      <c r="G871" s="70">
        <v>42</v>
      </c>
      <c r="H871" s="47">
        <v>2</v>
      </c>
      <c r="I871" s="48">
        <v>7160.09</v>
      </c>
      <c r="J871" s="47" t="s">
        <v>11</v>
      </c>
      <c r="K871" s="47" t="s">
        <v>11</v>
      </c>
      <c r="L871" s="47" t="s">
        <v>42</v>
      </c>
      <c r="M871" s="20"/>
    </row>
    <row r="872" spans="1:13" x14ac:dyDescent="0.25">
      <c r="A872" s="47" t="str">
        <f>IF('Hospitalisation Details'!A872:A3214="?","Unidentified",'Hospitalisation Details'!A872)</f>
        <v>Id1466</v>
      </c>
      <c r="B872" s="47">
        <f>IF('Hospitalisation Details'!B872="?",AVERAGE('Hospitalisation Details'!$B$2:$B$2344),'Hospitalisation Details'!B872)</f>
        <v>1980</v>
      </c>
      <c r="C872" s="79" t="str">
        <f>IF(OR(('Hospitalisation Details'!C872="?"),ISBLANK('Hospitalisation Details'!C872:C3214)),"Sep",'Hospitalisation Details'!C872)</f>
        <v>Oct</v>
      </c>
      <c r="D872" s="70">
        <v>7</v>
      </c>
      <c r="E872" s="47" t="s">
        <v>905</v>
      </c>
      <c r="F872" s="80" t="s">
        <v>6888</v>
      </c>
      <c r="G872" s="70">
        <v>42</v>
      </c>
      <c r="H872" s="47">
        <v>2</v>
      </c>
      <c r="I872" s="48">
        <v>7160.33</v>
      </c>
      <c r="J872" s="47" t="s">
        <v>11</v>
      </c>
      <c r="K872" s="47" t="s">
        <v>16</v>
      </c>
      <c r="L872" s="47" t="s">
        <v>13</v>
      </c>
      <c r="M872" s="20"/>
    </row>
    <row r="873" spans="1:13" x14ac:dyDescent="0.25">
      <c r="A873" s="47" t="str">
        <f>IF('Hospitalisation Details'!A873:A3215="?","Unidentified",'Hospitalisation Details'!A873)</f>
        <v>Id1465</v>
      </c>
      <c r="B873" s="47">
        <f>IF('Hospitalisation Details'!B873="?",AVERAGE('Hospitalisation Details'!$B$2:$B$2344),'Hospitalisation Details'!B873)</f>
        <v>1980</v>
      </c>
      <c r="C873" s="79" t="str">
        <f>IF(OR(('Hospitalisation Details'!C873="?"),ISBLANK('Hospitalisation Details'!C873:C3215)),"Sep",'Hospitalisation Details'!C873)</f>
        <v>Sep</v>
      </c>
      <c r="D873" s="70">
        <v>30</v>
      </c>
      <c r="E873" s="47" t="s">
        <v>906</v>
      </c>
      <c r="F873" s="80" t="s">
        <v>6889</v>
      </c>
      <c r="G873" s="70">
        <v>42</v>
      </c>
      <c r="H873" s="47">
        <v>2</v>
      </c>
      <c r="I873" s="48">
        <v>7162.01</v>
      </c>
      <c r="J873" s="47" t="s">
        <v>11</v>
      </c>
      <c r="K873" s="47" t="s">
        <v>12</v>
      </c>
      <c r="L873" s="47" t="s">
        <v>13</v>
      </c>
      <c r="M873" s="20"/>
    </row>
    <row r="874" spans="1:13" x14ac:dyDescent="0.25">
      <c r="A874" s="47" t="str">
        <f>IF('Hospitalisation Details'!A874:A3216="?","Unidentified",'Hospitalisation Details'!A874)</f>
        <v>Id1464</v>
      </c>
      <c r="B874" s="70">
        <f>IF('Hospitalisation Details'!B874="?",AVERAGE('Hospitalisation Details'!$B$2:$B$2344),'Hospitalisation Details'!B874)</f>
        <v>1982</v>
      </c>
      <c r="C874" s="79" t="str">
        <f>IF(OR(('Hospitalisation Details'!C874="?"),ISBLANK('Hospitalisation Details'!C874:C3216)),"Sep",'Hospitalisation Details'!C874)</f>
        <v>Aug</v>
      </c>
      <c r="D874" s="70">
        <v>16</v>
      </c>
      <c r="E874" s="47" t="s">
        <v>907</v>
      </c>
      <c r="F874" s="80" t="s">
        <v>6890</v>
      </c>
      <c r="G874" s="70">
        <v>40</v>
      </c>
      <c r="H874" s="47">
        <v>2</v>
      </c>
      <c r="I874" s="48">
        <v>7173.36</v>
      </c>
      <c r="J874" s="47" t="s">
        <v>12</v>
      </c>
      <c r="K874" s="47" t="s">
        <v>11</v>
      </c>
      <c r="L874" s="47" t="s">
        <v>168</v>
      </c>
      <c r="M874" s="20"/>
    </row>
    <row r="875" spans="1:13" x14ac:dyDescent="0.25">
      <c r="A875" s="47" t="str">
        <f>IF('Hospitalisation Details'!A875:A3217="?","Unidentified",'Hospitalisation Details'!A875)</f>
        <v>Id1463</v>
      </c>
      <c r="B875" s="47">
        <f>IF('Hospitalisation Details'!B875="?",AVERAGE('Hospitalisation Details'!$B$2:$B$2344),'Hospitalisation Details'!B875)</f>
        <v>1975</v>
      </c>
      <c r="C875" s="79" t="str">
        <f>IF(OR(('Hospitalisation Details'!C875="?"),ISBLANK('Hospitalisation Details'!C875:C3217)),"Sep",'Hospitalisation Details'!C875)</f>
        <v>Jul</v>
      </c>
      <c r="D875" s="70">
        <v>19</v>
      </c>
      <c r="E875" s="47" t="s">
        <v>908</v>
      </c>
      <c r="F875" s="80" t="s">
        <v>6891</v>
      </c>
      <c r="G875" s="70">
        <v>47</v>
      </c>
      <c r="H875" s="47">
        <v>1</v>
      </c>
      <c r="I875" s="48">
        <v>7175.51</v>
      </c>
      <c r="J875" s="47" t="s">
        <v>11</v>
      </c>
      <c r="K875" s="47" t="s">
        <v>12</v>
      </c>
      <c r="L875" s="47" t="s">
        <v>13</v>
      </c>
      <c r="M875" s="20"/>
    </row>
    <row r="876" spans="1:13" x14ac:dyDescent="0.25">
      <c r="A876" s="47" t="str">
        <f>IF('Hospitalisation Details'!A876:A3218="?","Unidentified",'Hospitalisation Details'!A876)</f>
        <v>Id1462</v>
      </c>
      <c r="B876" s="47">
        <f>IF('Hospitalisation Details'!B876="?",AVERAGE('Hospitalisation Details'!$B$2:$B$2344),'Hospitalisation Details'!B876)</f>
        <v>1968</v>
      </c>
      <c r="C876" s="79" t="str">
        <f>IF(OR(('Hospitalisation Details'!C876="?"),ISBLANK('Hospitalisation Details'!C876:C3218)),"Sep",'Hospitalisation Details'!C876)</f>
        <v>Aug</v>
      </c>
      <c r="D876" s="70">
        <v>26</v>
      </c>
      <c r="E876" s="47" t="s">
        <v>909</v>
      </c>
      <c r="F876" s="80" t="s">
        <v>6892</v>
      </c>
      <c r="G876" s="70">
        <v>54</v>
      </c>
      <c r="H876" s="47">
        <v>0</v>
      </c>
      <c r="I876" s="48">
        <v>7179.52</v>
      </c>
      <c r="J876" s="47" t="s">
        <v>12</v>
      </c>
      <c r="K876" s="47" t="s">
        <v>12</v>
      </c>
      <c r="L876" s="47" t="s">
        <v>13</v>
      </c>
      <c r="M876" s="20"/>
    </row>
    <row r="877" spans="1:13" x14ac:dyDescent="0.25">
      <c r="A877" s="47" t="str">
        <f>IF('Hospitalisation Details'!A877:A3219="?","Unidentified",'Hospitalisation Details'!A877)</f>
        <v>Id1461</v>
      </c>
      <c r="B877" s="70">
        <f>IF('Hospitalisation Details'!B877="?",AVERAGE('Hospitalisation Details'!$B$2:$B$2344),'Hospitalisation Details'!B877)</f>
        <v>1982</v>
      </c>
      <c r="C877" s="79" t="str">
        <f>IF(OR(('Hospitalisation Details'!C877="?"),ISBLANK('Hospitalisation Details'!C877:C3219)),"Sep",'Hospitalisation Details'!C877)</f>
        <v>Sep</v>
      </c>
      <c r="D877" s="70">
        <v>14</v>
      </c>
      <c r="E877" s="47" t="s">
        <v>910</v>
      </c>
      <c r="F877" s="80" t="s">
        <v>6893</v>
      </c>
      <c r="G877" s="70">
        <v>40</v>
      </c>
      <c r="H877" s="47">
        <v>3</v>
      </c>
      <c r="I877" s="48">
        <v>7196.87</v>
      </c>
      <c r="J877" s="47" t="s">
        <v>12</v>
      </c>
      <c r="K877" s="47" t="s">
        <v>11</v>
      </c>
      <c r="L877" s="47" t="s">
        <v>42</v>
      </c>
      <c r="M877" s="20"/>
    </row>
    <row r="878" spans="1:13" x14ac:dyDescent="0.25">
      <c r="A878" s="47" t="str">
        <f>IF('Hospitalisation Details'!A878:A3220="?","Unidentified",'Hospitalisation Details'!A878)</f>
        <v>Id1460</v>
      </c>
      <c r="B878" s="47">
        <f>IF('Hospitalisation Details'!B878="?",AVERAGE('Hospitalisation Details'!$B$2:$B$2344),'Hospitalisation Details'!B878)</f>
        <v>1983</v>
      </c>
      <c r="C878" s="79" t="str">
        <f>IF(OR(('Hospitalisation Details'!C878="?"),ISBLANK('Hospitalisation Details'!C878:C3220)),"Sep",'Hospitalisation Details'!C878)</f>
        <v>Aug</v>
      </c>
      <c r="D878" s="70">
        <v>11</v>
      </c>
      <c r="E878" s="47" t="s">
        <v>911</v>
      </c>
      <c r="F878" s="80" t="s">
        <v>6744</v>
      </c>
      <c r="G878" s="70">
        <v>39</v>
      </c>
      <c r="H878" s="47">
        <v>2</v>
      </c>
      <c r="I878" s="48">
        <v>7201.7</v>
      </c>
      <c r="J878" s="47" t="s">
        <v>11</v>
      </c>
      <c r="K878" s="47" t="s">
        <v>12</v>
      </c>
      <c r="L878" s="47" t="s">
        <v>23</v>
      </c>
      <c r="M878" s="20"/>
    </row>
    <row r="879" spans="1:13" x14ac:dyDescent="0.25">
      <c r="A879" s="47" t="str">
        <f>IF('Hospitalisation Details'!A879:A3221="?","Unidentified",'Hospitalisation Details'!A879)</f>
        <v>Id1459</v>
      </c>
      <c r="B879" s="47">
        <f>IF('Hospitalisation Details'!B879="?",AVERAGE('Hospitalisation Details'!$B$2:$B$2344),'Hospitalisation Details'!B879)</f>
        <v>1983</v>
      </c>
      <c r="C879" s="79" t="str">
        <f>IF(OR(('Hospitalisation Details'!C879="?"),ISBLANK('Hospitalisation Details'!C879:C3221)),"Sep",'Hospitalisation Details'!C879)</f>
        <v>Nov</v>
      </c>
      <c r="D879" s="70">
        <v>21</v>
      </c>
      <c r="E879" s="47" t="s">
        <v>912</v>
      </c>
      <c r="F879" s="80" t="s">
        <v>6894</v>
      </c>
      <c r="G879" s="70">
        <v>39</v>
      </c>
      <c r="H879" s="47">
        <v>2</v>
      </c>
      <c r="I879" s="48">
        <v>7209.49</v>
      </c>
      <c r="J879" s="47" t="s">
        <v>11</v>
      </c>
      <c r="K879" s="47" t="s">
        <v>12</v>
      </c>
      <c r="L879" s="47" t="s">
        <v>23</v>
      </c>
      <c r="M879" s="20"/>
    </row>
    <row r="880" spans="1:13" x14ac:dyDescent="0.25">
      <c r="A880" s="47" t="str">
        <f>IF('Hospitalisation Details'!A880:A3222="?","Unidentified",'Hospitalisation Details'!A880)</f>
        <v>Id1458</v>
      </c>
      <c r="B880" s="47">
        <f>IF('Hospitalisation Details'!B880="?",AVERAGE('Hospitalisation Details'!$B$2:$B$2344),'Hospitalisation Details'!B880)</f>
        <v>1991</v>
      </c>
      <c r="C880" s="79" t="str">
        <f>IF(OR(('Hospitalisation Details'!C880="?"),ISBLANK('Hospitalisation Details'!C880:C3222)),"Sep",'Hospitalisation Details'!C880)</f>
        <v>Jun</v>
      </c>
      <c r="D880" s="70">
        <v>28</v>
      </c>
      <c r="E880" s="47" t="s">
        <v>913</v>
      </c>
      <c r="F880" s="80" t="s">
        <v>6895</v>
      </c>
      <c r="G880" s="70">
        <v>31</v>
      </c>
      <c r="H880" s="47">
        <v>3</v>
      </c>
      <c r="I880" s="48">
        <v>7220.25</v>
      </c>
      <c r="J880" s="47" t="s">
        <v>11</v>
      </c>
      <c r="K880" s="47" t="s">
        <v>11</v>
      </c>
      <c r="L880" s="47" t="s">
        <v>300</v>
      </c>
      <c r="M880" s="20"/>
    </row>
    <row r="881" spans="1:13" x14ac:dyDescent="0.25">
      <c r="A881" s="47" t="str">
        <f>IF('Hospitalisation Details'!A881:A3223="?","Unidentified",'Hospitalisation Details'!A881)</f>
        <v>Id1457</v>
      </c>
      <c r="B881" s="47">
        <f>IF('Hospitalisation Details'!B881="?",AVERAGE('Hospitalisation Details'!$B$2:$B$2344),'Hospitalisation Details'!B881)</f>
        <v>1977</v>
      </c>
      <c r="C881" s="79" t="str">
        <f>IF(OR(('Hospitalisation Details'!C881="?"),ISBLANK('Hospitalisation Details'!C881:C3223)),"Sep",'Hospitalisation Details'!C881)</f>
        <v>Sep</v>
      </c>
      <c r="D881" s="70">
        <v>15</v>
      </c>
      <c r="E881" s="47" t="s">
        <v>914</v>
      </c>
      <c r="F881" s="80" t="s">
        <v>6896</v>
      </c>
      <c r="G881" s="70">
        <v>45</v>
      </c>
      <c r="H881" s="47">
        <v>0</v>
      </c>
      <c r="I881" s="48">
        <v>7222.79</v>
      </c>
      <c r="J881" s="47" t="s">
        <v>12</v>
      </c>
      <c r="K881" s="47" t="s">
        <v>12</v>
      </c>
      <c r="L881" s="47" t="s">
        <v>23</v>
      </c>
      <c r="M881" s="20"/>
    </row>
    <row r="882" spans="1:13" x14ac:dyDescent="0.25">
      <c r="A882" s="47" t="str">
        <f>IF('Hospitalisation Details'!A882:A3224="?","Unidentified",'Hospitalisation Details'!A882)</f>
        <v>Id1456</v>
      </c>
      <c r="B882" s="47">
        <f>IF('Hospitalisation Details'!B882="?",AVERAGE('Hospitalisation Details'!$B$2:$B$2344),'Hospitalisation Details'!B882)</f>
        <v>1986</v>
      </c>
      <c r="C882" s="79" t="str">
        <f>IF(OR(('Hospitalisation Details'!C882="?"),ISBLANK('Hospitalisation Details'!C882:C3224)),"Sep",'Hospitalisation Details'!C882)</f>
        <v>Jul</v>
      </c>
      <c r="D882" s="70">
        <v>13</v>
      </c>
      <c r="E882" s="47" t="s">
        <v>915</v>
      </c>
      <c r="F882" s="80" t="s">
        <v>6521</v>
      </c>
      <c r="G882" s="70">
        <v>36</v>
      </c>
      <c r="H882" s="47">
        <v>3</v>
      </c>
      <c r="I882" s="48">
        <v>7228.22</v>
      </c>
      <c r="J882" s="47" t="s">
        <v>11</v>
      </c>
      <c r="K882" s="47" t="s">
        <v>16</v>
      </c>
      <c r="L882" s="47" t="s">
        <v>247</v>
      </c>
      <c r="M882" s="20"/>
    </row>
    <row r="883" spans="1:13" x14ac:dyDescent="0.25">
      <c r="A883" s="47" t="str">
        <f>IF('Hospitalisation Details'!A883:A3225="?","Unidentified",'Hospitalisation Details'!A883)</f>
        <v>Id1455</v>
      </c>
      <c r="B883" s="47">
        <f>IF('Hospitalisation Details'!B883="?",AVERAGE('Hospitalisation Details'!$B$2:$B$2344),'Hospitalisation Details'!B883)</f>
        <v>1986</v>
      </c>
      <c r="C883" s="79" t="str">
        <f>IF(OR(('Hospitalisation Details'!C883="?"),ISBLANK('Hospitalisation Details'!C883:C3225)),"Sep",'Hospitalisation Details'!C883)</f>
        <v>Sep</v>
      </c>
      <c r="D883" s="70">
        <v>2</v>
      </c>
      <c r="E883" s="47" t="s">
        <v>916</v>
      </c>
      <c r="F883" s="80" t="s">
        <v>6897</v>
      </c>
      <c r="G883" s="70">
        <v>36</v>
      </c>
      <c r="H883" s="47">
        <v>4</v>
      </c>
      <c r="I883" s="48">
        <v>7243.81</v>
      </c>
      <c r="J883" s="47" t="s">
        <v>11</v>
      </c>
      <c r="K883" s="47" t="s">
        <v>12</v>
      </c>
      <c r="L883" s="47" t="s">
        <v>13</v>
      </c>
      <c r="M883" s="20"/>
    </row>
    <row r="884" spans="1:13" x14ac:dyDescent="0.25">
      <c r="A884" s="47" t="str">
        <f>IF('Hospitalisation Details'!A884:A3226="?","Unidentified",'Hospitalisation Details'!A884)</f>
        <v>Id1454</v>
      </c>
      <c r="B884" s="70">
        <f>IF('Hospitalisation Details'!B884="?",AVERAGE('Hospitalisation Details'!$B$2:$B$2344),'Hospitalisation Details'!B884)</f>
        <v>1982</v>
      </c>
      <c r="C884" s="79" t="str">
        <f>IF(OR(('Hospitalisation Details'!C884="?"),ISBLANK('Hospitalisation Details'!C884:C3226)),"Sep",'Hospitalisation Details'!C884)</f>
        <v>Jul</v>
      </c>
      <c r="D884" s="70">
        <v>24</v>
      </c>
      <c r="E884" s="47" t="s">
        <v>917</v>
      </c>
      <c r="F884" s="80" t="s">
        <v>6898</v>
      </c>
      <c r="G884" s="70">
        <v>40</v>
      </c>
      <c r="H884" s="47">
        <v>3</v>
      </c>
      <c r="I884" s="48">
        <v>7248.71</v>
      </c>
      <c r="J884" s="47" t="s">
        <v>11</v>
      </c>
      <c r="K884" s="47" t="s">
        <v>16</v>
      </c>
      <c r="L884" s="47" t="s">
        <v>13</v>
      </c>
      <c r="M884" s="20"/>
    </row>
    <row r="885" spans="1:13" x14ac:dyDescent="0.25">
      <c r="A885" s="47" t="str">
        <f>IF('Hospitalisation Details'!A885:A3227="?","Unidentified",'Hospitalisation Details'!A885)</f>
        <v>Id1453</v>
      </c>
      <c r="B885" s="47">
        <f>IF('Hospitalisation Details'!B885="?",AVERAGE('Hospitalisation Details'!$B$2:$B$2344),'Hospitalisation Details'!B885)</f>
        <v>1981</v>
      </c>
      <c r="C885" s="79" t="str">
        <f>IF(OR(('Hospitalisation Details'!C885="?"),ISBLANK('Hospitalisation Details'!C885:C3227)),"Sep",'Hospitalisation Details'!C885)</f>
        <v>Aug</v>
      </c>
      <c r="D885" s="70">
        <v>14</v>
      </c>
      <c r="E885" s="47" t="s">
        <v>918</v>
      </c>
      <c r="F885" s="80" t="s">
        <v>6899</v>
      </c>
      <c r="G885" s="70">
        <v>41</v>
      </c>
      <c r="H885" s="47">
        <v>2</v>
      </c>
      <c r="I885" s="48">
        <v>7256.72</v>
      </c>
      <c r="J885" s="47" t="s">
        <v>12</v>
      </c>
      <c r="K885" s="47" t="s">
        <v>11</v>
      </c>
      <c r="L885" s="47" t="s">
        <v>23</v>
      </c>
      <c r="M885" s="20"/>
    </row>
    <row r="886" spans="1:13" x14ac:dyDescent="0.25">
      <c r="A886" s="47" t="str">
        <f>IF('Hospitalisation Details'!A886:A3228="?","Unidentified",'Hospitalisation Details'!A886)</f>
        <v>Id1452</v>
      </c>
      <c r="B886" s="47">
        <f>IF('Hospitalisation Details'!B886="?",AVERAGE('Hospitalisation Details'!$B$2:$B$2344),'Hospitalisation Details'!B886)</f>
        <v>1981</v>
      </c>
      <c r="C886" s="79" t="str">
        <f>IF(OR(('Hospitalisation Details'!C886="?"),ISBLANK('Hospitalisation Details'!C886:C3228)),"Sep",'Hospitalisation Details'!C886)</f>
        <v>Jun</v>
      </c>
      <c r="D886" s="70">
        <v>13</v>
      </c>
      <c r="E886" s="47" t="s">
        <v>919</v>
      </c>
      <c r="F886" s="80" t="s">
        <v>6900</v>
      </c>
      <c r="G886" s="70">
        <v>41</v>
      </c>
      <c r="H886" s="47">
        <v>2</v>
      </c>
      <c r="I886" s="48">
        <v>7261.74</v>
      </c>
      <c r="J886" s="47" t="s">
        <v>12</v>
      </c>
      <c r="K886" s="47" t="s">
        <v>12</v>
      </c>
      <c r="L886" s="47" t="s">
        <v>23</v>
      </c>
      <c r="M886" s="20"/>
    </row>
    <row r="887" spans="1:13" x14ac:dyDescent="0.25">
      <c r="A887" s="47" t="str">
        <f>IF('Hospitalisation Details'!A887:A3229="?","Unidentified",'Hospitalisation Details'!A887)</f>
        <v>Id1451</v>
      </c>
      <c r="B887" s="47">
        <f>IF('Hospitalisation Details'!B887="?",AVERAGE('Hospitalisation Details'!$B$2:$B$2344),'Hospitalisation Details'!B887)</f>
        <v>1973</v>
      </c>
      <c r="C887" s="79" t="str">
        <f>IF(OR(('Hospitalisation Details'!C887="?"),ISBLANK('Hospitalisation Details'!C887:C3229)),"Sep",'Hospitalisation Details'!C887)</f>
        <v>Oct</v>
      </c>
      <c r="D887" s="70">
        <v>25</v>
      </c>
      <c r="E887" s="47" t="s">
        <v>920</v>
      </c>
      <c r="F887" s="80" t="s">
        <v>6901</v>
      </c>
      <c r="G887" s="70">
        <v>49</v>
      </c>
      <c r="H887" s="47">
        <v>0</v>
      </c>
      <c r="I887" s="48">
        <v>7265.58</v>
      </c>
      <c r="J887" s="47" t="s">
        <v>11</v>
      </c>
      <c r="K887" s="47" t="s">
        <v>11</v>
      </c>
      <c r="L887" s="47" t="s">
        <v>13</v>
      </c>
      <c r="M887" s="20"/>
    </row>
    <row r="888" spans="1:13" x14ac:dyDescent="0.25">
      <c r="A888" s="47" t="str">
        <f>IF('Hospitalisation Details'!A888:A3230="?","Unidentified",'Hospitalisation Details'!A888)</f>
        <v>Id1450</v>
      </c>
      <c r="B888" s="47">
        <f>IF('Hospitalisation Details'!B888="?",AVERAGE('Hospitalisation Details'!$B$2:$B$2344),'Hospitalisation Details'!B888)</f>
        <v>1981</v>
      </c>
      <c r="C888" s="79" t="str">
        <f>IF(OR(('Hospitalisation Details'!C888="?"),ISBLANK('Hospitalisation Details'!C888:C3230)),"Sep",'Hospitalisation Details'!C888)</f>
        <v>Aug</v>
      </c>
      <c r="D888" s="70">
        <v>4</v>
      </c>
      <c r="E888" s="47" t="s">
        <v>921</v>
      </c>
      <c r="F888" s="80" t="s">
        <v>6902</v>
      </c>
      <c r="G888" s="70">
        <v>41</v>
      </c>
      <c r="H888" s="47">
        <v>2</v>
      </c>
      <c r="I888" s="48">
        <v>7265.7</v>
      </c>
      <c r="J888" s="47" t="s">
        <v>12</v>
      </c>
      <c r="K888" s="47" t="s">
        <v>12</v>
      </c>
      <c r="L888" s="47" t="s">
        <v>23</v>
      </c>
      <c r="M888" s="20"/>
    </row>
    <row r="889" spans="1:13" x14ac:dyDescent="0.25">
      <c r="A889" s="47" t="str">
        <f>IF('Hospitalisation Details'!A889:A3231="?","Unidentified",'Hospitalisation Details'!A889)</f>
        <v>Id1449</v>
      </c>
      <c r="B889" s="47">
        <f>IF('Hospitalisation Details'!B889="?",AVERAGE('Hospitalisation Details'!$B$2:$B$2344),'Hospitalisation Details'!B889)</f>
        <v>1976</v>
      </c>
      <c r="C889" s="79" t="str">
        <f>IF(OR(('Hospitalisation Details'!C889="?"),ISBLANK('Hospitalisation Details'!C889:C3231)),"Sep",'Hospitalisation Details'!C889)</f>
        <v>Dec</v>
      </c>
      <c r="D889" s="70">
        <v>18</v>
      </c>
      <c r="E889" s="47" t="s">
        <v>922</v>
      </c>
      <c r="F889" s="80" t="s">
        <v>6903</v>
      </c>
      <c r="G889" s="70">
        <v>46</v>
      </c>
      <c r="H889" s="47">
        <v>2</v>
      </c>
      <c r="I889" s="48">
        <v>7273.02</v>
      </c>
      <c r="J889" s="47" t="s">
        <v>11</v>
      </c>
      <c r="K889" s="47" t="s">
        <v>16</v>
      </c>
      <c r="L889" s="47" t="s">
        <v>13</v>
      </c>
      <c r="M889" s="20"/>
    </row>
    <row r="890" spans="1:13" x14ac:dyDescent="0.25">
      <c r="A890" s="47" t="str">
        <f>IF('Hospitalisation Details'!A890:A3232="?","Unidentified",'Hospitalisation Details'!A890)</f>
        <v>Id1448</v>
      </c>
      <c r="B890" s="47">
        <f>IF('Hospitalisation Details'!B890="?",AVERAGE('Hospitalisation Details'!$B$2:$B$2344),'Hospitalisation Details'!B890)</f>
        <v>1985</v>
      </c>
      <c r="C890" s="79" t="str">
        <f>IF(OR(('Hospitalisation Details'!C890="?"),ISBLANK('Hospitalisation Details'!C890:C3232)),"Sep",'Hospitalisation Details'!C890)</f>
        <v>Nov</v>
      </c>
      <c r="D890" s="70">
        <v>2</v>
      </c>
      <c r="E890" s="47" t="s">
        <v>923</v>
      </c>
      <c r="F890" s="80" t="s">
        <v>6904</v>
      </c>
      <c r="G890" s="70">
        <v>37</v>
      </c>
      <c r="H890" s="47">
        <v>3</v>
      </c>
      <c r="I890" s="48">
        <v>7281.51</v>
      </c>
      <c r="J890" s="47" t="s">
        <v>11</v>
      </c>
      <c r="K890" s="47" t="s">
        <v>16</v>
      </c>
      <c r="L890" s="47" t="s">
        <v>23</v>
      </c>
      <c r="M890" s="20"/>
    </row>
    <row r="891" spans="1:13" x14ac:dyDescent="0.25">
      <c r="A891" s="47" t="str">
        <f>IF('Hospitalisation Details'!A891:A3233="?","Unidentified",'Hospitalisation Details'!A891)</f>
        <v>Id1447</v>
      </c>
      <c r="B891" s="47">
        <f>IF('Hospitalisation Details'!B891="?",AVERAGE('Hospitalisation Details'!$B$2:$B$2344),'Hospitalisation Details'!B891)</f>
        <v>1966</v>
      </c>
      <c r="C891" s="79" t="str">
        <f>IF(OR(('Hospitalisation Details'!C891="?"),ISBLANK('Hospitalisation Details'!C891:C3233)),"Sep",'Hospitalisation Details'!C891)</f>
        <v>Dec</v>
      </c>
      <c r="D891" s="70">
        <v>26</v>
      </c>
      <c r="E891" s="47" t="s">
        <v>924</v>
      </c>
      <c r="F891" s="80" t="s">
        <v>6905</v>
      </c>
      <c r="G891" s="70">
        <v>56</v>
      </c>
      <c r="H891" s="47">
        <v>0</v>
      </c>
      <c r="I891" s="48">
        <v>7302.46</v>
      </c>
      <c r="J891" s="47" t="s">
        <v>12</v>
      </c>
      <c r="K891" s="47" t="s">
        <v>16</v>
      </c>
      <c r="L891" s="47" t="s">
        <v>23</v>
      </c>
      <c r="M891" s="20"/>
    </row>
    <row r="892" spans="1:13" x14ac:dyDescent="0.25">
      <c r="A892" s="47" t="str">
        <f>IF('Hospitalisation Details'!A892:A3234="?","Unidentified",'Hospitalisation Details'!A892)</f>
        <v>Id1446</v>
      </c>
      <c r="B892" s="47">
        <f>IF('Hospitalisation Details'!B892="?",AVERAGE('Hospitalisation Details'!$B$2:$B$2344),'Hospitalisation Details'!B892)</f>
        <v>1965</v>
      </c>
      <c r="C892" s="79" t="str">
        <f>IF(OR(('Hospitalisation Details'!C892="?"),ISBLANK('Hospitalisation Details'!C892:C3234)),"Sep",'Hospitalisation Details'!C892)</f>
        <v>Jun</v>
      </c>
      <c r="D892" s="70">
        <v>6</v>
      </c>
      <c r="E892" s="47" t="s">
        <v>925</v>
      </c>
      <c r="F892" s="80" t="s">
        <v>6906</v>
      </c>
      <c r="G892" s="70">
        <v>58</v>
      </c>
      <c r="H892" s="47">
        <v>0</v>
      </c>
      <c r="I892" s="48">
        <v>7304.65</v>
      </c>
      <c r="J892" s="47" t="s">
        <v>12</v>
      </c>
      <c r="K892" s="47" t="s">
        <v>12</v>
      </c>
      <c r="L892" s="47" t="s">
        <v>13</v>
      </c>
      <c r="M892" s="20"/>
    </row>
    <row r="893" spans="1:13" x14ac:dyDescent="0.25">
      <c r="A893" s="47" t="str">
        <f>IF('Hospitalisation Details'!A893:A3235="?","Unidentified",'Hospitalisation Details'!A893)</f>
        <v>Id1445</v>
      </c>
      <c r="B893" s="47">
        <f>IF('Hospitalisation Details'!B893="?",AVERAGE('Hospitalisation Details'!$B$2:$B$2344),'Hospitalisation Details'!B893)</f>
        <v>1965</v>
      </c>
      <c r="C893" s="79" t="str">
        <f>IF(OR(('Hospitalisation Details'!C893="?"),ISBLANK('Hospitalisation Details'!C893:C3235)),"Sep",'Hospitalisation Details'!C893)</f>
        <v>Jun</v>
      </c>
      <c r="D893" s="70">
        <v>25</v>
      </c>
      <c r="E893" s="47" t="s">
        <v>926</v>
      </c>
      <c r="F893" s="80" t="s">
        <v>6907</v>
      </c>
      <c r="G893" s="70">
        <v>57</v>
      </c>
      <c r="H893" s="47">
        <v>0</v>
      </c>
      <c r="I893" s="48">
        <v>7318.21</v>
      </c>
      <c r="J893" s="47" t="s">
        <v>12</v>
      </c>
      <c r="K893" s="47" t="s">
        <v>16</v>
      </c>
      <c r="L893" s="47" t="s">
        <v>13</v>
      </c>
      <c r="M893" s="20"/>
    </row>
    <row r="894" spans="1:13" x14ac:dyDescent="0.25">
      <c r="A894" s="47" t="str">
        <f>IF('Hospitalisation Details'!A894:A3236="?","Unidentified",'Hospitalisation Details'!A894)</f>
        <v>Id1444</v>
      </c>
      <c r="B894" s="47">
        <f>IF('Hospitalisation Details'!B894="?",AVERAGE('Hospitalisation Details'!$B$2:$B$2344),'Hospitalisation Details'!B894)</f>
        <v>1972</v>
      </c>
      <c r="C894" s="79" t="str">
        <f>IF(OR(('Hospitalisation Details'!C894="?"),ISBLANK('Hospitalisation Details'!C894:C3236)),"Sep",'Hospitalisation Details'!C894)</f>
        <v>Aug</v>
      </c>
      <c r="D894" s="70">
        <v>11</v>
      </c>
      <c r="E894" s="47" t="s">
        <v>927</v>
      </c>
      <c r="F894" s="80" t="s">
        <v>6908</v>
      </c>
      <c r="G894" s="70">
        <v>50</v>
      </c>
      <c r="H894" s="47">
        <v>0</v>
      </c>
      <c r="I894" s="48">
        <v>7318.22</v>
      </c>
      <c r="J894" s="47" t="s">
        <v>11</v>
      </c>
      <c r="K894" s="47" t="s">
        <v>12</v>
      </c>
      <c r="L894" s="47" t="s">
        <v>23</v>
      </c>
      <c r="M894" s="20"/>
    </row>
    <row r="895" spans="1:13" x14ac:dyDescent="0.25">
      <c r="A895" s="47" t="str">
        <f>IF('Hospitalisation Details'!A895:A3237="?","Unidentified",'Hospitalisation Details'!A895)</f>
        <v>Id1443</v>
      </c>
      <c r="B895" s="47">
        <f>IF('Hospitalisation Details'!B895="?",AVERAGE('Hospitalisation Details'!$B$2:$B$2344),'Hospitalisation Details'!B895)</f>
        <v>1965</v>
      </c>
      <c r="C895" s="79" t="str">
        <f>IF(OR(('Hospitalisation Details'!C895="?"),ISBLANK('Hospitalisation Details'!C895:C3237)),"Sep",'Hospitalisation Details'!C895)</f>
        <v>Jul</v>
      </c>
      <c r="D895" s="70">
        <v>11</v>
      </c>
      <c r="E895" s="47" t="s">
        <v>928</v>
      </c>
      <c r="F895" s="80" t="s">
        <v>6909</v>
      </c>
      <c r="G895" s="70">
        <v>57</v>
      </c>
      <c r="H895" s="47">
        <v>0</v>
      </c>
      <c r="I895" s="48">
        <v>7322.86</v>
      </c>
      <c r="J895" s="47" t="s">
        <v>12</v>
      </c>
      <c r="K895" s="47" t="s">
        <v>12</v>
      </c>
      <c r="L895" s="47" t="s">
        <v>23</v>
      </c>
      <c r="M895" s="20"/>
    </row>
    <row r="896" spans="1:13" x14ac:dyDescent="0.25">
      <c r="A896" s="47" t="str">
        <f>IF('Hospitalisation Details'!A896:A3238="?","Unidentified",'Hospitalisation Details'!A896)</f>
        <v>Id1442</v>
      </c>
      <c r="B896" s="47">
        <f>IF('Hospitalisation Details'!B896="?",AVERAGE('Hospitalisation Details'!$B$2:$B$2344),'Hospitalisation Details'!B896)</f>
        <v>2004</v>
      </c>
      <c r="C896" s="79" t="str">
        <f>IF(OR(('Hospitalisation Details'!C896="?"),ISBLANK('Hospitalisation Details'!C896:C3238)),"Sep",'Hospitalisation Details'!C896)</f>
        <v>Nov</v>
      </c>
      <c r="D896" s="70">
        <v>15</v>
      </c>
      <c r="E896" s="47" t="s">
        <v>929</v>
      </c>
      <c r="F896" s="80" t="s">
        <v>6910</v>
      </c>
      <c r="G896" s="70">
        <v>18</v>
      </c>
      <c r="H896" s="47">
        <v>0</v>
      </c>
      <c r="I896" s="48">
        <v>7323.73</v>
      </c>
      <c r="J896" s="47" t="s">
        <v>11</v>
      </c>
      <c r="K896" s="47" t="s">
        <v>11</v>
      </c>
      <c r="L896" s="47" t="s">
        <v>247</v>
      </c>
      <c r="M896" s="20"/>
    </row>
    <row r="897" spans="1:13" x14ac:dyDescent="0.25">
      <c r="A897" s="47" t="str">
        <f>IF('Hospitalisation Details'!A897:A3239="?","Unidentified",'Hospitalisation Details'!A897)</f>
        <v>Id1441</v>
      </c>
      <c r="B897" s="47">
        <f>IF('Hospitalisation Details'!B897="?",AVERAGE('Hospitalisation Details'!$B$2:$B$2344),'Hospitalisation Details'!B897)</f>
        <v>1979</v>
      </c>
      <c r="C897" s="79" t="str">
        <f>IF(OR(('Hospitalisation Details'!C897="?"),ISBLANK('Hospitalisation Details'!C897:C3239)),"Sep",'Hospitalisation Details'!C897)</f>
        <v>Jun</v>
      </c>
      <c r="D897" s="70">
        <v>19</v>
      </c>
      <c r="E897" s="47" t="s">
        <v>930</v>
      </c>
      <c r="F897" s="80" t="s">
        <v>6911</v>
      </c>
      <c r="G897" s="70">
        <v>43</v>
      </c>
      <c r="H897" s="47">
        <v>0</v>
      </c>
      <c r="I897" s="48">
        <v>7325.05</v>
      </c>
      <c r="J897" s="47" t="s">
        <v>11</v>
      </c>
      <c r="K897" s="47" t="s">
        <v>12</v>
      </c>
      <c r="L897" s="47" t="s">
        <v>247</v>
      </c>
      <c r="M897" s="20"/>
    </row>
    <row r="898" spans="1:13" x14ac:dyDescent="0.25">
      <c r="A898" s="47" t="str">
        <f>IF('Hospitalisation Details'!A898:A3240="?","Unidentified",'Hospitalisation Details'!A898)</f>
        <v>Id1440</v>
      </c>
      <c r="B898" s="47">
        <f>IF('Hospitalisation Details'!B898="?",AVERAGE('Hospitalisation Details'!$B$2:$B$2344),'Hospitalisation Details'!B898)</f>
        <v>1984</v>
      </c>
      <c r="C898" s="79" t="str">
        <f>IF(OR(('Hospitalisation Details'!C898="?"),ISBLANK('Hospitalisation Details'!C898:C3240)),"Sep",'Hospitalisation Details'!C898)</f>
        <v>Jul</v>
      </c>
      <c r="D898" s="70">
        <v>25</v>
      </c>
      <c r="E898" s="47" t="s">
        <v>931</v>
      </c>
      <c r="F898" s="80" t="s">
        <v>6740</v>
      </c>
      <c r="G898" s="70">
        <v>38</v>
      </c>
      <c r="H898" s="47">
        <v>3</v>
      </c>
      <c r="I898" s="48">
        <v>7325.47</v>
      </c>
      <c r="J898" s="47" t="s">
        <v>11</v>
      </c>
      <c r="K898" s="47" t="s">
        <v>16</v>
      </c>
      <c r="L898" s="47" t="s">
        <v>23</v>
      </c>
      <c r="M898" s="20"/>
    </row>
    <row r="899" spans="1:13" x14ac:dyDescent="0.25">
      <c r="A899" s="47" t="str">
        <f>IF('Hospitalisation Details'!A899:A3241="?","Unidentified",'Hospitalisation Details'!A899)</f>
        <v>Id1439</v>
      </c>
      <c r="B899" s="47">
        <f>IF('Hospitalisation Details'!B899="?",AVERAGE('Hospitalisation Details'!$B$2:$B$2344),'Hospitalisation Details'!B899)</f>
        <v>1979</v>
      </c>
      <c r="C899" s="79" t="str">
        <f>IF(OR(('Hospitalisation Details'!C899="?"),ISBLANK('Hospitalisation Details'!C899:C3241)),"Sep",'Hospitalisation Details'!C899)</f>
        <v>Sep</v>
      </c>
      <c r="D899" s="70">
        <v>19</v>
      </c>
      <c r="E899" s="47" t="s">
        <v>932</v>
      </c>
      <c r="F899" s="80" t="s">
        <v>6912</v>
      </c>
      <c r="G899" s="70">
        <v>43</v>
      </c>
      <c r="H899" s="47">
        <v>1</v>
      </c>
      <c r="I899" s="48">
        <v>7337.75</v>
      </c>
      <c r="J899" s="47" t="s">
        <v>11</v>
      </c>
      <c r="K899" s="47" t="s">
        <v>12</v>
      </c>
      <c r="L899" s="47" t="s">
        <v>42</v>
      </c>
      <c r="M899" s="20"/>
    </row>
    <row r="900" spans="1:13" x14ac:dyDescent="0.25">
      <c r="A900" s="47" t="str">
        <f>IF('Hospitalisation Details'!A900:A3242="?","Unidentified",'Hospitalisation Details'!A900)</f>
        <v>Id1438</v>
      </c>
      <c r="B900" s="47">
        <f>IF('Hospitalisation Details'!B900="?",AVERAGE('Hospitalisation Details'!$B$2:$B$2344),'Hospitalisation Details'!B900)</f>
        <v>1986</v>
      </c>
      <c r="C900" s="79" t="str">
        <f>IF(OR(('Hospitalisation Details'!C900="?"),ISBLANK('Hospitalisation Details'!C900:C3242)),"Sep",'Hospitalisation Details'!C900)</f>
        <v>Jun</v>
      </c>
      <c r="D900" s="70">
        <v>15</v>
      </c>
      <c r="E900" s="47" t="s">
        <v>933</v>
      </c>
      <c r="F900" s="80" t="s">
        <v>6913</v>
      </c>
      <c r="G900" s="70">
        <v>36</v>
      </c>
      <c r="H900" s="47">
        <v>3</v>
      </c>
      <c r="I900" s="48">
        <v>7339.93</v>
      </c>
      <c r="J900" s="47" t="s">
        <v>11</v>
      </c>
      <c r="K900" s="47" t="s">
        <v>11</v>
      </c>
      <c r="L900" s="47" t="s">
        <v>23</v>
      </c>
      <c r="M900" s="20"/>
    </row>
    <row r="901" spans="1:13" x14ac:dyDescent="0.25">
      <c r="A901" s="47" t="str">
        <f>IF('Hospitalisation Details'!A901:A3243="?","Unidentified",'Hospitalisation Details'!A901)</f>
        <v>Id1437</v>
      </c>
      <c r="B901" s="47">
        <f>IF('Hospitalisation Details'!B901="?",AVERAGE('Hospitalisation Details'!$B$2:$B$2344),'Hospitalisation Details'!B901)</f>
        <v>1977</v>
      </c>
      <c r="C901" s="79" t="str">
        <f>IF(OR(('Hospitalisation Details'!C901="?"),ISBLANK('Hospitalisation Details'!C901:C3243)),"Sep",'Hospitalisation Details'!C901)</f>
        <v>Dec</v>
      </c>
      <c r="D901" s="70">
        <v>18</v>
      </c>
      <c r="E901" s="47" t="s">
        <v>934</v>
      </c>
      <c r="F901" s="80" t="s">
        <v>6914</v>
      </c>
      <c r="G901" s="70">
        <v>45</v>
      </c>
      <c r="H901" s="47">
        <v>0</v>
      </c>
      <c r="I901" s="48">
        <v>7345.08</v>
      </c>
      <c r="J901" s="47" t="s">
        <v>11</v>
      </c>
      <c r="K901" s="47" t="s">
        <v>16</v>
      </c>
      <c r="L901" s="47" t="s">
        <v>42</v>
      </c>
      <c r="M901" s="20"/>
    </row>
    <row r="902" spans="1:13" x14ac:dyDescent="0.25">
      <c r="A902" s="47" t="str">
        <f>IF('Hospitalisation Details'!A902:A3244="?","Unidentified",'Hospitalisation Details'!A902)</f>
        <v>Id1436</v>
      </c>
      <c r="B902" s="47">
        <f>IF('Hospitalisation Details'!B902="?",AVERAGE('Hospitalisation Details'!$B$2:$B$2344),'Hospitalisation Details'!B902)</f>
        <v>1979</v>
      </c>
      <c r="C902" s="79" t="str">
        <f>IF(OR(('Hospitalisation Details'!C902="?"),ISBLANK('Hospitalisation Details'!C902:C3244)),"Sep",'Hospitalisation Details'!C902)</f>
        <v>Jun</v>
      </c>
      <c r="D902" s="70">
        <v>26</v>
      </c>
      <c r="E902" s="47" t="s">
        <v>935</v>
      </c>
      <c r="F902" s="80" t="s">
        <v>6915</v>
      </c>
      <c r="G902" s="70">
        <v>43</v>
      </c>
      <c r="H902" s="47">
        <v>1</v>
      </c>
      <c r="I902" s="48">
        <v>7345.73</v>
      </c>
      <c r="J902" s="47" t="s">
        <v>11</v>
      </c>
      <c r="K902" s="47" t="s">
        <v>16</v>
      </c>
      <c r="L902" s="47" t="s">
        <v>13</v>
      </c>
      <c r="M902" s="20"/>
    </row>
    <row r="903" spans="1:13" x14ac:dyDescent="0.25">
      <c r="A903" s="47" t="str">
        <f>IF('Hospitalisation Details'!A903:A3245="?","Unidentified",'Hospitalisation Details'!A903)</f>
        <v>Id1435</v>
      </c>
      <c r="B903" s="47">
        <f>IF('Hospitalisation Details'!B903="?",AVERAGE('Hospitalisation Details'!$B$2:$B$2344),'Hospitalisation Details'!B903)</f>
        <v>1977</v>
      </c>
      <c r="C903" s="79" t="str">
        <f>IF(OR(('Hospitalisation Details'!C903="?"),ISBLANK('Hospitalisation Details'!C903:C3245)),"Sep",'Hospitalisation Details'!C903)</f>
        <v>Dec</v>
      </c>
      <c r="D903" s="70">
        <v>1</v>
      </c>
      <c r="E903" s="47" t="s">
        <v>936</v>
      </c>
      <c r="F903" s="80" t="s">
        <v>6916</v>
      </c>
      <c r="G903" s="70">
        <v>45</v>
      </c>
      <c r="H903" s="47">
        <v>0</v>
      </c>
      <c r="I903" s="48">
        <v>7348.14</v>
      </c>
      <c r="J903" s="47" t="s">
        <v>11</v>
      </c>
      <c r="K903" s="47" t="s">
        <v>16</v>
      </c>
      <c r="L903" s="47" t="s">
        <v>42</v>
      </c>
      <c r="M903" s="20"/>
    </row>
    <row r="904" spans="1:13" x14ac:dyDescent="0.25">
      <c r="A904" s="47" t="str">
        <f>IF('Hospitalisation Details'!A904:A3246="?","Unidentified",'Hospitalisation Details'!A904)</f>
        <v>Id1434</v>
      </c>
      <c r="B904" s="47">
        <f>IF('Hospitalisation Details'!B904="?",AVERAGE('Hospitalisation Details'!$B$2:$B$2344),'Hospitalisation Details'!B904)</f>
        <v>1993</v>
      </c>
      <c r="C904" s="79" t="str">
        <f>IF(OR(('Hospitalisation Details'!C904="?"),ISBLANK('Hospitalisation Details'!C904:C3246)),"Sep",'Hospitalisation Details'!C904)</f>
        <v>Oct</v>
      </c>
      <c r="D904" s="70">
        <v>5</v>
      </c>
      <c r="E904" s="47" t="s">
        <v>937</v>
      </c>
      <c r="F904" s="80" t="s">
        <v>6917</v>
      </c>
      <c r="G904" s="70">
        <v>29</v>
      </c>
      <c r="H904" s="47">
        <v>0</v>
      </c>
      <c r="I904" s="48">
        <v>7349.12</v>
      </c>
      <c r="J904" s="47" t="s">
        <v>11</v>
      </c>
      <c r="K904" s="47" t="s">
        <v>11</v>
      </c>
      <c r="L904" s="47" t="s">
        <v>300</v>
      </c>
      <c r="M904" s="20"/>
    </row>
    <row r="905" spans="1:13" x14ac:dyDescent="0.25">
      <c r="A905" s="47" t="str">
        <f>IF('Hospitalisation Details'!A905:A3247="?","Unidentified",'Hospitalisation Details'!A905)</f>
        <v>Id1433</v>
      </c>
      <c r="B905" s="47">
        <f>IF('Hospitalisation Details'!B905="?",AVERAGE('Hospitalisation Details'!$B$2:$B$2344),'Hospitalisation Details'!B905)</f>
        <v>1983</v>
      </c>
      <c r="C905" s="79" t="str">
        <f>IF(OR(('Hospitalisation Details'!C905="?"),ISBLANK('Hospitalisation Details'!C905:C3247)),"Sep",'Hospitalisation Details'!C905)</f>
        <v>Jun</v>
      </c>
      <c r="D905" s="70">
        <v>21</v>
      </c>
      <c r="E905" s="47" t="s">
        <v>938</v>
      </c>
      <c r="F905" s="80" t="s">
        <v>6918</v>
      </c>
      <c r="G905" s="70">
        <v>39</v>
      </c>
      <c r="H905" s="47">
        <v>3</v>
      </c>
      <c r="I905" s="48">
        <v>7357.49</v>
      </c>
      <c r="J905" s="47" t="s">
        <v>11</v>
      </c>
      <c r="K905" s="47" t="s">
        <v>11</v>
      </c>
      <c r="L905" s="47" t="s">
        <v>23</v>
      </c>
      <c r="M905" s="20"/>
    </row>
    <row r="906" spans="1:13" x14ac:dyDescent="0.25">
      <c r="A906" s="47" t="str">
        <f>IF('Hospitalisation Details'!A906:A3248="?","Unidentified",'Hospitalisation Details'!A906)</f>
        <v>Id1432</v>
      </c>
      <c r="B906" s="47">
        <f>IF('Hospitalisation Details'!B906="?",AVERAGE('Hospitalisation Details'!$B$2:$B$2344),'Hospitalisation Details'!B906)</f>
        <v>1981</v>
      </c>
      <c r="C906" s="79" t="str">
        <f>IF(OR(('Hospitalisation Details'!C906="?"),ISBLANK('Hospitalisation Details'!C906:C3248)),"Sep",'Hospitalisation Details'!C906)</f>
        <v>Jul</v>
      </c>
      <c r="D906" s="70">
        <v>16</v>
      </c>
      <c r="E906" s="47" t="s">
        <v>939</v>
      </c>
      <c r="F906" s="80" t="s">
        <v>6919</v>
      </c>
      <c r="G906" s="70">
        <v>41</v>
      </c>
      <c r="H906" s="47">
        <v>1</v>
      </c>
      <c r="I906" s="48">
        <v>7358.18</v>
      </c>
      <c r="J906" s="47" t="s">
        <v>11</v>
      </c>
      <c r="K906" s="47" t="s">
        <v>12</v>
      </c>
      <c r="L906" s="47" t="s">
        <v>247</v>
      </c>
      <c r="M906" s="20"/>
    </row>
    <row r="907" spans="1:13" x14ac:dyDescent="0.25">
      <c r="A907" s="47" t="str">
        <f>IF('Hospitalisation Details'!A907:A3249="?","Unidentified",'Hospitalisation Details'!A907)</f>
        <v>Id1431</v>
      </c>
      <c r="B907" s="47">
        <f>IF('Hospitalisation Details'!B907="?",AVERAGE('Hospitalisation Details'!$B$2:$B$2344),'Hospitalisation Details'!B907)</f>
        <v>1965</v>
      </c>
      <c r="C907" s="79" t="str">
        <f>IF(OR(('Hospitalisation Details'!C907="?"),ISBLANK('Hospitalisation Details'!C907:C3249)),"Sep",'Hospitalisation Details'!C907)</f>
        <v>Dec</v>
      </c>
      <c r="D907" s="70">
        <v>9</v>
      </c>
      <c r="E907" s="47" t="s">
        <v>940</v>
      </c>
      <c r="F907" s="80" t="s">
        <v>6920</v>
      </c>
      <c r="G907" s="70">
        <v>57</v>
      </c>
      <c r="H907" s="47">
        <v>0</v>
      </c>
      <c r="I907" s="48">
        <v>7362.31</v>
      </c>
      <c r="J907" s="47" t="s">
        <v>12</v>
      </c>
      <c r="K907" s="47" t="s">
        <v>12</v>
      </c>
      <c r="L907" s="47" t="s">
        <v>13</v>
      </c>
      <c r="M907" s="20"/>
    </row>
    <row r="908" spans="1:13" x14ac:dyDescent="0.25">
      <c r="A908" s="47" t="str">
        <f>IF('Hospitalisation Details'!A908:A3250="?","Unidentified",'Hospitalisation Details'!A908)</f>
        <v>Id1430</v>
      </c>
      <c r="B908" s="47">
        <f>IF('Hospitalisation Details'!B908="?",AVERAGE('Hospitalisation Details'!$B$2:$B$2344),'Hospitalisation Details'!B908)</f>
        <v>1981</v>
      </c>
      <c r="C908" s="79" t="str">
        <f>IF(OR(('Hospitalisation Details'!C908="?"),ISBLANK('Hospitalisation Details'!C908:C3250)),"Sep",'Hospitalisation Details'!C908)</f>
        <v>Nov</v>
      </c>
      <c r="D908" s="70">
        <v>24</v>
      </c>
      <c r="E908" s="47" t="s">
        <v>941</v>
      </c>
      <c r="F908" s="80" t="s">
        <v>6774</v>
      </c>
      <c r="G908" s="70">
        <v>41</v>
      </c>
      <c r="H908" s="47">
        <v>2</v>
      </c>
      <c r="I908" s="48">
        <v>7371.77</v>
      </c>
      <c r="J908" s="47" t="s">
        <v>11</v>
      </c>
      <c r="K908" s="47" t="s">
        <v>16</v>
      </c>
      <c r="L908" s="47" t="s">
        <v>42</v>
      </c>
      <c r="M908" s="20"/>
    </row>
    <row r="909" spans="1:13" x14ac:dyDescent="0.25">
      <c r="A909" s="47" t="str">
        <f>IF('Hospitalisation Details'!A909:A3251="?","Unidentified",'Hospitalisation Details'!A909)</f>
        <v>Id1429</v>
      </c>
      <c r="B909" s="47">
        <f>IF('Hospitalisation Details'!B909="?",AVERAGE('Hospitalisation Details'!$B$2:$B$2344),'Hospitalisation Details'!B909)</f>
        <v>1993</v>
      </c>
      <c r="C909" s="79" t="str">
        <f>IF(OR(('Hospitalisation Details'!C909="?"),ISBLANK('Hospitalisation Details'!C909:C3251)),"Sep",'Hospitalisation Details'!C909)</f>
        <v>Jul</v>
      </c>
      <c r="D909" s="70">
        <v>22</v>
      </c>
      <c r="E909" s="47" t="s">
        <v>942</v>
      </c>
      <c r="F909" s="80" t="s">
        <v>6921</v>
      </c>
      <c r="G909" s="70">
        <v>29</v>
      </c>
      <c r="H909" s="47">
        <v>0</v>
      </c>
      <c r="I909" s="48">
        <v>7388.85</v>
      </c>
      <c r="J909" s="47" t="s">
        <v>11</v>
      </c>
      <c r="K909" s="47" t="s">
        <v>11</v>
      </c>
      <c r="L909" s="47" t="s">
        <v>535</v>
      </c>
      <c r="M909" s="20"/>
    </row>
    <row r="910" spans="1:13" x14ac:dyDescent="0.25">
      <c r="A910" s="47" t="str">
        <f>IF('Hospitalisation Details'!A910:A3252="?","Unidentified",'Hospitalisation Details'!A910)</f>
        <v>Id1428</v>
      </c>
      <c r="B910" s="47">
        <f>IF('Hospitalisation Details'!B910="?",AVERAGE('Hospitalisation Details'!$B$2:$B$2344),'Hospitalisation Details'!B910)</f>
        <v>1965</v>
      </c>
      <c r="C910" s="79" t="str">
        <f>IF(OR(('Hospitalisation Details'!C910="?"),ISBLANK('Hospitalisation Details'!C910:C3252)),"Sep",'Hospitalisation Details'!C910)</f>
        <v>Dec</v>
      </c>
      <c r="D910" s="70">
        <v>5</v>
      </c>
      <c r="E910" s="47" t="s">
        <v>943</v>
      </c>
      <c r="F910" s="80" t="s">
        <v>6922</v>
      </c>
      <c r="G910" s="70">
        <v>57</v>
      </c>
      <c r="H910" s="47">
        <v>0</v>
      </c>
      <c r="I910" s="48">
        <v>7403.98</v>
      </c>
      <c r="J910" s="47" t="s">
        <v>12</v>
      </c>
      <c r="K910" s="47" t="s">
        <v>11</v>
      </c>
      <c r="L910" s="47" t="s">
        <v>13</v>
      </c>
      <c r="M910" s="20"/>
    </row>
    <row r="911" spans="1:13" x14ac:dyDescent="0.25">
      <c r="A911" s="47" t="str">
        <f>IF('Hospitalisation Details'!A911:A3253="?","Unidentified",'Hospitalisation Details'!A911)</f>
        <v>Id1427</v>
      </c>
      <c r="B911" s="47">
        <f>IF('Hospitalisation Details'!B911="?",AVERAGE('Hospitalisation Details'!$B$2:$B$2344),'Hospitalisation Details'!B911)</f>
        <v>1983</v>
      </c>
      <c r="C911" s="79" t="str">
        <f>IF(OR(('Hospitalisation Details'!C911="?"),ISBLANK('Hospitalisation Details'!C911:C3253)),"Sep",'Hospitalisation Details'!C911)</f>
        <v>Sep</v>
      </c>
      <c r="D911" s="70">
        <v>19</v>
      </c>
      <c r="E911" s="47" t="s">
        <v>944</v>
      </c>
      <c r="F911" s="80" t="s">
        <v>6923</v>
      </c>
      <c r="G911" s="70">
        <v>39</v>
      </c>
      <c r="H911" s="47">
        <v>3</v>
      </c>
      <c r="I911" s="48">
        <v>7418.52</v>
      </c>
      <c r="J911" s="47" t="s">
        <v>11</v>
      </c>
      <c r="K911" s="47" t="s">
        <v>11</v>
      </c>
      <c r="L911" s="47" t="s">
        <v>42</v>
      </c>
      <c r="M911" s="20"/>
    </row>
    <row r="912" spans="1:13" x14ac:dyDescent="0.25">
      <c r="A912" s="47" t="str">
        <f>IF('Hospitalisation Details'!A912:A3254="?","Unidentified",'Hospitalisation Details'!A912)</f>
        <v>Id1426</v>
      </c>
      <c r="B912" s="47">
        <f>IF('Hospitalisation Details'!B912="?",AVERAGE('Hospitalisation Details'!$B$2:$B$2344),'Hospitalisation Details'!B912)</f>
        <v>1978</v>
      </c>
      <c r="C912" s="79" t="str">
        <f>IF(OR(('Hospitalisation Details'!C912="?"),ISBLANK('Hospitalisation Details'!C912:C3254)),"Sep",'Hospitalisation Details'!C912)</f>
        <v>Nov</v>
      </c>
      <c r="D912" s="70">
        <v>12</v>
      </c>
      <c r="E912" s="47" t="s">
        <v>945</v>
      </c>
      <c r="F912" s="80" t="s">
        <v>6924</v>
      </c>
      <c r="G912" s="70">
        <v>44</v>
      </c>
      <c r="H912" s="47">
        <v>0</v>
      </c>
      <c r="I912" s="48">
        <v>7419.48</v>
      </c>
      <c r="J912" s="47" t="s">
        <v>11</v>
      </c>
      <c r="K912" s="47" t="s">
        <v>11</v>
      </c>
      <c r="L912" s="47" t="s">
        <v>23</v>
      </c>
      <c r="M912" s="20"/>
    </row>
    <row r="913" spans="1:13" x14ac:dyDescent="0.25">
      <c r="A913" s="47" t="str">
        <f>IF('Hospitalisation Details'!A913:A3255="?","Unidentified",'Hospitalisation Details'!A913)</f>
        <v>Id1425</v>
      </c>
      <c r="B913" s="47">
        <f>IF('Hospitalisation Details'!B913="?",AVERAGE('Hospitalisation Details'!$B$2:$B$2344),'Hospitalisation Details'!B913)</f>
        <v>1978</v>
      </c>
      <c r="C913" s="79" t="str">
        <f>IF(OR(('Hospitalisation Details'!C913="?"),ISBLANK('Hospitalisation Details'!C913:C3255)),"Sep",'Hospitalisation Details'!C913)</f>
        <v>Dec</v>
      </c>
      <c r="D913" s="70">
        <v>2</v>
      </c>
      <c r="E913" s="47" t="s">
        <v>946</v>
      </c>
      <c r="F913" s="80" t="s">
        <v>6925</v>
      </c>
      <c r="G913" s="70">
        <v>44</v>
      </c>
      <c r="H913" s="47">
        <v>0</v>
      </c>
      <c r="I913" s="48">
        <v>7421.19</v>
      </c>
      <c r="J913" s="47" t="s">
        <v>11</v>
      </c>
      <c r="K913" s="47" t="s">
        <v>12</v>
      </c>
      <c r="L913" s="47" t="s">
        <v>23</v>
      </c>
      <c r="M913" s="20"/>
    </row>
    <row r="914" spans="1:13" x14ac:dyDescent="0.25">
      <c r="A914" s="47" t="str">
        <f>IF('Hospitalisation Details'!A914:A3256="?","Unidentified",'Hospitalisation Details'!A914)</f>
        <v>Id1424</v>
      </c>
      <c r="B914" s="47">
        <f>IF('Hospitalisation Details'!B914="?",AVERAGE('Hospitalisation Details'!$B$2:$B$2344),'Hospitalisation Details'!B914)</f>
        <v>1977</v>
      </c>
      <c r="C914" s="79" t="str">
        <f>IF(OR(('Hospitalisation Details'!C914="?"),ISBLANK('Hospitalisation Details'!C914:C3256)),"Sep",'Hospitalisation Details'!C914)</f>
        <v>Aug</v>
      </c>
      <c r="D914" s="70">
        <v>25</v>
      </c>
      <c r="E914" s="47" t="s">
        <v>947</v>
      </c>
      <c r="F914" s="80" t="s">
        <v>6926</v>
      </c>
      <c r="G914" s="70">
        <v>45</v>
      </c>
      <c r="H914" s="47">
        <v>1</v>
      </c>
      <c r="I914" s="48">
        <v>7441.05</v>
      </c>
      <c r="J914" s="47" t="s">
        <v>12</v>
      </c>
      <c r="K914" s="47" t="s">
        <v>11</v>
      </c>
      <c r="L914" s="47" t="s">
        <v>42</v>
      </c>
      <c r="M914" s="20"/>
    </row>
    <row r="915" spans="1:13" x14ac:dyDescent="0.25">
      <c r="A915" s="47" t="str">
        <f>IF('Hospitalisation Details'!A915:A3257="?","Unidentified",'Hospitalisation Details'!A915)</f>
        <v>Id1423</v>
      </c>
      <c r="B915" s="47">
        <f>IF('Hospitalisation Details'!B915="?",AVERAGE('Hospitalisation Details'!$B$2:$B$2344),'Hospitalisation Details'!B915)</f>
        <v>1979</v>
      </c>
      <c r="C915" s="79" t="str">
        <f>IF(OR(('Hospitalisation Details'!C915="?"),ISBLANK('Hospitalisation Details'!C915:C3257)),"Sep",'Hospitalisation Details'!C915)</f>
        <v>Sep</v>
      </c>
      <c r="D915" s="70">
        <v>1</v>
      </c>
      <c r="E915" s="47" t="s">
        <v>948</v>
      </c>
      <c r="F915" s="80" t="s">
        <v>6927</v>
      </c>
      <c r="G915" s="70">
        <v>43</v>
      </c>
      <c r="H915" s="47">
        <v>2</v>
      </c>
      <c r="I915" s="48">
        <v>7441.5</v>
      </c>
      <c r="J915" s="47" t="s">
        <v>12</v>
      </c>
      <c r="K915" s="47" t="s">
        <v>11</v>
      </c>
      <c r="L915" s="47" t="s">
        <v>42</v>
      </c>
      <c r="M915" s="20"/>
    </row>
    <row r="916" spans="1:13" x14ac:dyDescent="0.25">
      <c r="A916" s="47" t="str">
        <f>IF('Hospitalisation Details'!A916:A3258="?","Unidentified",'Hospitalisation Details'!A916)</f>
        <v>Id1422</v>
      </c>
      <c r="B916" s="47">
        <f>IF('Hospitalisation Details'!B916="?",AVERAGE('Hospitalisation Details'!$B$2:$B$2344),'Hospitalisation Details'!B916)</f>
        <v>1980</v>
      </c>
      <c r="C916" s="79" t="str">
        <f>IF(OR(('Hospitalisation Details'!C916="?"),ISBLANK('Hospitalisation Details'!C916:C3258)),"Sep",'Hospitalisation Details'!C916)</f>
        <v>Jul</v>
      </c>
      <c r="D916" s="70">
        <v>7</v>
      </c>
      <c r="E916" s="47" t="s">
        <v>949</v>
      </c>
      <c r="F916" s="80" t="s">
        <v>6928</v>
      </c>
      <c r="G916" s="70">
        <v>42</v>
      </c>
      <c r="H916" s="47">
        <v>1</v>
      </c>
      <c r="I916" s="48">
        <v>7443.64</v>
      </c>
      <c r="J916" s="47" t="s">
        <v>11</v>
      </c>
      <c r="K916" s="47" t="s">
        <v>12</v>
      </c>
      <c r="L916" s="47" t="s">
        <v>23</v>
      </c>
      <c r="M916" s="20"/>
    </row>
    <row r="917" spans="1:13" x14ac:dyDescent="0.25">
      <c r="A917" s="47" t="str">
        <f>IF('Hospitalisation Details'!A917:A3259="?","Unidentified",'Hospitalisation Details'!A917)</f>
        <v>Id1421</v>
      </c>
      <c r="B917" s="47">
        <f>IF('Hospitalisation Details'!B917="?",AVERAGE('Hospitalisation Details'!$B$2:$B$2344),'Hospitalisation Details'!B917)</f>
        <v>1977</v>
      </c>
      <c r="C917" s="79" t="str">
        <f>IF(OR(('Hospitalisation Details'!C917="?"),ISBLANK('Hospitalisation Details'!C917:C3259)),"Sep",'Hospitalisation Details'!C917)</f>
        <v>Sep</v>
      </c>
      <c r="D917" s="70">
        <v>25</v>
      </c>
      <c r="E917" s="47" t="s">
        <v>950</v>
      </c>
      <c r="F917" s="80" t="s">
        <v>6929</v>
      </c>
      <c r="G917" s="70">
        <v>45</v>
      </c>
      <c r="H917" s="47">
        <v>1</v>
      </c>
      <c r="I917" s="48">
        <v>7445.92</v>
      </c>
      <c r="J917" s="47" t="s">
        <v>12</v>
      </c>
      <c r="K917" s="47" t="s">
        <v>16</v>
      </c>
      <c r="L917" s="47" t="s">
        <v>42</v>
      </c>
      <c r="M917" s="20"/>
    </row>
    <row r="918" spans="1:13" x14ac:dyDescent="0.25">
      <c r="A918" s="47" t="str">
        <f>IF('Hospitalisation Details'!A918:A3260="?","Unidentified",'Hospitalisation Details'!A918)</f>
        <v>Id1420</v>
      </c>
      <c r="B918" s="47">
        <f>IF('Hospitalisation Details'!B918="?",AVERAGE('Hospitalisation Details'!$B$2:$B$2344),'Hospitalisation Details'!B918)</f>
        <v>1977</v>
      </c>
      <c r="C918" s="79" t="str">
        <f>IF(OR(('Hospitalisation Details'!C918="?"),ISBLANK('Hospitalisation Details'!C918:C3260)),"Sep",'Hospitalisation Details'!C918)</f>
        <v>Sep</v>
      </c>
      <c r="D918" s="70">
        <v>30</v>
      </c>
      <c r="E918" s="47" t="s">
        <v>951</v>
      </c>
      <c r="F918" s="80" t="s">
        <v>6930</v>
      </c>
      <c r="G918" s="70">
        <v>45</v>
      </c>
      <c r="H918" s="47">
        <v>0</v>
      </c>
      <c r="I918" s="48">
        <v>7448.4</v>
      </c>
      <c r="J918" s="47" t="s">
        <v>12</v>
      </c>
      <c r="K918" s="47" t="s">
        <v>12</v>
      </c>
      <c r="L918" s="47" t="s">
        <v>356</v>
      </c>
      <c r="M918" s="20"/>
    </row>
    <row r="919" spans="1:13" x14ac:dyDescent="0.25">
      <c r="A919" s="47" t="str">
        <f>IF('Hospitalisation Details'!A919:A3261="?","Unidentified",'Hospitalisation Details'!A919)</f>
        <v>Id1419</v>
      </c>
      <c r="B919" s="47">
        <f>IF('Hospitalisation Details'!B919="?",AVERAGE('Hospitalisation Details'!$B$2:$B$2344),'Hospitalisation Details'!B919)</f>
        <v>2001</v>
      </c>
      <c r="C919" s="79" t="str">
        <f>IF(OR(('Hospitalisation Details'!C919="?"),ISBLANK('Hospitalisation Details'!C919:C3261)),"Sep",'Hospitalisation Details'!C919)</f>
        <v>Jun</v>
      </c>
      <c r="D919" s="70">
        <v>1</v>
      </c>
      <c r="E919" s="47" t="s">
        <v>952</v>
      </c>
      <c r="F919" s="80" t="s">
        <v>6931</v>
      </c>
      <c r="G919" s="70">
        <v>22</v>
      </c>
      <c r="H919" s="47">
        <v>0</v>
      </c>
      <c r="I919" s="48">
        <v>7450.36</v>
      </c>
      <c r="J919" s="47" t="s">
        <v>11</v>
      </c>
      <c r="K919" s="47" t="s">
        <v>11</v>
      </c>
      <c r="L919" s="47" t="s">
        <v>23</v>
      </c>
      <c r="M919" s="20"/>
    </row>
    <row r="920" spans="1:13" x14ac:dyDescent="0.25">
      <c r="A920" s="47" t="str">
        <f>IF('Hospitalisation Details'!A920:A3262="?","Unidentified",'Hospitalisation Details'!A920)</f>
        <v>Id1418</v>
      </c>
      <c r="B920" s="47">
        <f>IF('Hospitalisation Details'!B920="?",AVERAGE('Hospitalisation Details'!$B$2:$B$2344),'Hospitalisation Details'!B920)</f>
        <v>1967</v>
      </c>
      <c r="C920" s="79" t="str">
        <f>IF(OR(('Hospitalisation Details'!C920="?"),ISBLANK('Hospitalisation Details'!C920:C3262)),"Sep",'Hospitalisation Details'!C920)</f>
        <v>Aug</v>
      </c>
      <c r="D920" s="70">
        <v>4</v>
      </c>
      <c r="E920" s="47" t="s">
        <v>953</v>
      </c>
      <c r="F920" s="80" t="s">
        <v>6932</v>
      </c>
      <c r="G920" s="70">
        <v>55</v>
      </c>
      <c r="H920" s="47">
        <v>0</v>
      </c>
      <c r="I920" s="48">
        <v>7463.51</v>
      </c>
      <c r="J920" s="47" t="s">
        <v>12</v>
      </c>
      <c r="K920" s="47" t="s">
        <v>12</v>
      </c>
      <c r="L920" s="47" t="s">
        <v>13</v>
      </c>
      <c r="M920" s="20"/>
    </row>
    <row r="921" spans="1:13" x14ac:dyDescent="0.25">
      <c r="A921" s="47" t="str">
        <f>IF('Hospitalisation Details'!A921:A3263="?","Unidentified",'Hospitalisation Details'!A921)</f>
        <v>Id1417</v>
      </c>
      <c r="B921" s="47">
        <f>IF('Hospitalisation Details'!B921="?",AVERAGE('Hospitalisation Details'!$B$2:$B$2344),'Hospitalisation Details'!B921)</f>
        <v>1996</v>
      </c>
      <c r="C921" s="79" t="str">
        <f>IF(OR(('Hospitalisation Details'!C921="?"),ISBLANK('Hospitalisation Details'!C921:C3263)),"Sep",'Hospitalisation Details'!C921)</f>
        <v>Jun</v>
      </c>
      <c r="D921" s="70">
        <v>14</v>
      </c>
      <c r="E921" s="47" t="s">
        <v>954</v>
      </c>
      <c r="F921" s="80" t="s">
        <v>6933</v>
      </c>
      <c r="G921" s="70">
        <v>26</v>
      </c>
      <c r="H921" s="47">
        <v>0</v>
      </c>
      <c r="I921" s="48">
        <v>7487.38</v>
      </c>
      <c r="J921" s="47" t="s">
        <v>11</v>
      </c>
      <c r="K921" s="47" t="s">
        <v>12</v>
      </c>
      <c r="L921" s="47" t="s">
        <v>23</v>
      </c>
      <c r="M921" s="20"/>
    </row>
    <row r="922" spans="1:13" x14ac:dyDescent="0.25">
      <c r="A922" s="47" t="str">
        <f>IF('Hospitalisation Details'!A922:A3264="?","Unidentified",'Hospitalisation Details'!A922)</f>
        <v>Id1416</v>
      </c>
      <c r="B922" s="47">
        <f>IF('Hospitalisation Details'!B922="?",AVERAGE('Hospitalisation Details'!$B$2:$B$2344),'Hospitalisation Details'!B922)</f>
        <v>1988</v>
      </c>
      <c r="C922" s="79" t="str">
        <f>IF(OR(('Hospitalisation Details'!C922="?"),ISBLANK('Hospitalisation Details'!C922:C3264)),"Sep",'Hospitalisation Details'!C922)</f>
        <v>Dec</v>
      </c>
      <c r="D922" s="70">
        <v>15</v>
      </c>
      <c r="E922" s="47" t="s">
        <v>955</v>
      </c>
      <c r="F922" s="80" t="s">
        <v>6934</v>
      </c>
      <c r="G922" s="70">
        <v>34</v>
      </c>
      <c r="H922" s="47">
        <v>3</v>
      </c>
      <c r="I922" s="48">
        <v>7494.63</v>
      </c>
      <c r="J922" s="47" t="s">
        <v>11</v>
      </c>
      <c r="K922" s="47" t="s">
        <v>12</v>
      </c>
      <c r="L922" s="47" t="s">
        <v>200</v>
      </c>
      <c r="M922" s="20"/>
    </row>
    <row r="923" spans="1:13" x14ac:dyDescent="0.25">
      <c r="A923" s="47" t="str">
        <f>IF('Hospitalisation Details'!A923:A3265="?","Unidentified",'Hospitalisation Details'!A923)</f>
        <v>Id1415</v>
      </c>
      <c r="B923" s="47">
        <f>IF('Hospitalisation Details'!B923="?",AVERAGE('Hospitalisation Details'!$B$2:$B$2344),'Hospitalisation Details'!B923)</f>
        <v>1997</v>
      </c>
      <c r="C923" s="79" t="str">
        <f>IF(OR(('Hospitalisation Details'!C923="?"),ISBLANK('Hospitalisation Details'!C923:C3265)),"Sep",'Hospitalisation Details'!C923)</f>
        <v>Oct</v>
      </c>
      <c r="D923" s="70">
        <v>28</v>
      </c>
      <c r="E923" s="47" t="s">
        <v>956</v>
      </c>
      <c r="F923" s="80" t="s">
        <v>6935</v>
      </c>
      <c r="G923" s="70">
        <v>25</v>
      </c>
      <c r="H923" s="47">
        <v>0</v>
      </c>
      <c r="I923" s="48">
        <v>7504.3</v>
      </c>
      <c r="J923" s="47" t="s">
        <v>11</v>
      </c>
      <c r="K923" s="47" t="s">
        <v>16</v>
      </c>
      <c r="L923" s="47" t="s">
        <v>23</v>
      </c>
      <c r="M923" s="20"/>
    </row>
    <row r="924" spans="1:13" x14ac:dyDescent="0.25">
      <c r="A924" s="47" t="str">
        <f>IF('Hospitalisation Details'!A924:A3266="?","Unidentified",'Hospitalisation Details'!A924)</f>
        <v>Id1414</v>
      </c>
      <c r="B924" s="47">
        <f>IF('Hospitalisation Details'!B924="?",AVERAGE('Hospitalisation Details'!$B$2:$B$2344),'Hospitalisation Details'!B924)</f>
        <v>1983</v>
      </c>
      <c r="C924" s="79" t="str">
        <f>IF(OR(('Hospitalisation Details'!C924="?"),ISBLANK('Hospitalisation Details'!C924:C3266)),"Sep",'Hospitalisation Details'!C924)</f>
        <v>Jul</v>
      </c>
      <c r="D924" s="70">
        <v>10</v>
      </c>
      <c r="E924" s="47" t="s">
        <v>957</v>
      </c>
      <c r="F924" s="80" t="s">
        <v>6936</v>
      </c>
      <c r="G924" s="70">
        <v>39</v>
      </c>
      <c r="H924" s="47">
        <v>4</v>
      </c>
      <c r="I924" s="48">
        <v>7512.27</v>
      </c>
      <c r="J924" s="47" t="s">
        <v>12</v>
      </c>
      <c r="K924" s="47" t="s">
        <v>11</v>
      </c>
      <c r="L924" s="47" t="s">
        <v>42</v>
      </c>
      <c r="M924" s="20"/>
    </row>
    <row r="925" spans="1:13" x14ac:dyDescent="0.25">
      <c r="A925" s="47" t="str">
        <f>IF('Hospitalisation Details'!A925:A3267="?","Unidentified",'Hospitalisation Details'!A925)</f>
        <v>Id1413</v>
      </c>
      <c r="B925" s="47">
        <f>IF('Hospitalisation Details'!B925="?",AVERAGE('Hospitalisation Details'!$B$2:$B$2344),'Hospitalisation Details'!B925)</f>
        <v>1978</v>
      </c>
      <c r="C925" s="79" t="str">
        <f>IF(OR(('Hospitalisation Details'!C925="?"),ISBLANK('Hospitalisation Details'!C925:C3267)),"Sep",'Hospitalisation Details'!C925)</f>
        <v>Oct</v>
      </c>
      <c r="D925" s="70">
        <v>18</v>
      </c>
      <c r="E925" s="47" t="s">
        <v>958</v>
      </c>
      <c r="F925" s="80" t="s">
        <v>6937</v>
      </c>
      <c r="G925" s="70">
        <v>44</v>
      </c>
      <c r="H925" s="47">
        <v>1</v>
      </c>
      <c r="I925" s="48">
        <v>7518.03</v>
      </c>
      <c r="J925" s="47" t="s">
        <v>11</v>
      </c>
      <c r="K925" s="47" t="s">
        <v>12</v>
      </c>
      <c r="L925" s="47" t="s">
        <v>23</v>
      </c>
      <c r="M925" s="20"/>
    </row>
    <row r="926" spans="1:13" x14ac:dyDescent="0.25">
      <c r="A926" s="47" t="str">
        <f>IF('Hospitalisation Details'!A926:A3268="?","Unidentified",'Hospitalisation Details'!A926)</f>
        <v>Id1412</v>
      </c>
      <c r="B926" s="47">
        <f>IF('Hospitalisation Details'!B926="?",AVERAGE('Hospitalisation Details'!$B$2:$B$2344),'Hospitalisation Details'!B926)</f>
        <v>1976</v>
      </c>
      <c r="C926" s="79" t="str">
        <f>IF(OR(('Hospitalisation Details'!C926="?"),ISBLANK('Hospitalisation Details'!C926:C3268)),"Sep",'Hospitalisation Details'!C926)</f>
        <v>Oct</v>
      </c>
      <c r="D926" s="70">
        <v>10</v>
      </c>
      <c r="E926" s="47" t="s">
        <v>959</v>
      </c>
      <c r="F926" s="80" t="s">
        <v>6938</v>
      </c>
      <c r="G926" s="70">
        <v>46</v>
      </c>
      <c r="H926" s="47">
        <v>0</v>
      </c>
      <c r="I926" s="48">
        <v>7526.71</v>
      </c>
      <c r="J926" s="47" t="s">
        <v>12</v>
      </c>
      <c r="K926" s="47" t="s">
        <v>16</v>
      </c>
      <c r="L926" s="47" t="s">
        <v>23</v>
      </c>
      <c r="M926" s="20"/>
    </row>
    <row r="927" spans="1:13" x14ac:dyDescent="0.25">
      <c r="A927" s="47" t="str">
        <f>IF('Hospitalisation Details'!A927:A3269="?","Unidentified",'Hospitalisation Details'!A927)</f>
        <v>Id1411</v>
      </c>
      <c r="B927" s="47">
        <f>IF('Hospitalisation Details'!B927="?",AVERAGE('Hospitalisation Details'!$B$2:$B$2344),'Hospitalisation Details'!B927)</f>
        <v>1978</v>
      </c>
      <c r="C927" s="79" t="str">
        <f>IF(OR(('Hospitalisation Details'!C927="?"),ISBLANK('Hospitalisation Details'!C927:C3269)),"Sep",'Hospitalisation Details'!C927)</f>
        <v>Dec</v>
      </c>
      <c r="D927" s="70">
        <v>14</v>
      </c>
      <c r="E927" s="47" t="s">
        <v>960</v>
      </c>
      <c r="F927" s="80" t="s">
        <v>6939</v>
      </c>
      <c r="G927" s="70">
        <v>44</v>
      </c>
      <c r="H927" s="47">
        <v>2</v>
      </c>
      <c r="I927" s="48">
        <v>7531.7</v>
      </c>
      <c r="J927" s="47" t="s">
        <v>11</v>
      </c>
      <c r="K927" s="47" t="s">
        <v>16</v>
      </c>
      <c r="L927" s="47" t="s">
        <v>13</v>
      </c>
      <c r="M927" s="20"/>
    </row>
    <row r="928" spans="1:13" x14ac:dyDescent="0.25">
      <c r="A928" s="47" t="str">
        <f>IF('Hospitalisation Details'!A928:A3270="?","Unidentified",'Hospitalisation Details'!A928)</f>
        <v>Id1410</v>
      </c>
      <c r="B928" s="47">
        <f>IF('Hospitalisation Details'!B928="?",AVERAGE('Hospitalisation Details'!$B$2:$B$2344),'Hospitalisation Details'!B928)</f>
        <v>1984</v>
      </c>
      <c r="C928" s="79" t="str">
        <f>IF(OR(('Hospitalisation Details'!C928="?"),ISBLANK('Hospitalisation Details'!C928:C3270)),"Sep",'Hospitalisation Details'!C928)</f>
        <v>Aug</v>
      </c>
      <c r="D928" s="70">
        <v>22</v>
      </c>
      <c r="E928" s="47" t="s">
        <v>961</v>
      </c>
      <c r="F928" s="80" t="s">
        <v>6627</v>
      </c>
      <c r="G928" s="70">
        <v>38</v>
      </c>
      <c r="H928" s="47">
        <v>3</v>
      </c>
      <c r="I928" s="48">
        <v>7537.16</v>
      </c>
      <c r="J928" s="47" t="s">
        <v>11</v>
      </c>
      <c r="K928" s="47" t="s">
        <v>11</v>
      </c>
      <c r="L928" s="47" t="s">
        <v>23</v>
      </c>
      <c r="M928" s="20"/>
    </row>
    <row r="929" spans="1:13" x14ac:dyDescent="0.25">
      <c r="A929" s="47" t="str">
        <f>IF('Hospitalisation Details'!A929:A3271="?","Unidentified",'Hospitalisation Details'!A929)</f>
        <v>Id1409</v>
      </c>
      <c r="B929" s="47">
        <f>IF('Hospitalisation Details'!B929="?",AVERAGE('Hospitalisation Details'!$B$2:$B$2344),'Hospitalisation Details'!B929)</f>
        <v>1988</v>
      </c>
      <c r="C929" s="79" t="str">
        <f>IF(OR(('Hospitalisation Details'!C929="?"),ISBLANK('Hospitalisation Details'!C929:C3271)),"Sep",'Hospitalisation Details'!C929)</f>
        <v>Dec</v>
      </c>
      <c r="D929" s="70">
        <v>15</v>
      </c>
      <c r="E929" s="47" t="s">
        <v>962</v>
      </c>
      <c r="F929" s="80" t="s">
        <v>6934</v>
      </c>
      <c r="G929" s="70">
        <v>34</v>
      </c>
      <c r="H929" s="47">
        <v>3</v>
      </c>
      <c r="I929" s="48">
        <v>7538.52</v>
      </c>
      <c r="J929" s="47" t="s">
        <v>11</v>
      </c>
      <c r="K929" s="47" t="s">
        <v>11</v>
      </c>
      <c r="L929" s="47" t="s">
        <v>23</v>
      </c>
      <c r="M929" s="20"/>
    </row>
    <row r="930" spans="1:13" x14ac:dyDescent="0.25">
      <c r="A930" s="47" t="str">
        <f>IF('Hospitalisation Details'!A930:A3272="?","Unidentified",'Hospitalisation Details'!A930)</f>
        <v>Id1408</v>
      </c>
      <c r="B930" s="47">
        <f>IF('Hospitalisation Details'!B930="?",AVERAGE('Hospitalisation Details'!$B$2:$B$2344),'Hospitalisation Details'!B930)</f>
        <v>1994</v>
      </c>
      <c r="C930" s="79" t="str">
        <f>IF(OR(('Hospitalisation Details'!C930="?"),ISBLANK('Hospitalisation Details'!C930:C3272)),"Sep",'Hospitalisation Details'!C930)</f>
        <v>Aug</v>
      </c>
      <c r="D930" s="70">
        <v>14</v>
      </c>
      <c r="E930" s="47" t="s">
        <v>963</v>
      </c>
      <c r="F930" s="80" t="s">
        <v>6940</v>
      </c>
      <c r="G930" s="70">
        <v>28</v>
      </c>
      <c r="H930" s="47">
        <v>0</v>
      </c>
      <c r="I930" s="48">
        <v>7567.13</v>
      </c>
      <c r="J930" s="47" t="s">
        <v>11</v>
      </c>
      <c r="K930" s="47" t="s">
        <v>11</v>
      </c>
      <c r="L930" s="47" t="s">
        <v>300</v>
      </c>
      <c r="M930" s="20"/>
    </row>
    <row r="931" spans="1:13" x14ac:dyDescent="0.25">
      <c r="A931" s="47" t="str">
        <f>IF('Hospitalisation Details'!A931:A3273="?","Unidentified",'Hospitalisation Details'!A931)</f>
        <v>Id1407</v>
      </c>
      <c r="B931" s="47">
        <f>IF('Hospitalisation Details'!B931="?",AVERAGE('Hospitalisation Details'!$B$2:$B$2344),'Hospitalisation Details'!B931)</f>
        <v>1967</v>
      </c>
      <c r="C931" s="79" t="str">
        <f>IF(OR(('Hospitalisation Details'!C931="?"),ISBLANK('Hospitalisation Details'!C931:C3273)),"Sep",'Hospitalisation Details'!C931)</f>
        <v>Jul</v>
      </c>
      <c r="D931" s="70">
        <v>17</v>
      </c>
      <c r="E931" s="47" t="s">
        <v>964</v>
      </c>
      <c r="F931" s="80" t="s">
        <v>6941</v>
      </c>
      <c r="G931" s="70">
        <v>55</v>
      </c>
      <c r="H931" s="47">
        <v>0</v>
      </c>
      <c r="I931" s="48">
        <v>7585.62</v>
      </c>
      <c r="J931" s="47" t="s">
        <v>12</v>
      </c>
      <c r="K931" s="47" t="s">
        <v>11</v>
      </c>
      <c r="L931" s="47" t="s">
        <v>13</v>
      </c>
      <c r="M931" s="20"/>
    </row>
    <row r="932" spans="1:13" x14ac:dyDescent="0.25">
      <c r="A932" s="47" t="str">
        <f>IF('Hospitalisation Details'!A932:A3274="?","Unidentified",'Hospitalisation Details'!A932)</f>
        <v>Id1406</v>
      </c>
      <c r="B932" s="47">
        <f>IF('Hospitalisation Details'!B932="?",AVERAGE('Hospitalisation Details'!$B$2:$B$2344),'Hospitalisation Details'!B932)</f>
        <v>1997</v>
      </c>
      <c r="C932" s="79" t="str">
        <f>IF(OR(('Hospitalisation Details'!C932="?"),ISBLANK('Hospitalisation Details'!C932:C3274)),"Sep",'Hospitalisation Details'!C932)</f>
        <v>Sep</v>
      </c>
      <c r="D932" s="70">
        <v>30</v>
      </c>
      <c r="E932" s="47" t="s">
        <v>965</v>
      </c>
      <c r="F932" s="80" t="s">
        <v>6942</v>
      </c>
      <c r="G932" s="70">
        <v>25</v>
      </c>
      <c r="H932" s="47">
        <v>0</v>
      </c>
      <c r="I932" s="48">
        <v>7607.03</v>
      </c>
      <c r="J932" s="47" t="s">
        <v>11</v>
      </c>
      <c r="K932" s="47" t="s">
        <v>11</v>
      </c>
      <c r="L932" s="47" t="s">
        <v>23</v>
      </c>
      <c r="M932" s="20"/>
    </row>
    <row r="933" spans="1:13" x14ac:dyDescent="0.25">
      <c r="A933" s="47" t="str">
        <f>IF('Hospitalisation Details'!A933:A3275="?","Unidentified",'Hospitalisation Details'!A933)</f>
        <v>Id1405</v>
      </c>
      <c r="B933" s="47">
        <f>IF('Hospitalisation Details'!B933="?",AVERAGE('Hospitalisation Details'!$B$2:$B$2344),'Hospitalisation Details'!B933)</f>
        <v>1968</v>
      </c>
      <c r="C933" s="79" t="str">
        <f>IF(OR(('Hospitalisation Details'!C933="?"),ISBLANK('Hospitalisation Details'!C933:C3275)),"Sep",'Hospitalisation Details'!C933)</f>
        <v>Jul</v>
      </c>
      <c r="D933" s="70">
        <v>3</v>
      </c>
      <c r="E933" s="47" t="s">
        <v>966</v>
      </c>
      <c r="F933" s="80" t="s">
        <v>6943</v>
      </c>
      <c r="G933" s="70">
        <v>54</v>
      </c>
      <c r="H933" s="47">
        <v>0</v>
      </c>
      <c r="I933" s="48">
        <v>7609.6</v>
      </c>
      <c r="J933" s="47" t="s">
        <v>12</v>
      </c>
      <c r="K933" s="47" t="s">
        <v>11</v>
      </c>
      <c r="L933" s="47" t="s">
        <v>23</v>
      </c>
      <c r="M933" s="20"/>
    </row>
    <row r="934" spans="1:13" x14ac:dyDescent="0.25">
      <c r="A934" s="47" t="str">
        <f>IF('Hospitalisation Details'!A934:A3276="?","Unidentified",'Hospitalisation Details'!A934)</f>
        <v>Id1404</v>
      </c>
      <c r="B934" s="47">
        <f>IF('Hospitalisation Details'!B934="?",AVERAGE('Hospitalisation Details'!$B$2:$B$2344),'Hospitalisation Details'!B934)</f>
        <v>1996</v>
      </c>
      <c r="C934" s="79" t="str">
        <f>IF(OR(('Hospitalisation Details'!C934="?"),ISBLANK('Hospitalisation Details'!C934:C3276)),"Sep",'Hospitalisation Details'!C934)</f>
        <v>Sep</v>
      </c>
      <c r="D934" s="70">
        <v>17</v>
      </c>
      <c r="E934" s="47" t="s">
        <v>967</v>
      </c>
      <c r="F934" s="80" t="s">
        <v>6944</v>
      </c>
      <c r="G934" s="70">
        <v>26</v>
      </c>
      <c r="H934" s="47">
        <v>0</v>
      </c>
      <c r="I934" s="48">
        <v>7623.13</v>
      </c>
      <c r="J934" s="47" t="s">
        <v>11</v>
      </c>
      <c r="K934" s="47" t="s">
        <v>12</v>
      </c>
      <c r="L934" s="47" t="s">
        <v>42</v>
      </c>
      <c r="M934" s="20"/>
    </row>
    <row r="935" spans="1:13" x14ac:dyDescent="0.25">
      <c r="A935" s="47" t="str">
        <f>IF('Hospitalisation Details'!A935:A3277="?","Unidentified",'Hospitalisation Details'!A935)</f>
        <v>Id1403</v>
      </c>
      <c r="B935" s="47">
        <f>IF('Hospitalisation Details'!B935="?",AVERAGE('Hospitalisation Details'!$B$2:$B$2344),'Hospitalisation Details'!B935)</f>
        <v>1978</v>
      </c>
      <c r="C935" s="79" t="str">
        <f>IF(OR(('Hospitalisation Details'!C935="?"),ISBLANK('Hospitalisation Details'!C935:C3277)),"Sep",'Hospitalisation Details'!C935)</f>
        <v>Nov</v>
      </c>
      <c r="D935" s="70">
        <v>28</v>
      </c>
      <c r="E935" s="47" t="s">
        <v>968</v>
      </c>
      <c r="F935" s="80" t="s">
        <v>6945</v>
      </c>
      <c r="G935" s="70">
        <v>44</v>
      </c>
      <c r="H935" s="47">
        <v>1</v>
      </c>
      <c r="I935" s="48">
        <v>7623.52</v>
      </c>
      <c r="J935" s="47" t="s">
        <v>11</v>
      </c>
      <c r="K935" s="47" t="s">
        <v>16</v>
      </c>
      <c r="L935" s="47" t="s">
        <v>42</v>
      </c>
      <c r="M935" s="20"/>
    </row>
    <row r="936" spans="1:13" x14ac:dyDescent="0.25">
      <c r="A936" s="47" t="str">
        <f>IF('Hospitalisation Details'!A936:A3278="?","Unidentified",'Hospitalisation Details'!A936)</f>
        <v>Id1402</v>
      </c>
      <c r="B936" s="47">
        <f>IF('Hospitalisation Details'!B936="?",AVERAGE('Hospitalisation Details'!$B$2:$B$2344),'Hospitalisation Details'!B936)</f>
        <v>1978</v>
      </c>
      <c r="C936" s="79" t="str">
        <f>IF(OR(('Hospitalisation Details'!C936="?"),ISBLANK('Hospitalisation Details'!C936:C3278)),"Sep",'Hospitalisation Details'!C936)</f>
        <v>Nov</v>
      </c>
      <c r="D936" s="70">
        <v>6</v>
      </c>
      <c r="E936" s="47" t="s">
        <v>969</v>
      </c>
      <c r="F936" s="80" t="s">
        <v>6946</v>
      </c>
      <c r="G936" s="70">
        <v>44</v>
      </c>
      <c r="H936" s="47">
        <v>1</v>
      </c>
      <c r="I936" s="48">
        <v>7624.63</v>
      </c>
      <c r="J936" s="47" t="s">
        <v>11</v>
      </c>
      <c r="K936" s="47" t="s">
        <v>16</v>
      </c>
      <c r="L936" s="47" t="s">
        <v>42</v>
      </c>
      <c r="M936" s="20"/>
    </row>
    <row r="937" spans="1:13" x14ac:dyDescent="0.25">
      <c r="A937" s="47" t="str">
        <f>IF('Hospitalisation Details'!A937:A3279="?","Unidentified",'Hospitalisation Details'!A937)</f>
        <v>Id1401</v>
      </c>
      <c r="B937" s="47">
        <f>IF('Hospitalisation Details'!B937="?",AVERAGE('Hospitalisation Details'!$B$2:$B$2344),'Hospitalisation Details'!B937)</f>
        <v>1978</v>
      </c>
      <c r="C937" s="79" t="str">
        <f>IF(OR(('Hospitalisation Details'!C937="?"),ISBLANK('Hospitalisation Details'!C937:C3279)),"Sep",'Hospitalisation Details'!C937)</f>
        <v>Nov</v>
      </c>
      <c r="D937" s="70">
        <v>29</v>
      </c>
      <c r="E937" s="47" t="s">
        <v>970</v>
      </c>
      <c r="F937" s="80" t="s">
        <v>6861</v>
      </c>
      <c r="G937" s="70">
        <v>44</v>
      </c>
      <c r="H937" s="47">
        <v>1</v>
      </c>
      <c r="I937" s="48">
        <v>7626.99</v>
      </c>
      <c r="J937" s="47" t="s">
        <v>11</v>
      </c>
      <c r="K937" s="47" t="s">
        <v>11</v>
      </c>
      <c r="L937" s="47" t="s">
        <v>42</v>
      </c>
      <c r="M937" s="20"/>
    </row>
    <row r="938" spans="1:13" x14ac:dyDescent="0.25">
      <c r="A938" s="47" t="str">
        <f>IF('Hospitalisation Details'!A938:A3280="?","Unidentified",'Hospitalisation Details'!A938)</f>
        <v>Id1400</v>
      </c>
      <c r="B938" s="47">
        <f>IF('Hospitalisation Details'!B938="?",AVERAGE('Hospitalisation Details'!$B$2:$B$2344),'Hospitalisation Details'!B938)</f>
        <v>1978</v>
      </c>
      <c r="C938" s="79" t="str">
        <f>IF(OR(('Hospitalisation Details'!C938="?"),ISBLANK('Hospitalisation Details'!C938:C3280)),"Sep",'Hospitalisation Details'!C938)</f>
        <v>Aug</v>
      </c>
      <c r="D938" s="70">
        <v>24</v>
      </c>
      <c r="E938" s="47" t="s">
        <v>971</v>
      </c>
      <c r="F938" s="80" t="s">
        <v>6947</v>
      </c>
      <c r="G938" s="70">
        <v>44</v>
      </c>
      <c r="H938" s="47">
        <v>1</v>
      </c>
      <c r="I938" s="48">
        <v>7633.72</v>
      </c>
      <c r="J938" s="47" t="s">
        <v>11</v>
      </c>
      <c r="K938" s="47" t="s">
        <v>16</v>
      </c>
      <c r="L938" s="47" t="s">
        <v>13</v>
      </c>
      <c r="M938" s="20"/>
    </row>
    <row r="939" spans="1:13" x14ac:dyDescent="0.25">
      <c r="A939" s="47" t="str">
        <f>IF('Hospitalisation Details'!A939:A3281="?","Unidentified",'Hospitalisation Details'!A939)</f>
        <v>Id1399</v>
      </c>
      <c r="B939" s="47">
        <f>IF('Hospitalisation Details'!B939="?",AVERAGE('Hospitalisation Details'!$B$2:$B$2344),'Hospitalisation Details'!B939)</f>
        <v>2001</v>
      </c>
      <c r="C939" s="79" t="str">
        <f>IF(OR(('Hospitalisation Details'!C939="?"),ISBLANK('Hospitalisation Details'!C939:C3281)),"Sep",'Hospitalisation Details'!C939)</f>
        <v>Dec</v>
      </c>
      <c r="D939" s="70">
        <v>13</v>
      </c>
      <c r="E939" s="47" t="s">
        <v>972</v>
      </c>
      <c r="F939" s="80" t="s">
        <v>6948</v>
      </c>
      <c r="G939" s="70">
        <v>21</v>
      </c>
      <c r="H939" s="47">
        <v>0</v>
      </c>
      <c r="I939" s="48">
        <v>7636.92</v>
      </c>
      <c r="J939" s="47" t="s">
        <v>11</v>
      </c>
      <c r="K939" s="47" t="s">
        <v>12</v>
      </c>
      <c r="L939" s="47" t="s">
        <v>23</v>
      </c>
      <c r="M939" s="20"/>
    </row>
    <row r="940" spans="1:13" x14ac:dyDescent="0.25">
      <c r="A940" s="47" t="str">
        <f>IF('Hospitalisation Details'!A940:A3282="?","Unidentified",'Hospitalisation Details'!A940)</f>
        <v>Id1398</v>
      </c>
      <c r="B940" s="47">
        <f>IF('Hospitalisation Details'!B940="?",AVERAGE('Hospitalisation Details'!$B$2:$B$2344),'Hospitalisation Details'!B940)</f>
        <v>1980</v>
      </c>
      <c r="C940" s="79" t="str">
        <f>IF(OR(('Hospitalisation Details'!C940="?"),ISBLANK('Hospitalisation Details'!C940:C3282)),"Sep",'Hospitalisation Details'!C940)</f>
        <v>Jun</v>
      </c>
      <c r="D940" s="70">
        <v>20</v>
      </c>
      <c r="E940" s="47" t="s">
        <v>973</v>
      </c>
      <c r="F940" s="80" t="s">
        <v>6949</v>
      </c>
      <c r="G940" s="70">
        <v>42</v>
      </c>
      <c r="H940" s="47">
        <v>1</v>
      </c>
      <c r="I940" s="48">
        <v>7639.42</v>
      </c>
      <c r="J940" s="47" t="s">
        <v>11</v>
      </c>
      <c r="K940" s="47" t="s">
        <v>11</v>
      </c>
      <c r="L940" s="47" t="s">
        <v>247</v>
      </c>
      <c r="M940" s="20"/>
    </row>
    <row r="941" spans="1:13" x14ac:dyDescent="0.25">
      <c r="A941" s="47" t="str">
        <f>IF('Hospitalisation Details'!A941:A3283="?","Unidentified",'Hospitalisation Details'!A941)</f>
        <v>Id1397</v>
      </c>
      <c r="B941" s="47">
        <f>IF('Hospitalisation Details'!B941="?",AVERAGE('Hospitalisation Details'!$B$2:$B$2344),'Hospitalisation Details'!B941)</f>
        <v>1980</v>
      </c>
      <c r="C941" s="79" t="str">
        <f>IF(OR(('Hospitalisation Details'!C941="?"),ISBLANK('Hospitalisation Details'!C941:C3283)),"Sep",'Hospitalisation Details'!C941)</f>
        <v>Jul</v>
      </c>
      <c r="D941" s="70">
        <v>24</v>
      </c>
      <c r="E941" s="47" t="s">
        <v>974</v>
      </c>
      <c r="F941" s="80" t="s">
        <v>6950</v>
      </c>
      <c r="G941" s="70">
        <v>42</v>
      </c>
      <c r="H941" s="47">
        <v>2</v>
      </c>
      <c r="I941" s="48">
        <v>7640.31</v>
      </c>
      <c r="J941" s="47" t="s">
        <v>11</v>
      </c>
      <c r="K941" s="47" t="s">
        <v>16</v>
      </c>
      <c r="L941" s="47" t="s">
        <v>13</v>
      </c>
      <c r="M941" s="20"/>
    </row>
    <row r="942" spans="1:13" x14ac:dyDescent="0.25">
      <c r="A942" s="47" t="str">
        <f>IF('Hospitalisation Details'!A942:A3284="?","Unidentified",'Hospitalisation Details'!A942)</f>
        <v>Id1396</v>
      </c>
      <c r="B942" s="47">
        <f>IF('Hospitalisation Details'!B942="?",AVERAGE('Hospitalisation Details'!$B$2:$B$2344),'Hospitalisation Details'!B942)</f>
        <v>1999</v>
      </c>
      <c r="C942" s="79" t="str">
        <f>IF(OR(('Hospitalisation Details'!C942="?"),ISBLANK('Hospitalisation Details'!C942:C3284)),"Sep",'Hospitalisation Details'!C942)</f>
        <v>Jun</v>
      </c>
      <c r="D942" s="70">
        <v>15</v>
      </c>
      <c r="E942" s="47" t="s">
        <v>975</v>
      </c>
      <c r="F942" s="80" t="s">
        <v>6951</v>
      </c>
      <c r="G942" s="70">
        <v>23</v>
      </c>
      <c r="H942" s="47">
        <v>0</v>
      </c>
      <c r="I942" s="48">
        <v>7642.05</v>
      </c>
      <c r="J942" s="47" t="s">
        <v>11</v>
      </c>
      <c r="K942" s="47" t="s">
        <v>11</v>
      </c>
      <c r="L942" s="47" t="s">
        <v>535</v>
      </c>
      <c r="M942" s="20"/>
    </row>
    <row r="943" spans="1:13" x14ac:dyDescent="0.25">
      <c r="A943" s="47" t="str">
        <f>IF('Hospitalisation Details'!A943:A3285="?","Unidentified",'Hospitalisation Details'!A943)</f>
        <v>Id1395</v>
      </c>
      <c r="B943" s="47">
        <f>IF('Hospitalisation Details'!B943="?",AVERAGE('Hospitalisation Details'!$B$2:$B$2344),'Hospitalisation Details'!B943)</f>
        <v>1980</v>
      </c>
      <c r="C943" s="79" t="str">
        <f>IF(OR(('Hospitalisation Details'!C943="?"),ISBLANK('Hospitalisation Details'!C943:C3285)),"Sep",'Hospitalisation Details'!C943)</f>
        <v>Oct</v>
      </c>
      <c r="D943" s="70">
        <v>16</v>
      </c>
      <c r="E943" s="47" t="s">
        <v>976</v>
      </c>
      <c r="F943" s="80" t="s">
        <v>6952</v>
      </c>
      <c r="G943" s="70">
        <v>42</v>
      </c>
      <c r="H943" s="47">
        <v>1</v>
      </c>
      <c r="I943" s="48">
        <v>7650.77</v>
      </c>
      <c r="J943" s="47" t="s">
        <v>11</v>
      </c>
      <c r="K943" s="47" t="s">
        <v>11</v>
      </c>
      <c r="L943" s="47" t="s">
        <v>247</v>
      </c>
      <c r="M943" s="20"/>
    </row>
    <row r="944" spans="1:13" x14ac:dyDescent="0.25">
      <c r="A944" s="47" t="str">
        <f>IF('Hospitalisation Details'!A944:A3286="?","Unidentified",'Hospitalisation Details'!A944)</f>
        <v>Id1394</v>
      </c>
      <c r="B944" s="47">
        <f>IF('Hospitalisation Details'!B944="?",AVERAGE('Hospitalisation Details'!$B$2:$B$2344),'Hospitalisation Details'!B944)</f>
        <v>1993</v>
      </c>
      <c r="C944" s="79" t="str">
        <f>IF(OR(('Hospitalisation Details'!C944="?"),ISBLANK('Hospitalisation Details'!C944:C3286)),"Sep",'Hospitalisation Details'!C944)</f>
        <v>Aug</v>
      </c>
      <c r="D944" s="70">
        <v>10</v>
      </c>
      <c r="E944" s="47" t="s">
        <v>977</v>
      </c>
      <c r="F944" s="80" t="s">
        <v>6599</v>
      </c>
      <c r="G944" s="70">
        <v>29</v>
      </c>
      <c r="H944" s="47">
        <v>0</v>
      </c>
      <c r="I944" s="48">
        <v>7650.8</v>
      </c>
      <c r="J944" s="47" t="s">
        <v>11</v>
      </c>
      <c r="K944" s="47" t="s">
        <v>11</v>
      </c>
      <c r="L944" s="47" t="s">
        <v>23</v>
      </c>
      <c r="M944" s="20"/>
    </row>
    <row r="945" spans="1:13" x14ac:dyDescent="0.25">
      <c r="A945" s="47" t="str">
        <f>IF('Hospitalisation Details'!A945:A3287="?","Unidentified",'Hospitalisation Details'!A945)</f>
        <v>Id1393</v>
      </c>
      <c r="B945" s="47">
        <f>IF('Hospitalisation Details'!B945="?",AVERAGE('Hospitalisation Details'!$B$2:$B$2344),'Hospitalisation Details'!B945)</f>
        <v>1998</v>
      </c>
      <c r="C945" s="79" t="str">
        <f>IF(OR(('Hospitalisation Details'!C945="?"),ISBLANK('Hospitalisation Details'!C945:C3287)),"Sep",'Hospitalisation Details'!C945)</f>
        <v>Sep</v>
      </c>
      <c r="D945" s="70">
        <v>30</v>
      </c>
      <c r="E945" s="47" t="s">
        <v>978</v>
      </c>
      <c r="F945" s="80" t="s">
        <v>6953</v>
      </c>
      <c r="G945" s="70">
        <v>24</v>
      </c>
      <c r="H945" s="47">
        <v>0</v>
      </c>
      <c r="I945" s="48">
        <v>7652.26</v>
      </c>
      <c r="J945" s="47" t="s">
        <v>11</v>
      </c>
      <c r="K945" s="47" t="s">
        <v>12</v>
      </c>
      <c r="L945" s="47" t="s">
        <v>249</v>
      </c>
      <c r="M945" s="20"/>
    </row>
    <row r="946" spans="1:13" x14ac:dyDescent="0.25">
      <c r="A946" s="47" t="str">
        <f>IF('Hospitalisation Details'!A946:A3288="?","Unidentified",'Hospitalisation Details'!A946)</f>
        <v>Id1392</v>
      </c>
      <c r="B946" s="47">
        <f>IF('Hospitalisation Details'!B946="?",AVERAGE('Hospitalisation Details'!$B$2:$B$2344),'Hospitalisation Details'!B946)</f>
        <v>1965</v>
      </c>
      <c r="C946" s="79" t="str">
        <f>IF(OR(('Hospitalisation Details'!C946="?"),ISBLANK('Hospitalisation Details'!C946:C3288)),"Sep",'Hospitalisation Details'!C946)</f>
        <v>Dec</v>
      </c>
      <c r="D946" s="70">
        <v>27</v>
      </c>
      <c r="E946" s="47" t="s">
        <v>979</v>
      </c>
      <c r="F946" s="80" t="s">
        <v>6954</v>
      </c>
      <c r="G946" s="70">
        <v>57</v>
      </c>
      <c r="H946" s="47">
        <v>0</v>
      </c>
      <c r="I946" s="48">
        <v>7657.69</v>
      </c>
      <c r="J946" s="47" t="s">
        <v>12</v>
      </c>
      <c r="K946" s="47" t="s">
        <v>12</v>
      </c>
      <c r="L946" s="47" t="s">
        <v>23</v>
      </c>
      <c r="M946" s="20"/>
    </row>
    <row r="947" spans="1:13" x14ac:dyDescent="0.25">
      <c r="A947" s="47" t="str">
        <f>IF('Hospitalisation Details'!A947:A3289="?","Unidentified",'Hospitalisation Details'!A947)</f>
        <v>Id1391</v>
      </c>
      <c r="B947" s="47">
        <f>IF('Hospitalisation Details'!B947="?",AVERAGE('Hospitalisation Details'!$B$2:$B$2344),'Hospitalisation Details'!B947)</f>
        <v>1976</v>
      </c>
      <c r="C947" s="79" t="str">
        <f>IF(OR(('Hospitalisation Details'!C947="?"),ISBLANK('Hospitalisation Details'!C947:C3289)),"Sep",'Hospitalisation Details'!C947)</f>
        <v>Oct</v>
      </c>
      <c r="D947" s="70">
        <v>9</v>
      </c>
      <c r="E947" s="47" t="s">
        <v>980</v>
      </c>
      <c r="F947" s="80" t="s">
        <v>6955</v>
      </c>
      <c r="G947" s="70">
        <v>46</v>
      </c>
      <c r="H947" s="47">
        <v>2</v>
      </c>
      <c r="I947" s="48">
        <v>7662.47</v>
      </c>
      <c r="J947" s="47" t="s">
        <v>11</v>
      </c>
      <c r="K947" s="47" t="s">
        <v>16</v>
      </c>
      <c r="L947" s="47" t="s">
        <v>42</v>
      </c>
      <c r="M947" s="20"/>
    </row>
    <row r="948" spans="1:13" x14ac:dyDescent="0.25">
      <c r="A948" s="47" t="str">
        <f>IF('Hospitalisation Details'!A948:A3290="?","Unidentified",'Hospitalisation Details'!A948)</f>
        <v>Id1390</v>
      </c>
      <c r="B948" s="47">
        <f>IF('Hospitalisation Details'!B948="?",AVERAGE('Hospitalisation Details'!$B$2:$B$2344),'Hospitalisation Details'!B948)</f>
        <v>1996</v>
      </c>
      <c r="C948" s="79" t="str">
        <f>IF(OR(('Hospitalisation Details'!C948="?"),ISBLANK('Hospitalisation Details'!C948:C3290)),"Sep",'Hospitalisation Details'!C948)</f>
        <v>Nov</v>
      </c>
      <c r="D948" s="70">
        <v>24</v>
      </c>
      <c r="E948" s="47" t="s">
        <v>981</v>
      </c>
      <c r="F948" s="80" t="s">
        <v>6956</v>
      </c>
      <c r="G948" s="70">
        <v>26</v>
      </c>
      <c r="H948" s="47">
        <v>0</v>
      </c>
      <c r="I948" s="48">
        <v>7670.75</v>
      </c>
      <c r="J948" s="47" t="s">
        <v>11</v>
      </c>
      <c r="K948" s="47" t="s">
        <v>11</v>
      </c>
      <c r="L948" s="47" t="s">
        <v>632</v>
      </c>
      <c r="M948" s="20"/>
    </row>
    <row r="949" spans="1:13" x14ac:dyDescent="0.25">
      <c r="A949" s="47" t="str">
        <f>IF('Hospitalisation Details'!A949:A3291="?","Unidentified",'Hospitalisation Details'!A949)</f>
        <v>Id1389</v>
      </c>
      <c r="B949" s="47">
        <f>IF('Hospitalisation Details'!B949="?",AVERAGE('Hospitalisation Details'!$B$2:$B$2344),'Hospitalisation Details'!B949)</f>
        <v>1995</v>
      </c>
      <c r="C949" s="79" t="str">
        <f>IF(OR(('Hospitalisation Details'!C949="?"),ISBLANK('Hospitalisation Details'!C949:C3291)),"Sep",'Hospitalisation Details'!C949)</f>
        <v>Sep</v>
      </c>
      <c r="D949" s="70">
        <v>13</v>
      </c>
      <c r="E949" s="47" t="s">
        <v>982</v>
      </c>
      <c r="F949" s="80" t="s">
        <v>6957</v>
      </c>
      <c r="G949" s="70">
        <v>27</v>
      </c>
      <c r="H949" s="47">
        <v>0</v>
      </c>
      <c r="I949" s="48">
        <v>7676.4</v>
      </c>
      <c r="J949" s="47" t="s">
        <v>11</v>
      </c>
      <c r="K949" s="47" t="s">
        <v>16</v>
      </c>
      <c r="L949" s="47" t="s">
        <v>23</v>
      </c>
      <c r="M949" s="20"/>
    </row>
    <row r="950" spans="1:13" x14ac:dyDescent="0.25">
      <c r="A950" s="47" t="str">
        <f>IF('Hospitalisation Details'!A950:A3292="?","Unidentified",'Hospitalisation Details'!A950)</f>
        <v>Id1388</v>
      </c>
      <c r="B950" s="47">
        <f>IF('Hospitalisation Details'!B950="?",AVERAGE('Hospitalisation Details'!$B$2:$B$2344),'Hospitalisation Details'!B950)</f>
        <v>1971</v>
      </c>
      <c r="C950" s="79" t="str">
        <f>IF(OR(('Hospitalisation Details'!C950="?"),ISBLANK('Hospitalisation Details'!C950:C3292)),"Sep",'Hospitalisation Details'!C950)</f>
        <v>Oct</v>
      </c>
      <c r="D950" s="70">
        <v>11</v>
      </c>
      <c r="E950" s="47" t="s">
        <v>983</v>
      </c>
      <c r="F950" s="80" t="s">
        <v>6958</v>
      </c>
      <c r="G950" s="70">
        <v>51</v>
      </c>
      <c r="H950" s="47">
        <v>0</v>
      </c>
      <c r="I950" s="48">
        <v>7680.92</v>
      </c>
      <c r="J950" s="47" t="s">
        <v>11</v>
      </c>
      <c r="K950" s="47" t="s">
        <v>16</v>
      </c>
      <c r="L950" s="47" t="s">
        <v>13</v>
      </c>
      <c r="M950" s="20"/>
    </row>
    <row r="951" spans="1:13" x14ac:dyDescent="0.25">
      <c r="A951" s="47" t="str">
        <f>IF('Hospitalisation Details'!A951:A3293="?","Unidentified",'Hospitalisation Details'!A951)</f>
        <v>Id1387</v>
      </c>
      <c r="B951" s="47">
        <f>IF('Hospitalisation Details'!B951="?",AVERAGE('Hospitalisation Details'!$B$2:$B$2344),'Hospitalisation Details'!B951)</f>
        <v>1981</v>
      </c>
      <c r="C951" s="79" t="str">
        <f>IF(OR(('Hospitalisation Details'!C951="?"),ISBLANK('Hospitalisation Details'!C951:C3293)),"Sep",'Hospitalisation Details'!C951)</f>
        <v>Dec</v>
      </c>
      <c r="D951" s="70">
        <v>19</v>
      </c>
      <c r="E951" s="47" t="s">
        <v>984</v>
      </c>
      <c r="F951" s="80" t="s">
        <v>6959</v>
      </c>
      <c r="G951" s="70">
        <v>41</v>
      </c>
      <c r="H951" s="47">
        <v>1</v>
      </c>
      <c r="I951" s="48">
        <v>7681.17</v>
      </c>
      <c r="J951" s="47" t="s">
        <v>11</v>
      </c>
      <c r="K951" s="47" t="s">
        <v>11</v>
      </c>
      <c r="L951" s="47" t="s">
        <v>516</v>
      </c>
      <c r="M951" s="20"/>
    </row>
    <row r="952" spans="1:13" x14ac:dyDescent="0.25">
      <c r="A952" s="47" t="str">
        <f>IF('Hospitalisation Details'!A952:A3294="?","Unidentified",'Hospitalisation Details'!A952)</f>
        <v>Id1386</v>
      </c>
      <c r="B952" s="70">
        <f>IF('Hospitalisation Details'!B952="?",AVERAGE('Hospitalisation Details'!$B$2:$B$2344),'Hospitalisation Details'!B952)</f>
        <v>1982</v>
      </c>
      <c r="C952" s="79" t="str">
        <f>IF(OR(('Hospitalisation Details'!C952="?"),ISBLANK('Hospitalisation Details'!C952:C3294)),"Sep",'Hospitalisation Details'!C952)</f>
        <v>Dec</v>
      </c>
      <c r="D952" s="70">
        <v>18</v>
      </c>
      <c r="E952" s="47" t="s">
        <v>985</v>
      </c>
      <c r="F952" s="80" t="s">
        <v>6960</v>
      </c>
      <c r="G952" s="70">
        <v>40</v>
      </c>
      <c r="H952" s="47">
        <v>3</v>
      </c>
      <c r="I952" s="48">
        <v>7682.67</v>
      </c>
      <c r="J952" s="47" t="s">
        <v>11</v>
      </c>
      <c r="K952" s="47" t="s">
        <v>16</v>
      </c>
      <c r="L952" s="47" t="s">
        <v>13</v>
      </c>
      <c r="M952" s="20"/>
    </row>
    <row r="953" spans="1:13" x14ac:dyDescent="0.25">
      <c r="A953" s="47" t="str">
        <f>IF('Hospitalisation Details'!A953:A3295="?","Unidentified",'Hospitalisation Details'!A953)</f>
        <v>Id1385</v>
      </c>
      <c r="B953" s="47">
        <f>IF('Hospitalisation Details'!B953="?",AVERAGE('Hospitalisation Details'!$B$2:$B$2344),'Hospitalisation Details'!B953)</f>
        <v>1987</v>
      </c>
      <c r="C953" s="79" t="str">
        <f>IF(OR(('Hospitalisation Details'!C953="?"),ISBLANK('Hospitalisation Details'!C953:C3295)),"Sep",'Hospitalisation Details'!C953)</f>
        <v>Jul</v>
      </c>
      <c r="D953" s="70">
        <v>12</v>
      </c>
      <c r="E953" s="47" t="s">
        <v>986</v>
      </c>
      <c r="F953" s="80" t="s">
        <v>6961</v>
      </c>
      <c r="G953" s="70">
        <v>35</v>
      </c>
      <c r="H953" s="47">
        <v>3</v>
      </c>
      <c r="I953" s="48">
        <v>7684.62</v>
      </c>
      <c r="J953" s="47" t="s">
        <v>11</v>
      </c>
      <c r="K953" s="47" t="s">
        <v>12</v>
      </c>
      <c r="L953" s="47" t="s">
        <v>300</v>
      </c>
      <c r="M953" s="20"/>
    </row>
    <row r="954" spans="1:13" x14ac:dyDescent="0.25">
      <c r="A954" s="47" t="str">
        <f>IF('Hospitalisation Details'!A954:A3296="?","Unidentified",'Hospitalisation Details'!A954)</f>
        <v>Id1384</v>
      </c>
      <c r="B954" s="47">
        <f>IF('Hospitalisation Details'!B954="?",AVERAGE('Hospitalisation Details'!$B$2:$B$2344),'Hospitalisation Details'!B954)</f>
        <v>1978</v>
      </c>
      <c r="C954" s="79" t="str">
        <f>IF(OR(('Hospitalisation Details'!C954="?"),ISBLANK('Hospitalisation Details'!C954:C3296)),"Sep",'Hospitalisation Details'!C954)</f>
        <v>Dec</v>
      </c>
      <c r="D954" s="70">
        <v>29</v>
      </c>
      <c r="E954" s="47" t="s">
        <v>987</v>
      </c>
      <c r="F954" s="80" t="s">
        <v>6962</v>
      </c>
      <c r="G954" s="70">
        <v>44</v>
      </c>
      <c r="H954" s="47">
        <v>2</v>
      </c>
      <c r="I954" s="48">
        <v>7726.85</v>
      </c>
      <c r="J954" s="47" t="s">
        <v>16</v>
      </c>
      <c r="K954" s="47" t="s">
        <v>11</v>
      </c>
      <c r="L954" s="47" t="s">
        <v>42</v>
      </c>
      <c r="M954" s="20"/>
    </row>
    <row r="955" spans="1:13" x14ac:dyDescent="0.25">
      <c r="A955" s="47" t="str">
        <f>IF('Hospitalisation Details'!A955:A3297="?","Unidentified",'Hospitalisation Details'!A955)</f>
        <v>Id1383</v>
      </c>
      <c r="B955" s="47">
        <f>IF('Hospitalisation Details'!B955="?",AVERAGE('Hospitalisation Details'!$B$2:$B$2344),'Hospitalisation Details'!B955)</f>
        <v>1979</v>
      </c>
      <c r="C955" s="79" t="str">
        <f>IF(OR(('Hospitalisation Details'!C955="?"),ISBLANK('Hospitalisation Details'!C955:C3297)),"Sep",'Hospitalisation Details'!C955)</f>
        <v>Jun</v>
      </c>
      <c r="D955" s="70">
        <v>2</v>
      </c>
      <c r="E955" s="47" t="s">
        <v>988</v>
      </c>
      <c r="F955" s="80" t="s">
        <v>6963</v>
      </c>
      <c r="G955" s="70">
        <v>44</v>
      </c>
      <c r="H955" s="47">
        <v>1</v>
      </c>
      <c r="I955" s="48">
        <v>7727.25</v>
      </c>
      <c r="J955" s="47" t="s">
        <v>11</v>
      </c>
      <c r="K955" s="47" t="s">
        <v>12</v>
      </c>
      <c r="L955" s="47" t="s">
        <v>23</v>
      </c>
      <c r="M955" s="20"/>
    </row>
    <row r="956" spans="1:13" x14ac:dyDescent="0.25">
      <c r="A956" s="47" t="str">
        <f>IF('Hospitalisation Details'!A956:A3298="?","Unidentified",'Hospitalisation Details'!A956)</f>
        <v>Id1382</v>
      </c>
      <c r="B956" s="47">
        <f>IF('Hospitalisation Details'!B956="?",AVERAGE('Hospitalisation Details'!$B$2:$B$2344),'Hospitalisation Details'!B956)</f>
        <v>1980</v>
      </c>
      <c r="C956" s="79" t="str">
        <f>IF(OR(('Hospitalisation Details'!C956="?"),ISBLANK('Hospitalisation Details'!C956:C3298)),"Sep",'Hospitalisation Details'!C956)</f>
        <v>Sep</v>
      </c>
      <c r="D956" s="70">
        <v>10</v>
      </c>
      <c r="E956" s="47" t="s">
        <v>989</v>
      </c>
      <c r="F956" s="80" t="s">
        <v>6964</v>
      </c>
      <c r="G956" s="70">
        <v>42</v>
      </c>
      <c r="H956" s="47">
        <v>2</v>
      </c>
      <c r="I956" s="48">
        <v>7729.65</v>
      </c>
      <c r="J956" s="47" t="s">
        <v>12</v>
      </c>
      <c r="K956" s="47" t="s">
        <v>16</v>
      </c>
      <c r="L956" s="47" t="s">
        <v>168</v>
      </c>
      <c r="M956" s="20"/>
    </row>
    <row r="957" spans="1:13" x14ac:dyDescent="0.25">
      <c r="A957" s="47" t="str">
        <f>IF('Hospitalisation Details'!A957:A3299="?","Unidentified",'Hospitalisation Details'!A957)</f>
        <v>Id1381</v>
      </c>
      <c r="B957" s="47">
        <f>IF('Hospitalisation Details'!B957="?",AVERAGE('Hospitalisation Details'!$B$2:$B$2344),'Hospitalisation Details'!B957)</f>
        <v>1978</v>
      </c>
      <c r="C957" s="79" t="str">
        <f>IF(OR(('Hospitalisation Details'!C957="?"),ISBLANK('Hospitalisation Details'!C957:C3299)),"Sep",'Hospitalisation Details'!C957)</f>
        <v>Dec</v>
      </c>
      <c r="D957" s="70">
        <v>4</v>
      </c>
      <c r="E957" s="47" t="s">
        <v>990</v>
      </c>
      <c r="F957" s="80" t="s">
        <v>6965</v>
      </c>
      <c r="G957" s="70">
        <v>44</v>
      </c>
      <c r="H957" s="47">
        <v>2</v>
      </c>
      <c r="I957" s="48">
        <v>7731.43</v>
      </c>
      <c r="J957" s="47" t="s">
        <v>12</v>
      </c>
      <c r="K957" s="47" t="s">
        <v>11</v>
      </c>
      <c r="L957" s="47" t="s">
        <v>13</v>
      </c>
      <c r="M957" s="20"/>
    </row>
    <row r="958" spans="1:13" x14ac:dyDescent="0.25">
      <c r="A958" s="47" t="str">
        <f>IF('Hospitalisation Details'!A958:A3300="?","Unidentified",'Hospitalisation Details'!A958)</f>
        <v>Id1380</v>
      </c>
      <c r="B958" s="47">
        <f>IF('Hospitalisation Details'!B958="?",AVERAGE('Hospitalisation Details'!$B$2:$B$2344),'Hospitalisation Details'!B958)</f>
        <v>1977</v>
      </c>
      <c r="C958" s="79" t="str">
        <f>IF(OR(('Hospitalisation Details'!C958="?"),ISBLANK('Hospitalisation Details'!C958:C3300)),"Sep",'Hospitalisation Details'!C958)</f>
        <v>Aug</v>
      </c>
      <c r="D958" s="70">
        <v>29</v>
      </c>
      <c r="E958" s="47" t="s">
        <v>991</v>
      </c>
      <c r="F958" s="80" t="s">
        <v>6966</v>
      </c>
      <c r="G958" s="70">
        <v>45</v>
      </c>
      <c r="H958" s="47">
        <v>0</v>
      </c>
      <c r="I958" s="48">
        <v>7731.86</v>
      </c>
      <c r="J958" s="47" t="s">
        <v>11</v>
      </c>
      <c r="K958" s="47" t="s">
        <v>12</v>
      </c>
      <c r="L958" s="47" t="s">
        <v>23</v>
      </c>
      <c r="M958" s="20"/>
    </row>
    <row r="959" spans="1:13" x14ac:dyDescent="0.25">
      <c r="A959" s="47" t="str">
        <f>IF('Hospitalisation Details'!A959:A3301="?","Unidentified",'Hospitalisation Details'!A959)</f>
        <v>Id1379</v>
      </c>
      <c r="B959" s="47">
        <f>IF('Hospitalisation Details'!B959="?",AVERAGE('Hospitalisation Details'!$B$2:$B$2344),'Hospitalisation Details'!B959)</f>
        <v>1965</v>
      </c>
      <c r="C959" s="79" t="str">
        <f>IF(OR(('Hospitalisation Details'!C959="?"),ISBLANK('Hospitalisation Details'!C959:C3301)),"Sep",'Hospitalisation Details'!C959)</f>
        <v>Jul</v>
      </c>
      <c r="D959" s="70">
        <v>18</v>
      </c>
      <c r="E959" s="47" t="s">
        <v>992</v>
      </c>
      <c r="F959" s="80" t="s">
        <v>6967</v>
      </c>
      <c r="G959" s="70">
        <v>57</v>
      </c>
      <c r="H959" s="47">
        <v>0</v>
      </c>
      <c r="I959" s="48">
        <v>7736.39</v>
      </c>
      <c r="J959" s="47" t="s">
        <v>12</v>
      </c>
      <c r="K959" s="47" t="s">
        <v>11</v>
      </c>
      <c r="L959" s="47" t="s">
        <v>13</v>
      </c>
      <c r="M959" s="20"/>
    </row>
    <row r="960" spans="1:13" x14ac:dyDescent="0.25">
      <c r="A960" s="47" t="str">
        <f>IF('Hospitalisation Details'!A960:A3302="?","Unidentified",'Hospitalisation Details'!A960)</f>
        <v>Id1378</v>
      </c>
      <c r="B960" s="47">
        <f>IF('Hospitalisation Details'!B960="?",AVERAGE('Hospitalisation Details'!$B$2:$B$2344),'Hospitalisation Details'!B960)</f>
        <v>1978</v>
      </c>
      <c r="C960" s="79" t="str">
        <f>IF(OR(('Hospitalisation Details'!C960="?"),ISBLANK('Hospitalisation Details'!C960:C3302)),"Sep",'Hospitalisation Details'!C960)</f>
        <v>Sep</v>
      </c>
      <c r="D960" s="70">
        <v>4</v>
      </c>
      <c r="E960" s="47" t="s">
        <v>993</v>
      </c>
      <c r="F960" s="80" t="s">
        <v>6968</v>
      </c>
      <c r="G960" s="70">
        <v>44</v>
      </c>
      <c r="H960" s="47">
        <v>2</v>
      </c>
      <c r="I960" s="48">
        <v>7740.34</v>
      </c>
      <c r="J960" s="47" t="s">
        <v>16</v>
      </c>
      <c r="K960" s="47" t="s">
        <v>16</v>
      </c>
      <c r="L960" s="47" t="s">
        <v>42</v>
      </c>
      <c r="M960" s="20"/>
    </row>
    <row r="961" spans="1:13" x14ac:dyDescent="0.25">
      <c r="A961" s="47" t="str">
        <f>IF('Hospitalisation Details'!A961:A3303="?","Unidentified",'Hospitalisation Details'!A961)</f>
        <v>Id1377</v>
      </c>
      <c r="B961" s="47">
        <f>IF('Hospitalisation Details'!B961="?",AVERAGE('Hospitalisation Details'!$B$2:$B$2344),'Hospitalisation Details'!B961)</f>
        <v>1976</v>
      </c>
      <c r="C961" s="79" t="str">
        <f>IF(OR(('Hospitalisation Details'!C961="?"),ISBLANK('Hospitalisation Details'!C961:C3303)),"Sep",'Hospitalisation Details'!C961)</f>
        <v>Dec</v>
      </c>
      <c r="D961" s="70">
        <v>12</v>
      </c>
      <c r="E961" s="47" t="s">
        <v>994</v>
      </c>
      <c r="F961" s="80" t="s">
        <v>6749</v>
      </c>
      <c r="G961" s="70">
        <v>46</v>
      </c>
      <c r="H961" s="47">
        <v>1</v>
      </c>
      <c r="I961" s="48">
        <v>7742.11</v>
      </c>
      <c r="J961" s="47" t="s">
        <v>12</v>
      </c>
      <c r="K961" s="47" t="s">
        <v>11</v>
      </c>
      <c r="L961" s="47" t="s">
        <v>13</v>
      </c>
      <c r="M961" s="20"/>
    </row>
    <row r="962" spans="1:13" x14ac:dyDescent="0.25">
      <c r="A962" s="47" t="str">
        <f>IF('Hospitalisation Details'!A962:A3304="?","Unidentified",'Hospitalisation Details'!A962)</f>
        <v>Id1376</v>
      </c>
      <c r="B962" s="47">
        <f>IF('Hospitalisation Details'!B962="?",AVERAGE('Hospitalisation Details'!$B$2:$B$2344),'Hospitalisation Details'!B962)</f>
        <v>1981</v>
      </c>
      <c r="C962" s="79" t="str">
        <f>IF(OR(('Hospitalisation Details'!C962="?"),ISBLANK('Hospitalisation Details'!C962:C3304)),"Sep",'Hospitalisation Details'!C962)</f>
        <v>Jun</v>
      </c>
      <c r="D962" s="70">
        <v>30</v>
      </c>
      <c r="E962" s="47" t="s">
        <v>995</v>
      </c>
      <c r="F962" s="80" t="s">
        <v>6772</v>
      </c>
      <c r="G962" s="70">
        <v>41</v>
      </c>
      <c r="H962" s="47">
        <v>2</v>
      </c>
      <c r="I962" s="48">
        <v>7749.16</v>
      </c>
      <c r="J962" s="47" t="s">
        <v>11</v>
      </c>
      <c r="K962" s="47" t="s">
        <v>16</v>
      </c>
      <c r="L962" s="47" t="s">
        <v>23</v>
      </c>
      <c r="M962" s="20"/>
    </row>
    <row r="963" spans="1:13" x14ac:dyDescent="0.25">
      <c r="A963" s="47" t="str">
        <f>IF('Hospitalisation Details'!A963:A3305="?","Unidentified",'Hospitalisation Details'!A963)</f>
        <v>Id1375</v>
      </c>
      <c r="B963" s="47">
        <f>IF('Hospitalisation Details'!B963="?",AVERAGE('Hospitalisation Details'!$B$2:$B$2344),'Hospitalisation Details'!B963)</f>
        <v>1997</v>
      </c>
      <c r="C963" s="79" t="str">
        <f>IF(OR(('Hospitalisation Details'!C963="?"),ISBLANK('Hospitalisation Details'!C963:C3305)),"Sep",'Hospitalisation Details'!C963)</f>
        <v>Dec</v>
      </c>
      <c r="D963" s="70">
        <v>21</v>
      </c>
      <c r="E963" s="47" t="s">
        <v>996</v>
      </c>
      <c r="F963" s="80" t="s">
        <v>6969</v>
      </c>
      <c r="G963" s="70">
        <v>25</v>
      </c>
      <c r="H963" s="47">
        <v>0</v>
      </c>
      <c r="I963" s="48">
        <v>7763.06</v>
      </c>
      <c r="J963" s="47" t="s">
        <v>11</v>
      </c>
      <c r="K963" s="47" t="s">
        <v>16</v>
      </c>
      <c r="L963" s="47" t="s">
        <v>23</v>
      </c>
      <c r="M963" s="20"/>
    </row>
    <row r="964" spans="1:13" x14ac:dyDescent="0.25">
      <c r="A964" s="47" t="str">
        <f>IF('Hospitalisation Details'!A964:A3306="?","Unidentified",'Hospitalisation Details'!A964)</f>
        <v>Id1374</v>
      </c>
      <c r="B964" s="47">
        <f>IF('Hospitalisation Details'!B964="?",AVERAGE('Hospitalisation Details'!$B$2:$B$2344),'Hospitalisation Details'!B964)</f>
        <v>1974</v>
      </c>
      <c r="C964" s="79" t="str">
        <f>IF(OR(('Hospitalisation Details'!C964="?"),ISBLANK('Hospitalisation Details'!C964:C3306)),"Sep",'Hospitalisation Details'!C964)</f>
        <v>Dec</v>
      </c>
      <c r="D964" s="70">
        <v>6</v>
      </c>
      <c r="E964" s="47" t="s">
        <v>997</v>
      </c>
      <c r="F964" s="80" t="s">
        <v>6970</v>
      </c>
      <c r="G964" s="70">
        <v>48</v>
      </c>
      <c r="H964" s="47">
        <v>0</v>
      </c>
      <c r="I964" s="48">
        <v>7789.64</v>
      </c>
      <c r="J964" s="47" t="s">
        <v>16</v>
      </c>
      <c r="K964" s="47" t="s">
        <v>12</v>
      </c>
      <c r="L964" s="47" t="s">
        <v>13</v>
      </c>
      <c r="M964" s="20"/>
    </row>
    <row r="965" spans="1:13" x14ac:dyDescent="0.25">
      <c r="A965" s="47" t="str">
        <f>IF('Hospitalisation Details'!A965:A3307="?","Unidentified",'Hospitalisation Details'!A965)</f>
        <v>Id1373</v>
      </c>
      <c r="B965" s="47">
        <f>IF('Hospitalisation Details'!B965="?",AVERAGE('Hospitalisation Details'!$B$2:$B$2344),'Hospitalisation Details'!B965)</f>
        <v>1999</v>
      </c>
      <c r="C965" s="79" t="str">
        <f>IF(OR(('Hospitalisation Details'!C965="?"),ISBLANK('Hospitalisation Details'!C965:C3307)),"Sep",'Hospitalisation Details'!C965)</f>
        <v>Dec</v>
      </c>
      <c r="D965" s="70">
        <v>25</v>
      </c>
      <c r="E965" s="47" t="s">
        <v>998</v>
      </c>
      <c r="F965" s="80" t="s">
        <v>6971</v>
      </c>
      <c r="G965" s="70">
        <v>23</v>
      </c>
      <c r="H965" s="47">
        <v>0</v>
      </c>
      <c r="I965" s="48">
        <v>7794.68</v>
      </c>
      <c r="J965" s="47" t="s">
        <v>11</v>
      </c>
      <c r="K965" s="47" t="s">
        <v>11</v>
      </c>
      <c r="L965" s="47" t="s">
        <v>535</v>
      </c>
      <c r="M965" s="20"/>
    </row>
    <row r="966" spans="1:13" x14ac:dyDescent="0.25">
      <c r="A966" s="47" t="str">
        <f>IF('Hospitalisation Details'!A966:A3308="?","Unidentified",'Hospitalisation Details'!A966)</f>
        <v>Id1372</v>
      </c>
      <c r="B966" s="47">
        <f>IF('Hospitalisation Details'!B966="?",AVERAGE('Hospitalisation Details'!$B$2:$B$2344),'Hospitalisation Details'!B966)</f>
        <v>1997</v>
      </c>
      <c r="C966" s="79" t="str">
        <f>IF(OR(('Hospitalisation Details'!C966="?"),ISBLANK('Hospitalisation Details'!C966:C3308)),"Sep",'Hospitalisation Details'!C966)</f>
        <v>Dec</v>
      </c>
      <c r="D966" s="70">
        <v>2</v>
      </c>
      <c r="E966" s="47" t="s">
        <v>999</v>
      </c>
      <c r="F966" s="80" t="s">
        <v>6972</v>
      </c>
      <c r="G966" s="70">
        <v>25</v>
      </c>
      <c r="H966" s="47">
        <v>0</v>
      </c>
      <c r="I966" s="48">
        <v>7803.77</v>
      </c>
      <c r="J966" s="47" t="s">
        <v>11</v>
      </c>
      <c r="K966" s="47" t="s">
        <v>12</v>
      </c>
      <c r="L966" s="47" t="s">
        <v>23</v>
      </c>
      <c r="M966" s="20"/>
    </row>
    <row r="967" spans="1:13" x14ac:dyDescent="0.25">
      <c r="A967" s="47" t="str">
        <f>IF('Hospitalisation Details'!A967:A3309="?","Unidentified",'Hospitalisation Details'!A967)</f>
        <v>Id1371</v>
      </c>
      <c r="B967" s="47">
        <f>IF('Hospitalisation Details'!B967="?",AVERAGE('Hospitalisation Details'!$B$2:$B$2344),'Hospitalisation Details'!B967)</f>
        <v>1974</v>
      </c>
      <c r="C967" s="79" t="str">
        <f>IF(OR(('Hospitalisation Details'!C967="?"),ISBLANK('Hospitalisation Details'!C967:C3309)),"Sep",'Hospitalisation Details'!C967)</f>
        <v>Nov</v>
      </c>
      <c r="D967" s="70">
        <v>9</v>
      </c>
      <c r="E967" s="47" t="s">
        <v>1000</v>
      </c>
      <c r="F967" s="80" t="s">
        <v>6973</v>
      </c>
      <c r="G967" s="70">
        <v>48</v>
      </c>
      <c r="H967" s="47">
        <v>0</v>
      </c>
      <c r="I967" s="48">
        <v>7804.16</v>
      </c>
      <c r="J967" s="47" t="s">
        <v>11</v>
      </c>
      <c r="K967" s="47" t="s">
        <v>12</v>
      </c>
      <c r="L967" s="47" t="s">
        <v>13</v>
      </c>
      <c r="M967" s="20"/>
    </row>
    <row r="968" spans="1:13" x14ac:dyDescent="0.25">
      <c r="A968" s="47" t="str">
        <f>IF('Hospitalisation Details'!A968:A3310="?","Unidentified",'Hospitalisation Details'!A968)</f>
        <v>Id1370</v>
      </c>
      <c r="B968" s="47">
        <f>IF('Hospitalisation Details'!B968="?",AVERAGE('Hospitalisation Details'!$B$2:$B$2344),'Hospitalisation Details'!B968)</f>
        <v>1991</v>
      </c>
      <c r="C968" s="79" t="str">
        <f>IF(OR(('Hospitalisation Details'!C968="?"),ISBLANK('Hospitalisation Details'!C968:C3310)),"Sep",'Hospitalisation Details'!C968)</f>
        <v>Dec</v>
      </c>
      <c r="D968" s="70">
        <v>21</v>
      </c>
      <c r="E968" s="47" t="s">
        <v>1001</v>
      </c>
      <c r="F968" s="80" t="s">
        <v>6974</v>
      </c>
      <c r="G968" s="70">
        <v>31</v>
      </c>
      <c r="H968" s="47">
        <v>3</v>
      </c>
      <c r="I968" s="48">
        <v>7812.67</v>
      </c>
      <c r="J968" s="47" t="s">
        <v>11</v>
      </c>
      <c r="K968" s="47" t="s">
        <v>16</v>
      </c>
      <c r="L968" s="47" t="s">
        <v>23</v>
      </c>
      <c r="M968" s="20"/>
    </row>
    <row r="969" spans="1:13" x14ac:dyDescent="0.25">
      <c r="A969" s="47" t="str">
        <f>IF('Hospitalisation Details'!A969:A3311="?","Unidentified",'Hospitalisation Details'!A969)</f>
        <v>Id1369</v>
      </c>
      <c r="B969" s="47">
        <f>IF('Hospitalisation Details'!B969="?",AVERAGE('Hospitalisation Details'!$B$2:$B$2344),'Hospitalisation Details'!B969)</f>
        <v>1989</v>
      </c>
      <c r="C969" s="79" t="str">
        <f>IF(OR(('Hospitalisation Details'!C969="?"),ISBLANK('Hospitalisation Details'!C969:C3311)),"Sep",'Hospitalisation Details'!C969)</f>
        <v>Oct</v>
      </c>
      <c r="D969" s="70">
        <v>12</v>
      </c>
      <c r="E969" s="47" t="s">
        <v>1002</v>
      </c>
      <c r="F969" s="80" t="s">
        <v>6975</v>
      </c>
      <c r="G969" s="70">
        <v>33</v>
      </c>
      <c r="H969" s="47">
        <v>3</v>
      </c>
      <c r="I969" s="48">
        <v>7824.37</v>
      </c>
      <c r="J969" s="47" t="s">
        <v>11</v>
      </c>
      <c r="K969" s="47" t="s">
        <v>11</v>
      </c>
      <c r="L969" s="47" t="s">
        <v>23</v>
      </c>
      <c r="M969" s="20"/>
    </row>
    <row r="970" spans="1:13" x14ac:dyDescent="0.25">
      <c r="A970" s="47" t="str">
        <f>IF('Hospitalisation Details'!A970:A3312="?","Unidentified",'Hospitalisation Details'!A970)</f>
        <v>Id1368</v>
      </c>
      <c r="B970" s="47">
        <f>IF('Hospitalisation Details'!B970="?",AVERAGE('Hospitalisation Details'!$B$2:$B$2344),'Hospitalisation Details'!B970)</f>
        <v>2001</v>
      </c>
      <c r="C970" s="79" t="str">
        <f>IF(OR(('Hospitalisation Details'!C970="?"),ISBLANK('Hospitalisation Details'!C970:C3312)),"Sep",'Hospitalisation Details'!C970)</f>
        <v>Oct</v>
      </c>
      <c r="D970" s="70">
        <v>5</v>
      </c>
      <c r="E970" s="47" t="s">
        <v>1003</v>
      </c>
      <c r="F970" s="80" t="s">
        <v>6606</v>
      </c>
      <c r="G970" s="70">
        <v>21</v>
      </c>
      <c r="H970" s="47">
        <v>0</v>
      </c>
      <c r="I970" s="48">
        <v>7844.8</v>
      </c>
      <c r="J970" s="47" t="s">
        <v>11</v>
      </c>
      <c r="K970" s="47" t="s">
        <v>11</v>
      </c>
      <c r="L970" s="47" t="s">
        <v>23</v>
      </c>
      <c r="M970" s="20"/>
    </row>
    <row r="971" spans="1:13" x14ac:dyDescent="0.25">
      <c r="A971" s="47" t="str">
        <f>IF('Hospitalisation Details'!A971:A3313="?","Unidentified",'Hospitalisation Details'!A971)</f>
        <v>Id1367</v>
      </c>
      <c r="B971" s="47">
        <f>IF('Hospitalisation Details'!B971="?",AVERAGE('Hospitalisation Details'!$B$2:$B$2344),'Hospitalisation Details'!B971)</f>
        <v>1994</v>
      </c>
      <c r="C971" s="79" t="str">
        <f>IF(OR(('Hospitalisation Details'!C971="?"),ISBLANK('Hospitalisation Details'!C971:C3313)),"Sep",'Hospitalisation Details'!C971)</f>
        <v>Nov</v>
      </c>
      <c r="D971" s="70">
        <v>17</v>
      </c>
      <c r="E971" s="47" t="s">
        <v>1004</v>
      </c>
      <c r="F971" s="80" t="s">
        <v>6099</v>
      </c>
      <c r="G971" s="70">
        <v>28</v>
      </c>
      <c r="H971" s="47">
        <v>0</v>
      </c>
      <c r="I971" s="48">
        <v>7851.85</v>
      </c>
      <c r="J971" s="47" t="s">
        <v>11</v>
      </c>
      <c r="K971" s="47" t="s">
        <v>12</v>
      </c>
      <c r="L971" s="47" t="s">
        <v>23</v>
      </c>
      <c r="M971" s="20"/>
    </row>
    <row r="972" spans="1:13" x14ac:dyDescent="0.25">
      <c r="A972" s="47" t="str">
        <f>IF('Hospitalisation Details'!A972:A3314="?","Unidentified",'Hospitalisation Details'!A972)</f>
        <v>Id1366</v>
      </c>
      <c r="B972" s="47">
        <f>IF('Hospitalisation Details'!B972="?",AVERAGE('Hospitalisation Details'!$B$2:$B$2344),'Hospitalisation Details'!B972)</f>
        <v>1962</v>
      </c>
      <c r="C972" s="79" t="str">
        <f>IF(OR(('Hospitalisation Details'!C972="?"),ISBLANK('Hospitalisation Details'!C972:C3314)),"Sep",'Hospitalisation Details'!C972)</f>
        <v>Oct</v>
      </c>
      <c r="D972" s="70">
        <v>10</v>
      </c>
      <c r="E972" s="47" t="s">
        <v>1005</v>
      </c>
      <c r="F972" s="80" t="s">
        <v>6976</v>
      </c>
      <c r="G972" s="70">
        <v>60</v>
      </c>
      <c r="H972" s="47">
        <v>0</v>
      </c>
      <c r="I972" s="48">
        <v>7896.41</v>
      </c>
      <c r="J972" s="47" t="s">
        <v>12</v>
      </c>
      <c r="K972" s="47" t="s">
        <v>11</v>
      </c>
      <c r="L972" s="47" t="s">
        <v>13</v>
      </c>
      <c r="M972" s="20"/>
    </row>
    <row r="973" spans="1:13" x14ac:dyDescent="0.25">
      <c r="A973" s="47" t="str">
        <f>IF('Hospitalisation Details'!A973:A3315="?","Unidentified",'Hospitalisation Details'!A973)</f>
        <v>Id1365</v>
      </c>
      <c r="B973" s="47">
        <f>IF('Hospitalisation Details'!B973="?",AVERAGE('Hospitalisation Details'!$B$2:$B$2344),'Hospitalisation Details'!B973)</f>
        <v>1977</v>
      </c>
      <c r="C973" s="79" t="str">
        <f>IF(OR(('Hospitalisation Details'!C973="?"),ISBLANK('Hospitalisation Details'!C973:C3315)),"Sep",'Hospitalisation Details'!C973)</f>
        <v>Jul</v>
      </c>
      <c r="D973" s="70">
        <v>20</v>
      </c>
      <c r="E973" s="47" t="s">
        <v>1006</v>
      </c>
      <c r="F973" s="80" t="s">
        <v>6977</v>
      </c>
      <c r="G973" s="70">
        <v>45</v>
      </c>
      <c r="H973" s="47">
        <v>0</v>
      </c>
      <c r="I973" s="48">
        <v>7935.29</v>
      </c>
      <c r="J973" s="47" t="s">
        <v>11</v>
      </c>
      <c r="K973" s="47" t="s">
        <v>16</v>
      </c>
      <c r="L973" s="47" t="s">
        <v>247</v>
      </c>
      <c r="M973" s="20"/>
    </row>
    <row r="974" spans="1:13" x14ac:dyDescent="0.25">
      <c r="A974" s="47" t="str">
        <f>IF('Hospitalisation Details'!A974:A3316="?","Unidentified",'Hospitalisation Details'!A974)</f>
        <v>Id1364</v>
      </c>
      <c r="B974" s="47">
        <f>IF('Hospitalisation Details'!B974="?",AVERAGE('Hospitalisation Details'!$B$2:$B$2344),'Hospitalisation Details'!B974)</f>
        <v>1987</v>
      </c>
      <c r="C974" s="79" t="str">
        <f>IF(OR(('Hospitalisation Details'!C974="?"),ISBLANK('Hospitalisation Details'!C974:C3316)),"Sep",'Hospitalisation Details'!C974)</f>
        <v>Oct</v>
      </c>
      <c r="D974" s="70">
        <v>29</v>
      </c>
      <c r="E974" s="47" t="s">
        <v>1007</v>
      </c>
      <c r="F974" s="80" t="s">
        <v>6978</v>
      </c>
      <c r="G974" s="70">
        <v>35</v>
      </c>
      <c r="H974" s="47">
        <v>3</v>
      </c>
      <c r="I974" s="48">
        <v>7948.22</v>
      </c>
      <c r="J974" s="47" t="s">
        <v>11</v>
      </c>
      <c r="K974" s="47" t="s">
        <v>12</v>
      </c>
      <c r="L974" s="47" t="s">
        <v>200</v>
      </c>
      <c r="M974" s="20"/>
    </row>
    <row r="975" spans="1:13" x14ac:dyDescent="0.25">
      <c r="A975" s="47" t="str">
        <f>IF('Hospitalisation Details'!A975:A3317="?","Unidentified",'Hospitalisation Details'!A975)</f>
        <v>Id1363</v>
      </c>
      <c r="B975" s="47">
        <f>IF('Hospitalisation Details'!B975="?",AVERAGE('Hospitalisation Details'!$B$2:$B$2344),'Hospitalisation Details'!B975)</f>
        <v>1966</v>
      </c>
      <c r="C975" s="79" t="str">
        <f>IF(OR(('Hospitalisation Details'!C975="?"),ISBLANK('Hospitalisation Details'!C975:C3317)),"Sep",'Hospitalisation Details'!C975)</f>
        <v>Jul</v>
      </c>
      <c r="D975" s="70">
        <v>9</v>
      </c>
      <c r="E975" s="47" t="s">
        <v>1008</v>
      </c>
      <c r="F975" s="80" t="s">
        <v>6979</v>
      </c>
      <c r="G975" s="70">
        <v>56</v>
      </c>
      <c r="H975" s="47">
        <v>0</v>
      </c>
      <c r="I975" s="48">
        <v>7953.72</v>
      </c>
      <c r="J975" s="47" t="s">
        <v>12</v>
      </c>
      <c r="K975" s="47" t="s">
        <v>12</v>
      </c>
      <c r="L975" s="47" t="s">
        <v>23</v>
      </c>
      <c r="M975" s="20"/>
    </row>
    <row r="976" spans="1:13" x14ac:dyDescent="0.25">
      <c r="A976" s="47" t="str">
        <f>IF('Hospitalisation Details'!A976:A3318="?","Unidentified",'Hospitalisation Details'!A976)</f>
        <v>Id1362</v>
      </c>
      <c r="B976" s="47">
        <f>IF('Hospitalisation Details'!B976="?",AVERAGE('Hospitalisation Details'!$B$2:$B$2344),'Hospitalisation Details'!B976)</f>
        <v>1981</v>
      </c>
      <c r="C976" s="79" t="str">
        <f>IF(OR(('Hospitalisation Details'!C976="?"),ISBLANK('Hospitalisation Details'!C976:C3318)),"Sep",'Hospitalisation Details'!C976)</f>
        <v>Dec</v>
      </c>
      <c r="D976" s="70">
        <v>28</v>
      </c>
      <c r="E976" s="47" t="s">
        <v>1009</v>
      </c>
      <c r="F976" s="80" t="s">
        <v>6980</v>
      </c>
      <c r="G976" s="70">
        <v>41</v>
      </c>
      <c r="H976" s="47">
        <v>3</v>
      </c>
      <c r="I976" s="48">
        <v>7954.52</v>
      </c>
      <c r="J976" s="47" t="s">
        <v>11</v>
      </c>
      <c r="K976" s="47" t="s">
        <v>11</v>
      </c>
      <c r="L976" s="47" t="s">
        <v>42</v>
      </c>
      <c r="M976" s="20"/>
    </row>
    <row r="977" spans="1:13" x14ac:dyDescent="0.25">
      <c r="A977" s="47" t="str">
        <f>IF('Hospitalisation Details'!A977:A3319="?","Unidentified",'Hospitalisation Details'!A977)</f>
        <v>Id1361</v>
      </c>
      <c r="B977" s="47">
        <f>IF('Hospitalisation Details'!B977="?",AVERAGE('Hospitalisation Details'!$B$2:$B$2344),'Hospitalisation Details'!B977)</f>
        <v>1970</v>
      </c>
      <c r="C977" s="79" t="str">
        <f>IF(OR(('Hospitalisation Details'!C977="?"),ISBLANK('Hospitalisation Details'!C977:C3319)),"Sep",'Hospitalisation Details'!C977)</f>
        <v>Jun</v>
      </c>
      <c r="D977" s="70">
        <v>19</v>
      </c>
      <c r="E977" s="47" t="s">
        <v>1010</v>
      </c>
      <c r="F977" s="80" t="s">
        <v>6981</v>
      </c>
      <c r="G977" s="70">
        <v>52</v>
      </c>
      <c r="H977" s="47">
        <v>0</v>
      </c>
      <c r="I977" s="48">
        <v>7958.13</v>
      </c>
      <c r="J977" s="47" t="s">
        <v>11</v>
      </c>
      <c r="K977" s="47" t="s">
        <v>11</v>
      </c>
      <c r="L977" s="47" t="s">
        <v>13</v>
      </c>
      <c r="M977" s="20"/>
    </row>
    <row r="978" spans="1:13" x14ac:dyDescent="0.25">
      <c r="A978" s="47" t="str">
        <f>IF('Hospitalisation Details'!A978:A3320="?","Unidentified",'Hospitalisation Details'!A978)</f>
        <v>Id1360</v>
      </c>
      <c r="B978" s="47">
        <f>IF('Hospitalisation Details'!B978="?",AVERAGE('Hospitalisation Details'!$B$2:$B$2344),'Hospitalisation Details'!B978)</f>
        <v>1975</v>
      </c>
      <c r="C978" s="79" t="str">
        <f>IF(OR(('Hospitalisation Details'!C978="?"),ISBLANK('Hospitalisation Details'!C978:C3320)),"Sep",'Hospitalisation Details'!C978)</f>
        <v>Aug</v>
      </c>
      <c r="D978" s="70">
        <v>10</v>
      </c>
      <c r="E978" s="47" t="s">
        <v>1011</v>
      </c>
      <c r="F978" s="80" t="s">
        <v>6982</v>
      </c>
      <c r="G978" s="70">
        <v>47</v>
      </c>
      <c r="H978" s="47">
        <v>1</v>
      </c>
      <c r="I978" s="48">
        <v>7966.81</v>
      </c>
      <c r="J978" s="47" t="s">
        <v>11</v>
      </c>
      <c r="K978" s="47" t="s">
        <v>11</v>
      </c>
      <c r="L978" s="47" t="s">
        <v>13</v>
      </c>
      <c r="M978" s="20"/>
    </row>
    <row r="979" spans="1:13" x14ac:dyDescent="0.25">
      <c r="A979" s="47" t="str">
        <f>IF('Hospitalisation Details'!A979:A3321="?","Unidentified",'Hospitalisation Details'!A979)</f>
        <v>Id1359</v>
      </c>
      <c r="B979" s="47">
        <f>IF('Hospitalisation Details'!B979="?",AVERAGE('Hospitalisation Details'!$B$2:$B$2344),'Hospitalisation Details'!B979)</f>
        <v>1972</v>
      </c>
      <c r="C979" s="79" t="str">
        <f>IF(OR(('Hospitalisation Details'!C979="?"),ISBLANK('Hospitalisation Details'!C979:C3321)),"Sep",'Hospitalisation Details'!C979)</f>
        <v>Nov</v>
      </c>
      <c r="D979" s="70">
        <v>23</v>
      </c>
      <c r="E979" s="47" t="s">
        <v>1012</v>
      </c>
      <c r="F979" s="80" t="s">
        <v>6983</v>
      </c>
      <c r="G979" s="70">
        <v>50</v>
      </c>
      <c r="H979" s="47">
        <v>0</v>
      </c>
      <c r="I979" s="48">
        <v>7980.34</v>
      </c>
      <c r="J979" s="47" t="s">
        <v>11</v>
      </c>
      <c r="K979" s="47" t="s">
        <v>11</v>
      </c>
      <c r="L979" s="47" t="s">
        <v>13</v>
      </c>
      <c r="M979" s="20"/>
    </row>
    <row r="980" spans="1:13" x14ac:dyDescent="0.25">
      <c r="A980" s="47" t="str">
        <f>IF('Hospitalisation Details'!A980:A3322="?","Unidentified",'Hospitalisation Details'!A980)</f>
        <v>Id1358</v>
      </c>
      <c r="B980" s="47">
        <f>IF('Hospitalisation Details'!B980="?",AVERAGE('Hospitalisation Details'!$B$2:$B$2344),'Hospitalisation Details'!B980)</f>
        <v>1983</v>
      </c>
      <c r="C980" s="79" t="str">
        <f>IF(OR(('Hospitalisation Details'!C980="?"),ISBLANK('Hospitalisation Details'!C980:C3322)),"Sep",'Hospitalisation Details'!C980)</f>
        <v>Aug</v>
      </c>
      <c r="D980" s="70">
        <v>28</v>
      </c>
      <c r="E980" s="47" t="s">
        <v>1013</v>
      </c>
      <c r="F980" s="80" t="s">
        <v>6984</v>
      </c>
      <c r="G980" s="70">
        <v>39</v>
      </c>
      <c r="H980" s="47">
        <v>3</v>
      </c>
      <c r="I980" s="48">
        <v>7985.82</v>
      </c>
      <c r="J980" s="47" t="s">
        <v>11</v>
      </c>
      <c r="K980" s="47" t="s">
        <v>16</v>
      </c>
      <c r="L980" s="47" t="s">
        <v>247</v>
      </c>
      <c r="M980" s="20"/>
    </row>
    <row r="981" spans="1:13" x14ac:dyDescent="0.25">
      <c r="A981" s="47" t="str">
        <f>IF('Hospitalisation Details'!A981:A3323="?","Unidentified",'Hospitalisation Details'!A981)</f>
        <v>Id1357</v>
      </c>
      <c r="B981" s="47">
        <f>IF('Hospitalisation Details'!B981="?",AVERAGE('Hospitalisation Details'!$B$2:$B$2344),'Hospitalisation Details'!B981)</f>
        <v>1983</v>
      </c>
      <c r="C981" s="79" t="str">
        <f>IF(OR(('Hospitalisation Details'!C981="?"),ISBLANK('Hospitalisation Details'!C981:C3323)),"Sep",'Hospitalisation Details'!C981)</f>
        <v>Aug</v>
      </c>
      <c r="D981" s="70">
        <v>20</v>
      </c>
      <c r="E981" s="47" t="s">
        <v>1014</v>
      </c>
      <c r="F981" s="80" t="s">
        <v>6985</v>
      </c>
      <c r="G981" s="70">
        <v>39</v>
      </c>
      <c r="H981" s="47">
        <v>3</v>
      </c>
      <c r="I981" s="48">
        <v>7986.48</v>
      </c>
      <c r="J981" s="47" t="s">
        <v>11</v>
      </c>
      <c r="K981" s="47" t="s">
        <v>12</v>
      </c>
      <c r="L981" s="47" t="s">
        <v>247</v>
      </c>
      <c r="M981" s="20"/>
    </row>
    <row r="982" spans="1:13" x14ac:dyDescent="0.25">
      <c r="A982" s="47" t="str">
        <f>IF('Hospitalisation Details'!A982:A3324="?","Unidentified",'Hospitalisation Details'!A982)</f>
        <v>Id1356</v>
      </c>
      <c r="B982" s="47">
        <f>IF('Hospitalisation Details'!B982="?",AVERAGE('Hospitalisation Details'!$B$2:$B$2344),'Hospitalisation Details'!B982)</f>
        <v>1962</v>
      </c>
      <c r="C982" s="79" t="str">
        <f>IF(OR(('Hospitalisation Details'!C982="?"),ISBLANK('Hospitalisation Details'!C982:C3324)),"Sep",'Hospitalisation Details'!C982)</f>
        <v>Aug</v>
      </c>
      <c r="D982" s="70">
        <v>22</v>
      </c>
      <c r="E982" s="47" t="s">
        <v>1015</v>
      </c>
      <c r="F982" s="80" t="s">
        <v>6986</v>
      </c>
      <c r="G982" s="70">
        <v>60</v>
      </c>
      <c r="H982" s="47">
        <v>0</v>
      </c>
      <c r="I982" s="48">
        <v>8004.96</v>
      </c>
      <c r="J982" s="47" t="s">
        <v>12</v>
      </c>
      <c r="K982" s="47" t="s">
        <v>16</v>
      </c>
      <c r="L982" s="47" t="s">
        <v>13</v>
      </c>
      <c r="M982" s="20"/>
    </row>
    <row r="983" spans="1:13" x14ac:dyDescent="0.25">
      <c r="A983" s="47" t="str">
        <f>IF('Hospitalisation Details'!A983:A3325="?","Unidentified",'Hospitalisation Details'!A983)</f>
        <v>Id1355</v>
      </c>
      <c r="B983" s="47">
        <f>IF('Hospitalisation Details'!B983="?",AVERAGE('Hospitalisation Details'!$B$2:$B$2344),'Hospitalisation Details'!B983)</f>
        <v>1995</v>
      </c>
      <c r="C983" s="79" t="str">
        <f>IF(OR(('Hospitalisation Details'!C983="?"),ISBLANK('Hospitalisation Details'!C983:C3325)),"Sep",'Hospitalisation Details'!C983)</f>
        <v>Sep</v>
      </c>
      <c r="D983" s="70">
        <v>18</v>
      </c>
      <c r="E983" s="47" t="s">
        <v>1016</v>
      </c>
      <c r="F983" s="80" t="s">
        <v>6987</v>
      </c>
      <c r="G983" s="70">
        <v>27</v>
      </c>
      <c r="H983" s="47">
        <v>0</v>
      </c>
      <c r="I983" s="48">
        <v>8014.62</v>
      </c>
      <c r="J983" s="47" t="s">
        <v>11</v>
      </c>
      <c r="K983" s="47" t="s">
        <v>12</v>
      </c>
      <c r="L983" s="47" t="s">
        <v>23</v>
      </c>
      <c r="M983" s="20"/>
    </row>
    <row r="984" spans="1:13" x14ac:dyDescent="0.25">
      <c r="A984" s="47" t="str">
        <f>IF('Hospitalisation Details'!A984:A3326="?","Unidentified",'Hospitalisation Details'!A984)</f>
        <v>Id1354</v>
      </c>
      <c r="B984" s="47">
        <f>IF('Hospitalisation Details'!B984="?",AVERAGE('Hospitalisation Details'!$B$2:$B$2344),'Hospitalisation Details'!B984)</f>
        <v>1980</v>
      </c>
      <c r="C984" s="79" t="str">
        <f>IF(OR(('Hospitalisation Details'!C984="?"),ISBLANK('Hospitalisation Details'!C984:C3326)),"Sep",'Hospitalisation Details'!C984)</f>
        <v>Nov</v>
      </c>
      <c r="D984" s="70">
        <v>8</v>
      </c>
      <c r="E984" s="47" t="s">
        <v>1017</v>
      </c>
      <c r="F984" s="80" t="s">
        <v>6988</v>
      </c>
      <c r="G984" s="70">
        <v>42</v>
      </c>
      <c r="H984" s="47">
        <v>2</v>
      </c>
      <c r="I984" s="48">
        <v>8017.06</v>
      </c>
      <c r="J984" s="47" t="s">
        <v>11</v>
      </c>
      <c r="K984" s="47" t="s">
        <v>11</v>
      </c>
      <c r="L984" s="47" t="s">
        <v>23</v>
      </c>
      <c r="M984" s="20"/>
    </row>
    <row r="985" spans="1:13" x14ac:dyDescent="0.25">
      <c r="A985" s="47" t="str">
        <f>IF('Hospitalisation Details'!A985:A3327="?","Unidentified",'Hospitalisation Details'!A985)</f>
        <v>Id1353</v>
      </c>
      <c r="B985" s="47">
        <f>IF('Hospitalisation Details'!B985="?",AVERAGE('Hospitalisation Details'!$B$2:$B$2344),'Hospitalisation Details'!B985)</f>
        <v>1989</v>
      </c>
      <c r="C985" s="79" t="str">
        <f>IF(OR(('Hospitalisation Details'!C985="?"),ISBLANK('Hospitalisation Details'!C985:C3327)),"Sep",'Hospitalisation Details'!C985)</f>
        <v>Nov</v>
      </c>
      <c r="D985" s="70">
        <v>3</v>
      </c>
      <c r="E985" s="47" t="s">
        <v>1018</v>
      </c>
      <c r="F985" s="80" t="s">
        <v>6989</v>
      </c>
      <c r="G985" s="70">
        <v>33</v>
      </c>
      <c r="H985" s="47">
        <v>3</v>
      </c>
      <c r="I985" s="48">
        <v>8021.11</v>
      </c>
      <c r="J985" s="47" t="s">
        <v>11</v>
      </c>
      <c r="K985" s="47" t="s">
        <v>16</v>
      </c>
      <c r="L985" s="47" t="s">
        <v>23</v>
      </c>
      <c r="M985" s="20"/>
    </row>
    <row r="986" spans="1:13" x14ac:dyDescent="0.25">
      <c r="A986" s="47" t="str">
        <f>IF('Hospitalisation Details'!A986:A3328="?","Unidentified",'Hospitalisation Details'!A986)</f>
        <v>Id1352</v>
      </c>
      <c r="B986" s="47">
        <f>IF('Hospitalisation Details'!B986="?",AVERAGE('Hospitalisation Details'!$B$2:$B$2344),'Hospitalisation Details'!B986)</f>
        <v>1978</v>
      </c>
      <c r="C986" s="79" t="str">
        <f>IF(OR(('Hospitalisation Details'!C986="?"),ISBLANK('Hospitalisation Details'!C986:C3328)),"Sep",'Hospitalisation Details'!C986)</f>
        <v>Jul</v>
      </c>
      <c r="D986" s="70">
        <v>17</v>
      </c>
      <c r="E986" s="47" t="s">
        <v>1019</v>
      </c>
      <c r="F986" s="80" t="s">
        <v>6990</v>
      </c>
      <c r="G986" s="70">
        <v>44</v>
      </c>
      <c r="H986" s="47">
        <v>1</v>
      </c>
      <c r="I986" s="48">
        <v>8023.14</v>
      </c>
      <c r="J986" s="47" t="s">
        <v>11</v>
      </c>
      <c r="K986" s="47" t="s">
        <v>12</v>
      </c>
      <c r="L986" s="47" t="s">
        <v>23</v>
      </c>
      <c r="M986" s="20"/>
    </row>
    <row r="987" spans="1:13" x14ac:dyDescent="0.25">
      <c r="A987" s="47" t="str">
        <f>IF('Hospitalisation Details'!A987:A3329="?","Unidentified",'Hospitalisation Details'!A987)</f>
        <v>Id1351</v>
      </c>
      <c r="B987" s="47">
        <f>IF('Hospitalisation Details'!B987="?",AVERAGE('Hospitalisation Details'!$B$2:$B$2344),'Hospitalisation Details'!B987)</f>
        <v>1976</v>
      </c>
      <c r="C987" s="79" t="str">
        <f>IF(OR(('Hospitalisation Details'!C987="?"),ISBLANK('Hospitalisation Details'!C987:C3329)),"Sep",'Hospitalisation Details'!C987)</f>
        <v>Dec</v>
      </c>
      <c r="D987" s="70">
        <v>20</v>
      </c>
      <c r="E987" s="47" t="s">
        <v>1020</v>
      </c>
      <c r="F987" s="80" t="s">
        <v>6991</v>
      </c>
      <c r="G987" s="70">
        <v>46</v>
      </c>
      <c r="H987" s="47">
        <v>0</v>
      </c>
      <c r="I987" s="48">
        <v>8026.67</v>
      </c>
      <c r="J987" s="47" t="s">
        <v>11</v>
      </c>
      <c r="K987" s="47" t="s">
        <v>11</v>
      </c>
      <c r="L987" s="47" t="s">
        <v>23</v>
      </c>
      <c r="M987" s="20"/>
    </row>
    <row r="988" spans="1:13" x14ac:dyDescent="0.25">
      <c r="A988" s="47" t="str">
        <f>IF('Hospitalisation Details'!A988:A3330="?","Unidentified",'Hospitalisation Details'!A988)</f>
        <v>Id1350</v>
      </c>
      <c r="B988" s="47">
        <f>IF('Hospitalisation Details'!B988="?",AVERAGE('Hospitalisation Details'!$B$2:$B$2344),'Hospitalisation Details'!B988)</f>
        <v>1977</v>
      </c>
      <c r="C988" s="79" t="str">
        <f>IF(OR(('Hospitalisation Details'!C988="?"),ISBLANK('Hospitalisation Details'!C988:C3330)),"Sep",'Hospitalisation Details'!C988)</f>
        <v>Nov</v>
      </c>
      <c r="D988" s="70">
        <v>6</v>
      </c>
      <c r="E988" s="47" t="s">
        <v>1021</v>
      </c>
      <c r="F988" s="80" t="s">
        <v>6992</v>
      </c>
      <c r="G988" s="70">
        <v>45</v>
      </c>
      <c r="H988" s="47">
        <v>2</v>
      </c>
      <c r="I988" s="48">
        <v>8027.97</v>
      </c>
      <c r="J988" s="47" t="s">
        <v>12</v>
      </c>
      <c r="K988" s="47" t="s">
        <v>11</v>
      </c>
      <c r="L988" s="47" t="s">
        <v>42</v>
      </c>
      <c r="M988" s="20"/>
    </row>
    <row r="989" spans="1:13" x14ac:dyDescent="0.25">
      <c r="A989" s="47" t="str">
        <f>IF('Hospitalisation Details'!A989:A3331="?","Unidentified",'Hospitalisation Details'!A989)</f>
        <v>Id1349</v>
      </c>
      <c r="B989" s="47">
        <f>IF('Hospitalisation Details'!B989="?",AVERAGE('Hospitalisation Details'!$B$2:$B$2344),'Hospitalisation Details'!B989)</f>
        <v>2003</v>
      </c>
      <c r="C989" s="79" t="str">
        <f>IF(OR(('Hospitalisation Details'!C989="?"),ISBLANK('Hospitalisation Details'!C989:C3331)),"Sep",'Hospitalisation Details'!C989)</f>
        <v>Dec</v>
      </c>
      <c r="D989" s="70">
        <v>12</v>
      </c>
      <c r="E989" s="47" t="s">
        <v>1022</v>
      </c>
      <c r="F989" s="80" t="s">
        <v>6993</v>
      </c>
      <c r="G989" s="70">
        <v>19</v>
      </c>
      <c r="H989" s="47">
        <v>0</v>
      </c>
      <c r="I989" s="48">
        <v>8035.64</v>
      </c>
      <c r="J989" s="47" t="s">
        <v>11</v>
      </c>
      <c r="K989" s="47" t="s">
        <v>11</v>
      </c>
      <c r="L989" s="47" t="s">
        <v>23</v>
      </c>
      <c r="M989" s="20"/>
    </row>
    <row r="990" spans="1:13" x14ac:dyDescent="0.25">
      <c r="A990" s="47" t="str">
        <f>IF('Hospitalisation Details'!A990:A3332="?","Unidentified",'Hospitalisation Details'!A990)</f>
        <v>Id1348</v>
      </c>
      <c r="B990" s="47">
        <f>IF('Hospitalisation Details'!B990="?",AVERAGE('Hospitalisation Details'!$B$2:$B$2344),'Hospitalisation Details'!B990)</f>
        <v>1985</v>
      </c>
      <c r="C990" s="79" t="str">
        <f>IF(OR(('Hospitalisation Details'!C990="?"),ISBLANK('Hospitalisation Details'!C990:C3332)),"Sep",'Hospitalisation Details'!C990)</f>
        <v>Nov</v>
      </c>
      <c r="D990" s="70">
        <v>28</v>
      </c>
      <c r="E990" s="47" t="s">
        <v>1023</v>
      </c>
      <c r="F990" s="80" t="s">
        <v>6994</v>
      </c>
      <c r="G990" s="70">
        <v>37</v>
      </c>
      <c r="H990" s="47">
        <v>3</v>
      </c>
      <c r="I990" s="48">
        <v>8059.06</v>
      </c>
      <c r="J990" s="47" t="s">
        <v>11</v>
      </c>
      <c r="K990" s="47" t="s">
        <v>12</v>
      </c>
      <c r="L990" s="47" t="s">
        <v>23</v>
      </c>
      <c r="M990" s="20"/>
    </row>
    <row r="991" spans="1:13" x14ac:dyDescent="0.25">
      <c r="A991" s="47" t="str">
        <f>IF('Hospitalisation Details'!A991:A3333="?","Unidentified",'Hospitalisation Details'!A991)</f>
        <v>Id1347</v>
      </c>
      <c r="B991" s="70">
        <f>IF('Hospitalisation Details'!B991="?",AVERAGE('Hospitalisation Details'!$B$2:$B$2344),'Hospitalisation Details'!B991)</f>
        <v>1982</v>
      </c>
      <c r="C991" s="79" t="str">
        <f>IF(OR(('Hospitalisation Details'!C991="?"),ISBLANK('Hospitalisation Details'!C991:C3333)),"Sep",'Hospitalisation Details'!C991)</f>
        <v>Dec</v>
      </c>
      <c r="D991" s="70">
        <v>27</v>
      </c>
      <c r="E991" s="47" t="s">
        <v>1024</v>
      </c>
      <c r="F991" s="80" t="s">
        <v>6995</v>
      </c>
      <c r="G991" s="70">
        <v>40</v>
      </c>
      <c r="H991" s="47">
        <v>3</v>
      </c>
      <c r="I991" s="48">
        <v>8059.68</v>
      </c>
      <c r="J991" s="47" t="s">
        <v>11</v>
      </c>
      <c r="K991" s="47" t="s">
        <v>12</v>
      </c>
      <c r="L991" s="47" t="s">
        <v>23</v>
      </c>
      <c r="M991" s="20"/>
    </row>
    <row r="992" spans="1:13" x14ac:dyDescent="0.25">
      <c r="A992" s="47" t="str">
        <f>IF('Hospitalisation Details'!A992:A3334="?","Unidentified",'Hospitalisation Details'!A992)</f>
        <v>Id1346</v>
      </c>
      <c r="B992" s="47">
        <f>IF('Hospitalisation Details'!B992="?",AVERAGE('Hospitalisation Details'!$B$2:$B$2344),'Hospitalisation Details'!B992)</f>
        <v>1970</v>
      </c>
      <c r="C992" s="79" t="str">
        <f>IF(OR(('Hospitalisation Details'!C992="?"),ISBLANK('Hospitalisation Details'!C992:C3334)),"Sep",'Hospitalisation Details'!C992)</f>
        <v>Dec</v>
      </c>
      <c r="D992" s="70">
        <v>12</v>
      </c>
      <c r="E992" s="47" t="s">
        <v>1025</v>
      </c>
      <c r="F992" s="80" t="s">
        <v>6996</v>
      </c>
      <c r="G992" s="70">
        <v>52</v>
      </c>
      <c r="H992" s="47">
        <v>0</v>
      </c>
      <c r="I992" s="48">
        <v>8062.31</v>
      </c>
      <c r="J992" s="47" t="s">
        <v>11</v>
      </c>
      <c r="K992" s="47" t="s">
        <v>16</v>
      </c>
      <c r="L992" s="47" t="s">
        <v>13</v>
      </c>
      <c r="M992" s="20"/>
    </row>
    <row r="993" spans="1:13" x14ac:dyDescent="0.25">
      <c r="A993" s="47" t="str">
        <f>IF('Hospitalisation Details'!A993:A3335="?","Unidentified",'Hospitalisation Details'!A993)</f>
        <v>Id1345</v>
      </c>
      <c r="B993" s="47">
        <f>IF('Hospitalisation Details'!B993="?",AVERAGE('Hospitalisation Details'!$B$2:$B$2344),'Hospitalisation Details'!B993)</f>
        <v>1975</v>
      </c>
      <c r="C993" s="79" t="str">
        <f>IF(OR(('Hospitalisation Details'!C993="?"),ISBLANK('Hospitalisation Details'!C993:C3335)),"Sep",'Hospitalisation Details'!C993)</f>
        <v>Jun</v>
      </c>
      <c r="D993" s="70">
        <v>28</v>
      </c>
      <c r="E993" s="47" t="s">
        <v>1026</v>
      </c>
      <c r="F993" s="80" t="s">
        <v>6997</v>
      </c>
      <c r="G993" s="70">
        <v>47</v>
      </c>
      <c r="H993" s="47">
        <v>1</v>
      </c>
      <c r="I993" s="48">
        <v>8062.76</v>
      </c>
      <c r="J993" s="47" t="s">
        <v>12</v>
      </c>
      <c r="K993" s="47" t="s">
        <v>12</v>
      </c>
      <c r="L993" s="47" t="s">
        <v>42</v>
      </c>
      <c r="M993" s="20"/>
    </row>
    <row r="994" spans="1:13" x14ac:dyDescent="0.25">
      <c r="A994" s="47" t="str">
        <f>IF('Hospitalisation Details'!A994:A3336="?","Unidentified",'Hospitalisation Details'!A994)</f>
        <v>Id1344</v>
      </c>
      <c r="B994" s="47">
        <f>IF('Hospitalisation Details'!B994="?",AVERAGE('Hospitalisation Details'!$B$2:$B$2344),'Hospitalisation Details'!B994)</f>
        <v>1965</v>
      </c>
      <c r="C994" s="79" t="str">
        <f>IF(OR(('Hospitalisation Details'!C994="?"),ISBLANK('Hospitalisation Details'!C994:C3336)),"Sep",'Hospitalisation Details'!C994)</f>
        <v>Aug</v>
      </c>
      <c r="D994" s="70">
        <v>11</v>
      </c>
      <c r="E994" s="47" t="s">
        <v>1027</v>
      </c>
      <c r="F994" s="80" t="s">
        <v>6998</v>
      </c>
      <c r="G994" s="70">
        <v>57</v>
      </c>
      <c r="H994" s="47">
        <v>0</v>
      </c>
      <c r="I994" s="48">
        <v>8067.83</v>
      </c>
      <c r="J994" s="47" t="s">
        <v>12</v>
      </c>
      <c r="K994" s="47" t="s">
        <v>16</v>
      </c>
      <c r="L994" s="47" t="s">
        <v>13</v>
      </c>
      <c r="M994" s="20"/>
    </row>
    <row r="995" spans="1:13" x14ac:dyDescent="0.25">
      <c r="A995" s="47" t="str">
        <f>IF('Hospitalisation Details'!A995:A3337="?","Unidentified",'Hospitalisation Details'!A995)</f>
        <v>Id1343</v>
      </c>
      <c r="B995" s="47">
        <f>IF('Hospitalisation Details'!B995="?",AVERAGE('Hospitalisation Details'!$B$2:$B$2344),'Hospitalisation Details'!B995)</f>
        <v>1975</v>
      </c>
      <c r="C995" s="79" t="str">
        <f>IF(OR(('Hospitalisation Details'!C995="?"),ISBLANK('Hospitalisation Details'!C995:C3337)),"Sep",'Hospitalisation Details'!C995)</f>
        <v>Dec</v>
      </c>
      <c r="D995" s="70">
        <v>15</v>
      </c>
      <c r="E995" s="47" t="s">
        <v>1028</v>
      </c>
      <c r="F995" s="80" t="s">
        <v>6999</v>
      </c>
      <c r="G995" s="70">
        <v>47</v>
      </c>
      <c r="H995" s="47">
        <v>1</v>
      </c>
      <c r="I995" s="48">
        <v>8068.19</v>
      </c>
      <c r="J995" s="47" t="s">
        <v>12</v>
      </c>
      <c r="K995" s="47" t="s">
        <v>11</v>
      </c>
      <c r="L995" s="47" t="s">
        <v>42</v>
      </c>
      <c r="M995" s="20"/>
    </row>
    <row r="996" spans="1:13" x14ac:dyDescent="0.25">
      <c r="A996" s="47" t="str">
        <f>IF('Hospitalisation Details'!A996:A3338="?","Unidentified",'Hospitalisation Details'!A996)</f>
        <v>Id1342</v>
      </c>
      <c r="B996" s="47">
        <f>IF('Hospitalisation Details'!B996="?",AVERAGE('Hospitalisation Details'!$B$2:$B$2344),'Hospitalisation Details'!B996)</f>
        <v>1965</v>
      </c>
      <c r="C996" s="79" t="str">
        <f>IF(OR(('Hospitalisation Details'!C996="?"),ISBLANK('Hospitalisation Details'!C996:C3338)),"Sep",'Hospitalisation Details'!C996)</f>
        <v>Oct</v>
      </c>
      <c r="D996" s="70">
        <v>21</v>
      </c>
      <c r="E996" s="47" t="s">
        <v>1029</v>
      </c>
      <c r="F996" s="80" t="s">
        <v>7000</v>
      </c>
      <c r="G996" s="70">
        <v>57</v>
      </c>
      <c r="H996" s="47">
        <v>0</v>
      </c>
      <c r="I996" s="48">
        <v>8071.57</v>
      </c>
      <c r="J996" s="47" t="s">
        <v>12</v>
      </c>
      <c r="K996" s="47" t="s">
        <v>16</v>
      </c>
      <c r="L996" s="47" t="s">
        <v>42</v>
      </c>
      <c r="M996" s="20"/>
    </row>
    <row r="997" spans="1:13" x14ac:dyDescent="0.25">
      <c r="A997" s="47" t="str">
        <f>IF('Hospitalisation Details'!A997:A3339="?","Unidentified",'Hospitalisation Details'!A997)</f>
        <v>Id1341</v>
      </c>
      <c r="B997" s="47">
        <f>IF('Hospitalisation Details'!B997="?",AVERAGE('Hospitalisation Details'!$B$2:$B$2344),'Hospitalisation Details'!B997)</f>
        <v>1993</v>
      </c>
      <c r="C997" s="79" t="str">
        <f>IF(OR(('Hospitalisation Details'!C997="?"),ISBLANK('Hospitalisation Details'!C997:C3339)),"Sep",'Hospitalisation Details'!C997)</f>
        <v>Nov</v>
      </c>
      <c r="D997" s="70">
        <v>7</v>
      </c>
      <c r="E997" s="47" t="s">
        <v>1030</v>
      </c>
      <c r="F997" s="80" t="s">
        <v>7001</v>
      </c>
      <c r="G997" s="70">
        <v>29</v>
      </c>
      <c r="H997" s="47">
        <v>0</v>
      </c>
      <c r="I997" s="48">
        <v>8077.41</v>
      </c>
      <c r="J997" s="47" t="s">
        <v>11</v>
      </c>
      <c r="K997" s="47" t="s">
        <v>16</v>
      </c>
      <c r="L997" s="47" t="s">
        <v>535</v>
      </c>
      <c r="M997" s="20"/>
    </row>
    <row r="998" spans="1:13" x14ac:dyDescent="0.25">
      <c r="A998" s="47" t="str">
        <f>IF('Hospitalisation Details'!A998:A3340="?","Unidentified",'Hospitalisation Details'!A998)</f>
        <v>Id1340</v>
      </c>
      <c r="B998" s="47">
        <f>IF('Hospitalisation Details'!B998="?",AVERAGE('Hospitalisation Details'!$B$2:$B$2344),'Hospitalisation Details'!B998)</f>
        <v>2001</v>
      </c>
      <c r="C998" s="79" t="str">
        <f>IF(OR(('Hospitalisation Details'!C998="?"),ISBLANK('Hospitalisation Details'!C998:C3340)),"Sep",'Hospitalisation Details'!C998)</f>
        <v>Aug</v>
      </c>
      <c r="D998" s="70">
        <v>28</v>
      </c>
      <c r="E998" s="47" t="s">
        <v>1031</v>
      </c>
      <c r="F998" s="80" t="s">
        <v>7002</v>
      </c>
      <c r="G998" s="70">
        <v>21</v>
      </c>
      <c r="H998" s="47">
        <v>0</v>
      </c>
      <c r="I998" s="48">
        <v>8081.26</v>
      </c>
      <c r="J998" s="47" t="s">
        <v>11</v>
      </c>
      <c r="K998" s="47" t="s">
        <v>11</v>
      </c>
      <c r="L998" s="47" t="s">
        <v>23</v>
      </c>
      <c r="M998" s="20"/>
    </row>
    <row r="999" spans="1:13" x14ac:dyDescent="0.25">
      <c r="A999" s="47" t="str">
        <f>IF('Hospitalisation Details'!A999:A3341="?","Unidentified",'Hospitalisation Details'!A999)</f>
        <v>Id1339</v>
      </c>
      <c r="B999" s="47">
        <f>IF('Hospitalisation Details'!B999="?",AVERAGE('Hospitalisation Details'!$B$2:$B$2344),'Hospitalisation Details'!B999)</f>
        <v>1994</v>
      </c>
      <c r="C999" s="79" t="str">
        <f>IF(OR(('Hospitalisation Details'!C999="?"),ISBLANK('Hospitalisation Details'!C999:C3341)),"Sep",'Hospitalisation Details'!C999)</f>
        <v>Oct</v>
      </c>
      <c r="D999" s="70">
        <v>12</v>
      </c>
      <c r="E999" s="47" t="s">
        <v>1032</v>
      </c>
      <c r="F999" s="80" t="s">
        <v>7003</v>
      </c>
      <c r="G999" s="70">
        <v>28</v>
      </c>
      <c r="H999" s="47">
        <v>0</v>
      </c>
      <c r="I999" s="48">
        <v>8081.74</v>
      </c>
      <c r="J999" s="47" t="s">
        <v>11</v>
      </c>
      <c r="K999" s="47" t="s">
        <v>11</v>
      </c>
      <c r="L999" s="47" t="s">
        <v>535</v>
      </c>
      <c r="M999" s="20"/>
    </row>
    <row r="1000" spans="1:13" x14ac:dyDescent="0.25">
      <c r="A1000" s="47" t="str">
        <f>IF('Hospitalisation Details'!A1000:A3342="?","Unidentified",'Hospitalisation Details'!A1000)</f>
        <v>Id1338</v>
      </c>
      <c r="B1000" s="47">
        <f>IF('Hospitalisation Details'!B1000="?",AVERAGE('Hospitalisation Details'!$B$2:$B$2344),'Hospitalisation Details'!B1000)</f>
        <v>1975</v>
      </c>
      <c r="C1000" s="79" t="str">
        <f>IF(OR(('Hospitalisation Details'!C1000="?"),ISBLANK('Hospitalisation Details'!C1000:C3342)),"Sep",'Hospitalisation Details'!C1000)</f>
        <v>Dec</v>
      </c>
      <c r="D1000" s="70">
        <v>21</v>
      </c>
      <c r="E1000" s="47" t="s">
        <v>1033</v>
      </c>
      <c r="F1000" s="80" t="s">
        <v>7004</v>
      </c>
      <c r="G1000" s="70">
        <v>47</v>
      </c>
      <c r="H1000" s="47">
        <v>1</v>
      </c>
      <c r="I1000" s="48">
        <v>8083.92</v>
      </c>
      <c r="J1000" s="47" t="s">
        <v>12</v>
      </c>
      <c r="K1000" s="47" t="s">
        <v>12</v>
      </c>
      <c r="L1000" s="47" t="s">
        <v>13</v>
      </c>
      <c r="M1000" s="20"/>
    </row>
    <row r="1001" spans="1:13" x14ac:dyDescent="0.25">
      <c r="A1001" s="47" t="str">
        <f>IF('Hospitalisation Details'!A1001:A3343="?","Unidentified",'Hospitalisation Details'!A1001)</f>
        <v>Id1337</v>
      </c>
      <c r="B1001" s="47">
        <f>IF('Hospitalisation Details'!B1001="?",AVERAGE('Hospitalisation Details'!$B$2:$B$2344),'Hospitalisation Details'!B1001)</f>
        <v>1967</v>
      </c>
      <c r="C1001" s="79" t="str">
        <f>IF(OR(('Hospitalisation Details'!C1001="?"),ISBLANK('Hospitalisation Details'!C1001:C3343)),"Sep",'Hospitalisation Details'!C1001)</f>
        <v>Jun</v>
      </c>
      <c r="D1001" s="70">
        <v>10</v>
      </c>
      <c r="E1001" s="47" t="s">
        <v>1034</v>
      </c>
      <c r="F1001" s="80" t="s">
        <v>7005</v>
      </c>
      <c r="G1001" s="70">
        <v>55</v>
      </c>
      <c r="H1001" s="47">
        <v>0</v>
      </c>
      <c r="I1001" s="48">
        <v>8091.3</v>
      </c>
      <c r="J1001" s="47" t="s">
        <v>12</v>
      </c>
      <c r="K1001" s="47" t="s">
        <v>16</v>
      </c>
      <c r="L1001" s="47" t="s">
        <v>23</v>
      </c>
      <c r="M1001" s="20"/>
    </row>
    <row r="1002" spans="1:13" x14ac:dyDescent="0.25">
      <c r="A1002" s="47" t="str">
        <f>IF('Hospitalisation Details'!A1002:A3344="?","Unidentified",'Hospitalisation Details'!A1002)</f>
        <v>Id1336</v>
      </c>
      <c r="B1002" s="47">
        <f>IF('Hospitalisation Details'!B1002="?",AVERAGE('Hospitalisation Details'!$B$2:$B$2344),'Hospitalisation Details'!B1002)</f>
        <v>1973</v>
      </c>
      <c r="C1002" s="79" t="str">
        <f>IF(OR(('Hospitalisation Details'!C1002="?"),ISBLANK('Hospitalisation Details'!C1002:C3344)),"Sep",'Hospitalisation Details'!C1002)</f>
        <v>Oct</v>
      </c>
      <c r="D1002" s="70">
        <v>11</v>
      </c>
      <c r="E1002" s="47" t="s">
        <v>1035</v>
      </c>
      <c r="F1002" s="80" t="s">
        <v>7006</v>
      </c>
      <c r="G1002" s="70">
        <v>49</v>
      </c>
      <c r="H1002" s="47">
        <v>0</v>
      </c>
      <c r="I1002" s="48">
        <v>8112.59</v>
      </c>
      <c r="J1002" s="47" t="s">
        <v>11</v>
      </c>
      <c r="K1002" s="47" t="s">
        <v>11</v>
      </c>
      <c r="L1002" s="47" t="s">
        <v>13</v>
      </c>
      <c r="M1002" s="20"/>
    </row>
    <row r="1003" spans="1:13" x14ac:dyDescent="0.25">
      <c r="A1003" s="47" t="str">
        <f>IF('Hospitalisation Details'!A1003:A3345="?","Unidentified",'Hospitalisation Details'!A1003)</f>
        <v>Id1335</v>
      </c>
      <c r="B1003" s="47">
        <f>IF('Hospitalisation Details'!B1003="?",AVERAGE('Hospitalisation Details'!$B$2:$B$2344),'Hospitalisation Details'!B1003)</f>
        <v>1978</v>
      </c>
      <c r="C1003" s="79" t="str">
        <f>IF(OR(('Hospitalisation Details'!C1003="?"),ISBLANK('Hospitalisation Details'!C1003:C3345)),"Sep",'Hospitalisation Details'!C1003)</f>
        <v>Sep</v>
      </c>
      <c r="D1003" s="70">
        <v>1</v>
      </c>
      <c r="E1003" s="47" t="s">
        <v>1036</v>
      </c>
      <c r="F1003" s="80" t="s">
        <v>7007</v>
      </c>
      <c r="G1003" s="70">
        <v>44</v>
      </c>
      <c r="H1003" s="47">
        <v>2</v>
      </c>
      <c r="I1003" s="48">
        <v>8116.27</v>
      </c>
      <c r="J1003" s="47" t="s">
        <v>12</v>
      </c>
      <c r="K1003" s="47" t="s">
        <v>16</v>
      </c>
      <c r="L1003" s="47" t="s">
        <v>23</v>
      </c>
      <c r="M1003" s="20"/>
    </row>
    <row r="1004" spans="1:13" x14ac:dyDescent="0.25">
      <c r="A1004" s="47" t="str">
        <f>IF('Hospitalisation Details'!A1004:A3346="?","Unidentified",'Hospitalisation Details'!A1004)</f>
        <v>Id1334</v>
      </c>
      <c r="B1004" s="47">
        <f>IF('Hospitalisation Details'!B1004="?",AVERAGE('Hospitalisation Details'!$B$2:$B$2344),'Hospitalisation Details'!B1004)</f>
        <v>1973</v>
      </c>
      <c r="C1004" s="79" t="str">
        <f>IF(OR(('Hospitalisation Details'!C1004="?"),ISBLANK('Hospitalisation Details'!C1004:C3346)),"Sep",'Hospitalisation Details'!C1004)</f>
        <v>Dec</v>
      </c>
      <c r="D1004" s="70">
        <v>16</v>
      </c>
      <c r="E1004" s="47" t="s">
        <v>1037</v>
      </c>
      <c r="F1004" s="80" t="s">
        <v>7008</v>
      </c>
      <c r="G1004" s="70">
        <v>49</v>
      </c>
      <c r="H1004" s="47">
        <v>0</v>
      </c>
      <c r="I1004" s="48">
        <v>8116.68</v>
      </c>
      <c r="J1004" s="47" t="s">
        <v>12</v>
      </c>
      <c r="K1004" s="47" t="s">
        <v>16</v>
      </c>
      <c r="L1004" s="47" t="s">
        <v>42</v>
      </c>
      <c r="M1004" s="20"/>
    </row>
    <row r="1005" spans="1:13" x14ac:dyDescent="0.25">
      <c r="A1005" s="47" t="str">
        <f>IF('Hospitalisation Details'!A1005:A3347="?","Unidentified",'Hospitalisation Details'!A1005)</f>
        <v>Id1333</v>
      </c>
      <c r="B1005" s="47">
        <f>IF('Hospitalisation Details'!B1005="?",AVERAGE('Hospitalisation Details'!$B$2:$B$2344),'Hospitalisation Details'!B1005)</f>
        <v>1973</v>
      </c>
      <c r="C1005" s="79" t="str">
        <f>IF(OR(('Hospitalisation Details'!C1005="?"),ISBLANK('Hospitalisation Details'!C1005:C3347)),"Sep",'Hospitalisation Details'!C1005)</f>
        <v>Aug</v>
      </c>
      <c r="D1005" s="70">
        <v>30</v>
      </c>
      <c r="E1005" s="47" t="s">
        <v>1038</v>
      </c>
      <c r="F1005" s="80" t="s">
        <v>7009</v>
      </c>
      <c r="G1005" s="70">
        <v>49</v>
      </c>
      <c r="H1005" s="47">
        <v>0</v>
      </c>
      <c r="I1005" s="48">
        <v>8124.41</v>
      </c>
      <c r="J1005" s="47" t="s">
        <v>12</v>
      </c>
      <c r="K1005" s="47" t="s">
        <v>16</v>
      </c>
      <c r="L1005" s="47" t="s">
        <v>13</v>
      </c>
      <c r="M1005" s="20"/>
    </row>
    <row r="1006" spans="1:13" x14ac:dyDescent="0.25">
      <c r="A1006" s="47" t="str">
        <f>IF('Hospitalisation Details'!A1006:A3348="?","Unidentified",'Hospitalisation Details'!A1006)</f>
        <v>Id1332</v>
      </c>
      <c r="B1006" s="47">
        <f>IF('Hospitalisation Details'!B1006="?",AVERAGE('Hospitalisation Details'!$B$2:$B$2344),'Hospitalisation Details'!B1006)</f>
        <v>1973</v>
      </c>
      <c r="C1006" s="79" t="str">
        <f>IF(OR(('Hospitalisation Details'!C1006="?"),ISBLANK('Hospitalisation Details'!C1006:C3348)),"Sep",'Hospitalisation Details'!C1006)</f>
        <v>Sep</v>
      </c>
      <c r="D1006" s="70">
        <v>3</v>
      </c>
      <c r="E1006" s="47" t="s">
        <v>1039</v>
      </c>
      <c r="F1006" s="80" t="s">
        <v>7010</v>
      </c>
      <c r="G1006" s="70">
        <v>49</v>
      </c>
      <c r="H1006" s="47">
        <v>0</v>
      </c>
      <c r="I1006" s="48">
        <v>8125.78</v>
      </c>
      <c r="J1006" s="47" t="s">
        <v>11</v>
      </c>
      <c r="K1006" s="47" t="s">
        <v>11</v>
      </c>
      <c r="L1006" s="47" t="s">
        <v>13</v>
      </c>
      <c r="M1006" s="20"/>
    </row>
    <row r="1007" spans="1:13" x14ac:dyDescent="0.25">
      <c r="A1007" s="47" t="str">
        <f>IF('Hospitalisation Details'!A1007:A3349="?","Unidentified",'Hospitalisation Details'!A1007)</f>
        <v>Id1331</v>
      </c>
      <c r="B1007" s="47">
        <f>IF('Hospitalisation Details'!B1007="?",AVERAGE('Hospitalisation Details'!$B$2:$B$2344),'Hospitalisation Details'!B1007)</f>
        <v>1990</v>
      </c>
      <c r="C1007" s="79" t="str">
        <f>IF(OR(('Hospitalisation Details'!C1007="?"),ISBLANK('Hospitalisation Details'!C1007:C3349)),"Sep",'Hospitalisation Details'!C1007)</f>
        <v>Jun</v>
      </c>
      <c r="D1007" s="70">
        <v>21</v>
      </c>
      <c r="E1007" s="47" t="s">
        <v>1040</v>
      </c>
      <c r="F1007" s="80" t="s">
        <v>7011</v>
      </c>
      <c r="G1007" s="70">
        <v>32</v>
      </c>
      <c r="H1007" s="47">
        <v>3</v>
      </c>
      <c r="I1007" s="48">
        <v>8157.92</v>
      </c>
      <c r="J1007" s="47" t="s">
        <v>11</v>
      </c>
      <c r="K1007" s="47" t="s">
        <v>12</v>
      </c>
      <c r="L1007" s="47" t="s">
        <v>200</v>
      </c>
      <c r="M1007" s="20"/>
    </row>
    <row r="1008" spans="1:13" x14ac:dyDescent="0.25">
      <c r="A1008" s="47" t="str">
        <f>IF('Hospitalisation Details'!A1008:A3350="?","Unidentified",'Hospitalisation Details'!A1008)</f>
        <v>Id1330</v>
      </c>
      <c r="B1008" s="70">
        <f>IF('Hospitalisation Details'!B1008="?",AVERAGE('Hospitalisation Details'!$B$2:$B$2344),'Hospitalisation Details'!B1008)</f>
        <v>1982</v>
      </c>
      <c r="C1008" s="79" t="str">
        <f>IF(OR(('Hospitalisation Details'!C1008="?"),ISBLANK('Hospitalisation Details'!C1008:C3350)),"Sep",'Hospitalisation Details'!C1008)</f>
        <v>Jun</v>
      </c>
      <c r="D1008" s="70">
        <v>28</v>
      </c>
      <c r="E1008" s="47" t="s">
        <v>1041</v>
      </c>
      <c r="F1008" s="80" t="s">
        <v>7012</v>
      </c>
      <c r="G1008" s="70">
        <v>40</v>
      </c>
      <c r="H1008" s="47">
        <v>4</v>
      </c>
      <c r="I1008" s="48">
        <v>8162.72</v>
      </c>
      <c r="J1008" s="47" t="s">
        <v>12</v>
      </c>
      <c r="K1008" s="47" t="s">
        <v>12</v>
      </c>
      <c r="L1008" s="47" t="s">
        <v>23</v>
      </c>
      <c r="M1008" s="20"/>
    </row>
    <row r="1009" spans="1:13" x14ac:dyDescent="0.25">
      <c r="A1009" s="47" t="str">
        <f>IF('Hospitalisation Details'!A1009:A3351="?","Unidentified",'Hospitalisation Details'!A1009)</f>
        <v>Id1329</v>
      </c>
      <c r="B1009" s="47">
        <f>IF('Hospitalisation Details'!B1009="?",AVERAGE('Hospitalisation Details'!$B$2:$B$2344),'Hospitalisation Details'!B1009)</f>
        <v>1963</v>
      </c>
      <c r="C1009" s="79" t="str">
        <f>IF(OR(('Hospitalisation Details'!C1009="?"),ISBLANK('Hospitalisation Details'!C1009:C3351)),"Sep",'Hospitalisation Details'!C1009)</f>
        <v>Nov</v>
      </c>
      <c r="D1009" s="70">
        <v>5</v>
      </c>
      <c r="E1009" s="47" t="s">
        <v>1042</v>
      </c>
      <c r="F1009" s="80" t="s">
        <v>7013</v>
      </c>
      <c r="G1009" s="70">
        <v>59</v>
      </c>
      <c r="H1009" s="47">
        <v>0</v>
      </c>
      <c r="I1009" s="48">
        <v>8177.9</v>
      </c>
      <c r="J1009" s="47" t="s">
        <v>12</v>
      </c>
      <c r="K1009" s="47" t="s">
        <v>16</v>
      </c>
      <c r="L1009" s="47" t="s">
        <v>13</v>
      </c>
      <c r="M1009" s="20"/>
    </row>
    <row r="1010" spans="1:13" x14ac:dyDescent="0.25">
      <c r="A1010" s="47" t="str">
        <f>IF('Hospitalisation Details'!A1010:A3352="?","Unidentified",'Hospitalisation Details'!A1010)</f>
        <v>Id1328</v>
      </c>
      <c r="B1010" s="47">
        <f>IF('Hospitalisation Details'!B1010="?",AVERAGE('Hospitalisation Details'!$B$2:$B$2344),'Hospitalisation Details'!B1010)</f>
        <v>1983</v>
      </c>
      <c r="C1010" s="79" t="str">
        <f>IF(OR(('Hospitalisation Details'!C1010="?"),ISBLANK('Hospitalisation Details'!C1010:C3352)),"Sep",'Hospitalisation Details'!C1010)</f>
        <v>Jun</v>
      </c>
      <c r="D1010" s="70">
        <v>8</v>
      </c>
      <c r="E1010" s="47" t="s">
        <v>1043</v>
      </c>
      <c r="F1010" s="80" t="s">
        <v>6690</v>
      </c>
      <c r="G1010" s="70">
        <v>40</v>
      </c>
      <c r="H1010" s="47">
        <v>3</v>
      </c>
      <c r="I1010" s="48">
        <v>8179.51</v>
      </c>
      <c r="J1010" s="47" t="s">
        <v>11</v>
      </c>
      <c r="K1010" s="47" t="s">
        <v>11</v>
      </c>
      <c r="L1010" s="47" t="s">
        <v>516</v>
      </c>
      <c r="M1010" s="20"/>
    </row>
    <row r="1011" spans="1:13" x14ac:dyDescent="0.25">
      <c r="A1011" s="47" t="str">
        <f>IF('Hospitalisation Details'!A1011:A3353="?","Unidentified",'Hospitalisation Details'!A1011)</f>
        <v>Id1327</v>
      </c>
      <c r="B1011" s="47">
        <f>IF('Hospitalisation Details'!B1011="?",AVERAGE('Hospitalisation Details'!$B$2:$B$2344),'Hospitalisation Details'!B1011)</f>
        <v>1997</v>
      </c>
      <c r="C1011" s="79" t="str">
        <f>IF(OR(('Hospitalisation Details'!C1011="?"),ISBLANK('Hospitalisation Details'!C1011:C3353)),"Sep",'Hospitalisation Details'!C1011)</f>
        <v>Oct</v>
      </c>
      <c r="D1011" s="70">
        <v>21</v>
      </c>
      <c r="E1011" s="47" t="s">
        <v>1044</v>
      </c>
      <c r="F1011" s="80" t="s">
        <v>7014</v>
      </c>
      <c r="G1011" s="70">
        <v>25</v>
      </c>
      <c r="H1011" s="47">
        <v>0</v>
      </c>
      <c r="I1011" s="48">
        <v>8182.89</v>
      </c>
      <c r="J1011" s="47" t="s">
        <v>11</v>
      </c>
      <c r="K1011" s="47" t="s">
        <v>16</v>
      </c>
      <c r="L1011" s="47" t="s">
        <v>535</v>
      </c>
      <c r="M1011" s="20"/>
    </row>
    <row r="1012" spans="1:13" x14ac:dyDescent="0.25">
      <c r="A1012" s="47" t="str">
        <f>IF('Hospitalisation Details'!A1012:A3354="?","Unidentified",'Hospitalisation Details'!A1012)</f>
        <v>Id1326</v>
      </c>
      <c r="B1012" s="47">
        <f>IF('Hospitalisation Details'!B1012="?",AVERAGE('Hospitalisation Details'!$B$2:$B$2344),'Hospitalisation Details'!B1012)</f>
        <v>1962</v>
      </c>
      <c r="C1012" s="79" t="str">
        <f>IF(OR(('Hospitalisation Details'!C1012="?"),ISBLANK('Hospitalisation Details'!C1012:C3354)),"Sep",'Hospitalisation Details'!C1012)</f>
        <v>Nov</v>
      </c>
      <c r="D1012" s="70">
        <v>23</v>
      </c>
      <c r="E1012" s="47" t="s">
        <v>1045</v>
      </c>
      <c r="F1012" s="80" t="s">
        <v>7015</v>
      </c>
      <c r="G1012" s="70">
        <v>60</v>
      </c>
      <c r="H1012" s="47">
        <v>0</v>
      </c>
      <c r="I1012" s="48">
        <v>8188.12</v>
      </c>
      <c r="J1012" s="47" t="s">
        <v>12</v>
      </c>
      <c r="K1012" s="47" t="s">
        <v>12</v>
      </c>
      <c r="L1012" s="47" t="s">
        <v>13</v>
      </c>
      <c r="M1012" s="20"/>
    </row>
    <row r="1013" spans="1:13" x14ac:dyDescent="0.25">
      <c r="A1013" s="47" t="str">
        <f>IF('Hospitalisation Details'!A1013:A3355="?","Unidentified",'Hospitalisation Details'!A1013)</f>
        <v>Id1325</v>
      </c>
      <c r="B1013" s="47">
        <f>IF('Hospitalisation Details'!B1013="?",AVERAGE('Hospitalisation Details'!$B$2:$B$2344),'Hospitalisation Details'!B1013)</f>
        <v>1978</v>
      </c>
      <c r="C1013" s="79" t="str">
        <f>IF(OR(('Hospitalisation Details'!C1013="?"),ISBLANK('Hospitalisation Details'!C1013:C3355)),"Sep",'Hospitalisation Details'!C1013)</f>
        <v>Oct</v>
      </c>
      <c r="D1013" s="70">
        <v>24</v>
      </c>
      <c r="E1013" s="47" t="s">
        <v>1046</v>
      </c>
      <c r="F1013" s="80" t="s">
        <v>7016</v>
      </c>
      <c r="G1013" s="70">
        <v>44</v>
      </c>
      <c r="H1013" s="47">
        <v>2</v>
      </c>
      <c r="I1013" s="48">
        <v>8211.1</v>
      </c>
      <c r="J1013" s="47" t="s">
        <v>11</v>
      </c>
      <c r="K1013" s="47" t="s">
        <v>12</v>
      </c>
      <c r="L1013" s="47" t="s">
        <v>13</v>
      </c>
      <c r="M1013" s="20"/>
    </row>
    <row r="1014" spans="1:13" x14ac:dyDescent="0.25">
      <c r="A1014" s="47" t="str">
        <f>IF('Hospitalisation Details'!A1014:A3356="?","Unidentified",'Hospitalisation Details'!A1014)</f>
        <v>Id1324</v>
      </c>
      <c r="B1014" s="47">
        <f>IF('Hospitalisation Details'!B1014="?",AVERAGE('Hospitalisation Details'!$B$2:$B$2344),'Hospitalisation Details'!B1014)</f>
        <v>1978</v>
      </c>
      <c r="C1014" s="79" t="str">
        <f>IF(OR(('Hospitalisation Details'!C1014="?"),ISBLANK('Hospitalisation Details'!C1014:C3356)),"Sep",'Hospitalisation Details'!C1014)</f>
        <v>Jun</v>
      </c>
      <c r="D1014" s="70">
        <v>30</v>
      </c>
      <c r="E1014" s="47" t="s">
        <v>1047</v>
      </c>
      <c r="F1014" s="80" t="s">
        <v>7017</v>
      </c>
      <c r="G1014" s="70">
        <v>44</v>
      </c>
      <c r="H1014" s="47">
        <v>2</v>
      </c>
      <c r="I1014" s="48">
        <v>8219.2000000000007</v>
      </c>
      <c r="J1014" s="47" t="s">
        <v>11</v>
      </c>
      <c r="K1014" s="47" t="s">
        <v>11</v>
      </c>
      <c r="L1014" s="47" t="s">
        <v>13</v>
      </c>
      <c r="M1014" s="20"/>
    </row>
    <row r="1015" spans="1:13" x14ac:dyDescent="0.25">
      <c r="A1015" s="47" t="str">
        <f>IF('Hospitalisation Details'!A1015:A3357="?","Unidentified",'Hospitalisation Details'!A1015)</f>
        <v>Id1323</v>
      </c>
      <c r="B1015" s="47">
        <f>IF('Hospitalisation Details'!B1015="?",AVERAGE('Hospitalisation Details'!$B$2:$B$2344),'Hospitalisation Details'!B1015)</f>
        <v>1976</v>
      </c>
      <c r="C1015" s="79" t="str">
        <f>IF(OR(('Hospitalisation Details'!C1015="?"),ISBLANK('Hospitalisation Details'!C1015:C3357)),"Sep",'Hospitalisation Details'!C1015)</f>
        <v>Sep</v>
      </c>
      <c r="D1015" s="70">
        <v>3</v>
      </c>
      <c r="E1015" s="47" t="s">
        <v>1048</v>
      </c>
      <c r="F1015" s="80" t="s">
        <v>7018</v>
      </c>
      <c r="G1015" s="70">
        <v>46</v>
      </c>
      <c r="H1015" s="47">
        <v>1</v>
      </c>
      <c r="I1015" s="48">
        <v>8232.64</v>
      </c>
      <c r="J1015" s="47" t="s">
        <v>11</v>
      </c>
      <c r="K1015" s="47" t="s">
        <v>12</v>
      </c>
      <c r="L1015" s="47" t="s">
        <v>13</v>
      </c>
      <c r="M1015" s="20"/>
    </row>
    <row r="1016" spans="1:13" x14ac:dyDescent="0.25">
      <c r="A1016" s="47" t="str">
        <f>IF('Hospitalisation Details'!A1016:A3358="?","Unidentified",'Hospitalisation Details'!A1016)</f>
        <v>Id1322</v>
      </c>
      <c r="B1016" s="47">
        <f>IF('Hospitalisation Details'!B1016="?",AVERAGE('Hospitalisation Details'!$B$2:$B$2344),'Hospitalisation Details'!B1016)</f>
        <v>1976</v>
      </c>
      <c r="C1016" s="79" t="str">
        <f>IF(OR(('Hospitalisation Details'!C1016="?"),ISBLANK('Hospitalisation Details'!C1016:C3358)),"Sep",'Hospitalisation Details'!C1016)</f>
        <v>Jun</v>
      </c>
      <c r="D1016" s="70">
        <v>30</v>
      </c>
      <c r="E1016" s="47" t="s">
        <v>1049</v>
      </c>
      <c r="F1016" s="80" t="s">
        <v>7019</v>
      </c>
      <c r="G1016" s="70">
        <v>46</v>
      </c>
      <c r="H1016" s="47">
        <v>1</v>
      </c>
      <c r="I1016" s="48">
        <v>8233.1</v>
      </c>
      <c r="J1016" s="47" t="s">
        <v>11</v>
      </c>
      <c r="K1016" s="47" t="s">
        <v>11</v>
      </c>
      <c r="L1016" s="47" t="s">
        <v>13</v>
      </c>
      <c r="M1016" s="20"/>
    </row>
    <row r="1017" spans="1:13" x14ac:dyDescent="0.25">
      <c r="A1017" s="47" t="str">
        <f>IF('Hospitalisation Details'!A1017:A3359="?","Unidentified",'Hospitalisation Details'!A1017)</f>
        <v>Id1321</v>
      </c>
      <c r="B1017" s="47">
        <f>IF('Hospitalisation Details'!B1017="?",AVERAGE('Hospitalisation Details'!$B$2:$B$2344),'Hospitalisation Details'!B1017)</f>
        <v>1976</v>
      </c>
      <c r="C1017" s="79" t="str">
        <f>IF(OR(('Hospitalisation Details'!C1017="?"),ISBLANK('Hospitalisation Details'!C1017:C3359)),"Sep",'Hospitalisation Details'!C1017)</f>
        <v>Sep</v>
      </c>
      <c r="D1017" s="70">
        <v>2</v>
      </c>
      <c r="E1017" s="47" t="s">
        <v>1050</v>
      </c>
      <c r="F1017" s="80" t="s">
        <v>7020</v>
      </c>
      <c r="G1017" s="70">
        <v>46</v>
      </c>
      <c r="H1017" s="47">
        <v>1</v>
      </c>
      <c r="I1017" s="48">
        <v>8240.59</v>
      </c>
      <c r="J1017" s="47" t="s">
        <v>11</v>
      </c>
      <c r="K1017" s="47" t="s">
        <v>11</v>
      </c>
      <c r="L1017" s="47" t="s">
        <v>13</v>
      </c>
      <c r="M1017" s="20"/>
    </row>
    <row r="1018" spans="1:13" x14ac:dyDescent="0.25">
      <c r="A1018" s="47" t="str">
        <f>IF('Hospitalisation Details'!A1018:A3360="?","Unidentified",'Hospitalisation Details'!A1018)</f>
        <v>Id1320</v>
      </c>
      <c r="B1018" s="70">
        <f>IF('Hospitalisation Details'!B1018="?",AVERAGE('Hospitalisation Details'!$B$2:$B$2344),'Hospitalisation Details'!B1018)</f>
        <v>1982</v>
      </c>
      <c r="C1018" s="79" t="str">
        <f>IF(OR(('Hospitalisation Details'!C1018="?"),ISBLANK('Hospitalisation Details'!C1018:C3360)),"Sep",'Hospitalisation Details'!C1018)</f>
        <v>Sep</v>
      </c>
      <c r="D1018" s="70">
        <v>27</v>
      </c>
      <c r="E1018" s="47" t="s">
        <v>1051</v>
      </c>
      <c r="F1018" s="80" t="s">
        <v>6538</v>
      </c>
      <c r="G1018" s="70">
        <v>40</v>
      </c>
      <c r="H1018" s="47">
        <v>3</v>
      </c>
      <c r="I1018" s="48">
        <v>8252.2800000000007</v>
      </c>
      <c r="J1018" s="47" t="s">
        <v>11</v>
      </c>
      <c r="K1018" s="47" t="s">
        <v>11</v>
      </c>
      <c r="L1018" s="47" t="s">
        <v>247</v>
      </c>
      <c r="M1018" s="20"/>
    </row>
    <row r="1019" spans="1:13" x14ac:dyDescent="0.25">
      <c r="A1019" s="47" t="str">
        <f>IF('Hospitalisation Details'!A1019:A3361="?","Unidentified",'Hospitalisation Details'!A1019)</f>
        <v>Id1319</v>
      </c>
      <c r="B1019" s="47">
        <f>IF('Hospitalisation Details'!B1019="?",AVERAGE('Hospitalisation Details'!$B$2:$B$2344),'Hospitalisation Details'!B1019)</f>
        <v>1964</v>
      </c>
      <c r="C1019" s="79" t="str">
        <f>IF(OR(('Hospitalisation Details'!C1019="?"),ISBLANK('Hospitalisation Details'!C1019:C3361)),"Sep",'Hospitalisation Details'!C1019)</f>
        <v>Sep</v>
      </c>
      <c r="D1019" s="70">
        <v>5</v>
      </c>
      <c r="E1019" s="47" t="s">
        <v>1052</v>
      </c>
      <c r="F1019" s="80" t="s">
        <v>7021</v>
      </c>
      <c r="G1019" s="70">
        <v>58</v>
      </c>
      <c r="H1019" s="47">
        <v>0</v>
      </c>
      <c r="I1019" s="48">
        <v>8268</v>
      </c>
      <c r="J1019" s="47" t="s">
        <v>12</v>
      </c>
      <c r="K1019" s="47" t="s">
        <v>12</v>
      </c>
      <c r="L1019" s="47" t="s">
        <v>13</v>
      </c>
      <c r="M1019" s="20"/>
    </row>
    <row r="1020" spans="1:13" x14ac:dyDescent="0.25">
      <c r="A1020" s="47" t="str">
        <f>IF('Hospitalisation Details'!A1020:A3362="?","Unidentified",'Hospitalisation Details'!A1020)</f>
        <v>Id1318</v>
      </c>
      <c r="B1020" s="47">
        <f>IF('Hospitalisation Details'!B1020="?",AVERAGE('Hospitalisation Details'!$B$2:$B$2344),'Hospitalisation Details'!B1020)</f>
        <v>1974</v>
      </c>
      <c r="C1020" s="79" t="str">
        <f>IF(OR(('Hospitalisation Details'!C1020="?"),ISBLANK('Hospitalisation Details'!C1020:C3362)),"Sep",'Hospitalisation Details'!C1020)</f>
        <v>Aug</v>
      </c>
      <c r="D1020" s="70">
        <v>5</v>
      </c>
      <c r="E1020" s="47" t="s">
        <v>1053</v>
      </c>
      <c r="F1020" s="80" t="s">
        <v>7022</v>
      </c>
      <c r="G1020" s="70">
        <v>48</v>
      </c>
      <c r="H1020" s="47">
        <v>0</v>
      </c>
      <c r="I1020" s="48">
        <v>8269.0400000000009</v>
      </c>
      <c r="J1020" s="47" t="s">
        <v>11</v>
      </c>
      <c r="K1020" s="47" t="s">
        <v>16</v>
      </c>
      <c r="L1020" s="47" t="s">
        <v>42</v>
      </c>
      <c r="M1020" s="20"/>
    </row>
    <row r="1021" spans="1:13" x14ac:dyDescent="0.25">
      <c r="A1021" s="47" t="str">
        <f>IF('Hospitalisation Details'!A1021:A3363="?","Unidentified",'Hospitalisation Details'!A1021)</f>
        <v>Id1317</v>
      </c>
      <c r="B1021" s="47">
        <f>IF('Hospitalisation Details'!B1021="?",AVERAGE('Hospitalisation Details'!$B$2:$B$2344),'Hospitalisation Details'!B1021)</f>
        <v>2000</v>
      </c>
      <c r="C1021" s="79" t="str">
        <f>IF(OR(('Hospitalisation Details'!C1021="?"),ISBLANK('Hospitalisation Details'!C1021:C3363)),"Sep",'Hospitalisation Details'!C1021)</f>
        <v>Nov</v>
      </c>
      <c r="D1021" s="70">
        <v>28</v>
      </c>
      <c r="E1021" s="47" t="s">
        <v>1054</v>
      </c>
      <c r="F1021" s="80" t="s">
        <v>7023</v>
      </c>
      <c r="G1021" s="70">
        <v>22</v>
      </c>
      <c r="H1021" s="47">
        <v>0</v>
      </c>
      <c r="I1021" s="48">
        <v>8271.4599999999991</v>
      </c>
      <c r="J1021" s="47" t="s">
        <v>11</v>
      </c>
      <c r="K1021" s="47" t="s">
        <v>16</v>
      </c>
      <c r="L1021" s="47" t="s">
        <v>249</v>
      </c>
      <c r="M1021" s="20"/>
    </row>
    <row r="1022" spans="1:13" x14ac:dyDescent="0.25">
      <c r="A1022" s="47" t="str">
        <f>IF('Hospitalisation Details'!A1022:A3364="?","Unidentified",'Hospitalisation Details'!A1022)</f>
        <v>Id1316</v>
      </c>
      <c r="B1022" s="47">
        <f>IF('Hospitalisation Details'!B1022="?",AVERAGE('Hospitalisation Details'!$B$2:$B$2344),'Hospitalisation Details'!B1022)</f>
        <v>1974</v>
      </c>
      <c r="C1022" s="79" t="str">
        <f>IF(OR(('Hospitalisation Details'!C1022="?"),ISBLANK('Hospitalisation Details'!C1022:C3364)),"Sep",'Hospitalisation Details'!C1022)</f>
        <v>Sep</v>
      </c>
      <c r="D1022" s="70">
        <v>26</v>
      </c>
      <c r="E1022" s="47" t="s">
        <v>1055</v>
      </c>
      <c r="F1022" s="80" t="s">
        <v>7024</v>
      </c>
      <c r="G1022" s="70">
        <v>48</v>
      </c>
      <c r="H1022" s="47">
        <v>0</v>
      </c>
      <c r="I1022" s="48">
        <v>8277.52</v>
      </c>
      <c r="J1022" s="47" t="s">
        <v>11</v>
      </c>
      <c r="K1022" s="47" t="s">
        <v>11</v>
      </c>
      <c r="L1022" s="47" t="s">
        <v>42</v>
      </c>
      <c r="M1022" s="20"/>
    </row>
    <row r="1023" spans="1:13" x14ac:dyDescent="0.25">
      <c r="A1023" s="47" t="str">
        <f>IF('Hospitalisation Details'!A1023:A3365="?","Unidentified",'Hospitalisation Details'!A1023)</f>
        <v>Id1315</v>
      </c>
      <c r="B1023" s="47">
        <f>IF('Hospitalisation Details'!B1023="?",AVERAGE('Hospitalisation Details'!$B$2:$B$2344),'Hospitalisation Details'!B1023)</f>
        <v>1974</v>
      </c>
      <c r="C1023" s="79" t="str">
        <f>IF(OR(('Hospitalisation Details'!C1023="?"),ISBLANK('Hospitalisation Details'!C1023:C3365)),"Sep",'Hospitalisation Details'!C1023)</f>
        <v>Dec</v>
      </c>
      <c r="D1023" s="70">
        <v>22</v>
      </c>
      <c r="E1023" s="47" t="s">
        <v>1056</v>
      </c>
      <c r="F1023" s="80" t="s">
        <v>7025</v>
      </c>
      <c r="G1023" s="70">
        <v>48</v>
      </c>
      <c r="H1023" s="47">
        <v>0</v>
      </c>
      <c r="I1023" s="48">
        <v>8280.6200000000008</v>
      </c>
      <c r="J1023" s="47" t="s">
        <v>11</v>
      </c>
      <c r="K1023" s="47" t="s">
        <v>11</v>
      </c>
      <c r="L1023" s="47" t="s">
        <v>13</v>
      </c>
      <c r="M1023" s="20"/>
    </row>
    <row r="1024" spans="1:13" x14ac:dyDescent="0.25">
      <c r="A1024" s="47" t="str">
        <f>IF('Hospitalisation Details'!A1024:A3366="?","Unidentified",'Hospitalisation Details'!A1024)</f>
        <v>Id1314</v>
      </c>
      <c r="B1024" s="47">
        <f>IF('Hospitalisation Details'!B1024="?",AVERAGE('Hospitalisation Details'!$B$2:$B$2344),'Hospitalisation Details'!B1024)</f>
        <v>1974</v>
      </c>
      <c r="C1024" s="79" t="str">
        <f>IF(OR(('Hospitalisation Details'!C1024="?"),ISBLANK('Hospitalisation Details'!C1024:C3366)),"Sep",'Hospitalisation Details'!C1024)</f>
        <v>Jun</v>
      </c>
      <c r="D1024" s="70">
        <v>6</v>
      </c>
      <c r="E1024" s="47" t="s">
        <v>1057</v>
      </c>
      <c r="F1024" s="80" t="s">
        <v>7026</v>
      </c>
      <c r="G1024" s="70">
        <v>49</v>
      </c>
      <c r="H1024" s="47">
        <v>0</v>
      </c>
      <c r="I1024" s="48">
        <v>8283.68</v>
      </c>
      <c r="J1024" s="47" t="s">
        <v>11</v>
      </c>
      <c r="K1024" s="47" t="s">
        <v>12</v>
      </c>
      <c r="L1024" s="47" t="s">
        <v>13</v>
      </c>
      <c r="M1024" s="20"/>
    </row>
    <row r="1025" spans="1:13" x14ac:dyDescent="0.25">
      <c r="A1025" s="47" t="str">
        <f>IF('Hospitalisation Details'!A1025:A3367="?","Unidentified",'Hospitalisation Details'!A1025)</f>
        <v>Id1313</v>
      </c>
      <c r="B1025" s="47">
        <f>IF('Hospitalisation Details'!B1025="?",AVERAGE('Hospitalisation Details'!$B$2:$B$2344),'Hospitalisation Details'!B1025)</f>
        <v>1978</v>
      </c>
      <c r="C1025" s="79" t="str">
        <f>IF(OR(('Hospitalisation Details'!C1025="?"),ISBLANK('Hospitalisation Details'!C1025:C3367)),"Sep",'Hospitalisation Details'!C1025)</f>
        <v>Jun</v>
      </c>
      <c r="D1025" s="70">
        <v>26</v>
      </c>
      <c r="E1025" s="47" t="s">
        <v>1058</v>
      </c>
      <c r="F1025" s="80" t="s">
        <v>7027</v>
      </c>
      <c r="G1025" s="70">
        <v>44</v>
      </c>
      <c r="H1025" s="47">
        <v>2</v>
      </c>
      <c r="I1025" s="48">
        <v>8302.5400000000009</v>
      </c>
      <c r="J1025" s="47" t="s">
        <v>12</v>
      </c>
      <c r="K1025" s="47" t="s">
        <v>12</v>
      </c>
      <c r="L1025" s="47" t="s">
        <v>168</v>
      </c>
      <c r="M1025" s="20"/>
    </row>
    <row r="1026" spans="1:13" x14ac:dyDescent="0.25">
      <c r="A1026" s="47" t="str">
        <f>IF('Hospitalisation Details'!A1026:A3368="?","Unidentified",'Hospitalisation Details'!A1026)</f>
        <v>Id1312</v>
      </c>
      <c r="B1026" s="47">
        <f>IF('Hospitalisation Details'!B1026="?",AVERAGE('Hospitalisation Details'!$B$2:$B$2344),'Hospitalisation Details'!B1026)</f>
        <v>1979</v>
      </c>
      <c r="C1026" s="79" t="str">
        <f>IF(OR(('Hospitalisation Details'!C1026="?"),ISBLANK('Hospitalisation Details'!C1026:C3368)),"Sep",'Hospitalisation Details'!C1026)</f>
        <v>Aug</v>
      </c>
      <c r="D1026" s="70">
        <v>7</v>
      </c>
      <c r="E1026" s="47" t="s">
        <v>1059</v>
      </c>
      <c r="F1026" s="80" t="s">
        <v>7028</v>
      </c>
      <c r="G1026" s="70">
        <v>43</v>
      </c>
      <c r="H1026" s="47">
        <v>2</v>
      </c>
      <c r="I1026" s="48">
        <v>8310.84</v>
      </c>
      <c r="J1026" s="47" t="s">
        <v>11</v>
      </c>
      <c r="K1026" s="47" t="s">
        <v>11</v>
      </c>
      <c r="L1026" s="47" t="s">
        <v>23</v>
      </c>
      <c r="M1026" s="20"/>
    </row>
    <row r="1027" spans="1:13" x14ac:dyDescent="0.25">
      <c r="A1027" s="47" t="str">
        <f>IF('Hospitalisation Details'!A1027:A3369="?","Unidentified",'Hospitalisation Details'!A1027)</f>
        <v>Id1311</v>
      </c>
      <c r="B1027" s="47">
        <f>IF('Hospitalisation Details'!B1027="?",AVERAGE('Hospitalisation Details'!$B$2:$B$2344),'Hospitalisation Details'!B1027)</f>
        <v>1993</v>
      </c>
      <c r="C1027" s="79" t="str">
        <f>IF(OR(('Hospitalisation Details'!C1027="?"),ISBLANK('Hospitalisation Details'!C1027:C3369)),"Sep",'Hospitalisation Details'!C1027)</f>
        <v>Jun</v>
      </c>
      <c r="D1027" s="70">
        <v>22</v>
      </c>
      <c r="E1027" s="47" t="s">
        <v>1060</v>
      </c>
      <c r="F1027" s="80" t="s">
        <v>6444</v>
      </c>
      <c r="G1027" s="70">
        <v>29</v>
      </c>
      <c r="H1027" s="47">
        <v>0</v>
      </c>
      <c r="I1027" s="48">
        <v>8314.65</v>
      </c>
      <c r="J1027" s="47" t="s">
        <v>11</v>
      </c>
      <c r="K1027" s="47" t="s">
        <v>16</v>
      </c>
      <c r="L1027" s="47" t="s">
        <v>23</v>
      </c>
      <c r="M1027" s="20"/>
    </row>
    <row r="1028" spans="1:13" x14ac:dyDescent="0.25">
      <c r="A1028" s="47" t="str">
        <f>IF('Hospitalisation Details'!A1028:A3370="?","Unidentified",'Hospitalisation Details'!A1028)</f>
        <v>Id1310</v>
      </c>
      <c r="B1028" s="47">
        <f>IF('Hospitalisation Details'!B1028="?",AVERAGE('Hospitalisation Details'!$B$2:$B$2344),'Hospitalisation Details'!B1028)</f>
        <v>1976</v>
      </c>
      <c r="C1028" s="79" t="str">
        <f>IF(OR(('Hospitalisation Details'!C1028="?"),ISBLANK('Hospitalisation Details'!C1028:C3370)),"Sep",'Hospitalisation Details'!C1028)</f>
        <v>Jul</v>
      </c>
      <c r="D1028" s="70">
        <v>12</v>
      </c>
      <c r="E1028" s="47" t="s">
        <v>1061</v>
      </c>
      <c r="F1028" s="80" t="s">
        <v>7029</v>
      </c>
      <c r="G1028" s="70">
        <v>46</v>
      </c>
      <c r="H1028" s="47">
        <v>1</v>
      </c>
      <c r="I1028" s="48">
        <v>8334.4599999999991</v>
      </c>
      <c r="J1028" s="47" t="s">
        <v>12</v>
      </c>
      <c r="K1028" s="47" t="s">
        <v>11</v>
      </c>
      <c r="L1028" s="47" t="s">
        <v>168</v>
      </c>
      <c r="M1028" s="20"/>
    </row>
    <row r="1029" spans="1:13" x14ac:dyDescent="0.25">
      <c r="A1029" s="47" t="str">
        <f>IF('Hospitalisation Details'!A1029:A3371="?","Unidentified",'Hospitalisation Details'!A1029)</f>
        <v>Id1309</v>
      </c>
      <c r="B1029" s="47">
        <f>IF('Hospitalisation Details'!B1029="?",AVERAGE('Hospitalisation Details'!$B$2:$B$2344),'Hospitalisation Details'!B1029)</f>
        <v>1976</v>
      </c>
      <c r="C1029" s="79" t="str">
        <f>IF(OR(('Hospitalisation Details'!C1029="?"),ISBLANK('Hospitalisation Details'!C1029:C3371)),"Sep",'Hospitalisation Details'!C1029)</f>
        <v>Jul</v>
      </c>
      <c r="D1029" s="70">
        <v>20</v>
      </c>
      <c r="E1029" s="47" t="s">
        <v>1062</v>
      </c>
      <c r="F1029" s="80" t="s">
        <v>7030</v>
      </c>
      <c r="G1029" s="70">
        <v>46</v>
      </c>
      <c r="H1029" s="47">
        <v>1</v>
      </c>
      <c r="I1029" s="48">
        <v>8334.59</v>
      </c>
      <c r="J1029" s="47" t="s">
        <v>12</v>
      </c>
      <c r="K1029" s="47" t="s">
        <v>11</v>
      </c>
      <c r="L1029" s="47" t="s">
        <v>168</v>
      </c>
      <c r="M1029" s="20"/>
    </row>
    <row r="1030" spans="1:13" x14ac:dyDescent="0.25">
      <c r="A1030" s="47" t="str">
        <f>IF('Hospitalisation Details'!A1030:A3372="?","Unidentified",'Hospitalisation Details'!A1030)</f>
        <v>Id1308</v>
      </c>
      <c r="B1030" s="47">
        <f>IF('Hospitalisation Details'!B1030="?",AVERAGE('Hospitalisation Details'!$B$2:$B$2344),'Hospitalisation Details'!B1030)</f>
        <v>1976</v>
      </c>
      <c r="C1030" s="79" t="str">
        <f>IF(OR(('Hospitalisation Details'!C1030="?"),ISBLANK('Hospitalisation Details'!C1030:C3372)),"Sep",'Hospitalisation Details'!C1030)</f>
        <v>Jul</v>
      </c>
      <c r="D1030" s="70">
        <v>7</v>
      </c>
      <c r="E1030" s="47" t="s">
        <v>1063</v>
      </c>
      <c r="F1030" s="80" t="s">
        <v>7031</v>
      </c>
      <c r="G1030" s="70">
        <v>46</v>
      </c>
      <c r="H1030" s="47">
        <v>1</v>
      </c>
      <c r="I1030" s="48">
        <v>8342.91</v>
      </c>
      <c r="J1030" s="47" t="s">
        <v>12</v>
      </c>
      <c r="K1030" s="47" t="s">
        <v>16</v>
      </c>
      <c r="L1030" s="47" t="s">
        <v>168</v>
      </c>
      <c r="M1030" s="20"/>
    </row>
    <row r="1031" spans="1:13" x14ac:dyDescent="0.25">
      <c r="A1031" s="47" t="str">
        <f>IF('Hospitalisation Details'!A1031:A3373="?","Unidentified",'Hospitalisation Details'!A1031)</f>
        <v>Id1307</v>
      </c>
      <c r="B1031" s="47">
        <f>IF('Hospitalisation Details'!B1031="?",AVERAGE('Hospitalisation Details'!$B$2:$B$2344),'Hospitalisation Details'!B1031)</f>
        <v>1976</v>
      </c>
      <c r="C1031" s="79" t="str">
        <f>IF(OR(('Hospitalisation Details'!C1031="?"),ISBLANK('Hospitalisation Details'!C1031:C3373)),"Sep",'Hospitalisation Details'!C1031)</f>
        <v>Jun</v>
      </c>
      <c r="D1031" s="70">
        <v>12</v>
      </c>
      <c r="E1031" s="47" t="s">
        <v>1064</v>
      </c>
      <c r="F1031" s="80" t="s">
        <v>7032</v>
      </c>
      <c r="G1031" s="70">
        <v>46</v>
      </c>
      <c r="H1031" s="47">
        <v>2</v>
      </c>
      <c r="I1031" s="48">
        <v>8347.16</v>
      </c>
      <c r="J1031" s="47" t="s">
        <v>11</v>
      </c>
      <c r="K1031" s="47" t="s">
        <v>16</v>
      </c>
      <c r="L1031" s="47" t="s">
        <v>13</v>
      </c>
      <c r="M1031" s="20"/>
    </row>
    <row r="1032" spans="1:13" x14ac:dyDescent="0.25">
      <c r="A1032" s="47" t="str">
        <f>IF('Hospitalisation Details'!A1032:A3374="?","Unidentified",'Hospitalisation Details'!A1032)</f>
        <v>Id1306</v>
      </c>
      <c r="B1032" s="47">
        <f>IF('Hospitalisation Details'!B1032="?",AVERAGE('Hospitalisation Details'!$B$2:$B$2344),'Hospitalisation Details'!B1032)</f>
        <v>1963</v>
      </c>
      <c r="C1032" s="79" t="str">
        <f>IF(OR(('Hospitalisation Details'!C1032="?"),ISBLANK('Hospitalisation Details'!C1032:C3374)),"Sep",'Hospitalisation Details'!C1032)</f>
        <v>Sep</v>
      </c>
      <c r="D1032" s="70">
        <v>21</v>
      </c>
      <c r="E1032" s="47" t="s">
        <v>1065</v>
      </c>
      <c r="F1032" s="80" t="s">
        <v>7033</v>
      </c>
      <c r="G1032" s="70">
        <v>59</v>
      </c>
      <c r="H1032" s="47">
        <v>0</v>
      </c>
      <c r="I1032" s="48">
        <v>8355.5400000000009</v>
      </c>
      <c r="J1032" s="47" t="s">
        <v>12</v>
      </c>
      <c r="K1032" s="47" t="s">
        <v>12</v>
      </c>
      <c r="L1032" s="47" t="s">
        <v>23</v>
      </c>
      <c r="M1032" s="20"/>
    </row>
    <row r="1033" spans="1:13" x14ac:dyDescent="0.25">
      <c r="A1033" s="47" t="str">
        <f>IF('Hospitalisation Details'!A1033:A3375="?","Unidentified",'Hospitalisation Details'!A1033)</f>
        <v>Id1305</v>
      </c>
      <c r="B1033" s="47">
        <f>IF('Hospitalisation Details'!B1033="?",AVERAGE('Hospitalisation Details'!$B$2:$B$2344),'Hospitalisation Details'!B1033)</f>
        <v>1971</v>
      </c>
      <c r="C1033" s="79" t="str">
        <f>IF(OR(('Hospitalisation Details'!C1033="?"),ISBLANK('Hospitalisation Details'!C1033:C3375)),"Sep",'Hospitalisation Details'!C1033)</f>
        <v>Sep</v>
      </c>
      <c r="D1033" s="70">
        <v>4</v>
      </c>
      <c r="E1033" s="47" t="s">
        <v>1066</v>
      </c>
      <c r="F1033" s="80" t="s">
        <v>7034</v>
      </c>
      <c r="G1033" s="70">
        <v>51</v>
      </c>
      <c r="H1033" s="47">
        <v>0</v>
      </c>
      <c r="I1033" s="48">
        <v>8396.6200000000008</v>
      </c>
      <c r="J1033" s="47" t="s">
        <v>11</v>
      </c>
      <c r="K1033" s="47" t="s">
        <v>12</v>
      </c>
      <c r="L1033" s="47" t="s">
        <v>13</v>
      </c>
      <c r="M1033" s="20"/>
    </row>
    <row r="1034" spans="1:13" x14ac:dyDescent="0.25">
      <c r="A1034" s="47" t="str">
        <f>IF('Hospitalisation Details'!A1034:A3376="?","Unidentified",'Hospitalisation Details'!A1034)</f>
        <v>Id1304</v>
      </c>
      <c r="B1034" s="47">
        <f>IF('Hospitalisation Details'!B1034="?",AVERAGE('Hospitalisation Details'!$B$2:$B$2344),'Hospitalisation Details'!B1034)</f>
        <v>1971</v>
      </c>
      <c r="C1034" s="79" t="str">
        <f>IF(OR(('Hospitalisation Details'!C1034="?"),ISBLANK('Hospitalisation Details'!C1034:C3376)),"Sep",'Hospitalisation Details'!C1034)</f>
        <v>Sep</v>
      </c>
      <c r="D1034" s="70">
        <v>18</v>
      </c>
      <c r="E1034" s="47" t="s">
        <v>1067</v>
      </c>
      <c r="F1034" s="80" t="s">
        <v>7035</v>
      </c>
      <c r="G1034" s="70">
        <v>51</v>
      </c>
      <c r="H1034" s="47">
        <v>0</v>
      </c>
      <c r="I1034" s="48">
        <v>8400.01</v>
      </c>
      <c r="J1034" s="47" t="s">
        <v>11</v>
      </c>
      <c r="K1034" s="47" t="s">
        <v>12</v>
      </c>
      <c r="L1034" s="47" t="s">
        <v>13</v>
      </c>
      <c r="M1034" s="20"/>
    </row>
    <row r="1035" spans="1:13" x14ac:dyDescent="0.25">
      <c r="A1035" s="47" t="str">
        <f>IF('Hospitalisation Details'!A1035:A3377="?","Unidentified",'Hospitalisation Details'!A1035)</f>
        <v>Id1303</v>
      </c>
      <c r="B1035" s="47">
        <f>IF('Hospitalisation Details'!B1035="?",AVERAGE('Hospitalisation Details'!$B$2:$B$2344),'Hospitalisation Details'!B1035)</f>
        <v>1979</v>
      </c>
      <c r="C1035" s="79" t="str">
        <f>IF(OR(('Hospitalisation Details'!C1035="?"),ISBLANK('Hospitalisation Details'!C1035:C3377)),"Sep",'Hospitalisation Details'!C1035)</f>
        <v>Jun</v>
      </c>
      <c r="D1035" s="70">
        <v>11</v>
      </c>
      <c r="E1035" s="47" t="s">
        <v>1068</v>
      </c>
      <c r="F1035" s="80" t="s">
        <v>7036</v>
      </c>
      <c r="G1035" s="70">
        <v>43</v>
      </c>
      <c r="H1035" s="47">
        <v>3</v>
      </c>
      <c r="I1035" s="48">
        <v>8410.0499999999993</v>
      </c>
      <c r="J1035" s="47" t="s">
        <v>11</v>
      </c>
      <c r="K1035" s="47" t="s">
        <v>11</v>
      </c>
      <c r="L1035" s="47" t="s">
        <v>23</v>
      </c>
      <c r="M1035" s="20"/>
    </row>
    <row r="1036" spans="1:13" x14ac:dyDescent="0.25">
      <c r="A1036" s="47" t="str">
        <f>IF('Hospitalisation Details'!A1036:A3378="?","Unidentified",'Hospitalisation Details'!A1036)</f>
        <v>Id1302</v>
      </c>
      <c r="B1036" s="47">
        <f>IF('Hospitalisation Details'!B1036="?",AVERAGE('Hospitalisation Details'!$B$2:$B$2344),'Hospitalisation Details'!B1036)</f>
        <v>1977</v>
      </c>
      <c r="C1036" s="79" t="str">
        <f>IF(OR(('Hospitalisation Details'!C1036="?"),ISBLANK('Hospitalisation Details'!C1036:C3378)),"Sep",'Hospitalisation Details'!C1036)</f>
        <v>Sep</v>
      </c>
      <c r="D1036" s="70">
        <v>4</v>
      </c>
      <c r="E1036" s="47" t="s">
        <v>1069</v>
      </c>
      <c r="F1036" s="80" t="s">
        <v>7037</v>
      </c>
      <c r="G1036" s="70">
        <v>45</v>
      </c>
      <c r="H1036" s="47">
        <v>2</v>
      </c>
      <c r="I1036" s="48">
        <v>8413.4599999999991</v>
      </c>
      <c r="J1036" s="47" t="s">
        <v>12</v>
      </c>
      <c r="K1036" s="47" t="s">
        <v>16</v>
      </c>
      <c r="L1036" s="47" t="s">
        <v>23</v>
      </c>
      <c r="M1036" s="20"/>
    </row>
    <row r="1037" spans="1:13" x14ac:dyDescent="0.25">
      <c r="A1037" s="47" t="str">
        <f>IF('Hospitalisation Details'!A1037:A3379="?","Unidentified",'Hospitalisation Details'!A1037)</f>
        <v>Id1301</v>
      </c>
      <c r="B1037" s="47">
        <f>IF('Hospitalisation Details'!B1037="?",AVERAGE('Hospitalisation Details'!$B$2:$B$2344),'Hospitalisation Details'!B1037)</f>
        <v>1975</v>
      </c>
      <c r="C1037" s="79" t="str">
        <f>IF(OR(('Hospitalisation Details'!C1037="?"),ISBLANK('Hospitalisation Details'!C1037:C3379)),"Sep",'Hospitalisation Details'!C1037)</f>
        <v>Sep</v>
      </c>
      <c r="D1037" s="70">
        <v>28</v>
      </c>
      <c r="E1037" s="47" t="s">
        <v>1070</v>
      </c>
      <c r="F1037" s="80" t="s">
        <v>7038</v>
      </c>
      <c r="G1037" s="70">
        <v>47</v>
      </c>
      <c r="H1037" s="47">
        <v>1</v>
      </c>
      <c r="I1037" s="48">
        <v>8428.07</v>
      </c>
      <c r="J1037" s="47" t="s">
        <v>12</v>
      </c>
      <c r="K1037" s="47" t="s">
        <v>11</v>
      </c>
      <c r="L1037" s="47" t="s">
        <v>23</v>
      </c>
      <c r="M1037" s="20"/>
    </row>
    <row r="1038" spans="1:13" x14ac:dyDescent="0.25">
      <c r="A1038" s="47" t="str">
        <f>IF('Hospitalisation Details'!A1038:A3380="?","Unidentified",'Hospitalisation Details'!A1038)</f>
        <v>Id1300</v>
      </c>
      <c r="B1038" s="47">
        <f>IF('Hospitalisation Details'!B1038="?",AVERAGE('Hospitalisation Details'!$B$2:$B$2344),'Hospitalisation Details'!B1038)</f>
        <v>1963</v>
      </c>
      <c r="C1038" s="79" t="str">
        <f>IF(OR(('Hospitalisation Details'!C1038="?"),ISBLANK('Hospitalisation Details'!C1038:C3380)),"Sep",'Hospitalisation Details'!C1038)</f>
        <v>Sep</v>
      </c>
      <c r="D1038" s="70">
        <v>24</v>
      </c>
      <c r="E1038" s="47" t="s">
        <v>1071</v>
      </c>
      <c r="F1038" s="80" t="s">
        <v>7039</v>
      </c>
      <c r="G1038" s="70">
        <v>59</v>
      </c>
      <c r="H1038" s="47">
        <v>0</v>
      </c>
      <c r="I1038" s="48">
        <v>8440.0499999999993</v>
      </c>
      <c r="J1038" s="47" t="s">
        <v>12</v>
      </c>
      <c r="K1038" s="47" t="s">
        <v>11</v>
      </c>
      <c r="L1038" s="47" t="s">
        <v>13</v>
      </c>
      <c r="M1038" s="20"/>
    </row>
    <row r="1039" spans="1:13" x14ac:dyDescent="0.25">
      <c r="A1039" s="47" t="str">
        <f>IF('Hospitalisation Details'!A1039:A3381="?","Unidentified",'Hospitalisation Details'!A1039)</f>
        <v>Id1299</v>
      </c>
      <c r="B1039" s="47">
        <f>IF('Hospitalisation Details'!B1039="?",AVERAGE('Hospitalisation Details'!$B$2:$B$2344),'Hospitalisation Details'!B1039)</f>
        <v>1972</v>
      </c>
      <c r="C1039" s="79" t="str">
        <f>IF(OR(('Hospitalisation Details'!C1039="?"),ISBLANK('Hospitalisation Details'!C1039:C3381)),"Sep",'Hospitalisation Details'!C1039)</f>
        <v>Sep</v>
      </c>
      <c r="D1039" s="70">
        <v>9</v>
      </c>
      <c r="E1039" s="47" t="s">
        <v>1072</v>
      </c>
      <c r="F1039" s="80" t="s">
        <v>7040</v>
      </c>
      <c r="G1039" s="70">
        <v>50</v>
      </c>
      <c r="H1039" s="47">
        <v>0</v>
      </c>
      <c r="I1039" s="48">
        <v>8442.67</v>
      </c>
      <c r="J1039" s="47" t="s">
        <v>11</v>
      </c>
      <c r="K1039" s="47" t="s">
        <v>12</v>
      </c>
      <c r="L1039" s="47" t="s">
        <v>13</v>
      </c>
      <c r="M1039" s="20"/>
    </row>
    <row r="1040" spans="1:13" x14ac:dyDescent="0.25">
      <c r="A1040" s="47" t="str">
        <f>IF('Hospitalisation Details'!A1040:A3382="?","Unidentified",'Hospitalisation Details'!A1040)</f>
        <v>Id1298</v>
      </c>
      <c r="B1040" s="47">
        <f>IF('Hospitalisation Details'!B1040="?",AVERAGE('Hospitalisation Details'!$B$2:$B$2344),'Hospitalisation Details'!B1040)</f>
        <v>1972</v>
      </c>
      <c r="C1040" s="79" t="str">
        <f>IF(OR(('Hospitalisation Details'!C1040="?"),ISBLANK('Hospitalisation Details'!C1040:C3382)),"Sep",'Hospitalisation Details'!C1040)</f>
        <v>Sep</v>
      </c>
      <c r="D1040" s="70">
        <v>4</v>
      </c>
      <c r="E1040" s="47" t="s">
        <v>1073</v>
      </c>
      <c r="F1040" s="80" t="s">
        <v>7041</v>
      </c>
      <c r="G1040" s="70">
        <v>50</v>
      </c>
      <c r="H1040" s="47">
        <v>0</v>
      </c>
      <c r="I1040" s="48">
        <v>8444.4699999999993</v>
      </c>
      <c r="J1040" s="47" t="s">
        <v>12</v>
      </c>
      <c r="K1040" s="47" t="s">
        <v>16</v>
      </c>
      <c r="L1040" s="47" t="s">
        <v>42</v>
      </c>
      <c r="M1040" s="20"/>
    </row>
    <row r="1041" spans="1:13" x14ac:dyDescent="0.25">
      <c r="A1041" s="47" t="str">
        <f>IF('Hospitalisation Details'!A1041:A3383="?","Unidentified",'Hospitalisation Details'!A1041)</f>
        <v>Id1297</v>
      </c>
      <c r="B1041" s="47">
        <f>IF('Hospitalisation Details'!B1041="?",AVERAGE('Hospitalisation Details'!$B$2:$B$2344),'Hospitalisation Details'!B1041)</f>
        <v>1966</v>
      </c>
      <c r="C1041" s="79" t="str">
        <f>IF(OR(('Hospitalisation Details'!C1041="?"),ISBLANK('Hospitalisation Details'!C1041:C3383)),"Sep",'Hospitalisation Details'!C1041)</f>
        <v>Jun</v>
      </c>
      <c r="D1041" s="70">
        <v>12</v>
      </c>
      <c r="E1041" s="47" t="s">
        <v>1074</v>
      </c>
      <c r="F1041" s="80" t="s">
        <v>7042</v>
      </c>
      <c r="G1041" s="70">
        <v>56</v>
      </c>
      <c r="H1041" s="47">
        <v>0</v>
      </c>
      <c r="I1041" s="48">
        <v>8448.66</v>
      </c>
      <c r="J1041" s="47" t="s">
        <v>12</v>
      </c>
      <c r="K1041" s="47" t="s">
        <v>16</v>
      </c>
      <c r="L1041" s="47" t="s">
        <v>13</v>
      </c>
      <c r="M1041" s="20"/>
    </row>
    <row r="1042" spans="1:13" x14ac:dyDescent="0.25">
      <c r="A1042" s="47" t="str">
        <f>IF('Hospitalisation Details'!A1042:A3384="?","Unidentified",'Hospitalisation Details'!A1042)</f>
        <v>Id1296</v>
      </c>
      <c r="B1042" s="47">
        <f>IF('Hospitalisation Details'!B1042="?",AVERAGE('Hospitalisation Details'!$B$2:$B$2344),'Hospitalisation Details'!B1042)</f>
        <v>1984</v>
      </c>
      <c r="C1042" s="79" t="str">
        <f>IF(OR(('Hospitalisation Details'!C1042="?"),ISBLANK('Hospitalisation Details'!C1042:C3384)),"Sep",'Hospitalisation Details'!C1042)</f>
        <v>Jun</v>
      </c>
      <c r="D1042" s="70">
        <v>19</v>
      </c>
      <c r="E1042" s="47" t="s">
        <v>1075</v>
      </c>
      <c r="F1042" s="80" t="s">
        <v>7043</v>
      </c>
      <c r="G1042" s="70">
        <v>38</v>
      </c>
      <c r="H1042" s="47">
        <v>3</v>
      </c>
      <c r="I1042" s="48">
        <v>8450.82</v>
      </c>
      <c r="J1042" s="47" t="s">
        <v>11</v>
      </c>
      <c r="K1042" s="47" t="s">
        <v>11</v>
      </c>
      <c r="L1042" s="47" t="s">
        <v>200</v>
      </c>
      <c r="M1042" s="20"/>
    </row>
    <row r="1043" spans="1:13" x14ac:dyDescent="0.25">
      <c r="A1043" s="47" t="str">
        <f>IF('Hospitalisation Details'!A1043:A3385="?","Unidentified",'Hospitalisation Details'!A1043)</f>
        <v>Id1295</v>
      </c>
      <c r="B1043" s="47">
        <f>IF('Hospitalisation Details'!B1043="?",AVERAGE('Hospitalisation Details'!$B$2:$B$2344),'Hospitalisation Details'!B1043)</f>
        <v>1972</v>
      </c>
      <c r="C1043" s="79" t="str">
        <f>IF(OR(('Hospitalisation Details'!C1043="?"),ISBLANK('Hospitalisation Details'!C1043:C3385)),"Sep",'Hospitalisation Details'!C1043)</f>
        <v>Dec</v>
      </c>
      <c r="D1043" s="70">
        <v>26</v>
      </c>
      <c r="E1043" s="47" t="s">
        <v>1076</v>
      </c>
      <c r="F1043" s="80" t="s">
        <v>7044</v>
      </c>
      <c r="G1043" s="70">
        <v>50</v>
      </c>
      <c r="H1043" s="47">
        <v>0</v>
      </c>
      <c r="I1043" s="48">
        <v>8457.82</v>
      </c>
      <c r="J1043" s="47" t="s">
        <v>11</v>
      </c>
      <c r="K1043" s="47" t="s">
        <v>12</v>
      </c>
      <c r="L1043" s="47" t="s">
        <v>42</v>
      </c>
      <c r="M1043" s="20"/>
    </row>
    <row r="1044" spans="1:13" x14ac:dyDescent="0.25">
      <c r="A1044" s="47" t="str">
        <f>IF('Hospitalisation Details'!A1044:A3386="?","Unidentified",'Hospitalisation Details'!A1044)</f>
        <v>Id1294</v>
      </c>
      <c r="B1044" s="47">
        <f>IF('Hospitalisation Details'!B1044="?",AVERAGE('Hospitalisation Details'!$B$2:$B$2344),'Hospitalisation Details'!B1044)</f>
        <v>1992</v>
      </c>
      <c r="C1044" s="79" t="str">
        <f>IF(OR(('Hospitalisation Details'!C1044="?"),ISBLANK('Hospitalisation Details'!C1044:C3386)),"Sep",'Hospitalisation Details'!C1044)</f>
        <v>Sep</v>
      </c>
      <c r="D1044" s="70">
        <v>9</v>
      </c>
      <c r="E1044" s="47" t="s">
        <v>1077</v>
      </c>
      <c r="F1044" s="80" t="s">
        <v>7045</v>
      </c>
      <c r="G1044" s="70">
        <v>30</v>
      </c>
      <c r="H1044" s="47">
        <v>0</v>
      </c>
      <c r="I1044" s="48">
        <v>8466.35</v>
      </c>
      <c r="J1044" s="47" t="s">
        <v>11</v>
      </c>
      <c r="K1044" s="47" t="s">
        <v>11</v>
      </c>
      <c r="L1044" s="47" t="s">
        <v>23</v>
      </c>
      <c r="M1044" s="20"/>
    </row>
    <row r="1045" spans="1:13" x14ac:dyDescent="0.25">
      <c r="A1045" s="47" t="str">
        <f>IF('Hospitalisation Details'!A1045:A3387="?","Unidentified",'Hospitalisation Details'!A1045)</f>
        <v>Id1293</v>
      </c>
      <c r="B1045" s="47">
        <f>IF('Hospitalisation Details'!B1045="?",AVERAGE('Hospitalisation Details'!$B$2:$B$2344),'Hospitalisation Details'!B1045)</f>
        <v>1993</v>
      </c>
      <c r="C1045" s="79" t="str">
        <f>IF(OR(('Hospitalisation Details'!C1045="?"),ISBLANK('Hospitalisation Details'!C1045:C3387)),"Sep",'Hospitalisation Details'!C1045)</f>
        <v>Nov</v>
      </c>
      <c r="D1045" s="70">
        <v>10</v>
      </c>
      <c r="E1045" s="47" t="s">
        <v>1078</v>
      </c>
      <c r="F1045" s="80" t="s">
        <v>7046</v>
      </c>
      <c r="G1045" s="70">
        <v>29</v>
      </c>
      <c r="H1045" s="47">
        <v>0</v>
      </c>
      <c r="I1045" s="48">
        <v>8471.65</v>
      </c>
      <c r="J1045" s="47" t="s">
        <v>11</v>
      </c>
      <c r="K1045" s="47" t="s">
        <v>16</v>
      </c>
      <c r="L1045" s="47" t="s">
        <v>23</v>
      </c>
      <c r="M1045" s="20"/>
    </row>
    <row r="1046" spans="1:13" x14ac:dyDescent="0.25">
      <c r="A1046" s="47" t="str">
        <f>IF('Hospitalisation Details'!A1046:A3388="?","Unidentified",'Hospitalisation Details'!A1046)</f>
        <v>Id1292</v>
      </c>
      <c r="B1046" s="47">
        <f>IF('Hospitalisation Details'!B1046="?",AVERAGE('Hospitalisation Details'!$B$2:$B$2344),'Hospitalisation Details'!B1046)</f>
        <v>1977</v>
      </c>
      <c r="C1046" s="79" t="str">
        <f>IF(OR(('Hospitalisation Details'!C1046="?"),ISBLANK('Hospitalisation Details'!C1046:C3388)),"Sep",'Hospitalisation Details'!C1046)</f>
        <v>Dec</v>
      </c>
      <c r="D1046" s="70">
        <v>26</v>
      </c>
      <c r="E1046" s="47" t="s">
        <v>1079</v>
      </c>
      <c r="F1046" s="80" t="s">
        <v>7047</v>
      </c>
      <c r="G1046" s="70">
        <v>45</v>
      </c>
      <c r="H1046" s="47">
        <v>2</v>
      </c>
      <c r="I1046" s="48">
        <v>8515.76</v>
      </c>
      <c r="J1046" s="47" t="s">
        <v>11</v>
      </c>
      <c r="K1046" s="47" t="s">
        <v>11</v>
      </c>
      <c r="L1046" s="47" t="s">
        <v>13</v>
      </c>
      <c r="M1046" s="20"/>
    </row>
    <row r="1047" spans="1:13" x14ac:dyDescent="0.25">
      <c r="A1047" s="47" t="str">
        <f>IF('Hospitalisation Details'!A1047:A3389="?","Unidentified",'Hospitalisation Details'!A1047)</f>
        <v>Id1291</v>
      </c>
      <c r="B1047" s="47">
        <f>IF('Hospitalisation Details'!B1047="?",AVERAGE('Hospitalisation Details'!$B$2:$B$2344),'Hospitalisation Details'!B1047)</f>
        <v>1977</v>
      </c>
      <c r="C1047" s="79" t="str">
        <f>IF(OR(('Hospitalisation Details'!C1047="?"),ISBLANK('Hospitalisation Details'!C1047:C3389)),"Sep",'Hospitalisation Details'!C1047)</f>
        <v>Jun</v>
      </c>
      <c r="D1047" s="70">
        <v>21</v>
      </c>
      <c r="E1047" s="47" t="s">
        <v>1080</v>
      </c>
      <c r="F1047" s="80" t="s">
        <v>7048</v>
      </c>
      <c r="G1047" s="70">
        <v>45</v>
      </c>
      <c r="H1047" s="47">
        <v>2</v>
      </c>
      <c r="I1047" s="48">
        <v>8516.83</v>
      </c>
      <c r="J1047" s="47" t="s">
        <v>11</v>
      </c>
      <c r="K1047" s="47" t="s">
        <v>16</v>
      </c>
      <c r="L1047" s="47" t="s">
        <v>13</v>
      </c>
      <c r="M1047" s="20"/>
    </row>
    <row r="1048" spans="1:13" x14ac:dyDescent="0.25">
      <c r="A1048" s="47" t="str">
        <f>IF('Hospitalisation Details'!A1048:A3390="?","Unidentified",'Hospitalisation Details'!A1048)</f>
        <v>Id1290</v>
      </c>
      <c r="B1048" s="47">
        <f>IF('Hospitalisation Details'!B1048="?",AVERAGE('Hospitalisation Details'!$B$2:$B$2344),'Hospitalisation Details'!B1048)</f>
        <v>1977</v>
      </c>
      <c r="C1048" s="79" t="str">
        <f>IF(OR(('Hospitalisation Details'!C1048="?"),ISBLANK('Hospitalisation Details'!C1048:C3390)),"Sep",'Hospitalisation Details'!C1048)</f>
        <v>Dec</v>
      </c>
      <c r="D1048" s="70">
        <v>29</v>
      </c>
      <c r="E1048" s="47" t="s">
        <v>1081</v>
      </c>
      <c r="F1048" s="80" t="s">
        <v>7049</v>
      </c>
      <c r="G1048" s="70">
        <v>45</v>
      </c>
      <c r="H1048" s="47">
        <v>2</v>
      </c>
      <c r="I1048" s="48">
        <v>8520.0300000000007</v>
      </c>
      <c r="J1048" s="47" t="s">
        <v>11</v>
      </c>
      <c r="K1048" s="47" t="s">
        <v>12</v>
      </c>
      <c r="L1048" s="47" t="s">
        <v>42</v>
      </c>
      <c r="M1048" s="20"/>
    </row>
    <row r="1049" spans="1:13" x14ac:dyDescent="0.25">
      <c r="A1049" s="47" t="str">
        <f>IF('Hospitalisation Details'!A1049:A3391="?","Unidentified",'Hospitalisation Details'!A1049)</f>
        <v>Id1289</v>
      </c>
      <c r="B1049" s="47">
        <f>IF('Hospitalisation Details'!B1049="?",AVERAGE('Hospitalisation Details'!$B$2:$B$2344),'Hospitalisation Details'!B1049)</f>
        <v>1979</v>
      </c>
      <c r="C1049" s="79" t="str">
        <f>IF(OR(('Hospitalisation Details'!C1049="?"),ISBLANK('Hospitalisation Details'!C1049:C3391)),"Sep",'Hospitalisation Details'!C1049)</f>
        <v>Aug</v>
      </c>
      <c r="D1049" s="70">
        <v>13</v>
      </c>
      <c r="E1049" s="47" t="s">
        <v>1082</v>
      </c>
      <c r="F1049" s="80" t="s">
        <v>7050</v>
      </c>
      <c r="G1049" s="70">
        <v>43</v>
      </c>
      <c r="H1049" s="47">
        <v>3</v>
      </c>
      <c r="I1049" s="48">
        <v>8522</v>
      </c>
      <c r="J1049" s="47" t="s">
        <v>11</v>
      </c>
      <c r="K1049" s="47" t="s">
        <v>11</v>
      </c>
      <c r="L1049" s="47" t="s">
        <v>42</v>
      </c>
      <c r="M1049" s="20"/>
    </row>
    <row r="1050" spans="1:13" x14ac:dyDescent="0.25">
      <c r="A1050" s="47" t="str">
        <f>IF('Hospitalisation Details'!A1050:A3392="?","Unidentified",'Hospitalisation Details'!A1050)</f>
        <v>Id1288</v>
      </c>
      <c r="B1050" s="47">
        <f>IF('Hospitalisation Details'!B1050="?",AVERAGE('Hospitalisation Details'!$B$2:$B$2344),'Hospitalisation Details'!B1050)</f>
        <v>1977</v>
      </c>
      <c r="C1050" s="79" t="str">
        <f>IF(OR(('Hospitalisation Details'!C1050="?"),ISBLANK('Hospitalisation Details'!C1050:C3392)),"Sep",'Hospitalisation Details'!C1050)</f>
        <v>Jul</v>
      </c>
      <c r="D1050" s="70">
        <v>26</v>
      </c>
      <c r="E1050" s="47" t="s">
        <v>1083</v>
      </c>
      <c r="F1050" s="80" t="s">
        <v>7051</v>
      </c>
      <c r="G1050" s="70">
        <v>45</v>
      </c>
      <c r="H1050" s="47">
        <v>2</v>
      </c>
      <c r="I1050" s="48">
        <v>8527.5300000000007</v>
      </c>
      <c r="J1050" s="47" t="s">
        <v>11</v>
      </c>
      <c r="K1050" s="47" t="s">
        <v>11</v>
      </c>
      <c r="L1050" s="47" t="s">
        <v>13</v>
      </c>
      <c r="M1050" s="20"/>
    </row>
    <row r="1051" spans="1:13" x14ac:dyDescent="0.25">
      <c r="A1051" s="47" t="str">
        <f>IF('Hospitalisation Details'!A1051:A3393="?","Unidentified",'Hospitalisation Details'!A1051)</f>
        <v>Id1287</v>
      </c>
      <c r="B1051" s="81">
        <f>IF('Hospitalisation Details'!B1051="?",AVERAGE('Hospitalisation Details'!$B$2:$B$2344),'Hospitalisation Details'!B1051)</f>
        <v>1982.841520717642</v>
      </c>
      <c r="C1051" s="79" t="str">
        <f>IF(OR(('Hospitalisation Details'!C1051="?"),ISBLANK('Hospitalisation Details'!C1051:C3393)),"Sep",'Hospitalisation Details'!C1051)</f>
        <v>Jul</v>
      </c>
      <c r="D1051" s="70">
        <v>24</v>
      </c>
      <c r="E1051" s="47" t="s">
        <v>1084</v>
      </c>
      <c r="F1051" s="82">
        <v>30521</v>
      </c>
      <c r="G1051" s="70">
        <v>40</v>
      </c>
      <c r="H1051" s="47">
        <v>0</v>
      </c>
      <c r="I1051" s="48">
        <v>8534.67</v>
      </c>
      <c r="J1051" s="47" t="s">
        <v>11</v>
      </c>
      <c r="K1051" s="47" t="s">
        <v>12</v>
      </c>
      <c r="L1051" s="47" t="s">
        <v>247</v>
      </c>
      <c r="M1051" s="20"/>
    </row>
    <row r="1052" spans="1:13" x14ac:dyDescent="0.25">
      <c r="A1052" s="47" t="str">
        <f>IF('Hospitalisation Details'!A1052:A3394="?","Unidentified",'Hospitalisation Details'!A1052)</f>
        <v>Id1286</v>
      </c>
      <c r="B1052" s="47">
        <f>IF('Hospitalisation Details'!B1052="?",AVERAGE('Hospitalisation Details'!$B$2:$B$2344),'Hospitalisation Details'!B1052)</f>
        <v>1981</v>
      </c>
      <c r="C1052" s="79" t="str">
        <f>IF(OR(('Hospitalisation Details'!C1052="?"),ISBLANK('Hospitalisation Details'!C1052:C3394)),"Sep",'Hospitalisation Details'!C1052)</f>
        <v>Dec</v>
      </c>
      <c r="D1052" s="70">
        <v>27</v>
      </c>
      <c r="E1052" s="47" t="s">
        <v>1085</v>
      </c>
      <c r="F1052" s="80" t="s">
        <v>7052</v>
      </c>
      <c r="G1052" s="70">
        <v>41</v>
      </c>
      <c r="H1052" s="47">
        <v>3</v>
      </c>
      <c r="I1052" s="48">
        <v>8538.2900000000009</v>
      </c>
      <c r="J1052" s="47" t="s">
        <v>11</v>
      </c>
      <c r="K1052" s="47" t="s">
        <v>12</v>
      </c>
      <c r="L1052" s="47" t="s">
        <v>247</v>
      </c>
      <c r="M1052" s="20"/>
    </row>
    <row r="1053" spans="1:13" x14ac:dyDescent="0.25">
      <c r="A1053" s="47" t="str">
        <f>IF('Hospitalisation Details'!A1053:A3395="?","Unidentified",'Hospitalisation Details'!A1053)</f>
        <v>Id1285</v>
      </c>
      <c r="B1053" s="47">
        <f>IF('Hospitalisation Details'!B1053="?",AVERAGE('Hospitalisation Details'!$B$2:$B$2344),'Hospitalisation Details'!B1053)</f>
        <v>1975</v>
      </c>
      <c r="C1053" s="79" t="str">
        <f>IF(OR(('Hospitalisation Details'!C1053="?"),ISBLANK('Hospitalisation Details'!C1053:C3395)),"Sep",'Hospitalisation Details'!C1053)</f>
        <v>Nov</v>
      </c>
      <c r="D1053" s="70">
        <v>6</v>
      </c>
      <c r="E1053" s="47" t="s">
        <v>1086</v>
      </c>
      <c r="F1053" s="80" t="s">
        <v>7053</v>
      </c>
      <c r="G1053" s="70">
        <v>47</v>
      </c>
      <c r="H1053" s="47">
        <v>1</v>
      </c>
      <c r="I1053" s="48">
        <v>8539.67</v>
      </c>
      <c r="J1053" s="47" t="s">
        <v>11</v>
      </c>
      <c r="K1053" s="47" t="s">
        <v>12</v>
      </c>
      <c r="L1053" s="47" t="s">
        <v>42</v>
      </c>
      <c r="M1053" s="20"/>
    </row>
    <row r="1054" spans="1:13" x14ac:dyDescent="0.25">
      <c r="A1054" s="47" t="str">
        <f>IF('Hospitalisation Details'!A1054:A3396="?","Unidentified",'Hospitalisation Details'!A1054)</f>
        <v>Id1284</v>
      </c>
      <c r="B1054" s="81">
        <f>IF('Hospitalisation Details'!B1054="?",AVERAGE('Hospitalisation Details'!$B$2:$B$2344),'Hospitalisation Details'!B1054)</f>
        <v>1982.841520717642</v>
      </c>
      <c r="C1054" s="79" t="str">
        <f>IF(OR(('Hospitalisation Details'!C1054="?"),ISBLANK('Hospitalisation Details'!C1054:C3396)),"Sep",'Hospitalisation Details'!C1054)</f>
        <v>Dec</v>
      </c>
      <c r="D1054" s="70">
        <v>12</v>
      </c>
      <c r="E1054" s="47" t="s">
        <v>1087</v>
      </c>
      <c r="F1054" s="83">
        <v>30662</v>
      </c>
      <c r="G1054" s="70">
        <v>40</v>
      </c>
      <c r="H1054" s="47">
        <v>1</v>
      </c>
      <c r="I1054" s="48">
        <v>8547.69</v>
      </c>
      <c r="J1054" s="47" t="s">
        <v>11</v>
      </c>
      <c r="K1054" s="47" t="s">
        <v>16</v>
      </c>
      <c r="L1054" s="47" t="s">
        <v>13</v>
      </c>
      <c r="M1054" s="20"/>
    </row>
    <row r="1055" spans="1:13" x14ac:dyDescent="0.25">
      <c r="A1055" s="47" t="str">
        <f>IF('Hospitalisation Details'!A1055:A3397="?","Unidentified",'Hospitalisation Details'!A1055)</f>
        <v>Id1283</v>
      </c>
      <c r="B1055" s="47">
        <f>IF('Hospitalisation Details'!B1055="?",AVERAGE('Hospitalisation Details'!$B$2:$B$2344),'Hospitalisation Details'!B1055)</f>
        <v>1975</v>
      </c>
      <c r="C1055" s="79" t="str">
        <f>IF(OR(('Hospitalisation Details'!C1055="?"),ISBLANK('Hospitalisation Details'!C1055:C3397)),"Sep",'Hospitalisation Details'!C1055)</f>
        <v>Aug</v>
      </c>
      <c r="D1055" s="70">
        <v>6</v>
      </c>
      <c r="E1055" s="47" t="s">
        <v>1088</v>
      </c>
      <c r="F1055" s="80" t="s">
        <v>7054</v>
      </c>
      <c r="G1055" s="70">
        <v>47</v>
      </c>
      <c r="H1055" s="47">
        <v>1</v>
      </c>
      <c r="I1055" s="48">
        <v>8551.35</v>
      </c>
      <c r="J1055" s="47" t="s">
        <v>11</v>
      </c>
      <c r="K1055" s="47" t="s">
        <v>11</v>
      </c>
      <c r="L1055" s="47" t="s">
        <v>42</v>
      </c>
      <c r="M1055" s="20"/>
    </row>
    <row r="1056" spans="1:13" x14ac:dyDescent="0.25">
      <c r="A1056" s="47" t="str">
        <f>IF('Hospitalisation Details'!A1056:A3398="?","Unidentified",'Hospitalisation Details'!A1056)</f>
        <v>Id1282</v>
      </c>
      <c r="B1056" s="47">
        <f>IF('Hospitalisation Details'!B1056="?",AVERAGE('Hospitalisation Details'!$B$2:$B$2344),'Hospitalisation Details'!B1056)</f>
        <v>1975</v>
      </c>
      <c r="C1056" s="79" t="str">
        <f>IF(OR(('Hospitalisation Details'!C1056="?"),ISBLANK('Hospitalisation Details'!C1056:C3398)),"Sep",'Hospitalisation Details'!C1056)</f>
        <v>Aug</v>
      </c>
      <c r="D1056" s="70">
        <v>21</v>
      </c>
      <c r="E1056" s="47" t="s">
        <v>1089</v>
      </c>
      <c r="F1056" s="80" t="s">
        <v>7055</v>
      </c>
      <c r="G1056" s="70">
        <v>47</v>
      </c>
      <c r="H1056" s="47">
        <v>1</v>
      </c>
      <c r="I1056" s="48">
        <v>8556.91</v>
      </c>
      <c r="J1056" s="47" t="s">
        <v>11</v>
      </c>
      <c r="K1056" s="47" t="s">
        <v>16</v>
      </c>
      <c r="L1056" s="47" t="s">
        <v>42</v>
      </c>
      <c r="M1056" s="20"/>
    </row>
    <row r="1057" spans="1:13" x14ac:dyDescent="0.25">
      <c r="A1057" s="47" t="str">
        <f>IF('Hospitalisation Details'!A1057:A3399="?","Unidentified",'Hospitalisation Details'!A1057)</f>
        <v>Id1281</v>
      </c>
      <c r="B1057" s="47">
        <f>IF('Hospitalisation Details'!B1057="?",AVERAGE('Hospitalisation Details'!$B$2:$B$2344),'Hospitalisation Details'!B1057)</f>
        <v>1988</v>
      </c>
      <c r="C1057" s="79" t="str">
        <f>IF(OR(('Hospitalisation Details'!C1057="?"),ISBLANK('Hospitalisation Details'!C1057:C3399)),"Sep",'Hospitalisation Details'!C1057)</f>
        <v>Sep</v>
      </c>
      <c r="D1057" s="70">
        <v>21</v>
      </c>
      <c r="E1057" s="47" t="s">
        <v>1090</v>
      </c>
      <c r="F1057" s="80" t="s">
        <v>7056</v>
      </c>
      <c r="G1057" s="70">
        <v>34</v>
      </c>
      <c r="H1057" s="47">
        <v>3</v>
      </c>
      <c r="I1057" s="48">
        <v>8567.25</v>
      </c>
      <c r="J1057" s="47" t="s">
        <v>11</v>
      </c>
      <c r="K1057" s="47" t="s">
        <v>16</v>
      </c>
      <c r="L1057" s="47" t="s">
        <v>23</v>
      </c>
      <c r="M1057" s="20"/>
    </row>
    <row r="1058" spans="1:13" x14ac:dyDescent="0.25">
      <c r="A1058" s="47" t="str">
        <f>IF('Hospitalisation Details'!A1058:A3400="?","Unidentified",'Hospitalisation Details'!A1058)</f>
        <v>Id1280</v>
      </c>
      <c r="B1058" s="47">
        <f>IF('Hospitalisation Details'!B1058="?",AVERAGE('Hospitalisation Details'!$B$2:$B$2344),'Hospitalisation Details'!B1058)</f>
        <v>1975</v>
      </c>
      <c r="C1058" s="79" t="str">
        <f>IF(OR(('Hospitalisation Details'!C1058="?"),ISBLANK('Hospitalisation Details'!C1058:C3400)),"Sep",'Hospitalisation Details'!C1058)</f>
        <v>Sep</v>
      </c>
      <c r="D1058" s="70">
        <v>26</v>
      </c>
      <c r="E1058" s="47" t="s">
        <v>1091</v>
      </c>
      <c r="F1058" s="80" t="s">
        <v>7057</v>
      </c>
      <c r="G1058" s="70">
        <v>47</v>
      </c>
      <c r="H1058" s="47">
        <v>1</v>
      </c>
      <c r="I1058" s="48">
        <v>8569.86</v>
      </c>
      <c r="J1058" s="47" t="s">
        <v>11</v>
      </c>
      <c r="K1058" s="47" t="s">
        <v>12</v>
      </c>
      <c r="L1058" s="47" t="s">
        <v>13</v>
      </c>
      <c r="M1058" s="20"/>
    </row>
    <row r="1059" spans="1:13" x14ac:dyDescent="0.25">
      <c r="A1059" s="47" t="str">
        <f>IF('Hospitalisation Details'!A1059:A3401="?","Unidentified",'Hospitalisation Details'!A1059)</f>
        <v>Id1279</v>
      </c>
      <c r="B1059" s="70">
        <f>IF('Hospitalisation Details'!B1059="?",AVERAGE('Hospitalisation Details'!$B$2:$B$2344),'Hospitalisation Details'!B1059)</f>
        <v>1982</v>
      </c>
      <c r="C1059" s="79" t="str">
        <f>IF(OR(('Hospitalisation Details'!C1059="?"),ISBLANK('Hospitalisation Details'!C1059:C3401)),"Sep",'Hospitalisation Details'!C1059)</f>
        <v>Dec</v>
      </c>
      <c r="D1059" s="70">
        <v>6</v>
      </c>
      <c r="E1059" s="47" t="s">
        <v>1092</v>
      </c>
      <c r="F1059" s="80" t="s">
        <v>7058</v>
      </c>
      <c r="G1059" s="70">
        <v>40</v>
      </c>
      <c r="H1059" s="47">
        <v>3</v>
      </c>
      <c r="I1059" s="48">
        <v>8572.0400000000009</v>
      </c>
      <c r="J1059" s="47" t="s">
        <v>11</v>
      </c>
      <c r="K1059" s="47" t="s">
        <v>11</v>
      </c>
      <c r="L1059" s="47" t="s">
        <v>300</v>
      </c>
      <c r="M1059" s="20"/>
    </row>
    <row r="1060" spans="1:13" x14ac:dyDescent="0.25">
      <c r="A1060" s="47" t="str">
        <f>IF('Hospitalisation Details'!A1060:A3402="?","Unidentified",'Hospitalisation Details'!A1060)</f>
        <v>Id1278</v>
      </c>
      <c r="B1060" s="47">
        <f>IF('Hospitalisation Details'!B1060="?",AVERAGE('Hospitalisation Details'!$B$2:$B$2344),'Hospitalisation Details'!B1060)</f>
        <v>1987</v>
      </c>
      <c r="C1060" s="79" t="str">
        <f>IF(OR(('Hospitalisation Details'!C1060="?"),ISBLANK('Hospitalisation Details'!C1060:C3402)),"Sep",'Hospitalisation Details'!C1060)</f>
        <v>Nov</v>
      </c>
      <c r="D1060" s="70">
        <v>11</v>
      </c>
      <c r="E1060" s="47" t="s">
        <v>1093</v>
      </c>
      <c r="F1060" s="80" t="s">
        <v>7059</v>
      </c>
      <c r="G1060" s="70">
        <v>35</v>
      </c>
      <c r="H1060" s="47">
        <v>3</v>
      </c>
      <c r="I1060" s="48">
        <v>8573.2999999999993</v>
      </c>
      <c r="J1060" s="47" t="s">
        <v>11</v>
      </c>
      <c r="K1060" s="47" t="s">
        <v>11</v>
      </c>
      <c r="L1060" s="47" t="s">
        <v>300</v>
      </c>
      <c r="M1060" s="20"/>
    </row>
    <row r="1061" spans="1:13" x14ac:dyDescent="0.25">
      <c r="A1061" s="47" t="str">
        <f>IF('Hospitalisation Details'!A1061:A3403="?","Unidentified",'Hospitalisation Details'!A1061)</f>
        <v>Id1277</v>
      </c>
      <c r="B1061" s="47">
        <f>IF('Hospitalisation Details'!B1061="?",AVERAGE('Hospitalisation Details'!$B$2:$B$2344),'Hospitalisation Details'!B1061)</f>
        <v>1983</v>
      </c>
      <c r="C1061" s="79" t="str">
        <f>IF(OR(('Hospitalisation Details'!C1061="?"),ISBLANK('Hospitalisation Details'!C1061:C3403)),"Sep",'Hospitalisation Details'!C1061)</f>
        <v>Dec</v>
      </c>
      <c r="D1061" s="70">
        <v>30</v>
      </c>
      <c r="E1061" s="47" t="s">
        <v>1094</v>
      </c>
      <c r="F1061" s="80" t="s">
        <v>7060</v>
      </c>
      <c r="G1061" s="70">
        <v>39</v>
      </c>
      <c r="H1061" s="47">
        <v>5</v>
      </c>
      <c r="I1061" s="48">
        <v>8582.2999999999993</v>
      </c>
      <c r="J1061" s="47" t="s">
        <v>11</v>
      </c>
      <c r="K1061" s="47" t="s">
        <v>16</v>
      </c>
      <c r="L1061" s="47" t="s">
        <v>13</v>
      </c>
      <c r="M1061" s="20"/>
    </row>
    <row r="1062" spans="1:13" x14ac:dyDescent="0.25">
      <c r="A1062" s="47" t="str">
        <f>IF('Hospitalisation Details'!A1062:A3404="?","Unidentified",'Hospitalisation Details'!A1062)</f>
        <v>Id1276</v>
      </c>
      <c r="B1062" s="47">
        <f>IF('Hospitalisation Details'!B1062="?",AVERAGE('Hospitalisation Details'!$B$2:$B$2344),'Hospitalisation Details'!B1062)</f>
        <v>1983</v>
      </c>
      <c r="C1062" s="79" t="str">
        <f>IF(OR(('Hospitalisation Details'!C1062="?"),ISBLANK('Hospitalisation Details'!C1062:C3404)),"Sep",'Hospitalisation Details'!C1062)</f>
        <v>Jul</v>
      </c>
      <c r="D1062" s="70">
        <v>25</v>
      </c>
      <c r="E1062" s="47" t="s">
        <v>1095</v>
      </c>
      <c r="F1062" s="80" t="s">
        <v>7061</v>
      </c>
      <c r="G1062" s="70">
        <v>39</v>
      </c>
      <c r="H1062" s="47">
        <v>5</v>
      </c>
      <c r="I1062" s="48">
        <v>8596.83</v>
      </c>
      <c r="J1062" s="47" t="s">
        <v>11</v>
      </c>
      <c r="K1062" s="47" t="s">
        <v>12</v>
      </c>
      <c r="L1062" s="47" t="s">
        <v>13</v>
      </c>
      <c r="M1062" s="20"/>
    </row>
    <row r="1063" spans="1:13" x14ac:dyDescent="0.25">
      <c r="A1063" s="47" t="str">
        <f>IF('Hospitalisation Details'!A1063:A3405="?","Unidentified",'Hospitalisation Details'!A1063)</f>
        <v>Id1275</v>
      </c>
      <c r="B1063" s="47">
        <f>IF('Hospitalisation Details'!B1063="?",AVERAGE('Hospitalisation Details'!$B$2:$B$2344),'Hospitalisation Details'!B1063)</f>
        <v>1973</v>
      </c>
      <c r="C1063" s="79" t="str">
        <f>IF(OR(('Hospitalisation Details'!C1063="?"),ISBLANK('Hospitalisation Details'!C1063:C3405)),"Sep",'Hospitalisation Details'!C1063)</f>
        <v>Jul</v>
      </c>
      <c r="D1063" s="70">
        <v>11</v>
      </c>
      <c r="E1063" s="47" t="s">
        <v>1096</v>
      </c>
      <c r="F1063" s="80" t="s">
        <v>7062</v>
      </c>
      <c r="G1063" s="70">
        <v>49</v>
      </c>
      <c r="H1063" s="47">
        <v>0</v>
      </c>
      <c r="I1063" s="48">
        <v>8601.33</v>
      </c>
      <c r="J1063" s="47" t="s">
        <v>11</v>
      </c>
      <c r="K1063" s="47" t="s">
        <v>16</v>
      </c>
      <c r="L1063" s="47" t="s">
        <v>13</v>
      </c>
      <c r="M1063" s="20"/>
    </row>
    <row r="1064" spans="1:13" x14ac:dyDescent="0.25">
      <c r="A1064" s="47" t="str">
        <f>IF('Hospitalisation Details'!A1064:A3406="?","Unidentified",'Hospitalisation Details'!A1064)</f>
        <v>Id1274</v>
      </c>
      <c r="B1064" s="47">
        <f>IF('Hospitalisation Details'!B1064="?",AVERAGE('Hospitalisation Details'!$B$2:$B$2344),'Hospitalisation Details'!B1064)</f>
        <v>1977</v>
      </c>
      <c r="C1064" s="79" t="str">
        <f>IF(OR(('Hospitalisation Details'!C1064="?"),ISBLANK('Hospitalisation Details'!C1064:C3406)),"Sep",'Hospitalisation Details'!C1064)</f>
        <v>Sep</v>
      </c>
      <c r="D1064" s="70">
        <v>24</v>
      </c>
      <c r="E1064" s="47" t="s">
        <v>1097</v>
      </c>
      <c r="F1064" s="80" t="s">
        <v>7063</v>
      </c>
      <c r="G1064" s="70">
        <v>45</v>
      </c>
      <c r="H1064" s="47">
        <v>2</v>
      </c>
      <c r="I1064" s="48">
        <v>8603.82</v>
      </c>
      <c r="J1064" s="47" t="s">
        <v>11</v>
      </c>
      <c r="K1064" s="47" t="s">
        <v>16</v>
      </c>
      <c r="L1064" s="47" t="s">
        <v>166</v>
      </c>
      <c r="M1064" s="20"/>
    </row>
    <row r="1065" spans="1:13" x14ac:dyDescent="0.25">
      <c r="A1065" s="47" t="str">
        <f>IF('Hospitalisation Details'!A1065:A3407="?","Unidentified",'Hospitalisation Details'!A1065)</f>
        <v>Id1273</v>
      </c>
      <c r="B1065" s="47">
        <f>IF('Hospitalisation Details'!B1065="?",AVERAGE('Hospitalisation Details'!$B$2:$B$2344),'Hospitalisation Details'!B1065)</f>
        <v>1977</v>
      </c>
      <c r="C1065" s="79" t="str">
        <f>IF(OR(('Hospitalisation Details'!C1065="?"),ISBLANK('Hospitalisation Details'!C1065:C3407)),"Sep",'Hospitalisation Details'!C1065)</f>
        <v>Nov</v>
      </c>
      <c r="D1065" s="70">
        <v>12</v>
      </c>
      <c r="E1065" s="47" t="s">
        <v>1098</v>
      </c>
      <c r="F1065" s="80" t="s">
        <v>7064</v>
      </c>
      <c r="G1065" s="70">
        <v>45</v>
      </c>
      <c r="H1065" s="47">
        <v>2</v>
      </c>
      <c r="I1065" s="48">
        <v>8604.48</v>
      </c>
      <c r="J1065" s="47" t="s">
        <v>12</v>
      </c>
      <c r="K1065" s="47" t="s">
        <v>11</v>
      </c>
      <c r="L1065" s="47" t="s">
        <v>168</v>
      </c>
      <c r="M1065" s="20"/>
    </row>
    <row r="1066" spans="1:13" x14ac:dyDescent="0.25">
      <c r="A1066" s="47" t="str">
        <f>IF('Hospitalisation Details'!A1066:A3408="?","Unidentified",'Hospitalisation Details'!A1066)</f>
        <v>Id1272</v>
      </c>
      <c r="B1066" s="47">
        <f>IF('Hospitalisation Details'!B1066="?",AVERAGE('Hospitalisation Details'!$B$2:$B$2344),'Hospitalisation Details'!B1066)</f>
        <v>1977</v>
      </c>
      <c r="C1066" s="79" t="str">
        <f>IF(OR(('Hospitalisation Details'!C1066="?"),ISBLANK('Hospitalisation Details'!C1066:C3408)),"Sep",'Hospitalisation Details'!C1066)</f>
        <v>Oct</v>
      </c>
      <c r="D1066" s="70">
        <v>15</v>
      </c>
      <c r="E1066" s="47" t="s">
        <v>1099</v>
      </c>
      <c r="F1066" s="80" t="s">
        <v>7065</v>
      </c>
      <c r="G1066" s="70">
        <v>45</v>
      </c>
      <c r="H1066" s="47">
        <v>3</v>
      </c>
      <c r="I1066" s="48">
        <v>8605.36</v>
      </c>
      <c r="J1066" s="47" t="s">
        <v>11</v>
      </c>
      <c r="K1066" s="47" t="s">
        <v>11</v>
      </c>
      <c r="L1066" s="47" t="s">
        <v>13</v>
      </c>
      <c r="M1066" s="20"/>
    </row>
    <row r="1067" spans="1:13" x14ac:dyDescent="0.25">
      <c r="A1067" s="47" t="str">
        <f>IF('Hospitalisation Details'!A1067:A3409="?","Unidentified",'Hospitalisation Details'!A1067)</f>
        <v>Id1271</v>
      </c>
      <c r="B1067" s="47">
        <f>IF('Hospitalisation Details'!B1067="?",AVERAGE('Hospitalisation Details'!$B$2:$B$2344),'Hospitalisation Details'!B1067)</f>
        <v>1979</v>
      </c>
      <c r="C1067" s="79" t="str">
        <f>IF(OR(('Hospitalisation Details'!C1067="?"),ISBLANK('Hospitalisation Details'!C1067:C3409)),"Sep",'Hospitalisation Details'!C1067)</f>
        <v>Jul</v>
      </c>
      <c r="D1067" s="70">
        <v>17</v>
      </c>
      <c r="E1067" s="47" t="s">
        <v>1100</v>
      </c>
      <c r="F1067" s="80" t="s">
        <v>7066</v>
      </c>
      <c r="G1067" s="70">
        <v>43</v>
      </c>
      <c r="H1067" s="47">
        <v>3</v>
      </c>
      <c r="I1067" s="48">
        <v>8606.2199999999993</v>
      </c>
      <c r="J1067" s="47" t="s">
        <v>16</v>
      </c>
      <c r="K1067" s="47" t="s">
        <v>11</v>
      </c>
      <c r="L1067" s="47" t="s">
        <v>276</v>
      </c>
      <c r="M1067" s="20"/>
    </row>
    <row r="1068" spans="1:13" x14ac:dyDescent="0.25">
      <c r="A1068" s="47" t="str">
        <f>IF('Hospitalisation Details'!A1068:A3410="?","Unidentified",'Hospitalisation Details'!A1068)</f>
        <v>Id1270</v>
      </c>
      <c r="B1068" s="47">
        <f>IF('Hospitalisation Details'!B1068="?",AVERAGE('Hospitalisation Details'!$B$2:$B$2344),'Hospitalisation Details'!B1068)</f>
        <v>1977</v>
      </c>
      <c r="C1068" s="79" t="str">
        <f>IF(OR(('Hospitalisation Details'!C1068="?"),ISBLANK('Hospitalisation Details'!C1068:C3410)),"Sep",'Hospitalisation Details'!C1068)</f>
        <v>Sep</v>
      </c>
      <c r="D1068" s="70">
        <v>2</v>
      </c>
      <c r="E1068" s="47" t="s">
        <v>1101</v>
      </c>
      <c r="F1068" s="80" t="s">
        <v>7067</v>
      </c>
      <c r="G1068" s="70">
        <v>45</v>
      </c>
      <c r="H1068" s="47">
        <v>3</v>
      </c>
      <c r="I1068" s="48">
        <v>8615.2999999999993</v>
      </c>
      <c r="J1068" s="47" t="s">
        <v>11</v>
      </c>
      <c r="K1068" s="47" t="s">
        <v>12</v>
      </c>
      <c r="L1068" s="47" t="s">
        <v>42</v>
      </c>
      <c r="M1068" s="20"/>
    </row>
    <row r="1069" spans="1:13" x14ac:dyDescent="0.25">
      <c r="A1069" s="47" t="str">
        <f>IF('Hospitalisation Details'!A1069:A3411="?","Unidentified",'Hospitalisation Details'!A1069)</f>
        <v>Id1269</v>
      </c>
      <c r="B1069" s="47">
        <f>IF('Hospitalisation Details'!B1069="?",AVERAGE('Hospitalisation Details'!$B$2:$B$2344),'Hospitalisation Details'!B1069)</f>
        <v>1975</v>
      </c>
      <c r="C1069" s="79" t="str">
        <f>IF(OR(('Hospitalisation Details'!C1069="?"),ISBLANK('Hospitalisation Details'!C1069:C3411)),"Sep",'Hospitalisation Details'!C1069)</f>
        <v>Aug</v>
      </c>
      <c r="D1069" s="70">
        <v>3</v>
      </c>
      <c r="E1069" s="47" t="s">
        <v>1102</v>
      </c>
      <c r="F1069" s="80" t="s">
        <v>7068</v>
      </c>
      <c r="G1069" s="70">
        <v>47</v>
      </c>
      <c r="H1069" s="47">
        <v>1</v>
      </c>
      <c r="I1069" s="48">
        <v>8627.5400000000009</v>
      </c>
      <c r="J1069" s="47" t="s">
        <v>11</v>
      </c>
      <c r="K1069" s="47" t="s">
        <v>11</v>
      </c>
      <c r="L1069" s="47" t="s">
        <v>356</v>
      </c>
      <c r="M1069" s="20"/>
    </row>
    <row r="1070" spans="1:13" x14ac:dyDescent="0.25">
      <c r="A1070" s="47" t="str">
        <f>IF('Hospitalisation Details'!A1070:A3412="?","Unidentified",'Hospitalisation Details'!A1070)</f>
        <v>Id1268</v>
      </c>
      <c r="B1070" s="47">
        <f>IF('Hospitalisation Details'!B1070="?",AVERAGE('Hospitalisation Details'!$B$2:$B$2344),'Hospitalisation Details'!B1070)</f>
        <v>1965</v>
      </c>
      <c r="C1070" s="79" t="str">
        <f>IF(OR(('Hospitalisation Details'!C1070="?"),ISBLANK('Hospitalisation Details'!C1070:C3412)),"Sep",'Hospitalisation Details'!C1070)</f>
        <v>Oct</v>
      </c>
      <c r="D1070" s="70">
        <v>21</v>
      </c>
      <c r="E1070" s="47" t="s">
        <v>1103</v>
      </c>
      <c r="F1070" s="80" t="s">
        <v>7000</v>
      </c>
      <c r="G1070" s="70">
        <v>57</v>
      </c>
      <c r="H1070" s="47">
        <v>0</v>
      </c>
      <c r="I1070" s="48">
        <v>8665.09</v>
      </c>
      <c r="J1070" s="47" t="s">
        <v>12</v>
      </c>
      <c r="K1070" s="47" t="s">
        <v>11</v>
      </c>
      <c r="L1070" s="47" t="s">
        <v>23</v>
      </c>
      <c r="M1070" s="20"/>
    </row>
    <row r="1071" spans="1:13" x14ac:dyDescent="0.25">
      <c r="A1071" s="47" t="str">
        <f>IF('Hospitalisation Details'!A1071:A3413="?","Unidentified",'Hospitalisation Details'!A1071)</f>
        <v>Id1267</v>
      </c>
      <c r="B1071" s="47">
        <f>IF('Hospitalisation Details'!B1071="?",AVERAGE('Hospitalisation Details'!$B$2:$B$2344),'Hospitalisation Details'!B1071)</f>
        <v>1969</v>
      </c>
      <c r="C1071" s="79" t="str">
        <f>IF(OR(('Hospitalisation Details'!C1071="?"),ISBLANK('Hospitalisation Details'!C1071:C3413)),"Sep",'Hospitalisation Details'!C1071)</f>
        <v>Aug</v>
      </c>
      <c r="D1071" s="70">
        <v>10</v>
      </c>
      <c r="E1071" s="47" t="s">
        <v>1104</v>
      </c>
      <c r="F1071" s="80" t="s">
        <v>7069</v>
      </c>
      <c r="G1071" s="70">
        <v>53</v>
      </c>
      <c r="H1071" s="47">
        <v>0</v>
      </c>
      <c r="I1071" s="48">
        <v>8665.14</v>
      </c>
      <c r="J1071" s="47" t="s">
        <v>11</v>
      </c>
      <c r="K1071" s="47" t="s">
        <v>12</v>
      </c>
      <c r="L1071" s="47" t="s">
        <v>13</v>
      </c>
      <c r="M1071" s="20"/>
    </row>
    <row r="1072" spans="1:13" x14ac:dyDescent="0.25">
      <c r="A1072" s="47" t="str">
        <f>IF('Hospitalisation Details'!A1072:A3414="?","Unidentified",'Hospitalisation Details'!A1072)</f>
        <v>Id1266</v>
      </c>
      <c r="B1072" s="47">
        <f>IF('Hospitalisation Details'!B1072="?",AVERAGE('Hospitalisation Details'!$B$2:$B$2344),'Hospitalisation Details'!B1072)</f>
        <v>1974</v>
      </c>
      <c r="C1072" s="79" t="str">
        <f>IF(OR(('Hospitalisation Details'!C1072="?"),ISBLANK('Hospitalisation Details'!C1072:C3414)),"Sep",'Hospitalisation Details'!C1072)</f>
        <v>Aug</v>
      </c>
      <c r="D1072" s="70">
        <v>16</v>
      </c>
      <c r="E1072" s="47" t="s">
        <v>1105</v>
      </c>
      <c r="F1072" s="80" t="s">
        <v>7070</v>
      </c>
      <c r="G1072" s="70">
        <v>48</v>
      </c>
      <c r="H1072" s="47">
        <v>0</v>
      </c>
      <c r="I1072" s="48">
        <v>8671.19</v>
      </c>
      <c r="J1072" s="47" t="s">
        <v>11</v>
      </c>
      <c r="K1072" s="47" t="s">
        <v>16</v>
      </c>
      <c r="L1072" s="47" t="s">
        <v>23</v>
      </c>
      <c r="M1072" s="20"/>
    </row>
    <row r="1073" spans="1:13" x14ac:dyDescent="0.25">
      <c r="A1073" s="47" t="str">
        <f>IF('Hospitalisation Details'!A1073:A3415="?","Unidentified",'Hospitalisation Details'!A1073)</f>
        <v>Id1265</v>
      </c>
      <c r="B1073" s="47">
        <f>IF('Hospitalisation Details'!B1073="?",AVERAGE('Hospitalisation Details'!$B$2:$B$2344),'Hospitalisation Details'!B1073)</f>
        <v>1973</v>
      </c>
      <c r="C1073" s="79" t="str">
        <f>IF(OR(('Hospitalisation Details'!C1073="?"),ISBLANK('Hospitalisation Details'!C1073:C3415)),"Sep",'Hospitalisation Details'!C1073)</f>
        <v>Oct</v>
      </c>
      <c r="D1073" s="70">
        <v>11</v>
      </c>
      <c r="E1073" s="47" t="s">
        <v>1106</v>
      </c>
      <c r="F1073" s="80" t="s">
        <v>7006</v>
      </c>
      <c r="G1073" s="70">
        <v>49</v>
      </c>
      <c r="H1073" s="47">
        <v>0</v>
      </c>
      <c r="I1073" s="48">
        <v>8688.86</v>
      </c>
      <c r="J1073" s="47" t="s">
        <v>11</v>
      </c>
      <c r="K1073" s="47" t="s">
        <v>16</v>
      </c>
      <c r="L1073" s="47" t="s">
        <v>356</v>
      </c>
      <c r="M1073" s="20"/>
    </row>
    <row r="1074" spans="1:13" x14ac:dyDescent="0.25">
      <c r="A1074" s="47" t="str">
        <f>IF('Hospitalisation Details'!A1074:A3416="?","Unidentified",'Hospitalisation Details'!A1074)</f>
        <v>Id1264</v>
      </c>
      <c r="B1074" s="47">
        <f>IF('Hospitalisation Details'!B1074="?",AVERAGE('Hospitalisation Details'!$B$2:$B$2344),'Hospitalisation Details'!B1074)</f>
        <v>1980</v>
      </c>
      <c r="C1074" s="79" t="str">
        <f>IF(OR(('Hospitalisation Details'!C1074="?"),ISBLANK('Hospitalisation Details'!C1074:C3416)),"Sep",'Hospitalisation Details'!C1074)</f>
        <v>Oct</v>
      </c>
      <c r="D1074" s="70">
        <v>28</v>
      </c>
      <c r="E1074" s="47" t="s">
        <v>1107</v>
      </c>
      <c r="F1074" s="80" t="s">
        <v>7071</v>
      </c>
      <c r="G1074" s="70">
        <v>42</v>
      </c>
      <c r="H1074" s="47">
        <v>2</v>
      </c>
      <c r="I1074" s="48">
        <v>8701.84</v>
      </c>
      <c r="J1074" s="47" t="s">
        <v>11</v>
      </c>
      <c r="K1074" s="47" t="s">
        <v>12</v>
      </c>
      <c r="L1074" s="47" t="s">
        <v>300</v>
      </c>
      <c r="M1074" s="20"/>
    </row>
    <row r="1075" spans="1:13" x14ac:dyDescent="0.25">
      <c r="A1075" s="47" t="str">
        <f>IF('Hospitalisation Details'!A1075:A3417="?","Unidentified",'Hospitalisation Details'!A1075)</f>
        <v>Id1263</v>
      </c>
      <c r="B1075" s="47">
        <f>IF('Hospitalisation Details'!B1075="?",AVERAGE('Hospitalisation Details'!$B$2:$B$2344),'Hospitalisation Details'!B1075)</f>
        <v>1973</v>
      </c>
      <c r="C1075" s="79" t="str">
        <f>IF(OR(('Hospitalisation Details'!C1075="?"),ISBLANK('Hospitalisation Details'!C1075:C3417)),"Sep",'Hospitalisation Details'!C1075)</f>
        <v>Jun</v>
      </c>
      <c r="D1075" s="70">
        <v>25</v>
      </c>
      <c r="E1075" s="47" t="s">
        <v>1108</v>
      </c>
      <c r="F1075" s="80" t="s">
        <v>7072</v>
      </c>
      <c r="G1075" s="70">
        <v>49</v>
      </c>
      <c r="H1075" s="47">
        <v>1</v>
      </c>
      <c r="I1075" s="48">
        <v>8703.4599999999991</v>
      </c>
      <c r="J1075" s="47" t="s">
        <v>12</v>
      </c>
      <c r="K1075" s="47" t="s">
        <v>12</v>
      </c>
      <c r="L1075" s="47" t="s">
        <v>42</v>
      </c>
      <c r="M1075" s="20"/>
    </row>
    <row r="1076" spans="1:13" x14ac:dyDescent="0.25">
      <c r="A1076" s="47" t="str">
        <f>IF('Hospitalisation Details'!A1076:A3418="?","Unidentified",'Hospitalisation Details'!A1076)</f>
        <v>Id1262</v>
      </c>
      <c r="B1076" s="47">
        <f>IF('Hospitalisation Details'!B1076="?",AVERAGE('Hospitalisation Details'!$B$2:$B$2344),'Hospitalisation Details'!B1076)</f>
        <v>1976</v>
      </c>
      <c r="C1076" s="79" t="str">
        <f>IF(OR(('Hospitalisation Details'!C1076="?"),ISBLANK('Hospitalisation Details'!C1076:C3418)),"Sep",'Hospitalisation Details'!C1076)</f>
        <v>Jun</v>
      </c>
      <c r="D1076" s="70">
        <v>17</v>
      </c>
      <c r="E1076" s="47" t="s">
        <v>1109</v>
      </c>
      <c r="F1076" s="80" t="s">
        <v>7073</v>
      </c>
      <c r="G1076" s="70">
        <v>46</v>
      </c>
      <c r="H1076" s="47">
        <v>2</v>
      </c>
      <c r="I1076" s="48">
        <v>8733.23</v>
      </c>
      <c r="J1076" s="47" t="s">
        <v>11</v>
      </c>
      <c r="K1076" s="47" t="s">
        <v>12</v>
      </c>
      <c r="L1076" s="47" t="s">
        <v>23</v>
      </c>
      <c r="M1076" s="20"/>
    </row>
    <row r="1077" spans="1:13" x14ac:dyDescent="0.25">
      <c r="A1077" s="47" t="str">
        <f>IF('Hospitalisation Details'!A1077:A3419="?","Unidentified",'Hospitalisation Details'!A1077)</f>
        <v>Id1261</v>
      </c>
      <c r="B1077" s="47">
        <f>IF('Hospitalisation Details'!B1077="?",AVERAGE('Hospitalisation Details'!$B$2:$B$2344),'Hospitalisation Details'!B1077)</f>
        <v>1999</v>
      </c>
      <c r="C1077" s="79" t="str">
        <f>IF(OR(('Hospitalisation Details'!C1077="?"),ISBLANK('Hospitalisation Details'!C1077:C3419)),"Sep",'Hospitalisation Details'!C1077)</f>
        <v>Aug</v>
      </c>
      <c r="D1077" s="70">
        <v>23</v>
      </c>
      <c r="E1077" s="47" t="s">
        <v>1110</v>
      </c>
      <c r="F1077" s="80" t="s">
        <v>7074</v>
      </c>
      <c r="G1077" s="70">
        <v>23</v>
      </c>
      <c r="H1077" s="47">
        <v>0</v>
      </c>
      <c r="I1077" s="48">
        <v>8747.68</v>
      </c>
      <c r="J1077" s="47" t="s">
        <v>11</v>
      </c>
      <c r="K1077" s="47" t="s">
        <v>12</v>
      </c>
      <c r="L1077" s="47" t="s">
        <v>42</v>
      </c>
      <c r="M1077" s="20"/>
    </row>
    <row r="1078" spans="1:13" x14ac:dyDescent="0.25">
      <c r="A1078" s="47" t="str">
        <f>IF('Hospitalisation Details'!A1078:A3420="?","Unidentified",'Hospitalisation Details'!A1078)</f>
        <v>Id1260</v>
      </c>
      <c r="B1078" s="47">
        <f>IF('Hospitalisation Details'!B1078="?",AVERAGE('Hospitalisation Details'!$B$2:$B$2344),'Hospitalisation Details'!B1078)</f>
        <v>1969</v>
      </c>
      <c r="C1078" s="79" t="str">
        <f>IF(OR(('Hospitalisation Details'!C1078="?"),ISBLANK('Hospitalisation Details'!C1078:C3420)),"Sep",'Hospitalisation Details'!C1078)</f>
        <v>Sep</v>
      </c>
      <c r="D1078" s="70">
        <v>9</v>
      </c>
      <c r="E1078" s="47" t="s">
        <v>1111</v>
      </c>
      <c r="F1078" s="80" t="s">
        <v>7075</v>
      </c>
      <c r="G1078" s="70">
        <v>53</v>
      </c>
      <c r="H1078" s="47">
        <v>0</v>
      </c>
      <c r="I1078" s="48">
        <v>8760.1200000000008</v>
      </c>
      <c r="J1078" s="47" t="s">
        <v>11</v>
      </c>
      <c r="K1078" s="47" t="s">
        <v>16</v>
      </c>
      <c r="L1078" s="47" t="s">
        <v>13</v>
      </c>
      <c r="M1078" s="20"/>
    </row>
    <row r="1079" spans="1:13" x14ac:dyDescent="0.25">
      <c r="A1079" s="47" t="str">
        <f>IF('Hospitalisation Details'!A1079:A3421="?","Unidentified",'Hospitalisation Details'!A1079)</f>
        <v>Id1259</v>
      </c>
      <c r="B1079" s="47">
        <f>IF('Hospitalisation Details'!B1079="?",AVERAGE('Hospitalisation Details'!$B$2:$B$2344),'Hospitalisation Details'!B1079)</f>
        <v>1974</v>
      </c>
      <c r="C1079" s="79" t="str">
        <f>IF(OR(('Hospitalisation Details'!C1079="?"),ISBLANK('Hospitalisation Details'!C1079:C3421)),"Sep",'Hospitalisation Details'!C1079)</f>
        <v>Sep</v>
      </c>
      <c r="D1079" s="70">
        <v>6</v>
      </c>
      <c r="E1079" s="47" t="s">
        <v>1112</v>
      </c>
      <c r="F1079" s="80" t="s">
        <v>7076</v>
      </c>
      <c r="G1079" s="70">
        <v>48</v>
      </c>
      <c r="H1079" s="47">
        <v>1</v>
      </c>
      <c r="I1079" s="48">
        <v>8765.25</v>
      </c>
      <c r="J1079" s="47" t="s">
        <v>11</v>
      </c>
      <c r="K1079" s="47" t="s">
        <v>12</v>
      </c>
      <c r="L1079" s="47" t="s">
        <v>23</v>
      </c>
      <c r="M1079" s="20"/>
    </row>
    <row r="1080" spans="1:13" x14ac:dyDescent="0.25">
      <c r="A1080" s="47" t="str">
        <f>IF('Hospitalisation Details'!A1080:A3422="?","Unidentified",'Hospitalisation Details'!A1080)</f>
        <v>Id1258</v>
      </c>
      <c r="B1080" s="47">
        <f>IF('Hospitalisation Details'!B1080="?",AVERAGE('Hospitalisation Details'!$B$2:$B$2344),'Hospitalisation Details'!B1080)</f>
        <v>1971</v>
      </c>
      <c r="C1080" s="79" t="str">
        <f>IF(OR(('Hospitalisation Details'!C1080="?"),ISBLANK('Hospitalisation Details'!C1080:C3422)),"Sep",'Hospitalisation Details'!C1080)</f>
        <v>Aug</v>
      </c>
      <c r="D1080" s="70">
        <v>23</v>
      </c>
      <c r="E1080" s="47" t="s">
        <v>1113</v>
      </c>
      <c r="F1080" s="80" t="s">
        <v>7077</v>
      </c>
      <c r="G1080" s="70">
        <v>51</v>
      </c>
      <c r="H1080" s="47">
        <v>0</v>
      </c>
      <c r="I1080" s="48">
        <v>8782.4699999999993</v>
      </c>
      <c r="J1080" s="47" t="s">
        <v>11</v>
      </c>
      <c r="K1080" s="47" t="s">
        <v>12</v>
      </c>
      <c r="L1080" s="47" t="s">
        <v>42</v>
      </c>
      <c r="M1080" s="20"/>
    </row>
    <row r="1081" spans="1:13" x14ac:dyDescent="0.25">
      <c r="A1081" s="47" t="str">
        <f>IF('Hospitalisation Details'!A1081:A3423="?","Unidentified",'Hospitalisation Details'!A1081)</f>
        <v>Id1257</v>
      </c>
      <c r="B1081" s="47">
        <f>IF('Hospitalisation Details'!B1081="?",AVERAGE('Hospitalisation Details'!$B$2:$B$2344),'Hospitalisation Details'!B1081)</f>
        <v>1971</v>
      </c>
      <c r="C1081" s="79" t="str">
        <f>IF(OR(('Hospitalisation Details'!C1081="?"),ISBLANK('Hospitalisation Details'!C1081:C3423)),"Sep",'Hospitalisation Details'!C1081)</f>
        <v>Jun</v>
      </c>
      <c r="D1081" s="70">
        <v>18</v>
      </c>
      <c r="E1081" s="47" t="s">
        <v>1114</v>
      </c>
      <c r="F1081" s="80" t="s">
        <v>7078</v>
      </c>
      <c r="G1081" s="70">
        <v>51</v>
      </c>
      <c r="H1081" s="47">
        <v>0</v>
      </c>
      <c r="I1081" s="48">
        <v>8798.59</v>
      </c>
      <c r="J1081" s="47" t="s">
        <v>11</v>
      </c>
      <c r="K1081" s="47" t="s">
        <v>16</v>
      </c>
      <c r="L1081" s="47" t="s">
        <v>42</v>
      </c>
      <c r="M1081" s="20"/>
    </row>
    <row r="1082" spans="1:13" x14ac:dyDescent="0.25">
      <c r="A1082" s="47" t="str">
        <f>IF('Hospitalisation Details'!A1082:A3424="?","Unidentified",'Hospitalisation Details'!A1082)</f>
        <v>Id1256</v>
      </c>
      <c r="B1082" s="47">
        <f>IF('Hospitalisation Details'!B1082="?",AVERAGE('Hospitalisation Details'!$B$2:$B$2344),'Hospitalisation Details'!B1082)</f>
        <v>1965</v>
      </c>
      <c r="C1082" s="79" t="str">
        <f>IF(OR(('Hospitalisation Details'!C1082="?"),ISBLANK('Hospitalisation Details'!C1082:C3424)),"Sep",'Hospitalisation Details'!C1082)</f>
        <v>Aug</v>
      </c>
      <c r="D1082" s="70">
        <v>29</v>
      </c>
      <c r="E1082" s="47" t="s">
        <v>1115</v>
      </c>
      <c r="F1082" s="80" t="s">
        <v>7079</v>
      </c>
      <c r="G1082" s="70">
        <v>57</v>
      </c>
      <c r="H1082" s="47">
        <v>0</v>
      </c>
      <c r="I1082" s="48">
        <v>8800.49</v>
      </c>
      <c r="J1082" s="47" t="s">
        <v>12</v>
      </c>
      <c r="K1082" s="47" t="s">
        <v>11</v>
      </c>
      <c r="L1082" s="47" t="s">
        <v>13</v>
      </c>
      <c r="M1082" s="20"/>
    </row>
    <row r="1083" spans="1:13" x14ac:dyDescent="0.25">
      <c r="A1083" s="47" t="str">
        <f>IF('Hospitalisation Details'!A1083:A3425="?","Unidentified",'Hospitalisation Details'!A1083)</f>
        <v>Id1255</v>
      </c>
      <c r="B1083" s="47">
        <f>IF('Hospitalisation Details'!B1083="?",AVERAGE('Hospitalisation Details'!$B$2:$B$2344),'Hospitalisation Details'!B1083)</f>
        <v>2001</v>
      </c>
      <c r="C1083" s="79" t="str">
        <f>IF(OR(('Hospitalisation Details'!C1083="?"),ISBLANK('Hospitalisation Details'!C1083:C3425)),"Sep",'Hospitalisation Details'!C1083)</f>
        <v>Nov</v>
      </c>
      <c r="D1083" s="70">
        <v>7</v>
      </c>
      <c r="E1083" s="47" t="s">
        <v>1116</v>
      </c>
      <c r="F1083" s="80" t="s">
        <v>7080</v>
      </c>
      <c r="G1083" s="70">
        <v>21</v>
      </c>
      <c r="H1083" s="47">
        <v>0</v>
      </c>
      <c r="I1083" s="48">
        <v>8821.8799999999992</v>
      </c>
      <c r="J1083" s="47" t="s">
        <v>11</v>
      </c>
      <c r="K1083" s="47" t="s">
        <v>12</v>
      </c>
      <c r="L1083" s="47" t="s">
        <v>249</v>
      </c>
      <c r="M1083" s="20"/>
    </row>
    <row r="1084" spans="1:13" x14ac:dyDescent="0.25">
      <c r="A1084" s="47" t="str">
        <f>IF('Hospitalisation Details'!A1084:A3426="?","Unidentified",'Hospitalisation Details'!A1084)</f>
        <v>Id1254</v>
      </c>
      <c r="B1084" s="47">
        <f>IF('Hospitalisation Details'!B1084="?",AVERAGE('Hospitalisation Details'!$B$2:$B$2344),'Hospitalisation Details'!B1084)</f>
        <v>1976</v>
      </c>
      <c r="C1084" s="79" t="str">
        <f>IF(OR(('Hospitalisation Details'!C1084="?"),ISBLANK('Hospitalisation Details'!C1084:C3426)),"Sep",'Hospitalisation Details'!C1084)</f>
        <v>Jun</v>
      </c>
      <c r="D1084" s="70">
        <v>14</v>
      </c>
      <c r="E1084" s="47" t="s">
        <v>1117</v>
      </c>
      <c r="F1084" s="80" t="s">
        <v>7081</v>
      </c>
      <c r="G1084" s="70">
        <v>46</v>
      </c>
      <c r="H1084" s="47">
        <v>2</v>
      </c>
      <c r="I1084" s="48">
        <v>8823.2800000000007</v>
      </c>
      <c r="J1084" s="47" t="s">
        <v>11</v>
      </c>
      <c r="K1084" s="47" t="s">
        <v>16</v>
      </c>
      <c r="L1084" s="47" t="s">
        <v>42</v>
      </c>
      <c r="M1084" s="20"/>
    </row>
    <row r="1085" spans="1:13" x14ac:dyDescent="0.25">
      <c r="A1085" s="47" t="str">
        <f>IF('Hospitalisation Details'!A1085:A3427="?","Unidentified",'Hospitalisation Details'!A1085)</f>
        <v>Id1253</v>
      </c>
      <c r="B1085" s="47">
        <f>IF('Hospitalisation Details'!B1085="?",AVERAGE('Hospitalisation Details'!$B$2:$B$2344),'Hospitalisation Details'!B1085)</f>
        <v>1976</v>
      </c>
      <c r="C1085" s="79" t="str">
        <f>IF(OR(('Hospitalisation Details'!C1085="?"),ISBLANK('Hospitalisation Details'!C1085:C3427)),"Sep",'Hospitalisation Details'!C1085)</f>
        <v>Oct</v>
      </c>
      <c r="D1085" s="70">
        <v>19</v>
      </c>
      <c r="E1085" s="47" t="s">
        <v>1118</v>
      </c>
      <c r="F1085" s="80" t="s">
        <v>7082</v>
      </c>
      <c r="G1085" s="70">
        <v>46</v>
      </c>
      <c r="H1085" s="47">
        <v>1</v>
      </c>
      <c r="I1085" s="48">
        <v>8823.99</v>
      </c>
      <c r="J1085" s="47" t="s">
        <v>11</v>
      </c>
      <c r="K1085" s="47" t="s">
        <v>12</v>
      </c>
      <c r="L1085" s="47" t="s">
        <v>247</v>
      </c>
      <c r="M1085" s="20"/>
    </row>
    <row r="1086" spans="1:13" x14ac:dyDescent="0.25">
      <c r="A1086" s="47" t="str">
        <f>IF('Hospitalisation Details'!A1086:A3428="?","Unidentified",'Hospitalisation Details'!A1086)</f>
        <v>Id1252</v>
      </c>
      <c r="B1086" s="47">
        <f>IF('Hospitalisation Details'!B1086="?",AVERAGE('Hospitalisation Details'!$B$2:$B$2344),'Hospitalisation Details'!B1086)</f>
        <v>1988</v>
      </c>
      <c r="C1086" s="79" t="str">
        <f>IF(OR(('Hospitalisation Details'!C1086="?"),ISBLANK('Hospitalisation Details'!C1086:C3428)),"Sep",'Hospitalisation Details'!C1086)</f>
        <v>Aug</v>
      </c>
      <c r="D1086" s="70">
        <v>22</v>
      </c>
      <c r="E1086" s="47" t="s">
        <v>1119</v>
      </c>
      <c r="F1086" s="80" t="s">
        <v>7083</v>
      </c>
      <c r="G1086" s="70">
        <v>34</v>
      </c>
      <c r="H1086" s="47">
        <v>3</v>
      </c>
      <c r="I1086" s="48">
        <v>8824.27</v>
      </c>
      <c r="J1086" s="47" t="s">
        <v>11</v>
      </c>
      <c r="K1086" s="47" t="s">
        <v>16</v>
      </c>
      <c r="L1086" s="47" t="s">
        <v>200</v>
      </c>
      <c r="M1086" s="20"/>
    </row>
    <row r="1087" spans="1:13" x14ac:dyDescent="0.25">
      <c r="A1087" s="47" t="str">
        <f>IF('Hospitalisation Details'!A1087:A3429="?","Unidentified",'Hospitalisation Details'!A1087)</f>
        <v>Id1251</v>
      </c>
      <c r="B1087" s="47">
        <f>IF('Hospitalisation Details'!B1087="?",AVERAGE('Hospitalisation Details'!$B$2:$B$2344),'Hospitalisation Details'!B1087)</f>
        <v>1976</v>
      </c>
      <c r="C1087" s="79" t="str">
        <f>IF(OR(('Hospitalisation Details'!C1087="?"),ISBLANK('Hospitalisation Details'!C1087:C3429)),"Sep",'Hospitalisation Details'!C1087)</f>
        <v>Jul</v>
      </c>
      <c r="D1087" s="70">
        <v>14</v>
      </c>
      <c r="E1087" s="47" t="s">
        <v>1120</v>
      </c>
      <c r="F1087" s="80" t="s">
        <v>7084</v>
      </c>
      <c r="G1087" s="70">
        <v>46</v>
      </c>
      <c r="H1087" s="47">
        <v>2</v>
      </c>
      <c r="I1087" s="48">
        <v>8825.09</v>
      </c>
      <c r="J1087" s="47" t="s">
        <v>11</v>
      </c>
      <c r="K1087" s="47" t="s">
        <v>12</v>
      </c>
      <c r="L1087" s="47" t="s">
        <v>42</v>
      </c>
      <c r="M1087" s="20"/>
    </row>
    <row r="1088" spans="1:13" x14ac:dyDescent="0.25">
      <c r="A1088" s="47" t="str">
        <f>IF('Hospitalisation Details'!A1088:A3430="?","Unidentified",'Hospitalisation Details'!A1088)</f>
        <v>Id1250</v>
      </c>
      <c r="B1088" s="47">
        <f>IF('Hospitalisation Details'!B1088="?",AVERAGE('Hospitalisation Details'!$B$2:$B$2344),'Hospitalisation Details'!B1088)</f>
        <v>1972</v>
      </c>
      <c r="C1088" s="79" t="str">
        <f>IF(OR(('Hospitalisation Details'!C1088="?"),ISBLANK('Hospitalisation Details'!C1088:C3430)),"Sep",'Hospitalisation Details'!C1088)</f>
        <v>Nov</v>
      </c>
      <c r="D1088" s="70">
        <v>14</v>
      </c>
      <c r="E1088" s="47" t="s">
        <v>1121</v>
      </c>
      <c r="F1088" s="80" t="s">
        <v>7085</v>
      </c>
      <c r="G1088" s="70">
        <v>50</v>
      </c>
      <c r="H1088" s="47">
        <v>0</v>
      </c>
      <c r="I1088" s="48">
        <v>8827.2099999999991</v>
      </c>
      <c r="J1088" s="47" t="s">
        <v>12</v>
      </c>
      <c r="K1088" s="47" t="s">
        <v>16</v>
      </c>
      <c r="L1088" s="47" t="s">
        <v>23</v>
      </c>
      <c r="M1088" s="20"/>
    </row>
    <row r="1089" spans="1:13" x14ac:dyDescent="0.25">
      <c r="A1089" s="47" t="str">
        <f>IF('Hospitalisation Details'!A1089:A3431="?","Unidentified",'Hospitalisation Details'!A1089)</f>
        <v>Id1249</v>
      </c>
      <c r="B1089" s="47">
        <f>IF('Hospitalisation Details'!B1089="?",AVERAGE('Hospitalisation Details'!$B$2:$B$2344),'Hospitalisation Details'!B1089)</f>
        <v>1972</v>
      </c>
      <c r="C1089" s="79" t="str">
        <f>IF(OR(('Hospitalisation Details'!C1089="?"),ISBLANK('Hospitalisation Details'!C1089:C3431)),"Sep",'Hospitalisation Details'!C1089)</f>
        <v>Nov</v>
      </c>
      <c r="D1089" s="70">
        <v>22</v>
      </c>
      <c r="E1089" s="47" t="s">
        <v>1122</v>
      </c>
      <c r="F1089" s="80" t="s">
        <v>7086</v>
      </c>
      <c r="G1089" s="70">
        <v>50</v>
      </c>
      <c r="H1089" s="47">
        <v>0</v>
      </c>
      <c r="I1089" s="48">
        <v>8835.26</v>
      </c>
      <c r="J1089" s="47" t="s">
        <v>12</v>
      </c>
      <c r="K1089" s="47" t="s">
        <v>11</v>
      </c>
      <c r="L1089" s="47" t="s">
        <v>23</v>
      </c>
      <c r="M1089" s="20"/>
    </row>
    <row r="1090" spans="1:13" x14ac:dyDescent="0.25">
      <c r="A1090" s="47" t="str">
        <f>IF('Hospitalisation Details'!A1090:A3432="?","Unidentified",'Hospitalisation Details'!A1090)</f>
        <v>Id1248</v>
      </c>
      <c r="B1090" s="47">
        <f>IF('Hospitalisation Details'!B1090="?",AVERAGE('Hospitalisation Details'!$B$2:$B$2344),'Hospitalisation Details'!B1090)</f>
        <v>1974</v>
      </c>
      <c r="C1090" s="79" t="str">
        <f>IF(OR(('Hospitalisation Details'!C1090="?"),ISBLANK('Hospitalisation Details'!C1090:C3432)),"Sep",'Hospitalisation Details'!C1090)</f>
        <v>Jun</v>
      </c>
      <c r="D1090" s="70">
        <v>18</v>
      </c>
      <c r="E1090" s="47" t="s">
        <v>1123</v>
      </c>
      <c r="F1090" s="80" t="s">
        <v>7087</v>
      </c>
      <c r="G1090" s="70">
        <v>48</v>
      </c>
      <c r="H1090" s="47">
        <v>1</v>
      </c>
      <c r="I1090" s="48">
        <v>8871.15</v>
      </c>
      <c r="J1090" s="47" t="s">
        <v>11</v>
      </c>
      <c r="K1090" s="47" t="s">
        <v>12</v>
      </c>
      <c r="L1090" s="47" t="s">
        <v>13</v>
      </c>
      <c r="M1090" s="20"/>
    </row>
    <row r="1091" spans="1:13" x14ac:dyDescent="0.25">
      <c r="A1091" s="47" t="str">
        <f>IF('Hospitalisation Details'!A1091:A3433="?","Unidentified",'Hospitalisation Details'!A1091)</f>
        <v>Id1247</v>
      </c>
      <c r="B1091" s="47">
        <f>IF('Hospitalisation Details'!B1091="?",AVERAGE('Hospitalisation Details'!$B$2:$B$2344),'Hospitalisation Details'!B1091)</f>
        <v>1973</v>
      </c>
      <c r="C1091" s="79" t="str">
        <f>IF(OR(('Hospitalisation Details'!C1091="?"),ISBLANK('Hospitalisation Details'!C1091:C3433)),"Sep",'Hospitalisation Details'!C1091)</f>
        <v>Sep</v>
      </c>
      <c r="D1091" s="70">
        <v>9</v>
      </c>
      <c r="E1091" s="47" t="s">
        <v>1124</v>
      </c>
      <c r="F1091" s="80" t="s">
        <v>7088</v>
      </c>
      <c r="G1091" s="70">
        <v>49</v>
      </c>
      <c r="H1091" s="47">
        <v>0</v>
      </c>
      <c r="I1091" s="48">
        <v>8890.59</v>
      </c>
      <c r="J1091" s="47" t="s">
        <v>11</v>
      </c>
      <c r="K1091" s="47" t="s">
        <v>12</v>
      </c>
      <c r="L1091" s="47" t="s">
        <v>23</v>
      </c>
      <c r="M1091" s="20"/>
    </row>
    <row r="1092" spans="1:13" x14ac:dyDescent="0.25">
      <c r="A1092" s="47" t="str">
        <f>IF('Hospitalisation Details'!A1092:A3434="?","Unidentified",'Hospitalisation Details'!A1092)</f>
        <v>Id1246</v>
      </c>
      <c r="B1092" s="47">
        <f>IF('Hospitalisation Details'!B1092="?",AVERAGE('Hospitalisation Details'!$B$2:$B$2344),'Hospitalisation Details'!B1092)</f>
        <v>1978</v>
      </c>
      <c r="C1092" s="79" t="str">
        <f>IF(OR(('Hospitalisation Details'!C1092="?"),ISBLANK('Hospitalisation Details'!C1092:C3434)),"Sep",'Hospitalisation Details'!C1092)</f>
        <v>Dec</v>
      </c>
      <c r="D1092" s="70">
        <v>16</v>
      </c>
      <c r="E1092" s="47" t="s">
        <v>1125</v>
      </c>
      <c r="F1092" s="80" t="s">
        <v>7089</v>
      </c>
      <c r="G1092" s="70">
        <v>44</v>
      </c>
      <c r="H1092" s="47">
        <v>3</v>
      </c>
      <c r="I1092" s="48">
        <v>8891.14</v>
      </c>
      <c r="J1092" s="47" t="s">
        <v>11</v>
      </c>
      <c r="K1092" s="47" t="s">
        <v>12</v>
      </c>
      <c r="L1092" s="47" t="s">
        <v>356</v>
      </c>
      <c r="M1092" s="20"/>
    </row>
    <row r="1093" spans="1:13" x14ac:dyDescent="0.25">
      <c r="A1093" s="47" t="str">
        <f>IF('Hospitalisation Details'!A1093:A3435="?","Unidentified",'Hospitalisation Details'!A1093)</f>
        <v>Id1245</v>
      </c>
      <c r="B1093" s="47">
        <f>IF('Hospitalisation Details'!B1093="?",AVERAGE('Hospitalisation Details'!$B$2:$B$2344),'Hospitalisation Details'!B1093)</f>
        <v>1997</v>
      </c>
      <c r="C1093" s="79" t="str">
        <f>IF(OR(('Hospitalisation Details'!C1093="?"),ISBLANK('Hospitalisation Details'!C1093:C3435)),"Sep",'Hospitalisation Details'!C1093)</f>
        <v>Nov</v>
      </c>
      <c r="D1093" s="70">
        <v>28</v>
      </c>
      <c r="E1093" s="47" t="s">
        <v>1126</v>
      </c>
      <c r="F1093" s="80" t="s">
        <v>7090</v>
      </c>
      <c r="G1093" s="70">
        <v>25</v>
      </c>
      <c r="H1093" s="47">
        <v>0</v>
      </c>
      <c r="I1093" s="48">
        <v>8906.14</v>
      </c>
      <c r="J1093" s="47" t="s">
        <v>11</v>
      </c>
      <c r="K1093" s="47" t="s">
        <v>11</v>
      </c>
      <c r="L1093" s="47" t="s">
        <v>23</v>
      </c>
      <c r="M1093" s="20"/>
    </row>
    <row r="1094" spans="1:13" x14ac:dyDescent="0.25">
      <c r="A1094" s="47" t="str">
        <f>IF('Hospitalisation Details'!A1094:A3436="?","Unidentified",'Hospitalisation Details'!A1094)</f>
        <v>Id1244</v>
      </c>
      <c r="B1094" s="47">
        <f>IF('Hospitalisation Details'!B1094="?",AVERAGE('Hospitalisation Details'!$B$2:$B$2344),'Hospitalisation Details'!B1094)</f>
        <v>1967</v>
      </c>
      <c r="C1094" s="79" t="str">
        <f>IF(OR(('Hospitalisation Details'!C1094="?"),ISBLANK('Hospitalisation Details'!C1094:C3436)),"Sep",'Hospitalisation Details'!C1094)</f>
        <v>Sep</v>
      </c>
      <c r="D1094" s="70">
        <v>6</v>
      </c>
      <c r="E1094" s="47" t="s">
        <v>1127</v>
      </c>
      <c r="F1094" s="80" t="s">
        <v>7091</v>
      </c>
      <c r="G1094" s="70">
        <v>55</v>
      </c>
      <c r="H1094" s="47">
        <v>0</v>
      </c>
      <c r="I1094" s="48">
        <v>8908.4699999999993</v>
      </c>
      <c r="J1094" s="47" t="s">
        <v>12</v>
      </c>
      <c r="K1094" s="47" t="s">
        <v>11</v>
      </c>
      <c r="L1094" s="47" t="s">
        <v>13</v>
      </c>
      <c r="M1094" s="20"/>
    </row>
    <row r="1095" spans="1:13" x14ac:dyDescent="0.25">
      <c r="A1095" s="47" t="str">
        <f>IF('Hospitalisation Details'!A1095:A3437="?","Unidentified",'Hospitalisation Details'!A1095)</f>
        <v>Id1243</v>
      </c>
      <c r="B1095" s="47">
        <f>IF('Hospitalisation Details'!B1095="?",AVERAGE('Hospitalisation Details'!$B$2:$B$2344),'Hospitalisation Details'!B1095)</f>
        <v>1975</v>
      </c>
      <c r="C1095" s="79" t="str">
        <f>IF(OR(('Hospitalisation Details'!C1095="?"),ISBLANK('Hospitalisation Details'!C1095:C3437)),"Sep",'Hospitalisation Details'!C1095)</f>
        <v>Jul</v>
      </c>
      <c r="D1095" s="70">
        <v>7</v>
      </c>
      <c r="E1095" s="47" t="s">
        <v>1128</v>
      </c>
      <c r="F1095" s="80" t="s">
        <v>7092</v>
      </c>
      <c r="G1095" s="70">
        <v>47</v>
      </c>
      <c r="H1095" s="47">
        <v>1</v>
      </c>
      <c r="I1095" s="48">
        <v>8930.93</v>
      </c>
      <c r="J1095" s="47" t="s">
        <v>11</v>
      </c>
      <c r="K1095" s="47" t="s">
        <v>11</v>
      </c>
      <c r="L1095" s="47" t="s">
        <v>23</v>
      </c>
      <c r="M1095" s="20"/>
    </row>
    <row r="1096" spans="1:13" x14ac:dyDescent="0.25">
      <c r="A1096" s="47" t="str">
        <f>IF('Hospitalisation Details'!A1096:A3438="?","Unidentified",'Hospitalisation Details'!A1096)</f>
        <v>Id1242</v>
      </c>
      <c r="B1096" s="47">
        <f>IF('Hospitalisation Details'!B1096="?",AVERAGE('Hospitalisation Details'!$B$2:$B$2344),'Hospitalisation Details'!B1096)</f>
        <v>1972</v>
      </c>
      <c r="C1096" s="79" t="str">
        <f>IF(OR(('Hospitalisation Details'!C1096="?"),ISBLANK('Hospitalisation Details'!C1096:C3438)),"Sep",'Hospitalisation Details'!C1096)</f>
        <v>Jun</v>
      </c>
      <c r="D1096" s="70">
        <v>6</v>
      </c>
      <c r="E1096" s="47" t="s">
        <v>1129</v>
      </c>
      <c r="F1096" s="80" t="s">
        <v>7093</v>
      </c>
      <c r="G1096" s="70">
        <v>51</v>
      </c>
      <c r="H1096" s="47">
        <v>0</v>
      </c>
      <c r="I1096" s="48">
        <v>8932.08</v>
      </c>
      <c r="J1096" s="47" t="s">
        <v>11</v>
      </c>
      <c r="K1096" s="47" t="s">
        <v>16</v>
      </c>
      <c r="L1096" s="47" t="s">
        <v>42</v>
      </c>
      <c r="M1096" s="20"/>
    </row>
    <row r="1097" spans="1:13" x14ac:dyDescent="0.25">
      <c r="A1097" s="47" t="str">
        <f>IF('Hospitalisation Details'!A1097:A3439="?","Unidentified",'Hospitalisation Details'!A1097)</f>
        <v>Id1241</v>
      </c>
      <c r="B1097" s="47">
        <f>IF('Hospitalisation Details'!B1097="?",AVERAGE('Hospitalisation Details'!$B$2:$B$2344),'Hospitalisation Details'!B1097)</f>
        <v>1976</v>
      </c>
      <c r="C1097" s="79" t="str">
        <f>IF(OR(('Hospitalisation Details'!C1097="?"),ISBLANK('Hospitalisation Details'!C1097:C3439)),"Sep",'Hospitalisation Details'!C1097)</f>
        <v>Dec</v>
      </c>
      <c r="D1097" s="70">
        <v>25</v>
      </c>
      <c r="E1097" s="47" t="s">
        <v>1130</v>
      </c>
      <c r="F1097" s="80" t="s">
        <v>7094</v>
      </c>
      <c r="G1097" s="70">
        <v>46</v>
      </c>
      <c r="H1097" s="47">
        <v>3</v>
      </c>
      <c r="I1097" s="48">
        <v>8944.1200000000008</v>
      </c>
      <c r="J1097" s="47" t="s">
        <v>12</v>
      </c>
      <c r="K1097" s="47" t="s">
        <v>11</v>
      </c>
      <c r="L1097" s="47" t="s">
        <v>13</v>
      </c>
      <c r="M1097" s="20"/>
    </row>
    <row r="1098" spans="1:13" x14ac:dyDescent="0.25">
      <c r="A1098" s="47" t="str">
        <f>IF('Hospitalisation Details'!A1098:A3440="?","Unidentified",'Hospitalisation Details'!A1098)</f>
        <v>Id1240</v>
      </c>
      <c r="B1098" s="47">
        <f>IF('Hospitalisation Details'!B1098="?",AVERAGE('Hospitalisation Details'!$B$2:$B$2344),'Hospitalisation Details'!B1098)</f>
        <v>1992</v>
      </c>
      <c r="C1098" s="79" t="str">
        <f>IF(OR(('Hospitalisation Details'!C1098="?"),ISBLANK('Hospitalisation Details'!C1098:C3440)),"Sep",'Hospitalisation Details'!C1098)</f>
        <v>Sep</v>
      </c>
      <c r="D1098" s="70">
        <v>27</v>
      </c>
      <c r="E1098" s="47" t="s">
        <v>1131</v>
      </c>
      <c r="F1098" s="80" t="s">
        <v>7095</v>
      </c>
      <c r="G1098" s="70">
        <v>30</v>
      </c>
      <c r="H1098" s="47">
        <v>0</v>
      </c>
      <c r="I1098" s="48">
        <v>8954.99</v>
      </c>
      <c r="J1098" s="47" t="s">
        <v>11</v>
      </c>
      <c r="K1098" s="47" t="s">
        <v>12</v>
      </c>
      <c r="L1098" s="47" t="s">
        <v>535</v>
      </c>
      <c r="M1098" s="20"/>
    </row>
    <row r="1099" spans="1:13" x14ac:dyDescent="0.25">
      <c r="A1099" s="47" t="str">
        <f>IF('Hospitalisation Details'!A1099:A3441="?","Unidentified",'Hospitalisation Details'!A1099)</f>
        <v>Id1239</v>
      </c>
      <c r="B1099" s="47">
        <f>IF('Hospitalisation Details'!B1099="?",AVERAGE('Hospitalisation Details'!$B$2:$B$2344),'Hospitalisation Details'!B1099)</f>
        <v>1974</v>
      </c>
      <c r="C1099" s="79" t="str">
        <f>IF(OR(('Hospitalisation Details'!C1099="?"),ISBLANK('Hospitalisation Details'!C1099:C3441)),"Sep",'Hospitalisation Details'!C1099)</f>
        <v>Aug</v>
      </c>
      <c r="D1099" s="70">
        <v>17</v>
      </c>
      <c r="E1099" s="47" t="s">
        <v>1132</v>
      </c>
      <c r="F1099" s="80" t="s">
        <v>6732</v>
      </c>
      <c r="G1099" s="70">
        <v>48</v>
      </c>
      <c r="H1099" s="47">
        <v>1</v>
      </c>
      <c r="I1099" s="48">
        <v>8964.06</v>
      </c>
      <c r="J1099" s="47" t="s">
        <v>12</v>
      </c>
      <c r="K1099" s="47" t="s">
        <v>11</v>
      </c>
      <c r="L1099" s="47" t="s">
        <v>168</v>
      </c>
      <c r="M1099" s="20"/>
    </row>
    <row r="1100" spans="1:13" x14ac:dyDescent="0.25">
      <c r="A1100" s="47" t="str">
        <f>IF('Hospitalisation Details'!A1100:A3442="?","Unidentified",'Hospitalisation Details'!A1100)</f>
        <v>Id1238</v>
      </c>
      <c r="B1100" s="47">
        <f>IF('Hospitalisation Details'!B1100="?",AVERAGE('Hospitalisation Details'!$B$2:$B$2344),'Hospitalisation Details'!B1100)</f>
        <v>1983</v>
      </c>
      <c r="C1100" s="79" t="str">
        <f>IF(OR(('Hospitalisation Details'!C1100="?"),ISBLANK('Hospitalisation Details'!C1100:C3442)),"Sep",'Hospitalisation Details'!C1100)</f>
        <v>Jul</v>
      </c>
      <c r="D1100" s="70">
        <v>15</v>
      </c>
      <c r="E1100" s="47" t="s">
        <v>1133</v>
      </c>
      <c r="F1100" s="80" t="s">
        <v>7096</v>
      </c>
      <c r="G1100" s="70">
        <v>39</v>
      </c>
      <c r="H1100" s="47">
        <v>5</v>
      </c>
      <c r="I1100" s="48">
        <v>8965.7999999999993</v>
      </c>
      <c r="J1100" s="47" t="s">
        <v>11</v>
      </c>
      <c r="K1100" s="47" t="s">
        <v>12</v>
      </c>
      <c r="L1100" s="47" t="s">
        <v>23</v>
      </c>
      <c r="M1100" s="20"/>
    </row>
    <row r="1101" spans="1:13" x14ac:dyDescent="0.25">
      <c r="A1101" s="47" t="str">
        <f>IF('Hospitalisation Details'!A1101:A3443="?","Unidentified",'Hospitalisation Details'!A1101)</f>
        <v>Id1237</v>
      </c>
      <c r="B1101" s="47">
        <f>IF('Hospitalisation Details'!B1101="?",AVERAGE('Hospitalisation Details'!$B$2:$B$2344),'Hospitalisation Details'!B1101)</f>
        <v>1974</v>
      </c>
      <c r="C1101" s="79" t="str">
        <f>IF(OR(('Hospitalisation Details'!C1101="?"),ISBLANK('Hospitalisation Details'!C1101:C3443)),"Sep",'Hospitalisation Details'!C1101)</f>
        <v>Sep</v>
      </c>
      <c r="D1101" s="70">
        <v>8</v>
      </c>
      <c r="E1101" s="47" t="s">
        <v>1134</v>
      </c>
      <c r="F1101" s="80" t="s">
        <v>7097</v>
      </c>
      <c r="G1101" s="70">
        <v>48</v>
      </c>
      <c r="H1101" s="47">
        <v>2</v>
      </c>
      <c r="I1101" s="48">
        <v>8968.33</v>
      </c>
      <c r="J1101" s="47" t="s">
        <v>12</v>
      </c>
      <c r="K1101" s="47" t="s">
        <v>11</v>
      </c>
      <c r="L1101" s="47" t="s">
        <v>42</v>
      </c>
      <c r="M1101" s="20"/>
    </row>
    <row r="1102" spans="1:13" x14ac:dyDescent="0.25">
      <c r="A1102" s="47" t="str">
        <f>IF('Hospitalisation Details'!A1102:A3444="?","Unidentified",'Hospitalisation Details'!A1102)</f>
        <v>Id1236</v>
      </c>
      <c r="B1102" s="47">
        <f>IF('Hospitalisation Details'!B1102="?",AVERAGE('Hospitalisation Details'!$B$2:$B$2344),'Hospitalisation Details'!B1102)</f>
        <v>1974</v>
      </c>
      <c r="C1102" s="79" t="str">
        <f>IF(OR(('Hospitalisation Details'!C1102="?"),ISBLANK('Hospitalisation Details'!C1102:C3444)),"Sep",'Hospitalisation Details'!C1102)</f>
        <v>Jul</v>
      </c>
      <c r="D1102" s="70">
        <v>21</v>
      </c>
      <c r="E1102" s="47" t="s">
        <v>1135</v>
      </c>
      <c r="F1102" s="80" t="s">
        <v>7098</v>
      </c>
      <c r="G1102" s="70">
        <v>48</v>
      </c>
      <c r="H1102" s="47">
        <v>2</v>
      </c>
      <c r="I1102" s="48">
        <v>8978.19</v>
      </c>
      <c r="J1102" s="47" t="s">
        <v>11</v>
      </c>
      <c r="K1102" s="47" t="s">
        <v>11</v>
      </c>
      <c r="L1102" s="47" t="s">
        <v>13</v>
      </c>
      <c r="M1102" s="20"/>
    </row>
    <row r="1103" spans="1:13" x14ac:dyDescent="0.25">
      <c r="A1103" s="47" t="str">
        <f>IF('Hospitalisation Details'!A1103:A3445="?","Unidentified",'Hospitalisation Details'!A1103)</f>
        <v>Id1235</v>
      </c>
      <c r="B1103" s="47">
        <f>IF('Hospitalisation Details'!B1103="?",AVERAGE('Hospitalisation Details'!$B$2:$B$2344),'Hospitalisation Details'!B1103)</f>
        <v>1973</v>
      </c>
      <c r="C1103" s="79" t="str">
        <f>IF(OR(('Hospitalisation Details'!C1103="?"),ISBLANK('Hospitalisation Details'!C1103:C3445)),"Sep",'Hospitalisation Details'!C1103)</f>
        <v>Oct</v>
      </c>
      <c r="D1103" s="70">
        <v>11</v>
      </c>
      <c r="E1103" s="47" t="s">
        <v>1136</v>
      </c>
      <c r="F1103" s="80" t="s">
        <v>7006</v>
      </c>
      <c r="G1103" s="70">
        <v>49</v>
      </c>
      <c r="H1103" s="47">
        <v>0</v>
      </c>
      <c r="I1103" s="48">
        <v>8988.16</v>
      </c>
      <c r="J1103" s="47" t="s">
        <v>11</v>
      </c>
      <c r="K1103" s="47" t="s">
        <v>16</v>
      </c>
      <c r="L1103" s="47" t="s">
        <v>23</v>
      </c>
      <c r="M1103" s="20"/>
    </row>
    <row r="1104" spans="1:13" x14ac:dyDescent="0.25">
      <c r="A1104" s="47" t="str">
        <f>IF('Hospitalisation Details'!A1104:A3446="?","Unidentified",'Hospitalisation Details'!A1104)</f>
        <v>Id1234</v>
      </c>
      <c r="B1104" s="47">
        <f>IF('Hospitalisation Details'!B1104="?",AVERAGE('Hospitalisation Details'!$B$2:$B$2344),'Hospitalisation Details'!B1104)</f>
        <v>1979</v>
      </c>
      <c r="C1104" s="79" t="str">
        <f>IF(OR(('Hospitalisation Details'!C1104="?"),ISBLANK('Hospitalisation Details'!C1104:C3446)),"Sep",'Hospitalisation Details'!C1104)</f>
        <v>Dec</v>
      </c>
      <c r="D1104" s="70">
        <v>16</v>
      </c>
      <c r="E1104" s="47" t="s">
        <v>1137</v>
      </c>
      <c r="F1104" s="80" t="s">
        <v>7099</v>
      </c>
      <c r="G1104" s="70">
        <v>43</v>
      </c>
      <c r="H1104" s="47">
        <v>2</v>
      </c>
      <c r="I1104" s="48">
        <v>8998.43</v>
      </c>
      <c r="J1104" s="47" t="s">
        <v>11</v>
      </c>
      <c r="K1104" s="47" t="s">
        <v>16</v>
      </c>
      <c r="L1104" s="47" t="s">
        <v>200</v>
      </c>
      <c r="M1104" s="20"/>
    </row>
    <row r="1105" spans="1:13" x14ac:dyDescent="0.25">
      <c r="A1105" s="47" t="str">
        <f>IF('Hospitalisation Details'!A1105:A3447="?","Unidentified",'Hospitalisation Details'!A1105)</f>
        <v>Id1233</v>
      </c>
      <c r="B1105" s="47">
        <f>IF('Hospitalisation Details'!B1105="?",AVERAGE('Hospitalisation Details'!$B$2:$B$2344),'Hospitalisation Details'!B1105)</f>
        <v>1993</v>
      </c>
      <c r="C1105" s="79" t="str">
        <f>IF(OR(('Hospitalisation Details'!C1105="?"),ISBLANK('Hospitalisation Details'!C1105:C3447)),"Sep",'Hospitalisation Details'!C1105)</f>
        <v>Dec</v>
      </c>
      <c r="D1105" s="70">
        <v>1</v>
      </c>
      <c r="E1105" s="47" t="s">
        <v>1138</v>
      </c>
      <c r="F1105" s="80" t="s">
        <v>7100</v>
      </c>
      <c r="G1105" s="70">
        <v>29</v>
      </c>
      <c r="H1105" s="47">
        <v>0</v>
      </c>
      <c r="I1105" s="48">
        <v>9010.2000000000007</v>
      </c>
      <c r="J1105" s="47" t="s">
        <v>11</v>
      </c>
      <c r="K1105" s="47" t="s">
        <v>12</v>
      </c>
      <c r="L1105" s="47" t="s">
        <v>535</v>
      </c>
      <c r="M1105" s="20"/>
    </row>
    <row r="1106" spans="1:13" x14ac:dyDescent="0.25">
      <c r="A1106" s="47" t="str">
        <f>IF('Hospitalisation Details'!A1106:A3448="?","Unidentified",'Hospitalisation Details'!A1106)</f>
        <v>Id1232</v>
      </c>
      <c r="B1106" s="47">
        <f>IF('Hospitalisation Details'!B1106="?",AVERAGE('Hospitalisation Details'!$B$2:$B$2344),'Hospitalisation Details'!B1106)</f>
        <v>1972</v>
      </c>
      <c r="C1106" s="79" t="str">
        <f>IF(OR(('Hospitalisation Details'!C1106="?"),ISBLANK('Hospitalisation Details'!C1106:C3448)),"Sep",'Hospitalisation Details'!C1106)</f>
        <v>Dec</v>
      </c>
      <c r="D1106" s="70">
        <v>7</v>
      </c>
      <c r="E1106" s="47" t="s">
        <v>1139</v>
      </c>
      <c r="F1106" s="80" t="s">
        <v>7101</v>
      </c>
      <c r="G1106" s="70">
        <v>50</v>
      </c>
      <c r="H1106" s="47">
        <v>1</v>
      </c>
      <c r="I1106" s="48">
        <v>9048.0300000000007</v>
      </c>
      <c r="J1106" s="47" t="s">
        <v>11</v>
      </c>
      <c r="K1106" s="47" t="s">
        <v>11</v>
      </c>
      <c r="L1106" s="47" t="s">
        <v>13</v>
      </c>
      <c r="M1106" s="20"/>
    </row>
    <row r="1107" spans="1:13" x14ac:dyDescent="0.25">
      <c r="A1107" s="47" t="str">
        <f>IF('Hospitalisation Details'!A1107:A3449="?","Unidentified",'Hospitalisation Details'!A1107)</f>
        <v>Id1231</v>
      </c>
      <c r="B1107" s="47">
        <f>IF('Hospitalisation Details'!B1107="?",AVERAGE('Hospitalisation Details'!$B$2:$B$2344),'Hospitalisation Details'!B1107)</f>
        <v>1972</v>
      </c>
      <c r="C1107" s="79" t="str">
        <f>IF(OR(('Hospitalisation Details'!C1107="?"),ISBLANK('Hospitalisation Details'!C1107:C3449)),"Sep",'Hospitalisation Details'!C1107)</f>
        <v>Dec</v>
      </c>
      <c r="D1107" s="70">
        <v>2</v>
      </c>
      <c r="E1107" s="47" t="s">
        <v>1140</v>
      </c>
      <c r="F1107" s="80" t="s">
        <v>7102</v>
      </c>
      <c r="G1107" s="70">
        <v>50</v>
      </c>
      <c r="H1107" s="47">
        <v>1</v>
      </c>
      <c r="I1107" s="48">
        <v>9058.73</v>
      </c>
      <c r="J1107" s="47" t="s">
        <v>12</v>
      </c>
      <c r="K1107" s="47" t="s">
        <v>11</v>
      </c>
      <c r="L1107" s="47" t="s">
        <v>13</v>
      </c>
      <c r="M1107" s="20"/>
    </row>
    <row r="1108" spans="1:13" x14ac:dyDescent="0.25">
      <c r="A1108" s="47" t="str">
        <f>IF('Hospitalisation Details'!A1108:A3450="?","Unidentified",'Hospitalisation Details'!A1108)</f>
        <v>Id1230</v>
      </c>
      <c r="B1108" s="47">
        <f>IF('Hospitalisation Details'!B1108="?",AVERAGE('Hospitalisation Details'!$B$2:$B$2344),'Hospitalisation Details'!B1108)</f>
        <v>1977</v>
      </c>
      <c r="C1108" s="79" t="str">
        <f>IF(OR(('Hospitalisation Details'!C1108="?"),ISBLANK('Hospitalisation Details'!C1108:C3450)),"Sep",'Hospitalisation Details'!C1108)</f>
        <v>Nov</v>
      </c>
      <c r="D1108" s="70">
        <v>4</v>
      </c>
      <c r="E1108" s="47" t="s">
        <v>1141</v>
      </c>
      <c r="F1108" s="80" t="s">
        <v>7103</v>
      </c>
      <c r="G1108" s="70">
        <v>45</v>
      </c>
      <c r="H1108" s="47">
        <v>2</v>
      </c>
      <c r="I1108" s="48">
        <v>9095.07</v>
      </c>
      <c r="J1108" s="47" t="s">
        <v>11</v>
      </c>
      <c r="K1108" s="47" t="s">
        <v>11</v>
      </c>
      <c r="L1108" s="47" t="s">
        <v>247</v>
      </c>
      <c r="M1108" s="20"/>
    </row>
    <row r="1109" spans="1:13" x14ac:dyDescent="0.25">
      <c r="A1109" s="47" t="str">
        <f>IF('Hospitalisation Details'!A1109:A3451="?","Unidentified",'Hospitalisation Details'!A1109)</f>
        <v>Id1229</v>
      </c>
      <c r="B1109" s="47">
        <f>IF('Hospitalisation Details'!B1109="?",AVERAGE('Hospitalisation Details'!$B$2:$B$2344),'Hospitalisation Details'!B1109)</f>
        <v>1965</v>
      </c>
      <c r="C1109" s="79" t="str">
        <f>IF(OR(('Hospitalisation Details'!C1109="?"),ISBLANK('Hospitalisation Details'!C1109:C3451)),"Sep",'Hospitalisation Details'!C1109)</f>
        <v>Nov</v>
      </c>
      <c r="D1109" s="70">
        <v>9</v>
      </c>
      <c r="E1109" s="47" t="s">
        <v>1142</v>
      </c>
      <c r="F1109" s="80" t="s">
        <v>7104</v>
      </c>
      <c r="G1109" s="70">
        <v>57</v>
      </c>
      <c r="H1109" s="47">
        <v>0</v>
      </c>
      <c r="I1109" s="48">
        <v>9095.94</v>
      </c>
      <c r="J1109" s="47" t="s">
        <v>12</v>
      </c>
      <c r="K1109" s="47" t="s">
        <v>16</v>
      </c>
      <c r="L1109" s="47" t="s">
        <v>42</v>
      </c>
      <c r="M1109" s="20"/>
    </row>
    <row r="1110" spans="1:13" x14ac:dyDescent="0.25">
      <c r="A1110" s="47" t="str">
        <f>IF('Hospitalisation Details'!A1110:A3452="?","Unidentified",'Hospitalisation Details'!A1110)</f>
        <v>Id1228</v>
      </c>
      <c r="B1110" s="47">
        <f>IF('Hospitalisation Details'!B1110="?",AVERAGE('Hospitalisation Details'!$B$2:$B$2344),'Hospitalisation Details'!B1110)</f>
        <v>1977</v>
      </c>
      <c r="C1110" s="79" t="str">
        <f>IF(OR(('Hospitalisation Details'!C1110="?"),ISBLANK('Hospitalisation Details'!C1110:C3452)),"Sep",'Hospitalisation Details'!C1110)</f>
        <v>Dec</v>
      </c>
      <c r="D1110" s="70">
        <v>2</v>
      </c>
      <c r="E1110" s="47" t="s">
        <v>1143</v>
      </c>
      <c r="F1110" s="80" t="s">
        <v>7105</v>
      </c>
      <c r="G1110" s="70">
        <v>45</v>
      </c>
      <c r="H1110" s="47">
        <v>3</v>
      </c>
      <c r="I1110" s="48">
        <v>9101.7999999999993</v>
      </c>
      <c r="J1110" s="47" t="s">
        <v>11</v>
      </c>
      <c r="K1110" s="47" t="s">
        <v>16</v>
      </c>
      <c r="L1110" s="47" t="s">
        <v>42</v>
      </c>
      <c r="M1110" s="20"/>
    </row>
    <row r="1111" spans="1:13" x14ac:dyDescent="0.25">
      <c r="A1111" s="47" t="str">
        <f>IF('Hospitalisation Details'!A1111:A3453="?","Unidentified",'Hospitalisation Details'!A1111)</f>
        <v>Id1227</v>
      </c>
      <c r="B1111" s="47">
        <f>IF('Hospitalisation Details'!B1111="?",AVERAGE('Hospitalisation Details'!$B$2:$B$2344),'Hospitalisation Details'!B1111)</f>
        <v>1970</v>
      </c>
      <c r="C1111" s="79" t="str">
        <f>IF(OR(('Hospitalisation Details'!C1111="?"),ISBLANK('Hospitalisation Details'!C1111:C3453)),"Sep",'Hospitalisation Details'!C1111)</f>
        <v>Aug</v>
      </c>
      <c r="D1111" s="70">
        <v>12</v>
      </c>
      <c r="E1111" s="47" t="s">
        <v>1144</v>
      </c>
      <c r="F1111" s="80" t="s">
        <v>7106</v>
      </c>
      <c r="G1111" s="70">
        <v>52</v>
      </c>
      <c r="H1111" s="47">
        <v>0</v>
      </c>
      <c r="I1111" s="48">
        <v>9140.9500000000007</v>
      </c>
      <c r="J1111" s="47" t="s">
        <v>12</v>
      </c>
      <c r="K1111" s="47" t="s">
        <v>12</v>
      </c>
      <c r="L1111" s="47" t="s">
        <v>13</v>
      </c>
      <c r="M1111" s="20"/>
    </row>
    <row r="1112" spans="1:13" x14ac:dyDescent="0.25">
      <c r="A1112" s="47" t="str">
        <f>IF('Hospitalisation Details'!A1112:A3454="?","Unidentified",'Hospitalisation Details'!A1112)</f>
        <v>Id1226</v>
      </c>
      <c r="B1112" s="47">
        <f>IF('Hospitalisation Details'!B1112="?",AVERAGE('Hospitalisation Details'!$B$2:$B$2344),'Hospitalisation Details'!B1112)</f>
        <v>1970</v>
      </c>
      <c r="C1112" s="79" t="str">
        <f>IF(OR(('Hospitalisation Details'!C1112="?"),ISBLANK('Hospitalisation Details'!C1112:C3454)),"Sep",'Hospitalisation Details'!C1112)</f>
        <v>Oct</v>
      </c>
      <c r="D1112" s="70">
        <v>18</v>
      </c>
      <c r="E1112" s="47" t="s">
        <v>1145</v>
      </c>
      <c r="F1112" s="80" t="s">
        <v>7107</v>
      </c>
      <c r="G1112" s="70">
        <v>52</v>
      </c>
      <c r="H1112" s="47">
        <v>0</v>
      </c>
      <c r="I1112" s="48">
        <v>9144.57</v>
      </c>
      <c r="J1112" s="47" t="s">
        <v>12</v>
      </c>
      <c r="K1112" s="47" t="s">
        <v>11</v>
      </c>
      <c r="L1112" s="47" t="s">
        <v>42</v>
      </c>
      <c r="M1112" s="20"/>
    </row>
    <row r="1113" spans="1:13" x14ac:dyDescent="0.25">
      <c r="A1113" s="47" t="str">
        <f>IF('Hospitalisation Details'!A1113:A3455="?","Unidentified",'Hospitalisation Details'!A1113)</f>
        <v>Id1225</v>
      </c>
      <c r="B1113" s="70">
        <f>IF('Hospitalisation Details'!B1113="?",AVERAGE('Hospitalisation Details'!$B$2:$B$2344),'Hospitalisation Details'!B1113)</f>
        <v>1982</v>
      </c>
      <c r="C1113" s="79" t="str">
        <f>IF(OR(('Hospitalisation Details'!C1113="?"),ISBLANK('Hospitalisation Details'!C1113:C3455)),"Sep",'Hospitalisation Details'!C1113)</f>
        <v>Dec</v>
      </c>
      <c r="D1113" s="70">
        <v>8</v>
      </c>
      <c r="E1113" s="47" t="s">
        <v>1146</v>
      </c>
      <c r="F1113" s="80" t="s">
        <v>7108</v>
      </c>
      <c r="G1113" s="70">
        <v>40</v>
      </c>
      <c r="H1113" s="47">
        <v>3</v>
      </c>
      <c r="I1113" s="48">
        <v>9147.5</v>
      </c>
      <c r="J1113" s="47" t="s">
        <v>11</v>
      </c>
      <c r="K1113" s="47" t="s">
        <v>16</v>
      </c>
      <c r="L1113" s="47" t="s">
        <v>23</v>
      </c>
      <c r="M1113" s="20"/>
    </row>
    <row r="1114" spans="1:13" x14ac:dyDescent="0.25">
      <c r="A1114" s="47" t="str">
        <f>IF('Hospitalisation Details'!A1114:A3456="?","Unidentified",'Hospitalisation Details'!A1114)</f>
        <v>Id1224</v>
      </c>
      <c r="B1114" s="47">
        <f>IF('Hospitalisation Details'!B1114="?",AVERAGE('Hospitalisation Details'!$B$2:$B$2344),'Hospitalisation Details'!B1114)</f>
        <v>1990</v>
      </c>
      <c r="C1114" s="79" t="str">
        <f>IF(OR(('Hospitalisation Details'!C1114="?"),ISBLANK('Hospitalisation Details'!C1114:C3456)),"Sep",'Hospitalisation Details'!C1114)</f>
        <v>Aug</v>
      </c>
      <c r="D1114" s="70">
        <v>23</v>
      </c>
      <c r="E1114" s="47" t="s">
        <v>1147</v>
      </c>
      <c r="F1114" s="80" t="s">
        <v>7109</v>
      </c>
      <c r="G1114" s="70">
        <v>32</v>
      </c>
      <c r="H1114" s="47">
        <v>3</v>
      </c>
      <c r="I1114" s="48">
        <v>9159.51</v>
      </c>
      <c r="J1114" s="47" t="s">
        <v>11</v>
      </c>
      <c r="K1114" s="47" t="s">
        <v>11</v>
      </c>
      <c r="L1114" s="47" t="s">
        <v>300</v>
      </c>
      <c r="M1114" s="20"/>
    </row>
    <row r="1115" spans="1:13" x14ac:dyDescent="0.25">
      <c r="A1115" s="47" t="str">
        <f>IF('Hospitalisation Details'!A1115:A3457="?","Unidentified",'Hospitalisation Details'!A1115)</f>
        <v>Id1223</v>
      </c>
      <c r="B1115" s="47">
        <f>IF('Hospitalisation Details'!B1115="?",AVERAGE('Hospitalisation Details'!$B$2:$B$2344),'Hospitalisation Details'!B1115)</f>
        <v>1970</v>
      </c>
      <c r="C1115" s="79" t="str">
        <f>IF(OR(('Hospitalisation Details'!C1115="?"),ISBLANK('Hospitalisation Details'!C1115:C3457)),"Sep",'Hospitalisation Details'!C1115)</f>
        <v>Oct</v>
      </c>
      <c r="D1115" s="70">
        <v>24</v>
      </c>
      <c r="E1115" s="47" t="s">
        <v>1148</v>
      </c>
      <c r="F1115" s="80" t="s">
        <v>7110</v>
      </c>
      <c r="G1115" s="70">
        <v>52</v>
      </c>
      <c r="H1115" s="47">
        <v>0</v>
      </c>
      <c r="I1115" s="48">
        <v>9171.75</v>
      </c>
      <c r="J1115" s="47" t="s">
        <v>11</v>
      </c>
      <c r="K1115" s="47" t="s">
        <v>11</v>
      </c>
      <c r="L1115" s="47" t="s">
        <v>23</v>
      </c>
      <c r="M1115" s="20"/>
    </row>
    <row r="1116" spans="1:13" x14ac:dyDescent="0.25">
      <c r="A1116" s="47" t="str">
        <f>IF('Hospitalisation Details'!A1116:A3458="?","Unidentified",'Hospitalisation Details'!A1116)</f>
        <v>Id1222</v>
      </c>
      <c r="B1116" s="47">
        <f>IF('Hospitalisation Details'!B1116="?",AVERAGE('Hospitalisation Details'!$B$2:$B$2344),'Hospitalisation Details'!B1116)</f>
        <v>1971</v>
      </c>
      <c r="C1116" s="79" t="str">
        <f>IF(OR(('Hospitalisation Details'!C1116="?"),ISBLANK('Hospitalisation Details'!C1116:C3458)),"Sep",'Hospitalisation Details'!C1116)</f>
        <v>Dec</v>
      </c>
      <c r="D1116" s="70">
        <v>29</v>
      </c>
      <c r="E1116" s="47" t="s">
        <v>1149</v>
      </c>
      <c r="F1116" s="80" t="s">
        <v>7111</v>
      </c>
      <c r="G1116" s="70">
        <v>51</v>
      </c>
      <c r="H1116" s="47">
        <v>0</v>
      </c>
      <c r="I1116" s="48">
        <v>9174.14</v>
      </c>
      <c r="J1116" s="47" t="s">
        <v>12</v>
      </c>
      <c r="K1116" s="47" t="s">
        <v>16</v>
      </c>
      <c r="L1116" s="47" t="s">
        <v>23</v>
      </c>
      <c r="M1116" s="20"/>
    </row>
    <row r="1117" spans="1:13" x14ac:dyDescent="0.25">
      <c r="A1117" s="47" t="str">
        <f>IF('Hospitalisation Details'!A1117:A3459="?","Unidentified",'Hospitalisation Details'!A1117)</f>
        <v>Id1221</v>
      </c>
      <c r="B1117" s="47">
        <f>IF('Hospitalisation Details'!B1117="?",AVERAGE('Hospitalisation Details'!$B$2:$B$2344),'Hospitalisation Details'!B1117)</f>
        <v>1973</v>
      </c>
      <c r="C1117" s="79" t="str">
        <f>IF(OR(('Hospitalisation Details'!C1117="?"),ISBLANK('Hospitalisation Details'!C1117:C3459)),"Sep",'Hospitalisation Details'!C1117)</f>
        <v>Dec</v>
      </c>
      <c r="D1117" s="70">
        <v>25</v>
      </c>
      <c r="E1117" s="47" t="s">
        <v>1150</v>
      </c>
      <c r="F1117" s="80" t="s">
        <v>7112</v>
      </c>
      <c r="G1117" s="70">
        <v>49</v>
      </c>
      <c r="H1117" s="47">
        <v>1</v>
      </c>
      <c r="I1117" s="48">
        <v>9182.17</v>
      </c>
      <c r="J1117" s="47" t="s">
        <v>11</v>
      </c>
      <c r="K1117" s="47" t="s">
        <v>12</v>
      </c>
      <c r="L1117" s="47" t="s">
        <v>42</v>
      </c>
      <c r="M1117" s="20"/>
    </row>
    <row r="1118" spans="1:13" x14ac:dyDescent="0.25">
      <c r="A1118" s="47" t="str">
        <f>IF('Hospitalisation Details'!A1118:A3460="?","Unidentified",'Hospitalisation Details'!A1118)</f>
        <v>Id1220</v>
      </c>
      <c r="B1118" s="47">
        <f>IF('Hospitalisation Details'!B1118="?",AVERAGE('Hospitalisation Details'!$B$2:$B$2344),'Hospitalisation Details'!B1118)</f>
        <v>1976</v>
      </c>
      <c r="C1118" s="79" t="str">
        <f>IF(OR(('Hospitalisation Details'!C1118="?"),ISBLANK('Hospitalisation Details'!C1118:C3460)),"Sep",'Hospitalisation Details'!C1118)</f>
        <v>Sep</v>
      </c>
      <c r="D1118" s="70">
        <v>10</v>
      </c>
      <c r="E1118" s="47" t="s">
        <v>1151</v>
      </c>
      <c r="F1118" s="80" t="s">
        <v>7113</v>
      </c>
      <c r="G1118" s="70">
        <v>46</v>
      </c>
      <c r="H1118" s="47">
        <v>2</v>
      </c>
      <c r="I1118" s="48">
        <v>9193.84</v>
      </c>
      <c r="J1118" s="47" t="s">
        <v>11</v>
      </c>
      <c r="K1118" s="47" t="s">
        <v>16</v>
      </c>
      <c r="L1118" s="47" t="s">
        <v>23</v>
      </c>
      <c r="M1118" s="20"/>
    </row>
    <row r="1119" spans="1:13" x14ac:dyDescent="0.25">
      <c r="A1119" s="47" t="str">
        <f>IF('Hospitalisation Details'!A1119:A3461="?","Unidentified",'Hospitalisation Details'!A1119)</f>
        <v>Id1219</v>
      </c>
      <c r="B1119" s="47">
        <f>IF('Hospitalisation Details'!B1119="?",AVERAGE('Hospitalisation Details'!$B$2:$B$2344),'Hospitalisation Details'!B1119)</f>
        <v>1986</v>
      </c>
      <c r="C1119" s="79" t="str">
        <f>IF(OR(('Hospitalisation Details'!C1119="?"),ISBLANK('Hospitalisation Details'!C1119:C3461)),"Sep",'Hospitalisation Details'!C1119)</f>
        <v>Dec</v>
      </c>
      <c r="D1119" s="70">
        <v>25</v>
      </c>
      <c r="E1119" s="47" t="s">
        <v>1152</v>
      </c>
      <c r="F1119" s="80" t="s">
        <v>6672</v>
      </c>
      <c r="G1119" s="70">
        <v>36</v>
      </c>
      <c r="H1119" s="47">
        <v>3</v>
      </c>
      <c r="I1119" s="48">
        <v>9210.06</v>
      </c>
      <c r="J1119" s="47" t="s">
        <v>11</v>
      </c>
      <c r="K1119" s="47" t="s">
        <v>12</v>
      </c>
      <c r="L1119" s="47" t="s">
        <v>300</v>
      </c>
      <c r="M1119" s="20"/>
    </row>
    <row r="1120" spans="1:13" x14ac:dyDescent="0.25">
      <c r="A1120" s="47" t="str">
        <f>IF('Hospitalisation Details'!A1120:A3462="?","Unidentified",'Hospitalisation Details'!A1120)</f>
        <v>Id1218</v>
      </c>
      <c r="B1120" s="47">
        <f>IF('Hospitalisation Details'!B1120="?",AVERAGE('Hospitalisation Details'!$B$2:$B$2344),'Hospitalisation Details'!B1120)</f>
        <v>1981</v>
      </c>
      <c r="C1120" s="79" t="str">
        <f>IF(OR(('Hospitalisation Details'!C1120="?"),ISBLANK('Hospitalisation Details'!C1120:C3462)),"Sep",'Hospitalisation Details'!C1120)</f>
        <v>Dec</v>
      </c>
      <c r="D1120" s="70">
        <v>5</v>
      </c>
      <c r="E1120" s="47" t="s">
        <v>1153</v>
      </c>
      <c r="F1120" s="80" t="s">
        <v>7114</v>
      </c>
      <c r="G1120" s="70">
        <v>41</v>
      </c>
      <c r="H1120" s="47">
        <v>5</v>
      </c>
      <c r="I1120" s="48">
        <v>9222.4</v>
      </c>
      <c r="J1120" s="47" t="s">
        <v>11</v>
      </c>
      <c r="K1120" s="47" t="s">
        <v>12</v>
      </c>
      <c r="L1120" s="47" t="s">
        <v>166</v>
      </c>
      <c r="M1120" s="20"/>
    </row>
    <row r="1121" spans="1:13" x14ac:dyDescent="0.25">
      <c r="A1121" s="47" t="str">
        <f>IF('Hospitalisation Details'!A1121:A3463="?","Unidentified",'Hospitalisation Details'!A1121)</f>
        <v>Id1217</v>
      </c>
      <c r="B1121" s="47">
        <f>IF('Hospitalisation Details'!B1121="?",AVERAGE('Hospitalisation Details'!$B$2:$B$2344),'Hospitalisation Details'!B1121)</f>
        <v>1975</v>
      </c>
      <c r="C1121" s="79" t="str">
        <f>IF(OR(('Hospitalisation Details'!C1121="?"),ISBLANK('Hospitalisation Details'!C1121:C3463)),"Sep",'Hospitalisation Details'!C1121)</f>
        <v>Dec</v>
      </c>
      <c r="D1121" s="70">
        <v>6</v>
      </c>
      <c r="E1121" s="47" t="s">
        <v>1154</v>
      </c>
      <c r="F1121" s="80" t="s">
        <v>7115</v>
      </c>
      <c r="G1121" s="70">
        <v>47</v>
      </c>
      <c r="H1121" s="47">
        <v>2</v>
      </c>
      <c r="I1121" s="48">
        <v>9225.26</v>
      </c>
      <c r="J1121" s="47" t="s">
        <v>12</v>
      </c>
      <c r="K1121" s="47" t="s">
        <v>12</v>
      </c>
      <c r="L1121" s="47" t="s">
        <v>164</v>
      </c>
      <c r="M1121" s="20"/>
    </row>
    <row r="1122" spans="1:13" x14ac:dyDescent="0.25">
      <c r="A1122" s="47" t="str">
        <f>IF('Hospitalisation Details'!A1122:A3464="?","Unidentified",'Hospitalisation Details'!A1122)</f>
        <v>Id1216</v>
      </c>
      <c r="B1122" s="47">
        <f>IF('Hospitalisation Details'!B1122="?",AVERAGE('Hospitalisation Details'!$B$2:$B$2344),'Hospitalisation Details'!B1122)</f>
        <v>1980</v>
      </c>
      <c r="C1122" s="79" t="str">
        <f>IF(OR(('Hospitalisation Details'!C1122="?"),ISBLANK('Hospitalisation Details'!C1122:C3464)),"Sep",'Hospitalisation Details'!C1122)</f>
        <v>Oct</v>
      </c>
      <c r="D1122" s="70">
        <v>5</v>
      </c>
      <c r="E1122" s="47" t="s">
        <v>1155</v>
      </c>
      <c r="F1122" s="80" t="s">
        <v>6863</v>
      </c>
      <c r="G1122" s="70">
        <v>42</v>
      </c>
      <c r="H1122" s="47">
        <v>2</v>
      </c>
      <c r="I1122" s="48">
        <v>9247.94</v>
      </c>
      <c r="J1122" s="47" t="s">
        <v>11</v>
      </c>
      <c r="K1122" s="47" t="s">
        <v>16</v>
      </c>
      <c r="L1122" s="47" t="s">
        <v>300</v>
      </c>
      <c r="M1122" s="20"/>
    </row>
    <row r="1123" spans="1:13" x14ac:dyDescent="0.25">
      <c r="A1123" s="47" t="str">
        <f>IF('Hospitalisation Details'!A1123:A3465="?","Unidentified",'Hospitalisation Details'!A1123)</f>
        <v>Id1215</v>
      </c>
      <c r="B1123" s="47">
        <f>IF('Hospitalisation Details'!B1123="?",AVERAGE('Hospitalisation Details'!$B$2:$B$2344),'Hospitalisation Details'!B1123)</f>
        <v>1974</v>
      </c>
      <c r="C1123" s="79" t="str">
        <f>IF(OR(('Hospitalisation Details'!C1123="?"),ISBLANK('Hospitalisation Details'!C1123:C3465)),"Sep",'Hospitalisation Details'!C1123)</f>
        <v>Aug</v>
      </c>
      <c r="D1123" s="70">
        <v>21</v>
      </c>
      <c r="E1123" s="47" t="s">
        <v>1156</v>
      </c>
      <c r="F1123" s="80" t="s">
        <v>7116</v>
      </c>
      <c r="G1123" s="70">
        <v>48</v>
      </c>
      <c r="H1123" s="47">
        <v>1</v>
      </c>
      <c r="I1123" s="48">
        <v>9249.5</v>
      </c>
      <c r="J1123" s="47" t="s">
        <v>11</v>
      </c>
      <c r="K1123" s="47" t="s">
        <v>16</v>
      </c>
      <c r="L1123" s="47" t="s">
        <v>23</v>
      </c>
      <c r="M1123" s="20"/>
    </row>
    <row r="1124" spans="1:13" x14ac:dyDescent="0.25">
      <c r="A1124" s="47" t="str">
        <f>IF('Hospitalisation Details'!A1124:A3466="?","Unidentified",'Hospitalisation Details'!A1124)</f>
        <v>Id1214</v>
      </c>
      <c r="B1124" s="47">
        <f>IF('Hospitalisation Details'!B1124="?",AVERAGE('Hospitalisation Details'!$B$2:$B$2344),'Hospitalisation Details'!B1124)</f>
        <v>1971</v>
      </c>
      <c r="C1124" s="79" t="str">
        <f>IF(OR(('Hospitalisation Details'!C1124="?"),ISBLANK('Hospitalisation Details'!C1124:C3466)),"Sep",'Hospitalisation Details'!C1124)</f>
        <v>Aug</v>
      </c>
      <c r="D1124" s="70">
        <v>6</v>
      </c>
      <c r="E1124" s="47" t="s">
        <v>1157</v>
      </c>
      <c r="F1124" s="80" t="s">
        <v>7117</v>
      </c>
      <c r="G1124" s="70">
        <v>51</v>
      </c>
      <c r="H1124" s="47">
        <v>0</v>
      </c>
      <c r="I1124" s="48">
        <v>9264.7999999999993</v>
      </c>
      <c r="J1124" s="47" t="s">
        <v>11</v>
      </c>
      <c r="K1124" s="47" t="s">
        <v>16</v>
      </c>
      <c r="L1124" s="47" t="s">
        <v>42</v>
      </c>
      <c r="M1124" s="20"/>
    </row>
    <row r="1125" spans="1:13" x14ac:dyDescent="0.25">
      <c r="A1125" s="47" t="str">
        <f>IF('Hospitalisation Details'!A1125:A3467="?","Unidentified",'Hospitalisation Details'!A1125)</f>
        <v>Id1213</v>
      </c>
      <c r="B1125" s="47">
        <f>IF('Hospitalisation Details'!B1125="?",AVERAGE('Hospitalisation Details'!$B$2:$B$2344),'Hospitalisation Details'!B1125)</f>
        <v>1973</v>
      </c>
      <c r="C1125" s="79" t="str">
        <f>IF(OR(('Hospitalisation Details'!C1125="?"),ISBLANK('Hospitalisation Details'!C1125:C3467)),"Sep",'Hospitalisation Details'!C1125)</f>
        <v>Oct</v>
      </c>
      <c r="D1125" s="70">
        <v>27</v>
      </c>
      <c r="E1125" s="47" t="s">
        <v>1158</v>
      </c>
      <c r="F1125" s="80" t="s">
        <v>7118</v>
      </c>
      <c r="G1125" s="70">
        <v>49</v>
      </c>
      <c r="H1125" s="47">
        <v>1</v>
      </c>
      <c r="I1125" s="48">
        <v>9282.48</v>
      </c>
      <c r="J1125" s="47" t="s">
        <v>12</v>
      </c>
      <c r="K1125" s="47" t="s">
        <v>11</v>
      </c>
      <c r="L1125" s="47" t="s">
        <v>168</v>
      </c>
      <c r="M1125" s="20"/>
    </row>
    <row r="1126" spans="1:13" x14ac:dyDescent="0.25">
      <c r="A1126" s="47" t="str">
        <f>IF('Hospitalisation Details'!A1126:A3468="?","Unidentified",'Hospitalisation Details'!A1126)</f>
        <v>Id1212</v>
      </c>
      <c r="B1126" s="47">
        <f>IF('Hospitalisation Details'!B1126="?",AVERAGE('Hospitalisation Details'!$B$2:$B$2344),'Hospitalisation Details'!B1126)</f>
        <v>1971</v>
      </c>
      <c r="C1126" s="79" t="str">
        <f>IF(OR(('Hospitalisation Details'!C1126="?"),ISBLANK('Hospitalisation Details'!C1126:C3468)),"Sep",'Hospitalisation Details'!C1126)</f>
        <v>Jul</v>
      </c>
      <c r="D1126" s="70">
        <v>2</v>
      </c>
      <c r="E1126" s="47" t="s">
        <v>1159</v>
      </c>
      <c r="F1126" s="80" t="s">
        <v>7119</v>
      </c>
      <c r="G1126" s="70">
        <v>51</v>
      </c>
      <c r="H1126" s="47">
        <v>0</v>
      </c>
      <c r="I1126" s="48">
        <v>9283.56</v>
      </c>
      <c r="J1126" s="47" t="s">
        <v>11</v>
      </c>
      <c r="K1126" s="47" t="s">
        <v>12</v>
      </c>
      <c r="L1126" s="47" t="s">
        <v>13</v>
      </c>
      <c r="M1126" s="20"/>
    </row>
    <row r="1127" spans="1:13" x14ac:dyDescent="0.25">
      <c r="A1127" s="47" t="str">
        <f>IF('Hospitalisation Details'!A1127:A3469="?","Unidentified",'Hospitalisation Details'!A1127)</f>
        <v>Id1211</v>
      </c>
      <c r="B1127" s="47">
        <f>IF('Hospitalisation Details'!B1127="?",AVERAGE('Hospitalisation Details'!$B$2:$B$2344),'Hospitalisation Details'!B1127)</f>
        <v>1969</v>
      </c>
      <c r="C1127" s="79" t="str">
        <f>IF(OR(('Hospitalisation Details'!C1127="?"),ISBLANK('Hospitalisation Details'!C1127:C3469)),"Sep",'Hospitalisation Details'!C1127)</f>
        <v>Nov</v>
      </c>
      <c r="D1127" s="70">
        <v>26</v>
      </c>
      <c r="E1127" s="47" t="s">
        <v>1160</v>
      </c>
      <c r="F1127" s="80" t="s">
        <v>7120</v>
      </c>
      <c r="G1127" s="70">
        <v>53</v>
      </c>
      <c r="H1127" s="47">
        <v>0</v>
      </c>
      <c r="I1127" s="48">
        <v>9285.8700000000008</v>
      </c>
      <c r="J1127" s="47" t="s">
        <v>11</v>
      </c>
      <c r="K1127" s="47" t="s">
        <v>12</v>
      </c>
      <c r="L1127" s="47" t="s">
        <v>13</v>
      </c>
      <c r="M1127" s="20"/>
    </row>
    <row r="1128" spans="1:13" x14ac:dyDescent="0.25">
      <c r="A1128" s="47" t="str">
        <f>IF('Hospitalisation Details'!A1128:A3470="?","Unidentified",'Hospitalisation Details'!A1128)</f>
        <v>Id1210</v>
      </c>
      <c r="B1128" s="47">
        <f>IF('Hospitalisation Details'!B1128="?",AVERAGE('Hospitalisation Details'!$B$2:$B$2344),'Hospitalisation Details'!B1128)</f>
        <v>1973</v>
      </c>
      <c r="C1128" s="79" t="str">
        <f>IF(OR(('Hospitalisation Details'!C1128="?"),ISBLANK('Hospitalisation Details'!C1128:C3470)),"Sep",'Hospitalisation Details'!C1128)</f>
        <v>Oct</v>
      </c>
      <c r="D1128" s="70">
        <v>16</v>
      </c>
      <c r="E1128" s="47" t="s">
        <v>1161</v>
      </c>
      <c r="F1128" s="80" t="s">
        <v>7121</v>
      </c>
      <c r="G1128" s="70">
        <v>49</v>
      </c>
      <c r="H1128" s="47">
        <v>1</v>
      </c>
      <c r="I1128" s="48">
        <v>9288.0300000000007</v>
      </c>
      <c r="J1128" s="47" t="s">
        <v>11</v>
      </c>
      <c r="K1128" s="47" t="s">
        <v>12</v>
      </c>
      <c r="L1128" s="47" t="s">
        <v>170</v>
      </c>
      <c r="M1128" s="20"/>
    </row>
    <row r="1129" spans="1:13" x14ac:dyDescent="0.25">
      <c r="A1129" s="47" t="str">
        <f>IF('Hospitalisation Details'!A1129:A3471="?","Unidentified",'Hospitalisation Details'!A1129)</f>
        <v>Id1209</v>
      </c>
      <c r="B1129" s="47">
        <f>IF('Hospitalisation Details'!B1129="?",AVERAGE('Hospitalisation Details'!$B$2:$B$2344),'Hospitalisation Details'!B1129)</f>
        <v>1973</v>
      </c>
      <c r="C1129" s="79" t="str">
        <f>IF(OR(('Hospitalisation Details'!C1129="?"),ISBLANK('Hospitalisation Details'!C1129:C3471)),"Sep",'Hospitalisation Details'!C1129)</f>
        <v>Sep</v>
      </c>
      <c r="D1129" s="70">
        <v>18</v>
      </c>
      <c r="E1129" s="47" t="s">
        <v>1162</v>
      </c>
      <c r="F1129" s="80" t="s">
        <v>7122</v>
      </c>
      <c r="G1129" s="70">
        <v>49</v>
      </c>
      <c r="H1129" s="47">
        <v>1</v>
      </c>
      <c r="I1129" s="48">
        <v>9290.14</v>
      </c>
      <c r="J1129" s="47" t="s">
        <v>12</v>
      </c>
      <c r="K1129" s="47" t="s">
        <v>12</v>
      </c>
      <c r="L1129" s="47" t="s">
        <v>168</v>
      </c>
      <c r="M1129" s="20"/>
    </row>
    <row r="1130" spans="1:13" x14ac:dyDescent="0.25">
      <c r="A1130" s="47" t="str">
        <f>IF('Hospitalisation Details'!A1130:A3472="?","Unidentified",'Hospitalisation Details'!A1130)</f>
        <v>Id1208</v>
      </c>
      <c r="B1130" s="47">
        <f>IF('Hospitalisation Details'!B1130="?",AVERAGE('Hospitalisation Details'!$B$2:$B$2344),'Hospitalisation Details'!B1130)</f>
        <v>1976</v>
      </c>
      <c r="C1130" s="79" t="str">
        <f>IF(OR(('Hospitalisation Details'!C1130="?"),ISBLANK('Hospitalisation Details'!C1130:C3472)),"Sep",'Hospitalisation Details'!C1130)</f>
        <v>Nov</v>
      </c>
      <c r="D1130" s="70">
        <v>3</v>
      </c>
      <c r="E1130" s="47" t="s">
        <v>1163</v>
      </c>
      <c r="F1130" s="80" t="s">
        <v>7123</v>
      </c>
      <c r="G1130" s="70">
        <v>46</v>
      </c>
      <c r="H1130" s="47">
        <v>3</v>
      </c>
      <c r="I1130" s="48">
        <v>9301.89</v>
      </c>
      <c r="J1130" s="47" t="s">
        <v>11</v>
      </c>
      <c r="K1130" s="47" t="s">
        <v>16</v>
      </c>
      <c r="L1130" s="47" t="s">
        <v>23</v>
      </c>
      <c r="M1130" s="20"/>
    </row>
    <row r="1131" spans="1:13" x14ac:dyDescent="0.25">
      <c r="A1131" s="47" t="str">
        <f>IF('Hospitalisation Details'!A1131:A3473="?","Unidentified",'Hospitalisation Details'!A1131)</f>
        <v>Id1207</v>
      </c>
      <c r="B1131" s="47">
        <f>IF('Hospitalisation Details'!B1131="?",AVERAGE('Hospitalisation Details'!$B$2:$B$2344),'Hospitalisation Details'!B1131)</f>
        <v>1973</v>
      </c>
      <c r="C1131" s="79" t="str">
        <f>IF(OR(('Hospitalisation Details'!C1131="?"),ISBLANK('Hospitalisation Details'!C1131:C3473)),"Sep",'Hospitalisation Details'!C1131)</f>
        <v>Oct</v>
      </c>
      <c r="D1131" s="70">
        <v>16</v>
      </c>
      <c r="E1131" s="47" t="s">
        <v>1164</v>
      </c>
      <c r="F1131" s="80" t="s">
        <v>7121</v>
      </c>
      <c r="G1131" s="70">
        <v>49</v>
      </c>
      <c r="H1131" s="47">
        <v>2</v>
      </c>
      <c r="I1131" s="48">
        <v>9304.7000000000007</v>
      </c>
      <c r="J1131" s="47" t="s">
        <v>12</v>
      </c>
      <c r="K1131" s="47" t="s">
        <v>12</v>
      </c>
      <c r="L1131" s="47" t="s">
        <v>13</v>
      </c>
      <c r="M1131" s="20"/>
    </row>
    <row r="1132" spans="1:13" x14ac:dyDescent="0.25">
      <c r="A1132" s="47" t="str">
        <f>IF('Hospitalisation Details'!A1132:A3474="?","Unidentified",'Hospitalisation Details'!A1132)</f>
        <v>Id1206</v>
      </c>
      <c r="B1132" s="47">
        <f>IF('Hospitalisation Details'!B1132="?",AVERAGE('Hospitalisation Details'!$B$2:$B$2344),'Hospitalisation Details'!B1132)</f>
        <v>1963</v>
      </c>
      <c r="C1132" s="79" t="str">
        <f>IF(OR(('Hospitalisation Details'!C1132="?"),ISBLANK('Hospitalisation Details'!C1132:C3474)),"Sep",'Hospitalisation Details'!C1132)</f>
        <v>Jun</v>
      </c>
      <c r="D1132" s="70">
        <v>8</v>
      </c>
      <c r="E1132" s="47" t="s">
        <v>1165</v>
      </c>
      <c r="F1132" s="80" t="s">
        <v>7124</v>
      </c>
      <c r="G1132" s="70">
        <v>60</v>
      </c>
      <c r="H1132" s="47">
        <v>0</v>
      </c>
      <c r="I1132" s="48">
        <v>9310.81</v>
      </c>
      <c r="J1132" s="47" t="s">
        <v>12</v>
      </c>
      <c r="K1132" s="47" t="s">
        <v>16</v>
      </c>
      <c r="L1132" s="47" t="s">
        <v>13</v>
      </c>
      <c r="M1132" s="20"/>
    </row>
    <row r="1133" spans="1:13" x14ac:dyDescent="0.25">
      <c r="A1133" s="47" t="str">
        <f>IF('Hospitalisation Details'!A1133:A3475="?","Unidentified",'Hospitalisation Details'!A1133)</f>
        <v>Id1205</v>
      </c>
      <c r="B1133" s="47">
        <f>IF('Hospitalisation Details'!B1133="?",AVERAGE('Hospitalisation Details'!$B$2:$B$2344),'Hospitalisation Details'!B1133)</f>
        <v>1977</v>
      </c>
      <c r="C1133" s="79" t="str">
        <f>IF(OR(('Hospitalisation Details'!C1133="?"),ISBLANK('Hospitalisation Details'!C1133:C3475)),"Sep",'Hospitalisation Details'!C1133)</f>
        <v>Oct</v>
      </c>
      <c r="D1133" s="70">
        <v>12</v>
      </c>
      <c r="E1133" s="47" t="s">
        <v>1166</v>
      </c>
      <c r="F1133" s="80" t="s">
        <v>7125</v>
      </c>
      <c r="G1133" s="70">
        <v>45</v>
      </c>
      <c r="H1133" s="47">
        <v>2</v>
      </c>
      <c r="I1133" s="48">
        <v>9315.41</v>
      </c>
      <c r="J1133" s="47" t="s">
        <v>11</v>
      </c>
      <c r="K1133" s="47" t="s">
        <v>16</v>
      </c>
      <c r="L1133" s="47" t="s">
        <v>247</v>
      </c>
      <c r="M1133" s="20"/>
    </row>
    <row r="1134" spans="1:13" x14ac:dyDescent="0.25">
      <c r="A1134" s="47" t="str">
        <f>IF('Hospitalisation Details'!A1134:A3476="?","Unidentified",'Hospitalisation Details'!A1134)</f>
        <v>Id1204</v>
      </c>
      <c r="B1134" s="47">
        <f>IF('Hospitalisation Details'!B1134="?",AVERAGE('Hospitalisation Details'!$B$2:$B$2344),'Hospitalisation Details'!B1134)</f>
        <v>1988</v>
      </c>
      <c r="C1134" s="79" t="str">
        <f>IF(OR(('Hospitalisation Details'!C1134="?"),ISBLANK('Hospitalisation Details'!C1134:C3476)),"Sep",'Hospitalisation Details'!C1134)</f>
        <v>Jul</v>
      </c>
      <c r="D1134" s="70">
        <v>9</v>
      </c>
      <c r="E1134" s="47" t="s">
        <v>1167</v>
      </c>
      <c r="F1134" s="80" t="s">
        <v>7126</v>
      </c>
      <c r="G1134" s="70">
        <v>34</v>
      </c>
      <c r="H1134" s="47">
        <v>3</v>
      </c>
      <c r="I1134" s="48">
        <v>9320.26</v>
      </c>
      <c r="J1134" s="47" t="s">
        <v>11</v>
      </c>
      <c r="K1134" s="47" t="s">
        <v>16</v>
      </c>
      <c r="L1134" s="47" t="s">
        <v>23</v>
      </c>
      <c r="M1134" s="20"/>
    </row>
    <row r="1135" spans="1:13" x14ac:dyDescent="0.25">
      <c r="A1135" s="47" t="str">
        <f>IF('Hospitalisation Details'!A1135:A3477="?","Unidentified",'Hospitalisation Details'!A1135)</f>
        <v>Id1203</v>
      </c>
      <c r="B1135" s="47">
        <f>IF('Hospitalisation Details'!B1135="?",AVERAGE('Hospitalisation Details'!$B$2:$B$2344),'Hospitalisation Details'!B1135)</f>
        <v>1996</v>
      </c>
      <c r="C1135" s="79" t="str">
        <f>IF(OR(('Hospitalisation Details'!C1135="?"),ISBLANK('Hospitalisation Details'!C1135:C3477)),"Sep",'Hospitalisation Details'!C1135)</f>
        <v>Oct</v>
      </c>
      <c r="D1135" s="70">
        <v>12</v>
      </c>
      <c r="E1135" s="47" t="s">
        <v>1168</v>
      </c>
      <c r="F1135" s="80" t="s">
        <v>7127</v>
      </c>
      <c r="G1135" s="70">
        <v>26</v>
      </c>
      <c r="H1135" s="47">
        <v>0</v>
      </c>
      <c r="I1135" s="48">
        <v>9338.61</v>
      </c>
      <c r="J1135" s="47" t="s">
        <v>11</v>
      </c>
      <c r="K1135" s="47" t="s">
        <v>16</v>
      </c>
      <c r="L1135" s="47" t="s">
        <v>535</v>
      </c>
      <c r="M1135" s="20"/>
    </row>
    <row r="1136" spans="1:13" x14ac:dyDescent="0.25">
      <c r="A1136" s="47" t="str">
        <f>IF('Hospitalisation Details'!A1136:A3478="?","Unidentified",'Hospitalisation Details'!A1136)</f>
        <v>Id1202</v>
      </c>
      <c r="B1136" s="47">
        <f>IF('Hospitalisation Details'!B1136="?",AVERAGE('Hospitalisation Details'!$B$2:$B$2344),'Hospitalisation Details'!B1136)</f>
        <v>1988</v>
      </c>
      <c r="C1136" s="79" t="str">
        <f>IF(OR(('Hospitalisation Details'!C1136="?"),ISBLANK('Hospitalisation Details'!C1136:C3478)),"Sep",'Hospitalisation Details'!C1136)</f>
        <v>Jul</v>
      </c>
      <c r="D1136" s="70">
        <v>1</v>
      </c>
      <c r="E1136" s="47" t="s">
        <v>1169</v>
      </c>
      <c r="F1136" s="80" t="s">
        <v>7128</v>
      </c>
      <c r="G1136" s="70">
        <v>34</v>
      </c>
      <c r="H1136" s="47">
        <v>3</v>
      </c>
      <c r="I1136" s="48">
        <v>9344.2000000000007</v>
      </c>
      <c r="J1136" s="47" t="s">
        <v>11</v>
      </c>
      <c r="K1136" s="47" t="s">
        <v>16</v>
      </c>
      <c r="L1136" s="47" t="s">
        <v>300</v>
      </c>
      <c r="M1136" s="20"/>
    </row>
    <row r="1137" spans="1:13" x14ac:dyDescent="0.25">
      <c r="A1137" s="47" t="str">
        <f>IF('Hospitalisation Details'!A1137:A3479="?","Unidentified",'Hospitalisation Details'!A1137)</f>
        <v>Id1201</v>
      </c>
      <c r="B1137" s="47">
        <f>IF('Hospitalisation Details'!B1137="?",AVERAGE('Hospitalisation Details'!$B$2:$B$2344),'Hospitalisation Details'!B1137)</f>
        <v>1971</v>
      </c>
      <c r="C1137" s="79" t="str">
        <f>IF(OR(('Hospitalisation Details'!C1137="?"),ISBLANK('Hospitalisation Details'!C1137:C3479)),"Sep",'Hospitalisation Details'!C1137)</f>
        <v>Oct</v>
      </c>
      <c r="D1137" s="70">
        <v>8</v>
      </c>
      <c r="E1137" s="47" t="s">
        <v>1170</v>
      </c>
      <c r="F1137" s="80" t="s">
        <v>7129</v>
      </c>
      <c r="G1137" s="70">
        <v>51</v>
      </c>
      <c r="H1137" s="47">
        <v>0</v>
      </c>
      <c r="I1137" s="48">
        <v>9361.33</v>
      </c>
      <c r="J1137" s="47" t="s">
        <v>12</v>
      </c>
      <c r="K1137" s="47" t="s">
        <v>16</v>
      </c>
      <c r="L1137" s="47" t="s">
        <v>168</v>
      </c>
      <c r="M1137" s="20"/>
    </row>
    <row r="1138" spans="1:13" x14ac:dyDescent="0.25">
      <c r="A1138" s="47" t="str">
        <f>IF('Hospitalisation Details'!A1138:A3480="?","Unidentified",'Hospitalisation Details'!A1138)</f>
        <v>Id1200</v>
      </c>
      <c r="B1138" s="47">
        <f>IF('Hospitalisation Details'!B1138="?",AVERAGE('Hospitalisation Details'!$B$2:$B$2344),'Hospitalisation Details'!B1138)</f>
        <v>1969</v>
      </c>
      <c r="C1138" s="79" t="str">
        <f>IF(OR(('Hospitalisation Details'!C1138="?"),ISBLANK('Hospitalisation Details'!C1138:C3480)),"Sep",'Hospitalisation Details'!C1138)</f>
        <v>Nov</v>
      </c>
      <c r="D1138" s="70">
        <v>24</v>
      </c>
      <c r="E1138" s="47" t="s">
        <v>1171</v>
      </c>
      <c r="F1138" s="80" t="s">
        <v>7130</v>
      </c>
      <c r="G1138" s="70">
        <v>53</v>
      </c>
      <c r="H1138" s="47">
        <v>0</v>
      </c>
      <c r="I1138" s="48">
        <v>9377.4500000000007</v>
      </c>
      <c r="J1138" s="47" t="s">
        <v>11</v>
      </c>
      <c r="K1138" s="47" t="s">
        <v>12</v>
      </c>
      <c r="L1138" s="47" t="s">
        <v>13</v>
      </c>
      <c r="M1138" s="20"/>
    </row>
    <row r="1139" spans="1:13" x14ac:dyDescent="0.25">
      <c r="A1139" s="47" t="str">
        <f>IF('Hospitalisation Details'!A1139:A3481="?","Unidentified",'Hospitalisation Details'!A1139)</f>
        <v>Id1199</v>
      </c>
      <c r="B1139" s="47">
        <f>IF('Hospitalisation Details'!B1139="?",AVERAGE('Hospitalisation Details'!$B$2:$B$2344),'Hospitalisation Details'!B1139)</f>
        <v>1971</v>
      </c>
      <c r="C1139" s="79" t="str">
        <f>IF(OR(('Hospitalisation Details'!C1139="?"),ISBLANK('Hospitalisation Details'!C1139:C3481)),"Sep",'Hospitalisation Details'!C1139)</f>
        <v>Nov</v>
      </c>
      <c r="D1139" s="70">
        <v>26</v>
      </c>
      <c r="E1139" s="47" t="s">
        <v>1172</v>
      </c>
      <c r="F1139" s="80" t="s">
        <v>7131</v>
      </c>
      <c r="G1139" s="70">
        <v>51</v>
      </c>
      <c r="H1139" s="47">
        <v>1</v>
      </c>
      <c r="I1139" s="48">
        <v>9377.9</v>
      </c>
      <c r="J1139" s="47" t="s">
        <v>11</v>
      </c>
      <c r="K1139" s="47" t="s">
        <v>16</v>
      </c>
      <c r="L1139" s="47" t="s">
        <v>13</v>
      </c>
      <c r="M1139" s="20"/>
    </row>
    <row r="1140" spans="1:13" x14ac:dyDescent="0.25">
      <c r="A1140" s="47" t="str">
        <f>IF('Hospitalisation Details'!A1140:A3482="?","Unidentified",'Hospitalisation Details'!A1140)</f>
        <v>Id1198</v>
      </c>
      <c r="B1140" s="47">
        <f>IF('Hospitalisation Details'!B1140="?",AVERAGE('Hospitalisation Details'!$B$2:$B$2344),'Hospitalisation Details'!B1140)</f>
        <v>1975</v>
      </c>
      <c r="C1140" s="79" t="str">
        <f>IF(OR(('Hospitalisation Details'!C1140="?"),ISBLANK('Hospitalisation Details'!C1140:C3482)),"Sep",'Hospitalisation Details'!C1140)</f>
        <v>Dec</v>
      </c>
      <c r="D1140" s="70">
        <v>2</v>
      </c>
      <c r="E1140" s="47" t="s">
        <v>1173</v>
      </c>
      <c r="F1140" s="80" t="s">
        <v>7132</v>
      </c>
      <c r="G1140" s="70">
        <v>47</v>
      </c>
      <c r="H1140" s="47">
        <v>1</v>
      </c>
      <c r="I1140" s="48">
        <v>9380.75</v>
      </c>
      <c r="J1140" s="47" t="s">
        <v>11</v>
      </c>
      <c r="K1140" s="47" t="s">
        <v>11</v>
      </c>
      <c r="L1140" s="47" t="s">
        <v>247</v>
      </c>
      <c r="M1140" s="20"/>
    </row>
    <row r="1141" spans="1:13" x14ac:dyDescent="0.25">
      <c r="A1141" s="47" t="str">
        <f>IF('Hospitalisation Details'!A1141:A3483="?","Unidentified",'Hospitalisation Details'!A1141)</f>
        <v>Id1197</v>
      </c>
      <c r="B1141" s="47">
        <f>IF('Hospitalisation Details'!B1141="?",AVERAGE('Hospitalisation Details'!$B$2:$B$2344),'Hospitalisation Details'!B1141)</f>
        <v>1971</v>
      </c>
      <c r="C1141" s="79" t="str">
        <f>IF(OR(('Hospitalisation Details'!C1141="?"),ISBLANK('Hospitalisation Details'!C1141:C3483)),"Sep",'Hospitalisation Details'!C1141)</f>
        <v>Dec</v>
      </c>
      <c r="D1141" s="70">
        <v>29</v>
      </c>
      <c r="E1141" s="47" t="s">
        <v>1174</v>
      </c>
      <c r="F1141" s="80" t="s">
        <v>7111</v>
      </c>
      <c r="G1141" s="70">
        <v>51</v>
      </c>
      <c r="H1141" s="47">
        <v>1</v>
      </c>
      <c r="I1141" s="48">
        <v>9386.16</v>
      </c>
      <c r="J1141" s="47" t="s">
        <v>12</v>
      </c>
      <c r="K1141" s="47" t="s">
        <v>11</v>
      </c>
      <c r="L1141" s="47" t="s">
        <v>13</v>
      </c>
      <c r="M1141" s="20"/>
    </row>
    <row r="1142" spans="1:13" x14ac:dyDescent="0.25">
      <c r="A1142" s="47" t="str">
        <f>IF('Hospitalisation Details'!A1142:A3484="?","Unidentified",'Hospitalisation Details'!A1142)</f>
        <v>Id1196</v>
      </c>
      <c r="B1142" s="47">
        <f>IF('Hospitalisation Details'!B1142="?",AVERAGE('Hospitalisation Details'!$B$2:$B$2344),'Hospitalisation Details'!B1142)</f>
        <v>1971</v>
      </c>
      <c r="C1142" s="79" t="str">
        <f>IF(OR(('Hospitalisation Details'!C1142="?"),ISBLANK('Hospitalisation Details'!C1142:C3484)),"Sep",'Hospitalisation Details'!C1142)</f>
        <v>Oct</v>
      </c>
      <c r="D1142" s="70">
        <v>20</v>
      </c>
      <c r="E1142" s="47" t="s">
        <v>1175</v>
      </c>
      <c r="F1142" s="80" t="s">
        <v>7133</v>
      </c>
      <c r="G1142" s="70">
        <v>51</v>
      </c>
      <c r="H1142" s="47">
        <v>1</v>
      </c>
      <c r="I1142" s="48">
        <v>9391.35</v>
      </c>
      <c r="J1142" s="47" t="s">
        <v>12</v>
      </c>
      <c r="K1142" s="47" t="s">
        <v>12</v>
      </c>
      <c r="L1142" s="47" t="s">
        <v>42</v>
      </c>
      <c r="M1142" s="20"/>
    </row>
    <row r="1143" spans="1:13" x14ac:dyDescent="0.25">
      <c r="A1143" s="47" t="str">
        <f>IF('Hospitalisation Details'!A1143:A3485="?","Unidentified",'Hospitalisation Details'!A1143)</f>
        <v>Id1195</v>
      </c>
      <c r="B1143" s="47">
        <f>IF('Hospitalisation Details'!B1143="?",AVERAGE('Hospitalisation Details'!$B$2:$B$2344),'Hospitalisation Details'!B1143)</f>
        <v>1976</v>
      </c>
      <c r="C1143" s="79" t="str">
        <f>IF(OR(('Hospitalisation Details'!C1143="?"),ISBLANK('Hospitalisation Details'!C1143:C3485)),"Sep",'Hospitalisation Details'!C1143)</f>
        <v>Oct</v>
      </c>
      <c r="D1143" s="70">
        <v>17</v>
      </c>
      <c r="E1143" s="47" t="s">
        <v>1176</v>
      </c>
      <c r="F1143" s="80" t="s">
        <v>7134</v>
      </c>
      <c r="G1143" s="70">
        <v>46</v>
      </c>
      <c r="H1143" s="47">
        <v>2</v>
      </c>
      <c r="I1143" s="48">
        <v>9411.01</v>
      </c>
      <c r="J1143" s="47" t="s">
        <v>11</v>
      </c>
      <c r="K1143" s="47" t="s">
        <v>12</v>
      </c>
      <c r="L1143" s="47" t="s">
        <v>247</v>
      </c>
      <c r="M1143" s="20"/>
    </row>
    <row r="1144" spans="1:13" x14ac:dyDescent="0.25">
      <c r="A1144" s="47" t="str">
        <f>IF('Hospitalisation Details'!A1144:A3486="?","Unidentified",'Hospitalisation Details'!A1144)</f>
        <v>Id1194</v>
      </c>
      <c r="B1144" s="47">
        <f>IF('Hospitalisation Details'!B1144="?",AVERAGE('Hospitalisation Details'!$B$2:$B$2344),'Hospitalisation Details'!B1144)</f>
        <v>1976</v>
      </c>
      <c r="C1144" s="79" t="str">
        <f>IF(OR(('Hospitalisation Details'!C1144="?"),ISBLANK('Hospitalisation Details'!C1144:C3486)),"Sep",'Hospitalisation Details'!C1144)</f>
        <v>Oct</v>
      </c>
      <c r="D1144" s="70">
        <v>30</v>
      </c>
      <c r="E1144" s="47" t="s">
        <v>1177</v>
      </c>
      <c r="F1144" s="80" t="s">
        <v>7135</v>
      </c>
      <c r="G1144" s="70">
        <v>46</v>
      </c>
      <c r="H1144" s="47">
        <v>3</v>
      </c>
      <c r="I1144" s="48">
        <v>9414.92</v>
      </c>
      <c r="J1144" s="47" t="s">
        <v>11</v>
      </c>
      <c r="K1144" s="47" t="s">
        <v>11</v>
      </c>
      <c r="L1144" s="47" t="s">
        <v>42</v>
      </c>
      <c r="M1144" s="20"/>
    </row>
    <row r="1145" spans="1:13" x14ac:dyDescent="0.25">
      <c r="A1145" s="47" t="str">
        <f>IF('Hospitalisation Details'!A1145:A3487="?","Unidentified",'Hospitalisation Details'!A1145)</f>
        <v>Id1193</v>
      </c>
      <c r="B1145" s="47">
        <f>IF('Hospitalisation Details'!B1145="?",AVERAGE('Hospitalisation Details'!$B$2:$B$2344),'Hospitalisation Details'!B1145)</f>
        <v>1976</v>
      </c>
      <c r="C1145" s="79" t="str">
        <f>IF(OR(('Hospitalisation Details'!C1145="?"),ISBLANK('Hospitalisation Details'!C1145:C3487)),"Sep",'Hospitalisation Details'!C1145)</f>
        <v>Nov</v>
      </c>
      <c r="D1145" s="70">
        <v>3</v>
      </c>
      <c r="E1145" s="47" t="s">
        <v>1178</v>
      </c>
      <c r="F1145" s="80" t="s">
        <v>7123</v>
      </c>
      <c r="G1145" s="70">
        <v>46</v>
      </c>
      <c r="H1145" s="47">
        <v>2</v>
      </c>
      <c r="I1145" s="48">
        <v>9432.93</v>
      </c>
      <c r="J1145" s="47" t="s">
        <v>11</v>
      </c>
      <c r="K1145" s="47" t="s">
        <v>16</v>
      </c>
      <c r="L1145" s="47" t="s">
        <v>247</v>
      </c>
      <c r="M1145" s="20"/>
    </row>
    <row r="1146" spans="1:13" x14ac:dyDescent="0.25">
      <c r="A1146" s="47" t="str">
        <f>IF('Hospitalisation Details'!A1146:A3488="?","Unidentified",'Hospitalisation Details'!A1146)</f>
        <v>Id1192</v>
      </c>
      <c r="B1146" s="47">
        <f>IF('Hospitalisation Details'!B1146="?",AVERAGE('Hospitalisation Details'!$B$2:$B$2344),'Hospitalisation Details'!B1146)</f>
        <v>1974</v>
      </c>
      <c r="C1146" s="79" t="str">
        <f>IF(OR(('Hospitalisation Details'!C1146="?"),ISBLANK('Hospitalisation Details'!C1146:C3488)),"Sep",'Hospitalisation Details'!C1146)</f>
        <v>Nov</v>
      </c>
      <c r="D1146" s="70">
        <v>27</v>
      </c>
      <c r="E1146" s="47" t="s">
        <v>1179</v>
      </c>
      <c r="F1146" s="80" t="s">
        <v>7136</v>
      </c>
      <c r="G1146" s="70">
        <v>48</v>
      </c>
      <c r="H1146" s="47">
        <v>1</v>
      </c>
      <c r="I1146" s="48">
        <v>9447.25</v>
      </c>
      <c r="J1146" s="47" t="s">
        <v>11</v>
      </c>
      <c r="K1146" s="47" t="s">
        <v>16</v>
      </c>
      <c r="L1146" s="47" t="s">
        <v>247</v>
      </c>
      <c r="M1146" s="20"/>
    </row>
    <row r="1147" spans="1:13" x14ac:dyDescent="0.25">
      <c r="A1147" s="47" t="str">
        <f>IF('Hospitalisation Details'!A1147:A3489="?","Unidentified",'Hospitalisation Details'!A1147)</f>
        <v>Id1191</v>
      </c>
      <c r="B1147" s="47">
        <f>IF('Hospitalisation Details'!B1147="?",AVERAGE('Hospitalisation Details'!$B$2:$B$2344),'Hospitalisation Details'!B1147)</f>
        <v>1974</v>
      </c>
      <c r="C1147" s="79" t="str">
        <f>IF(OR(('Hospitalisation Details'!C1147="?"),ISBLANK('Hospitalisation Details'!C1147:C3489)),"Sep",'Hospitalisation Details'!C1147)</f>
        <v>Jun</v>
      </c>
      <c r="D1147" s="70">
        <v>8</v>
      </c>
      <c r="E1147" s="47" t="s">
        <v>1180</v>
      </c>
      <c r="F1147" s="80" t="s">
        <v>7137</v>
      </c>
      <c r="G1147" s="70">
        <v>49</v>
      </c>
      <c r="H1147" s="47">
        <v>1</v>
      </c>
      <c r="I1147" s="48">
        <v>9447.3799999999992</v>
      </c>
      <c r="J1147" s="47" t="s">
        <v>11</v>
      </c>
      <c r="K1147" s="47" t="s">
        <v>12</v>
      </c>
      <c r="L1147" s="47" t="s">
        <v>247</v>
      </c>
      <c r="M1147" s="20"/>
    </row>
    <row r="1148" spans="1:13" x14ac:dyDescent="0.25">
      <c r="A1148" s="47" t="str">
        <f>IF('Hospitalisation Details'!A1148:A3490="?","Unidentified",'Hospitalisation Details'!A1148)</f>
        <v>Id1190</v>
      </c>
      <c r="B1148" s="47">
        <f>IF('Hospitalisation Details'!B1148="?",AVERAGE('Hospitalisation Details'!$B$2:$B$2344),'Hospitalisation Details'!B1148)</f>
        <v>1987</v>
      </c>
      <c r="C1148" s="79" t="str">
        <f>IF(OR(('Hospitalisation Details'!C1148="?"),ISBLANK('Hospitalisation Details'!C1148:C3490)),"Sep",'Hospitalisation Details'!C1148)</f>
        <v>Nov</v>
      </c>
      <c r="D1148" s="70">
        <v>14</v>
      </c>
      <c r="E1148" s="47" t="s">
        <v>1181</v>
      </c>
      <c r="F1148" s="80" t="s">
        <v>7138</v>
      </c>
      <c r="G1148" s="70">
        <v>35</v>
      </c>
      <c r="H1148" s="47">
        <v>3</v>
      </c>
      <c r="I1148" s="48">
        <v>9448.42</v>
      </c>
      <c r="J1148" s="47" t="s">
        <v>11</v>
      </c>
      <c r="K1148" s="47" t="s">
        <v>12</v>
      </c>
      <c r="L1148" s="47" t="s">
        <v>300</v>
      </c>
      <c r="M1148" s="20"/>
    </row>
    <row r="1149" spans="1:13" x14ac:dyDescent="0.25">
      <c r="A1149" s="47" t="str">
        <f>IF('Hospitalisation Details'!A1149:A3491="?","Unidentified",'Hospitalisation Details'!A1149)</f>
        <v>Id1189</v>
      </c>
      <c r="B1149" s="47">
        <f>IF('Hospitalisation Details'!B1149="?",AVERAGE('Hospitalisation Details'!$B$2:$B$2344),'Hospitalisation Details'!B1149)</f>
        <v>1979</v>
      </c>
      <c r="C1149" s="79" t="str">
        <f>IF(OR(('Hospitalisation Details'!C1149="?"),ISBLANK('Hospitalisation Details'!C1149:C3491)),"Sep",'Hospitalisation Details'!C1149)</f>
        <v>Jul</v>
      </c>
      <c r="D1149" s="70">
        <v>17</v>
      </c>
      <c r="E1149" s="47" t="s">
        <v>1182</v>
      </c>
      <c r="F1149" s="80" t="s">
        <v>7066</v>
      </c>
      <c r="G1149" s="70">
        <v>43</v>
      </c>
      <c r="H1149" s="47">
        <v>2</v>
      </c>
      <c r="I1149" s="48">
        <v>9453.92</v>
      </c>
      <c r="J1149" s="47" t="s">
        <v>11</v>
      </c>
      <c r="K1149" s="47" t="s">
        <v>11</v>
      </c>
      <c r="L1149" s="47" t="s">
        <v>300</v>
      </c>
      <c r="M1149" s="20"/>
    </row>
    <row r="1150" spans="1:13" x14ac:dyDescent="0.25">
      <c r="A1150" s="47" t="str">
        <f>IF('Hospitalisation Details'!A1150:A3492="?","Unidentified",'Hospitalisation Details'!A1150)</f>
        <v>Id1188</v>
      </c>
      <c r="B1150" s="47">
        <f>IF('Hospitalisation Details'!B1150="?",AVERAGE('Hospitalisation Details'!$B$2:$B$2344),'Hospitalisation Details'!B1150)</f>
        <v>1969</v>
      </c>
      <c r="C1150" s="79" t="str">
        <f>IF(OR(('Hospitalisation Details'!C1150="?"),ISBLANK('Hospitalisation Details'!C1150:C3492)),"Sep",'Hospitalisation Details'!C1150)</f>
        <v>Jun</v>
      </c>
      <c r="D1150" s="70">
        <v>4</v>
      </c>
      <c r="E1150" s="47" t="s">
        <v>1183</v>
      </c>
      <c r="F1150" s="80" t="s">
        <v>7139</v>
      </c>
      <c r="G1150" s="70">
        <v>54</v>
      </c>
      <c r="H1150" s="47">
        <v>0</v>
      </c>
      <c r="I1150" s="48">
        <v>9487.64</v>
      </c>
      <c r="J1150" s="47" t="s">
        <v>11</v>
      </c>
      <c r="K1150" s="47" t="s">
        <v>11</v>
      </c>
      <c r="L1150" s="47" t="s">
        <v>13</v>
      </c>
      <c r="M1150" s="20"/>
    </row>
    <row r="1151" spans="1:13" x14ac:dyDescent="0.25">
      <c r="A1151" s="47" t="str">
        <f>IF('Hospitalisation Details'!A1151:A3493="?","Unidentified",'Hospitalisation Details'!A1151)</f>
        <v>Id1187</v>
      </c>
      <c r="B1151" s="47">
        <f>IF('Hospitalisation Details'!B1151="?",AVERAGE('Hospitalisation Details'!$B$2:$B$2344),'Hospitalisation Details'!B1151)</f>
        <v>1976</v>
      </c>
      <c r="C1151" s="79" t="str">
        <f>IF(OR(('Hospitalisation Details'!C1151="?"),ISBLANK('Hospitalisation Details'!C1151:C3493)),"Sep",'Hospitalisation Details'!C1151)</f>
        <v>Nov</v>
      </c>
      <c r="D1151" s="70">
        <v>28</v>
      </c>
      <c r="E1151" s="47" t="s">
        <v>1184</v>
      </c>
      <c r="F1151" s="80" t="s">
        <v>7140</v>
      </c>
      <c r="G1151" s="70">
        <v>46</v>
      </c>
      <c r="H1151" s="47">
        <v>3</v>
      </c>
      <c r="I1151" s="48">
        <v>9500.57</v>
      </c>
      <c r="J1151" s="47" t="s">
        <v>11</v>
      </c>
      <c r="K1151" s="47" t="s">
        <v>12</v>
      </c>
      <c r="L1151" s="47" t="s">
        <v>356</v>
      </c>
      <c r="M1151" s="20"/>
    </row>
    <row r="1152" spans="1:13" x14ac:dyDescent="0.25">
      <c r="A1152" s="47" t="str">
        <f>IF('Hospitalisation Details'!A1152:A3494="?","Unidentified",'Hospitalisation Details'!A1152)</f>
        <v>Id1186</v>
      </c>
      <c r="B1152" s="47">
        <f>IF('Hospitalisation Details'!B1152="?",AVERAGE('Hospitalisation Details'!$B$2:$B$2344),'Hospitalisation Details'!B1152)</f>
        <v>1969</v>
      </c>
      <c r="C1152" s="79" t="str">
        <f>IF(OR(('Hospitalisation Details'!C1152="?"),ISBLANK('Hospitalisation Details'!C1152:C3494)),"Sep",'Hospitalisation Details'!C1152)</f>
        <v>Aug</v>
      </c>
      <c r="D1152" s="70">
        <v>24</v>
      </c>
      <c r="E1152" s="47" t="s">
        <v>1185</v>
      </c>
      <c r="F1152" s="80" t="s">
        <v>7141</v>
      </c>
      <c r="G1152" s="70">
        <v>53</v>
      </c>
      <c r="H1152" s="47">
        <v>0</v>
      </c>
      <c r="I1152" s="48">
        <v>9504.31</v>
      </c>
      <c r="J1152" s="47" t="s">
        <v>12</v>
      </c>
      <c r="K1152" s="47" t="s">
        <v>11</v>
      </c>
      <c r="L1152" s="47" t="s">
        <v>13</v>
      </c>
      <c r="M1152" s="20"/>
    </row>
    <row r="1153" spans="1:13" x14ac:dyDescent="0.25">
      <c r="A1153" s="47" t="str">
        <f>IF('Hospitalisation Details'!A1153:A3495="?","Unidentified",'Hospitalisation Details'!A1153)</f>
        <v>Id1185</v>
      </c>
      <c r="B1153" s="47">
        <f>IF('Hospitalisation Details'!B1153="?",AVERAGE('Hospitalisation Details'!$B$2:$B$2344),'Hospitalisation Details'!B1153)</f>
        <v>1992</v>
      </c>
      <c r="C1153" s="79" t="str">
        <f>IF(OR(('Hospitalisation Details'!C1153="?"),ISBLANK('Hospitalisation Details'!C1153:C3495)),"Sep",'Hospitalisation Details'!C1153)</f>
        <v>Aug</v>
      </c>
      <c r="D1153" s="70">
        <v>22</v>
      </c>
      <c r="E1153" s="47" t="s">
        <v>1186</v>
      </c>
      <c r="F1153" s="80" t="s">
        <v>7142</v>
      </c>
      <c r="G1153" s="70">
        <v>30</v>
      </c>
      <c r="H1153" s="47">
        <v>0</v>
      </c>
      <c r="I1153" s="48">
        <v>9507.68</v>
      </c>
      <c r="J1153" s="47" t="s">
        <v>11</v>
      </c>
      <c r="K1153" s="47" t="s">
        <v>16</v>
      </c>
      <c r="L1153" s="47" t="s">
        <v>23</v>
      </c>
      <c r="M1153" s="20"/>
    </row>
    <row r="1154" spans="1:13" x14ac:dyDescent="0.25">
      <c r="A1154" s="47" t="str">
        <f>IF('Hospitalisation Details'!A1154:A3496="?","Unidentified",'Hospitalisation Details'!A1154)</f>
        <v>Id1184</v>
      </c>
      <c r="B1154" s="47">
        <f>IF('Hospitalisation Details'!B1154="?",AVERAGE('Hospitalisation Details'!$B$2:$B$2344),'Hospitalisation Details'!B1154)</f>
        <v>1971</v>
      </c>
      <c r="C1154" s="79" t="str">
        <f>IF(OR(('Hospitalisation Details'!C1154="?"),ISBLANK('Hospitalisation Details'!C1154:C3496)),"Sep",'Hospitalisation Details'!C1154)</f>
        <v>Nov</v>
      </c>
      <c r="D1154" s="70">
        <v>29</v>
      </c>
      <c r="E1154" s="47" t="s">
        <v>1187</v>
      </c>
      <c r="F1154" s="80" t="s">
        <v>7143</v>
      </c>
      <c r="G1154" s="70">
        <v>51</v>
      </c>
      <c r="H1154" s="47">
        <v>0</v>
      </c>
      <c r="I1154" s="48">
        <v>9528.9</v>
      </c>
      <c r="J1154" s="47" t="s">
        <v>11</v>
      </c>
      <c r="K1154" s="47" t="s">
        <v>11</v>
      </c>
      <c r="L1154" s="47" t="s">
        <v>42</v>
      </c>
      <c r="M1154" s="20"/>
    </row>
    <row r="1155" spans="1:13" x14ac:dyDescent="0.25">
      <c r="A1155" s="47" t="str">
        <f>IF('Hospitalisation Details'!A1155:A3497="?","Unidentified",'Hospitalisation Details'!A1155)</f>
        <v>Id1183</v>
      </c>
      <c r="B1155" s="47">
        <f>IF('Hospitalisation Details'!B1155="?",AVERAGE('Hospitalisation Details'!$B$2:$B$2344),'Hospitalisation Details'!B1155)</f>
        <v>1973</v>
      </c>
      <c r="C1155" s="79" t="str">
        <f>IF(OR(('Hospitalisation Details'!C1155="?"),ISBLANK('Hospitalisation Details'!C1155:C3497)),"Sep",'Hospitalisation Details'!C1155)</f>
        <v>Dec</v>
      </c>
      <c r="D1155" s="70">
        <v>21</v>
      </c>
      <c r="E1155" s="47" t="s">
        <v>1188</v>
      </c>
      <c r="F1155" s="80" t="s">
        <v>7144</v>
      </c>
      <c r="G1155" s="70">
        <v>49</v>
      </c>
      <c r="H1155" s="47">
        <v>0</v>
      </c>
      <c r="I1155" s="48">
        <v>9538.65</v>
      </c>
      <c r="J1155" s="47" t="s">
        <v>11</v>
      </c>
      <c r="K1155" s="47" t="s">
        <v>12</v>
      </c>
      <c r="L1155" s="47" t="s">
        <v>300</v>
      </c>
      <c r="M1155" s="20"/>
    </row>
    <row r="1156" spans="1:13" x14ac:dyDescent="0.25">
      <c r="A1156" s="47" t="str">
        <f>IF('Hospitalisation Details'!A1156:A3498="?","Unidentified",'Hospitalisation Details'!A1156)</f>
        <v>Id1182</v>
      </c>
      <c r="B1156" s="47">
        <f>IF('Hospitalisation Details'!B1156="?",AVERAGE('Hospitalisation Details'!$B$2:$B$2344),'Hospitalisation Details'!B1156)</f>
        <v>1975</v>
      </c>
      <c r="C1156" s="79" t="str">
        <f>IF(OR(('Hospitalisation Details'!C1156="?"),ISBLANK('Hospitalisation Details'!C1156:C3498)),"Sep",'Hospitalisation Details'!C1156)</f>
        <v>Jul</v>
      </c>
      <c r="D1156" s="70">
        <v>28</v>
      </c>
      <c r="E1156" s="47" t="s">
        <v>1189</v>
      </c>
      <c r="F1156" s="80" t="s">
        <v>7145</v>
      </c>
      <c r="G1156" s="70">
        <v>47</v>
      </c>
      <c r="H1156" s="47">
        <v>1</v>
      </c>
      <c r="I1156" s="48">
        <v>9540.17</v>
      </c>
      <c r="J1156" s="47" t="s">
        <v>11</v>
      </c>
      <c r="K1156" s="47" t="s">
        <v>11</v>
      </c>
      <c r="L1156" s="47" t="s">
        <v>247</v>
      </c>
      <c r="M1156" s="20"/>
    </row>
    <row r="1157" spans="1:13" x14ac:dyDescent="0.25">
      <c r="A1157" s="47" t="str">
        <f>IF('Hospitalisation Details'!A1157:A3499="?","Unidentified",'Hospitalisation Details'!A1157)</f>
        <v>Id1181</v>
      </c>
      <c r="B1157" s="47">
        <f>IF('Hospitalisation Details'!B1157="?",AVERAGE('Hospitalisation Details'!$B$2:$B$2344),'Hospitalisation Details'!B1157)</f>
        <v>1972</v>
      </c>
      <c r="C1157" s="79" t="str">
        <f>IF(OR(('Hospitalisation Details'!C1157="?"),ISBLANK('Hospitalisation Details'!C1157:C3499)),"Sep",'Hospitalisation Details'!C1157)</f>
        <v>Sep</v>
      </c>
      <c r="D1157" s="70">
        <v>22</v>
      </c>
      <c r="E1157" s="47" t="s">
        <v>1190</v>
      </c>
      <c r="F1157" s="80" t="s">
        <v>7146</v>
      </c>
      <c r="G1157" s="70">
        <v>50</v>
      </c>
      <c r="H1157" s="47">
        <v>0</v>
      </c>
      <c r="I1157" s="48">
        <v>9541.7000000000007</v>
      </c>
      <c r="J1157" s="47" t="s">
        <v>11</v>
      </c>
      <c r="K1157" s="47" t="s">
        <v>16</v>
      </c>
      <c r="L1157" s="47" t="s">
        <v>247</v>
      </c>
      <c r="M1157" s="20"/>
    </row>
    <row r="1158" spans="1:13" x14ac:dyDescent="0.25">
      <c r="A1158" s="47" t="str">
        <f>IF('Hospitalisation Details'!A1158:A3500="?","Unidentified",'Hospitalisation Details'!A1158)</f>
        <v>Id1180</v>
      </c>
      <c r="B1158" s="47">
        <f>IF('Hospitalisation Details'!B1158="?",AVERAGE('Hospitalisation Details'!$B$2:$B$2344),'Hospitalisation Details'!B1158)</f>
        <v>1972</v>
      </c>
      <c r="C1158" s="79" t="str">
        <f>IF(OR(('Hospitalisation Details'!C1158="?"),ISBLANK('Hospitalisation Details'!C1158:C3500)),"Sep",'Hospitalisation Details'!C1158)</f>
        <v>Sep</v>
      </c>
      <c r="D1158" s="70">
        <v>22</v>
      </c>
      <c r="E1158" s="47" t="s">
        <v>1191</v>
      </c>
      <c r="F1158" s="80" t="s">
        <v>7146</v>
      </c>
      <c r="G1158" s="70">
        <v>50</v>
      </c>
      <c r="H1158" s="47">
        <v>1</v>
      </c>
      <c r="I1158" s="48">
        <v>9549.57</v>
      </c>
      <c r="J1158" s="47" t="s">
        <v>11</v>
      </c>
      <c r="K1158" s="47" t="s">
        <v>16</v>
      </c>
      <c r="L1158" s="47" t="s">
        <v>13</v>
      </c>
      <c r="M1158" s="20"/>
    </row>
    <row r="1159" spans="1:13" x14ac:dyDescent="0.25">
      <c r="A1159" s="47" t="str">
        <f>IF('Hospitalisation Details'!A1159:A3501="?","Unidentified",'Hospitalisation Details'!A1159)</f>
        <v>Id1179</v>
      </c>
      <c r="B1159" s="47">
        <f>IF('Hospitalisation Details'!B1159="?",AVERAGE('Hospitalisation Details'!$B$2:$B$2344),'Hospitalisation Details'!B1159)</f>
        <v>1974</v>
      </c>
      <c r="C1159" s="79" t="str">
        <f>IF(OR(('Hospitalisation Details'!C1159="?"),ISBLANK('Hospitalisation Details'!C1159:C3501)),"Sep",'Hospitalisation Details'!C1159)</f>
        <v>Aug</v>
      </c>
      <c r="D1159" s="70">
        <v>14</v>
      </c>
      <c r="E1159" s="47" t="s">
        <v>1192</v>
      </c>
      <c r="F1159" s="80" t="s">
        <v>7147</v>
      </c>
      <c r="G1159" s="70">
        <v>48</v>
      </c>
      <c r="H1159" s="47">
        <v>3</v>
      </c>
      <c r="I1159" s="48">
        <v>9563.0300000000007</v>
      </c>
      <c r="J1159" s="47" t="s">
        <v>12</v>
      </c>
      <c r="K1159" s="47" t="s">
        <v>16</v>
      </c>
      <c r="L1159" s="47" t="s">
        <v>42</v>
      </c>
      <c r="M1159" s="20"/>
    </row>
    <row r="1160" spans="1:13" x14ac:dyDescent="0.25">
      <c r="A1160" s="47" t="str">
        <f>IF('Hospitalisation Details'!A1160:A3502="?","Unidentified",'Hospitalisation Details'!A1160)</f>
        <v>Id1178</v>
      </c>
      <c r="B1160" s="47">
        <f>IF('Hospitalisation Details'!B1160="?",AVERAGE('Hospitalisation Details'!$B$2:$B$2344),'Hospitalisation Details'!B1160)</f>
        <v>1973</v>
      </c>
      <c r="C1160" s="79" t="str">
        <f>IF(OR(('Hospitalisation Details'!C1160="?"),ISBLANK('Hospitalisation Details'!C1160:C3502)),"Sep",'Hospitalisation Details'!C1160)</f>
        <v>Dec</v>
      </c>
      <c r="D1160" s="70">
        <v>1</v>
      </c>
      <c r="E1160" s="47" t="s">
        <v>1193</v>
      </c>
      <c r="F1160" s="80" t="s">
        <v>7148</v>
      </c>
      <c r="G1160" s="70">
        <v>49</v>
      </c>
      <c r="H1160" s="47">
        <v>1</v>
      </c>
      <c r="I1160" s="48">
        <v>9566.99</v>
      </c>
      <c r="J1160" s="47" t="s">
        <v>11</v>
      </c>
      <c r="K1160" s="47" t="s">
        <v>16</v>
      </c>
      <c r="L1160" s="47" t="s">
        <v>23</v>
      </c>
      <c r="M1160" s="20"/>
    </row>
    <row r="1161" spans="1:13" x14ac:dyDescent="0.25">
      <c r="A1161" s="47" t="str">
        <f>IF('Hospitalisation Details'!A1161:A3503="?","Unidentified",'Hospitalisation Details'!A1161)</f>
        <v>Id1177</v>
      </c>
      <c r="B1161" s="47">
        <f>IF('Hospitalisation Details'!B1161="?",AVERAGE('Hospitalisation Details'!$B$2:$B$2344),'Hospitalisation Details'!B1161)</f>
        <v>1966</v>
      </c>
      <c r="C1161" s="79" t="str">
        <f>IF(OR(('Hospitalisation Details'!C1161="?"),ISBLANK('Hospitalisation Details'!C1161:C3503)),"Sep",'Hospitalisation Details'!C1161)</f>
        <v>Dec</v>
      </c>
      <c r="D1161" s="70">
        <v>4</v>
      </c>
      <c r="E1161" s="47" t="s">
        <v>1194</v>
      </c>
      <c r="F1161" s="80" t="s">
        <v>7149</v>
      </c>
      <c r="G1161" s="70">
        <v>56</v>
      </c>
      <c r="H1161" s="47">
        <v>0</v>
      </c>
      <c r="I1161" s="48">
        <v>9582.5400000000009</v>
      </c>
      <c r="J1161" s="47" t="s">
        <v>12</v>
      </c>
      <c r="K1161" s="47" t="s">
        <v>11</v>
      </c>
      <c r="L1161" s="47" t="s">
        <v>13</v>
      </c>
      <c r="M1161" s="20"/>
    </row>
    <row r="1162" spans="1:13" x14ac:dyDescent="0.25">
      <c r="A1162" s="47" t="str">
        <f>IF('Hospitalisation Details'!A1162:A3504="?","Unidentified",'Hospitalisation Details'!A1162)</f>
        <v>Id1176</v>
      </c>
      <c r="B1162" s="47">
        <f>IF('Hospitalisation Details'!B1162="?",AVERAGE('Hospitalisation Details'!$B$2:$B$2344),'Hospitalisation Details'!B1162)</f>
        <v>1973</v>
      </c>
      <c r="C1162" s="79" t="str">
        <f>IF(OR(('Hospitalisation Details'!C1162="?"),ISBLANK('Hospitalisation Details'!C1162:C3504)),"Sep",'Hospitalisation Details'!C1162)</f>
        <v>Nov</v>
      </c>
      <c r="D1162" s="70">
        <v>28</v>
      </c>
      <c r="E1162" s="47" t="s">
        <v>1195</v>
      </c>
      <c r="F1162" s="80" t="s">
        <v>7150</v>
      </c>
      <c r="G1162" s="70">
        <v>49</v>
      </c>
      <c r="H1162" s="47">
        <v>1</v>
      </c>
      <c r="I1162" s="48">
        <v>9583.89</v>
      </c>
      <c r="J1162" s="47" t="s">
        <v>11</v>
      </c>
      <c r="K1162" s="47" t="s">
        <v>12</v>
      </c>
      <c r="L1162" s="47" t="s">
        <v>23</v>
      </c>
      <c r="M1162" s="20"/>
    </row>
    <row r="1163" spans="1:13" x14ac:dyDescent="0.25">
      <c r="A1163" s="47" t="str">
        <f>IF('Hospitalisation Details'!A1163:A3505="?","Unidentified",'Hospitalisation Details'!A1163)</f>
        <v>Id1175</v>
      </c>
      <c r="B1163" s="47">
        <f>IF('Hospitalisation Details'!B1163="?",AVERAGE('Hospitalisation Details'!$B$2:$B$2344),'Hospitalisation Details'!B1163)</f>
        <v>1981</v>
      </c>
      <c r="C1163" s="79" t="str">
        <f>IF(OR(('Hospitalisation Details'!C1163="?"),ISBLANK('Hospitalisation Details'!C1163:C3505)),"Sep",'Hospitalisation Details'!C1163)</f>
        <v>Oct</v>
      </c>
      <c r="D1163" s="70">
        <v>18</v>
      </c>
      <c r="E1163" s="47" t="s">
        <v>1196</v>
      </c>
      <c r="F1163" s="80" t="s">
        <v>6598</v>
      </c>
      <c r="G1163" s="70">
        <v>41</v>
      </c>
      <c r="H1163" s="47">
        <v>1</v>
      </c>
      <c r="I1163" s="48">
        <v>9584.0400000000009</v>
      </c>
      <c r="J1163" s="47" t="s">
        <v>11</v>
      </c>
      <c r="K1163" s="47" t="s">
        <v>16</v>
      </c>
      <c r="L1163" s="47" t="s">
        <v>300</v>
      </c>
      <c r="M1163" s="20"/>
    </row>
    <row r="1164" spans="1:13" x14ac:dyDescent="0.25">
      <c r="A1164" s="47" t="str">
        <f>IF('Hospitalisation Details'!A1164:A3506="?","Unidentified",'Hospitalisation Details'!A1164)</f>
        <v>Id1174</v>
      </c>
      <c r="B1164" s="47">
        <f>IF('Hospitalisation Details'!B1164="?",AVERAGE('Hospitalisation Details'!$B$2:$B$2344),'Hospitalisation Details'!B1164)</f>
        <v>1964</v>
      </c>
      <c r="C1164" s="79" t="str">
        <f>IF(OR(('Hospitalisation Details'!C1164="?"),ISBLANK('Hospitalisation Details'!C1164:C3506)),"Sep",'Hospitalisation Details'!C1164)</f>
        <v>Dec</v>
      </c>
      <c r="D1164" s="70">
        <v>15</v>
      </c>
      <c r="E1164" s="47" t="s">
        <v>1197</v>
      </c>
      <c r="F1164" s="80" t="s">
        <v>7151</v>
      </c>
      <c r="G1164" s="70">
        <v>58</v>
      </c>
      <c r="H1164" s="47">
        <v>0</v>
      </c>
      <c r="I1164" s="48">
        <v>9597.6299999999992</v>
      </c>
      <c r="J1164" s="47" t="s">
        <v>12</v>
      </c>
      <c r="K1164" s="47" t="s">
        <v>12</v>
      </c>
      <c r="L1164" s="47" t="s">
        <v>13</v>
      </c>
      <c r="M1164" s="20"/>
    </row>
    <row r="1165" spans="1:13" x14ac:dyDescent="0.25">
      <c r="A1165" s="47" t="str">
        <f>IF('Hospitalisation Details'!A1165:A3507="?","Unidentified",'Hospitalisation Details'!A1165)</f>
        <v>Id1173</v>
      </c>
      <c r="B1165" s="47">
        <f>IF('Hospitalisation Details'!B1165="?",AVERAGE('Hospitalisation Details'!$B$2:$B$2344),'Hospitalisation Details'!B1165)</f>
        <v>1972</v>
      </c>
      <c r="C1165" s="79" t="str">
        <f>IF(OR(('Hospitalisation Details'!C1165="?"),ISBLANK('Hospitalisation Details'!C1165:C3507)),"Sep",'Hospitalisation Details'!C1165)</f>
        <v>Dec</v>
      </c>
      <c r="D1165" s="70">
        <v>27</v>
      </c>
      <c r="E1165" s="47" t="s">
        <v>1198</v>
      </c>
      <c r="F1165" s="80" t="s">
        <v>7152</v>
      </c>
      <c r="G1165" s="70">
        <v>50</v>
      </c>
      <c r="H1165" s="47">
        <v>1</v>
      </c>
      <c r="I1165" s="48">
        <v>9617.66</v>
      </c>
      <c r="J1165" s="47" t="s">
        <v>12</v>
      </c>
      <c r="K1165" s="47" t="s">
        <v>12</v>
      </c>
      <c r="L1165" s="47" t="s">
        <v>168</v>
      </c>
      <c r="M1165" s="20"/>
    </row>
    <row r="1166" spans="1:13" x14ac:dyDescent="0.25">
      <c r="A1166" s="47" t="str">
        <f>IF('Hospitalisation Details'!A1166:A3508="?","Unidentified",'Hospitalisation Details'!A1166)</f>
        <v>Id1172</v>
      </c>
      <c r="B1166" s="70">
        <f>IF('Hospitalisation Details'!B1166="?",AVERAGE('Hospitalisation Details'!$B$2:$B$2344),'Hospitalisation Details'!B1166)</f>
        <v>1982</v>
      </c>
      <c r="C1166" s="79" t="str">
        <f>IF(OR(('Hospitalisation Details'!C1166="?"),ISBLANK('Hospitalisation Details'!C1166:C3508)),"Sep",'Hospitalisation Details'!C1166)</f>
        <v>Aug</v>
      </c>
      <c r="D1166" s="70">
        <v>29</v>
      </c>
      <c r="E1166" s="47" t="s">
        <v>1199</v>
      </c>
      <c r="F1166" s="80" t="s">
        <v>7153</v>
      </c>
      <c r="G1166" s="70">
        <v>40</v>
      </c>
      <c r="H1166" s="47">
        <v>3</v>
      </c>
      <c r="I1166" s="48">
        <v>9619.18</v>
      </c>
      <c r="J1166" s="47" t="s">
        <v>11</v>
      </c>
      <c r="K1166" s="47" t="s">
        <v>16</v>
      </c>
      <c r="L1166" s="47" t="s">
        <v>200</v>
      </c>
      <c r="M1166" s="20"/>
    </row>
    <row r="1167" spans="1:13" x14ac:dyDescent="0.25">
      <c r="A1167" s="47" t="str">
        <f>IF('Hospitalisation Details'!A1167:A3509="?","Unidentified",'Hospitalisation Details'!A1167)</f>
        <v>Id1171</v>
      </c>
      <c r="B1167" s="47">
        <f>IF('Hospitalisation Details'!B1167="?",AVERAGE('Hospitalisation Details'!$B$2:$B$2344),'Hospitalisation Details'!B1167)</f>
        <v>1975</v>
      </c>
      <c r="C1167" s="79" t="str">
        <f>IF(OR(('Hospitalisation Details'!C1167="?"),ISBLANK('Hospitalisation Details'!C1167:C3509)),"Sep",'Hospitalisation Details'!C1167)</f>
        <v>Oct</v>
      </c>
      <c r="D1167" s="70">
        <v>29</v>
      </c>
      <c r="E1167" s="47" t="s">
        <v>1200</v>
      </c>
      <c r="F1167" s="80" t="s">
        <v>7154</v>
      </c>
      <c r="G1167" s="70">
        <v>47</v>
      </c>
      <c r="H1167" s="47">
        <v>3</v>
      </c>
      <c r="I1167" s="48">
        <v>9620.33</v>
      </c>
      <c r="J1167" s="47" t="s">
        <v>12</v>
      </c>
      <c r="K1167" s="47" t="s">
        <v>12</v>
      </c>
      <c r="L1167" s="47" t="s">
        <v>23</v>
      </c>
      <c r="M1167" s="20"/>
    </row>
    <row r="1168" spans="1:13" x14ac:dyDescent="0.25">
      <c r="A1168" s="47" t="str">
        <f>IF('Hospitalisation Details'!A1168:A3510="?","Unidentified",'Hospitalisation Details'!A1168)</f>
        <v>Id1170</v>
      </c>
      <c r="B1168" s="47">
        <f>IF('Hospitalisation Details'!B1168="?",AVERAGE('Hospitalisation Details'!$B$2:$B$2344),'Hospitalisation Details'!B1168)</f>
        <v>1970</v>
      </c>
      <c r="C1168" s="79" t="str">
        <f>IF(OR(('Hospitalisation Details'!C1168="?"),ISBLANK('Hospitalisation Details'!C1168:C3510)),"Sep",'Hospitalisation Details'!C1168)</f>
        <v>Dec</v>
      </c>
      <c r="D1168" s="70">
        <v>16</v>
      </c>
      <c r="E1168" s="47" t="s">
        <v>1201</v>
      </c>
      <c r="F1168" s="80" t="s">
        <v>7155</v>
      </c>
      <c r="G1168" s="70">
        <v>52</v>
      </c>
      <c r="H1168" s="47">
        <v>0</v>
      </c>
      <c r="I1168" s="48">
        <v>9625.92</v>
      </c>
      <c r="J1168" s="47" t="s">
        <v>11</v>
      </c>
      <c r="K1168" s="47" t="s">
        <v>12</v>
      </c>
      <c r="L1168" s="47" t="s">
        <v>42</v>
      </c>
      <c r="M1168" s="20"/>
    </row>
    <row r="1169" spans="1:13" x14ac:dyDescent="0.25">
      <c r="A1169" s="47" t="str">
        <f>IF('Hospitalisation Details'!A1169:A3511="?","Unidentified",'Hospitalisation Details'!A1169)</f>
        <v>Id1169</v>
      </c>
      <c r="B1169" s="47">
        <f>IF('Hospitalisation Details'!B1169="?",AVERAGE('Hospitalisation Details'!$B$2:$B$2344),'Hospitalisation Details'!B1169)</f>
        <v>1998</v>
      </c>
      <c r="C1169" s="79" t="str">
        <f>IF(OR(('Hospitalisation Details'!C1169="?"),ISBLANK('Hospitalisation Details'!C1169:C3511)),"Sep",'Hospitalisation Details'!C1169)</f>
        <v>Jun</v>
      </c>
      <c r="D1169" s="70">
        <v>23</v>
      </c>
      <c r="E1169" s="47" t="s">
        <v>1202</v>
      </c>
      <c r="F1169" s="80" t="s">
        <v>7156</v>
      </c>
      <c r="G1169" s="70">
        <v>24</v>
      </c>
      <c r="H1169" s="47">
        <v>0</v>
      </c>
      <c r="I1169" s="48">
        <v>9628.7900000000009</v>
      </c>
      <c r="J1169" s="47" t="s">
        <v>11</v>
      </c>
      <c r="K1169" s="47" t="s">
        <v>11</v>
      </c>
      <c r="L1169" s="47" t="s">
        <v>535</v>
      </c>
      <c r="M1169" s="20"/>
    </row>
    <row r="1170" spans="1:13" x14ac:dyDescent="0.25">
      <c r="A1170" s="47" t="str">
        <f>IF('Hospitalisation Details'!A1170:A3512="?","Unidentified",'Hospitalisation Details'!A1170)</f>
        <v>Id1168</v>
      </c>
      <c r="B1170" s="47">
        <f>IF('Hospitalisation Details'!B1170="?",AVERAGE('Hospitalisation Details'!$B$2:$B$2344),'Hospitalisation Details'!B1170)</f>
        <v>1979</v>
      </c>
      <c r="C1170" s="79" t="str">
        <f>IF(OR(('Hospitalisation Details'!C1170="?"),ISBLANK('Hospitalisation Details'!C1170:C3512)),"Sep",'Hospitalisation Details'!C1170)</f>
        <v>Dec</v>
      </c>
      <c r="D1170" s="70">
        <v>19</v>
      </c>
      <c r="E1170" s="47" t="s">
        <v>1203</v>
      </c>
      <c r="F1170" s="80" t="s">
        <v>7157</v>
      </c>
      <c r="G1170" s="70">
        <v>43</v>
      </c>
      <c r="H1170" s="47">
        <v>2</v>
      </c>
      <c r="I1170" s="48">
        <v>9630.2999999999993</v>
      </c>
      <c r="J1170" s="47" t="s">
        <v>11</v>
      </c>
      <c r="K1170" s="47" t="s">
        <v>11</v>
      </c>
      <c r="L1170" s="47" t="s">
        <v>300</v>
      </c>
      <c r="M1170" s="20"/>
    </row>
    <row r="1171" spans="1:13" x14ac:dyDescent="0.25">
      <c r="A1171" s="47" t="str">
        <f>IF('Hospitalisation Details'!A1171:A3513="?","Unidentified",'Hospitalisation Details'!A1171)</f>
        <v>Id1167</v>
      </c>
      <c r="B1171" s="47">
        <f>IF('Hospitalisation Details'!B1171="?",AVERAGE('Hospitalisation Details'!$B$2:$B$2344),'Hospitalisation Details'!B1171)</f>
        <v>1972</v>
      </c>
      <c r="C1171" s="79" t="str">
        <f>IF(OR(('Hospitalisation Details'!C1171="?"),ISBLANK('Hospitalisation Details'!C1171:C3513)),"Sep",'Hospitalisation Details'!C1171)</f>
        <v>Oct</v>
      </c>
      <c r="D1171" s="70">
        <v>23</v>
      </c>
      <c r="E1171" s="47" t="s">
        <v>1204</v>
      </c>
      <c r="F1171" s="80" t="s">
        <v>7158</v>
      </c>
      <c r="G1171" s="70">
        <v>50</v>
      </c>
      <c r="H1171" s="47">
        <v>2</v>
      </c>
      <c r="I1171" s="48">
        <v>9630.4</v>
      </c>
      <c r="J1171" s="47" t="s">
        <v>11</v>
      </c>
      <c r="K1171" s="47" t="s">
        <v>11</v>
      </c>
      <c r="L1171" s="47" t="s">
        <v>42</v>
      </c>
      <c r="M1171" s="20"/>
    </row>
    <row r="1172" spans="1:13" x14ac:dyDescent="0.25">
      <c r="A1172" s="47" t="str">
        <f>IF('Hospitalisation Details'!A1172:A3514="?","Unidentified",'Hospitalisation Details'!A1172)</f>
        <v>Id1166</v>
      </c>
      <c r="B1172" s="47">
        <f>IF('Hospitalisation Details'!B1172="?",AVERAGE('Hospitalisation Details'!$B$2:$B$2344),'Hospitalisation Details'!B1172)</f>
        <v>1968</v>
      </c>
      <c r="C1172" s="79" t="str">
        <f>IF(OR(('Hospitalisation Details'!C1172="?"),ISBLANK('Hospitalisation Details'!C1172:C3514)),"Sep",'Hospitalisation Details'!C1172)</f>
        <v>Jun</v>
      </c>
      <c r="D1172" s="70">
        <v>22</v>
      </c>
      <c r="E1172" s="47" t="s">
        <v>1205</v>
      </c>
      <c r="F1172" s="80" t="s">
        <v>7159</v>
      </c>
      <c r="G1172" s="70">
        <v>54</v>
      </c>
      <c r="H1172" s="47">
        <v>0</v>
      </c>
      <c r="I1172" s="48">
        <v>9630.91</v>
      </c>
      <c r="J1172" s="47" t="s">
        <v>12</v>
      </c>
      <c r="K1172" s="47" t="s">
        <v>11</v>
      </c>
      <c r="L1172" s="47" t="s">
        <v>13</v>
      </c>
      <c r="M1172" s="20"/>
    </row>
    <row r="1173" spans="1:13" x14ac:dyDescent="0.25">
      <c r="A1173" s="47" t="str">
        <f>IF('Hospitalisation Details'!A1173:A3515="?","Unidentified",'Hospitalisation Details'!A1173)</f>
        <v>Id1165</v>
      </c>
      <c r="B1173" s="47">
        <f>IF('Hospitalisation Details'!B1173="?",AVERAGE('Hospitalisation Details'!$B$2:$B$2344),'Hospitalisation Details'!B1173)</f>
        <v>1970</v>
      </c>
      <c r="C1173" s="79" t="str">
        <f>IF(OR(('Hospitalisation Details'!C1173="?"),ISBLANK('Hospitalisation Details'!C1173:C3515)),"Sep",'Hospitalisation Details'!C1173)</f>
        <v>Sep</v>
      </c>
      <c r="D1173" s="70">
        <v>30</v>
      </c>
      <c r="E1173" s="47" t="s">
        <v>1206</v>
      </c>
      <c r="F1173" s="80" t="s">
        <v>7160</v>
      </c>
      <c r="G1173" s="70">
        <v>52</v>
      </c>
      <c r="H1173" s="47">
        <v>0</v>
      </c>
      <c r="I1173" s="48">
        <v>9634.5400000000009</v>
      </c>
      <c r="J1173" s="47" t="s">
        <v>11</v>
      </c>
      <c r="K1173" s="47" t="s">
        <v>11</v>
      </c>
      <c r="L1173" s="47" t="s">
        <v>42</v>
      </c>
      <c r="M1173" s="20"/>
    </row>
    <row r="1174" spans="1:13" x14ac:dyDescent="0.25">
      <c r="A1174" s="47" t="str">
        <f>IF('Hospitalisation Details'!A1174:A3516="?","Unidentified",'Hospitalisation Details'!A1174)</f>
        <v>Id1164</v>
      </c>
      <c r="B1174" s="47">
        <f>IF('Hospitalisation Details'!B1174="?",AVERAGE('Hospitalisation Details'!$B$2:$B$2344),'Hospitalisation Details'!B1174)</f>
        <v>1971</v>
      </c>
      <c r="C1174" s="79" t="str">
        <f>IF(OR(('Hospitalisation Details'!C1174="?"),ISBLANK('Hospitalisation Details'!C1174:C3516)),"Sep",'Hospitalisation Details'!C1174)</f>
        <v>Jul</v>
      </c>
      <c r="D1174" s="70">
        <v>19</v>
      </c>
      <c r="E1174" s="47" t="s">
        <v>1207</v>
      </c>
      <c r="F1174" s="80" t="s">
        <v>7161</v>
      </c>
      <c r="G1174" s="70">
        <v>51</v>
      </c>
      <c r="H1174" s="47">
        <v>0</v>
      </c>
      <c r="I1174" s="48">
        <v>9644.25</v>
      </c>
      <c r="J1174" s="47" t="s">
        <v>11</v>
      </c>
      <c r="K1174" s="47" t="s">
        <v>16</v>
      </c>
      <c r="L1174" s="47" t="s">
        <v>23</v>
      </c>
      <c r="M1174" s="20"/>
    </row>
    <row r="1175" spans="1:13" x14ac:dyDescent="0.25">
      <c r="A1175" s="47" t="str">
        <f>IF('Hospitalisation Details'!A1175:A3517="?","Unidentified",'Hospitalisation Details'!A1175)</f>
        <v>Id1163</v>
      </c>
      <c r="B1175" s="47">
        <f>IF('Hospitalisation Details'!B1175="?",AVERAGE('Hospitalisation Details'!$B$2:$B$2344),'Hospitalisation Details'!B1175)</f>
        <v>1974</v>
      </c>
      <c r="C1175" s="79" t="str">
        <f>IF(OR(('Hospitalisation Details'!C1175="?"),ISBLANK('Hospitalisation Details'!C1175:C3517)),"Sep",'Hospitalisation Details'!C1175)</f>
        <v>Jul</v>
      </c>
      <c r="D1175" s="70">
        <v>8</v>
      </c>
      <c r="E1175" s="47" t="s">
        <v>1208</v>
      </c>
      <c r="F1175" s="80" t="s">
        <v>7162</v>
      </c>
      <c r="G1175" s="70">
        <v>48</v>
      </c>
      <c r="H1175" s="47">
        <v>0</v>
      </c>
      <c r="I1175" s="48">
        <v>9653.81</v>
      </c>
      <c r="J1175" s="47" t="s">
        <v>11</v>
      </c>
      <c r="K1175" s="47" t="s">
        <v>11</v>
      </c>
      <c r="L1175" s="47" t="s">
        <v>42</v>
      </c>
      <c r="M1175" s="20"/>
    </row>
    <row r="1176" spans="1:13" x14ac:dyDescent="0.25">
      <c r="A1176" s="47" t="str">
        <f>IF('Hospitalisation Details'!A1176:A3518="?","Unidentified",'Hospitalisation Details'!A1176)</f>
        <v>Id1162</v>
      </c>
      <c r="B1176" s="47">
        <f>IF('Hospitalisation Details'!B1176="?",AVERAGE('Hospitalisation Details'!$B$2:$B$2344),'Hospitalisation Details'!B1176)</f>
        <v>1981</v>
      </c>
      <c r="C1176" s="79" t="str">
        <f>IF(OR(('Hospitalisation Details'!C1176="?"),ISBLANK('Hospitalisation Details'!C1176:C3518)),"Sep",'Hospitalisation Details'!C1176)</f>
        <v>Aug</v>
      </c>
      <c r="D1176" s="70">
        <v>8</v>
      </c>
      <c r="E1176" s="47" t="s">
        <v>1209</v>
      </c>
      <c r="F1176" s="80" t="s">
        <v>7163</v>
      </c>
      <c r="G1176" s="70">
        <v>41</v>
      </c>
      <c r="H1176" s="47">
        <v>1</v>
      </c>
      <c r="I1176" s="48">
        <v>9664.34</v>
      </c>
      <c r="J1176" s="47" t="s">
        <v>11</v>
      </c>
      <c r="K1176" s="47" t="s">
        <v>12</v>
      </c>
      <c r="L1176" s="47" t="s">
        <v>42</v>
      </c>
      <c r="M1176" s="20"/>
    </row>
    <row r="1177" spans="1:13" x14ac:dyDescent="0.25">
      <c r="A1177" s="47" t="str">
        <f>IF('Hospitalisation Details'!A1177:A3519="?","Unidentified",'Hospitalisation Details'!A1177)</f>
        <v>Id1161</v>
      </c>
      <c r="B1177" s="47">
        <f>IF('Hospitalisation Details'!B1177="?",AVERAGE('Hospitalisation Details'!$B$2:$B$2344),'Hospitalisation Details'!B1177)</f>
        <v>1966</v>
      </c>
      <c r="C1177" s="79" t="str">
        <f>IF(OR(('Hospitalisation Details'!C1177="?"),ISBLANK('Hospitalisation Details'!C1177:C3519)),"Sep",'Hospitalisation Details'!C1177)</f>
        <v>Sep</v>
      </c>
      <c r="D1177" s="70">
        <v>16</v>
      </c>
      <c r="E1177" s="47" t="s">
        <v>1210</v>
      </c>
      <c r="F1177" s="80" t="s">
        <v>7164</v>
      </c>
      <c r="G1177" s="70">
        <v>56</v>
      </c>
      <c r="H1177" s="47">
        <v>0</v>
      </c>
      <c r="I1177" s="48">
        <v>9684.2900000000009</v>
      </c>
      <c r="J1177" s="47" t="s">
        <v>12</v>
      </c>
      <c r="K1177" s="47" t="s">
        <v>11</v>
      </c>
      <c r="L1177" s="47" t="s">
        <v>13</v>
      </c>
      <c r="M1177" s="20"/>
    </row>
    <row r="1178" spans="1:13" x14ac:dyDescent="0.25">
      <c r="A1178" s="47" t="str">
        <f>IF('Hospitalisation Details'!A1178:A3520="?","Unidentified",'Hospitalisation Details'!A1178)</f>
        <v>Id1160</v>
      </c>
      <c r="B1178" s="47">
        <f>IF('Hospitalisation Details'!B1178="?",AVERAGE('Hospitalisation Details'!$B$2:$B$2344),'Hospitalisation Details'!B1178)</f>
        <v>1964</v>
      </c>
      <c r="C1178" s="79" t="str">
        <f>IF(OR(('Hospitalisation Details'!C1178="?"),ISBLANK('Hospitalisation Details'!C1178:C3520)),"Sep",'Hospitalisation Details'!C1178)</f>
        <v>Nov</v>
      </c>
      <c r="D1178" s="70">
        <v>7</v>
      </c>
      <c r="E1178" s="47" t="s">
        <v>1211</v>
      </c>
      <c r="F1178" s="80" t="s">
        <v>7165</v>
      </c>
      <c r="G1178" s="70">
        <v>58</v>
      </c>
      <c r="H1178" s="47">
        <v>0</v>
      </c>
      <c r="I1178" s="48">
        <v>9698.42</v>
      </c>
      <c r="J1178" s="47" t="s">
        <v>12</v>
      </c>
      <c r="K1178" s="47" t="s">
        <v>12</v>
      </c>
      <c r="L1178" s="47" t="s">
        <v>13</v>
      </c>
      <c r="M1178" s="20"/>
    </row>
    <row r="1179" spans="1:13" x14ac:dyDescent="0.25">
      <c r="A1179" s="47" t="str">
        <f>IF('Hospitalisation Details'!A1179:A3521="?","Unidentified",'Hospitalisation Details'!A1179)</f>
        <v>Id1159</v>
      </c>
      <c r="B1179" s="47">
        <f>IF('Hospitalisation Details'!B1179="?",AVERAGE('Hospitalisation Details'!$B$2:$B$2344),'Hospitalisation Details'!B1179)</f>
        <v>1977</v>
      </c>
      <c r="C1179" s="79" t="str">
        <f>IF(OR(('Hospitalisation Details'!C1179="?"),ISBLANK('Hospitalisation Details'!C1179:C3521)),"Sep",'Hospitalisation Details'!C1179)</f>
        <v>Sep</v>
      </c>
      <c r="D1179" s="70">
        <v>19</v>
      </c>
      <c r="E1179" s="47" t="s">
        <v>1212</v>
      </c>
      <c r="F1179" s="80" t="s">
        <v>7166</v>
      </c>
      <c r="G1179" s="70">
        <v>45</v>
      </c>
      <c r="H1179" s="47">
        <v>3</v>
      </c>
      <c r="I1179" s="48">
        <v>9704.67</v>
      </c>
      <c r="J1179" s="47" t="s">
        <v>11</v>
      </c>
      <c r="K1179" s="47" t="s">
        <v>12</v>
      </c>
      <c r="L1179" s="47" t="s">
        <v>247</v>
      </c>
      <c r="M1179" s="20"/>
    </row>
    <row r="1180" spans="1:13" x14ac:dyDescent="0.25">
      <c r="A1180" s="47" t="str">
        <f>IF('Hospitalisation Details'!A1180:A3522="?","Unidentified",'Hospitalisation Details'!A1180)</f>
        <v>Id1158</v>
      </c>
      <c r="B1180" s="47">
        <f>IF('Hospitalisation Details'!B1180="?",AVERAGE('Hospitalisation Details'!$B$2:$B$2344),'Hospitalisation Details'!B1180)</f>
        <v>1972</v>
      </c>
      <c r="C1180" s="79" t="str">
        <f>IF(OR(('Hospitalisation Details'!C1180="?"),ISBLANK('Hospitalisation Details'!C1180:C3522)),"Sep",'Hospitalisation Details'!C1180)</f>
        <v>Jul</v>
      </c>
      <c r="D1180" s="70">
        <v>10</v>
      </c>
      <c r="E1180" s="47" t="s">
        <v>1213</v>
      </c>
      <c r="F1180" s="80" t="s">
        <v>7167</v>
      </c>
      <c r="G1180" s="70">
        <v>50</v>
      </c>
      <c r="H1180" s="47">
        <v>0</v>
      </c>
      <c r="I1180" s="48">
        <v>9710.7099999999991</v>
      </c>
      <c r="J1180" s="47" t="s">
        <v>11</v>
      </c>
      <c r="K1180" s="47" t="s">
        <v>16</v>
      </c>
      <c r="L1180" s="47" t="s">
        <v>300</v>
      </c>
      <c r="M1180" s="20"/>
    </row>
    <row r="1181" spans="1:13" x14ac:dyDescent="0.25">
      <c r="A1181" s="47" t="str">
        <f>IF('Hospitalisation Details'!A1181:A3523="?","Unidentified",'Hospitalisation Details'!A1181)</f>
        <v>Id1157</v>
      </c>
      <c r="B1181" s="47">
        <f>IF('Hospitalisation Details'!B1181="?",AVERAGE('Hospitalisation Details'!$B$2:$B$2344),'Hospitalisation Details'!B1181)</f>
        <v>1975</v>
      </c>
      <c r="C1181" s="79" t="str">
        <f>IF(OR(('Hospitalisation Details'!C1181="?"),ISBLANK('Hospitalisation Details'!C1181:C3523)),"Sep",'Hospitalisation Details'!C1181)</f>
        <v>Jun</v>
      </c>
      <c r="D1181" s="70">
        <v>27</v>
      </c>
      <c r="E1181" s="47" t="s">
        <v>1214</v>
      </c>
      <c r="F1181" s="80" t="s">
        <v>7168</v>
      </c>
      <c r="G1181" s="70">
        <v>47</v>
      </c>
      <c r="H1181" s="47">
        <v>2</v>
      </c>
      <c r="I1181" s="48">
        <v>9715.84</v>
      </c>
      <c r="J1181" s="47" t="s">
        <v>11</v>
      </c>
      <c r="K1181" s="47" t="s">
        <v>16</v>
      </c>
      <c r="L1181" s="47" t="s">
        <v>247</v>
      </c>
      <c r="M1181" s="20"/>
    </row>
    <row r="1182" spans="1:13" x14ac:dyDescent="0.25">
      <c r="A1182" s="47" t="str">
        <f>IF('Hospitalisation Details'!A1182:A3524="?","Unidentified",'Hospitalisation Details'!A1182)</f>
        <v>Id1156</v>
      </c>
      <c r="B1182" s="47">
        <f>IF('Hospitalisation Details'!B1182="?",AVERAGE('Hospitalisation Details'!$B$2:$B$2344),'Hospitalisation Details'!B1182)</f>
        <v>1970</v>
      </c>
      <c r="C1182" s="79" t="str">
        <f>IF(OR(('Hospitalisation Details'!C1182="?"),ISBLANK('Hospitalisation Details'!C1182:C3524)),"Sep",'Hospitalisation Details'!C1182)</f>
        <v>Sep</v>
      </c>
      <c r="D1182" s="70">
        <v>12</v>
      </c>
      <c r="E1182" s="47" t="s">
        <v>1215</v>
      </c>
      <c r="F1182" s="80" t="s">
        <v>7169</v>
      </c>
      <c r="G1182" s="70">
        <v>52</v>
      </c>
      <c r="H1182" s="47">
        <v>0</v>
      </c>
      <c r="I1182" s="48">
        <v>9722.77</v>
      </c>
      <c r="J1182" s="47" t="s">
        <v>12</v>
      </c>
      <c r="K1182" s="47" t="s">
        <v>16</v>
      </c>
      <c r="L1182" s="47" t="s">
        <v>168</v>
      </c>
      <c r="M1182" s="20"/>
    </row>
    <row r="1183" spans="1:13" x14ac:dyDescent="0.25">
      <c r="A1183" s="47" t="str">
        <f>IF('Hospitalisation Details'!A1183:A3525="?","Unidentified",'Hospitalisation Details'!A1183)</f>
        <v>Id1155</v>
      </c>
      <c r="B1183" s="47">
        <f>IF('Hospitalisation Details'!B1183="?",AVERAGE('Hospitalisation Details'!$B$2:$B$2344),'Hospitalisation Details'!B1183)</f>
        <v>1970</v>
      </c>
      <c r="C1183" s="79" t="str">
        <f>IF(OR(('Hospitalisation Details'!C1183="?"),ISBLANK('Hospitalisation Details'!C1183:C3525)),"Sep",'Hospitalisation Details'!C1183)</f>
        <v>Aug</v>
      </c>
      <c r="D1183" s="70">
        <v>18</v>
      </c>
      <c r="E1183" s="47" t="s">
        <v>1216</v>
      </c>
      <c r="F1183" s="80" t="s">
        <v>7170</v>
      </c>
      <c r="G1183" s="70">
        <v>52</v>
      </c>
      <c r="H1183" s="47">
        <v>1</v>
      </c>
      <c r="I1183" s="48">
        <v>9724.5300000000007</v>
      </c>
      <c r="J1183" s="47" t="s">
        <v>12</v>
      </c>
      <c r="K1183" s="47" t="s">
        <v>16</v>
      </c>
      <c r="L1183" s="47" t="s">
        <v>42</v>
      </c>
      <c r="M1183" s="20"/>
    </row>
    <row r="1184" spans="1:13" x14ac:dyDescent="0.25">
      <c r="A1184" s="47" t="str">
        <f>IF('Hospitalisation Details'!A1184:A3526="?","Unidentified",'Hospitalisation Details'!A1184)</f>
        <v>Id1154</v>
      </c>
      <c r="B1184" s="47">
        <f>IF('Hospitalisation Details'!B1184="?",AVERAGE('Hospitalisation Details'!$B$2:$B$2344),'Hospitalisation Details'!B1184)</f>
        <v>1970</v>
      </c>
      <c r="C1184" s="79" t="str">
        <f>IF(OR(('Hospitalisation Details'!C1184="?"),ISBLANK('Hospitalisation Details'!C1184:C3526)),"Sep",'Hospitalisation Details'!C1184)</f>
        <v>Jul</v>
      </c>
      <c r="D1184" s="70">
        <v>4</v>
      </c>
      <c r="E1184" s="47" t="s">
        <v>1217</v>
      </c>
      <c r="F1184" s="80" t="s">
        <v>7171</v>
      </c>
      <c r="G1184" s="70">
        <v>52</v>
      </c>
      <c r="H1184" s="47">
        <v>1</v>
      </c>
      <c r="I1184" s="48">
        <v>9748.91</v>
      </c>
      <c r="J1184" s="47" t="s">
        <v>11</v>
      </c>
      <c r="K1184" s="47" t="s">
        <v>16</v>
      </c>
      <c r="L1184" s="47" t="s">
        <v>13</v>
      </c>
      <c r="M1184" s="20"/>
    </row>
    <row r="1185" spans="1:13" x14ac:dyDescent="0.25">
      <c r="A1185" s="47" t="str">
        <f>IF('Hospitalisation Details'!A1185:A3527="?","Unidentified",'Hospitalisation Details'!A1185)</f>
        <v>Id1153</v>
      </c>
      <c r="B1185" s="47">
        <f>IF('Hospitalisation Details'!B1185="?",AVERAGE('Hospitalisation Details'!$B$2:$B$2344),'Hospitalisation Details'!B1185)</f>
        <v>2001</v>
      </c>
      <c r="C1185" s="79" t="str">
        <f>IF(OR(('Hospitalisation Details'!C1185="?"),ISBLANK('Hospitalisation Details'!C1185:C3527)),"Sep",'Hospitalisation Details'!C1185)</f>
        <v>Jul</v>
      </c>
      <c r="D1185" s="70">
        <v>14</v>
      </c>
      <c r="E1185" s="47" t="s">
        <v>1218</v>
      </c>
      <c r="F1185" s="80" t="s">
        <v>7172</v>
      </c>
      <c r="G1185" s="70">
        <v>21</v>
      </c>
      <c r="H1185" s="47">
        <v>0</v>
      </c>
      <c r="I1185" s="48">
        <v>9753.49</v>
      </c>
      <c r="J1185" s="47" t="s">
        <v>11</v>
      </c>
      <c r="K1185" s="47" t="s">
        <v>11</v>
      </c>
      <c r="L1185" s="47" t="s">
        <v>23</v>
      </c>
      <c r="M1185" s="20"/>
    </row>
    <row r="1186" spans="1:13" x14ac:dyDescent="0.25">
      <c r="A1186" s="47" t="str">
        <f>IF('Hospitalisation Details'!A1186:A3528="?","Unidentified",'Hospitalisation Details'!A1186)</f>
        <v>Id1152</v>
      </c>
      <c r="B1186" s="47">
        <f>IF('Hospitalisation Details'!B1186="?",AVERAGE('Hospitalisation Details'!$B$2:$B$2344),'Hospitalisation Details'!B1186)</f>
        <v>1965</v>
      </c>
      <c r="C1186" s="79" t="str">
        <f>IF(OR(('Hospitalisation Details'!C1186="?"),ISBLANK('Hospitalisation Details'!C1186:C3528)),"Sep",'Hospitalisation Details'!C1186)</f>
        <v>Sep</v>
      </c>
      <c r="D1186" s="70">
        <v>5</v>
      </c>
      <c r="E1186" s="47" t="s">
        <v>1219</v>
      </c>
      <c r="F1186" s="80" t="s">
        <v>7173</v>
      </c>
      <c r="G1186" s="70">
        <v>57</v>
      </c>
      <c r="H1186" s="47">
        <v>0</v>
      </c>
      <c r="I1186" s="48">
        <v>9764.08</v>
      </c>
      <c r="J1186" s="47" t="s">
        <v>12</v>
      </c>
      <c r="K1186" s="47" t="s">
        <v>16</v>
      </c>
      <c r="L1186" s="47" t="s">
        <v>23</v>
      </c>
      <c r="M1186" s="20"/>
    </row>
    <row r="1187" spans="1:13" x14ac:dyDescent="0.25">
      <c r="A1187" s="47" t="str">
        <f>IF('Hospitalisation Details'!A1187:A3529="?","Unidentified",'Hospitalisation Details'!A1187)</f>
        <v>Id1151</v>
      </c>
      <c r="B1187" s="47">
        <f>IF('Hospitalisation Details'!B1187="?",AVERAGE('Hospitalisation Details'!$B$2:$B$2344),'Hospitalisation Details'!B1187)</f>
        <v>1973</v>
      </c>
      <c r="C1187" s="79" t="str">
        <f>IF(OR(('Hospitalisation Details'!C1187="?"),ISBLANK('Hospitalisation Details'!C1187:C3529)),"Sep",'Hospitalisation Details'!C1187)</f>
        <v>Jul</v>
      </c>
      <c r="D1187" s="70">
        <v>7</v>
      </c>
      <c r="E1187" s="47" t="s">
        <v>1220</v>
      </c>
      <c r="F1187" s="80" t="s">
        <v>7174</v>
      </c>
      <c r="G1187" s="70">
        <v>49</v>
      </c>
      <c r="H1187" s="47">
        <v>1</v>
      </c>
      <c r="I1187" s="48">
        <v>9778.35</v>
      </c>
      <c r="J1187" s="47" t="s">
        <v>11</v>
      </c>
      <c r="K1187" s="47" t="s">
        <v>11</v>
      </c>
      <c r="L1187" s="47" t="s">
        <v>247</v>
      </c>
      <c r="M1187" s="20"/>
    </row>
    <row r="1188" spans="1:13" x14ac:dyDescent="0.25">
      <c r="A1188" s="47" t="str">
        <f>IF('Hospitalisation Details'!A1188:A3530="?","Unidentified",'Hospitalisation Details'!A1188)</f>
        <v>Id1150</v>
      </c>
      <c r="B1188" s="47">
        <f>IF('Hospitalisation Details'!B1188="?",AVERAGE('Hospitalisation Details'!$B$2:$B$2344),'Hospitalisation Details'!B1188)</f>
        <v>1996</v>
      </c>
      <c r="C1188" s="79" t="str">
        <f>IF(OR(('Hospitalisation Details'!C1188="?"),ISBLANK('Hospitalisation Details'!C1188:C3530)),"Sep",'Hospitalisation Details'!C1188)</f>
        <v>Aug</v>
      </c>
      <c r="D1188" s="70">
        <v>8</v>
      </c>
      <c r="E1188" s="47" t="s">
        <v>1221</v>
      </c>
      <c r="F1188" s="80" t="s">
        <v>7175</v>
      </c>
      <c r="G1188" s="70">
        <v>26</v>
      </c>
      <c r="H1188" s="47">
        <v>0</v>
      </c>
      <c r="I1188" s="48">
        <v>9787.32</v>
      </c>
      <c r="J1188" s="47" t="s">
        <v>11</v>
      </c>
      <c r="K1188" s="47" t="s">
        <v>12</v>
      </c>
      <c r="L1188" s="47" t="s">
        <v>249</v>
      </c>
      <c r="M1188" s="20"/>
    </row>
    <row r="1189" spans="1:13" x14ac:dyDescent="0.25">
      <c r="A1189" s="47" t="str">
        <f>IF('Hospitalisation Details'!A1189:A3531="?","Unidentified",'Hospitalisation Details'!A1189)</f>
        <v>Id1149</v>
      </c>
      <c r="B1189" s="47">
        <f>IF('Hospitalisation Details'!B1189="?",AVERAGE('Hospitalisation Details'!$B$2:$B$2344),'Hospitalisation Details'!B1189)</f>
        <v>1977</v>
      </c>
      <c r="C1189" s="79" t="str">
        <f>IF(OR(('Hospitalisation Details'!C1189="?"),ISBLANK('Hospitalisation Details'!C1189:C3531)),"Sep",'Hospitalisation Details'!C1189)</f>
        <v>Jun</v>
      </c>
      <c r="D1189" s="70">
        <v>7</v>
      </c>
      <c r="E1189" s="47" t="s">
        <v>1222</v>
      </c>
      <c r="F1189" s="80" t="s">
        <v>7176</v>
      </c>
      <c r="G1189" s="70">
        <v>46</v>
      </c>
      <c r="H1189" s="47">
        <v>5</v>
      </c>
      <c r="I1189" s="48">
        <v>9788.8700000000008</v>
      </c>
      <c r="J1189" s="47" t="s">
        <v>12</v>
      </c>
      <c r="K1189" s="47" t="s">
        <v>11</v>
      </c>
      <c r="L1189" s="47" t="s">
        <v>13</v>
      </c>
      <c r="M1189" s="20"/>
    </row>
    <row r="1190" spans="1:13" x14ac:dyDescent="0.25">
      <c r="A1190" s="47" t="str">
        <f>IF('Hospitalisation Details'!A1190:A3532="?","Unidentified",'Hospitalisation Details'!A1190)</f>
        <v>Id1148</v>
      </c>
      <c r="B1190" s="47">
        <f>IF('Hospitalisation Details'!B1190="?",AVERAGE('Hospitalisation Details'!$B$2:$B$2344),'Hospitalisation Details'!B1190)</f>
        <v>1973</v>
      </c>
      <c r="C1190" s="79" t="str">
        <f>IF(OR(('Hospitalisation Details'!C1190="?"),ISBLANK('Hospitalisation Details'!C1190:C3532)),"Sep",'Hospitalisation Details'!C1190)</f>
        <v>Sep</v>
      </c>
      <c r="D1190" s="70">
        <v>17</v>
      </c>
      <c r="E1190" s="47" t="s">
        <v>1223</v>
      </c>
      <c r="F1190" s="80" t="s">
        <v>7177</v>
      </c>
      <c r="G1190" s="70">
        <v>49</v>
      </c>
      <c r="H1190" s="47">
        <v>2</v>
      </c>
      <c r="I1190" s="48">
        <v>9800.89</v>
      </c>
      <c r="J1190" s="47" t="s">
        <v>11</v>
      </c>
      <c r="K1190" s="47" t="s">
        <v>16</v>
      </c>
      <c r="L1190" s="47" t="s">
        <v>13</v>
      </c>
      <c r="M1190" s="20"/>
    </row>
    <row r="1191" spans="1:13" x14ac:dyDescent="0.25">
      <c r="A1191" s="47" t="str">
        <f>IF('Hospitalisation Details'!A1191:A3533="?","Unidentified",'Hospitalisation Details'!A1191)</f>
        <v>Id1147</v>
      </c>
      <c r="B1191" s="47">
        <f>IF('Hospitalisation Details'!B1191="?",AVERAGE('Hospitalisation Details'!$B$2:$B$2344),'Hospitalisation Details'!B1191)</f>
        <v>1972</v>
      </c>
      <c r="C1191" s="79" t="str">
        <f>IF(OR(('Hospitalisation Details'!C1191="?"),ISBLANK('Hospitalisation Details'!C1191:C3533)),"Sep",'Hospitalisation Details'!C1191)</f>
        <v>Jun</v>
      </c>
      <c r="D1191" s="70">
        <v>28</v>
      </c>
      <c r="E1191" s="47" t="s">
        <v>1224</v>
      </c>
      <c r="F1191" s="80" t="s">
        <v>7178</v>
      </c>
      <c r="G1191" s="70">
        <v>50</v>
      </c>
      <c r="H1191" s="47">
        <v>0</v>
      </c>
      <c r="I1191" s="48">
        <v>9819.25</v>
      </c>
      <c r="J1191" s="47" t="s">
        <v>11</v>
      </c>
      <c r="K1191" s="47" t="s">
        <v>11</v>
      </c>
      <c r="L1191" s="47" t="s">
        <v>300</v>
      </c>
      <c r="M1191" s="20"/>
    </row>
    <row r="1192" spans="1:13" x14ac:dyDescent="0.25">
      <c r="A1192" s="47" t="str">
        <f>IF('Hospitalisation Details'!A1192:A3534="?","Unidentified",'Hospitalisation Details'!A1192)</f>
        <v>Id1146</v>
      </c>
      <c r="B1192" s="47">
        <f>IF('Hospitalisation Details'!B1192="?",AVERAGE('Hospitalisation Details'!$B$2:$B$2344),'Hospitalisation Details'!B1192)</f>
        <v>1972</v>
      </c>
      <c r="C1192" s="79" t="str">
        <f>IF(OR(('Hospitalisation Details'!C1192="?"),ISBLANK('Hospitalisation Details'!C1192:C3534)),"Sep",'Hospitalisation Details'!C1192)</f>
        <v>Sep</v>
      </c>
      <c r="D1192" s="70">
        <v>26</v>
      </c>
      <c r="E1192" s="47" t="s">
        <v>1225</v>
      </c>
      <c r="F1192" s="80" t="s">
        <v>7179</v>
      </c>
      <c r="G1192" s="70">
        <v>50</v>
      </c>
      <c r="H1192" s="47">
        <v>0</v>
      </c>
      <c r="I1192" s="48">
        <v>9836.2099999999991</v>
      </c>
      <c r="J1192" s="47" t="s">
        <v>11</v>
      </c>
      <c r="K1192" s="47" t="s">
        <v>12</v>
      </c>
      <c r="L1192" s="47" t="s">
        <v>300</v>
      </c>
      <c r="M1192" s="20"/>
    </row>
    <row r="1193" spans="1:13" x14ac:dyDescent="0.25">
      <c r="A1193" s="47" t="str">
        <f>IF('Hospitalisation Details'!A1193:A3535="?","Unidentified",'Hospitalisation Details'!A1193)</f>
        <v>Id1145</v>
      </c>
      <c r="B1193" s="47">
        <f>IF('Hospitalisation Details'!B1193="?",AVERAGE('Hospitalisation Details'!$B$2:$B$2344),'Hospitalisation Details'!B1193)</f>
        <v>1992</v>
      </c>
      <c r="C1193" s="79" t="str">
        <f>IF(OR(('Hospitalisation Details'!C1193="?"),ISBLANK('Hospitalisation Details'!C1193:C3535)),"Sep",'Hospitalisation Details'!C1193)</f>
        <v>Aug</v>
      </c>
      <c r="D1193" s="70">
        <v>13</v>
      </c>
      <c r="E1193" s="47" t="s">
        <v>1226</v>
      </c>
      <c r="F1193" s="80" t="s">
        <v>6543</v>
      </c>
      <c r="G1193" s="70">
        <v>30</v>
      </c>
      <c r="H1193" s="47">
        <v>0</v>
      </c>
      <c r="I1193" s="48">
        <v>9844.4500000000007</v>
      </c>
      <c r="J1193" s="47" t="s">
        <v>11</v>
      </c>
      <c r="K1193" s="47" t="s">
        <v>16</v>
      </c>
      <c r="L1193" s="47" t="s">
        <v>23</v>
      </c>
      <c r="M1193" s="20"/>
    </row>
    <row r="1194" spans="1:13" x14ac:dyDescent="0.25">
      <c r="A1194" s="47" t="str">
        <f>IF('Hospitalisation Details'!A1194:A3536="?","Unidentified",'Hospitalisation Details'!A1194)</f>
        <v>Id1144</v>
      </c>
      <c r="B1194" s="47">
        <f>IF('Hospitalisation Details'!B1194="?",AVERAGE('Hospitalisation Details'!$B$2:$B$2344),'Hospitalisation Details'!B1194)</f>
        <v>1968</v>
      </c>
      <c r="C1194" s="79" t="str">
        <f>IF(OR(('Hospitalisation Details'!C1194="?"),ISBLANK('Hospitalisation Details'!C1194:C3536)),"Sep",'Hospitalisation Details'!C1194)</f>
        <v>Nov</v>
      </c>
      <c r="D1194" s="70">
        <v>4</v>
      </c>
      <c r="E1194" s="47" t="s">
        <v>1227</v>
      </c>
      <c r="F1194" s="80" t="s">
        <v>7180</v>
      </c>
      <c r="G1194" s="70">
        <v>54</v>
      </c>
      <c r="H1194" s="47">
        <v>0</v>
      </c>
      <c r="I1194" s="48">
        <v>9850.43</v>
      </c>
      <c r="J1194" s="47" t="s">
        <v>12</v>
      </c>
      <c r="K1194" s="47" t="s">
        <v>12</v>
      </c>
      <c r="L1194" s="47" t="s">
        <v>42</v>
      </c>
      <c r="M1194" s="20"/>
    </row>
    <row r="1195" spans="1:13" x14ac:dyDescent="0.25">
      <c r="A1195" s="47" t="str">
        <f>IF('Hospitalisation Details'!A1195:A3537="?","Unidentified",'Hospitalisation Details'!A1195)</f>
        <v>Id1143</v>
      </c>
      <c r="B1195" s="47">
        <f>IF('Hospitalisation Details'!B1195="?",AVERAGE('Hospitalisation Details'!$B$2:$B$2344),'Hospitalisation Details'!B1195)</f>
        <v>1971</v>
      </c>
      <c r="C1195" s="79" t="str">
        <f>IF(OR(('Hospitalisation Details'!C1195="?"),ISBLANK('Hospitalisation Details'!C1195:C3537)),"Sep",'Hospitalisation Details'!C1195)</f>
        <v>Oct</v>
      </c>
      <c r="D1195" s="70">
        <v>23</v>
      </c>
      <c r="E1195" s="47" t="s">
        <v>1228</v>
      </c>
      <c r="F1195" s="80" t="s">
        <v>7181</v>
      </c>
      <c r="G1195" s="70">
        <v>51</v>
      </c>
      <c r="H1195" s="47">
        <v>1</v>
      </c>
      <c r="I1195" s="48">
        <v>9855.1299999999992</v>
      </c>
      <c r="J1195" s="47" t="s">
        <v>11</v>
      </c>
      <c r="K1195" s="47" t="s">
        <v>12</v>
      </c>
      <c r="L1195" s="47" t="s">
        <v>13</v>
      </c>
      <c r="M1195" s="20"/>
    </row>
    <row r="1196" spans="1:13" x14ac:dyDescent="0.25">
      <c r="A1196" s="47" t="str">
        <f>IF('Hospitalisation Details'!A1196:A3538="?","Unidentified",'Hospitalisation Details'!A1196)</f>
        <v>Id1142</v>
      </c>
      <c r="B1196" s="47">
        <f>IF('Hospitalisation Details'!B1196="?",AVERAGE('Hospitalisation Details'!$B$2:$B$2344),'Hospitalisation Details'!B1196)</f>
        <v>1971</v>
      </c>
      <c r="C1196" s="79" t="str">
        <f>IF(OR(('Hospitalisation Details'!C1196="?"),ISBLANK('Hospitalisation Details'!C1196:C3538)),"Sep",'Hospitalisation Details'!C1196)</f>
        <v>Jul</v>
      </c>
      <c r="D1196" s="70">
        <v>17</v>
      </c>
      <c r="E1196" s="47" t="s">
        <v>1229</v>
      </c>
      <c r="F1196" s="80" t="s">
        <v>7182</v>
      </c>
      <c r="G1196" s="70">
        <v>51</v>
      </c>
      <c r="H1196" s="47">
        <v>1</v>
      </c>
      <c r="I1196" s="48">
        <v>9861.0300000000007</v>
      </c>
      <c r="J1196" s="47" t="s">
        <v>11</v>
      </c>
      <c r="K1196" s="47" t="s">
        <v>11</v>
      </c>
      <c r="L1196" s="47" t="s">
        <v>42</v>
      </c>
      <c r="M1196" s="20"/>
    </row>
    <row r="1197" spans="1:13" x14ac:dyDescent="0.25">
      <c r="A1197" s="47" t="str">
        <f>IF('Hospitalisation Details'!A1197:A3539="?","Unidentified",'Hospitalisation Details'!A1197)</f>
        <v>Id1141</v>
      </c>
      <c r="B1197" s="47">
        <f>IF('Hospitalisation Details'!B1197="?",AVERAGE('Hospitalisation Details'!$B$2:$B$2344),'Hospitalisation Details'!B1197)</f>
        <v>1969</v>
      </c>
      <c r="C1197" s="79" t="str">
        <f>IF(OR(('Hospitalisation Details'!C1197="?"),ISBLANK('Hospitalisation Details'!C1197:C3539)),"Sep",'Hospitalisation Details'!C1197)</f>
        <v>Oct</v>
      </c>
      <c r="D1197" s="70">
        <v>20</v>
      </c>
      <c r="E1197" s="47" t="s">
        <v>1230</v>
      </c>
      <c r="F1197" s="80" t="s">
        <v>7183</v>
      </c>
      <c r="G1197" s="70">
        <v>53</v>
      </c>
      <c r="H1197" s="47">
        <v>0</v>
      </c>
      <c r="I1197" s="48">
        <v>9863.4699999999993</v>
      </c>
      <c r="J1197" s="47" t="s">
        <v>12</v>
      </c>
      <c r="K1197" s="47" t="s">
        <v>12</v>
      </c>
      <c r="L1197" s="47" t="s">
        <v>23</v>
      </c>
      <c r="M1197" s="20"/>
    </row>
    <row r="1198" spans="1:13" x14ac:dyDescent="0.25">
      <c r="A1198" s="47" t="str">
        <f>IF('Hospitalisation Details'!A1198:A3540="?","Unidentified",'Hospitalisation Details'!A1198)</f>
        <v>Id1140</v>
      </c>
      <c r="B1198" s="47">
        <f>IF('Hospitalisation Details'!B1198="?",AVERAGE('Hospitalisation Details'!$B$2:$B$2344),'Hospitalisation Details'!B1198)</f>
        <v>1971</v>
      </c>
      <c r="C1198" s="79" t="str">
        <f>IF(OR(('Hospitalisation Details'!C1198="?"),ISBLANK('Hospitalisation Details'!C1198:C3540)),"Sep",'Hospitalisation Details'!C1198)</f>
        <v>Nov</v>
      </c>
      <c r="D1198" s="70">
        <v>9</v>
      </c>
      <c r="E1198" s="47" t="s">
        <v>1231</v>
      </c>
      <c r="F1198" s="80" t="s">
        <v>7184</v>
      </c>
      <c r="G1198" s="70">
        <v>51</v>
      </c>
      <c r="H1198" s="47">
        <v>0</v>
      </c>
      <c r="I1198" s="48">
        <v>9866.2999999999993</v>
      </c>
      <c r="J1198" s="47" t="s">
        <v>11</v>
      </c>
      <c r="K1198" s="47" t="s">
        <v>12</v>
      </c>
      <c r="L1198" s="47" t="s">
        <v>247</v>
      </c>
      <c r="M1198" s="20"/>
    </row>
    <row r="1199" spans="1:13" x14ac:dyDescent="0.25">
      <c r="A1199" s="47" t="str">
        <f>IF('Hospitalisation Details'!A1199:A3541="?","Unidentified",'Hospitalisation Details'!A1199)</f>
        <v>Id1139</v>
      </c>
      <c r="B1199" s="47">
        <f>IF('Hospitalisation Details'!B1199="?",AVERAGE('Hospitalisation Details'!$B$2:$B$2344),'Hospitalisation Details'!B1199)</f>
        <v>1969</v>
      </c>
      <c r="C1199" s="79" t="str">
        <f>IF(OR(('Hospitalisation Details'!C1199="?"),ISBLANK('Hospitalisation Details'!C1199:C3541)),"Sep",'Hospitalisation Details'!C1199)</f>
        <v>Aug</v>
      </c>
      <c r="D1199" s="70">
        <v>13</v>
      </c>
      <c r="E1199" s="47" t="s">
        <v>1232</v>
      </c>
      <c r="F1199" s="80" t="s">
        <v>7185</v>
      </c>
      <c r="G1199" s="70">
        <v>53</v>
      </c>
      <c r="H1199" s="47">
        <v>0</v>
      </c>
      <c r="I1199" s="48">
        <v>9869.81</v>
      </c>
      <c r="J1199" s="47" t="s">
        <v>12</v>
      </c>
      <c r="K1199" s="47" t="s">
        <v>12</v>
      </c>
      <c r="L1199" s="47" t="s">
        <v>23</v>
      </c>
      <c r="M1199" s="20"/>
    </row>
    <row r="1200" spans="1:13" x14ac:dyDescent="0.25">
      <c r="A1200" s="47" t="str">
        <f>IF('Hospitalisation Details'!A1200:A3542="?","Unidentified",'Hospitalisation Details'!A1200)</f>
        <v>Id1138</v>
      </c>
      <c r="B1200" s="47">
        <f>IF('Hospitalisation Details'!B1200="?",AVERAGE('Hospitalisation Details'!$B$2:$B$2344),'Hospitalisation Details'!B1200)</f>
        <v>1998</v>
      </c>
      <c r="C1200" s="79" t="str">
        <f>IF(OR(('Hospitalisation Details'!C1200="?"),ISBLANK('Hospitalisation Details'!C1200:C3542)),"Sep",'Hospitalisation Details'!C1200)</f>
        <v>Jul</v>
      </c>
      <c r="D1200" s="70">
        <v>6</v>
      </c>
      <c r="E1200" s="47" t="s">
        <v>1233</v>
      </c>
      <c r="F1200" s="80" t="s">
        <v>7186</v>
      </c>
      <c r="G1200" s="70">
        <v>24</v>
      </c>
      <c r="H1200" s="47">
        <v>0</v>
      </c>
      <c r="I1200" s="48">
        <v>9870.59</v>
      </c>
      <c r="J1200" s="47" t="s">
        <v>11</v>
      </c>
      <c r="K1200" s="47" t="s">
        <v>11</v>
      </c>
      <c r="L1200" s="47" t="s">
        <v>249</v>
      </c>
      <c r="M1200" s="20"/>
    </row>
    <row r="1201" spans="1:13" x14ac:dyDescent="0.25">
      <c r="A1201" s="47" t="str">
        <f>IF('Hospitalisation Details'!A1201:A3543="?","Unidentified",'Hospitalisation Details'!A1201)</f>
        <v>Id1137</v>
      </c>
      <c r="B1201" s="47">
        <f>IF('Hospitalisation Details'!B1201="?",AVERAGE('Hospitalisation Details'!$B$2:$B$2344),'Hospitalisation Details'!B1201)</f>
        <v>1971</v>
      </c>
      <c r="C1201" s="79" t="str">
        <f>IF(OR(('Hospitalisation Details'!C1201="?"),ISBLANK('Hospitalisation Details'!C1201:C3543)),"Sep",'Hospitalisation Details'!C1201)</f>
        <v>Dec</v>
      </c>
      <c r="D1201" s="70">
        <v>22</v>
      </c>
      <c r="E1201" s="47" t="s">
        <v>1234</v>
      </c>
      <c r="F1201" s="80" t="s">
        <v>7187</v>
      </c>
      <c r="G1201" s="70">
        <v>51</v>
      </c>
      <c r="H1201" s="47">
        <v>1</v>
      </c>
      <c r="I1201" s="48">
        <v>9872.7000000000007</v>
      </c>
      <c r="J1201" s="47" t="s">
        <v>11</v>
      </c>
      <c r="K1201" s="47" t="s">
        <v>11</v>
      </c>
      <c r="L1201" s="47" t="s">
        <v>42</v>
      </c>
      <c r="M1201" s="20"/>
    </row>
    <row r="1202" spans="1:13" x14ac:dyDescent="0.25">
      <c r="A1202" s="47" t="str">
        <f>IF('Hospitalisation Details'!A1202:A3544="?","Unidentified",'Hospitalisation Details'!A1202)</f>
        <v>Id1136</v>
      </c>
      <c r="B1202" s="47">
        <f>IF('Hospitalisation Details'!B1202="?",AVERAGE('Hospitalisation Details'!$B$2:$B$2344),'Hospitalisation Details'!B1202)</f>
        <v>1971</v>
      </c>
      <c r="C1202" s="79" t="str">
        <f>IF(OR(('Hospitalisation Details'!C1202="?"),ISBLANK('Hospitalisation Details'!C1202:C3544)),"Sep",'Hospitalisation Details'!C1202)</f>
        <v>Jul</v>
      </c>
      <c r="D1202" s="70">
        <v>3</v>
      </c>
      <c r="E1202" s="47" t="s">
        <v>1235</v>
      </c>
      <c r="F1202" s="80" t="s">
        <v>7188</v>
      </c>
      <c r="G1202" s="70">
        <v>51</v>
      </c>
      <c r="H1202" s="47">
        <v>0</v>
      </c>
      <c r="I1202" s="48">
        <v>9875.68</v>
      </c>
      <c r="J1202" s="47" t="s">
        <v>11</v>
      </c>
      <c r="K1202" s="47" t="s">
        <v>12</v>
      </c>
      <c r="L1202" s="47" t="s">
        <v>247</v>
      </c>
      <c r="M1202" s="20"/>
    </row>
    <row r="1203" spans="1:13" x14ac:dyDescent="0.25">
      <c r="A1203" s="47" t="str">
        <f>IF('Hospitalisation Details'!A1203:A3545="?","Unidentified",'Hospitalisation Details'!A1203)</f>
        <v>Id1135</v>
      </c>
      <c r="B1203" s="47">
        <f>IF('Hospitalisation Details'!B1203="?",AVERAGE('Hospitalisation Details'!$B$2:$B$2344),'Hospitalisation Details'!B1203)</f>
        <v>1971</v>
      </c>
      <c r="C1203" s="79" t="str">
        <f>IF(OR(('Hospitalisation Details'!C1203="?"),ISBLANK('Hospitalisation Details'!C1203:C3545)),"Sep",'Hospitalisation Details'!C1203)</f>
        <v>Oct</v>
      </c>
      <c r="D1203" s="70">
        <v>3</v>
      </c>
      <c r="E1203" s="47" t="s">
        <v>1236</v>
      </c>
      <c r="F1203" s="80" t="s">
        <v>7189</v>
      </c>
      <c r="G1203" s="70">
        <v>51</v>
      </c>
      <c r="H1203" s="47">
        <v>1</v>
      </c>
      <c r="I1203" s="48">
        <v>9877.61</v>
      </c>
      <c r="J1203" s="47" t="s">
        <v>11</v>
      </c>
      <c r="K1203" s="47" t="s">
        <v>16</v>
      </c>
      <c r="L1203" s="47" t="s">
        <v>13</v>
      </c>
      <c r="M1203" s="20"/>
    </row>
    <row r="1204" spans="1:13" x14ac:dyDescent="0.25">
      <c r="A1204" s="47" t="str">
        <f>IF('Hospitalisation Details'!A1204:A3546="?","Unidentified",'Hospitalisation Details'!A1204)</f>
        <v>Id1134</v>
      </c>
      <c r="B1204" s="47">
        <f>IF('Hospitalisation Details'!B1204="?",AVERAGE('Hospitalisation Details'!$B$2:$B$2344),'Hospitalisation Details'!B1204)</f>
        <v>1971</v>
      </c>
      <c r="C1204" s="79" t="str">
        <f>IF(OR(('Hospitalisation Details'!C1204="?"),ISBLANK('Hospitalisation Details'!C1204:C3546)),"Sep",'Hospitalisation Details'!C1204)</f>
        <v>Nov</v>
      </c>
      <c r="D1204" s="70">
        <v>8</v>
      </c>
      <c r="E1204" s="47" t="s">
        <v>1237</v>
      </c>
      <c r="F1204" s="80" t="s">
        <v>7190</v>
      </c>
      <c r="G1204" s="70">
        <v>51</v>
      </c>
      <c r="H1204" s="47">
        <v>1</v>
      </c>
      <c r="I1204" s="48">
        <v>9880.07</v>
      </c>
      <c r="J1204" s="47" t="s">
        <v>11</v>
      </c>
      <c r="K1204" s="47" t="s">
        <v>12</v>
      </c>
      <c r="L1204" s="47" t="s">
        <v>42</v>
      </c>
      <c r="M1204" s="20"/>
    </row>
    <row r="1205" spans="1:13" x14ac:dyDescent="0.25">
      <c r="A1205" s="47" t="str">
        <f>IF('Hospitalisation Details'!A1205:A3547="?","Unidentified",'Hospitalisation Details'!A1205)</f>
        <v>Id1133</v>
      </c>
      <c r="B1205" s="47">
        <f>IF('Hospitalisation Details'!B1205="?",AVERAGE('Hospitalisation Details'!$B$2:$B$2344),'Hospitalisation Details'!B1205)</f>
        <v>1966</v>
      </c>
      <c r="C1205" s="79" t="str">
        <f>IF(OR(('Hospitalisation Details'!C1205="?"),ISBLANK('Hospitalisation Details'!C1205:C3547)),"Sep",'Hospitalisation Details'!C1205)</f>
        <v>Nov</v>
      </c>
      <c r="D1205" s="70">
        <v>5</v>
      </c>
      <c r="E1205" s="47" t="s">
        <v>1238</v>
      </c>
      <c r="F1205" s="80" t="s">
        <v>7191</v>
      </c>
      <c r="G1205" s="70">
        <v>56</v>
      </c>
      <c r="H1205" s="47">
        <v>0</v>
      </c>
      <c r="I1205" s="48">
        <v>9890.23</v>
      </c>
      <c r="J1205" s="47" t="s">
        <v>12</v>
      </c>
      <c r="K1205" s="47" t="s">
        <v>12</v>
      </c>
      <c r="L1205" s="47" t="s">
        <v>13</v>
      </c>
      <c r="M1205" s="20"/>
    </row>
    <row r="1206" spans="1:13" x14ac:dyDescent="0.25">
      <c r="A1206" s="47" t="str">
        <f>IF('Hospitalisation Details'!A1206:A3548="?","Unidentified",'Hospitalisation Details'!A1206)</f>
        <v>Id1132</v>
      </c>
      <c r="B1206" s="47">
        <f>IF('Hospitalisation Details'!B1206="?",AVERAGE('Hospitalisation Details'!$B$2:$B$2344),'Hospitalisation Details'!B1206)</f>
        <v>1996</v>
      </c>
      <c r="C1206" s="79" t="str">
        <f>IF(OR(('Hospitalisation Details'!C1206="?"),ISBLANK('Hospitalisation Details'!C1206:C3548)),"Sep",'Hospitalisation Details'!C1206)</f>
        <v>Jul</v>
      </c>
      <c r="D1206" s="70">
        <v>8</v>
      </c>
      <c r="E1206" s="47" t="s">
        <v>1239</v>
      </c>
      <c r="F1206" s="80" t="s">
        <v>7192</v>
      </c>
      <c r="G1206" s="70">
        <v>26</v>
      </c>
      <c r="H1206" s="47">
        <v>0</v>
      </c>
      <c r="I1206" s="48">
        <v>9894.69</v>
      </c>
      <c r="J1206" s="47" t="s">
        <v>11</v>
      </c>
      <c r="K1206" s="47" t="s">
        <v>12</v>
      </c>
      <c r="L1206" s="47" t="s">
        <v>23</v>
      </c>
      <c r="M1206" s="20"/>
    </row>
    <row r="1207" spans="1:13" x14ac:dyDescent="0.25">
      <c r="A1207" s="47" t="str">
        <f>IF('Hospitalisation Details'!A1207:A3549="?","Unidentified",'Hospitalisation Details'!A1207)</f>
        <v>Id1131</v>
      </c>
      <c r="B1207" s="47">
        <f>IF('Hospitalisation Details'!B1207="?",AVERAGE('Hospitalisation Details'!$B$2:$B$2344),'Hospitalisation Details'!B1207)</f>
        <v>1962</v>
      </c>
      <c r="C1207" s="79" t="str">
        <f>IF(OR(('Hospitalisation Details'!C1207="?"),ISBLANK('Hospitalisation Details'!C1207:C3549)),"Sep",'Hospitalisation Details'!C1207)</f>
        <v>Aug</v>
      </c>
      <c r="D1207" s="70">
        <v>17</v>
      </c>
      <c r="E1207" s="47" t="s">
        <v>1240</v>
      </c>
      <c r="F1207" s="80" t="s">
        <v>7193</v>
      </c>
      <c r="G1207" s="70">
        <v>60</v>
      </c>
      <c r="H1207" s="47">
        <v>0</v>
      </c>
      <c r="I1207" s="48">
        <v>9907.83</v>
      </c>
      <c r="J1207" s="47" t="s">
        <v>12</v>
      </c>
      <c r="K1207" s="47" t="s">
        <v>11</v>
      </c>
      <c r="L1207" s="47" t="s">
        <v>13</v>
      </c>
      <c r="M1207" s="20"/>
    </row>
    <row r="1208" spans="1:13" x14ac:dyDescent="0.25">
      <c r="A1208" s="47" t="str">
        <f>IF('Hospitalisation Details'!A1208:A3550="?","Unidentified",'Hospitalisation Details'!A1208)</f>
        <v>Id1130</v>
      </c>
      <c r="B1208" s="47">
        <f>IF('Hospitalisation Details'!B1208="?",AVERAGE('Hospitalisation Details'!$B$2:$B$2344),'Hospitalisation Details'!B1208)</f>
        <v>1972</v>
      </c>
      <c r="C1208" s="79" t="str">
        <f>IF(OR(('Hospitalisation Details'!C1208="?"),ISBLANK('Hospitalisation Details'!C1208:C3550)),"Sep",'Hospitalisation Details'!C1208)</f>
        <v>Sep</v>
      </c>
      <c r="D1208" s="70">
        <v>14</v>
      </c>
      <c r="E1208" s="47" t="s">
        <v>1241</v>
      </c>
      <c r="F1208" s="80" t="s">
        <v>7194</v>
      </c>
      <c r="G1208" s="70">
        <v>50</v>
      </c>
      <c r="H1208" s="47">
        <v>1</v>
      </c>
      <c r="I1208" s="48">
        <v>9910.36</v>
      </c>
      <c r="J1208" s="47" t="s">
        <v>11</v>
      </c>
      <c r="K1208" s="47" t="s">
        <v>12</v>
      </c>
      <c r="L1208" s="47" t="s">
        <v>23</v>
      </c>
      <c r="M1208" s="20"/>
    </row>
    <row r="1209" spans="1:13" x14ac:dyDescent="0.25">
      <c r="A1209" s="47" t="str">
        <f>IF('Hospitalisation Details'!A1209:A3551="?","Unidentified",'Hospitalisation Details'!A1209)</f>
        <v>Id1129</v>
      </c>
      <c r="B1209" s="47">
        <f>IF('Hospitalisation Details'!B1209="?",AVERAGE('Hospitalisation Details'!$B$2:$B$2344),'Hospitalisation Details'!B1209)</f>
        <v>1985</v>
      </c>
      <c r="C1209" s="79" t="str">
        <f>IF(OR(('Hospitalisation Details'!C1209="?"),ISBLANK('Hospitalisation Details'!C1209:C3551)),"Sep",'Hospitalisation Details'!C1209)</f>
        <v>Aug</v>
      </c>
      <c r="D1209" s="70">
        <v>19</v>
      </c>
      <c r="E1209" s="47" t="s">
        <v>1242</v>
      </c>
      <c r="F1209" s="80" t="s">
        <v>7195</v>
      </c>
      <c r="G1209" s="70">
        <v>37</v>
      </c>
      <c r="H1209" s="47">
        <v>3</v>
      </c>
      <c r="I1209" s="48">
        <v>9930.64</v>
      </c>
      <c r="J1209" s="47" t="s">
        <v>11</v>
      </c>
      <c r="K1209" s="47" t="s">
        <v>12</v>
      </c>
      <c r="L1209" s="47" t="s">
        <v>200</v>
      </c>
      <c r="M1209" s="20"/>
    </row>
    <row r="1210" spans="1:13" x14ac:dyDescent="0.25">
      <c r="A1210" s="47" t="str">
        <f>IF('Hospitalisation Details'!A1210:A3552="?","Unidentified",'Hospitalisation Details'!A1210)</f>
        <v>Id1128</v>
      </c>
      <c r="B1210" s="47">
        <f>IF('Hospitalisation Details'!B1210="?",AVERAGE('Hospitalisation Details'!$B$2:$B$2344),'Hospitalisation Details'!B1210)</f>
        <v>1983</v>
      </c>
      <c r="C1210" s="79" t="str">
        <f>IF(OR(('Hospitalisation Details'!C1210="?"),ISBLANK('Hospitalisation Details'!C1210:C3552)),"Sep",'Hospitalisation Details'!C1210)</f>
        <v>Dec</v>
      </c>
      <c r="D1210" s="70">
        <v>3</v>
      </c>
      <c r="E1210" s="47" t="s">
        <v>1243</v>
      </c>
      <c r="F1210" s="80" t="s">
        <v>7196</v>
      </c>
      <c r="G1210" s="70">
        <v>39</v>
      </c>
      <c r="H1210" s="47">
        <v>3</v>
      </c>
      <c r="I1210" s="48">
        <v>9931.9599999999991</v>
      </c>
      <c r="J1210" s="47" t="s">
        <v>11</v>
      </c>
      <c r="K1210" s="47" t="s">
        <v>11</v>
      </c>
      <c r="L1210" s="47" t="s">
        <v>23</v>
      </c>
      <c r="M1210" s="20"/>
    </row>
    <row r="1211" spans="1:13" x14ac:dyDescent="0.25">
      <c r="A1211" s="47" t="str">
        <f>IF('Hospitalisation Details'!A1211:A3553="?","Unidentified",'Hospitalisation Details'!A1211)</f>
        <v>Id1127</v>
      </c>
      <c r="B1211" s="47">
        <f>IF('Hospitalisation Details'!B1211="?",AVERAGE('Hospitalisation Details'!$B$2:$B$2344),'Hospitalisation Details'!B1211)</f>
        <v>1964</v>
      </c>
      <c r="C1211" s="79" t="str">
        <f>IF(OR(('Hospitalisation Details'!C1211="?"),ISBLANK('Hospitalisation Details'!C1211:C3553)),"Sep",'Hospitalisation Details'!C1211)</f>
        <v>Sep</v>
      </c>
      <c r="D1211" s="70">
        <v>11</v>
      </c>
      <c r="E1211" s="47" t="s">
        <v>1244</v>
      </c>
      <c r="F1211" s="80" t="s">
        <v>7197</v>
      </c>
      <c r="G1211" s="70">
        <v>58</v>
      </c>
      <c r="H1211" s="47">
        <v>0</v>
      </c>
      <c r="I1211" s="48">
        <v>9933.44</v>
      </c>
      <c r="J1211" s="47" t="s">
        <v>12</v>
      </c>
      <c r="K1211" s="47" t="s">
        <v>12</v>
      </c>
      <c r="L1211" s="47" t="s">
        <v>13</v>
      </c>
      <c r="M1211" s="20"/>
    </row>
    <row r="1212" spans="1:13" x14ac:dyDescent="0.25">
      <c r="A1212" s="47" t="str">
        <f>IF('Hospitalisation Details'!A1212:A3554="?","Unidentified",'Hospitalisation Details'!A1212)</f>
        <v>Id1126</v>
      </c>
      <c r="B1212" s="47">
        <f>IF('Hospitalisation Details'!B1212="?",AVERAGE('Hospitalisation Details'!$B$2:$B$2344),'Hospitalisation Details'!B1212)</f>
        <v>1971</v>
      </c>
      <c r="C1212" s="79" t="str">
        <f>IF(OR(('Hospitalisation Details'!C1212="?"),ISBLANK('Hospitalisation Details'!C1212:C3554)),"Sep",'Hospitalisation Details'!C1212)</f>
        <v>Dec</v>
      </c>
      <c r="D1212" s="70">
        <v>26</v>
      </c>
      <c r="E1212" s="47" t="s">
        <v>1245</v>
      </c>
      <c r="F1212" s="80" t="s">
        <v>7198</v>
      </c>
      <c r="G1212" s="70">
        <v>51</v>
      </c>
      <c r="H1212" s="47">
        <v>1</v>
      </c>
      <c r="I1212" s="48">
        <v>9957.7199999999993</v>
      </c>
      <c r="J1212" s="47" t="s">
        <v>11</v>
      </c>
      <c r="K1212" s="47" t="s">
        <v>12</v>
      </c>
      <c r="L1212" s="47" t="s">
        <v>170</v>
      </c>
      <c r="M1212" s="20"/>
    </row>
    <row r="1213" spans="1:13" x14ac:dyDescent="0.25">
      <c r="A1213" s="47" t="str">
        <f>IF('Hospitalisation Details'!A1213:A3555="?","Unidentified",'Hospitalisation Details'!A1213)</f>
        <v>Id1125</v>
      </c>
      <c r="B1213" s="47">
        <f>IF('Hospitalisation Details'!B1213="?",AVERAGE('Hospitalisation Details'!$B$2:$B$2344),'Hospitalisation Details'!B1213)</f>
        <v>1971</v>
      </c>
      <c r="C1213" s="79" t="str">
        <f>IF(OR(('Hospitalisation Details'!C1213="?"),ISBLANK('Hospitalisation Details'!C1213:C3555)),"Sep",'Hospitalisation Details'!C1213)</f>
        <v>Oct</v>
      </c>
      <c r="D1213" s="70">
        <v>6</v>
      </c>
      <c r="E1213" s="47" t="s">
        <v>1246</v>
      </c>
      <c r="F1213" s="80" t="s">
        <v>7199</v>
      </c>
      <c r="G1213" s="70">
        <v>51</v>
      </c>
      <c r="H1213" s="47">
        <v>1</v>
      </c>
      <c r="I1213" s="48">
        <v>9964.06</v>
      </c>
      <c r="J1213" s="47" t="s">
        <v>11</v>
      </c>
      <c r="K1213" s="47" t="s">
        <v>11</v>
      </c>
      <c r="L1213" s="47" t="s">
        <v>166</v>
      </c>
      <c r="M1213" s="20"/>
    </row>
    <row r="1214" spans="1:13" x14ac:dyDescent="0.25">
      <c r="A1214" s="47" t="str">
        <f>IF('Hospitalisation Details'!A1214:A3556="?","Unidentified",'Hospitalisation Details'!A1214)</f>
        <v>Id1124</v>
      </c>
      <c r="B1214" s="47">
        <f>IF('Hospitalisation Details'!B1214="?",AVERAGE('Hospitalisation Details'!$B$2:$B$2344),'Hospitalisation Details'!B1214)</f>
        <v>1970</v>
      </c>
      <c r="C1214" s="79" t="str">
        <f>IF(OR(('Hospitalisation Details'!C1214="?"),ISBLANK('Hospitalisation Details'!C1214:C3556)),"Sep",'Hospitalisation Details'!C1214)</f>
        <v>Aug</v>
      </c>
      <c r="D1214" s="70">
        <v>11</v>
      </c>
      <c r="E1214" s="47" t="s">
        <v>1247</v>
      </c>
      <c r="F1214" s="80" t="s">
        <v>7200</v>
      </c>
      <c r="G1214" s="70">
        <v>52</v>
      </c>
      <c r="H1214" s="47">
        <v>0</v>
      </c>
      <c r="I1214" s="48">
        <v>9991.0400000000009</v>
      </c>
      <c r="J1214" s="47" t="s">
        <v>11</v>
      </c>
      <c r="K1214" s="47" t="s">
        <v>12</v>
      </c>
      <c r="L1214" s="47" t="s">
        <v>23</v>
      </c>
      <c r="M1214" s="20"/>
    </row>
    <row r="1215" spans="1:13" x14ac:dyDescent="0.25">
      <c r="A1215" s="47" t="str">
        <f>IF('Hospitalisation Details'!A1215:A3557="?","Unidentified",'Hospitalisation Details'!A1215)</f>
        <v>Id1123</v>
      </c>
      <c r="B1215" s="47">
        <f>IF('Hospitalisation Details'!B1215="?",AVERAGE('Hospitalisation Details'!$B$2:$B$2344),'Hospitalisation Details'!B1215)</f>
        <v>1988</v>
      </c>
      <c r="C1215" s="79" t="str">
        <f>IF(OR(('Hospitalisation Details'!C1215="?"),ISBLANK('Hospitalisation Details'!C1215:C3557)),"Sep",'Hospitalisation Details'!C1215)</f>
        <v>Jul</v>
      </c>
      <c r="D1215" s="70">
        <v>3</v>
      </c>
      <c r="E1215" s="47" t="s">
        <v>1248</v>
      </c>
      <c r="F1215" s="80" t="s">
        <v>7201</v>
      </c>
      <c r="G1215" s="70">
        <v>34</v>
      </c>
      <c r="H1215" s="47">
        <v>3</v>
      </c>
      <c r="I1215" s="48">
        <v>10011.44</v>
      </c>
      <c r="J1215" s="47" t="s">
        <v>12</v>
      </c>
      <c r="K1215" s="47" t="s">
        <v>12</v>
      </c>
      <c r="L1215" s="47" t="s">
        <v>535</v>
      </c>
      <c r="M1215" s="20"/>
    </row>
    <row r="1216" spans="1:13" x14ac:dyDescent="0.25">
      <c r="A1216" s="47" t="str">
        <f>IF('Hospitalisation Details'!A1216:A3558="?","Unidentified",'Hospitalisation Details'!A1216)</f>
        <v>Id1122</v>
      </c>
      <c r="B1216" s="47">
        <f>IF('Hospitalisation Details'!B1216="?",AVERAGE('Hospitalisation Details'!$B$2:$B$2344),'Hospitalisation Details'!B1216)</f>
        <v>1979</v>
      </c>
      <c r="C1216" s="79" t="str">
        <f>IF(OR(('Hospitalisation Details'!C1216="?"),ISBLANK('Hospitalisation Details'!C1216:C3558)),"Sep",'Hospitalisation Details'!C1216)</f>
        <v>Dec</v>
      </c>
      <c r="D1216" s="70">
        <v>28</v>
      </c>
      <c r="E1216" s="47" t="s">
        <v>1249</v>
      </c>
      <c r="F1216" s="80" t="s">
        <v>7202</v>
      </c>
      <c r="G1216" s="70">
        <v>43</v>
      </c>
      <c r="H1216" s="47">
        <v>2</v>
      </c>
      <c r="I1216" s="48">
        <v>10027.15</v>
      </c>
      <c r="J1216" s="47" t="s">
        <v>12</v>
      </c>
      <c r="K1216" s="47" t="s">
        <v>16</v>
      </c>
      <c r="L1216" s="47" t="s">
        <v>300</v>
      </c>
      <c r="M1216" s="20"/>
    </row>
    <row r="1217" spans="1:13" x14ac:dyDescent="0.25">
      <c r="A1217" s="47" t="str">
        <f>IF('Hospitalisation Details'!A1217:A3559="?","Unidentified",'Hospitalisation Details'!A1217)</f>
        <v>Id1121</v>
      </c>
      <c r="B1217" s="47">
        <f>IF('Hospitalisation Details'!B1217="?",AVERAGE('Hospitalisation Details'!$B$2:$B$2344),'Hospitalisation Details'!B1217)</f>
        <v>1974</v>
      </c>
      <c r="C1217" s="79" t="str">
        <f>IF(OR(('Hospitalisation Details'!C1217="?"),ISBLANK('Hospitalisation Details'!C1217:C3559)),"Sep",'Hospitalisation Details'!C1217)</f>
        <v>Aug</v>
      </c>
      <c r="D1217" s="70">
        <v>30</v>
      </c>
      <c r="E1217" s="47" t="s">
        <v>1250</v>
      </c>
      <c r="F1217" s="80" t="s">
        <v>7203</v>
      </c>
      <c r="G1217" s="70">
        <v>48</v>
      </c>
      <c r="H1217" s="47">
        <v>2</v>
      </c>
      <c r="I1217" s="48">
        <v>10043.25</v>
      </c>
      <c r="J1217" s="47" t="s">
        <v>12</v>
      </c>
      <c r="K1217" s="47" t="s">
        <v>11</v>
      </c>
      <c r="L1217" s="47" t="s">
        <v>247</v>
      </c>
      <c r="M1217" s="20"/>
    </row>
    <row r="1218" spans="1:13" x14ac:dyDescent="0.25">
      <c r="A1218" s="47" t="str">
        <f>IF('Hospitalisation Details'!A1218:A3560="?","Unidentified",'Hospitalisation Details'!A1218)</f>
        <v>Id1120</v>
      </c>
      <c r="B1218" s="47">
        <f>IF('Hospitalisation Details'!B1218="?",AVERAGE('Hospitalisation Details'!$B$2:$B$2344),'Hospitalisation Details'!B1218)</f>
        <v>1969</v>
      </c>
      <c r="C1218" s="79" t="str">
        <f>IF(OR(('Hospitalisation Details'!C1218="?"),ISBLANK('Hospitalisation Details'!C1218:C3560)),"Sep",'Hospitalisation Details'!C1218)</f>
        <v>Aug</v>
      </c>
      <c r="D1218" s="70">
        <v>22</v>
      </c>
      <c r="E1218" s="47" t="s">
        <v>1251</v>
      </c>
      <c r="F1218" s="80" t="s">
        <v>7204</v>
      </c>
      <c r="G1218" s="70">
        <v>53</v>
      </c>
      <c r="H1218" s="47">
        <v>1</v>
      </c>
      <c r="I1218" s="48">
        <v>10065.41</v>
      </c>
      <c r="J1218" s="47" t="s">
        <v>12</v>
      </c>
      <c r="K1218" s="47" t="s">
        <v>11</v>
      </c>
      <c r="L1218" s="47" t="s">
        <v>42</v>
      </c>
      <c r="M1218" s="20"/>
    </row>
    <row r="1219" spans="1:13" x14ac:dyDescent="0.25">
      <c r="A1219" s="47" t="str">
        <f>IF('Hospitalisation Details'!A1219:A3561="?","Unidentified",'Hospitalisation Details'!A1219)</f>
        <v>Id1119</v>
      </c>
      <c r="B1219" s="47">
        <f>IF('Hospitalisation Details'!B1219="?",AVERAGE('Hospitalisation Details'!$B$2:$B$2344),'Hospitalisation Details'!B1219)</f>
        <v>1969</v>
      </c>
      <c r="C1219" s="79" t="str">
        <f>IF(OR(('Hospitalisation Details'!C1219="?"),ISBLANK('Hospitalisation Details'!C1219:C3561)),"Sep",'Hospitalisation Details'!C1219)</f>
        <v>Oct</v>
      </c>
      <c r="D1219" s="70">
        <v>27</v>
      </c>
      <c r="E1219" s="47" t="s">
        <v>1252</v>
      </c>
      <c r="F1219" s="80" t="s">
        <v>7205</v>
      </c>
      <c r="G1219" s="70">
        <v>53</v>
      </c>
      <c r="H1219" s="47">
        <v>0</v>
      </c>
      <c r="I1219" s="48">
        <v>10072.06</v>
      </c>
      <c r="J1219" s="47" t="s">
        <v>12</v>
      </c>
      <c r="K1219" s="47" t="s">
        <v>16</v>
      </c>
      <c r="L1219" s="47" t="s">
        <v>356</v>
      </c>
      <c r="M1219" s="20"/>
    </row>
    <row r="1220" spans="1:13" x14ac:dyDescent="0.25">
      <c r="A1220" s="47" t="str">
        <f>IF('Hospitalisation Details'!A1220:A3562="?","Unidentified",'Hospitalisation Details'!A1220)</f>
        <v>Id1118</v>
      </c>
      <c r="B1220" s="47">
        <f>IF('Hospitalisation Details'!B1220="?",AVERAGE('Hospitalisation Details'!$B$2:$B$2344),'Hospitalisation Details'!B1220)</f>
        <v>1969</v>
      </c>
      <c r="C1220" s="79" t="str">
        <f>IF(OR(('Hospitalisation Details'!C1220="?"),ISBLANK('Hospitalisation Details'!C1220:C3562)),"Sep",'Hospitalisation Details'!C1220)</f>
        <v>Jul</v>
      </c>
      <c r="D1220" s="70">
        <v>3</v>
      </c>
      <c r="E1220" s="47" t="s">
        <v>1253</v>
      </c>
      <c r="F1220" s="80" t="s">
        <v>7206</v>
      </c>
      <c r="G1220" s="70">
        <v>53</v>
      </c>
      <c r="H1220" s="47">
        <v>1</v>
      </c>
      <c r="I1220" s="48">
        <v>10085.85</v>
      </c>
      <c r="J1220" s="47" t="s">
        <v>12</v>
      </c>
      <c r="K1220" s="47" t="s">
        <v>12</v>
      </c>
      <c r="L1220" s="47" t="s">
        <v>42</v>
      </c>
      <c r="M1220" s="20"/>
    </row>
    <row r="1221" spans="1:13" x14ac:dyDescent="0.25">
      <c r="A1221" s="47" t="str">
        <f>IF('Hospitalisation Details'!A1221:A3563="?","Unidentified",'Hospitalisation Details'!A1221)</f>
        <v>Id1117</v>
      </c>
      <c r="B1221" s="47">
        <f>IF('Hospitalisation Details'!B1221="?",AVERAGE('Hospitalisation Details'!$B$2:$B$2344),'Hospitalisation Details'!B1221)</f>
        <v>1976</v>
      </c>
      <c r="C1221" s="79" t="str">
        <f>IF(OR(('Hospitalisation Details'!C1221="?"),ISBLANK('Hospitalisation Details'!C1221:C3563)),"Sep",'Hospitalisation Details'!C1221)</f>
        <v>Dec</v>
      </c>
      <c r="D1221" s="70">
        <v>19</v>
      </c>
      <c r="E1221" s="47" t="s">
        <v>1254</v>
      </c>
      <c r="F1221" s="80" t="s">
        <v>7207</v>
      </c>
      <c r="G1221" s="70">
        <v>46</v>
      </c>
      <c r="H1221" s="47">
        <v>5</v>
      </c>
      <c r="I1221" s="48">
        <v>10096.969999999999</v>
      </c>
      <c r="J1221" s="47" t="s">
        <v>12</v>
      </c>
      <c r="K1221" s="47" t="s">
        <v>11</v>
      </c>
      <c r="L1221" s="47" t="s">
        <v>42</v>
      </c>
      <c r="M1221" s="20"/>
    </row>
    <row r="1222" spans="1:13" x14ac:dyDescent="0.25">
      <c r="A1222" s="47" t="str">
        <f>IF('Hospitalisation Details'!A1222:A3564="?","Unidentified",'Hospitalisation Details'!A1222)</f>
        <v>Id1116</v>
      </c>
      <c r="B1222" s="47">
        <f>IF('Hospitalisation Details'!B1222="?",AVERAGE('Hospitalisation Details'!$B$2:$B$2344),'Hospitalisation Details'!B1222)</f>
        <v>1972</v>
      </c>
      <c r="C1222" s="79" t="str">
        <f>IF(OR(('Hospitalisation Details'!C1222="?"),ISBLANK('Hospitalisation Details'!C1222:C3564)),"Sep",'Hospitalisation Details'!C1222)</f>
        <v>Oct</v>
      </c>
      <c r="D1222" s="70">
        <v>19</v>
      </c>
      <c r="E1222" s="47" t="s">
        <v>1255</v>
      </c>
      <c r="F1222" s="80" t="s">
        <v>7208</v>
      </c>
      <c r="G1222" s="70">
        <v>50</v>
      </c>
      <c r="H1222" s="47">
        <v>1</v>
      </c>
      <c r="I1222" s="48">
        <v>10106.129999999999</v>
      </c>
      <c r="J1222" s="47" t="s">
        <v>12</v>
      </c>
      <c r="K1222" s="47" t="s">
        <v>16</v>
      </c>
      <c r="L1222" s="47" t="s">
        <v>247</v>
      </c>
      <c r="M1222" s="20"/>
    </row>
    <row r="1223" spans="1:13" x14ac:dyDescent="0.25">
      <c r="A1223" s="47" t="str">
        <f>IF('Hospitalisation Details'!A1223:A3565="?","Unidentified",'Hospitalisation Details'!A1223)</f>
        <v>Id1115</v>
      </c>
      <c r="B1223" s="47">
        <f>IF('Hospitalisation Details'!B1223="?",AVERAGE('Hospitalisation Details'!$B$2:$B$2344),'Hospitalisation Details'!B1223)</f>
        <v>1972</v>
      </c>
      <c r="C1223" s="79" t="str">
        <f>IF(OR(('Hospitalisation Details'!C1223="?"),ISBLANK('Hospitalisation Details'!C1223:C3565)),"Sep",'Hospitalisation Details'!C1223)</f>
        <v>Aug</v>
      </c>
      <c r="D1223" s="70">
        <v>8</v>
      </c>
      <c r="E1223" s="47" t="s">
        <v>1256</v>
      </c>
      <c r="F1223" s="80" t="s">
        <v>7209</v>
      </c>
      <c r="G1223" s="70">
        <v>50</v>
      </c>
      <c r="H1223" s="47">
        <v>2</v>
      </c>
      <c r="I1223" s="48">
        <v>10107.219999999999</v>
      </c>
      <c r="J1223" s="47" t="s">
        <v>12</v>
      </c>
      <c r="K1223" s="47" t="s">
        <v>16</v>
      </c>
      <c r="L1223" s="47" t="s">
        <v>13</v>
      </c>
      <c r="M1223" s="20"/>
    </row>
    <row r="1224" spans="1:13" x14ac:dyDescent="0.25">
      <c r="A1224" s="47" t="str">
        <f>IF('Hospitalisation Details'!A1224:A3566="?","Unidentified",'Hospitalisation Details'!A1224)</f>
        <v>Id1114</v>
      </c>
      <c r="B1224" s="47">
        <f>IF('Hospitalisation Details'!B1224="?",AVERAGE('Hospitalisation Details'!$B$2:$B$2344),'Hospitalisation Details'!B1224)</f>
        <v>1975</v>
      </c>
      <c r="C1224" s="79" t="str">
        <f>IF(OR(('Hospitalisation Details'!C1224="?"),ISBLANK('Hospitalisation Details'!C1224:C3566)),"Sep",'Hospitalisation Details'!C1224)</f>
        <v>Jul</v>
      </c>
      <c r="D1224" s="70">
        <v>2</v>
      </c>
      <c r="E1224" s="47" t="s">
        <v>1257</v>
      </c>
      <c r="F1224" s="80" t="s">
        <v>7210</v>
      </c>
      <c r="G1224" s="70">
        <v>47</v>
      </c>
      <c r="H1224" s="47">
        <v>3</v>
      </c>
      <c r="I1224" s="48">
        <v>10115.01</v>
      </c>
      <c r="J1224" s="47" t="s">
        <v>12</v>
      </c>
      <c r="K1224" s="47" t="s">
        <v>12</v>
      </c>
      <c r="L1224" s="47" t="s">
        <v>23</v>
      </c>
      <c r="M1224" s="20"/>
    </row>
    <row r="1225" spans="1:13" x14ac:dyDescent="0.25">
      <c r="A1225" s="47" t="str">
        <f>IF('Hospitalisation Details'!A1225:A3567="?","Unidentified",'Hospitalisation Details'!A1225)</f>
        <v>Id1113</v>
      </c>
      <c r="B1225" s="47">
        <f>IF('Hospitalisation Details'!B1225="?",AVERAGE('Hospitalisation Details'!$B$2:$B$2344),'Hospitalisation Details'!B1225)</f>
        <v>1972</v>
      </c>
      <c r="C1225" s="79" t="str">
        <f>IF(OR(('Hospitalisation Details'!C1225="?"),ISBLANK('Hospitalisation Details'!C1225:C3567)),"Sep",'Hospitalisation Details'!C1225)</f>
        <v>Nov</v>
      </c>
      <c r="D1225" s="70">
        <v>16</v>
      </c>
      <c r="E1225" s="47" t="s">
        <v>1258</v>
      </c>
      <c r="F1225" s="80" t="s">
        <v>7211</v>
      </c>
      <c r="G1225" s="70">
        <v>50</v>
      </c>
      <c r="H1225" s="47">
        <v>2</v>
      </c>
      <c r="I1225" s="48">
        <v>10118.42</v>
      </c>
      <c r="J1225" s="47" t="s">
        <v>12</v>
      </c>
      <c r="K1225" s="47" t="s">
        <v>12</v>
      </c>
      <c r="L1225" s="47" t="s">
        <v>42</v>
      </c>
      <c r="M1225" s="20"/>
    </row>
    <row r="1226" spans="1:13" x14ac:dyDescent="0.25">
      <c r="A1226" s="47" t="str">
        <f>IF('Hospitalisation Details'!A1226:A3568="?","Unidentified",'Hospitalisation Details'!A1226)</f>
        <v>Id1112</v>
      </c>
      <c r="B1226" s="47">
        <f>IF('Hospitalisation Details'!B1226="?",AVERAGE('Hospitalisation Details'!$B$2:$B$2344),'Hospitalisation Details'!B1226)</f>
        <v>1997</v>
      </c>
      <c r="C1226" s="79" t="str">
        <f>IF(OR(('Hospitalisation Details'!C1226="?"),ISBLANK('Hospitalisation Details'!C1226:C3568)),"Sep",'Hospitalisation Details'!C1226)</f>
        <v>Sep</v>
      </c>
      <c r="D1226" s="70">
        <v>5</v>
      </c>
      <c r="E1226" s="47" t="s">
        <v>1259</v>
      </c>
      <c r="F1226" s="80" t="s">
        <v>7212</v>
      </c>
      <c r="G1226" s="70">
        <v>25</v>
      </c>
      <c r="H1226" s="47">
        <v>0</v>
      </c>
      <c r="I1226" s="48">
        <v>10139.84</v>
      </c>
      <c r="J1226" s="47" t="s">
        <v>12</v>
      </c>
      <c r="K1226" s="47" t="s">
        <v>11</v>
      </c>
      <c r="L1226" s="47" t="s">
        <v>23</v>
      </c>
      <c r="M1226" s="20"/>
    </row>
    <row r="1227" spans="1:13" x14ac:dyDescent="0.25">
      <c r="A1227" s="47" t="str">
        <f>IF('Hospitalisation Details'!A1227:A3569="?","Unidentified",'Hospitalisation Details'!A1227)</f>
        <v>Id1111</v>
      </c>
      <c r="B1227" s="47">
        <f>IF('Hospitalisation Details'!B1227="?",AVERAGE('Hospitalisation Details'!$B$2:$B$2344),'Hospitalisation Details'!B1227)</f>
        <v>1974</v>
      </c>
      <c r="C1227" s="79" t="str">
        <f>IF(OR(('Hospitalisation Details'!C1227="?"),ISBLANK('Hospitalisation Details'!C1227:C3569)),"Sep",'Hospitalisation Details'!C1227)</f>
        <v>Dec</v>
      </c>
      <c r="D1227" s="70">
        <v>30</v>
      </c>
      <c r="E1227" s="47" t="s">
        <v>1260</v>
      </c>
      <c r="F1227" s="80" t="s">
        <v>7213</v>
      </c>
      <c r="G1227" s="70">
        <v>48</v>
      </c>
      <c r="H1227" s="47">
        <v>3</v>
      </c>
      <c r="I1227" s="48">
        <v>10141.14</v>
      </c>
      <c r="J1227" s="47" t="s">
        <v>12</v>
      </c>
      <c r="K1227" s="47" t="s">
        <v>16</v>
      </c>
      <c r="L1227" s="47" t="s">
        <v>168</v>
      </c>
      <c r="M1227" s="20"/>
    </row>
    <row r="1228" spans="1:13" x14ac:dyDescent="0.25">
      <c r="A1228" s="47" t="str">
        <f>IF('Hospitalisation Details'!A1228:A3570="?","Unidentified",'Hospitalisation Details'!A1228)</f>
        <v>Id1110</v>
      </c>
      <c r="B1228" s="47">
        <f>IF('Hospitalisation Details'!B1228="?",AVERAGE('Hospitalisation Details'!$B$2:$B$2344),'Hospitalisation Details'!B1228)</f>
        <v>1981</v>
      </c>
      <c r="C1228" s="79" t="str">
        <f>IF(OR(('Hospitalisation Details'!C1228="?"),ISBLANK('Hospitalisation Details'!C1228:C3570)),"Sep",'Hospitalisation Details'!C1228)</f>
        <v>Jun</v>
      </c>
      <c r="D1228" s="70">
        <v>12</v>
      </c>
      <c r="E1228" s="47" t="s">
        <v>1261</v>
      </c>
      <c r="F1228" s="80" t="s">
        <v>7214</v>
      </c>
      <c r="G1228" s="70">
        <v>41</v>
      </c>
      <c r="H1228" s="47">
        <v>1</v>
      </c>
      <c r="I1228" s="48">
        <v>10146.129999999999</v>
      </c>
      <c r="J1228" s="47" t="s">
        <v>12</v>
      </c>
      <c r="K1228" s="47" t="s">
        <v>16</v>
      </c>
      <c r="L1228" s="47" t="s">
        <v>200</v>
      </c>
      <c r="M1228" s="20"/>
    </row>
    <row r="1229" spans="1:13" x14ac:dyDescent="0.25">
      <c r="A1229" s="47" t="str">
        <f>IF('Hospitalisation Details'!A1229:A3571="?","Unidentified",'Hospitalisation Details'!A1229)</f>
        <v>Id1109</v>
      </c>
      <c r="B1229" s="47">
        <f>IF('Hospitalisation Details'!B1229="?",AVERAGE('Hospitalisation Details'!$B$2:$B$2344),'Hospitalisation Details'!B1229)</f>
        <v>1973</v>
      </c>
      <c r="C1229" s="79" t="str">
        <f>IF(OR(('Hospitalisation Details'!C1229="?"),ISBLANK('Hospitalisation Details'!C1229:C3571)),"Sep",'Hospitalisation Details'!C1229)</f>
        <v>Oct</v>
      </c>
      <c r="D1229" s="70">
        <v>13</v>
      </c>
      <c r="E1229" s="47" t="s">
        <v>1262</v>
      </c>
      <c r="F1229" s="80" t="s">
        <v>7215</v>
      </c>
      <c r="G1229" s="70">
        <v>49</v>
      </c>
      <c r="H1229" s="47">
        <v>2</v>
      </c>
      <c r="I1229" s="48">
        <v>10156.780000000001</v>
      </c>
      <c r="J1229" s="47" t="s">
        <v>12</v>
      </c>
      <c r="K1229" s="47" t="s">
        <v>11</v>
      </c>
      <c r="L1229" s="47" t="s">
        <v>23</v>
      </c>
      <c r="M1229" s="20"/>
    </row>
    <row r="1230" spans="1:13" x14ac:dyDescent="0.25">
      <c r="A1230" s="47" t="str">
        <f>IF('Hospitalisation Details'!A1230:A3572="?","Unidentified",'Hospitalisation Details'!A1230)</f>
        <v>Id1108</v>
      </c>
      <c r="B1230" s="47">
        <f>IF('Hospitalisation Details'!B1230="?",AVERAGE('Hospitalisation Details'!$B$2:$B$2344),'Hospitalisation Details'!B1230)</f>
        <v>1972</v>
      </c>
      <c r="C1230" s="79" t="str">
        <f>IF(OR(('Hospitalisation Details'!C1230="?"),ISBLANK('Hospitalisation Details'!C1230:C3572)),"Sep",'Hospitalisation Details'!C1230)</f>
        <v>Jul</v>
      </c>
      <c r="D1230" s="70">
        <v>10</v>
      </c>
      <c r="E1230" s="47" t="s">
        <v>1263</v>
      </c>
      <c r="F1230" s="80" t="s">
        <v>7167</v>
      </c>
      <c r="G1230" s="70">
        <v>50</v>
      </c>
      <c r="H1230" s="47">
        <v>0</v>
      </c>
      <c r="I1230" s="48">
        <v>10160.870000000001</v>
      </c>
      <c r="J1230" s="47" t="s">
        <v>12</v>
      </c>
      <c r="K1230" s="47" t="s">
        <v>12</v>
      </c>
      <c r="L1230" s="47" t="s">
        <v>200</v>
      </c>
      <c r="M1230" s="20"/>
    </row>
    <row r="1231" spans="1:13" x14ac:dyDescent="0.25">
      <c r="A1231" s="47" t="str">
        <f>IF('Hospitalisation Details'!A1231:A3573="?","Unidentified",'Hospitalisation Details'!A1231)</f>
        <v>Id1107</v>
      </c>
      <c r="B1231" s="47">
        <f>IF('Hospitalisation Details'!B1231="?",AVERAGE('Hospitalisation Details'!$B$2:$B$2344),'Hospitalisation Details'!B1231)</f>
        <v>1985</v>
      </c>
      <c r="C1231" s="79" t="str">
        <f>IF(OR(('Hospitalisation Details'!C1231="?"),ISBLANK('Hospitalisation Details'!C1231:C3573)),"Sep",'Hospitalisation Details'!C1231)</f>
        <v>Oct</v>
      </c>
      <c r="D1231" s="70">
        <v>16</v>
      </c>
      <c r="E1231" s="47" t="s">
        <v>1264</v>
      </c>
      <c r="F1231" s="80" t="s">
        <v>7216</v>
      </c>
      <c r="G1231" s="70">
        <v>37</v>
      </c>
      <c r="H1231" s="47">
        <v>3</v>
      </c>
      <c r="I1231" s="48">
        <v>10191.82</v>
      </c>
      <c r="J1231" s="47" t="s">
        <v>12</v>
      </c>
      <c r="K1231" s="47" t="s">
        <v>11</v>
      </c>
      <c r="L1231" s="47" t="s">
        <v>535</v>
      </c>
      <c r="M1231" s="20"/>
    </row>
    <row r="1232" spans="1:13" x14ac:dyDescent="0.25">
      <c r="A1232" s="47" t="str">
        <f>IF('Hospitalisation Details'!A1232:A3574="?","Unidentified",'Hospitalisation Details'!A1232)</f>
        <v>Id1106</v>
      </c>
      <c r="B1232" s="47">
        <f>IF('Hospitalisation Details'!B1232="?",AVERAGE('Hospitalisation Details'!$B$2:$B$2344),'Hospitalisation Details'!B1232)</f>
        <v>1970</v>
      </c>
      <c r="C1232" s="79" t="str">
        <f>IF(OR(('Hospitalisation Details'!C1232="?"),ISBLANK('Hospitalisation Details'!C1232:C3574)),"Sep",'Hospitalisation Details'!C1232)</f>
        <v>Dec</v>
      </c>
      <c r="D1232" s="70">
        <v>24</v>
      </c>
      <c r="E1232" s="47" t="s">
        <v>1265</v>
      </c>
      <c r="F1232" s="80" t="s">
        <v>7217</v>
      </c>
      <c r="G1232" s="70">
        <v>52</v>
      </c>
      <c r="H1232" s="47">
        <v>0</v>
      </c>
      <c r="I1232" s="48">
        <v>10197.77</v>
      </c>
      <c r="J1232" s="47" t="s">
        <v>12</v>
      </c>
      <c r="K1232" s="47" t="s">
        <v>16</v>
      </c>
      <c r="L1232" s="47" t="s">
        <v>247</v>
      </c>
      <c r="M1232" s="20"/>
    </row>
    <row r="1233" spans="1:13" x14ac:dyDescent="0.25">
      <c r="A1233" s="47" t="str">
        <f>IF('Hospitalisation Details'!A1233:A3575="?","Unidentified",'Hospitalisation Details'!A1233)</f>
        <v>Id1105</v>
      </c>
      <c r="B1233" s="47">
        <f>IF('Hospitalisation Details'!B1233="?",AVERAGE('Hospitalisation Details'!$B$2:$B$2344),'Hospitalisation Details'!B1233)</f>
        <v>1967</v>
      </c>
      <c r="C1233" s="79" t="str">
        <f>IF(OR(('Hospitalisation Details'!C1233="?"),ISBLANK('Hospitalisation Details'!C1233:C3575)),"Sep",'Hospitalisation Details'!C1233)</f>
        <v>Sep</v>
      </c>
      <c r="D1233" s="70">
        <v>26</v>
      </c>
      <c r="E1233" s="47" t="s">
        <v>1266</v>
      </c>
      <c r="F1233" s="80" t="s">
        <v>7218</v>
      </c>
      <c r="G1233" s="70">
        <v>55</v>
      </c>
      <c r="H1233" s="47">
        <v>0</v>
      </c>
      <c r="I1233" s="48">
        <v>10214.64</v>
      </c>
      <c r="J1233" s="47" t="s">
        <v>12</v>
      </c>
      <c r="K1233" s="47" t="s">
        <v>11</v>
      </c>
      <c r="L1233" s="47" t="s">
        <v>42</v>
      </c>
      <c r="M1233" s="20"/>
    </row>
    <row r="1234" spans="1:13" x14ac:dyDescent="0.25">
      <c r="A1234" s="47" t="str">
        <f>IF('Hospitalisation Details'!A1234:A3576="?","Unidentified",'Hospitalisation Details'!A1234)</f>
        <v>Id1104</v>
      </c>
      <c r="B1234" s="47">
        <f>IF('Hospitalisation Details'!B1234="?",AVERAGE('Hospitalisation Details'!$B$2:$B$2344),'Hospitalisation Details'!B1234)</f>
        <v>1967</v>
      </c>
      <c r="C1234" s="79" t="str">
        <f>IF(OR(('Hospitalisation Details'!C1234="?"),ISBLANK('Hospitalisation Details'!C1234:C3576)),"Sep",'Hospitalisation Details'!C1234)</f>
        <v>Jun</v>
      </c>
      <c r="D1234" s="70">
        <v>28</v>
      </c>
      <c r="E1234" s="47" t="s">
        <v>1267</v>
      </c>
      <c r="F1234" s="80" t="s">
        <v>7219</v>
      </c>
      <c r="G1234" s="70">
        <v>55</v>
      </c>
      <c r="H1234" s="47">
        <v>0</v>
      </c>
      <c r="I1234" s="48">
        <v>10226.280000000001</v>
      </c>
      <c r="J1234" s="47" t="s">
        <v>12</v>
      </c>
      <c r="K1234" s="47" t="s">
        <v>12</v>
      </c>
      <c r="L1234" s="47" t="s">
        <v>13</v>
      </c>
      <c r="M1234" s="20"/>
    </row>
    <row r="1235" spans="1:13" x14ac:dyDescent="0.25">
      <c r="A1235" s="47" t="str">
        <f>IF('Hospitalisation Details'!A1235:A3577="?","Unidentified",'Hospitalisation Details'!A1235)</f>
        <v>Id1103</v>
      </c>
      <c r="B1235" s="47">
        <f>IF('Hospitalisation Details'!B1235="?",AVERAGE('Hospitalisation Details'!$B$2:$B$2344),'Hospitalisation Details'!B1235)</f>
        <v>1968</v>
      </c>
      <c r="C1235" s="79" t="str">
        <f>IF(OR(('Hospitalisation Details'!C1235="?"),ISBLANK('Hospitalisation Details'!C1235:C3577)),"Sep",'Hospitalisation Details'!C1235)</f>
        <v>Sep</v>
      </c>
      <c r="D1235" s="70">
        <v>23</v>
      </c>
      <c r="E1235" s="47" t="s">
        <v>1268</v>
      </c>
      <c r="F1235" s="80" t="s">
        <v>7220</v>
      </c>
      <c r="G1235" s="70">
        <v>54</v>
      </c>
      <c r="H1235" s="47">
        <v>0</v>
      </c>
      <c r="I1235" s="48">
        <v>10231.5</v>
      </c>
      <c r="J1235" s="47" t="s">
        <v>12</v>
      </c>
      <c r="K1235" s="47" t="s">
        <v>16</v>
      </c>
      <c r="L1235" s="47" t="s">
        <v>23</v>
      </c>
      <c r="M1235" s="20"/>
    </row>
    <row r="1236" spans="1:13" x14ac:dyDescent="0.25">
      <c r="A1236" s="47" t="str">
        <f>IF('Hospitalisation Details'!A1236:A3578="?","Unidentified",'Hospitalisation Details'!A1236)</f>
        <v>Id1102</v>
      </c>
      <c r="B1236" s="47">
        <f>IF('Hospitalisation Details'!B1236="?",AVERAGE('Hospitalisation Details'!$B$2:$B$2344),'Hospitalisation Details'!B1236)</f>
        <v>1975</v>
      </c>
      <c r="C1236" s="79" t="str">
        <f>IF(OR(('Hospitalisation Details'!C1236="?"),ISBLANK('Hospitalisation Details'!C1236:C3578)),"Sep",'Hospitalisation Details'!C1236)</f>
        <v>Aug</v>
      </c>
      <c r="D1236" s="70">
        <v>15</v>
      </c>
      <c r="E1236" s="47" t="s">
        <v>1269</v>
      </c>
      <c r="F1236" s="80" t="s">
        <v>7221</v>
      </c>
      <c r="G1236" s="70">
        <v>47</v>
      </c>
      <c r="H1236" s="47">
        <v>1</v>
      </c>
      <c r="I1236" s="48">
        <v>10259.129999999999</v>
      </c>
      <c r="J1236" s="47" t="s">
        <v>12</v>
      </c>
      <c r="K1236" s="47" t="s">
        <v>11</v>
      </c>
      <c r="L1236" s="47" t="s">
        <v>42</v>
      </c>
      <c r="M1236" s="20"/>
    </row>
    <row r="1237" spans="1:13" x14ac:dyDescent="0.25">
      <c r="A1237" s="47" t="str">
        <f>IF('Hospitalisation Details'!A1237:A3579="?","Unidentified",'Hospitalisation Details'!A1237)</f>
        <v>Id1101</v>
      </c>
      <c r="B1237" s="47">
        <f>IF('Hospitalisation Details'!B1237="?",AVERAGE('Hospitalisation Details'!$B$2:$B$2344),'Hospitalisation Details'!B1237)</f>
        <v>1973</v>
      </c>
      <c r="C1237" s="79" t="str">
        <f>IF(OR(('Hospitalisation Details'!C1237="?"),ISBLANK('Hospitalisation Details'!C1237:C3579)),"Sep",'Hospitalisation Details'!C1237)</f>
        <v>Sep</v>
      </c>
      <c r="D1237" s="70">
        <v>5</v>
      </c>
      <c r="E1237" s="47" t="s">
        <v>1270</v>
      </c>
      <c r="F1237" s="80" t="s">
        <v>7222</v>
      </c>
      <c r="G1237" s="70">
        <v>49</v>
      </c>
      <c r="H1237" s="47">
        <v>3</v>
      </c>
      <c r="I1237" s="48">
        <v>10264.44</v>
      </c>
      <c r="J1237" s="47" t="s">
        <v>12</v>
      </c>
      <c r="K1237" s="47" t="s">
        <v>11</v>
      </c>
      <c r="L1237" s="47" t="s">
        <v>23</v>
      </c>
      <c r="M1237" s="20"/>
    </row>
    <row r="1238" spans="1:13" x14ac:dyDescent="0.25">
      <c r="A1238" s="47" t="str">
        <f>IF('Hospitalisation Details'!A1238:A3580="?","Unidentified",'Hospitalisation Details'!A1238)</f>
        <v>Id1100</v>
      </c>
      <c r="B1238" s="47">
        <f>IF('Hospitalisation Details'!B1238="?",AVERAGE('Hospitalisation Details'!$B$2:$B$2344),'Hospitalisation Details'!B1238)</f>
        <v>1973</v>
      </c>
      <c r="C1238" s="79" t="str">
        <f>IF(OR(('Hospitalisation Details'!C1238="?"),ISBLANK('Hospitalisation Details'!C1238:C3580)),"Sep",'Hospitalisation Details'!C1238)</f>
        <v>Nov</v>
      </c>
      <c r="D1238" s="70">
        <v>27</v>
      </c>
      <c r="E1238" s="47" t="s">
        <v>1271</v>
      </c>
      <c r="F1238" s="80" t="s">
        <v>7223</v>
      </c>
      <c r="G1238" s="70">
        <v>49</v>
      </c>
      <c r="H1238" s="47">
        <v>3</v>
      </c>
      <c r="I1238" s="48">
        <v>10269.459999999999</v>
      </c>
      <c r="J1238" s="47" t="s">
        <v>12</v>
      </c>
      <c r="K1238" s="47" t="s">
        <v>12</v>
      </c>
      <c r="L1238" s="47" t="s">
        <v>23</v>
      </c>
      <c r="M1238" s="20"/>
    </row>
    <row r="1239" spans="1:13" x14ac:dyDescent="0.25">
      <c r="A1239" s="47" t="str">
        <f>IF('Hospitalisation Details'!A1239:A3581="?","Unidentified",'Hospitalisation Details'!A1239)</f>
        <v>Id1099</v>
      </c>
      <c r="B1239" s="47">
        <f>IF('Hospitalisation Details'!B1239="?",AVERAGE('Hospitalisation Details'!$B$2:$B$2344),'Hospitalisation Details'!B1239)</f>
        <v>1970</v>
      </c>
      <c r="C1239" s="79" t="str">
        <f>IF(OR(('Hospitalisation Details'!C1239="?"),ISBLANK('Hospitalisation Details'!C1239:C3581)),"Sep",'Hospitalisation Details'!C1239)</f>
        <v>Jun</v>
      </c>
      <c r="D1239" s="70">
        <v>21</v>
      </c>
      <c r="E1239" s="47" t="s">
        <v>1272</v>
      </c>
      <c r="F1239" s="80" t="s">
        <v>7224</v>
      </c>
      <c r="G1239" s="70">
        <v>52</v>
      </c>
      <c r="H1239" s="47">
        <v>0</v>
      </c>
      <c r="I1239" s="48">
        <v>10274.33</v>
      </c>
      <c r="J1239" s="47" t="s">
        <v>12</v>
      </c>
      <c r="K1239" s="47" t="s">
        <v>16</v>
      </c>
      <c r="L1239" s="47" t="s">
        <v>247</v>
      </c>
      <c r="M1239" s="20"/>
    </row>
    <row r="1240" spans="1:13" x14ac:dyDescent="0.25">
      <c r="A1240" s="47" t="str">
        <f>IF('Hospitalisation Details'!A1240:A3582="?","Unidentified",'Hospitalisation Details'!A1240)</f>
        <v>Id1098</v>
      </c>
      <c r="B1240" s="47">
        <f>IF('Hospitalisation Details'!B1240="?",AVERAGE('Hospitalisation Details'!$B$2:$B$2344),'Hospitalisation Details'!B1240)</f>
        <v>1988</v>
      </c>
      <c r="C1240" s="79" t="str">
        <f>IF(OR(('Hospitalisation Details'!C1240="?"),ISBLANK('Hospitalisation Details'!C1240:C3582)),"Sep",'Hospitalisation Details'!C1240)</f>
        <v>Sep</v>
      </c>
      <c r="D1240" s="70">
        <v>14</v>
      </c>
      <c r="E1240" s="47" t="s">
        <v>1273</v>
      </c>
      <c r="F1240" s="80" t="s">
        <v>7225</v>
      </c>
      <c r="G1240" s="70">
        <v>34</v>
      </c>
      <c r="H1240" s="47">
        <v>3</v>
      </c>
      <c r="I1240" s="48">
        <v>10276.99</v>
      </c>
      <c r="J1240" s="47" t="s">
        <v>12</v>
      </c>
      <c r="K1240" s="47" t="s">
        <v>16</v>
      </c>
      <c r="L1240" s="47" t="s">
        <v>300</v>
      </c>
      <c r="M1240" s="20"/>
    </row>
    <row r="1241" spans="1:13" x14ac:dyDescent="0.25">
      <c r="A1241" s="47" t="str">
        <f>IF('Hospitalisation Details'!A1241:A3583="?","Unidentified",'Hospitalisation Details'!A1241)</f>
        <v>Id1097</v>
      </c>
      <c r="B1241" s="47">
        <f>IF('Hospitalisation Details'!B1241="?",AVERAGE('Hospitalisation Details'!$B$2:$B$2344),'Hospitalisation Details'!B1241)</f>
        <v>1963</v>
      </c>
      <c r="C1241" s="79" t="str">
        <f>IF(OR(('Hospitalisation Details'!C1241="?"),ISBLANK('Hospitalisation Details'!C1241:C3583)),"Sep",'Hospitalisation Details'!C1241)</f>
        <v>Sep</v>
      </c>
      <c r="D1241" s="70">
        <v>24</v>
      </c>
      <c r="E1241" s="47" t="s">
        <v>1274</v>
      </c>
      <c r="F1241" s="80" t="s">
        <v>7039</v>
      </c>
      <c r="G1241" s="70">
        <v>59</v>
      </c>
      <c r="H1241" s="47">
        <v>0</v>
      </c>
      <c r="I1241" s="48">
        <v>10308.040000000001</v>
      </c>
      <c r="J1241" s="47" t="s">
        <v>12</v>
      </c>
      <c r="K1241" s="47" t="s">
        <v>16</v>
      </c>
      <c r="L1241" s="47" t="s">
        <v>13</v>
      </c>
      <c r="M1241" s="20"/>
    </row>
    <row r="1242" spans="1:13" x14ac:dyDescent="0.25">
      <c r="A1242" s="47" t="str">
        <f>IF('Hospitalisation Details'!A1242:A3584="?","Unidentified",'Hospitalisation Details'!A1242)</f>
        <v>Id1096</v>
      </c>
      <c r="B1242" s="47">
        <f>IF('Hospitalisation Details'!B1242="?",AVERAGE('Hospitalisation Details'!$B$2:$B$2344),'Hospitalisation Details'!B1242)</f>
        <v>1962</v>
      </c>
      <c r="C1242" s="79" t="str">
        <f>IF(OR(('Hospitalisation Details'!C1242="?"),ISBLANK('Hospitalisation Details'!C1242:C3584)),"Sep",'Hospitalisation Details'!C1242)</f>
        <v>Jul</v>
      </c>
      <c r="D1242" s="70">
        <v>12</v>
      </c>
      <c r="E1242" s="47" t="s">
        <v>1275</v>
      </c>
      <c r="F1242" s="80" t="s">
        <v>7226</v>
      </c>
      <c r="G1242" s="70">
        <v>60</v>
      </c>
      <c r="H1242" s="47">
        <v>0</v>
      </c>
      <c r="I1242" s="48">
        <v>10310.780000000001</v>
      </c>
      <c r="J1242" s="47" t="s">
        <v>12</v>
      </c>
      <c r="K1242" s="47" t="s">
        <v>12</v>
      </c>
      <c r="L1242" s="47" t="s">
        <v>23</v>
      </c>
      <c r="M1242" s="20"/>
    </row>
    <row r="1243" spans="1:13" x14ac:dyDescent="0.25">
      <c r="A1243" s="47" t="str">
        <f>IF('Hospitalisation Details'!A1243:A3585="?","Unidentified",'Hospitalisation Details'!A1243)</f>
        <v>Id1095</v>
      </c>
      <c r="B1243" s="47">
        <f>IF('Hospitalisation Details'!B1243="?",AVERAGE('Hospitalisation Details'!$B$2:$B$2344),'Hospitalisation Details'!B1243)</f>
        <v>1991</v>
      </c>
      <c r="C1243" s="79" t="str">
        <f>IF(OR(('Hospitalisation Details'!C1243="?"),ISBLANK('Hospitalisation Details'!C1243:C3585)),"Sep",'Hospitalisation Details'!C1243)</f>
        <v>Nov</v>
      </c>
      <c r="D1243" s="70">
        <v>17</v>
      </c>
      <c r="E1243" s="47" t="s">
        <v>1276</v>
      </c>
      <c r="F1243" s="80" t="s">
        <v>6317</v>
      </c>
      <c r="G1243" s="70">
        <v>31</v>
      </c>
      <c r="H1243" s="47">
        <v>3</v>
      </c>
      <c r="I1243" s="48">
        <v>10315.91</v>
      </c>
      <c r="J1243" s="47" t="s">
        <v>12</v>
      </c>
      <c r="K1243" s="47" t="s">
        <v>11</v>
      </c>
      <c r="L1243" s="47" t="s">
        <v>23</v>
      </c>
      <c r="M1243" s="20"/>
    </row>
    <row r="1244" spans="1:13" x14ac:dyDescent="0.25">
      <c r="A1244" s="47" t="str">
        <f>IF('Hospitalisation Details'!A1244:A3586="?","Unidentified",'Hospitalisation Details'!A1244)</f>
        <v>Id1094</v>
      </c>
      <c r="B1244" s="47">
        <f>IF('Hospitalisation Details'!B1244="?",AVERAGE('Hospitalisation Details'!$B$2:$B$2344),'Hospitalisation Details'!B1244)</f>
        <v>1991</v>
      </c>
      <c r="C1244" s="79" t="str">
        <f>IF(OR(('Hospitalisation Details'!C1244="?"),ISBLANK('Hospitalisation Details'!C1244:C3586)),"Sep",'Hospitalisation Details'!C1244)</f>
        <v>Aug</v>
      </c>
      <c r="D1244" s="70">
        <v>21</v>
      </c>
      <c r="E1244" s="47" t="s">
        <v>1277</v>
      </c>
      <c r="F1244" s="80" t="s">
        <v>7227</v>
      </c>
      <c r="G1244" s="70">
        <v>31</v>
      </c>
      <c r="H1244" s="47">
        <v>3</v>
      </c>
      <c r="I1244" s="48">
        <v>10322.9</v>
      </c>
      <c r="J1244" s="47" t="s">
        <v>12</v>
      </c>
      <c r="K1244" s="47" t="s">
        <v>16</v>
      </c>
      <c r="L1244" s="47" t="s">
        <v>535</v>
      </c>
      <c r="M1244" s="20"/>
    </row>
    <row r="1245" spans="1:13" x14ac:dyDescent="0.25">
      <c r="A1245" s="47" t="str">
        <f>IF('Hospitalisation Details'!A1245:A3587="?","Unidentified",'Hospitalisation Details'!A1245)</f>
        <v>Id1093</v>
      </c>
      <c r="B1245" s="47">
        <f>IF('Hospitalisation Details'!B1245="?",AVERAGE('Hospitalisation Details'!$B$2:$B$2344),'Hospitalisation Details'!B1245)</f>
        <v>1970</v>
      </c>
      <c r="C1245" s="79" t="str">
        <f>IF(OR(('Hospitalisation Details'!C1245="?"),ISBLANK('Hospitalisation Details'!C1245:C3587)),"Sep",'Hospitalisation Details'!C1245)</f>
        <v>Dec</v>
      </c>
      <c r="D1245" s="70">
        <v>1</v>
      </c>
      <c r="E1245" s="47" t="s">
        <v>1278</v>
      </c>
      <c r="F1245" s="80" t="s">
        <v>6803</v>
      </c>
      <c r="G1245" s="70">
        <v>52</v>
      </c>
      <c r="H1245" s="47">
        <v>2</v>
      </c>
      <c r="I1245" s="48">
        <v>10325.209999999999</v>
      </c>
      <c r="J1245" s="47" t="s">
        <v>12</v>
      </c>
      <c r="K1245" s="47" t="s">
        <v>12</v>
      </c>
      <c r="L1245" s="47" t="s">
        <v>42</v>
      </c>
      <c r="M1245" s="20"/>
    </row>
    <row r="1246" spans="1:13" x14ac:dyDescent="0.25">
      <c r="A1246" s="47" t="str">
        <f>IF('Hospitalisation Details'!A1246:A3588="?","Unidentified",'Hospitalisation Details'!A1246)</f>
        <v>Id1092</v>
      </c>
      <c r="B1246" s="70">
        <f>IF('Hospitalisation Details'!B1246="?",AVERAGE('Hospitalisation Details'!$B$2:$B$2344),'Hospitalisation Details'!B1246)</f>
        <v>1982</v>
      </c>
      <c r="C1246" s="79" t="str">
        <f>IF(OR(('Hospitalisation Details'!C1246="?"),ISBLANK('Hospitalisation Details'!C1246:C3588)),"Sep",'Hospitalisation Details'!C1246)</f>
        <v>Jul</v>
      </c>
      <c r="D1246" s="70">
        <v>21</v>
      </c>
      <c r="E1246" s="47" t="s">
        <v>1279</v>
      </c>
      <c r="F1246" s="80" t="s">
        <v>7228</v>
      </c>
      <c r="G1246" s="70">
        <v>40</v>
      </c>
      <c r="H1246" s="47">
        <v>3</v>
      </c>
      <c r="I1246" s="48">
        <v>10329.06</v>
      </c>
      <c r="J1246" s="47" t="s">
        <v>12</v>
      </c>
      <c r="K1246" s="47" t="s">
        <v>16</v>
      </c>
      <c r="L1246" s="47" t="s">
        <v>300</v>
      </c>
      <c r="M1246" s="20"/>
    </row>
    <row r="1247" spans="1:13" x14ac:dyDescent="0.25">
      <c r="A1247" s="47" t="str">
        <f>IF('Hospitalisation Details'!A1247:A3589="?","Unidentified",'Hospitalisation Details'!A1247)</f>
        <v>Id1091</v>
      </c>
      <c r="B1247" s="47">
        <f>IF('Hospitalisation Details'!B1247="?",AVERAGE('Hospitalisation Details'!$B$2:$B$2344),'Hospitalisation Details'!B1247)</f>
        <v>1968</v>
      </c>
      <c r="C1247" s="79" t="str">
        <f>IF(OR(('Hospitalisation Details'!C1247="?"),ISBLANK('Hospitalisation Details'!C1247:C3589)),"Sep",'Hospitalisation Details'!C1247)</f>
        <v>Jul</v>
      </c>
      <c r="D1247" s="70">
        <v>19</v>
      </c>
      <c r="E1247" s="47" t="s">
        <v>1280</v>
      </c>
      <c r="F1247" s="80" t="s">
        <v>7229</v>
      </c>
      <c r="G1247" s="70">
        <v>54</v>
      </c>
      <c r="H1247" s="47">
        <v>0</v>
      </c>
      <c r="I1247" s="48">
        <v>10338.93</v>
      </c>
      <c r="J1247" s="47" t="s">
        <v>12</v>
      </c>
      <c r="K1247" s="47" t="s">
        <v>16</v>
      </c>
      <c r="L1247" s="47" t="s">
        <v>13</v>
      </c>
      <c r="M1247" s="20"/>
    </row>
    <row r="1248" spans="1:13" x14ac:dyDescent="0.25">
      <c r="A1248" s="47" t="str">
        <f>IF('Hospitalisation Details'!A1248:A3590="?","Unidentified",'Hospitalisation Details'!A1248)</f>
        <v>Id1090</v>
      </c>
      <c r="B1248" s="47">
        <f>IF('Hospitalisation Details'!B1248="?",AVERAGE('Hospitalisation Details'!$B$2:$B$2344),'Hospitalisation Details'!B1248)</f>
        <v>1973</v>
      </c>
      <c r="C1248" s="79" t="str">
        <f>IF(OR(('Hospitalisation Details'!C1248="?"),ISBLANK('Hospitalisation Details'!C1248:C3590)),"Sep",'Hospitalisation Details'!C1248)</f>
        <v>Aug</v>
      </c>
      <c r="D1248" s="70">
        <v>8</v>
      </c>
      <c r="E1248" s="47" t="s">
        <v>1281</v>
      </c>
      <c r="F1248" s="80" t="s">
        <v>7230</v>
      </c>
      <c r="G1248" s="70">
        <v>49</v>
      </c>
      <c r="H1248" s="47">
        <v>0</v>
      </c>
      <c r="I1248" s="48">
        <v>10345.93</v>
      </c>
      <c r="J1248" s="47" t="s">
        <v>12</v>
      </c>
      <c r="K1248" s="47" t="s">
        <v>11</v>
      </c>
      <c r="L1248" s="47" t="s">
        <v>300</v>
      </c>
      <c r="M1248" s="20"/>
    </row>
    <row r="1249" spans="1:13" x14ac:dyDescent="0.25">
      <c r="A1249" s="47" t="str">
        <f>IF('Hospitalisation Details'!A1249:A3591="?","Unidentified",'Hospitalisation Details'!A1249)</f>
        <v>Id1089</v>
      </c>
      <c r="B1249" s="47">
        <f>IF('Hospitalisation Details'!B1249="?",AVERAGE('Hospitalisation Details'!$B$2:$B$2344),'Hospitalisation Details'!B1249)</f>
        <v>1974</v>
      </c>
      <c r="C1249" s="79" t="str">
        <f>IF(OR(('Hospitalisation Details'!C1249="?"),ISBLANK('Hospitalisation Details'!C1249:C3591)),"Sep",'Hospitalisation Details'!C1249)</f>
        <v>Sep</v>
      </c>
      <c r="D1249" s="70">
        <v>29</v>
      </c>
      <c r="E1249" s="47" t="s">
        <v>1282</v>
      </c>
      <c r="F1249" s="80" t="s">
        <v>7231</v>
      </c>
      <c r="G1249" s="70">
        <v>48</v>
      </c>
      <c r="H1249" s="47">
        <v>0</v>
      </c>
      <c r="I1249" s="48">
        <v>10352.48</v>
      </c>
      <c r="J1249" s="47" t="s">
        <v>12</v>
      </c>
      <c r="K1249" s="47" t="s">
        <v>16</v>
      </c>
      <c r="L1249" s="47" t="s">
        <v>23</v>
      </c>
      <c r="M1249" s="20"/>
    </row>
    <row r="1250" spans="1:13" x14ac:dyDescent="0.25">
      <c r="A1250" s="47" t="str">
        <f>IF('Hospitalisation Details'!A1250:A3592="?","Unidentified",'Hospitalisation Details'!A1250)</f>
        <v>Id1088</v>
      </c>
      <c r="B1250" s="47">
        <f>IF('Hospitalisation Details'!B1250="?",AVERAGE('Hospitalisation Details'!$B$2:$B$2344),'Hospitalisation Details'!B1250)</f>
        <v>1969</v>
      </c>
      <c r="C1250" s="79" t="str">
        <f>IF(OR(('Hospitalisation Details'!C1250="?"),ISBLANK('Hospitalisation Details'!C1250:C3592)),"Sep",'Hospitalisation Details'!C1250)</f>
        <v>Jun</v>
      </c>
      <c r="D1250" s="70">
        <v>17</v>
      </c>
      <c r="E1250" s="47" t="s">
        <v>1283</v>
      </c>
      <c r="F1250" s="80" t="s">
        <v>7232</v>
      </c>
      <c r="G1250" s="70">
        <v>53</v>
      </c>
      <c r="H1250" s="47">
        <v>0</v>
      </c>
      <c r="I1250" s="48">
        <v>10355.64</v>
      </c>
      <c r="J1250" s="47" t="s">
        <v>12</v>
      </c>
      <c r="K1250" s="47" t="s">
        <v>16</v>
      </c>
      <c r="L1250" s="47" t="s">
        <v>23</v>
      </c>
      <c r="M1250" s="20"/>
    </row>
    <row r="1251" spans="1:13" x14ac:dyDescent="0.25">
      <c r="A1251" s="47" t="str">
        <f>IF('Hospitalisation Details'!A1251:A3593="?","Unidentified",'Hospitalisation Details'!A1251)</f>
        <v>Id1087</v>
      </c>
      <c r="B1251" s="47">
        <f>IF('Hospitalisation Details'!B1251="?",AVERAGE('Hospitalisation Details'!$B$2:$B$2344),'Hospitalisation Details'!B1251)</f>
        <v>1971</v>
      </c>
      <c r="C1251" s="79" t="str">
        <f>IF(OR(('Hospitalisation Details'!C1251="?"),ISBLANK('Hospitalisation Details'!C1251:C3593)),"Sep",'Hospitalisation Details'!C1251)</f>
        <v>Sep</v>
      </c>
      <c r="D1251" s="70">
        <v>6</v>
      </c>
      <c r="E1251" s="47" t="s">
        <v>1284</v>
      </c>
      <c r="F1251" s="80" t="s">
        <v>7233</v>
      </c>
      <c r="G1251" s="70">
        <v>51</v>
      </c>
      <c r="H1251" s="47">
        <v>0</v>
      </c>
      <c r="I1251" s="48">
        <v>10356.67</v>
      </c>
      <c r="J1251" s="47" t="s">
        <v>12</v>
      </c>
      <c r="K1251" s="47" t="s">
        <v>16</v>
      </c>
      <c r="L1251" s="47" t="s">
        <v>200</v>
      </c>
      <c r="M1251" s="20"/>
    </row>
    <row r="1252" spans="1:13" x14ac:dyDescent="0.25">
      <c r="A1252" s="47" t="str">
        <f>IF('Hospitalisation Details'!A1252:A3594="?","Unidentified",'Hospitalisation Details'!A1252)</f>
        <v>Id1086</v>
      </c>
      <c r="B1252" s="47">
        <f>IF('Hospitalisation Details'!B1252="?",AVERAGE('Hospitalisation Details'!$B$2:$B$2344),'Hospitalisation Details'!B1252)</f>
        <v>1973</v>
      </c>
      <c r="C1252" s="79" t="str">
        <f>IF(OR(('Hospitalisation Details'!C1252="?"),ISBLANK('Hospitalisation Details'!C1252:C3594)),"Sep",'Hospitalisation Details'!C1252)</f>
        <v>Sep</v>
      </c>
      <c r="D1252" s="70">
        <v>29</v>
      </c>
      <c r="E1252" s="47" t="s">
        <v>1285</v>
      </c>
      <c r="F1252" s="80" t="s">
        <v>7234</v>
      </c>
      <c r="G1252" s="70">
        <v>49</v>
      </c>
      <c r="H1252" s="47">
        <v>2</v>
      </c>
      <c r="I1252" s="48">
        <v>10370.91</v>
      </c>
      <c r="J1252" s="47" t="s">
        <v>12</v>
      </c>
      <c r="K1252" s="47" t="s">
        <v>12</v>
      </c>
      <c r="L1252" s="47" t="s">
        <v>247</v>
      </c>
      <c r="M1252" s="20"/>
    </row>
    <row r="1253" spans="1:13" x14ac:dyDescent="0.25">
      <c r="A1253" s="47" t="str">
        <f>IF('Hospitalisation Details'!A1253:A3595="?","Unidentified",'Hospitalisation Details'!A1253)</f>
        <v>Id1085</v>
      </c>
      <c r="B1253" s="47">
        <f>IF('Hospitalisation Details'!B1253="?",AVERAGE('Hospitalisation Details'!$B$2:$B$2344),'Hospitalisation Details'!B1253)</f>
        <v>1973</v>
      </c>
      <c r="C1253" s="79" t="str">
        <f>IF(OR(('Hospitalisation Details'!C1253="?"),ISBLANK('Hospitalisation Details'!C1253:C3595)),"Sep",'Hospitalisation Details'!C1253)</f>
        <v>Sep</v>
      </c>
      <c r="D1253" s="70">
        <v>19</v>
      </c>
      <c r="E1253" s="47" t="s">
        <v>1286</v>
      </c>
      <c r="F1253" s="80" t="s">
        <v>7235</v>
      </c>
      <c r="G1253" s="70">
        <v>49</v>
      </c>
      <c r="H1253" s="47">
        <v>3</v>
      </c>
      <c r="I1253" s="48">
        <v>10381.48</v>
      </c>
      <c r="J1253" s="47" t="s">
        <v>12</v>
      </c>
      <c r="K1253" s="47" t="s">
        <v>12</v>
      </c>
      <c r="L1253" s="47" t="s">
        <v>13</v>
      </c>
      <c r="M1253" s="20"/>
    </row>
    <row r="1254" spans="1:13" x14ac:dyDescent="0.25">
      <c r="A1254" s="47" t="str">
        <f>IF('Hospitalisation Details'!A1254:A3596="?","Unidentified",'Hospitalisation Details'!A1254)</f>
        <v>Id1084</v>
      </c>
      <c r="B1254" s="47">
        <f>IF('Hospitalisation Details'!B1254="?",AVERAGE('Hospitalisation Details'!$B$2:$B$2344),'Hospitalisation Details'!B1254)</f>
        <v>1969</v>
      </c>
      <c r="C1254" s="79" t="str">
        <f>IF(OR(('Hospitalisation Details'!C1254="?"),ISBLANK('Hospitalisation Details'!C1254:C3596)),"Sep",'Hospitalisation Details'!C1254)</f>
        <v>Jul</v>
      </c>
      <c r="D1254" s="70">
        <v>7</v>
      </c>
      <c r="E1254" s="47" t="s">
        <v>1287</v>
      </c>
      <c r="F1254" s="80" t="s">
        <v>7236</v>
      </c>
      <c r="G1254" s="70">
        <v>53</v>
      </c>
      <c r="H1254" s="47">
        <v>0</v>
      </c>
      <c r="I1254" s="48">
        <v>10403.27</v>
      </c>
      <c r="J1254" s="47" t="s">
        <v>12</v>
      </c>
      <c r="K1254" s="47" t="s">
        <v>11</v>
      </c>
      <c r="L1254" s="47" t="s">
        <v>516</v>
      </c>
      <c r="M1254" s="20"/>
    </row>
    <row r="1255" spans="1:13" x14ac:dyDescent="0.25">
      <c r="A1255" s="47" t="str">
        <f>IF('Hospitalisation Details'!A1255:A3597="?","Unidentified",'Hospitalisation Details'!A1255)</f>
        <v>Id1083</v>
      </c>
      <c r="B1255" s="47">
        <f>IF('Hospitalisation Details'!B1255="?",AVERAGE('Hospitalisation Details'!$B$2:$B$2344),'Hospitalisation Details'!B1255)</f>
        <v>1975</v>
      </c>
      <c r="C1255" s="79" t="str">
        <f>IF(OR(('Hospitalisation Details'!C1255="?"),ISBLANK('Hospitalisation Details'!C1255:C3597)),"Sep",'Hospitalisation Details'!C1255)</f>
        <v>Jun</v>
      </c>
      <c r="D1255" s="70">
        <v>5</v>
      </c>
      <c r="E1255" s="47" t="s">
        <v>1288</v>
      </c>
      <c r="F1255" s="80" t="s">
        <v>7237</v>
      </c>
      <c r="G1255" s="70">
        <v>48</v>
      </c>
      <c r="H1255" s="47">
        <v>4</v>
      </c>
      <c r="I1255" s="48">
        <v>10407.09</v>
      </c>
      <c r="J1255" s="47" t="s">
        <v>12</v>
      </c>
      <c r="K1255" s="47" t="s">
        <v>16</v>
      </c>
      <c r="L1255" s="47" t="s">
        <v>164</v>
      </c>
      <c r="M1255" s="20"/>
    </row>
    <row r="1256" spans="1:13" x14ac:dyDescent="0.25">
      <c r="A1256" s="47" t="str">
        <f>IF('Hospitalisation Details'!A1256:A3598="?","Unidentified",'Hospitalisation Details'!A1256)</f>
        <v>Id1082</v>
      </c>
      <c r="B1256" s="47">
        <f>IF('Hospitalisation Details'!B1256="?",AVERAGE('Hospitalisation Details'!$B$2:$B$2344),'Hospitalisation Details'!B1256)</f>
        <v>1980</v>
      </c>
      <c r="C1256" s="79" t="str">
        <f>IF(OR(('Hospitalisation Details'!C1256="?"),ISBLANK('Hospitalisation Details'!C1256:C3598)),"Sep",'Hospitalisation Details'!C1256)</f>
        <v>Oct</v>
      </c>
      <c r="D1256" s="70">
        <v>24</v>
      </c>
      <c r="E1256" s="47" t="s">
        <v>1289</v>
      </c>
      <c r="F1256" s="80" t="s">
        <v>7238</v>
      </c>
      <c r="G1256" s="70">
        <v>42</v>
      </c>
      <c r="H1256" s="47">
        <v>2</v>
      </c>
      <c r="I1256" s="48">
        <v>10407.98</v>
      </c>
      <c r="J1256" s="47" t="s">
        <v>12</v>
      </c>
      <c r="K1256" s="47" t="s">
        <v>16</v>
      </c>
      <c r="L1256" s="47" t="s">
        <v>300</v>
      </c>
      <c r="M1256" s="20"/>
    </row>
    <row r="1257" spans="1:13" x14ac:dyDescent="0.25">
      <c r="A1257" s="47" t="str">
        <f>IF('Hospitalisation Details'!A1257:A3599="?","Unidentified",'Hospitalisation Details'!A1257)</f>
        <v>Id1081</v>
      </c>
      <c r="B1257" s="47">
        <f>IF('Hospitalisation Details'!B1257="?",AVERAGE('Hospitalisation Details'!$B$2:$B$2344),'Hospitalisation Details'!B1257)</f>
        <v>1973</v>
      </c>
      <c r="C1257" s="79" t="str">
        <f>IF(OR(('Hospitalisation Details'!C1257="?"),ISBLANK('Hospitalisation Details'!C1257:C3599)),"Sep",'Hospitalisation Details'!C1257)</f>
        <v>Oct</v>
      </c>
      <c r="D1257" s="70">
        <v>11</v>
      </c>
      <c r="E1257" s="47" t="s">
        <v>1290</v>
      </c>
      <c r="F1257" s="80" t="s">
        <v>7006</v>
      </c>
      <c r="G1257" s="70">
        <v>49</v>
      </c>
      <c r="H1257" s="47">
        <v>0</v>
      </c>
      <c r="I1257" s="48">
        <v>10419.59</v>
      </c>
      <c r="J1257" s="47" t="s">
        <v>12</v>
      </c>
      <c r="K1257" s="47" t="s">
        <v>11</v>
      </c>
      <c r="L1257" s="47" t="s">
        <v>200</v>
      </c>
      <c r="M1257" s="20"/>
    </row>
    <row r="1258" spans="1:13" x14ac:dyDescent="0.25">
      <c r="A1258" s="47" t="str">
        <f>IF('Hospitalisation Details'!A1258:A3600="?","Unidentified",'Hospitalisation Details'!A1258)</f>
        <v>Id1080</v>
      </c>
      <c r="B1258" s="47">
        <f>IF('Hospitalisation Details'!B1258="?",AVERAGE('Hospitalisation Details'!$B$2:$B$2344),'Hospitalisation Details'!B1258)</f>
        <v>1979</v>
      </c>
      <c r="C1258" s="79" t="str">
        <f>IF(OR(('Hospitalisation Details'!C1258="?"),ISBLANK('Hospitalisation Details'!C1258:C3600)),"Sep",'Hospitalisation Details'!C1258)</f>
        <v>Nov</v>
      </c>
      <c r="D1258" s="70">
        <v>25</v>
      </c>
      <c r="E1258" s="47" t="s">
        <v>1291</v>
      </c>
      <c r="F1258" s="80" t="s">
        <v>7239</v>
      </c>
      <c r="G1258" s="70">
        <v>43</v>
      </c>
      <c r="H1258" s="47">
        <v>2</v>
      </c>
      <c r="I1258" s="48">
        <v>10419.65</v>
      </c>
      <c r="J1258" s="47" t="s">
        <v>12</v>
      </c>
      <c r="K1258" s="47" t="s">
        <v>11</v>
      </c>
      <c r="L1258" s="47" t="s">
        <v>200</v>
      </c>
      <c r="M1258" s="20"/>
    </row>
    <row r="1259" spans="1:13" x14ac:dyDescent="0.25">
      <c r="A1259" s="47" t="str">
        <f>IF('Hospitalisation Details'!A1259:A3601="?","Unidentified",'Hospitalisation Details'!A1259)</f>
        <v>Id1079</v>
      </c>
      <c r="B1259" s="47">
        <f>IF('Hospitalisation Details'!B1259="?",AVERAGE('Hospitalisation Details'!$B$2:$B$2344),'Hospitalisation Details'!B1259)</f>
        <v>1968</v>
      </c>
      <c r="C1259" s="79" t="str">
        <f>IF(OR(('Hospitalisation Details'!C1259="?"),ISBLANK('Hospitalisation Details'!C1259:C3601)),"Sep",'Hospitalisation Details'!C1259)</f>
        <v>Dec</v>
      </c>
      <c r="D1259" s="70">
        <v>27</v>
      </c>
      <c r="E1259" s="47" t="s">
        <v>1292</v>
      </c>
      <c r="F1259" s="80" t="s">
        <v>7240</v>
      </c>
      <c r="G1259" s="70">
        <v>54</v>
      </c>
      <c r="H1259" s="47">
        <v>0</v>
      </c>
      <c r="I1259" s="48">
        <v>10422.92</v>
      </c>
      <c r="J1259" s="47" t="s">
        <v>12</v>
      </c>
      <c r="K1259" s="47" t="s">
        <v>16</v>
      </c>
      <c r="L1259" s="47" t="s">
        <v>356</v>
      </c>
      <c r="M1259" s="20"/>
    </row>
    <row r="1260" spans="1:13" x14ac:dyDescent="0.25">
      <c r="A1260" s="47" t="str">
        <f>IF('Hospitalisation Details'!A1260:A3602="?","Unidentified",'Hospitalisation Details'!A1260)</f>
        <v>Id1078</v>
      </c>
      <c r="B1260" s="47">
        <f>IF('Hospitalisation Details'!B1260="?",AVERAGE('Hospitalisation Details'!$B$2:$B$2344),'Hospitalisation Details'!B1260)</f>
        <v>1968</v>
      </c>
      <c r="C1260" s="79" t="str">
        <f>IF(OR(('Hospitalisation Details'!C1260="?"),ISBLANK('Hospitalisation Details'!C1260:C3602)),"Sep",'Hospitalisation Details'!C1260)</f>
        <v>Aug</v>
      </c>
      <c r="D1260" s="70">
        <v>23</v>
      </c>
      <c r="E1260" s="47" t="s">
        <v>1293</v>
      </c>
      <c r="F1260" s="80" t="s">
        <v>7241</v>
      </c>
      <c r="G1260" s="70">
        <v>54</v>
      </c>
      <c r="H1260" s="47">
        <v>0</v>
      </c>
      <c r="I1260" s="48">
        <v>10435.07</v>
      </c>
      <c r="J1260" s="47" t="s">
        <v>12</v>
      </c>
      <c r="K1260" s="47" t="s">
        <v>16</v>
      </c>
      <c r="L1260" s="47" t="s">
        <v>168</v>
      </c>
      <c r="M1260" s="20"/>
    </row>
    <row r="1261" spans="1:13" x14ac:dyDescent="0.25">
      <c r="A1261" s="47" t="str">
        <f>IF('Hospitalisation Details'!A1261:A3603="?","Unidentified",'Hospitalisation Details'!A1261)</f>
        <v>Id1077</v>
      </c>
      <c r="B1261" s="47">
        <f>IF('Hospitalisation Details'!B1261="?",AVERAGE('Hospitalisation Details'!$B$2:$B$2344),'Hospitalisation Details'!B1261)</f>
        <v>1968</v>
      </c>
      <c r="C1261" s="79" t="str">
        <f>IF(OR(('Hospitalisation Details'!C1261="?"),ISBLANK('Hospitalisation Details'!C1261:C3603)),"Sep",'Hospitalisation Details'!C1261)</f>
        <v>Aug</v>
      </c>
      <c r="D1261" s="70">
        <v>29</v>
      </c>
      <c r="E1261" s="47" t="s">
        <v>1294</v>
      </c>
      <c r="F1261" s="80" t="s">
        <v>7242</v>
      </c>
      <c r="G1261" s="70">
        <v>54</v>
      </c>
      <c r="H1261" s="47">
        <v>1</v>
      </c>
      <c r="I1261" s="48">
        <v>10436.1</v>
      </c>
      <c r="J1261" s="47" t="s">
        <v>12</v>
      </c>
      <c r="K1261" s="47" t="s">
        <v>12</v>
      </c>
      <c r="L1261" s="47" t="s">
        <v>42</v>
      </c>
      <c r="M1261" s="20"/>
    </row>
    <row r="1262" spans="1:13" x14ac:dyDescent="0.25">
      <c r="A1262" s="47" t="str">
        <f>IF('Hospitalisation Details'!A1262:A3604="?","Unidentified",'Hospitalisation Details'!A1262)</f>
        <v>Id1076</v>
      </c>
      <c r="B1262" s="47">
        <f>IF('Hospitalisation Details'!B1262="?",AVERAGE('Hospitalisation Details'!$B$2:$B$2344),'Hospitalisation Details'!B1262)</f>
        <v>1968</v>
      </c>
      <c r="C1262" s="79" t="str">
        <f>IF(OR(('Hospitalisation Details'!C1262="?"),ISBLANK('Hospitalisation Details'!C1262:C3604)),"Sep",'Hospitalisation Details'!C1262)</f>
        <v>Nov</v>
      </c>
      <c r="D1262" s="70">
        <v>8</v>
      </c>
      <c r="E1262" s="47" t="s">
        <v>1295</v>
      </c>
      <c r="F1262" s="80" t="s">
        <v>7243</v>
      </c>
      <c r="G1262" s="70">
        <v>54</v>
      </c>
      <c r="H1262" s="47">
        <v>1</v>
      </c>
      <c r="I1262" s="48">
        <v>10450.549999999999</v>
      </c>
      <c r="J1262" s="47" t="s">
        <v>12</v>
      </c>
      <c r="K1262" s="47" t="s">
        <v>16</v>
      </c>
      <c r="L1262" s="47" t="s">
        <v>42</v>
      </c>
      <c r="M1262" s="20"/>
    </row>
    <row r="1263" spans="1:13" x14ac:dyDescent="0.25">
      <c r="A1263" s="47" t="str">
        <f>IF('Hospitalisation Details'!A1263:A3605="?","Unidentified",'Hospitalisation Details'!A1263)</f>
        <v>Id1075</v>
      </c>
      <c r="B1263" s="47">
        <f>IF('Hospitalisation Details'!B1263="?",AVERAGE('Hospitalisation Details'!$B$2:$B$2344),'Hospitalisation Details'!B1263)</f>
        <v>1964</v>
      </c>
      <c r="C1263" s="79" t="str">
        <f>IF(OR(('Hospitalisation Details'!C1263="?"),ISBLANK('Hospitalisation Details'!C1263:C3605)),"Sep",'Hospitalisation Details'!C1263)</f>
        <v>Oct</v>
      </c>
      <c r="D1263" s="70">
        <v>14</v>
      </c>
      <c r="E1263" s="47" t="s">
        <v>1296</v>
      </c>
      <c r="F1263" s="80" t="s">
        <v>7244</v>
      </c>
      <c r="G1263" s="70">
        <v>58</v>
      </c>
      <c r="H1263" s="47">
        <v>0</v>
      </c>
      <c r="I1263" s="48">
        <v>10455.1</v>
      </c>
      <c r="J1263" s="47" t="s">
        <v>12</v>
      </c>
      <c r="K1263" s="47" t="s">
        <v>16</v>
      </c>
      <c r="L1263" s="47" t="s">
        <v>23</v>
      </c>
      <c r="M1263" s="20"/>
    </row>
    <row r="1264" spans="1:13" x14ac:dyDescent="0.25">
      <c r="A1264" s="47" t="str">
        <f>IF('Hospitalisation Details'!A1264:A3606="?","Unidentified",'Hospitalisation Details'!A1264)</f>
        <v>Id1074</v>
      </c>
      <c r="B1264" s="47">
        <f>IF('Hospitalisation Details'!B1264="?",AVERAGE('Hospitalisation Details'!$B$2:$B$2344),'Hospitalisation Details'!B1264)</f>
        <v>1976</v>
      </c>
      <c r="C1264" s="79" t="str">
        <f>IF(OR(('Hospitalisation Details'!C1264="?"),ISBLANK('Hospitalisation Details'!C1264:C3606)),"Sep",'Hospitalisation Details'!C1264)</f>
        <v>Aug</v>
      </c>
      <c r="D1264" s="70">
        <v>3</v>
      </c>
      <c r="E1264" s="47" t="s">
        <v>1297</v>
      </c>
      <c r="F1264" s="80" t="s">
        <v>7245</v>
      </c>
      <c r="G1264" s="70">
        <v>46</v>
      </c>
      <c r="H1264" s="47">
        <v>2</v>
      </c>
      <c r="I1264" s="48">
        <v>10455.14</v>
      </c>
      <c r="J1264" s="47" t="s">
        <v>12</v>
      </c>
      <c r="K1264" s="47" t="s">
        <v>11</v>
      </c>
      <c r="L1264" s="47" t="s">
        <v>300</v>
      </c>
      <c r="M1264" s="20"/>
    </row>
    <row r="1265" spans="1:13" x14ac:dyDescent="0.25">
      <c r="A1265" s="47" t="str">
        <f>IF('Hospitalisation Details'!A1265:A3607="?","Unidentified",'Hospitalisation Details'!A1265)</f>
        <v>Id1073</v>
      </c>
      <c r="B1265" s="47">
        <f>IF('Hospitalisation Details'!B1265="?",AVERAGE('Hospitalisation Details'!$B$2:$B$2344),'Hospitalisation Details'!B1265)</f>
        <v>1964</v>
      </c>
      <c r="C1265" s="79" t="str">
        <f>IF(OR(('Hospitalisation Details'!C1265="?"),ISBLANK('Hospitalisation Details'!C1265:C3607)),"Sep",'Hospitalisation Details'!C1265)</f>
        <v>Jul</v>
      </c>
      <c r="D1265" s="70">
        <v>27</v>
      </c>
      <c r="E1265" s="47" t="s">
        <v>1298</v>
      </c>
      <c r="F1265" s="80" t="s">
        <v>7246</v>
      </c>
      <c r="G1265" s="70">
        <v>58</v>
      </c>
      <c r="H1265" s="47">
        <v>0</v>
      </c>
      <c r="I1265" s="48">
        <v>10459.19</v>
      </c>
      <c r="J1265" s="47" t="s">
        <v>12</v>
      </c>
      <c r="K1265" s="47" t="s">
        <v>16</v>
      </c>
      <c r="L1265" s="47" t="s">
        <v>13</v>
      </c>
      <c r="M1265" s="20"/>
    </row>
    <row r="1266" spans="1:13" x14ac:dyDescent="0.25">
      <c r="A1266" s="47" t="str">
        <f>IF('Hospitalisation Details'!A1266:A3608="?","Unidentified",'Hospitalisation Details'!A1266)</f>
        <v>Id1072</v>
      </c>
      <c r="B1266" s="47">
        <f>IF('Hospitalisation Details'!B1266="?",AVERAGE('Hospitalisation Details'!$B$2:$B$2344),'Hospitalisation Details'!B1266)</f>
        <v>1969</v>
      </c>
      <c r="C1266" s="79" t="str">
        <f>IF(OR(('Hospitalisation Details'!C1266="?"),ISBLANK('Hospitalisation Details'!C1266:C3608)),"Sep",'Hospitalisation Details'!C1266)</f>
        <v>Sep</v>
      </c>
      <c r="D1266" s="70">
        <v>22</v>
      </c>
      <c r="E1266" s="47" t="s">
        <v>1299</v>
      </c>
      <c r="F1266" s="80" t="s">
        <v>7247</v>
      </c>
      <c r="G1266" s="70">
        <v>53</v>
      </c>
      <c r="H1266" s="47">
        <v>1</v>
      </c>
      <c r="I1266" s="48">
        <v>10461.98</v>
      </c>
      <c r="J1266" s="47" t="s">
        <v>12</v>
      </c>
      <c r="K1266" s="47" t="s">
        <v>16</v>
      </c>
      <c r="L1266" s="47" t="s">
        <v>23</v>
      </c>
      <c r="M1266" s="20"/>
    </row>
    <row r="1267" spans="1:13" x14ac:dyDescent="0.25">
      <c r="A1267" s="47" t="str">
        <f>IF('Hospitalisation Details'!A1267:A3609="?","Unidentified",'Hospitalisation Details'!A1267)</f>
        <v>Id1071</v>
      </c>
      <c r="B1267" s="47">
        <f>IF('Hospitalisation Details'!B1267="?",AVERAGE('Hospitalisation Details'!$B$2:$B$2344),'Hospitalisation Details'!B1267)</f>
        <v>1987</v>
      </c>
      <c r="C1267" s="79" t="str">
        <f>IF(OR(('Hospitalisation Details'!C1267="?"),ISBLANK('Hospitalisation Details'!C1267:C3609)),"Sep",'Hospitalisation Details'!C1267)</f>
        <v>Jun</v>
      </c>
      <c r="D1267" s="70">
        <v>28</v>
      </c>
      <c r="E1267" s="47" t="s">
        <v>1300</v>
      </c>
      <c r="F1267" s="80" t="s">
        <v>7248</v>
      </c>
      <c r="G1267" s="70">
        <v>35</v>
      </c>
      <c r="H1267" s="47">
        <v>3</v>
      </c>
      <c r="I1267" s="48">
        <v>10464.83</v>
      </c>
      <c r="J1267" s="47" t="s">
        <v>12</v>
      </c>
      <c r="K1267" s="47" t="s">
        <v>16</v>
      </c>
      <c r="L1267" s="47" t="s">
        <v>23</v>
      </c>
      <c r="M1267" s="20"/>
    </row>
    <row r="1268" spans="1:13" x14ac:dyDescent="0.25">
      <c r="A1268" s="47" t="str">
        <f>IF('Hospitalisation Details'!A1268:A3610="?","Unidentified",'Hospitalisation Details'!A1268)</f>
        <v>Id1070</v>
      </c>
      <c r="B1268" s="47">
        <f>IF('Hospitalisation Details'!B1268="?",AVERAGE('Hospitalisation Details'!$B$2:$B$2344),'Hospitalisation Details'!B1268)</f>
        <v>1978</v>
      </c>
      <c r="C1268" s="79" t="str">
        <f>IF(OR(('Hospitalisation Details'!C1268="?"),ISBLANK('Hospitalisation Details'!C1268:C3610)),"Sep",'Hospitalisation Details'!C1268)</f>
        <v>Aug</v>
      </c>
      <c r="D1268" s="70">
        <v>21</v>
      </c>
      <c r="E1268" s="47" t="s">
        <v>1301</v>
      </c>
      <c r="F1268" s="80" t="s">
        <v>7249</v>
      </c>
      <c r="G1268" s="70">
        <v>44</v>
      </c>
      <c r="H1268" s="47">
        <v>2</v>
      </c>
      <c r="I1268" s="48">
        <v>10486.55</v>
      </c>
      <c r="J1268" s="47" t="s">
        <v>12</v>
      </c>
      <c r="K1268" s="47" t="s">
        <v>12</v>
      </c>
      <c r="L1268" s="47" t="s">
        <v>200</v>
      </c>
      <c r="M1268" s="20"/>
    </row>
    <row r="1269" spans="1:13" x14ac:dyDescent="0.25">
      <c r="A1269" s="47" t="str">
        <f>IF('Hospitalisation Details'!A1269:A3611="?","Unidentified",'Hospitalisation Details'!A1269)</f>
        <v>Id1069</v>
      </c>
      <c r="B1269" s="47">
        <f>IF('Hospitalisation Details'!B1269="?",AVERAGE('Hospitalisation Details'!$B$2:$B$2344),'Hospitalisation Details'!B1269)</f>
        <v>1972</v>
      </c>
      <c r="C1269" s="79" t="str">
        <f>IF(OR(('Hospitalisation Details'!C1269="?"),ISBLANK('Hospitalisation Details'!C1269:C3611)),"Sep",'Hospitalisation Details'!C1269)</f>
        <v>Oct</v>
      </c>
      <c r="D1269" s="70">
        <v>19</v>
      </c>
      <c r="E1269" s="47" t="s">
        <v>1302</v>
      </c>
      <c r="F1269" s="80" t="s">
        <v>7208</v>
      </c>
      <c r="G1269" s="70">
        <v>50</v>
      </c>
      <c r="H1269" s="47">
        <v>2</v>
      </c>
      <c r="I1269" s="48">
        <v>10493.95</v>
      </c>
      <c r="J1269" s="47" t="s">
        <v>12</v>
      </c>
      <c r="K1269" s="47" t="s">
        <v>16</v>
      </c>
      <c r="L1269" s="47" t="s">
        <v>23</v>
      </c>
      <c r="M1269" s="20"/>
    </row>
    <row r="1270" spans="1:13" x14ac:dyDescent="0.25">
      <c r="A1270" s="47" t="str">
        <f>IF('Hospitalisation Details'!A1270:A3612="?","Unidentified",'Hospitalisation Details'!A1270)</f>
        <v>Id1068</v>
      </c>
      <c r="B1270" s="47">
        <f>IF('Hospitalisation Details'!B1270="?",AVERAGE('Hospitalisation Details'!$B$2:$B$2344),'Hospitalisation Details'!B1270)</f>
        <v>1977</v>
      </c>
      <c r="C1270" s="79" t="str">
        <f>IF(OR(('Hospitalisation Details'!C1270="?"),ISBLANK('Hospitalisation Details'!C1270:C3612)),"Sep",'Hospitalisation Details'!C1270)</f>
        <v>Oct</v>
      </c>
      <c r="D1270" s="70">
        <v>25</v>
      </c>
      <c r="E1270" s="47" t="s">
        <v>1303</v>
      </c>
      <c r="F1270" s="80" t="s">
        <v>7250</v>
      </c>
      <c r="G1270" s="70">
        <v>45</v>
      </c>
      <c r="H1270" s="47">
        <v>2</v>
      </c>
      <c r="I1270" s="48">
        <v>10495.6</v>
      </c>
      <c r="J1270" s="47" t="s">
        <v>12</v>
      </c>
      <c r="K1270" s="47" t="s">
        <v>16</v>
      </c>
      <c r="L1270" s="47" t="s">
        <v>23</v>
      </c>
      <c r="M1270" s="20"/>
    </row>
    <row r="1271" spans="1:13" x14ac:dyDescent="0.25">
      <c r="A1271" s="47" t="str">
        <f>IF('Hospitalisation Details'!A1271:A3613="?","Unidentified",'Hospitalisation Details'!A1271)</f>
        <v>Id1067</v>
      </c>
      <c r="B1271" s="47">
        <f>IF('Hospitalisation Details'!B1271="?",AVERAGE('Hospitalisation Details'!$B$2:$B$2344),'Hospitalisation Details'!B1271)</f>
        <v>1971</v>
      </c>
      <c r="C1271" s="79" t="str">
        <f>IF(OR(('Hospitalisation Details'!C1271="?"),ISBLANK('Hospitalisation Details'!C1271:C3613)),"Sep",'Hospitalisation Details'!C1271)</f>
        <v>Sep</v>
      </c>
      <c r="D1271" s="70">
        <v>26</v>
      </c>
      <c r="E1271" s="47" t="s">
        <v>1304</v>
      </c>
      <c r="F1271" s="80" t="s">
        <v>7251</v>
      </c>
      <c r="G1271" s="70">
        <v>51</v>
      </c>
      <c r="H1271" s="47">
        <v>0</v>
      </c>
      <c r="I1271" s="48">
        <v>10546.48</v>
      </c>
      <c r="J1271" s="47" t="s">
        <v>12</v>
      </c>
      <c r="K1271" s="47" t="s">
        <v>12</v>
      </c>
      <c r="L1271" s="47" t="s">
        <v>42</v>
      </c>
      <c r="M1271" s="20"/>
    </row>
    <row r="1272" spans="1:13" x14ac:dyDescent="0.25">
      <c r="A1272" s="47" t="str">
        <f>IF('Hospitalisation Details'!A1272:A3614="?","Unidentified",'Hospitalisation Details'!A1272)</f>
        <v>Id1066</v>
      </c>
      <c r="B1272" s="47">
        <f>IF('Hospitalisation Details'!B1272="?",AVERAGE('Hospitalisation Details'!$B$2:$B$2344),'Hospitalisation Details'!B1272)</f>
        <v>1971</v>
      </c>
      <c r="C1272" s="79" t="str">
        <f>IF(OR(('Hospitalisation Details'!C1272="?"),ISBLANK('Hospitalisation Details'!C1272:C3614)),"Sep",'Hospitalisation Details'!C1272)</f>
        <v>Jun</v>
      </c>
      <c r="D1272" s="70">
        <v>29</v>
      </c>
      <c r="E1272" s="47" t="s">
        <v>1305</v>
      </c>
      <c r="F1272" s="80" t="s">
        <v>7252</v>
      </c>
      <c r="G1272" s="70">
        <v>51</v>
      </c>
      <c r="H1272" s="47">
        <v>3</v>
      </c>
      <c r="I1272" s="48">
        <v>10560.49</v>
      </c>
      <c r="J1272" s="47" t="s">
        <v>12</v>
      </c>
      <c r="K1272" s="47" t="s">
        <v>11</v>
      </c>
      <c r="L1272" s="47" t="s">
        <v>13</v>
      </c>
      <c r="M1272" s="20"/>
    </row>
    <row r="1273" spans="1:13" x14ac:dyDescent="0.25">
      <c r="A1273" s="47" t="str">
        <f>IF('Hospitalisation Details'!A1273:A3615="?","Unidentified",'Hospitalisation Details'!A1273)</f>
        <v>Id1065</v>
      </c>
      <c r="B1273" s="47">
        <f>IF('Hospitalisation Details'!B1273="?",AVERAGE('Hospitalisation Details'!$B$2:$B$2344),'Hospitalisation Details'!B1273)</f>
        <v>1969</v>
      </c>
      <c r="C1273" s="79" t="str">
        <f>IF(OR(('Hospitalisation Details'!C1273="?"),ISBLANK('Hospitalisation Details'!C1273:C3615)),"Sep",'Hospitalisation Details'!C1273)</f>
        <v>Jul</v>
      </c>
      <c r="D1273" s="70">
        <v>17</v>
      </c>
      <c r="E1273" s="47" t="s">
        <v>1306</v>
      </c>
      <c r="F1273" s="80" t="s">
        <v>7253</v>
      </c>
      <c r="G1273" s="70">
        <v>53</v>
      </c>
      <c r="H1273" s="47">
        <v>0</v>
      </c>
      <c r="I1273" s="48">
        <v>10564.88</v>
      </c>
      <c r="J1273" s="47" t="s">
        <v>12</v>
      </c>
      <c r="K1273" s="47" t="s">
        <v>16</v>
      </c>
      <c r="L1273" s="47" t="s">
        <v>247</v>
      </c>
      <c r="M1273" s="20"/>
    </row>
    <row r="1274" spans="1:13" x14ac:dyDescent="0.25">
      <c r="A1274" s="47" t="str">
        <f>IF('Hospitalisation Details'!A1274:A3616="?","Unidentified",'Hospitalisation Details'!A1274)</f>
        <v>Id1064</v>
      </c>
      <c r="B1274" s="47">
        <f>IF('Hospitalisation Details'!B1274="?",AVERAGE('Hospitalisation Details'!$B$2:$B$2344),'Hospitalisation Details'!B1274)</f>
        <v>1966</v>
      </c>
      <c r="C1274" s="79" t="str">
        <f>IF(OR(('Hospitalisation Details'!C1274="?"),ISBLANK('Hospitalisation Details'!C1274:C3616)),"Sep",'Hospitalisation Details'!C1274)</f>
        <v>Dec</v>
      </c>
      <c r="D1274" s="70">
        <v>11</v>
      </c>
      <c r="E1274" s="47" t="s">
        <v>1307</v>
      </c>
      <c r="F1274" s="80" t="s">
        <v>7254</v>
      </c>
      <c r="G1274" s="70">
        <v>56</v>
      </c>
      <c r="H1274" s="47">
        <v>0</v>
      </c>
      <c r="I1274" s="48">
        <v>10577.09</v>
      </c>
      <c r="J1274" s="47" t="s">
        <v>12</v>
      </c>
      <c r="K1274" s="47" t="s">
        <v>12</v>
      </c>
      <c r="L1274" s="47" t="s">
        <v>42</v>
      </c>
      <c r="M1274" s="20"/>
    </row>
    <row r="1275" spans="1:13" x14ac:dyDescent="0.25">
      <c r="A1275" s="47" t="str">
        <f>IF('Hospitalisation Details'!A1275:A3617="?","Unidentified",'Hospitalisation Details'!A1275)</f>
        <v>Id1063</v>
      </c>
      <c r="B1275" s="47">
        <f>IF('Hospitalisation Details'!B1275="?",AVERAGE('Hospitalisation Details'!$B$2:$B$2344),'Hospitalisation Details'!B1275)</f>
        <v>1969</v>
      </c>
      <c r="C1275" s="79" t="str">
        <f>IF(OR(('Hospitalisation Details'!C1275="?"),ISBLANK('Hospitalisation Details'!C1275:C3617)),"Sep",'Hospitalisation Details'!C1275)</f>
        <v>Dec</v>
      </c>
      <c r="D1275" s="70">
        <v>25</v>
      </c>
      <c r="E1275" s="47" t="s">
        <v>1308</v>
      </c>
      <c r="F1275" s="80" t="s">
        <v>7255</v>
      </c>
      <c r="G1275" s="70">
        <v>53</v>
      </c>
      <c r="H1275" s="47">
        <v>1</v>
      </c>
      <c r="I1275" s="48">
        <v>10579.71</v>
      </c>
      <c r="J1275" s="47" t="s">
        <v>12</v>
      </c>
      <c r="K1275" s="47" t="s">
        <v>12</v>
      </c>
      <c r="L1275" s="47" t="s">
        <v>13</v>
      </c>
      <c r="M1275" s="20"/>
    </row>
    <row r="1276" spans="1:13" x14ac:dyDescent="0.25">
      <c r="A1276" s="47" t="str">
        <f>IF('Hospitalisation Details'!A1276:A3618="?","Unidentified",'Hospitalisation Details'!A1276)</f>
        <v>Id1062</v>
      </c>
      <c r="B1276" s="47">
        <f>IF('Hospitalisation Details'!B1276="?",AVERAGE('Hospitalisation Details'!$B$2:$B$2344),'Hospitalisation Details'!B1276)</f>
        <v>1966</v>
      </c>
      <c r="C1276" s="79" t="str">
        <f>IF(OR(('Hospitalisation Details'!C1276="?"),ISBLANK('Hospitalisation Details'!C1276:C3618)),"Sep",'Hospitalisation Details'!C1276)</f>
        <v>Nov</v>
      </c>
      <c r="D1276" s="70">
        <v>3</v>
      </c>
      <c r="E1276" s="47" t="s">
        <v>1309</v>
      </c>
      <c r="F1276" s="80" t="s">
        <v>7256</v>
      </c>
      <c r="G1276" s="70">
        <v>56</v>
      </c>
      <c r="H1276" s="47">
        <v>0</v>
      </c>
      <c r="I1276" s="48">
        <v>10594.23</v>
      </c>
      <c r="J1276" s="47" t="s">
        <v>12</v>
      </c>
      <c r="K1276" s="47" t="s">
        <v>12</v>
      </c>
      <c r="L1276" s="47" t="s">
        <v>13</v>
      </c>
      <c r="M1276" s="20"/>
    </row>
    <row r="1277" spans="1:13" x14ac:dyDescent="0.25">
      <c r="A1277" s="47" t="str">
        <f>IF('Hospitalisation Details'!A1277:A3619="?","Unidentified",'Hospitalisation Details'!A1277)</f>
        <v>Id1061</v>
      </c>
      <c r="B1277" s="47">
        <f>IF('Hospitalisation Details'!B1277="?",AVERAGE('Hospitalisation Details'!$B$2:$B$2344),'Hospitalisation Details'!B1277)</f>
        <v>1967</v>
      </c>
      <c r="C1277" s="79" t="str">
        <f>IF(OR(('Hospitalisation Details'!C1277="?"),ISBLANK('Hospitalisation Details'!C1277:C3619)),"Sep",'Hospitalisation Details'!C1277)</f>
        <v>Nov</v>
      </c>
      <c r="D1277" s="70">
        <v>29</v>
      </c>
      <c r="E1277" s="47" t="s">
        <v>1310</v>
      </c>
      <c r="F1277" s="80" t="s">
        <v>7257</v>
      </c>
      <c r="G1277" s="70">
        <v>55</v>
      </c>
      <c r="H1277" s="47">
        <v>0</v>
      </c>
      <c r="I1277" s="48">
        <v>10594.5</v>
      </c>
      <c r="J1277" s="47" t="s">
        <v>12</v>
      </c>
      <c r="K1277" s="47" t="s">
        <v>16</v>
      </c>
      <c r="L1277" s="47" t="s">
        <v>23</v>
      </c>
      <c r="M1277" s="20"/>
    </row>
    <row r="1278" spans="1:13" x14ac:dyDescent="0.25">
      <c r="A1278" s="47" t="str">
        <f>IF('Hospitalisation Details'!A1278:A3620="?","Unidentified",'Hospitalisation Details'!A1278)</f>
        <v>Id1060</v>
      </c>
      <c r="B1278" s="47">
        <f>IF('Hospitalisation Details'!B1278="?",AVERAGE('Hospitalisation Details'!$B$2:$B$2344),'Hospitalisation Details'!B1278)</f>
        <v>1972</v>
      </c>
      <c r="C1278" s="79" t="str">
        <f>IF(OR(('Hospitalisation Details'!C1278="?"),ISBLANK('Hospitalisation Details'!C1278:C3620)),"Sep",'Hospitalisation Details'!C1278)</f>
        <v>Dec</v>
      </c>
      <c r="D1278" s="70">
        <v>14</v>
      </c>
      <c r="E1278" s="47" t="s">
        <v>1311</v>
      </c>
      <c r="F1278" s="80" t="s">
        <v>7258</v>
      </c>
      <c r="G1278" s="70">
        <v>50</v>
      </c>
      <c r="H1278" s="47">
        <v>3</v>
      </c>
      <c r="I1278" s="48">
        <v>10600.55</v>
      </c>
      <c r="J1278" s="47" t="s">
        <v>12</v>
      </c>
      <c r="K1278" s="47" t="s">
        <v>16</v>
      </c>
      <c r="L1278" s="47" t="s">
        <v>23</v>
      </c>
      <c r="M1278" s="20"/>
    </row>
    <row r="1279" spans="1:13" x14ac:dyDescent="0.25">
      <c r="A1279" s="47" t="str">
        <f>IF('Hospitalisation Details'!A1279:A3621="?","Unidentified",'Hospitalisation Details'!A1279)</f>
        <v>Id1059</v>
      </c>
      <c r="B1279" s="47">
        <f>IF('Hospitalisation Details'!B1279="?",AVERAGE('Hospitalisation Details'!$B$2:$B$2344),'Hospitalisation Details'!B1279)</f>
        <v>1966</v>
      </c>
      <c r="C1279" s="79" t="str">
        <f>IF(OR(('Hospitalisation Details'!C1279="?"),ISBLANK('Hospitalisation Details'!C1279:C3621)),"Sep",'Hospitalisation Details'!C1279)</f>
        <v>Jul</v>
      </c>
      <c r="D1279" s="70">
        <v>20</v>
      </c>
      <c r="E1279" s="47" t="s">
        <v>1312</v>
      </c>
      <c r="F1279" s="80" t="s">
        <v>7259</v>
      </c>
      <c r="G1279" s="70">
        <v>56</v>
      </c>
      <c r="H1279" s="47">
        <v>0</v>
      </c>
      <c r="I1279" s="48">
        <v>10601.41</v>
      </c>
      <c r="J1279" s="47" t="s">
        <v>12</v>
      </c>
      <c r="K1279" s="47" t="s">
        <v>11</v>
      </c>
      <c r="L1279" s="47" t="s">
        <v>42</v>
      </c>
      <c r="M1279" s="20"/>
    </row>
    <row r="1280" spans="1:13" x14ac:dyDescent="0.25">
      <c r="A1280" s="47" t="str">
        <f>IF('Hospitalisation Details'!A1280:A3622="?","Unidentified",'Hospitalisation Details'!A1280)</f>
        <v>Id1058</v>
      </c>
      <c r="B1280" s="47">
        <f>IF('Hospitalisation Details'!B1280="?",AVERAGE('Hospitalisation Details'!$B$2:$B$2344),'Hospitalisation Details'!B1280)</f>
        <v>1967</v>
      </c>
      <c r="C1280" s="79" t="str">
        <f>IF(OR(('Hospitalisation Details'!C1280="?"),ISBLANK('Hospitalisation Details'!C1280:C3622)),"Sep",'Hospitalisation Details'!C1280)</f>
        <v>Jun</v>
      </c>
      <c r="D1280" s="70">
        <v>23</v>
      </c>
      <c r="E1280" s="47" t="s">
        <v>1313</v>
      </c>
      <c r="F1280" s="80" t="s">
        <v>7260</v>
      </c>
      <c r="G1280" s="70">
        <v>55</v>
      </c>
      <c r="H1280" s="47">
        <v>0</v>
      </c>
      <c r="I1280" s="48">
        <v>10601.63</v>
      </c>
      <c r="J1280" s="47" t="s">
        <v>12</v>
      </c>
      <c r="K1280" s="47" t="s">
        <v>11</v>
      </c>
      <c r="L1280" s="47" t="s">
        <v>23</v>
      </c>
      <c r="M1280" s="20"/>
    </row>
    <row r="1281" spans="1:13" x14ac:dyDescent="0.25">
      <c r="A1281" s="47" t="str">
        <f>IF('Hospitalisation Details'!A1281:A3623="?","Unidentified",'Hospitalisation Details'!A1281)</f>
        <v>Id1057</v>
      </c>
      <c r="B1281" s="47">
        <f>IF('Hospitalisation Details'!B1281="?",AVERAGE('Hospitalisation Details'!$B$2:$B$2344),'Hospitalisation Details'!B1281)</f>
        <v>1966</v>
      </c>
      <c r="C1281" s="79" t="str">
        <f>IF(OR(('Hospitalisation Details'!C1281="?"),ISBLANK('Hospitalisation Details'!C1281:C3623)),"Sep",'Hospitalisation Details'!C1281)</f>
        <v>Jul</v>
      </c>
      <c r="D1281" s="70">
        <v>2</v>
      </c>
      <c r="E1281" s="47" t="s">
        <v>1314</v>
      </c>
      <c r="F1281" s="80" t="s">
        <v>7261</v>
      </c>
      <c r="G1281" s="70">
        <v>56</v>
      </c>
      <c r="H1281" s="47">
        <v>0</v>
      </c>
      <c r="I1281" s="48">
        <v>10602.39</v>
      </c>
      <c r="J1281" s="47" t="s">
        <v>12</v>
      </c>
      <c r="K1281" s="47" t="s">
        <v>12</v>
      </c>
      <c r="L1281" s="47" t="s">
        <v>42</v>
      </c>
      <c r="M1281" s="20"/>
    </row>
    <row r="1282" spans="1:13" x14ac:dyDescent="0.25">
      <c r="A1282" s="47" t="str">
        <f>IF('Hospitalisation Details'!A1282:A3624="?","Unidentified",'Hospitalisation Details'!A1282)</f>
        <v>Id1056</v>
      </c>
      <c r="B1282" s="47">
        <f>IF('Hospitalisation Details'!B1282="?",AVERAGE('Hospitalisation Details'!$B$2:$B$2344),'Hospitalisation Details'!B1282)</f>
        <v>1965</v>
      </c>
      <c r="C1282" s="79" t="str">
        <f>IF(OR(('Hospitalisation Details'!C1282="?"),ISBLANK('Hospitalisation Details'!C1282:C3624)),"Sep",'Hospitalisation Details'!C1282)</f>
        <v>Jun</v>
      </c>
      <c r="D1282" s="70">
        <v>27</v>
      </c>
      <c r="E1282" s="47" t="s">
        <v>1315</v>
      </c>
      <c r="F1282" s="80" t="s">
        <v>7262</v>
      </c>
      <c r="G1282" s="70">
        <v>57</v>
      </c>
      <c r="H1282" s="47">
        <v>0</v>
      </c>
      <c r="I1282" s="48">
        <v>10608.67</v>
      </c>
      <c r="J1282" s="47" t="s">
        <v>12</v>
      </c>
      <c r="K1282" s="47" t="s">
        <v>12</v>
      </c>
      <c r="L1282" s="47" t="s">
        <v>23</v>
      </c>
      <c r="M1282" s="20"/>
    </row>
    <row r="1283" spans="1:13" x14ac:dyDescent="0.25">
      <c r="A1283" s="47" t="str">
        <f>IF('Hospitalisation Details'!A1283:A3625="?","Unidentified",'Hospitalisation Details'!A1283)</f>
        <v>Id1055</v>
      </c>
      <c r="B1283" s="47">
        <f>IF('Hospitalisation Details'!B1283="?",AVERAGE('Hospitalisation Details'!$B$2:$B$2344),'Hospitalisation Details'!B1283)</f>
        <v>1992</v>
      </c>
      <c r="C1283" s="79" t="str">
        <f>IF(OR(('Hospitalisation Details'!C1283="?"),ISBLANK('Hospitalisation Details'!C1283:C3625)),"Sep",'Hospitalisation Details'!C1283)</f>
        <v>Jul</v>
      </c>
      <c r="D1283" s="70">
        <v>23</v>
      </c>
      <c r="E1283" s="47" t="s">
        <v>1316</v>
      </c>
      <c r="F1283" s="80" t="s">
        <v>7263</v>
      </c>
      <c r="G1283" s="70">
        <v>30</v>
      </c>
      <c r="H1283" s="47">
        <v>0</v>
      </c>
      <c r="I1283" s="48">
        <v>10617.04</v>
      </c>
      <c r="J1283" s="47" t="s">
        <v>12</v>
      </c>
      <c r="K1283" s="47" t="s">
        <v>12</v>
      </c>
      <c r="L1283" s="47" t="s">
        <v>535</v>
      </c>
      <c r="M1283" s="20"/>
    </row>
    <row r="1284" spans="1:13" x14ac:dyDescent="0.25">
      <c r="A1284" s="47" t="str">
        <f>IF('Hospitalisation Details'!A1284:A3626="?","Unidentified",'Hospitalisation Details'!A1284)</f>
        <v>Id1054</v>
      </c>
      <c r="B1284" s="47">
        <f>IF('Hospitalisation Details'!B1284="?",AVERAGE('Hospitalisation Details'!$B$2:$B$2344),'Hospitalisation Details'!B1284)</f>
        <v>1990</v>
      </c>
      <c r="C1284" s="79" t="str">
        <f>IF(OR(('Hospitalisation Details'!C1284="?"),ISBLANK('Hospitalisation Details'!C1284:C3626)),"Sep",'Hospitalisation Details'!C1284)</f>
        <v>Jul</v>
      </c>
      <c r="D1284" s="70">
        <v>6</v>
      </c>
      <c r="E1284" s="47" t="s">
        <v>1317</v>
      </c>
      <c r="F1284" s="80" t="s">
        <v>6642</v>
      </c>
      <c r="G1284" s="70">
        <v>32</v>
      </c>
      <c r="H1284" s="47">
        <v>3</v>
      </c>
      <c r="I1284" s="48">
        <v>10620.26</v>
      </c>
      <c r="J1284" s="47" t="s">
        <v>12</v>
      </c>
      <c r="K1284" s="47" t="s">
        <v>12</v>
      </c>
      <c r="L1284" s="47" t="s">
        <v>23</v>
      </c>
      <c r="M1284" s="20"/>
    </row>
    <row r="1285" spans="1:13" x14ac:dyDescent="0.25">
      <c r="A1285" s="47" t="str">
        <f>IF('Hospitalisation Details'!A1285:A3627="?","Unidentified",'Hospitalisation Details'!A1285)</f>
        <v>Id1053</v>
      </c>
      <c r="B1285" s="47">
        <f>IF('Hospitalisation Details'!B1285="?",AVERAGE('Hospitalisation Details'!$B$2:$B$2344),'Hospitalisation Details'!B1285)</f>
        <v>1964</v>
      </c>
      <c r="C1285" s="79" t="str">
        <f>IF(OR(('Hospitalisation Details'!C1285="?"),ISBLANK('Hospitalisation Details'!C1285:C3627)),"Sep",'Hospitalisation Details'!C1285)</f>
        <v>Aug</v>
      </c>
      <c r="D1285" s="70">
        <v>8</v>
      </c>
      <c r="E1285" s="47" t="s">
        <v>1318</v>
      </c>
      <c r="F1285" s="80" t="s">
        <v>7264</v>
      </c>
      <c r="G1285" s="70">
        <v>58</v>
      </c>
      <c r="H1285" s="47">
        <v>0</v>
      </c>
      <c r="I1285" s="48">
        <v>10627.81</v>
      </c>
      <c r="J1285" s="47" t="s">
        <v>12</v>
      </c>
      <c r="K1285" s="47" t="s">
        <v>12</v>
      </c>
      <c r="L1285" s="47" t="s">
        <v>13</v>
      </c>
      <c r="M1285" s="20"/>
    </row>
    <row r="1286" spans="1:13" x14ac:dyDescent="0.25">
      <c r="A1286" s="47" t="str">
        <f>IF('Hospitalisation Details'!A1286:A3628="?","Unidentified",'Hospitalisation Details'!A1286)</f>
        <v>Id1052</v>
      </c>
      <c r="B1286" s="47">
        <f>IF('Hospitalisation Details'!B1286="?",AVERAGE('Hospitalisation Details'!$B$2:$B$2344),'Hospitalisation Details'!B1286)</f>
        <v>1976</v>
      </c>
      <c r="C1286" s="79" t="str">
        <f>IF(OR(('Hospitalisation Details'!C1286="?"),ISBLANK('Hospitalisation Details'!C1286:C3628)),"Sep",'Hospitalisation Details'!C1286)</f>
        <v>Nov</v>
      </c>
      <c r="D1286" s="70">
        <v>22</v>
      </c>
      <c r="E1286" s="47" t="s">
        <v>1319</v>
      </c>
      <c r="F1286" s="80" t="s">
        <v>7265</v>
      </c>
      <c r="G1286" s="70">
        <v>46</v>
      </c>
      <c r="H1286" s="47">
        <v>2</v>
      </c>
      <c r="I1286" s="48">
        <v>10665.44</v>
      </c>
      <c r="J1286" s="47" t="s">
        <v>12</v>
      </c>
      <c r="K1286" s="47" t="s">
        <v>11</v>
      </c>
      <c r="L1286" s="47" t="s">
        <v>300</v>
      </c>
      <c r="M1286" s="20"/>
    </row>
    <row r="1287" spans="1:13" x14ac:dyDescent="0.25">
      <c r="A1287" s="47" t="str">
        <f>IF('Hospitalisation Details'!A1287:A3629="?","Unidentified",'Hospitalisation Details'!A1287)</f>
        <v>Id1051</v>
      </c>
      <c r="B1287" s="47">
        <f>IF('Hospitalisation Details'!B1287="?",AVERAGE('Hospitalisation Details'!$B$2:$B$2344),'Hospitalisation Details'!B1287)</f>
        <v>1962</v>
      </c>
      <c r="C1287" s="79" t="str">
        <f>IF(OR(('Hospitalisation Details'!C1287="?"),ISBLANK('Hospitalisation Details'!C1287:C3629)),"Sep",'Hospitalisation Details'!C1287)</f>
        <v>Sep</v>
      </c>
      <c r="D1287" s="70">
        <v>7</v>
      </c>
      <c r="E1287" s="47" t="s">
        <v>1320</v>
      </c>
      <c r="F1287" s="80" t="s">
        <v>7266</v>
      </c>
      <c r="G1287" s="70">
        <v>60</v>
      </c>
      <c r="H1287" s="47">
        <v>0</v>
      </c>
      <c r="I1287" s="48">
        <v>10676.83</v>
      </c>
      <c r="J1287" s="47" t="s">
        <v>12</v>
      </c>
      <c r="K1287" s="47" t="s">
        <v>12</v>
      </c>
      <c r="L1287" s="47" t="s">
        <v>13</v>
      </c>
      <c r="M1287" s="20"/>
    </row>
    <row r="1288" spans="1:13" x14ac:dyDescent="0.25">
      <c r="A1288" s="47" t="str">
        <f>IF('Hospitalisation Details'!A1288:A3630="?","Unidentified",'Hospitalisation Details'!A1288)</f>
        <v>Id1050</v>
      </c>
      <c r="B1288" s="47">
        <f>IF('Hospitalisation Details'!B1288="?",AVERAGE('Hospitalisation Details'!$B$2:$B$2344),'Hospitalisation Details'!B1288)</f>
        <v>1977</v>
      </c>
      <c r="C1288" s="79" t="str">
        <f>IF(OR(('Hospitalisation Details'!C1288="?"),ISBLANK('Hospitalisation Details'!C1288:C3630)),"Sep",'Hospitalisation Details'!C1288)</f>
        <v>Aug</v>
      </c>
      <c r="D1288" s="70">
        <v>2</v>
      </c>
      <c r="E1288" s="47" t="s">
        <v>1321</v>
      </c>
      <c r="F1288" s="80" t="s">
        <v>7267</v>
      </c>
      <c r="G1288" s="70">
        <v>45</v>
      </c>
      <c r="H1288" s="47">
        <v>2</v>
      </c>
      <c r="I1288" s="48">
        <v>10690.11</v>
      </c>
      <c r="J1288" s="47" t="s">
        <v>12</v>
      </c>
      <c r="K1288" s="47" t="s">
        <v>11</v>
      </c>
      <c r="L1288" s="47" t="s">
        <v>300</v>
      </c>
      <c r="M1288" s="20"/>
    </row>
    <row r="1289" spans="1:13" x14ac:dyDescent="0.25">
      <c r="A1289" s="47" t="str">
        <f>IF('Hospitalisation Details'!A1289:A3631="?","Unidentified",'Hospitalisation Details'!A1289)</f>
        <v>Id1049</v>
      </c>
      <c r="B1289" s="47">
        <f>IF('Hospitalisation Details'!B1289="?",AVERAGE('Hospitalisation Details'!$B$2:$B$2344),'Hospitalisation Details'!B1289)</f>
        <v>1976</v>
      </c>
      <c r="C1289" s="79" t="str">
        <f>IF(OR(('Hospitalisation Details'!C1289="?"),ISBLANK('Hospitalisation Details'!C1289:C3631)),"Sep",'Hospitalisation Details'!C1289)</f>
        <v>Sep</v>
      </c>
      <c r="D1289" s="70">
        <v>30</v>
      </c>
      <c r="E1289" s="47" t="s">
        <v>1322</v>
      </c>
      <c r="F1289" s="80" t="s">
        <v>7268</v>
      </c>
      <c r="G1289" s="70">
        <v>46</v>
      </c>
      <c r="H1289" s="47">
        <v>2</v>
      </c>
      <c r="I1289" s="48">
        <v>10698.38</v>
      </c>
      <c r="J1289" s="47" t="s">
        <v>12</v>
      </c>
      <c r="K1289" s="47" t="s">
        <v>16</v>
      </c>
      <c r="L1289" s="47" t="s">
        <v>200</v>
      </c>
      <c r="M1289" s="20"/>
    </row>
    <row r="1290" spans="1:13" x14ac:dyDescent="0.25">
      <c r="A1290" s="47" t="str">
        <f>IF('Hospitalisation Details'!A1290:A3632="?","Unidentified",'Hospitalisation Details'!A1290)</f>
        <v>Id1048</v>
      </c>
      <c r="B1290" s="47">
        <f>IF('Hospitalisation Details'!B1290="?",AVERAGE('Hospitalisation Details'!$B$2:$B$2344),'Hospitalisation Details'!B1290)</f>
        <v>1972</v>
      </c>
      <c r="C1290" s="79" t="str">
        <f>IF(OR(('Hospitalisation Details'!C1290="?"),ISBLANK('Hospitalisation Details'!C1290:C3632)),"Sep",'Hospitalisation Details'!C1290)</f>
        <v>Oct</v>
      </c>
      <c r="D1290" s="70">
        <v>24</v>
      </c>
      <c r="E1290" s="47" t="s">
        <v>1323</v>
      </c>
      <c r="F1290" s="80" t="s">
        <v>7269</v>
      </c>
      <c r="G1290" s="70">
        <v>50</v>
      </c>
      <c r="H1290" s="47">
        <v>3</v>
      </c>
      <c r="I1290" s="48">
        <v>10702.64</v>
      </c>
      <c r="J1290" s="47" t="s">
        <v>12</v>
      </c>
      <c r="K1290" s="47" t="s">
        <v>12</v>
      </c>
      <c r="L1290" s="47" t="s">
        <v>13</v>
      </c>
      <c r="M1290" s="20"/>
    </row>
    <row r="1291" spans="1:13" x14ac:dyDescent="0.25">
      <c r="A1291" s="47" t="str">
        <f>IF('Hospitalisation Details'!A1291:A3633="?","Unidentified",'Hospitalisation Details'!A1291)</f>
        <v>Id1047</v>
      </c>
      <c r="B1291" s="47">
        <f>IF('Hospitalisation Details'!B1291="?",AVERAGE('Hospitalisation Details'!$B$2:$B$2344),'Hospitalisation Details'!B1291)</f>
        <v>1967</v>
      </c>
      <c r="C1291" s="79" t="str">
        <f>IF(OR(('Hospitalisation Details'!C1291="?"),ISBLANK('Hospitalisation Details'!C1291:C3633)),"Sep",'Hospitalisation Details'!C1291)</f>
        <v>Jul</v>
      </c>
      <c r="D1291" s="70">
        <v>30</v>
      </c>
      <c r="E1291" s="47" t="s">
        <v>1324</v>
      </c>
      <c r="F1291" s="80" t="s">
        <v>7270</v>
      </c>
      <c r="G1291" s="70">
        <v>55</v>
      </c>
      <c r="H1291" s="47">
        <v>0</v>
      </c>
      <c r="I1291" s="48">
        <v>10704.47</v>
      </c>
      <c r="J1291" s="47" t="s">
        <v>12</v>
      </c>
      <c r="K1291" s="47" t="s">
        <v>11</v>
      </c>
      <c r="L1291" s="47" t="s">
        <v>42</v>
      </c>
      <c r="M1291" s="20"/>
    </row>
    <row r="1292" spans="1:13" x14ac:dyDescent="0.25">
      <c r="A1292" s="47" t="str">
        <f>IF('Hospitalisation Details'!A1292:A3634="?","Unidentified",'Hospitalisation Details'!A1292)</f>
        <v>Id1046</v>
      </c>
      <c r="B1292" s="47">
        <f>IF('Hospitalisation Details'!B1292="?",AVERAGE('Hospitalisation Details'!$B$2:$B$2344),'Hospitalisation Details'!B1292)</f>
        <v>1967</v>
      </c>
      <c r="C1292" s="79" t="str">
        <f>IF(OR(('Hospitalisation Details'!C1292="?"),ISBLANK('Hospitalisation Details'!C1292:C3634)),"Sep",'Hospitalisation Details'!C1292)</f>
        <v>Oct</v>
      </c>
      <c r="D1292" s="70">
        <v>5</v>
      </c>
      <c r="E1292" s="47" t="s">
        <v>1325</v>
      </c>
      <c r="F1292" s="80" t="s">
        <v>7271</v>
      </c>
      <c r="G1292" s="70">
        <v>55</v>
      </c>
      <c r="H1292" s="47">
        <v>0</v>
      </c>
      <c r="I1292" s="48">
        <v>10713.64</v>
      </c>
      <c r="J1292" s="47" t="s">
        <v>12</v>
      </c>
      <c r="K1292" s="47" t="s">
        <v>12</v>
      </c>
      <c r="L1292" s="47" t="s">
        <v>42</v>
      </c>
      <c r="M1292" s="20"/>
    </row>
    <row r="1293" spans="1:13" x14ac:dyDescent="0.25">
      <c r="A1293" s="47" t="str">
        <f>IF('Hospitalisation Details'!A1293:A3635="?","Unidentified",'Hospitalisation Details'!A1293)</f>
        <v>Id1045</v>
      </c>
      <c r="B1293" s="47">
        <f>IF('Hospitalisation Details'!B1293="?",AVERAGE('Hospitalisation Details'!$B$2:$B$2344),'Hospitalisation Details'!B1293)</f>
        <v>1992</v>
      </c>
      <c r="C1293" s="79" t="str">
        <f>IF(OR(('Hospitalisation Details'!C1293="?"),ISBLANK('Hospitalisation Details'!C1293:C3635)),"Sep",'Hospitalisation Details'!C1293)</f>
        <v>Jun</v>
      </c>
      <c r="D1293" s="70">
        <v>25</v>
      </c>
      <c r="E1293" s="47" t="s">
        <v>1326</v>
      </c>
      <c r="F1293" s="80" t="s">
        <v>7272</v>
      </c>
      <c r="G1293" s="70">
        <v>30</v>
      </c>
      <c r="H1293" s="47">
        <v>0</v>
      </c>
      <c r="I1293" s="48">
        <v>10719.57</v>
      </c>
      <c r="J1293" s="47" t="s">
        <v>12</v>
      </c>
      <c r="K1293" s="47" t="s">
        <v>16</v>
      </c>
      <c r="L1293" s="47" t="s">
        <v>23</v>
      </c>
      <c r="M1293" s="20"/>
    </row>
    <row r="1294" spans="1:13" x14ac:dyDescent="0.25">
      <c r="A1294" s="47" t="str">
        <f>IF('Hospitalisation Details'!A1294:A3636="?","Unidentified",'Hospitalisation Details'!A1294)</f>
        <v>Id1044</v>
      </c>
      <c r="B1294" s="47">
        <f>IF('Hospitalisation Details'!B1294="?",AVERAGE('Hospitalisation Details'!$B$2:$B$2344),'Hospitalisation Details'!B1294)</f>
        <v>1974</v>
      </c>
      <c r="C1294" s="79" t="str">
        <f>IF(OR(('Hospitalisation Details'!C1294="?"),ISBLANK('Hospitalisation Details'!C1294:C3636)),"Sep",'Hospitalisation Details'!C1294)</f>
        <v>Dec</v>
      </c>
      <c r="D1294" s="70">
        <v>9</v>
      </c>
      <c r="E1294" s="47" t="s">
        <v>1327</v>
      </c>
      <c r="F1294" s="80" t="s">
        <v>7273</v>
      </c>
      <c r="G1294" s="70">
        <v>48</v>
      </c>
      <c r="H1294" s="47">
        <v>4</v>
      </c>
      <c r="I1294" s="48">
        <v>10736.87</v>
      </c>
      <c r="J1294" s="47" t="s">
        <v>12</v>
      </c>
      <c r="K1294" s="47" t="s">
        <v>16</v>
      </c>
      <c r="L1294" s="47" t="s">
        <v>168</v>
      </c>
      <c r="M1294" s="20"/>
    </row>
    <row r="1295" spans="1:13" x14ac:dyDescent="0.25">
      <c r="A1295" s="47" t="str">
        <f>IF('Hospitalisation Details'!A1295:A3637="?","Unidentified",'Hospitalisation Details'!A1295)</f>
        <v>Id1043</v>
      </c>
      <c r="B1295" s="47">
        <f>IF('Hospitalisation Details'!B1295="?",AVERAGE('Hospitalisation Details'!$B$2:$B$2344),'Hospitalisation Details'!B1295)</f>
        <v>1986</v>
      </c>
      <c r="C1295" s="79" t="str">
        <f>IF(OR(('Hospitalisation Details'!C1295="?"),ISBLANK('Hospitalisation Details'!C1295:C3637)),"Sep",'Hospitalisation Details'!C1295)</f>
        <v>Aug</v>
      </c>
      <c r="D1295" s="70">
        <v>29</v>
      </c>
      <c r="E1295" s="47" t="s">
        <v>1328</v>
      </c>
      <c r="F1295" s="80" t="s">
        <v>7274</v>
      </c>
      <c r="G1295" s="70">
        <v>36</v>
      </c>
      <c r="H1295" s="47">
        <v>3</v>
      </c>
      <c r="I1295" s="48">
        <v>10749.02</v>
      </c>
      <c r="J1295" s="47" t="s">
        <v>12</v>
      </c>
      <c r="K1295" s="47" t="s">
        <v>16</v>
      </c>
      <c r="L1295" s="47" t="s">
        <v>535</v>
      </c>
      <c r="M1295" s="20"/>
    </row>
    <row r="1296" spans="1:13" x14ac:dyDescent="0.25">
      <c r="A1296" s="47" t="str">
        <f>IF('Hospitalisation Details'!A1296:A3638="?","Unidentified",'Hospitalisation Details'!A1296)</f>
        <v>Id1042</v>
      </c>
      <c r="B1296" s="47">
        <f>IF('Hospitalisation Details'!B1296="?",AVERAGE('Hospitalisation Details'!$B$2:$B$2344),'Hospitalisation Details'!B1296)</f>
        <v>1989</v>
      </c>
      <c r="C1296" s="79" t="str">
        <f>IF(OR(('Hospitalisation Details'!C1296="?"),ISBLANK('Hospitalisation Details'!C1296:C3638)),"Sep",'Hospitalisation Details'!C1296)</f>
        <v>Nov</v>
      </c>
      <c r="D1296" s="70">
        <v>25</v>
      </c>
      <c r="E1296" s="47" t="s">
        <v>1329</v>
      </c>
      <c r="F1296" s="80" t="s">
        <v>6643</v>
      </c>
      <c r="G1296" s="70">
        <v>33</v>
      </c>
      <c r="H1296" s="47">
        <v>3</v>
      </c>
      <c r="I1296" s="48">
        <v>10769.75</v>
      </c>
      <c r="J1296" s="47" t="s">
        <v>12</v>
      </c>
      <c r="K1296" s="47" t="s">
        <v>11</v>
      </c>
      <c r="L1296" s="47" t="s">
        <v>632</v>
      </c>
      <c r="M1296" s="20"/>
    </row>
    <row r="1297" spans="1:13" x14ac:dyDescent="0.25">
      <c r="A1297" s="47" t="str">
        <f>IF('Hospitalisation Details'!A1297:A3639="?","Unidentified",'Hospitalisation Details'!A1297)</f>
        <v>Id1041</v>
      </c>
      <c r="B1297" s="47">
        <f>IF('Hospitalisation Details'!B1297="?",AVERAGE('Hospitalisation Details'!$B$2:$B$2344),'Hospitalisation Details'!B1297)</f>
        <v>1967</v>
      </c>
      <c r="C1297" s="79" t="str">
        <f>IF(OR(('Hospitalisation Details'!C1297="?"),ISBLANK('Hospitalisation Details'!C1297:C3639)),"Sep",'Hospitalisation Details'!C1297)</f>
        <v>Nov</v>
      </c>
      <c r="D1297" s="70">
        <v>11</v>
      </c>
      <c r="E1297" s="47" t="s">
        <v>1330</v>
      </c>
      <c r="F1297" s="80" t="s">
        <v>7275</v>
      </c>
      <c r="G1297" s="70">
        <v>55</v>
      </c>
      <c r="H1297" s="47">
        <v>1</v>
      </c>
      <c r="I1297" s="48">
        <v>10791.96</v>
      </c>
      <c r="J1297" s="47" t="s">
        <v>12</v>
      </c>
      <c r="K1297" s="47" t="s">
        <v>11</v>
      </c>
      <c r="L1297" s="47" t="s">
        <v>42</v>
      </c>
      <c r="M1297" s="20"/>
    </row>
    <row r="1298" spans="1:13" x14ac:dyDescent="0.25">
      <c r="A1298" s="47" t="str">
        <f>IF('Hospitalisation Details'!A1298:A3640="?","Unidentified",'Hospitalisation Details'!A1298)</f>
        <v>Id1040</v>
      </c>
      <c r="B1298" s="47">
        <f>IF('Hospitalisation Details'!B1298="?",AVERAGE('Hospitalisation Details'!$B$2:$B$2344),'Hospitalisation Details'!B1298)</f>
        <v>1999</v>
      </c>
      <c r="C1298" s="79" t="str">
        <f>IF(OR(('Hospitalisation Details'!C1298="?"),ISBLANK('Hospitalisation Details'!C1298:C3640)),"Sep",'Hospitalisation Details'!C1298)</f>
        <v>Dec</v>
      </c>
      <c r="D1298" s="70">
        <v>24</v>
      </c>
      <c r="E1298" s="47" t="s">
        <v>1331</v>
      </c>
      <c r="F1298" s="80" t="s">
        <v>6343</v>
      </c>
      <c r="G1298" s="70">
        <v>23</v>
      </c>
      <c r="H1298" s="47">
        <v>0</v>
      </c>
      <c r="I1298" s="48">
        <v>10795.94</v>
      </c>
      <c r="J1298" s="47" t="s">
        <v>12</v>
      </c>
      <c r="K1298" s="47" t="s">
        <v>16</v>
      </c>
      <c r="L1298" s="47" t="s">
        <v>42</v>
      </c>
      <c r="M1298" s="20"/>
    </row>
    <row r="1299" spans="1:13" x14ac:dyDescent="0.25">
      <c r="A1299" s="47" t="str">
        <f>IF('Hospitalisation Details'!A1299:A3641="?","Unidentified",'Hospitalisation Details'!A1299)</f>
        <v>Id1039</v>
      </c>
      <c r="B1299" s="47">
        <f>IF('Hospitalisation Details'!B1299="?",AVERAGE('Hospitalisation Details'!$B$2:$B$2344),'Hospitalisation Details'!B1299)</f>
        <v>1967</v>
      </c>
      <c r="C1299" s="79" t="str">
        <f>IF(OR(('Hospitalisation Details'!C1299="?"),ISBLANK('Hospitalisation Details'!C1299:C3641)),"Sep",'Hospitalisation Details'!C1299)</f>
        <v>Oct</v>
      </c>
      <c r="D1299" s="70">
        <v>23</v>
      </c>
      <c r="E1299" s="47" t="s">
        <v>1332</v>
      </c>
      <c r="F1299" s="80" t="s">
        <v>7276</v>
      </c>
      <c r="G1299" s="70">
        <v>55</v>
      </c>
      <c r="H1299" s="47">
        <v>0</v>
      </c>
      <c r="I1299" s="48">
        <v>10796.35</v>
      </c>
      <c r="J1299" s="47" t="s">
        <v>12</v>
      </c>
      <c r="K1299" s="47" t="s">
        <v>16</v>
      </c>
      <c r="L1299" s="47" t="s">
        <v>166</v>
      </c>
      <c r="M1299" s="20"/>
    </row>
    <row r="1300" spans="1:13" x14ac:dyDescent="0.25">
      <c r="A1300" s="47" t="str">
        <f>IF('Hospitalisation Details'!A1300:A3642="?","Unidentified",'Hospitalisation Details'!A1300)</f>
        <v>Id1038</v>
      </c>
      <c r="B1300" s="47">
        <f>IF('Hospitalisation Details'!B1300="?",AVERAGE('Hospitalisation Details'!$B$2:$B$2344),'Hospitalisation Details'!B1300)</f>
        <v>1970</v>
      </c>
      <c r="C1300" s="79" t="str">
        <f>IF(OR(('Hospitalisation Details'!C1300="?"),ISBLANK('Hospitalisation Details'!C1300:C3642)),"Sep",'Hospitalisation Details'!C1300)</f>
        <v>Oct</v>
      </c>
      <c r="D1300" s="70">
        <v>28</v>
      </c>
      <c r="E1300" s="47" t="s">
        <v>1333</v>
      </c>
      <c r="F1300" s="80" t="s">
        <v>7277</v>
      </c>
      <c r="G1300" s="70">
        <v>52</v>
      </c>
      <c r="H1300" s="47">
        <v>1</v>
      </c>
      <c r="I1300" s="48">
        <v>10797.34</v>
      </c>
      <c r="J1300" s="47" t="s">
        <v>12</v>
      </c>
      <c r="K1300" s="47" t="s">
        <v>11</v>
      </c>
      <c r="L1300" s="47" t="s">
        <v>249</v>
      </c>
      <c r="M1300" s="20"/>
    </row>
    <row r="1301" spans="1:13" x14ac:dyDescent="0.25">
      <c r="A1301" s="47" t="str">
        <f>IF('Hospitalisation Details'!A1301:A3643="?","Unidentified",'Hospitalisation Details'!A1301)</f>
        <v>Id1037</v>
      </c>
      <c r="B1301" s="47">
        <f>IF('Hospitalisation Details'!B1301="?",AVERAGE('Hospitalisation Details'!$B$2:$B$2344),'Hospitalisation Details'!B1301)</f>
        <v>1970</v>
      </c>
      <c r="C1301" s="79" t="str">
        <f>IF(OR(('Hospitalisation Details'!C1301="?"),ISBLANK('Hospitalisation Details'!C1301:C3643)),"Sep",'Hospitalisation Details'!C1301)</f>
        <v>Dec</v>
      </c>
      <c r="D1301" s="70">
        <v>18</v>
      </c>
      <c r="E1301" s="47" t="s">
        <v>1334</v>
      </c>
      <c r="F1301" s="80" t="s">
        <v>7278</v>
      </c>
      <c r="G1301" s="70">
        <v>52</v>
      </c>
      <c r="H1301" s="47">
        <v>2</v>
      </c>
      <c r="I1301" s="48">
        <v>10806.84</v>
      </c>
      <c r="J1301" s="47" t="s">
        <v>12</v>
      </c>
      <c r="K1301" s="47" t="s">
        <v>11</v>
      </c>
      <c r="L1301" s="47" t="s">
        <v>42</v>
      </c>
      <c r="M1301" s="20"/>
    </row>
    <row r="1302" spans="1:13" x14ac:dyDescent="0.25">
      <c r="A1302" s="47" t="str">
        <f>IF('Hospitalisation Details'!A1302:A3644="?","Unidentified",'Hospitalisation Details'!A1302)</f>
        <v>Id1036</v>
      </c>
      <c r="B1302" s="47">
        <f>IF('Hospitalisation Details'!B1302="?",AVERAGE('Hospitalisation Details'!$B$2:$B$2344),'Hospitalisation Details'!B1302)</f>
        <v>1967</v>
      </c>
      <c r="C1302" s="79" t="str">
        <f>IF(OR(('Hospitalisation Details'!C1302="?"),ISBLANK('Hospitalisation Details'!C1302:C3644)),"Sep",'Hospitalisation Details'!C1302)</f>
        <v>Oct</v>
      </c>
      <c r="D1302" s="70">
        <v>2</v>
      </c>
      <c r="E1302" s="47" t="s">
        <v>1335</v>
      </c>
      <c r="F1302" s="80" t="s">
        <v>7279</v>
      </c>
      <c r="G1302" s="70">
        <v>55</v>
      </c>
      <c r="H1302" s="47">
        <v>1</v>
      </c>
      <c r="I1302" s="48">
        <v>10807.49</v>
      </c>
      <c r="J1302" s="47" t="s">
        <v>12</v>
      </c>
      <c r="K1302" s="47" t="s">
        <v>11</v>
      </c>
      <c r="L1302" s="47" t="s">
        <v>13</v>
      </c>
      <c r="M1302" s="20"/>
    </row>
    <row r="1303" spans="1:13" x14ac:dyDescent="0.25">
      <c r="A1303" s="47" t="str">
        <f>IF('Hospitalisation Details'!A1303:A3645="?","Unidentified",'Hospitalisation Details'!A1303)</f>
        <v>Id1035</v>
      </c>
      <c r="B1303" s="47">
        <f>IF('Hospitalisation Details'!B1303="?",AVERAGE('Hospitalisation Details'!$B$2:$B$2344),'Hospitalisation Details'!B1303)</f>
        <v>1968</v>
      </c>
      <c r="C1303" s="79" t="str">
        <f>IF(OR(('Hospitalisation Details'!C1303="?"),ISBLANK('Hospitalisation Details'!C1303:C3645)),"Sep",'Hospitalisation Details'!C1303)</f>
        <v>Jul</v>
      </c>
      <c r="D1303" s="70">
        <v>28</v>
      </c>
      <c r="E1303" s="47" t="s">
        <v>1336</v>
      </c>
      <c r="F1303" s="80" t="s">
        <v>7280</v>
      </c>
      <c r="G1303" s="70">
        <v>54</v>
      </c>
      <c r="H1303" s="47">
        <v>1</v>
      </c>
      <c r="I1303" s="48">
        <v>10825.25</v>
      </c>
      <c r="J1303" s="47" t="s">
        <v>12</v>
      </c>
      <c r="K1303" s="47" t="s">
        <v>12</v>
      </c>
      <c r="L1303" s="47" t="s">
        <v>23</v>
      </c>
      <c r="M1303" s="20"/>
    </row>
    <row r="1304" spans="1:13" x14ac:dyDescent="0.25">
      <c r="A1304" s="47" t="str">
        <f>IF('Hospitalisation Details'!A1304:A3646="?","Unidentified",'Hospitalisation Details'!A1304)</f>
        <v>Id1034</v>
      </c>
      <c r="B1304" s="47">
        <f>IF('Hospitalisation Details'!B1304="?",AVERAGE('Hospitalisation Details'!$B$2:$B$2344),'Hospitalisation Details'!B1304)</f>
        <v>1971</v>
      </c>
      <c r="C1304" s="79" t="str">
        <f>IF(OR(('Hospitalisation Details'!C1304="?"),ISBLANK('Hospitalisation Details'!C1304:C3646)),"Sep",'Hospitalisation Details'!C1304)</f>
        <v>Dec</v>
      </c>
      <c r="D1304" s="70">
        <v>20</v>
      </c>
      <c r="E1304" s="47" t="s">
        <v>1337</v>
      </c>
      <c r="F1304" s="80" t="s">
        <v>7281</v>
      </c>
      <c r="G1304" s="70">
        <v>51</v>
      </c>
      <c r="H1304" s="47">
        <v>2</v>
      </c>
      <c r="I1304" s="48">
        <v>10848.13</v>
      </c>
      <c r="J1304" s="47" t="s">
        <v>12</v>
      </c>
      <c r="K1304" s="47" t="s">
        <v>12</v>
      </c>
      <c r="L1304" s="47" t="s">
        <v>23</v>
      </c>
      <c r="M1304" s="20"/>
    </row>
    <row r="1305" spans="1:13" x14ac:dyDescent="0.25">
      <c r="A1305" s="47" t="str">
        <f>IF('Hospitalisation Details'!A1305:A3647="?","Unidentified",'Hospitalisation Details'!A1305)</f>
        <v>Id1033</v>
      </c>
      <c r="B1305" s="47">
        <f>IF('Hospitalisation Details'!B1305="?",AVERAGE('Hospitalisation Details'!$B$2:$B$2344),'Hospitalisation Details'!B1305)</f>
        <v>1994</v>
      </c>
      <c r="C1305" s="79" t="str">
        <f>IF(OR(('Hospitalisation Details'!C1305="?"),ISBLANK('Hospitalisation Details'!C1305:C3647)),"Sep",'Hospitalisation Details'!C1305)</f>
        <v>Sep</v>
      </c>
      <c r="D1305" s="70">
        <v>6</v>
      </c>
      <c r="E1305" s="47" t="s">
        <v>1338</v>
      </c>
      <c r="F1305" s="80" t="s">
        <v>7282</v>
      </c>
      <c r="G1305" s="70">
        <v>28</v>
      </c>
      <c r="H1305" s="47">
        <v>0</v>
      </c>
      <c r="I1305" s="48">
        <v>10886.66</v>
      </c>
      <c r="J1305" s="47" t="s">
        <v>12</v>
      </c>
      <c r="K1305" s="47" t="s">
        <v>12</v>
      </c>
      <c r="L1305" s="47" t="s">
        <v>23</v>
      </c>
      <c r="M1305" s="20"/>
    </row>
    <row r="1306" spans="1:13" x14ac:dyDescent="0.25">
      <c r="A1306" s="47" t="str">
        <f>IF('Hospitalisation Details'!A1306:A3648="?","Unidentified",'Hospitalisation Details'!A1306)</f>
        <v>Id1032</v>
      </c>
      <c r="B1306" s="47">
        <f>IF('Hospitalisation Details'!B1306="?",AVERAGE('Hospitalisation Details'!$B$2:$B$2344),'Hospitalisation Details'!B1306)</f>
        <v>1968</v>
      </c>
      <c r="C1306" s="79" t="str">
        <f>IF(OR(('Hospitalisation Details'!C1306="?"),ISBLANK('Hospitalisation Details'!C1306:C3648)),"Sep",'Hospitalisation Details'!C1306)</f>
        <v>Nov</v>
      </c>
      <c r="D1306" s="70">
        <v>13</v>
      </c>
      <c r="E1306" s="47" t="s">
        <v>1339</v>
      </c>
      <c r="F1306" s="80" t="s">
        <v>7283</v>
      </c>
      <c r="G1306" s="70">
        <v>54</v>
      </c>
      <c r="H1306" s="47">
        <v>0</v>
      </c>
      <c r="I1306" s="48">
        <v>10923.93</v>
      </c>
      <c r="J1306" s="47" t="s">
        <v>12</v>
      </c>
      <c r="K1306" s="47" t="s">
        <v>16</v>
      </c>
      <c r="L1306" s="47" t="s">
        <v>247</v>
      </c>
      <c r="M1306" s="20"/>
    </row>
    <row r="1307" spans="1:13" x14ac:dyDescent="0.25">
      <c r="A1307" s="47" t="str">
        <f>IF('Hospitalisation Details'!A1307:A3649="?","Unidentified",'Hospitalisation Details'!A1307)</f>
        <v>Id1031</v>
      </c>
      <c r="B1307" s="47">
        <f>IF('Hospitalisation Details'!B1307="?",AVERAGE('Hospitalisation Details'!$B$2:$B$2344),'Hospitalisation Details'!B1307)</f>
        <v>1968</v>
      </c>
      <c r="C1307" s="79" t="str">
        <f>IF(OR(('Hospitalisation Details'!C1307="?"),ISBLANK('Hospitalisation Details'!C1307:C3649)),"Sep",'Hospitalisation Details'!C1307)</f>
        <v>Nov</v>
      </c>
      <c r="D1307" s="70">
        <v>12</v>
      </c>
      <c r="E1307" s="47" t="s">
        <v>1340</v>
      </c>
      <c r="F1307" s="80" t="s">
        <v>7284</v>
      </c>
      <c r="G1307" s="70">
        <v>54</v>
      </c>
      <c r="H1307" s="47">
        <v>1</v>
      </c>
      <c r="I1307" s="48">
        <v>10928.85</v>
      </c>
      <c r="J1307" s="47" t="s">
        <v>12</v>
      </c>
      <c r="K1307" s="47" t="s">
        <v>12</v>
      </c>
      <c r="L1307" s="47" t="s">
        <v>13</v>
      </c>
      <c r="M1307" s="20"/>
    </row>
    <row r="1308" spans="1:13" x14ac:dyDescent="0.25">
      <c r="A1308" s="47" t="str">
        <f>IF('Hospitalisation Details'!A1308:A3650="?","Unidentified",'Hospitalisation Details'!A1308)</f>
        <v>Id1030</v>
      </c>
      <c r="B1308" s="47">
        <f>IF('Hospitalisation Details'!B1308="?",AVERAGE('Hospitalisation Details'!$B$2:$B$2344),'Hospitalisation Details'!B1308)</f>
        <v>1969</v>
      </c>
      <c r="C1308" s="79" t="str">
        <f>IF(OR(('Hospitalisation Details'!C1308="?"),ISBLANK('Hospitalisation Details'!C1308:C3650)),"Sep",'Hospitalisation Details'!C1308)</f>
        <v>Nov</v>
      </c>
      <c r="D1308" s="70">
        <v>10</v>
      </c>
      <c r="E1308" s="47" t="s">
        <v>1341</v>
      </c>
      <c r="F1308" s="80" t="s">
        <v>7285</v>
      </c>
      <c r="G1308" s="70">
        <v>53</v>
      </c>
      <c r="H1308" s="47">
        <v>1</v>
      </c>
      <c r="I1308" s="48">
        <v>10942.13</v>
      </c>
      <c r="J1308" s="47" t="s">
        <v>12</v>
      </c>
      <c r="K1308" s="47" t="s">
        <v>12</v>
      </c>
      <c r="L1308" s="47" t="s">
        <v>23</v>
      </c>
      <c r="M1308" s="20"/>
    </row>
    <row r="1309" spans="1:13" x14ac:dyDescent="0.25">
      <c r="A1309" s="47" t="str">
        <f>IF('Hospitalisation Details'!A1309:A3651="?","Unidentified",'Hospitalisation Details'!A1309)</f>
        <v>Id1029</v>
      </c>
      <c r="B1309" s="47">
        <f>IF('Hospitalisation Details'!B1309="?",AVERAGE('Hospitalisation Details'!$B$2:$B$2344),'Hospitalisation Details'!B1309)</f>
        <v>1965</v>
      </c>
      <c r="C1309" s="79" t="str">
        <f>IF(OR(('Hospitalisation Details'!C1309="?"),ISBLANK('Hospitalisation Details'!C1309:C3651)),"Sep",'Hospitalisation Details'!C1309)</f>
        <v>Dec</v>
      </c>
      <c r="D1309" s="70">
        <v>4</v>
      </c>
      <c r="E1309" s="47" t="s">
        <v>1342</v>
      </c>
      <c r="F1309" s="80" t="s">
        <v>7286</v>
      </c>
      <c r="G1309" s="70">
        <v>57</v>
      </c>
      <c r="H1309" s="47">
        <v>0</v>
      </c>
      <c r="I1309" s="48">
        <v>10959.33</v>
      </c>
      <c r="J1309" s="47" t="s">
        <v>12</v>
      </c>
      <c r="K1309" s="47" t="s">
        <v>12</v>
      </c>
      <c r="L1309" s="47" t="s">
        <v>42</v>
      </c>
      <c r="M1309" s="20"/>
    </row>
    <row r="1310" spans="1:13" x14ac:dyDescent="0.25">
      <c r="A1310" s="47" t="str">
        <f>IF('Hospitalisation Details'!A1310:A3652="?","Unidentified",'Hospitalisation Details'!A1310)</f>
        <v>Id1028</v>
      </c>
      <c r="B1310" s="47">
        <f>IF('Hospitalisation Details'!B1310="?",AVERAGE('Hospitalisation Details'!$B$2:$B$2344),'Hospitalisation Details'!B1310)</f>
        <v>1969</v>
      </c>
      <c r="C1310" s="79" t="str">
        <f>IF(OR(('Hospitalisation Details'!C1310="?"),ISBLANK('Hospitalisation Details'!C1310:C3652)),"Sep",'Hospitalisation Details'!C1310)</f>
        <v>Aug</v>
      </c>
      <c r="D1310" s="70">
        <v>14</v>
      </c>
      <c r="E1310" s="47" t="s">
        <v>1343</v>
      </c>
      <c r="F1310" s="80" t="s">
        <v>7287</v>
      </c>
      <c r="G1310" s="70">
        <v>53</v>
      </c>
      <c r="H1310" s="47">
        <v>1</v>
      </c>
      <c r="I1310" s="48">
        <v>10959.69</v>
      </c>
      <c r="J1310" s="47" t="s">
        <v>12</v>
      </c>
      <c r="K1310" s="47" t="s">
        <v>12</v>
      </c>
      <c r="L1310" s="47" t="s">
        <v>23</v>
      </c>
      <c r="M1310" s="20"/>
    </row>
    <row r="1311" spans="1:13" x14ac:dyDescent="0.25">
      <c r="A1311" s="47" t="str">
        <f>IF('Hospitalisation Details'!A1311:A3653="?","Unidentified",'Hospitalisation Details'!A1311)</f>
        <v>Id1027</v>
      </c>
      <c r="B1311" s="47">
        <f>IF('Hospitalisation Details'!B1311="?",AVERAGE('Hospitalisation Details'!$B$2:$B$2344),'Hospitalisation Details'!B1311)</f>
        <v>1965</v>
      </c>
      <c r="C1311" s="79" t="str">
        <f>IF(OR(('Hospitalisation Details'!C1311="?"),ISBLANK('Hospitalisation Details'!C1311:C3653)),"Sep",'Hospitalisation Details'!C1311)</f>
        <v>Jun</v>
      </c>
      <c r="D1311" s="70">
        <v>19</v>
      </c>
      <c r="E1311" s="47" t="s">
        <v>1344</v>
      </c>
      <c r="F1311" s="80" t="s">
        <v>7288</v>
      </c>
      <c r="G1311" s="70">
        <v>57</v>
      </c>
      <c r="H1311" s="47">
        <v>0</v>
      </c>
      <c r="I1311" s="48">
        <v>10965.45</v>
      </c>
      <c r="J1311" s="47" t="s">
        <v>12</v>
      </c>
      <c r="K1311" s="47" t="s">
        <v>11</v>
      </c>
      <c r="L1311" s="47" t="s">
        <v>42</v>
      </c>
      <c r="M1311" s="20"/>
    </row>
    <row r="1312" spans="1:13" x14ac:dyDescent="0.25">
      <c r="A1312" s="47" t="str">
        <f>IF('Hospitalisation Details'!A1312:A3654="?","Unidentified",'Hospitalisation Details'!A1312)</f>
        <v>Id1026</v>
      </c>
      <c r="B1312" s="47">
        <f>IF('Hospitalisation Details'!B1312="?",AVERAGE('Hospitalisation Details'!$B$2:$B$2344),'Hospitalisation Details'!B1312)</f>
        <v>1966</v>
      </c>
      <c r="C1312" s="79" t="str">
        <f>IF(OR(('Hospitalisation Details'!C1312="?"),ISBLANK('Hospitalisation Details'!C1312:C3654)),"Sep",'Hospitalisation Details'!C1312)</f>
        <v>Jul</v>
      </c>
      <c r="D1312" s="70">
        <v>9</v>
      </c>
      <c r="E1312" s="47" t="s">
        <v>1345</v>
      </c>
      <c r="F1312" s="80" t="s">
        <v>6979</v>
      </c>
      <c r="G1312" s="70">
        <v>56</v>
      </c>
      <c r="H1312" s="47">
        <v>0</v>
      </c>
      <c r="I1312" s="48">
        <v>10976.25</v>
      </c>
      <c r="J1312" s="47" t="s">
        <v>12</v>
      </c>
      <c r="K1312" s="47" t="s">
        <v>11</v>
      </c>
      <c r="L1312" s="47" t="s">
        <v>23</v>
      </c>
      <c r="M1312" s="20"/>
    </row>
    <row r="1313" spans="1:13" x14ac:dyDescent="0.25">
      <c r="A1313" s="47" t="str">
        <f>IF('Hospitalisation Details'!A1313:A3655="?","Unidentified",'Hospitalisation Details'!A1313)</f>
        <v>Id1025</v>
      </c>
      <c r="B1313" s="47">
        <f>IF('Hospitalisation Details'!B1313="?",AVERAGE('Hospitalisation Details'!$B$2:$B$2344),'Hospitalisation Details'!B1313)</f>
        <v>1973</v>
      </c>
      <c r="C1313" s="79" t="str">
        <f>IF(OR(('Hospitalisation Details'!C1313="?"),ISBLANK('Hospitalisation Details'!C1313:C3655)),"Sep",'Hospitalisation Details'!C1313)</f>
        <v>Oct</v>
      </c>
      <c r="D1313" s="70">
        <v>21</v>
      </c>
      <c r="E1313" s="47" t="s">
        <v>1346</v>
      </c>
      <c r="F1313" s="80" t="s">
        <v>7289</v>
      </c>
      <c r="G1313" s="70">
        <v>49</v>
      </c>
      <c r="H1313" s="47">
        <v>4</v>
      </c>
      <c r="I1313" s="48">
        <v>10977.21</v>
      </c>
      <c r="J1313" s="47" t="s">
        <v>12</v>
      </c>
      <c r="K1313" s="47" t="s">
        <v>16</v>
      </c>
      <c r="L1313" s="47" t="s">
        <v>13</v>
      </c>
      <c r="M1313" s="20"/>
    </row>
    <row r="1314" spans="1:13" x14ac:dyDescent="0.25">
      <c r="A1314" s="47" t="str">
        <f>IF('Hospitalisation Details'!A1314:A3656="?","Unidentified",'Hospitalisation Details'!A1314)</f>
        <v>Id1024</v>
      </c>
      <c r="B1314" s="47">
        <f>IF('Hospitalisation Details'!B1314="?",AVERAGE('Hospitalisation Details'!$B$2:$B$2344),'Hospitalisation Details'!B1314)</f>
        <v>1965</v>
      </c>
      <c r="C1314" s="79" t="str">
        <f>IF(OR(('Hospitalisation Details'!C1314="?"),ISBLANK('Hospitalisation Details'!C1314:C3656)),"Sep",'Hospitalisation Details'!C1314)</f>
        <v>Dec</v>
      </c>
      <c r="D1314" s="70">
        <v>18</v>
      </c>
      <c r="E1314" s="47" t="s">
        <v>1347</v>
      </c>
      <c r="F1314" s="80" t="s">
        <v>7290</v>
      </c>
      <c r="G1314" s="70">
        <v>57</v>
      </c>
      <c r="H1314" s="47">
        <v>0</v>
      </c>
      <c r="I1314" s="48">
        <v>10982.5</v>
      </c>
      <c r="J1314" s="47" t="s">
        <v>12</v>
      </c>
      <c r="K1314" s="47" t="s">
        <v>12</v>
      </c>
      <c r="L1314" s="47" t="s">
        <v>13</v>
      </c>
      <c r="M1314" s="20"/>
    </row>
    <row r="1315" spans="1:13" x14ac:dyDescent="0.25">
      <c r="A1315" s="47" t="str">
        <f>IF('Hospitalisation Details'!A1315:A3657="?","Unidentified",'Hospitalisation Details'!A1315)</f>
        <v>Id1023</v>
      </c>
      <c r="B1315" s="47">
        <f>IF('Hospitalisation Details'!B1315="?",AVERAGE('Hospitalisation Details'!$B$2:$B$2344),'Hospitalisation Details'!B1315)</f>
        <v>2000</v>
      </c>
      <c r="C1315" s="79" t="str">
        <f>IF(OR(('Hospitalisation Details'!C1315="?"),ISBLANK('Hospitalisation Details'!C1315:C3657)),"Sep",'Hospitalisation Details'!C1315)</f>
        <v>Sep</v>
      </c>
      <c r="D1315" s="70">
        <v>17</v>
      </c>
      <c r="E1315" s="47" t="s">
        <v>1348</v>
      </c>
      <c r="F1315" s="80" t="s">
        <v>7291</v>
      </c>
      <c r="G1315" s="70">
        <v>22</v>
      </c>
      <c r="H1315" s="47">
        <v>0</v>
      </c>
      <c r="I1315" s="48">
        <v>10991.58</v>
      </c>
      <c r="J1315" s="47" t="s">
        <v>12</v>
      </c>
      <c r="K1315" s="47" t="s">
        <v>12</v>
      </c>
      <c r="L1315" s="47" t="s">
        <v>23</v>
      </c>
      <c r="M1315" s="20"/>
    </row>
    <row r="1316" spans="1:13" x14ac:dyDescent="0.25">
      <c r="A1316" s="47" t="str">
        <f>IF('Hospitalisation Details'!A1316:A3658="?","Unidentified",'Hospitalisation Details'!A1316)</f>
        <v>Id1022</v>
      </c>
      <c r="B1316" s="47">
        <f>IF('Hospitalisation Details'!B1316="?",AVERAGE('Hospitalisation Details'!$B$2:$B$2344),'Hospitalisation Details'!B1316)</f>
        <v>1968</v>
      </c>
      <c r="C1316" s="79" t="str">
        <f>IF(OR(('Hospitalisation Details'!C1316="?"),ISBLANK('Hospitalisation Details'!C1316:C3658)),"Sep",'Hospitalisation Details'!C1316)</f>
        <v>Oct</v>
      </c>
      <c r="D1316" s="70">
        <v>24</v>
      </c>
      <c r="E1316" s="47" t="s">
        <v>1349</v>
      </c>
      <c r="F1316" s="80" t="s">
        <v>7292</v>
      </c>
      <c r="G1316" s="70">
        <v>54</v>
      </c>
      <c r="H1316" s="47">
        <v>2</v>
      </c>
      <c r="I1316" s="48">
        <v>11013.71</v>
      </c>
      <c r="J1316" s="47" t="s">
        <v>12</v>
      </c>
      <c r="K1316" s="47" t="s">
        <v>16</v>
      </c>
      <c r="L1316" s="47" t="s">
        <v>13</v>
      </c>
      <c r="M1316" s="20"/>
    </row>
    <row r="1317" spans="1:13" x14ac:dyDescent="0.25">
      <c r="A1317" s="47" t="str">
        <f>IF('Hospitalisation Details'!A1317:A3659="?","Unidentified",'Hospitalisation Details'!A1317)</f>
        <v>Id1021</v>
      </c>
      <c r="B1317" s="47">
        <f>IF('Hospitalisation Details'!B1317="?",AVERAGE('Hospitalisation Details'!$B$2:$B$2344),'Hospitalisation Details'!B1317)</f>
        <v>1974</v>
      </c>
      <c r="C1317" s="79" t="str">
        <f>IF(OR(('Hospitalisation Details'!C1317="?"),ISBLANK('Hospitalisation Details'!C1317:C3659)),"Sep",'Hospitalisation Details'!C1317)</f>
        <v>Dec</v>
      </c>
      <c r="D1317" s="70">
        <v>15</v>
      </c>
      <c r="E1317" s="47" t="s">
        <v>1350</v>
      </c>
      <c r="F1317" s="80" t="s">
        <v>7293</v>
      </c>
      <c r="G1317" s="70">
        <v>48</v>
      </c>
      <c r="H1317" s="47">
        <v>4</v>
      </c>
      <c r="I1317" s="48">
        <v>11015.17</v>
      </c>
      <c r="J1317" s="47" t="s">
        <v>12</v>
      </c>
      <c r="K1317" s="47" t="s">
        <v>16</v>
      </c>
      <c r="L1317" s="47" t="s">
        <v>23</v>
      </c>
      <c r="M1317" s="20"/>
    </row>
    <row r="1318" spans="1:13" x14ac:dyDescent="0.25">
      <c r="A1318" s="47" t="str">
        <f>IF('Hospitalisation Details'!A1318:A3660="?","Unidentified",'Hospitalisation Details'!A1318)</f>
        <v>Id1020</v>
      </c>
      <c r="B1318" s="47">
        <f>IF('Hospitalisation Details'!B1318="?",AVERAGE('Hospitalisation Details'!$B$2:$B$2344),'Hospitalisation Details'!B1318)</f>
        <v>1991</v>
      </c>
      <c r="C1318" s="79" t="str">
        <f>IF(OR(('Hospitalisation Details'!C1318="?"),ISBLANK('Hospitalisation Details'!C1318:C3660)),"Sep",'Hospitalisation Details'!C1318)</f>
        <v>Jun</v>
      </c>
      <c r="D1318" s="70">
        <v>26</v>
      </c>
      <c r="E1318" s="47" t="s">
        <v>1351</v>
      </c>
      <c r="F1318" s="80" t="s">
        <v>7294</v>
      </c>
      <c r="G1318" s="70">
        <v>31</v>
      </c>
      <c r="H1318" s="47">
        <v>3</v>
      </c>
      <c r="I1318" s="48">
        <v>11018.05</v>
      </c>
      <c r="J1318" s="47" t="s">
        <v>12</v>
      </c>
      <c r="K1318" s="47" t="s">
        <v>11</v>
      </c>
      <c r="L1318" s="47" t="s">
        <v>23</v>
      </c>
      <c r="M1318" s="20"/>
    </row>
    <row r="1319" spans="1:13" x14ac:dyDescent="0.25">
      <c r="A1319" s="47" t="str">
        <f>IF('Hospitalisation Details'!A1319:A3661="?","Unidentified",'Hospitalisation Details'!A1319)</f>
        <v>Id1019</v>
      </c>
      <c r="B1319" s="47">
        <f>IF('Hospitalisation Details'!B1319="?",AVERAGE('Hospitalisation Details'!$B$2:$B$2344),'Hospitalisation Details'!B1319)</f>
        <v>1996</v>
      </c>
      <c r="C1319" s="79" t="str">
        <f>IF(OR(('Hospitalisation Details'!C1319="?"),ISBLANK('Hospitalisation Details'!C1319:C3661)),"Sep",'Hospitalisation Details'!C1319)</f>
        <v>Jul</v>
      </c>
      <c r="D1319" s="70">
        <v>21</v>
      </c>
      <c r="E1319" s="47" t="s">
        <v>1352</v>
      </c>
      <c r="F1319" s="80" t="s">
        <v>7295</v>
      </c>
      <c r="G1319" s="70">
        <v>26</v>
      </c>
      <c r="H1319" s="47">
        <v>0</v>
      </c>
      <c r="I1319" s="48">
        <v>11028.56</v>
      </c>
      <c r="J1319" s="47" t="s">
        <v>12</v>
      </c>
      <c r="K1319" s="47" t="s">
        <v>12</v>
      </c>
      <c r="L1319" s="47" t="s">
        <v>23</v>
      </c>
      <c r="M1319" s="20"/>
    </row>
    <row r="1320" spans="1:13" x14ac:dyDescent="0.25">
      <c r="A1320" s="47" t="str">
        <f>IF('Hospitalisation Details'!A1320:A3662="?","Unidentified",'Hospitalisation Details'!A1320)</f>
        <v>Id1018</v>
      </c>
      <c r="B1320" s="47">
        <f>IF('Hospitalisation Details'!B1320="?",AVERAGE('Hospitalisation Details'!$B$2:$B$2344),'Hospitalisation Details'!B1320)</f>
        <v>1974</v>
      </c>
      <c r="C1320" s="79" t="str">
        <f>IF(OR(('Hospitalisation Details'!C1320="?"),ISBLANK('Hospitalisation Details'!C1320:C3662)),"Sep",'Hospitalisation Details'!C1320)</f>
        <v>Dec</v>
      </c>
      <c r="D1320" s="70">
        <v>10</v>
      </c>
      <c r="E1320" s="47" t="s">
        <v>1353</v>
      </c>
      <c r="F1320" s="80" t="s">
        <v>7296</v>
      </c>
      <c r="G1320" s="70">
        <v>48</v>
      </c>
      <c r="H1320" s="47">
        <v>4</v>
      </c>
      <c r="I1320" s="48">
        <v>11033.66</v>
      </c>
      <c r="J1320" s="47" t="s">
        <v>12</v>
      </c>
      <c r="K1320" s="47" t="s">
        <v>12</v>
      </c>
      <c r="L1320" s="47" t="s">
        <v>23</v>
      </c>
      <c r="M1320" s="20"/>
    </row>
    <row r="1321" spans="1:13" x14ac:dyDescent="0.25">
      <c r="A1321" s="47" t="str">
        <f>IF('Hospitalisation Details'!A1321:A3663="?","Unidentified",'Hospitalisation Details'!A1321)</f>
        <v>Id1017</v>
      </c>
      <c r="B1321" s="47">
        <f>IF('Hospitalisation Details'!B1321="?",AVERAGE('Hospitalisation Details'!$B$2:$B$2344),'Hospitalisation Details'!B1321)</f>
        <v>1989</v>
      </c>
      <c r="C1321" s="79" t="str">
        <f>IF(OR(('Hospitalisation Details'!C1321="?"),ISBLANK('Hospitalisation Details'!C1321:C3663)),"Sep",'Hospitalisation Details'!C1321)</f>
        <v>Oct</v>
      </c>
      <c r="D1321" s="70">
        <v>25</v>
      </c>
      <c r="E1321" s="47" t="s">
        <v>1354</v>
      </c>
      <c r="F1321" s="80" t="s">
        <v>7297</v>
      </c>
      <c r="G1321" s="70">
        <v>33</v>
      </c>
      <c r="H1321" s="47">
        <v>3</v>
      </c>
      <c r="I1321" s="48">
        <v>11037.51</v>
      </c>
      <c r="J1321" s="47" t="s">
        <v>12</v>
      </c>
      <c r="K1321" s="47" t="s">
        <v>16</v>
      </c>
      <c r="L1321" s="47" t="s">
        <v>23</v>
      </c>
      <c r="M1321" s="20"/>
    </row>
    <row r="1322" spans="1:13" x14ac:dyDescent="0.25">
      <c r="A1322" s="47" t="str">
        <f>IF('Hospitalisation Details'!A1322:A3664="?","Unidentified",'Hospitalisation Details'!A1322)</f>
        <v>Id1016</v>
      </c>
      <c r="B1322" s="47">
        <f>IF('Hospitalisation Details'!B1322="?",AVERAGE('Hospitalisation Details'!$B$2:$B$2344),'Hospitalisation Details'!B1322)</f>
        <v>1974</v>
      </c>
      <c r="C1322" s="79" t="str">
        <f>IF(OR(('Hospitalisation Details'!C1322="?"),ISBLANK('Hospitalisation Details'!C1322:C3664)),"Sep",'Hospitalisation Details'!C1322)</f>
        <v>Aug</v>
      </c>
      <c r="D1322" s="70">
        <v>30</v>
      </c>
      <c r="E1322" s="47" t="s">
        <v>1355</v>
      </c>
      <c r="F1322" s="80" t="s">
        <v>7203</v>
      </c>
      <c r="G1322" s="70">
        <v>48</v>
      </c>
      <c r="H1322" s="47">
        <v>0</v>
      </c>
      <c r="I1322" s="48">
        <v>11037.85</v>
      </c>
      <c r="J1322" s="47" t="s">
        <v>12</v>
      </c>
      <c r="K1322" s="47" t="s">
        <v>11</v>
      </c>
      <c r="L1322" s="47" t="s">
        <v>200</v>
      </c>
      <c r="M1322" s="20"/>
    </row>
    <row r="1323" spans="1:13" x14ac:dyDescent="0.25">
      <c r="A1323" s="47" t="str">
        <f>IF('Hospitalisation Details'!A1323:A3665="?","Unidentified",'Hospitalisation Details'!A1323)</f>
        <v>Id1015</v>
      </c>
      <c r="B1323" s="47">
        <f>IF('Hospitalisation Details'!B1323="?",AVERAGE('Hospitalisation Details'!$B$2:$B$2344),'Hospitalisation Details'!B1323)</f>
        <v>2001</v>
      </c>
      <c r="C1323" s="79" t="str">
        <f>IF(OR(('Hospitalisation Details'!C1323="?"),ISBLANK('Hospitalisation Details'!C1323:C3665)),"Sep",'Hospitalisation Details'!C1323)</f>
        <v>Dec</v>
      </c>
      <c r="D1323" s="70">
        <v>17</v>
      </c>
      <c r="E1323" s="47" t="s">
        <v>1356</v>
      </c>
      <c r="F1323" s="80" t="s">
        <v>7298</v>
      </c>
      <c r="G1323" s="70">
        <v>21</v>
      </c>
      <c r="H1323" s="47">
        <v>0</v>
      </c>
      <c r="I1323" s="48">
        <v>11046.02</v>
      </c>
      <c r="J1323" s="47" t="s">
        <v>12</v>
      </c>
      <c r="K1323" s="47" t="s">
        <v>16</v>
      </c>
      <c r="L1323" s="47" t="s">
        <v>535</v>
      </c>
      <c r="M1323" s="20"/>
    </row>
    <row r="1324" spans="1:13" x14ac:dyDescent="0.25">
      <c r="A1324" s="47" t="str">
        <f>IF('Hospitalisation Details'!A1324:A3666="?","Unidentified",'Hospitalisation Details'!A1324)</f>
        <v>Id1014</v>
      </c>
      <c r="B1324" s="47">
        <f>IF('Hospitalisation Details'!B1324="?",AVERAGE('Hospitalisation Details'!$B$2:$B$2344),'Hospitalisation Details'!B1324)</f>
        <v>2000</v>
      </c>
      <c r="C1324" s="79" t="str">
        <f>IF(OR(('Hospitalisation Details'!C1324="?"),ISBLANK('Hospitalisation Details'!C1324:C3666)),"Sep",'Hospitalisation Details'!C1324)</f>
        <v>Sep</v>
      </c>
      <c r="D1324" s="70">
        <v>18</v>
      </c>
      <c r="E1324" s="47" t="s">
        <v>1357</v>
      </c>
      <c r="F1324" s="80" t="s">
        <v>7299</v>
      </c>
      <c r="G1324" s="70">
        <v>22</v>
      </c>
      <c r="H1324" s="47">
        <v>0</v>
      </c>
      <c r="I1324" s="48">
        <v>11068.7</v>
      </c>
      <c r="J1324" s="47" t="s">
        <v>12</v>
      </c>
      <c r="K1324" s="47" t="s">
        <v>16</v>
      </c>
      <c r="L1324" s="47" t="s">
        <v>42</v>
      </c>
      <c r="M1324" s="20"/>
    </row>
    <row r="1325" spans="1:13" x14ac:dyDescent="0.25">
      <c r="A1325" s="47" t="str">
        <f>IF('Hospitalisation Details'!A1325:A3667="?","Unidentified",'Hospitalisation Details'!A1325)</f>
        <v>Id1013</v>
      </c>
      <c r="B1325" s="47">
        <f>IF('Hospitalisation Details'!B1325="?",AVERAGE('Hospitalisation Details'!$B$2:$B$2344),'Hospitalisation Details'!B1325)</f>
        <v>1971</v>
      </c>
      <c r="C1325" s="79" t="str">
        <f>IF(OR(('Hospitalisation Details'!C1325="?"),ISBLANK('Hospitalisation Details'!C1325:C3667)),"Sep",'Hospitalisation Details'!C1325)</f>
        <v>Nov</v>
      </c>
      <c r="D1325" s="70">
        <v>9</v>
      </c>
      <c r="E1325" s="47" t="s">
        <v>1358</v>
      </c>
      <c r="F1325" s="80" t="s">
        <v>7184</v>
      </c>
      <c r="G1325" s="70">
        <v>51</v>
      </c>
      <c r="H1325" s="47">
        <v>0</v>
      </c>
      <c r="I1325" s="48">
        <v>11068.77</v>
      </c>
      <c r="J1325" s="47" t="s">
        <v>12</v>
      </c>
      <c r="K1325" s="47" t="s">
        <v>11</v>
      </c>
      <c r="L1325" s="47" t="s">
        <v>23</v>
      </c>
      <c r="M1325" s="20"/>
    </row>
    <row r="1326" spans="1:13" x14ac:dyDescent="0.25">
      <c r="A1326" s="47" t="str">
        <f>IF('Hospitalisation Details'!A1326:A3668="?","Unidentified",'Hospitalisation Details'!A1326)</f>
        <v>Id1012</v>
      </c>
      <c r="B1326" s="47">
        <f>IF('Hospitalisation Details'!B1326="?",AVERAGE('Hospitalisation Details'!$B$2:$B$2344),'Hospitalisation Details'!B1326)</f>
        <v>1966</v>
      </c>
      <c r="C1326" s="79" t="str">
        <f>IF(OR(('Hospitalisation Details'!C1326="?"),ISBLANK('Hospitalisation Details'!C1326:C3668)),"Sep",'Hospitalisation Details'!C1326)</f>
        <v>Nov</v>
      </c>
      <c r="D1326" s="70">
        <v>7</v>
      </c>
      <c r="E1326" s="47" t="s">
        <v>1359</v>
      </c>
      <c r="F1326" s="80" t="s">
        <v>7300</v>
      </c>
      <c r="G1326" s="70">
        <v>56</v>
      </c>
      <c r="H1326" s="47">
        <v>0</v>
      </c>
      <c r="I1326" s="48">
        <v>11070.54</v>
      </c>
      <c r="J1326" s="47" t="s">
        <v>12</v>
      </c>
      <c r="K1326" s="47" t="s">
        <v>12</v>
      </c>
      <c r="L1326" s="47" t="s">
        <v>42</v>
      </c>
      <c r="M1326" s="20"/>
    </row>
    <row r="1327" spans="1:13" x14ac:dyDescent="0.25">
      <c r="A1327" s="47" t="str">
        <f>IF('Hospitalisation Details'!A1327:A3669="?","Unidentified",'Hospitalisation Details'!A1327)</f>
        <v>Id1011</v>
      </c>
      <c r="B1327" s="47">
        <f>IF('Hospitalisation Details'!B1327="?",AVERAGE('Hospitalisation Details'!$B$2:$B$2344),'Hospitalisation Details'!B1327)</f>
        <v>1966</v>
      </c>
      <c r="C1327" s="79" t="str">
        <f>IF(OR(('Hospitalisation Details'!C1327="?"),ISBLANK('Hospitalisation Details'!C1327:C3669)),"Sep",'Hospitalisation Details'!C1327)</f>
        <v>Nov</v>
      </c>
      <c r="D1327" s="70">
        <v>20</v>
      </c>
      <c r="E1327" s="47" t="s">
        <v>1360</v>
      </c>
      <c r="F1327" s="80" t="s">
        <v>7301</v>
      </c>
      <c r="G1327" s="70">
        <v>56</v>
      </c>
      <c r="H1327" s="47">
        <v>0</v>
      </c>
      <c r="I1327" s="48">
        <v>11073.18</v>
      </c>
      <c r="J1327" s="47" t="s">
        <v>12</v>
      </c>
      <c r="K1327" s="47" t="s">
        <v>12</v>
      </c>
      <c r="L1327" s="47" t="s">
        <v>42</v>
      </c>
      <c r="M1327" s="20"/>
    </row>
    <row r="1328" spans="1:13" x14ac:dyDescent="0.25">
      <c r="A1328" s="47" t="str">
        <f>IF('Hospitalisation Details'!A1328:A3670="?","Unidentified",'Hospitalisation Details'!A1328)</f>
        <v>Id1010</v>
      </c>
      <c r="B1328" s="47">
        <f>IF('Hospitalisation Details'!B1328="?",AVERAGE('Hospitalisation Details'!$B$2:$B$2344),'Hospitalisation Details'!B1328)</f>
        <v>1967</v>
      </c>
      <c r="C1328" s="79" t="str">
        <f>IF(OR(('Hospitalisation Details'!C1328="?"),ISBLANK('Hospitalisation Details'!C1328:C3670)),"Sep",'Hospitalisation Details'!C1328)</f>
        <v>Sep</v>
      </c>
      <c r="D1328" s="70">
        <v>4</v>
      </c>
      <c r="E1328" s="47" t="s">
        <v>1361</v>
      </c>
      <c r="F1328" s="80" t="s">
        <v>7302</v>
      </c>
      <c r="G1328" s="70">
        <v>55</v>
      </c>
      <c r="H1328" s="47">
        <v>0</v>
      </c>
      <c r="I1328" s="48">
        <v>11082.58</v>
      </c>
      <c r="J1328" s="47" t="s">
        <v>12</v>
      </c>
      <c r="K1328" s="47" t="s">
        <v>11</v>
      </c>
      <c r="L1328" s="47" t="s">
        <v>23</v>
      </c>
      <c r="M1328" s="20"/>
    </row>
    <row r="1329" spans="1:13" x14ac:dyDescent="0.25">
      <c r="A1329" s="47" t="str">
        <f>IF('Hospitalisation Details'!A1329:A3671="?","Unidentified",'Hospitalisation Details'!A1329)</f>
        <v>Id1009</v>
      </c>
      <c r="B1329" s="47">
        <f>IF('Hospitalisation Details'!B1329="?",AVERAGE('Hospitalisation Details'!$B$2:$B$2344),'Hospitalisation Details'!B1329)</f>
        <v>1972</v>
      </c>
      <c r="C1329" s="79" t="str">
        <f>IF(OR(('Hospitalisation Details'!C1329="?"),ISBLANK('Hospitalisation Details'!C1329:C3671)),"Sep",'Hospitalisation Details'!C1329)</f>
        <v>Oct</v>
      </c>
      <c r="D1329" s="70">
        <v>7</v>
      </c>
      <c r="E1329" s="47" t="s">
        <v>1362</v>
      </c>
      <c r="F1329" s="80" t="s">
        <v>7303</v>
      </c>
      <c r="G1329" s="70">
        <v>50</v>
      </c>
      <c r="H1329" s="47">
        <v>3</v>
      </c>
      <c r="I1329" s="48">
        <v>11085.59</v>
      </c>
      <c r="J1329" s="47" t="s">
        <v>12</v>
      </c>
      <c r="K1329" s="47" t="s">
        <v>11</v>
      </c>
      <c r="L1329" s="47" t="s">
        <v>23</v>
      </c>
      <c r="M1329" s="20"/>
    </row>
    <row r="1330" spans="1:13" x14ac:dyDescent="0.25">
      <c r="A1330" s="47" t="str">
        <f>IF('Hospitalisation Details'!A1330:A3672="?","Unidentified",'Hospitalisation Details'!A1330)</f>
        <v>Id1008</v>
      </c>
      <c r="B1330" s="47">
        <f>IF('Hospitalisation Details'!B1330="?",AVERAGE('Hospitalisation Details'!$B$2:$B$2344),'Hospitalisation Details'!B1330)</f>
        <v>1966</v>
      </c>
      <c r="C1330" s="79" t="str">
        <f>IF(OR(('Hospitalisation Details'!C1330="?"),ISBLANK('Hospitalisation Details'!C1330:C3672)),"Sep",'Hospitalisation Details'!C1330)</f>
        <v>Sep</v>
      </c>
      <c r="D1330" s="70">
        <v>9</v>
      </c>
      <c r="E1330" s="47" t="s">
        <v>1363</v>
      </c>
      <c r="F1330" s="80" t="s">
        <v>7304</v>
      </c>
      <c r="G1330" s="70">
        <v>56</v>
      </c>
      <c r="H1330" s="47">
        <v>0</v>
      </c>
      <c r="I1330" s="48">
        <v>11090.72</v>
      </c>
      <c r="J1330" s="47" t="s">
        <v>12</v>
      </c>
      <c r="K1330" s="47" t="s">
        <v>16</v>
      </c>
      <c r="L1330" s="47" t="s">
        <v>13</v>
      </c>
      <c r="M1330" s="20"/>
    </row>
    <row r="1331" spans="1:13" x14ac:dyDescent="0.25">
      <c r="A1331" s="47" t="str">
        <f>IF('Hospitalisation Details'!A1331:A3673="?","Unidentified",'Hospitalisation Details'!A1331)</f>
        <v>Id1007</v>
      </c>
      <c r="B1331" s="47">
        <f>IF('Hospitalisation Details'!B1331="?",AVERAGE('Hospitalisation Details'!$B$2:$B$2344),'Hospitalisation Details'!B1331)</f>
        <v>1966</v>
      </c>
      <c r="C1331" s="79" t="str">
        <f>IF(OR(('Hospitalisation Details'!C1331="?"),ISBLANK('Hospitalisation Details'!C1331:C3673)),"Sep",'Hospitalisation Details'!C1331)</f>
        <v>Jul</v>
      </c>
      <c r="D1331" s="70">
        <v>5</v>
      </c>
      <c r="E1331" s="47" t="s">
        <v>1364</v>
      </c>
      <c r="F1331" s="80" t="s">
        <v>7305</v>
      </c>
      <c r="G1331" s="70">
        <v>56</v>
      </c>
      <c r="H1331" s="47">
        <v>0</v>
      </c>
      <c r="I1331" s="48">
        <v>11093.62</v>
      </c>
      <c r="J1331" s="47" t="s">
        <v>12</v>
      </c>
      <c r="K1331" s="47" t="s">
        <v>16</v>
      </c>
      <c r="L1331" s="47" t="s">
        <v>13</v>
      </c>
      <c r="M1331" s="20"/>
    </row>
    <row r="1332" spans="1:13" x14ac:dyDescent="0.25">
      <c r="A1332" s="47" t="str">
        <f>IF('Hospitalisation Details'!A1332:A3674="?","Unidentified",'Hospitalisation Details'!A1332)</f>
        <v>Id1006</v>
      </c>
      <c r="B1332" s="47">
        <f>IF('Hospitalisation Details'!B1332="?",AVERAGE('Hospitalisation Details'!$B$2:$B$2344),'Hospitalisation Details'!B1332)</f>
        <v>1980</v>
      </c>
      <c r="C1332" s="79" t="str">
        <f>IF(OR(('Hospitalisation Details'!C1332="?"),ISBLANK('Hospitalisation Details'!C1332:C3674)),"Sep",'Hospitalisation Details'!C1332)</f>
        <v>Aug</v>
      </c>
      <c r="D1332" s="70">
        <v>20</v>
      </c>
      <c r="E1332" s="47" t="s">
        <v>1365</v>
      </c>
      <c r="F1332" s="80" t="s">
        <v>7306</v>
      </c>
      <c r="G1332" s="70">
        <v>42</v>
      </c>
      <c r="H1332" s="47">
        <v>2</v>
      </c>
      <c r="I1332" s="48">
        <v>11103.33</v>
      </c>
      <c r="J1332" s="47" t="s">
        <v>12</v>
      </c>
      <c r="K1332" s="47" t="s">
        <v>16</v>
      </c>
      <c r="L1332" s="47" t="s">
        <v>300</v>
      </c>
      <c r="M1332" s="20"/>
    </row>
    <row r="1333" spans="1:13" x14ac:dyDescent="0.25">
      <c r="A1333" s="47" t="str">
        <f>IF('Hospitalisation Details'!A1333:A3675="?","Unidentified",'Hospitalisation Details'!A1333)</f>
        <v>Id1005</v>
      </c>
      <c r="B1333" s="47">
        <f>IF('Hospitalisation Details'!B1333="?",AVERAGE('Hospitalisation Details'!$B$2:$B$2344),'Hospitalisation Details'!B1333)</f>
        <v>1969</v>
      </c>
      <c r="C1333" s="79" t="str">
        <f>IF(OR(('Hospitalisation Details'!C1333="?"),ISBLANK('Hospitalisation Details'!C1333:C3675)),"Sep",'Hospitalisation Details'!C1333)</f>
        <v>Nov</v>
      </c>
      <c r="D1333" s="70">
        <v>30</v>
      </c>
      <c r="E1333" s="47" t="s">
        <v>1366</v>
      </c>
      <c r="F1333" s="80" t="s">
        <v>7307</v>
      </c>
      <c r="G1333" s="70">
        <v>53</v>
      </c>
      <c r="H1333" s="47">
        <v>2</v>
      </c>
      <c r="I1333" s="48">
        <v>11150.78</v>
      </c>
      <c r="J1333" s="47" t="s">
        <v>12</v>
      </c>
      <c r="K1333" s="47" t="s">
        <v>11</v>
      </c>
      <c r="L1333" s="47" t="s">
        <v>42</v>
      </c>
      <c r="M1333" s="20"/>
    </row>
    <row r="1334" spans="1:13" x14ac:dyDescent="0.25">
      <c r="A1334" s="47" t="str">
        <f>IF('Hospitalisation Details'!A1334:A3676="?","Unidentified",'Hospitalisation Details'!A1334)</f>
        <v>Id1004</v>
      </c>
      <c r="B1334" s="47">
        <f>IF('Hospitalisation Details'!B1334="?",AVERAGE('Hospitalisation Details'!$B$2:$B$2344),'Hospitalisation Details'!B1334)</f>
        <v>1969</v>
      </c>
      <c r="C1334" s="79" t="str">
        <f>IF(OR(('Hospitalisation Details'!C1334="?"),ISBLANK('Hospitalisation Details'!C1334:C3676)),"Sep",'Hospitalisation Details'!C1334)</f>
        <v>Jun</v>
      </c>
      <c r="D1334" s="70">
        <v>25</v>
      </c>
      <c r="E1334" s="47" t="s">
        <v>1367</v>
      </c>
      <c r="F1334" s="80" t="s">
        <v>7308</v>
      </c>
      <c r="G1334" s="70">
        <v>53</v>
      </c>
      <c r="H1334" s="47">
        <v>2</v>
      </c>
      <c r="I1334" s="48">
        <v>11163.57</v>
      </c>
      <c r="J1334" s="47" t="s">
        <v>12</v>
      </c>
      <c r="K1334" s="47" t="s">
        <v>11</v>
      </c>
      <c r="L1334" s="47" t="s">
        <v>42</v>
      </c>
      <c r="M1334" s="20"/>
    </row>
    <row r="1335" spans="1:13" x14ac:dyDescent="0.25">
      <c r="A1335" s="47" t="str">
        <f>IF('Hospitalisation Details'!A1335:A3677="?","Unidentified",'Hospitalisation Details'!A1335)</f>
        <v>Id1003</v>
      </c>
      <c r="B1335" s="47">
        <f>IF('Hospitalisation Details'!B1335="?",AVERAGE('Hospitalisation Details'!$B$2:$B$2344),'Hospitalisation Details'!B1335)</f>
        <v>1966</v>
      </c>
      <c r="C1335" s="79" t="str">
        <f>IF(OR(('Hospitalisation Details'!C1335="?"),ISBLANK('Hospitalisation Details'!C1335:C3677)),"Sep",'Hospitalisation Details'!C1335)</f>
        <v>Aug</v>
      </c>
      <c r="D1335" s="70">
        <v>6</v>
      </c>
      <c r="E1335" s="47" t="s">
        <v>1368</v>
      </c>
      <c r="F1335" s="80" t="s">
        <v>7309</v>
      </c>
      <c r="G1335" s="70">
        <v>56</v>
      </c>
      <c r="H1335" s="47">
        <v>0</v>
      </c>
      <c r="I1335" s="48">
        <v>11165.42</v>
      </c>
      <c r="J1335" s="47" t="s">
        <v>12</v>
      </c>
      <c r="K1335" s="47" t="s">
        <v>16</v>
      </c>
      <c r="L1335" s="47" t="s">
        <v>168</v>
      </c>
      <c r="M1335" s="20"/>
    </row>
    <row r="1336" spans="1:13" x14ac:dyDescent="0.25">
      <c r="A1336" s="47" t="str">
        <f>IF('Hospitalisation Details'!A1336:A3678="?","Unidentified",'Hospitalisation Details'!A1336)</f>
        <v>Id1002</v>
      </c>
      <c r="B1336" s="47">
        <f>IF('Hospitalisation Details'!B1336="?",AVERAGE('Hospitalisation Details'!$B$2:$B$2344),'Hospitalisation Details'!B1336)</f>
        <v>1972</v>
      </c>
      <c r="C1336" s="79" t="str">
        <f>IF(OR(('Hospitalisation Details'!C1336="?"),ISBLANK('Hospitalisation Details'!C1336:C3678)),"Sep",'Hospitalisation Details'!C1336)</f>
        <v>Sep</v>
      </c>
      <c r="D1336" s="70">
        <v>3</v>
      </c>
      <c r="E1336" s="47" t="s">
        <v>1369</v>
      </c>
      <c r="F1336" s="80" t="s">
        <v>7310</v>
      </c>
      <c r="G1336" s="70">
        <v>50</v>
      </c>
      <c r="H1336" s="47">
        <v>0</v>
      </c>
      <c r="I1336" s="48">
        <v>11186.2</v>
      </c>
      <c r="J1336" s="47" t="s">
        <v>12</v>
      </c>
      <c r="K1336" s="47" t="s">
        <v>11</v>
      </c>
      <c r="L1336" s="47" t="s">
        <v>300</v>
      </c>
      <c r="M1336" s="20"/>
    </row>
    <row r="1337" spans="1:13" x14ac:dyDescent="0.25">
      <c r="A1337" s="47" t="str">
        <f>IF('Hospitalisation Details'!A1337:A3679="?","Unidentified",'Hospitalisation Details'!A1337)</f>
        <v>Id1001</v>
      </c>
      <c r="B1337" s="47">
        <f>IF('Hospitalisation Details'!B1337="?",AVERAGE('Hospitalisation Details'!$B$2:$B$2344),'Hospitalisation Details'!B1337)</f>
        <v>1970</v>
      </c>
      <c r="C1337" s="79" t="str">
        <f>IF(OR(('Hospitalisation Details'!C1337="?"),ISBLANK('Hospitalisation Details'!C1337:C3679)),"Sep",'Hospitalisation Details'!C1337)</f>
        <v>Jun</v>
      </c>
      <c r="D1337" s="70">
        <v>14</v>
      </c>
      <c r="E1337" s="47" t="s">
        <v>1370</v>
      </c>
      <c r="F1337" s="80" t="s">
        <v>7311</v>
      </c>
      <c r="G1337" s="70">
        <v>52</v>
      </c>
      <c r="H1337" s="47">
        <v>2</v>
      </c>
      <c r="I1337" s="48">
        <v>11187.66</v>
      </c>
      <c r="J1337" s="47" t="s">
        <v>12</v>
      </c>
      <c r="K1337" s="47" t="s">
        <v>11</v>
      </c>
      <c r="L1337" s="47" t="s">
        <v>23</v>
      </c>
      <c r="M1337" s="20"/>
    </row>
    <row r="1338" spans="1:13" x14ac:dyDescent="0.25">
      <c r="A1338" s="47" t="str">
        <f>IF('Hospitalisation Details'!A1338:A3680="?","Unidentified",'Hospitalisation Details'!A1338)</f>
        <v>Id1000</v>
      </c>
      <c r="B1338" s="47">
        <f>IF('Hospitalisation Details'!B1338="?",AVERAGE('Hospitalisation Details'!$B$2:$B$2344),'Hospitalisation Details'!B1338)</f>
        <v>1976</v>
      </c>
      <c r="C1338" s="79" t="str">
        <f>IF(OR(('Hospitalisation Details'!C1338="?"),ISBLANK('Hospitalisation Details'!C1338:C3680)),"Sep",'Hospitalisation Details'!C1338)</f>
        <v>Jun</v>
      </c>
      <c r="D1338" s="70">
        <v>28</v>
      </c>
      <c r="E1338" s="47" t="s">
        <v>1371</v>
      </c>
      <c r="F1338" s="80" t="s">
        <v>7312</v>
      </c>
      <c r="G1338" s="70">
        <v>46</v>
      </c>
      <c r="H1338" s="47">
        <v>2</v>
      </c>
      <c r="I1338" s="48">
        <v>11217.35</v>
      </c>
      <c r="J1338" s="47" t="s">
        <v>12</v>
      </c>
      <c r="K1338" s="47" t="s">
        <v>11</v>
      </c>
      <c r="L1338" s="47" t="s">
        <v>200</v>
      </c>
      <c r="M1338" s="20"/>
    </row>
    <row r="1339" spans="1:13" x14ac:dyDescent="0.25">
      <c r="A1339" s="47" t="str">
        <f>IF('Hospitalisation Details'!A1339:A3681="?","Unidentified",'Hospitalisation Details'!A1339)</f>
        <v>Id999</v>
      </c>
      <c r="B1339" s="47">
        <f>IF('Hospitalisation Details'!B1339="?",AVERAGE('Hospitalisation Details'!$B$2:$B$2344),'Hospitalisation Details'!B1339)</f>
        <v>1969</v>
      </c>
      <c r="C1339" s="79" t="str">
        <f>IF(OR(('Hospitalisation Details'!C1339="?"),ISBLANK('Hospitalisation Details'!C1339:C3681)),"Sep",'Hospitalisation Details'!C1339)</f>
        <v>Dec</v>
      </c>
      <c r="D1339" s="70">
        <v>30</v>
      </c>
      <c r="E1339" s="47" t="s">
        <v>1372</v>
      </c>
      <c r="F1339" s="80" t="s">
        <v>7313</v>
      </c>
      <c r="G1339" s="70">
        <v>53</v>
      </c>
      <c r="H1339" s="47">
        <v>2</v>
      </c>
      <c r="I1339" s="48">
        <v>11244.38</v>
      </c>
      <c r="J1339" s="47" t="s">
        <v>12</v>
      </c>
      <c r="K1339" s="47" t="s">
        <v>16</v>
      </c>
      <c r="L1339" s="47" t="s">
        <v>168</v>
      </c>
      <c r="M1339" s="20"/>
    </row>
    <row r="1340" spans="1:13" x14ac:dyDescent="0.25">
      <c r="A1340" s="47" t="str">
        <f>IF('Hospitalisation Details'!A1340:A3682="?","Unidentified",'Hospitalisation Details'!A1340)</f>
        <v>Id998</v>
      </c>
      <c r="B1340" s="47">
        <f>IF('Hospitalisation Details'!B1340="?",AVERAGE('Hospitalisation Details'!$B$2:$B$2344),'Hospitalisation Details'!B1340)</f>
        <v>1989</v>
      </c>
      <c r="C1340" s="79" t="str">
        <f>IF(OR(('Hospitalisation Details'!C1340="?"),ISBLANK('Hospitalisation Details'!C1340:C3682)),"Sep",'Hospitalisation Details'!C1340)</f>
        <v>Dec</v>
      </c>
      <c r="D1340" s="70">
        <v>17</v>
      </c>
      <c r="E1340" s="47" t="s">
        <v>1373</v>
      </c>
      <c r="F1340" s="80" t="s">
        <v>7314</v>
      </c>
      <c r="G1340" s="70">
        <v>33</v>
      </c>
      <c r="H1340" s="47">
        <v>3</v>
      </c>
      <c r="I1340" s="48">
        <v>11250.43</v>
      </c>
      <c r="J1340" s="47" t="s">
        <v>12</v>
      </c>
      <c r="K1340" s="47" t="s">
        <v>11</v>
      </c>
      <c r="L1340" s="47" t="s">
        <v>535</v>
      </c>
      <c r="M1340" s="20"/>
    </row>
    <row r="1341" spans="1:13" x14ac:dyDescent="0.25">
      <c r="A1341" s="47" t="str">
        <f>IF('Hospitalisation Details'!A1341:A3683="?","Unidentified",'Hospitalisation Details'!A1341)</f>
        <v>Id997</v>
      </c>
      <c r="B1341" s="47">
        <f>IF('Hospitalisation Details'!B1341="?",AVERAGE('Hospitalisation Details'!$B$2:$B$2344),'Hospitalisation Details'!B1341)</f>
        <v>1969</v>
      </c>
      <c r="C1341" s="79" t="str">
        <f>IF(OR(('Hospitalisation Details'!C1341="?"),ISBLANK('Hospitalisation Details'!C1341:C3683)),"Sep",'Hospitalisation Details'!C1341)</f>
        <v>Aug</v>
      </c>
      <c r="D1341" s="70">
        <v>20</v>
      </c>
      <c r="E1341" s="47" t="s">
        <v>1374</v>
      </c>
      <c r="F1341" s="80" t="s">
        <v>7315</v>
      </c>
      <c r="G1341" s="70">
        <v>53</v>
      </c>
      <c r="H1341" s="47">
        <v>3</v>
      </c>
      <c r="I1341" s="48">
        <v>11253.42</v>
      </c>
      <c r="J1341" s="47" t="s">
        <v>12</v>
      </c>
      <c r="K1341" s="47" t="s">
        <v>16</v>
      </c>
      <c r="L1341" s="47" t="s">
        <v>42</v>
      </c>
      <c r="M1341" s="20"/>
    </row>
    <row r="1342" spans="1:13" x14ac:dyDescent="0.25">
      <c r="A1342" s="47" t="str">
        <f>IF('Hospitalisation Details'!A1342:A3684="?","Unidentified",'Hospitalisation Details'!A1342)</f>
        <v>Id996</v>
      </c>
      <c r="B1342" s="47">
        <f>IF('Hospitalisation Details'!B1342="?",AVERAGE('Hospitalisation Details'!$B$2:$B$2344),'Hospitalisation Details'!B1342)</f>
        <v>1981</v>
      </c>
      <c r="C1342" s="79" t="str">
        <f>IF(OR(('Hospitalisation Details'!C1342="?"),ISBLANK('Hospitalisation Details'!C1342:C3684)),"Sep",'Hospitalisation Details'!C1342)</f>
        <v>Oct</v>
      </c>
      <c r="D1342" s="70">
        <v>2</v>
      </c>
      <c r="E1342" s="47" t="s">
        <v>1375</v>
      </c>
      <c r="F1342" s="80" t="s">
        <v>7316</v>
      </c>
      <c r="G1342" s="70">
        <v>41</v>
      </c>
      <c r="H1342" s="47">
        <v>1</v>
      </c>
      <c r="I1342" s="48">
        <v>11255.29</v>
      </c>
      <c r="J1342" s="47" t="s">
        <v>12</v>
      </c>
      <c r="K1342" s="47" t="s">
        <v>16</v>
      </c>
      <c r="L1342" s="47" t="s">
        <v>535</v>
      </c>
      <c r="M1342" s="20"/>
    </row>
    <row r="1343" spans="1:13" x14ac:dyDescent="0.25">
      <c r="A1343" s="47" t="str">
        <f>IF('Hospitalisation Details'!A1343:A3685="?","Unidentified",'Hospitalisation Details'!A1343)</f>
        <v>Id995</v>
      </c>
      <c r="B1343" s="47">
        <f>IF('Hospitalisation Details'!B1343="?",AVERAGE('Hospitalisation Details'!$B$2:$B$2344),'Hospitalisation Details'!B1343)</f>
        <v>1969</v>
      </c>
      <c r="C1343" s="79" t="str">
        <f>IF(OR(('Hospitalisation Details'!C1343="?"),ISBLANK('Hospitalisation Details'!C1343:C3685)),"Sep",'Hospitalisation Details'!C1343)</f>
        <v>Oct</v>
      </c>
      <c r="D1343" s="70">
        <v>11</v>
      </c>
      <c r="E1343" s="47" t="s">
        <v>1376</v>
      </c>
      <c r="F1343" s="80" t="s">
        <v>7317</v>
      </c>
      <c r="G1343" s="70">
        <v>53</v>
      </c>
      <c r="H1343" s="47">
        <v>3</v>
      </c>
      <c r="I1343" s="48">
        <v>11264.54</v>
      </c>
      <c r="J1343" s="47" t="s">
        <v>12</v>
      </c>
      <c r="K1343" s="47" t="s">
        <v>11</v>
      </c>
      <c r="L1343" s="47" t="s">
        <v>42</v>
      </c>
      <c r="M1343" s="20"/>
    </row>
    <row r="1344" spans="1:13" x14ac:dyDescent="0.25">
      <c r="A1344" s="47" t="str">
        <f>IF('Hospitalisation Details'!A1344:A3686="?","Unidentified",'Hospitalisation Details'!A1344)</f>
        <v>Id994</v>
      </c>
      <c r="B1344" s="47">
        <f>IF('Hospitalisation Details'!B1344="?",AVERAGE('Hospitalisation Details'!$B$2:$B$2344),'Hospitalisation Details'!B1344)</f>
        <v>1971</v>
      </c>
      <c r="C1344" s="79" t="str">
        <f>IF(OR(('Hospitalisation Details'!C1344="?"),ISBLANK('Hospitalisation Details'!C1344:C3686)),"Sep",'Hospitalisation Details'!C1344)</f>
        <v>Dec</v>
      </c>
      <c r="D1344" s="70">
        <v>26</v>
      </c>
      <c r="E1344" s="47" t="s">
        <v>1377</v>
      </c>
      <c r="F1344" s="80" t="s">
        <v>7198</v>
      </c>
      <c r="G1344" s="70">
        <v>51</v>
      </c>
      <c r="H1344" s="47">
        <v>0</v>
      </c>
      <c r="I1344" s="48">
        <v>11265.71</v>
      </c>
      <c r="J1344" s="47" t="s">
        <v>12</v>
      </c>
      <c r="K1344" s="47" t="s">
        <v>16</v>
      </c>
      <c r="L1344" s="47" t="s">
        <v>200</v>
      </c>
      <c r="M1344" s="20"/>
    </row>
    <row r="1345" spans="1:13" x14ac:dyDescent="0.25">
      <c r="A1345" s="47" t="str">
        <f>IF('Hospitalisation Details'!A1345:A3687="?","Unidentified",'Hospitalisation Details'!A1345)</f>
        <v>Id993</v>
      </c>
      <c r="B1345" s="47">
        <f>IF('Hospitalisation Details'!B1345="?",AVERAGE('Hospitalisation Details'!$B$2:$B$2344),'Hospitalisation Details'!B1345)</f>
        <v>2004</v>
      </c>
      <c r="C1345" s="79" t="str">
        <f>IF(OR(('Hospitalisation Details'!C1345="?"),ISBLANK('Hospitalisation Details'!C1345:C3687)),"Sep",'Hospitalisation Details'!C1345)</f>
        <v>Oct</v>
      </c>
      <c r="D1345" s="70">
        <v>4</v>
      </c>
      <c r="E1345" s="47" t="s">
        <v>1378</v>
      </c>
      <c r="F1345" s="80" t="s">
        <v>6194</v>
      </c>
      <c r="G1345" s="70">
        <v>18</v>
      </c>
      <c r="H1345" s="47">
        <v>1</v>
      </c>
      <c r="I1345" s="48">
        <v>11272.33</v>
      </c>
      <c r="J1345" s="47" t="s">
        <v>12</v>
      </c>
      <c r="K1345" s="47" t="s">
        <v>11</v>
      </c>
      <c r="L1345" s="47" t="s">
        <v>166</v>
      </c>
      <c r="M1345" s="20"/>
    </row>
    <row r="1346" spans="1:13" x14ac:dyDescent="0.25">
      <c r="A1346" s="47" t="str">
        <f>IF('Hospitalisation Details'!A1346:A3688="?","Unidentified",'Hospitalisation Details'!A1346)</f>
        <v>Id992</v>
      </c>
      <c r="B1346" s="47">
        <f>IF('Hospitalisation Details'!B1346="?",AVERAGE('Hospitalisation Details'!$B$2:$B$2344),'Hospitalisation Details'!B1346)</f>
        <v>1967</v>
      </c>
      <c r="C1346" s="79" t="str">
        <f>IF(OR(('Hospitalisation Details'!C1346="?"),ISBLANK('Hospitalisation Details'!C1346:C3688)),"Sep",'Hospitalisation Details'!C1346)</f>
        <v>Jun</v>
      </c>
      <c r="D1346" s="70">
        <v>14</v>
      </c>
      <c r="E1346" s="47" t="s">
        <v>1379</v>
      </c>
      <c r="F1346" s="80" t="s">
        <v>7318</v>
      </c>
      <c r="G1346" s="70">
        <v>55</v>
      </c>
      <c r="H1346" s="47">
        <v>0</v>
      </c>
      <c r="I1346" s="48">
        <v>11286.54</v>
      </c>
      <c r="J1346" s="47" t="s">
        <v>12</v>
      </c>
      <c r="K1346" s="47" t="s">
        <v>12</v>
      </c>
      <c r="L1346" s="47" t="s">
        <v>247</v>
      </c>
      <c r="M1346" s="20"/>
    </row>
    <row r="1347" spans="1:13" x14ac:dyDescent="0.25">
      <c r="A1347" s="47" t="str">
        <f>IF('Hospitalisation Details'!A1347:A3689="?","Unidentified",'Hospitalisation Details'!A1347)</f>
        <v>Id991</v>
      </c>
      <c r="B1347" s="47">
        <f>IF('Hospitalisation Details'!B1347="?",AVERAGE('Hospitalisation Details'!$B$2:$B$2344),'Hospitalisation Details'!B1347)</f>
        <v>1970</v>
      </c>
      <c r="C1347" s="79" t="str">
        <f>IF(OR(('Hospitalisation Details'!C1347="?"),ISBLANK('Hospitalisation Details'!C1347:C3689)),"Sep",'Hospitalisation Details'!C1347)</f>
        <v>Jun</v>
      </c>
      <c r="D1347" s="70">
        <v>22</v>
      </c>
      <c r="E1347" s="47" t="s">
        <v>1380</v>
      </c>
      <c r="F1347" s="80" t="s">
        <v>7319</v>
      </c>
      <c r="G1347" s="70">
        <v>52</v>
      </c>
      <c r="H1347" s="47">
        <v>3</v>
      </c>
      <c r="I1347" s="48">
        <v>11289.11</v>
      </c>
      <c r="J1347" s="47" t="s">
        <v>12</v>
      </c>
      <c r="K1347" s="47" t="s">
        <v>16</v>
      </c>
      <c r="L1347" s="47" t="s">
        <v>23</v>
      </c>
      <c r="M1347" s="20"/>
    </row>
    <row r="1348" spans="1:13" x14ac:dyDescent="0.25">
      <c r="A1348" s="47" t="str">
        <f>IF('Hospitalisation Details'!A1348:A3690="?","Unidentified",'Hospitalisation Details'!A1348)</f>
        <v>Id990</v>
      </c>
      <c r="B1348" s="47">
        <f>IF('Hospitalisation Details'!B1348="?",AVERAGE('Hospitalisation Details'!$B$2:$B$2344),'Hospitalisation Details'!B1348)</f>
        <v>1988</v>
      </c>
      <c r="C1348" s="79" t="str">
        <f>IF(OR(('Hospitalisation Details'!C1348="?"),ISBLANK('Hospitalisation Details'!C1348:C3690)),"Sep",'Hospitalisation Details'!C1348)</f>
        <v>Nov</v>
      </c>
      <c r="D1348" s="70">
        <v>14</v>
      </c>
      <c r="E1348" s="47" t="s">
        <v>1381</v>
      </c>
      <c r="F1348" s="80" t="s">
        <v>7320</v>
      </c>
      <c r="G1348" s="70">
        <v>34</v>
      </c>
      <c r="H1348" s="47">
        <v>3</v>
      </c>
      <c r="I1348" s="48">
        <v>11294.57</v>
      </c>
      <c r="J1348" s="47" t="s">
        <v>12</v>
      </c>
      <c r="K1348" s="47" t="s">
        <v>16</v>
      </c>
      <c r="L1348" s="47" t="s">
        <v>632</v>
      </c>
      <c r="M1348" s="20"/>
    </row>
    <row r="1349" spans="1:13" x14ac:dyDescent="0.25">
      <c r="A1349" s="47" t="str">
        <f>IF('Hospitalisation Details'!A1349:A3691="?","Unidentified",'Hospitalisation Details'!A1349)</f>
        <v>Id989</v>
      </c>
      <c r="B1349" s="47">
        <f>IF('Hospitalisation Details'!B1349="?",AVERAGE('Hospitalisation Details'!$B$2:$B$2344),'Hospitalisation Details'!B1349)</f>
        <v>1972</v>
      </c>
      <c r="C1349" s="79" t="str">
        <f>IF(OR(('Hospitalisation Details'!C1349="?"),ISBLANK('Hospitalisation Details'!C1349:C3691)),"Sep",'Hospitalisation Details'!C1349)</f>
        <v>Sep</v>
      </c>
      <c r="D1349" s="70">
        <v>25</v>
      </c>
      <c r="E1349" s="47" t="s">
        <v>1382</v>
      </c>
      <c r="F1349" s="80" t="s">
        <v>7321</v>
      </c>
      <c r="G1349" s="70">
        <v>50</v>
      </c>
      <c r="H1349" s="47">
        <v>4</v>
      </c>
      <c r="I1349" s="48">
        <v>11299.34</v>
      </c>
      <c r="J1349" s="47" t="s">
        <v>12</v>
      </c>
      <c r="K1349" s="47" t="s">
        <v>11</v>
      </c>
      <c r="L1349" s="47" t="s">
        <v>42</v>
      </c>
      <c r="M1349" s="20"/>
    </row>
    <row r="1350" spans="1:13" x14ac:dyDescent="0.25">
      <c r="A1350" s="47" t="str">
        <f>IF('Hospitalisation Details'!A1350:A3692="?","Unidentified",'Hospitalisation Details'!A1350)</f>
        <v>Id988</v>
      </c>
      <c r="B1350" s="47">
        <f>IF('Hospitalisation Details'!B1350="?",AVERAGE('Hospitalisation Details'!$B$2:$B$2344),'Hospitalisation Details'!B1350)</f>
        <v>1968</v>
      </c>
      <c r="C1350" s="79" t="str">
        <f>IF(OR(('Hospitalisation Details'!C1350="?"),ISBLANK('Hospitalisation Details'!C1350:C3692)),"Sep",'Hospitalisation Details'!C1350)</f>
        <v>Oct</v>
      </c>
      <c r="D1350" s="70">
        <v>6</v>
      </c>
      <c r="E1350" s="47" t="s">
        <v>1383</v>
      </c>
      <c r="F1350" s="80" t="s">
        <v>7322</v>
      </c>
      <c r="G1350" s="70">
        <v>54</v>
      </c>
      <c r="H1350" s="47">
        <v>1</v>
      </c>
      <c r="I1350" s="48">
        <v>11305.93</v>
      </c>
      <c r="J1350" s="47" t="s">
        <v>12</v>
      </c>
      <c r="K1350" s="47" t="s">
        <v>16</v>
      </c>
      <c r="L1350" s="47" t="s">
        <v>23</v>
      </c>
      <c r="M1350" s="20"/>
    </row>
    <row r="1351" spans="1:13" x14ac:dyDescent="0.25">
      <c r="A1351" s="47" t="str">
        <f>IF('Hospitalisation Details'!A1351:A3693="?","Unidentified",'Hospitalisation Details'!A1351)</f>
        <v>Id987</v>
      </c>
      <c r="B1351" s="47">
        <f>IF('Hospitalisation Details'!B1351="?",AVERAGE('Hospitalisation Details'!$B$2:$B$2344),'Hospitalisation Details'!B1351)</f>
        <v>1963</v>
      </c>
      <c r="C1351" s="79" t="str">
        <f>IF(OR(('Hospitalisation Details'!C1351="?"),ISBLANK('Hospitalisation Details'!C1351:C3693)),"Sep",'Hospitalisation Details'!C1351)</f>
        <v>Nov</v>
      </c>
      <c r="D1351" s="70">
        <v>22</v>
      </c>
      <c r="E1351" s="47" t="s">
        <v>1384</v>
      </c>
      <c r="F1351" s="80" t="s">
        <v>7323</v>
      </c>
      <c r="G1351" s="70">
        <v>59</v>
      </c>
      <c r="H1351" s="47">
        <v>0</v>
      </c>
      <c r="I1351" s="48">
        <v>11312.33</v>
      </c>
      <c r="J1351" s="47" t="s">
        <v>12</v>
      </c>
      <c r="K1351" s="47" t="s">
        <v>12</v>
      </c>
      <c r="L1351" s="47" t="s">
        <v>23</v>
      </c>
      <c r="M1351" s="20"/>
    </row>
    <row r="1352" spans="1:13" x14ac:dyDescent="0.25">
      <c r="A1352" s="47" t="str">
        <f>IF('Hospitalisation Details'!A1352:A3694="?","Unidentified",'Hospitalisation Details'!A1352)</f>
        <v>Id986</v>
      </c>
      <c r="B1352" s="47">
        <f>IF('Hospitalisation Details'!B1352="?",AVERAGE('Hospitalisation Details'!$B$2:$B$2344),'Hospitalisation Details'!B1352)</f>
        <v>1995</v>
      </c>
      <c r="C1352" s="79" t="str">
        <f>IF(OR(('Hospitalisation Details'!C1352="?"),ISBLANK('Hospitalisation Details'!C1352:C3694)),"Sep",'Hospitalisation Details'!C1352)</f>
        <v>Dec</v>
      </c>
      <c r="D1352" s="70">
        <v>10</v>
      </c>
      <c r="E1352" s="47" t="s">
        <v>1385</v>
      </c>
      <c r="F1352" s="80" t="s">
        <v>7324</v>
      </c>
      <c r="G1352" s="70">
        <v>27</v>
      </c>
      <c r="H1352" s="47">
        <v>0</v>
      </c>
      <c r="I1352" s="48">
        <v>11318.57</v>
      </c>
      <c r="J1352" s="47" t="s">
        <v>12</v>
      </c>
      <c r="K1352" s="47" t="s">
        <v>11</v>
      </c>
      <c r="L1352" s="47" t="s">
        <v>535</v>
      </c>
      <c r="M1352" s="20"/>
    </row>
    <row r="1353" spans="1:13" x14ac:dyDescent="0.25">
      <c r="A1353" s="47" t="str">
        <f>IF('Hospitalisation Details'!A1353:A3695="?","Unidentified",'Hospitalisation Details'!A1353)</f>
        <v>Id985</v>
      </c>
      <c r="B1353" s="47">
        <f>IF('Hospitalisation Details'!B1353="?",AVERAGE('Hospitalisation Details'!$B$2:$B$2344),'Hospitalisation Details'!B1353)</f>
        <v>1963</v>
      </c>
      <c r="C1353" s="79" t="str">
        <f>IF(OR(('Hospitalisation Details'!C1353="?"),ISBLANK('Hospitalisation Details'!C1353:C3695)),"Sep",'Hospitalisation Details'!C1353)</f>
        <v>Jul</v>
      </c>
      <c r="D1353" s="70">
        <v>11</v>
      </c>
      <c r="E1353" s="47" t="s">
        <v>1386</v>
      </c>
      <c r="F1353" s="80" t="s">
        <v>7325</v>
      </c>
      <c r="G1353" s="70">
        <v>59</v>
      </c>
      <c r="H1353" s="47">
        <v>0</v>
      </c>
      <c r="I1353" s="48">
        <v>11319.12</v>
      </c>
      <c r="J1353" s="47" t="s">
        <v>12</v>
      </c>
      <c r="K1353" s="47" t="s">
        <v>16</v>
      </c>
      <c r="L1353" s="47" t="s">
        <v>23</v>
      </c>
      <c r="M1353" s="20"/>
    </row>
    <row r="1354" spans="1:13" x14ac:dyDescent="0.25">
      <c r="A1354" s="47" t="str">
        <f>IF('Hospitalisation Details'!A1354:A3696="?","Unidentified",'Hospitalisation Details'!A1354)</f>
        <v>Id984</v>
      </c>
      <c r="B1354" s="47">
        <f>IF('Hospitalisation Details'!B1354="?",AVERAGE('Hospitalisation Details'!$B$2:$B$2344),'Hospitalisation Details'!B1354)</f>
        <v>2002</v>
      </c>
      <c r="C1354" s="79" t="str">
        <f>IF(OR(('Hospitalisation Details'!C1354="?"),ISBLANK('Hospitalisation Details'!C1354:C3696)),"Sep",'Hospitalisation Details'!C1354)</f>
        <v>Sep</v>
      </c>
      <c r="D1354" s="70">
        <v>20</v>
      </c>
      <c r="E1354" s="47" t="s">
        <v>1387</v>
      </c>
      <c r="F1354" s="80" t="s">
        <v>7326</v>
      </c>
      <c r="G1354" s="70">
        <v>20</v>
      </c>
      <c r="H1354" s="47">
        <v>0</v>
      </c>
      <c r="I1354" s="48">
        <v>11321.49</v>
      </c>
      <c r="J1354" s="47" t="s">
        <v>12</v>
      </c>
      <c r="K1354" s="47" t="s">
        <v>12</v>
      </c>
      <c r="L1354" s="47" t="s">
        <v>23</v>
      </c>
      <c r="M1354" s="20"/>
    </row>
    <row r="1355" spans="1:13" x14ac:dyDescent="0.25">
      <c r="A1355" s="47" t="str">
        <f>IF('Hospitalisation Details'!A1355:A3697="?","Unidentified",'Hospitalisation Details'!A1355)</f>
        <v>Id983</v>
      </c>
      <c r="B1355" s="47">
        <f>IF('Hospitalisation Details'!B1355="?",AVERAGE('Hospitalisation Details'!$B$2:$B$2344),'Hospitalisation Details'!B1355)</f>
        <v>1989</v>
      </c>
      <c r="C1355" s="79" t="str">
        <f>IF(OR(('Hospitalisation Details'!C1355="?"),ISBLANK('Hospitalisation Details'!C1355:C3697)),"Sep",'Hospitalisation Details'!C1355)</f>
        <v>Aug</v>
      </c>
      <c r="D1355" s="70">
        <v>19</v>
      </c>
      <c r="E1355" s="47" t="s">
        <v>1388</v>
      </c>
      <c r="F1355" s="80" t="s">
        <v>7327</v>
      </c>
      <c r="G1355" s="70">
        <v>33</v>
      </c>
      <c r="H1355" s="47">
        <v>1</v>
      </c>
      <c r="I1355" s="48">
        <v>11326.71</v>
      </c>
      <c r="J1355" s="47" t="s">
        <v>12</v>
      </c>
      <c r="K1355" s="47" t="s">
        <v>12</v>
      </c>
      <c r="L1355" s="47" t="s">
        <v>13</v>
      </c>
      <c r="M1355" s="20"/>
    </row>
    <row r="1356" spans="1:13" x14ac:dyDescent="0.25">
      <c r="A1356" s="47" t="str">
        <f>IF('Hospitalisation Details'!A1356:A3698="?","Unidentified",'Hospitalisation Details'!A1356)</f>
        <v>Id982</v>
      </c>
      <c r="B1356" s="47">
        <f>IF('Hospitalisation Details'!B1356="?",AVERAGE('Hospitalisation Details'!$B$2:$B$2344),'Hospitalisation Details'!B1356)</f>
        <v>1968</v>
      </c>
      <c r="C1356" s="79" t="str">
        <f>IF(OR(('Hospitalisation Details'!C1356="?"),ISBLANK('Hospitalisation Details'!C1356:C3698)),"Sep",'Hospitalisation Details'!C1356)</f>
        <v>Nov</v>
      </c>
      <c r="D1356" s="70">
        <v>2</v>
      </c>
      <c r="E1356" s="47" t="s">
        <v>1389</v>
      </c>
      <c r="F1356" s="80" t="s">
        <v>7328</v>
      </c>
      <c r="G1356" s="70">
        <v>54</v>
      </c>
      <c r="H1356" s="47">
        <v>0</v>
      </c>
      <c r="I1356" s="48">
        <v>11344.32</v>
      </c>
      <c r="J1356" s="47" t="s">
        <v>12</v>
      </c>
      <c r="K1356" s="47" t="s">
        <v>11</v>
      </c>
      <c r="L1356" s="47" t="s">
        <v>200</v>
      </c>
      <c r="M1356" s="20"/>
    </row>
    <row r="1357" spans="1:13" x14ac:dyDescent="0.25">
      <c r="A1357" s="47" t="str">
        <f>IF('Hospitalisation Details'!A1357:A3699="?","Unidentified",'Hospitalisation Details'!A1357)</f>
        <v>Id981</v>
      </c>
      <c r="B1357" s="47">
        <f>IF('Hospitalisation Details'!B1357="?",AVERAGE('Hospitalisation Details'!$B$2:$B$2344),'Hospitalisation Details'!B1357)</f>
        <v>1964</v>
      </c>
      <c r="C1357" s="79" t="str">
        <f>IF(OR(('Hospitalisation Details'!C1357="?"),ISBLANK('Hospitalisation Details'!C1357:C3699)),"Sep",'Hospitalisation Details'!C1357)</f>
        <v>Jul</v>
      </c>
      <c r="D1357" s="70">
        <v>12</v>
      </c>
      <c r="E1357" s="47" t="s">
        <v>1390</v>
      </c>
      <c r="F1357" s="80" t="s">
        <v>7329</v>
      </c>
      <c r="G1357" s="70">
        <v>58</v>
      </c>
      <c r="H1357" s="47">
        <v>0</v>
      </c>
      <c r="I1357" s="48">
        <v>11345.52</v>
      </c>
      <c r="J1357" s="47" t="s">
        <v>12</v>
      </c>
      <c r="K1357" s="47" t="s">
        <v>12</v>
      </c>
      <c r="L1357" s="47" t="s">
        <v>42</v>
      </c>
      <c r="M1357" s="20"/>
    </row>
    <row r="1358" spans="1:13" x14ac:dyDescent="0.25">
      <c r="A1358" s="47" t="str">
        <f>IF('Hospitalisation Details'!A1358:A3700="?","Unidentified",'Hospitalisation Details'!A1358)</f>
        <v>Id980</v>
      </c>
      <c r="B1358" s="47">
        <f>IF('Hospitalisation Details'!B1358="?",AVERAGE('Hospitalisation Details'!$B$2:$B$2344),'Hospitalisation Details'!B1358)</f>
        <v>1965</v>
      </c>
      <c r="C1358" s="79" t="str">
        <f>IF(OR(('Hospitalisation Details'!C1358="?"),ISBLANK('Hospitalisation Details'!C1358:C3700)),"Sep",'Hospitalisation Details'!C1358)</f>
        <v>Nov</v>
      </c>
      <c r="D1358" s="70">
        <v>29</v>
      </c>
      <c r="E1358" s="47" t="s">
        <v>1391</v>
      </c>
      <c r="F1358" s="80" t="s">
        <v>7330</v>
      </c>
      <c r="G1358" s="70">
        <v>57</v>
      </c>
      <c r="H1358" s="47">
        <v>0</v>
      </c>
      <c r="I1358" s="48">
        <v>11353.23</v>
      </c>
      <c r="J1358" s="47" t="s">
        <v>12</v>
      </c>
      <c r="K1358" s="47" t="s">
        <v>16</v>
      </c>
      <c r="L1358" s="47" t="s">
        <v>23</v>
      </c>
      <c r="M1358" s="20"/>
    </row>
    <row r="1359" spans="1:13" x14ac:dyDescent="0.25">
      <c r="A1359" s="47" t="str">
        <f>IF('Hospitalisation Details'!A1359:A3701="?","Unidentified",'Hospitalisation Details'!A1359)</f>
        <v>Id979</v>
      </c>
      <c r="B1359" s="47">
        <f>IF('Hospitalisation Details'!B1359="?",AVERAGE('Hospitalisation Details'!$B$2:$B$2344),'Hospitalisation Details'!B1359)</f>
        <v>1965</v>
      </c>
      <c r="C1359" s="79" t="str">
        <f>IF(OR(('Hospitalisation Details'!C1359="?"),ISBLANK('Hospitalisation Details'!C1359:C3701)),"Sep",'Hospitalisation Details'!C1359)</f>
        <v>Sep</v>
      </c>
      <c r="D1359" s="70">
        <v>26</v>
      </c>
      <c r="E1359" s="47" t="s">
        <v>1392</v>
      </c>
      <c r="F1359" s="80" t="s">
        <v>7331</v>
      </c>
      <c r="G1359" s="70">
        <v>57</v>
      </c>
      <c r="H1359" s="47">
        <v>0</v>
      </c>
      <c r="I1359" s="48">
        <v>11356.66</v>
      </c>
      <c r="J1359" s="47" t="s">
        <v>12</v>
      </c>
      <c r="K1359" s="47" t="s">
        <v>12</v>
      </c>
      <c r="L1359" s="47" t="s">
        <v>23</v>
      </c>
      <c r="M1359" s="20"/>
    </row>
    <row r="1360" spans="1:13" x14ac:dyDescent="0.25">
      <c r="A1360" s="47" t="str">
        <f>IF('Hospitalisation Details'!A1360:A3702="?","Unidentified",'Hospitalisation Details'!A1360)</f>
        <v>Id978</v>
      </c>
      <c r="B1360" s="47">
        <f>IF('Hospitalisation Details'!B1360="?",AVERAGE('Hospitalisation Details'!$B$2:$B$2344),'Hospitalisation Details'!B1360)</f>
        <v>1964</v>
      </c>
      <c r="C1360" s="79" t="str">
        <f>IF(OR(('Hospitalisation Details'!C1360="?"),ISBLANK('Hospitalisation Details'!C1360:C3702)),"Sep",'Hospitalisation Details'!C1360)</f>
        <v>Jul</v>
      </c>
      <c r="D1360" s="70">
        <v>4</v>
      </c>
      <c r="E1360" s="47" t="s">
        <v>1393</v>
      </c>
      <c r="F1360" s="80" t="s">
        <v>7332</v>
      </c>
      <c r="G1360" s="70">
        <v>58</v>
      </c>
      <c r="H1360" s="47">
        <v>0</v>
      </c>
      <c r="I1360" s="48">
        <v>11362.76</v>
      </c>
      <c r="J1360" s="47" t="s">
        <v>12</v>
      </c>
      <c r="K1360" s="47" t="s">
        <v>16</v>
      </c>
      <c r="L1360" s="47" t="s">
        <v>42</v>
      </c>
      <c r="M1360" s="20"/>
    </row>
    <row r="1361" spans="1:13" x14ac:dyDescent="0.25">
      <c r="A1361" s="47" t="str">
        <f>IF('Hospitalisation Details'!A1361:A3703="?","Unidentified",'Hospitalisation Details'!A1361)</f>
        <v>Id977</v>
      </c>
      <c r="B1361" s="47">
        <f>IF('Hospitalisation Details'!B1361="?",AVERAGE('Hospitalisation Details'!$B$2:$B$2344),'Hospitalisation Details'!B1361)</f>
        <v>1964</v>
      </c>
      <c r="C1361" s="79" t="str">
        <f>IF(OR(('Hospitalisation Details'!C1361="?"),ISBLANK('Hospitalisation Details'!C1361:C3703)),"Sep",'Hospitalisation Details'!C1361)</f>
        <v>Jul</v>
      </c>
      <c r="D1361" s="70">
        <v>3</v>
      </c>
      <c r="E1361" s="47" t="s">
        <v>1394</v>
      </c>
      <c r="F1361" s="80" t="s">
        <v>7333</v>
      </c>
      <c r="G1361" s="70">
        <v>58</v>
      </c>
      <c r="H1361" s="47">
        <v>0</v>
      </c>
      <c r="I1361" s="48">
        <v>11363.28</v>
      </c>
      <c r="J1361" s="47" t="s">
        <v>12</v>
      </c>
      <c r="K1361" s="47" t="s">
        <v>16</v>
      </c>
      <c r="L1361" s="47" t="s">
        <v>13</v>
      </c>
      <c r="M1361" s="20"/>
    </row>
    <row r="1362" spans="1:13" x14ac:dyDescent="0.25">
      <c r="A1362" s="47" t="str">
        <f>IF('Hospitalisation Details'!A1362:A3704="?","Unidentified",'Hospitalisation Details'!A1362)</f>
        <v>Id976</v>
      </c>
      <c r="B1362" s="47">
        <f>IF('Hospitalisation Details'!B1362="?",AVERAGE('Hospitalisation Details'!$B$2:$B$2344),'Hospitalisation Details'!B1362)</f>
        <v>1964</v>
      </c>
      <c r="C1362" s="79" t="str">
        <f>IF(OR(('Hospitalisation Details'!C1362="?"),ISBLANK('Hospitalisation Details'!C1362:C3704)),"Sep",'Hospitalisation Details'!C1362)</f>
        <v>Dec</v>
      </c>
      <c r="D1362" s="70">
        <v>13</v>
      </c>
      <c r="E1362" s="47" t="s">
        <v>1395</v>
      </c>
      <c r="F1362" s="80" t="s">
        <v>7334</v>
      </c>
      <c r="G1362" s="70">
        <v>58</v>
      </c>
      <c r="H1362" s="47">
        <v>0</v>
      </c>
      <c r="I1362" s="48">
        <v>11365.95</v>
      </c>
      <c r="J1362" s="47" t="s">
        <v>12</v>
      </c>
      <c r="K1362" s="47" t="s">
        <v>11</v>
      </c>
      <c r="L1362" s="47" t="s">
        <v>42</v>
      </c>
      <c r="M1362" s="20"/>
    </row>
    <row r="1363" spans="1:13" x14ac:dyDescent="0.25">
      <c r="A1363" s="47" t="str">
        <f>IF('Hospitalisation Details'!A1363:A3705="?","Unidentified",'Hospitalisation Details'!A1363)</f>
        <v>Id975</v>
      </c>
      <c r="B1363" s="47">
        <f>IF('Hospitalisation Details'!B1363="?",AVERAGE('Hospitalisation Details'!$B$2:$B$2344),'Hospitalisation Details'!B1363)</f>
        <v>1979</v>
      </c>
      <c r="C1363" s="79" t="str">
        <f>IF(OR(('Hospitalisation Details'!C1363="?"),ISBLANK('Hospitalisation Details'!C1363:C3705)),"Sep",'Hospitalisation Details'!C1363)</f>
        <v>Jun</v>
      </c>
      <c r="D1363" s="70">
        <v>7</v>
      </c>
      <c r="E1363" s="47" t="s">
        <v>1396</v>
      </c>
      <c r="F1363" s="80" t="s">
        <v>7335</v>
      </c>
      <c r="G1363" s="70">
        <v>44</v>
      </c>
      <c r="H1363" s="47">
        <v>2</v>
      </c>
      <c r="I1363" s="48">
        <v>11369.39</v>
      </c>
      <c r="J1363" s="47" t="s">
        <v>12</v>
      </c>
      <c r="K1363" s="47" t="s">
        <v>16</v>
      </c>
      <c r="L1363" s="47" t="s">
        <v>535</v>
      </c>
      <c r="M1363" s="20"/>
    </row>
    <row r="1364" spans="1:13" x14ac:dyDescent="0.25">
      <c r="A1364" s="47" t="str">
        <f>IF('Hospitalisation Details'!A1364:A3706="?","Unidentified",'Hospitalisation Details'!A1364)</f>
        <v>Id974</v>
      </c>
      <c r="B1364" s="47">
        <f>IF('Hospitalisation Details'!B1364="?",AVERAGE('Hospitalisation Details'!$B$2:$B$2344),'Hospitalisation Details'!B1364)</f>
        <v>1972</v>
      </c>
      <c r="C1364" s="79" t="str">
        <f>IF(OR(('Hospitalisation Details'!C1364="?"),ISBLANK('Hospitalisation Details'!C1364:C3706)),"Sep",'Hospitalisation Details'!C1364)</f>
        <v>Dec</v>
      </c>
      <c r="D1364" s="70">
        <v>6</v>
      </c>
      <c r="E1364" s="47" t="s">
        <v>1397</v>
      </c>
      <c r="F1364" s="80" t="s">
        <v>7336</v>
      </c>
      <c r="G1364" s="70">
        <v>50</v>
      </c>
      <c r="H1364" s="47">
        <v>0</v>
      </c>
      <c r="I1364" s="48">
        <v>11378.57</v>
      </c>
      <c r="J1364" s="47" t="s">
        <v>12</v>
      </c>
      <c r="K1364" s="47" t="s">
        <v>11</v>
      </c>
      <c r="L1364" s="47" t="s">
        <v>200</v>
      </c>
      <c r="M1364" s="20"/>
    </row>
    <row r="1365" spans="1:13" x14ac:dyDescent="0.25">
      <c r="A1365" s="47" t="str">
        <f>IF('Hospitalisation Details'!A1365:A3707="?","Unidentified",'Hospitalisation Details'!A1365)</f>
        <v>Id973</v>
      </c>
      <c r="B1365" s="47">
        <f>IF('Hospitalisation Details'!B1365="?",AVERAGE('Hospitalisation Details'!$B$2:$B$2344),'Hospitalisation Details'!B1365)</f>
        <v>1964</v>
      </c>
      <c r="C1365" s="79" t="str">
        <f>IF(OR(('Hospitalisation Details'!C1365="?"),ISBLANK('Hospitalisation Details'!C1365:C3707)),"Sep",'Hospitalisation Details'!C1365)</f>
        <v>Jun</v>
      </c>
      <c r="D1365" s="70">
        <v>13</v>
      </c>
      <c r="E1365" s="47" t="s">
        <v>1398</v>
      </c>
      <c r="F1365" s="80" t="s">
        <v>7337</v>
      </c>
      <c r="G1365" s="70">
        <v>58</v>
      </c>
      <c r="H1365" s="47">
        <v>0</v>
      </c>
      <c r="I1365" s="48">
        <v>11381.33</v>
      </c>
      <c r="J1365" s="47" t="s">
        <v>12</v>
      </c>
      <c r="K1365" s="47" t="s">
        <v>11</v>
      </c>
      <c r="L1365" s="47" t="s">
        <v>13</v>
      </c>
      <c r="M1365" s="20"/>
    </row>
    <row r="1366" spans="1:13" x14ac:dyDescent="0.25">
      <c r="A1366" s="47" t="str">
        <f>IF('Hospitalisation Details'!A1366:A3708="?","Unidentified",'Hospitalisation Details'!A1366)</f>
        <v>Id972</v>
      </c>
      <c r="B1366" s="47">
        <f>IF('Hospitalisation Details'!B1366="?",AVERAGE('Hospitalisation Details'!$B$2:$B$2344),'Hospitalisation Details'!B1366)</f>
        <v>1997</v>
      </c>
      <c r="C1366" s="79" t="str">
        <f>IF(OR(('Hospitalisation Details'!C1366="?"),ISBLANK('Hospitalisation Details'!C1366:C3708)),"Sep",'Hospitalisation Details'!C1366)</f>
        <v>Jul</v>
      </c>
      <c r="D1366" s="70">
        <v>28</v>
      </c>
      <c r="E1366" s="47" t="s">
        <v>1399</v>
      </c>
      <c r="F1366" s="80" t="s">
        <v>6315</v>
      </c>
      <c r="G1366" s="70">
        <v>25</v>
      </c>
      <c r="H1366" s="47">
        <v>0</v>
      </c>
      <c r="I1366" s="48">
        <v>11388.27</v>
      </c>
      <c r="J1366" s="47" t="s">
        <v>12</v>
      </c>
      <c r="K1366" s="47" t="s">
        <v>11</v>
      </c>
      <c r="L1366" s="47" t="s">
        <v>535</v>
      </c>
      <c r="M1366" s="20"/>
    </row>
    <row r="1367" spans="1:13" x14ac:dyDescent="0.25">
      <c r="A1367" s="47" t="str">
        <f>IF('Hospitalisation Details'!A1367:A3709="?","Unidentified",'Hospitalisation Details'!A1367)</f>
        <v>Id971</v>
      </c>
      <c r="B1367" s="47">
        <f>IF('Hospitalisation Details'!B1367="?",AVERAGE('Hospitalisation Details'!$B$2:$B$2344),'Hospitalisation Details'!B1367)</f>
        <v>1967</v>
      </c>
      <c r="C1367" s="79" t="str">
        <f>IF(OR(('Hospitalisation Details'!C1367="?"),ISBLANK('Hospitalisation Details'!C1367:C3709)),"Sep",'Hospitalisation Details'!C1367)</f>
        <v>Dec</v>
      </c>
      <c r="D1367" s="70">
        <v>19</v>
      </c>
      <c r="E1367" s="47" t="s">
        <v>1400</v>
      </c>
      <c r="F1367" s="80" t="s">
        <v>7338</v>
      </c>
      <c r="G1367" s="70">
        <v>55</v>
      </c>
      <c r="H1367" s="47">
        <v>1</v>
      </c>
      <c r="I1367" s="48">
        <v>11394.07</v>
      </c>
      <c r="J1367" s="47" t="s">
        <v>12</v>
      </c>
      <c r="K1367" s="47" t="s">
        <v>16</v>
      </c>
      <c r="L1367" s="47" t="s">
        <v>170</v>
      </c>
      <c r="M1367" s="20"/>
    </row>
    <row r="1368" spans="1:13" x14ac:dyDescent="0.25">
      <c r="A1368" s="47" t="str">
        <f>IF('Hospitalisation Details'!A1368:A3710="?","Unidentified",'Hospitalisation Details'!A1368)</f>
        <v>Id970</v>
      </c>
      <c r="B1368" s="47">
        <f>IF('Hospitalisation Details'!B1368="?",AVERAGE('Hospitalisation Details'!$B$2:$B$2344),'Hospitalisation Details'!B1368)</f>
        <v>1970</v>
      </c>
      <c r="C1368" s="79" t="str">
        <f>IF(OR(('Hospitalisation Details'!C1368="?"),ISBLANK('Hospitalisation Details'!C1368:C3710)),"Sep",'Hospitalisation Details'!C1368)</f>
        <v>Oct</v>
      </c>
      <c r="D1368" s="70">
        <v>2</v>
      </c>
      <c r="E1368" s="47" t="s">
        <v>1401</v>
      </c>
      <c r="F1368" s="80" t="s">
        <v>7339</v>
      </c>
      <c r="G1368" s="70">
        <v>52</v>
      </c>
      <c r="H1368" s="47">
        <v>2</v>
      </c>
      <c r="I1368" s="48">
        <v>11396.9</v>
      </c>
      <c r="J1368" s="47" t="s">
        <v>12</v>
      </c>
      <c r="K1368" s="47" t="s">
        <v>12</v>
      </c>
      <c r="L1368" s="47" t="s">
        <v>247</v>
      </c>
      <c r="M1368" s="20"/>
    </row>
    <row r="1369" spans="1:13" x14ac:dyDescent="0.25">
      <c r="A1369" s="47" t="str">
        <f>IF('Hospitalisation Details'!A1369:A3711="?","Unidentified",'Hospitalisation Details'!A1369)</f>
        <v>Id969</v>
      </c>
      <c r="B1369" s="47">
        <f>IF('Hospitalisation Details'!B1369="?",AVERAGE('Hospitalisation Details'!$B$2:$B$2344),'Hospitalisation Details'!B1369)</f>
        <v>1970</v>
      </c>
      <c r="C1369" s="79" t="str">
        <f>IF(OR(('Hospitalisation Details'!C1369="?"),ISBLANK('Hospitalisation Details'!C1369:C3711)),"Sep",'Hospitalisation Details'!C1369)</f>
        <v>Oct</v>
      </c>
      <c r="D1369" s="70">
        <v>7</v>
      </c>
      <c r="E1369" s="47" t="s">
        <v>1402</v>
      </c>
      <c r="F1369" s="80" t="s">
        <v>7340</v>
      </c>
      <c r="G1369" s="70">
        <v>52</v>
      </c>
      <c r="H1369" s="47">
        <v>3</v>
      </c>
      <c r="I1369" s="48">
        <v>11411.69</v>
      </c>
      <c r="J1369" s="47" t="s">
        <v>12</v>
      </c>
      <c r="K1369" s="47" t="s">
        <v>11</v>
      </c>
      <c r="L1369" s="47" t="s">
        <v>42</v>
      </c>
      <c r="M1369" s="20"/>
    </row>
    <row r="1370" spans="1:13" x14ac:dyDescent="0.25">
      <c r="A1370" s="47" t="str">
        <f>IF('Hospitalisation Details'!A1370:A3712="?","Unidentified",'Hospitalisation Details'!A1370)</f>
        <v>Id968</v>
      </c>
      <c r="B1370" s="47">
        <f>IF('Hospitalisation Details'!B1370="?",AVERAGE('Hospitalisation Details'!$B$2:$B$2344),'Hospitalisation Details'!B1370)</f>
        <v>1983</v>
      </c>
      <c r="C1370" s="79" t="str">
        <f>IF(OR(('Hospitalisation Details'!C1370="?"),ISBLANK('Hospitalisation Details'!C1370:C3712)),"Sep",'Hospitalisation Details'!C1370)</f>
        <v>Oct</v>
      </c>
      <c r="D1370" s="70">
        <v>23</v>
      </c>
      <c r="E1370" s="47" t="s">
        <v>1403</v>
      </c>
      <c r="F1370" s="80" t="s">
        <v>7341</v>
      </c>
      <c r="G1370" s="70">
        <v>39</v>
      </c>
      <c r="H1370" s="47">
        <v>3</v>
      </c>
      <c r="I1370" s="48">
        <v>11412.02</v>
      </c>
      <c r="J1370" s="47" t="s">
        <v>12</v>
      </c>
      <c r="K1370" s="47" t="s">
        <v>16</v>
      </c>
      <c r="L1370" s="47" t="s">
        <v>300</v>
      </c>
      <c r="M1370" s="20"/>
    </row>
    <row r="1371" spans="1:13" x14ac:dyDescent="0.25">
      <c r="A1371" s="47" t="str">
        <f>IF('Hospitalisation Details'!A1371:A3713="?","Unidentified",'Hospitalisation Details'!A1371)</f>
        <v>Id967</v>
      </c>
      <c r="B1371" s="47">
        <f>IF('Hospitalisation Details'!B1371="?",AVERAGE('Hospitalisation Details'!$B$2:$B$2344),'Hospitalisation Details'!B1371)</f>
        <v>1985</v>
      </c>
      <c r="C1371" s="79" t="str">
        <f>IF(OR(('Hospitalisation Details'!C1371="?"),ISBLANK('Hospitalisation Details'!C1371:C3713)),"Sep",'Hospitalisation Details'!C1371)</f>
        <v>Jun</v>
      </c>
      <c r="D1371" s="70">
        <v>9</v>
      </c>
      <c r="E1371" s="47" t="s">
        <v>1404</v>
      </c>
      <c r="F1371" s="80" t="s">
        <v>7342</v>
      </c>
      <c r="G1371" s="70">
        <v>37</v>
      </c>
      <c r="H1371" s="47">
        <v>3</v>
      </c>
      <c r="I1371" s="48">
        <v>11419.49</v>
      </c>
      <c r="J1371" s="47" t="s">
        <v>12</v>
      </c>
      <c r="K1371" s="47" t="s">
        <v>16</v>
      </c>
      <c r="L1371" s="47" t="s">
        <v>23</v>
      </c>
      <c r="M1371" s="20"/>
    </row>
    <row r="1372" spans="1:13" x14ac:dyDescent="0.25">
      <c r="A1372" s="47" t="str">
        <f>IF('Hospitalisation Details'!A1372:A3714="?","Unidentified",'Hospitalisation Details'!A1372)</f>
        <v>Id966</v>
      </c>
      <c r="B1372" s="47">
        <f>IF('Hospitalisation Details'!B1372="?",AVERAGE('Hospitalisation Details'!$B$2:$B$2344),'Hospitalisation Details'!B1372)</f>
        <v>1980</v>
      </c>
      <c r="C1372" s="79" t="str">
        <f>IF(OR(('Hospitalisation Details'!C1372="?"),ISBLANK('Hospitalisation Details'!C1372:C3714)),"Sep",'Hospitalisation Details'!C1372)</f>
        <v>Jul</v>
      </c>
      <c r="D1372" s="70">
        <v>17</v>
      </c>
      <c r="E1372" s="47" t="s">
        <v>1405</v>
      </c>
      <c r="F1372" s="80" t="s">
        <v>7343</v>
      </c>
      <c r="G1372" s="70">
        <v>42</v>
      </c>
      <c r="H1372" s="47">
        <v>2</v>
      </c>
      <c r="I1372" s="48">
        <v>11435.74</v>
      </c>
      <c r="J1372" s="47" t="s">
        <v>12</v>
      </c>
      <c r="K1372" s="47" t="s">
        <v>12</v>
      </c>
      <c r="L1372" s="47" t="s">
        <v>300</v>
      </c>
      <c r="M1372" s="20"/>
    </row>
    <row r="1373" spans="1:13" x14ac:dyDescent="0.25">
      <c r="A1373" s="47" t="str">
        <f>IF('Hospitalisation Details'!A1373:A3715="?","Unidentified",'Hospitalisation Details'!A1373)</f>
        <v>Id965</v>
      </c>
      <c r="B1373" s="47">
        <f>IF('Hospitalisation Details'!B1373="?",AVERAGE('Hospitalisation Details'!$B$2:$B$2344),'Hospitalisation Details'!B1373)</f>
        <v>1971</v>
      </c>
      <c r="C1373" s="79" t="str">
        <f>IF(OR(('Hospitalisation Details'!C1373="?"),ISBLANK('Hospitalisation Details'!C1373:C3715)),"Sep",'Hospitalisation Details'!C1373)</f>
        <v>Sep</v>
      </c>
      <c r="D1373" s="70">
        <v>12</v>
      </c>
      <c r="E1373" s="47" t="s">
        <v>1406</v>
      </c>
      <c r="F1373" s="80" t="s">
        <v>7344</v>
      </c>
      <c r="G1373" s="70">
        <v>51</v>
      </c>
      <c r="H1373" s="47">
        <v>3</v>
      </c>
      <c r="I1373" s="48">
        <v>11436.74</v>
      </c>
      <c r="J1373" s="47" t="s">
        <v>12</v>
      </c>
      <c r="K1373" s="47" t="s">
        <v>12</v>
      </c>
      <c r="L1373" s="47" t="s">
        <v>23</v>
      </c>
      <c r="M1373" s="20"/>
    </row>
    <row r="1374" spans="1:13" x14ac:dyDescent="0.25">
      <c r="A1374" s="47" t="str">
        <f>IF('Hospitalisation Details'!A1374:A3716="?","Unidentified",'Hospitalisation Details'!A1374)</f>
        <v>Id964</v>
      </c>
      <c r="B1374" s="47">
        <f>IF('Hospitalisation Details'!B1374="?",AVERAGE('Hospitalisation Details'!$B$2:$B$2344),'Hospitalisation Details'!B1374)</f>
        <v>1966</v>
      </c>
      <c r="C1374" s="79" t="str">
        <f>IF(OR(('Hospitalisation Details'!C1374="?"),ISBLANK('Hospitalisation Details'!C1374:C3716)),"Sep",'Hospitalisation Details'!C1374)</f>
        <v>Jun</v>
      </c>
      <c r="D1374" s="70">
        <v>14</v>
      </c>
      <c r="E1374" s="47" t="s">
        <v>1407</v>
      </c>
      <c r="F1374" s="80" t="s">
        <v>7345</v>
      </c>
      <c r="G1374" s="70">
        <v>56</v>
      </c>
      <c r="H1374" s="47">
        <v>0</v>
      </c>
      <c r="I1374" s="48">
        <v>11454.02</v>
      </c>
      <c r="J1374" s="47" t="s">
        <v>12</v>
      </c>
      <c r="K1374" s="47" t="s">
        <v>16</v>
      </c>
      <c r="L1374" s="47" t="s">
        <v>23</v>
      </c>
      <c r="M1374" s="20"/>
    </row>
    <row r="1375" spans="1:13" x14ac:dyDescent="0.25">
      <c r="A1375" s="47" t="str">
        <f>IF('Hospitalisation Details'!A1375:A3717="?","Unidentified",'Hospitalisation Details'!A1375)</f>
        <v>Id963</v>
      </c>
      <c r="B1375" s="47">
        <f>IF('Hospitalisation Details'!B1375="?",AVERAGE('Hospitalisation Details'!$B$2:$B$2344),'Hospitalisation Details'!B1375)</f>
        <v>1965</v>
      </c>
      <c r="C1375" s="79" t="str">
        <f>IF(OR(('Hospitalisation Details'!C1375="?"),ISBLANK('Hospitalisation Details'!C1375:C3717)),"Sep",'Hospitalisation Details'!C1375)</f>
        <v>Jun</v>
      </c>
      <c r="D1375" s="70">
        <v>23</v>
      </c>
      <c r="E1375" s="47" t="s">
        <v>1408</v>
      </c>
      <c r="F1375" s="80" t="s">
        <v>7346</v>
      </c>
      <c r="G1375" s="70">
        <v>57</v>
      </c>
      <c r="H1375" s="47">
        <v>0</v>
      </c>
      <c r="I1375" s="48">
        <v>11455.28</v>
      </c>
      <c r="J1375" s="47" t="s">
        <v>12</v>
      </c>
      <c r="K1375" s="47" t="s">
        <v>11</v>
      </c>
      <c r="L1375" s="47" t="s">
        <v>42</v>
      </c>
      <c r="M1375" s="20"/>
    </row>
    <row r="1376" spans="1:13" x14ac:dyDescent="0.25">
      <c r="A1376" s="47" t="str">
        <f>IF('Hospitalisation Details'!A1376:A3718="?","Unidentified",'Hospitalisation Details'!A1376)</f>
        <v>Id962</v>
      </c>
      <c r="B1376" s="47">
        <f>IF('Hospitalisation Details'!B1376="?",AVERAGE('Hospitalisation Details'!$B$2:$B$2344),'Hospitalisation Details'!B1376)</f>
        <v>1966</v>
      </c>
      <c r="C1376" s="79" t="str">
        <f>IF(OR(('Hospitalisation Details'!C1376="?"),ISBLANK('Hospitalisation Details'!C1376:C3718)),"Sep",'Hospitalisation Details'!C1376)</f>
        <v>Sep</v>
      </c>
      <c r="D1376" s="70">
        <v>7</v>
      </c>
      <c r="E1376" s="47" t="s">
        <v>1409</v>
      </c>
      <c r="F1376" s="80" t="s">
        <v>7347</v>
      </c>
      <c r="G1376" s="70">
        <v>56</v>
      </c>
      <c r="H1376" s="47">
        <v>0</v>
      </c>
      <c r="I1376" s="48">
        <v>11478.14</v>
      </c>
      <c r="J1376" s="47" t="s">
        <v>12</v>
      </c>
      <c r="K1376" s="47" t="s">
        <v>11</v>
      </c>
      <c r="L1376" s="47" t="s">
        <v>200</v>
      </c>
      <c r="M1376" s="20"/>
    </row>
    <row r="1377" spans="1:13" x14ac:dyDescent="0.25">
      <c r="A1377" s="47" t="str">
        <f>IF('Hospitalisation Details'!A1377:A3719="?","Unidentified",'Hospitalisation Details'!A1377)</f>
        <v>Id961</v>
      </c>
      <c r="B1377" s="47">
        <f>IF('Hospitalisation Details'!B1377="?",AVERAGE('Hospitalisation Details'!$B$2:$B$2344),'Hospitalisation Details'!B1377)</f>
        <v>2004</v>
      </c>
      <c r="C1377" s="79" t="str">
        <f>IF(OR(('Hospitalisation Details'!C1377="?"),ISBLANK('Hospitalisation Details'!C1377:C3719)),"Sep",'Hospitalisation Details'!C1377)</f>
        <v>Sep</v>
      </c>
      <c r="D1377" s="70">
        <v>10</v>
      </c>
      <c r="E1377" s="47" t="s">
        <v>1410</v>
      </c>
      <c r="F1377" s="80" t="s">
        <v>7348</v>
      </c>
      <c r="G1377" s="70">
        <v>18</v>
      </c>
      <c r="H1377" s="47">
        <v>0</v>
      </c>
      <c r="I1377" s="48">
        <v>11482.63</v>
      </c>
      <c r="J1377" s="47" t="s">
        <v>12</v>
      </c>
      <c r="K1377" s="47" t="s">
        <v>11</v>
      </c>
      <c r="L1377" s="47" t="s">
        <v>13</v>
      </c>
      <c r="M1377" s="20"/>
    </row>
    <row r="1378" spans="1:13" x14ac:dyDescent="0.25">
      <c r="A1378" s="47" t="str">
        <f>IF('Hospitalisation Details'!A1378:A3720="?","Unidentified",'Hospitalisation Details'!A1378)</f>
        <v>Id960</v>
      </c>
      <c r="B1378" s="47">
        <f>IF('Hospitalisation Details'!B1378="?",AVERAGE('Hospitalisation Details'!$B$2:$B$2344),'Hospitalisation Details'!B1378)</f>
        <v>1970</v>
      </c>
      <c r="C1378" s="79" t="str">
        <f>IF(OR(('Hospitalisation Details'!C1378="?"),ISBLANK('Hospitalisation Details'!C1378:C3720)),"Sep",'Hospitalisation Details'!C1378)</f>
        <v>Oct</v>
      </c>
      <c r="D1378" s="70">
        <v>13</v>
      </c>
      <c r="E1378" s="47" t="s">
        <v>1411</v>
      </c>
      <c r="F1378" s="80" t="s">
        <v>7349</v>
      </c>
      <c r="G1378" s="70">
        <v>52</v>
      </c>
      <c r="H1378" s="47">
        <v>3</v>
      </c>
      <c r="I1378" s="48">
        <v>11488.32</v>
      </c>
      <c r="J1378" s="47" t="s">
        <v>12</v>
      </c>
      <c r="K1378" s="47" t="s">
        <v>16</v>
      </c>
      <c r="L1378" s="47" t="s">
        <v>276</v>
      </c>
      <c r="M1378" s="20"/>
    </row>
    <row r="1379" spans="1:13" x14ac:dyDescent="0.25">
      <c r="A1379" s="47" t="str">
        <f>IF('Hospitalisation Details'!A1379:A3721="?","Unidentified",'Hospitalisation Details'!A1379)</f>
        <v>Id959</v>
      </c>
      <c r="B1379" s="47">
        <f>IF('Hospitalisation Details'!B1379="?",AVERAGE('Hospitalisation Details'!$B$2:$B$2344),'Hospitalisation Details'!B1379)</f>
        <v>1983</v>
      </c>
      <c r="C1379" s="79" t="str">
        <f>IF(OR(('Hospitalisation Details'!C1379="?"),ISBLANK('Hospitalisation Details'!C1379:C3721)),"Sep",'Hospitalisation Details'!C1379)</f>
        <v>Jun</v>
      </c>
      <c r="D1379" s="70">
        <v>7</v>
      </c>
      <c r="E1379" s="47" t="s">
        <v>1412</v>
      </c>
      <c r="F1379" s="80" t="s">
        <v>7350</v>
      </c>
      <c r="G1379" s="70">
        <v>40</v>
      </c>
      <c r="H1379" s="47">
        <v>3</v>
      </c>
      <c r="I1379" s="48">
        <v>11492.46</v>
      </c>
      <c r="J1379" s="47" t="s">
        <v>12</v>
      </c>
      <c r="K1379" s="47" t="s">
        <v>12</v>
      </c>
      <c r="L1379" s="47" t="s">
        <v>535</v>
      </c>
      <c r="M1379" s="20"/>
    </row>
    <row r="1380" spans="1:13" x14ac:dyDescent="0.25">
      <c r="A1380" s="47" t="str">
        <f>IF('Hospitalisation Details'!A1380:A3722="?","Unidentified",'Hospitalisation Details'!A1380)</f>
        <v>Id958</v>
      </c>
      <c r="B1380" s="47">
        <f>IF('Hospitalisation Details'!B1380="?",AVERAGE('Hospitalisation Details'!$B$2:$B$2344),'Hospitalisation Details'!B1380)</f>
        <v>1969</v>
      </c>
      <c r="C1380" s="79" t="str">
        <f>IF(OR(('Hospitalisation Details'!C1380="?"),ISBLANK('Hospitalisation Details'!C1380:C3722)),"Sep",'Hospitalisation Details'!C1380)</f>
        <v>Aug</v>
      </c>
      <c r="D1380" s="70">
        <v>11</v>
      </c>
      <c r="E1380" s="47" t="s">
        <v>1413</v>
      </c>
      <c r="F1380" s="80" t="s">
        <v>7351</v>
      </c>
      <c r="G1380" s="70">
        <v>53</v>
      </c>
      <c r="H1380" s="47">
        <v>0</v>
      </c>
      <c r="I1380" s="48">
        <v>11497.69</v>
      </c>
      <c r="J1380" s="47" t="s">
        <v>12</v>
      </c>
      <c r="K1380" s="47" t="s">
        <v>16</v>
      </c>
      <c r="L1380" s="47" t="s">
        <v>23</v>
      </c>
      <c r="M1380" s="20"/>
    </row>
    <row r="1381" spans="1:13" x14ac:dyDescent="0.25">
      <c r="A1381" s="47" t="str">
        <f>IF('Hospitalisation Details'!A1381:A3723="?","Unidentified",'Hospitalisation Details'!A1381)</f>
        <v>Id957</v>
      </c>
      <c r="B1381" s="47">
        <f>IF('Hospitalisation Details'!B1381="?",AVERAGE('Hospitalisation Details'!$B$2:$B$2344),'Hospitalisation Details'!B1381)</f>
        <v>1989</v>
      </c>
      <c r="C1381" s="79" t="str">
        <f>IF(OR(('Hospitalisation Details'!C1381="?"),ISBLANK('Hospitalisation Details'!C1381:C3723)),"Sep",'Hospitalisation Details'!C1381)</f>
        <v>Oct</v>
      </c>
      <c r="D1381" s="70">
        <v>6</v>
      </c>
      <c r="E1381" s="47" t="s">
        <v>1414</v>
      </c>
      <c r="F1381" s="80" t="s">
        <v>7352</v>
      </c>
      <c r="G1381" s="70">
        <v>33</v>
      </c>
      <c r="H1381" s="47">
        <v>3</v>
      </c>
      <c r="I1381" s="48">
        <v>11511.61</v>
      </c>
      <c r="J1381" s="47" t="s">
        <v>12</v>
      </c>
      <c r="K1381" s="47" t="s">
        <v>12</v>
      </c>
      <c r="L1381" s="47" t="s">
        <v>535</v>
      </c>
      <c r="M1381" s="20"/>
    </row>
    <row r="1382" spans="1:13" x14ac:dyDescent="0.25">
      <c r="A1382" s="47" t="str">
        <f>IF('Hospitalisation Details'!A1382:A3724="?","Unidentified",'Hospitalisation Details'!A1382)</f>
        <v>Id956</v>
      </c>
      <c r="B1382" s="47">
        <f>IF('Hospitalisation Details'!B1382="?",AVERAGE('Hospitalisation Details'!$B$2:$B$2344),'Hospitalisation Details'!B1382)</f>
        <v>1968</v>
      </c>
      <c r="C1382" s="79" t="str">
        <f>IF(OR(('Hospitalisation Details'!C1382="?"),ISBLANK('Hospitalisation Details'!C1382:C3724)),"Sep",'Hospitalisation Details'!C1382)</f>
        <v>Jun</v>
      </c>
      <c r="D1382" s="70">
        <v>24</v>
      </c>
      <c r="E1382" s="47" t="s">
        <v>1415</v>
      </c>
      <c r="F1382" s="80" t="s">
        <v>7353</v>
      </c>
      <c r="G1382" s="70">
        <v>54</v>
      </c>
      <c r="H1382" s="47">
        <v>1</v>
      </c>
      <c r="I1382" s="48">
        <v>11512.41</v>
      </c>
      <c r="J1382" s="47" t="s">
        <v>12</v>
      </c>
      <c r="K1382" s="47" t="s">
        <v>16</v>
      </c>
      <c r="L1382" s="47" t="s">
        <v>247</v>
      </c>
      <c r="M1382" s="20"/>
    </row>
    <row r="1383" spans="1:13" x14ac:dyDescent="0.25">
      <c r="A1383" s="47" t="str">
        <f>IF('Hospitalisation Details'!A1383:A3725="?","Unidentified",'Hospitalisation Details'!A1383)</f>
        <v>Id955</v>
      </c>
      <c r="B1383" s="47">
        <f>IF('Hospitalisation Details'!B1383="?",AVERAGE('Hospitalisation Details'!$B$2:$B$2344),'Hospitalisation Details'!B1383)</f>
        <v>1971</v>
      </c>
      <c r="C1383" s="79" t="str">
        <f>IF(OR(('Hospitalisation Details'!C1383="?"),ISBLANK('Hospitalisation Details'!C1383:C3725)),"Sep",'Hospitalisation Details'!C1383)</f>
        <v>Dec</v>
      </c>
      <c r="D1383" s="70">
        <v>19</v>
      </c>
      <c r="E1383" s="47" t="s">
        <v>1416</v>
      </c>
      <c r="F1383" s="80" t="s">
        <v>7354</v>
      </c>
      <c r="G1383" s="70">
        <v>51</v>
      </c>
      <c r="H1383" s="47">
        <v>4</v>
      </c>
      <c r="I1383" s="48">
        <v>11520.1</v>
      </c>
      <c r="J1383" s="47" t="s">
        <v>12</v>
      </c>
      <c r="K1383" s="47" t="s">
        <v>16</v>
      </c>
      <c r="L1383" s="47" t="s">
        <v>23</v>
      </c>
      <c r="M1383" s="20"/>
    </row>
    <row r="1384" spans="1:13" x14ac:dyDescent="0.25">
      <c r="A1384" s="47" t="str">
        <f>IF('Hospitalisation Details'!A1384:A3726="?","Unidentified",'Hospitalisation Details'!A1384)</f>
        <v>Id954</v>
      </c>
      <c r="B1384" s="47">
        <f>IF('Hospitalisation Details'!B1384="?",AVERAGE('Hospitalisation Details'!$B$2:$B$2344),'Hospitalisation Details'!B1384)</f>
        <v>1988</v>
      </c>
      <c r="C1384" s="79" t="str">
        <f>IF(OR(('Hospitalisation Details'!C1384="?"),ISBLANK('Hospitalisation Details'!C1384:C3726)),"Sep",'Hospitalisation Details'!C1384)</f>
        <v>Jun</v>
      </c>
      <c r="D1384" s="70">
        <v>12</v>
      </c>
      <c r="E1384" s="47" t="s">
        <v>1417</v>
      </c>
      <c r="F1384" s="80" t="s">
        <v>7355</v>
      </c>
      <c r="G1384" s="70">
        <v>34</v>
      </c>
      <c r="H1384" s="47">
        <v>3</v>
      </c>
      <c r="I1384" s="48">
        <v>11524.25</v>
      </c>
      <c r="J1384" s="47" t="s">
        <v>12</v>
      </c>
      <c r="K1384" s="47" t="s">
        <v>16</v>
      </c>
      <c r="L1384" s="47" t="s">
        <v>535</v>
      </c>
      <c r="M1384" s="20"/>
    </row>
    <row r="1385" spans="1:13" x14ac:dyDescent="0.25">
      <c r="A1385" s="47" t="str">
        <f>IF('Hospitalisation Details'!A1385:A3727="?","Unidentified",'Hospitalisation Details'!A1385)</f>
        <v>Id953</v>
      </c>
      <c r="B1385" s="47">
        <f>IF('Hospitalisation Details'!B1385="?",AVERAGE('Hospitalisation Details'!$B$2:$B$2344),'Hospitalisation Details'!B1385)</f>
        <v>1970</v>
      </c>
      <c r="C1385" s="79" t="str">
        <f>IF(OR(('Hospitalisation Details'!C1385="?"),ISBLANK('Hospitalisation Details'!C1385:C3727)),"Sep",'Hospitalisation Details'!C1385)</f>
        <v>Jul</v>
      </c>
      <c r="D1385" s="70">
        <v>23</v>
      </c>
      <c r="E1385" s="47" t="s">
        <v>1418</v>
      </c>
      <c r="F1385" s="80" t="s">
        <v>7356</v>
      </c>
      <c r="G1385" s="70">
        <v>52</v>
      </c>
      <c r="H1385" s="47">
        <v>0</v>
      </c>
      <c r="I1385" s="48">
        <v>11530.12</v>
      </c>
      <c r="J1385" s="47" t="s">
        <v>12</v>
      </c>
      <c r="K1385" s="47" t="s">
        <v>16</v>
      </c>
      <c r="L1385" s="47" t="s">
        <v>23</v>
      </c>
      <c r="M1385" s="20"/>
    </row>
    <row r="1386" spans="1:13" x14ac:dyDescent="0.25">
      <c r="A1386" s="47" t="str">
        <f>IF('Hospitalisation Details'!A1386:A3728="?","Unidentified",'Hospitalisation Details'!A1386)</f>
        <v>Id952</v>
      </c>
      <c r="B1386" s="47">
        <f>IF('Hospitalisation Details'!B1386="?",AVERAGE('Hospitalisation Details'!$B$2:$B$2344),'Hospitalisation Details'!B1386)</f>
        <v>1965</v>
      </c>
      <c r="C1386" s="79" t="str">
        <f>IF(OR(('Hospitalisation Details'!C1386="?"),ISBLANK('Hospitalisation Details'!C1386:C3728)),"Sep",'Hospitalisation Details'!C1386)</f>
        <v>Oct</v>
      </c>
      <c r="D1386" s="70">
        <v>3</v>
      </c>
      <c r="E1386" s="47" t="s">
        <v>1419</v>
      </c>
      <c r="F1386" s="80" t="s">
        <v>7357</v>
      </c>
      <c r="G1386" s="70">
        <v>57</v>
      </c>
      <c r="H1386" s="47">
        <v>0</v>
      </c>
      <c r="I1386" s="48">
        <v>11534.87</v>
      </c>
      <c r="J1386" s="47" t="s">
        <v>12</v>
      </c>
      <c r="K1386" s="47" t="s">
        <v>16</v>
      </c>
      <c r="L1386" s="47" t="s">
        <v>356</v>
      </c>
      <c r="M1386" s="20"/>
    </row>
    <row r="1387" spans="1:13" x14ac:dyDescent="0.25">
      <c r="A1387" s="47" t="str">
        <f>IF('Hospitalisation Details'!A1387:A3729="?","Unidentified",'Hospitalisation Details'!A1387)</f>
        <v>Id951</v>
      </c>
      <c r="B1387" s="47">
        <f>IF('Hospitalisation Details'!B1387="?",AVERAGE('Hospitalisation Details'!$B$2:$B$2344),'Hospitalisation Details'!B1387)</f>
        <v>1968</v>
      </c>
      <c r="C1387" s="79" t="str">
        <f>IF(OR(('Hospitalisation Details'!C1387="?"),ISBLANK('Hospitalisation Details'!C1387:C3729)),"Sep",'Hospitalisation Details'!C1387)</f>
        <v>Nov</v>
      </c>
      <c r="D1387" s="70">
        <v>14</v>
      </c>
      <c r="E1387" s="47" t="s">
        <v>1420</v>
      </c>
      <c r="F1387" s="80" t="s">
        <v>7358</v>
      </c>
      <c r="G1387" s="70">
        <v>54</v>
      </c>
      <c r="H1387" s="47">
        <v>2</v>
      </c>
      <c r="I1387" s="48">
        <v>11538.42</v>
      </c>
      <c r="J1387" s="47" t="s">
        <v>12</v>
      </c>
      <c r="K1387" s="47" t="s">
        <v>16</v>
      </c>
      <c r="L1387" s="47" t="s">
        <v>42</v>
      </c>
      <c r="M1387" s="20"/>
    </row>
    <row r="1388" spans="1:13" x14ac:dyDescent="0.25">
      <c r="A1388" s="47" t="str">
        <f>IF('Hospitalisation Details'!A1388:A3730="?","Unidentified",'Hospitalisation Details'!A1388)</f>
        <v>Id950</v>
      </c>
      <c r="B1388" s="47">
        <f>IF('Hospitalisation Details'!B1388="?",AVERAGE('Hospitalisation Details'!$B$2:$B$2344),'Hospitalisation Details'!B1388)</f>
        <v>1971</v>
      </c>
      <c r="C1388" s="79" t="str">
        <f>IF(OR(('Hospitalisation Details'!C1388="?"),ISBLANK('Hospitalisation Details'!C1388:C3730)),"Sep",'Hospitalisation Details'!C1388)</f>
        <v>Dec</v>
      </c>
      <c r="D1388" s="70">
        <v>1</v>
      </c>
      <c r="E1388" s="47" t="s">
        <v>1421</v>
      </c>
      <c r="F1388" s="80" t="s">
        <v>7359</v>
      </c>
      <c r="G1388" s="70">
        <v>51</v>
      </c>
      <c r="H1388" s="47">
        <v>0</v>
      </c>
      <c r="I1388" s="48">
        <v>11540.25</v>
      </c>
      <c r="J1388" s="47" t="s">
        <v>12</v>
      </c>
      <c r="K1388" s="47" t="s">
        <v>16</v>
      </c>
      <c r="L1388" s="47" t="s">
        <v>23</v>
      </c>
      <c r="M1388" s="20"/>
    </row>
    <row r="1389" spans="1:13" x14ac:dyDescent="0.25">
      <c r="A1389" s="47" t="str">
        <f>IF('Hospitalisation Details'!A1389:A3731="?","Unidentified",'Hospitalisation Details'!A1389)</f>
        <v>Id949</v>
      </c>
      <c r="B1389" s="47">
        <f>IF('Hospitalisation Details'!B1389="?",AVERAGE('Hospitalisation Details'!$B$2:$B$2344),'Hospitalisation Details'!B1389)</f>
        <v>1973</v>
      </c>
      <c r="C1389" s="79" t="str">
        <f>IF(OR(('Hospitalisation Details'!C1389="?"),ISBLANK('Hospitalisation Details'!C1389:C3731)),"Sep",'Hospitalisation Details'!C1389)</f>
        <v>Jul</v>
      </c>
      <c r="D1389" s="70">
        <v>23</v>
      </c>
      <c r="E1389" s="47" t="s">
        <v>1422</v>
      </c>
      <c r="F1389" s="80" t="s">
        <v>7360</v>
      </c>
      <c r="G1389" s="70">
        <v>49</v>
      </c>
      <c r="H1389" s="47">
        <v>5</v>
      </c>
      <c r="I1389" s="48">
        <v>11552.9</v>
      </c>
      <c r="J1389" s="47" t="s">
        <v>12</v>
      </c>
      <c r="K1389" s="47" t="s">
        <v>11</v>
      </c>
      <c r="L1389" s="47" t="s">
        <v>42</v>
      </c>
      <c r="M1389" s="20"/>
    </row>
    <row r="1390" spans="1:13" x14ac:dyDescent="0.25">
      <c r="A1390" s="47" t="str">
        <f>IF('Hospitalisation Details'!A1390:A3732="?","Unidentified",'Hospitalisation Details'!A1390)</f>
        <v>Id948</v>
      </c>
      <c r="B1390" s="47">
        <f>IF('Hospitalisation Details'!B1390="?",AVERAGE('Hospitalisation Details'!$B$2:$B$2344),'Hospitalisation Details'!B1390)</f>
        <v>1965</v>
      </c>
      <c r="C1390" s="79" t="str">
        <f>IF(OR(('Hospitalisation Details'!C1390="?"),ISBLANK('Hospitalisation Details'!C1390:C3732)),"Sep",'Hospitalisation Details'!C1390)</f>
        <v>Oct</v>
      </c>
      <c r="D1390" s="70">
        <v>27</v>
      </c>
      <c r="E1390" s="47" t="s">
        <v>1423</v>
      </c>
      <c r="F1390" s="80" t="s">
        <v>7361</v>
      </c>
      <c r="G1390" s="70">
        <v>57</v>
      </c>
      <c r="H1390" s="47">
        <v>1</v>
      </c>
      <c r="I1390" s="48">
        <v>11554.22</v>
      </c>
      <c r="J1390" s="47" t="s">
        <v>12</v>
      </c>
      <c r="K1390" s="47" t="s">
        <v>16</v>
      </c>
      <c r="L1390" s="47" t="s">
        <v>13</v>
      </c>
      <c r="M1390" s="20"/>
    </row>
    <row r="1391" spans="1:13" x14ac:dyDescent="0.25">
      <c r="A1391" s="47" t="str">
        <f>IF('Hospitalisation Details'!A1391:A3733="?","Unidentified",'Hospitalisation Details'!A1391)</f>
        <v>Id947</v>
      </c>
      <c r="B1391" s="47">
        <f>IF('Hospitalisation Details'!B1391="?",AVERAGE('Hospitalisation Details'!$B$2:$B$2344),'Hospitalisation Details'!B1391)</f>
        <v>1965</v>
      </c>
      <c r="C1391" s="79" t="str">
        <f>IF(OR(('Hospitalisation Details'!C1391="?"),ISBLANK('Hospitalisation Details'!C1391:C3733)),"Sep",'Hospitalisation Details'!C1391)</f>
        <v>Dec</v>
      </c>
      <c r="D1391" s="70">
        <v>25</v>
      </c>
      <c r="E1391" s="47" t="s">
        <v>1424</v>
      </c>
      <c r="F1391" s="80" t="s">
        <v>7362</v>
      </c>
      <c r="G1391" s="70">
        <v>57</v>
      </c>
      <c r="H1391" s="47">
        <v>0</v>
      </c>
      <c r="I1391" s="48">
        <v>11566.3</v>
      </c>
      <c r="J1391" s="47" t="s">
        <v>12</v>
      </c>
      <c r="K1391" s="47" t="s">
        <v>12</v>
      </c>
      <c r="L1391" s="47" t="s">
        <v>168</v>
      </c>
      <c r="M1391" s="20"/>
    </row>
    <row r="1392" spans="1:13" x14ac:dyDescent="0.25">
      <c r="A1392" s="47" t="str">
        <f>IF('Hospitalisation Details'!A1392:A3734="?","Unidentified",'Hospitalisation Details'!A1392)</f>
        <v>Id946</v>
      </c>
      <c r="B1392" s="47">
        <f>IF('Hospitalisation Details'!B1392="?",AVERAGE('Hospitalisation Details'!$B$2:$B$2344),'Hospitalisation Details'!B1392)</f>
        <v>1965</v>
      </c>
      <c r="C1392" s="79" t="str">
        <f>IF(OR(('Hospitalisation Details'!C1392="?"),ISBLANK('Hospitalisation Details'!C1392:C3734)),"Sep",'Hospitalisation Details'!C1392)</f>
        <v>Nov</v>
      </c>
      <c r="D1392" s="70">
        <v>6</v>
      </c>
      <c r="E1392" s="47" t="s">
        <v>1425</v>
      </c>
      <c r="F1392" s="80" t="s">
        <v>7363</v>
      </c>
      <c r="G1392" s="70">
        <v>57</v>
      </c>
      <c r="H1392" s="47">
        <v>1</v>
      </c>
      <c r="I1392" s="48">
        <v>11576.13</v>
      </c>
      <c r="J1392" s="47" t="s">
        <v>12</v>
      </c>
      <c r="K1392" s="47" t="s">
        <v>12</v>
      </c>
      <c r="L1392" s="47" t="s">
        <v>42</v>
      </c>
      <c r="M1392" s="20"/>
    </row>
    <row r="1393" spans="1:13" x14ac:dyDescent="0.25">
      <c r="A1393" s="47" t="str">
        <f>IF('Hospitalisation Details'!A1393:A3735="?","Unidentified",'Hospitalisation Details'!A1393)</f>
        <v>Id945</v>
      </c>
      <c r="B1393" s="47">
        <f>IF('Hospitalisation Details'!B1393="?",AVERAGE('Hospitalisation Details'!$B$2:$B$2344),'Hospitalisation Details'!B1393)</f>
        <v>1964</v>
      </c>
      <c r="C1393" s="79" t="str">
        <f>IF(OR(('Hospitalisation Details'!C1393="?"),ISBLANK('Hospitalisation Details'!C1393:C3735)),"Sep",'Hospitalisation Details'!C1393)</f>
        <v>Jun</v>
      </c>
      <c r="D1393" s="70">
        <v>20</v>
      </c>
      <c r="E1393" s="47" t="s">
        <v>1426</v>
      </c>
      <c r="F1393" s="80" t="s">
        <v>7364</v>
      </c>
      <c r="G1393" s="70">
        <v>58</v>
      </c>
      <c r="H1393" s="47">
        <v>0</v>
      </c>
      <c r="I1393" s="48">
        <v>11602.75</v>
      </c>
      <c r="J1393" s="47" t="s">
        <v>12</v>
      </c>
      <c r="K1393" s="47" t="s">
        <v>16</v>
      </c>
      <c r="L1393" s="47" t="s">
        <v>516</v>
      </c>
      <c r="M1393" s="20"/>
    </row>
    <row r="1394" spans="1:13" x14ac:dyDescent="0.25">
      <c r="A1394" s="47" t="str">
        <f>IF('Hospitalisation Details'!A1394:A3736="?","Unidentified",'Hospitalisation Details'!A1394)</f>
        <v>Id944</v>
      </c>
      <c r="B1394" s="47">
        <f>IF('Hospitalisation Details'!B1394="?",AVERAGE('Hospitalisation Details'!$B$2:$B$2344),'Hospitalisation Details'!B1394)</f>
        <v>1986</v>
      </c>
      <c r="C1394" s="79" t="str">
        <f>IF(OR(('Hospitalisation Details'!C1394="?"),ISBLANK('Hospitalisation Details'!C1394:C3736)),"Sep",'Hospitalisation Details'!C1394)</f>
        <v>Jul</v>
      </c>
      <c r="D1394" s="70">
        <v>17</v>
      </c>
      <c r="E1394" s="47" t="s">
        <v>1427</v>
      </c>
      <c r="F1394" s="80" t="s">
        <v>7365</v>
      </c>
      <c r="G1394" s="70">
        <v>36</v>
      </c>
      <c r="H1394" s="47">
        <v>3</v>
      </c>
      <c r="I1394" s="48">
        <v>11625.11</v>
      </c>
      <c r="J1394" s="47" t="s">
        <v>12</v>
      </c>
      <c r="K1394" s="47" t="s">
        <v>12</v>
      </c>
      <c r="L1394" s="47" t="s">
        <v>632</v>
      </c>
      <c r="M1394" s="20"/>
    </row>
    <row r="1395" spans="1:13" x14ac:dyDescent="0.25">
      <c r="A1395" s="47" t="str">
        <f>IF('Hospitalisation Details'!A1395:A3737="?","Unidentified",'Hospitalisation Details'!A1395)</f>
        <v>Id943</v>
      </c>
      <c r="B1395" s="47">
        <f>IF('Hospitalisation Details'!B1395="?",AVERAGE('Hospitalisation Details'!$B$2:$B$2344),'Hospitalisation Details'!B1395)</f>
        <v>1966</v>
      </c>
      <c r="C1395" s="79" t="str">
        <f>IF(OR(('Hospitalisation Details'!C1395="?"),ISBLANK('Hospitalisation Details'!C1395:C3737)),"Sep",'Hospitalisation Details'!C1395)</f>
        <v>Oct</v>
      </c>
      <c r="D1395" s="70">
        <v>4</v>
      </c>
      <c r="E1395" s="47" t="s">
        <v>1428</v>
      </c>
      <c r="F1395" s="80" t="s">
        <v>7366</v>
      </c>
      <c r="G1395" s="70">
        <v>56</v>
      </c>
      <c r="H1395" s="47">
        <v>0</v>
      </c>
      <c r="I1395" s="48">
        <v>11657.72</v>
      </c>
      <c r="J1395" s="47" t="s">
        <v>12</v>
      </c>
      <c r="K1395" s="47" t="s">
        <v>11</v>
      </c>
      <c r="L1395" s="47" t="s">
        <v>247</v>
      </c>
      <c r="M1395" s="20"/>
    </row>
    <row r="1396" spans="1:13" x14ac:dyDescent="0.25">
      <c r="A1396" s="47" t="str">
        <f>IF('Hospitalisation Details'!A1396:A3738="?","Unidentified",'Hospitalisation Details'!A1396)</f>
        <v>Id942</v>
      </c>
      <c r="B1396" s="47">
        <f>IF('Hospitalisation Details'!B1396="?",AVERAGE('Hospitalisation Details'!$B$2:$B$2344),'Hospitalisation Details'!B1396)</f>
        <v>1994</v>
      </c>
      <c r="C1396" s="79" t="str">
        <f>IF(OR(('Hospitalisation Details'!C1396="?"),ISBLANK('Hospitalisation Details'!C1396:C3738)),"Sep",'Hospitalisation Details'!C1396)</f>
        <v>Jul</v>
      </c>
      <c r="D1396" s="70">
        <v>20</v>
      </c>
      <c r="E1396" s="47" t="s">
        <v>1429</v>
      </c>
      <c r="F1396" s="80" t="s">
        <v>7367</v>
      </c>
      <c r="G1396" s="70">
        <v>28</v>
      </c>
      <c r="H1396" s="47">
        <v>0</v>
      </c>
      <c r="I1396" s="48">
        <v>11657.81</v>
      </c>
      <c r="J1396" s="47" t="s">
        <v>12</v>
      </c>
      <c r="K1396" s="47" t="s">
        <v>11</v>
      </c>
      <c r="L1396" s="47" t="s">
        <v>249</v>
      </c>
      <c r="M1396" s="20"/>
    </row>
    <row r="1397" spans="1:13" x14ac:dyDescent="0.25">
      <c r="A1397" s="47" t="str">
        <f>IF('Hospitalisation Details'!A1397:A3739="?","Unidentified",'Hospitalisation Details'!A1397)</f>
        <v>Id941</v>
      </c>
      <c r="B1397" s="47">
        <f>IF('Hospitalisation Details'!B1397="?",AVERAGE('Hospitalisation Details'!$B$2:$B$2344),'Hospitalisation Details'!B1397)</f>
        <v>1966</v>
      </c>
      <c r="C1397" s="79" t="str">
        <f>IF(OR(('Hospitalisation Details'!C1397="?"),ISBLANK('Hospitalisation Details'!C1397:C3739)),"Sep",'Hospitalisation Details'!C1397)</f>
        <v>Jul</v>
      </c>
      <c r="D1397" s="70">
        <v>6</v>
      </c>
      <c r="E1397" s="47" t="s">
        <v>1430</v>
      </c>
      <c r="F1397" s="80" t="s">
        <v>7368</v>
      </c>
      <c r="G1397" s="70">
        <v>56</v>
      </c>
      <c r="H1397" s="47">
        <v>0</v>
      </c>
      <c r="I1397" s="48">
        <v>11658.12</v>
      </c>
      <c r="J1397" s="47" t="s">
        <v>12</v>
      </c>
      <c r="K1397" s="47" t="s">
        <v>16</v>
      </c>
      <c r="L1397" s="47" t="s">
        <v>247</v>
      </c>
      <c r="M1397" s="20"/>
    </row>
    <row r="1398" spans="1:13" x14ac:dyDescent="0.25">
      <c r="A1398" s="47" t="str">
        <f>IF('Hospitalisation Details'!A1398:A3740="?","Unidentified",'Hospitalisation Details'!A1398)</f>
        <v>Id940</v>
      </c>
      <c r="B1398" s="47">
        <f>IF('Hospitalisation Details'!B1398="?",AVERAGE('Hospitalisation Details'!$B$2:$B$2344),'Hospitalisation Details'!B1398)</f>
        <v>1966</v>
      </c>
      <c r="C1398" s="79" t="str">
        <f>IF(OR(('Hospitalisation Details'!C1398="?"),ISBLANK('Hospitalisation Details'!C1398:C3740)),"Sep",'Hospitalisation Details'!C1398)</f>
        <v>Aug</v>
      </c>
      <c r="D1398" s="70">
        <v>23</v>
      </c>
      <c r="E1398" s="47" t="s">
        <v>1431</v>
      </c>
      <c r="F1398" s="80" t="s">
        <v>7369</v>
      </c>
      <c r="G1398" s="70">
        <v>56</v>
      </c>
      <c r="H1398" s="47">
        <v>0</v>
      </c>
      <c r="I1398" s="48">
        <v>11658.38</v>
      </c>
      <c r="J1398" s="47" t="s">
        <v>12</v>
      </c>
      <c r="K1398" s="47" t="s">
        <v>12</v>
      </c>
      <c r="L1398" s="47" t="s">
        <v>247</v>
      </c>
      <c r="M1398" s="20"/>
    </row>
    <row r="1399" spans="1:13" x14ac:dyDescent="0.25">
      <c r="A1399" s="47" t="str">
        <f>IF('Hospitalisation Details'!A1399:A3741="?","Unidentified",'Hospitalisation Details'!A1399)</f>
        <v>Id939</v>
      </c>
      <c r="B1399" s="47">
        <f>IF('Hospitalisation Details'!B1399="?",AVERAGE('Hospitalisation Details'!$B$2:$B$2344),'Hospitalisation Details'!B1399)</f>
        <v>1966</v>
      </c>
      <c r="C1399" s="79" t="str">
        <f>IF(OR(('Hospitalisation Details'!C1399="?"),ISBLANK('Hospitalisation Details'!C1399:C3741)),"Sep",'Hospitalisation Details'!C1399)</f>
        <v>Nov</v>
      </c>
      <c r="D1399" s="70">
        <v>9</v>
      </c>
      <c r="E1399" s="47" t="s">
        <v>1432</v>
      </c>
      <c r="F1399" s="80" t="s">
        <v>7370</v>
      </c>
      <c r="G1399" s="70">
        <v>56</v>
      </c>
      <c r="H1399" s="47">
        <v>1</v>
      </c>
      <c r="I1399" s="48">
        <v>11674.13</v>
      </c>
      <c r="J1399" s="47" t="s">
        <v>12</v>
      </c>
      <c r="K1399" s="47" t="s">
        <v>16</v>
      </c>
      <c r="L1399" s="47" t="s">
        <v>42</v>
      </c>
      <c r="M1399" s="20"/>
    </row>
    <row r="1400" spans="1:13" x14ac:dyDescent="0.25">
      <c r="A1400" s="47" t="str">
        <f>IF('Hospitalisation Details'!A1400:A3742="?","Unidentified",'Hospitalisation Details'!A1400)</f>
        <v>Id938</v>
      </c>
      <c r="B1400" s="47">
        <f>IF('Hospitalisation Details'!B1400="?",AVERAGE('Hospitalisation Details'!$B$2:$B$2344),'Hospitalisation Details'!B1400)</f>
        <v>1970</v>
      </c>
      <c r="C1400" s="79" t="str">
        <f>IF(OR(('Hospitalisation Details'!C1400="?"),ISBLANK('Hospitalisation Details'!C1400:C3742)),"Sep",'Hospitalisation Details'!C1400)</f>
        <v>Dec</v>
      </c>
      <c r="D1400" s="70">
        <v>1</v>
      </c>
      <c r="E1400" s="47" t="s">
        <v>1433</v>
      </c>
      <c r="F1400" s="80" t="s">
        <v>6803</v>
      </c>
      <c r="G1400" s="70">
        <v>52</v>
      </c>
      <c r="H1400" s="47">
        <v>0</v>
      </c>
      <c r="I1400" s="48">
        <v>11696.52</v>
      </c>
      <c r="J1400" s="47" t="s">
        <v>12</v>
      </c>
      <c r="K1400" s="47" t="s">
        <v>16</v>
      </c>
      <c r="L1400" s="47" t="s">
        <v>300</v>
      </c>
      <c r="M1400" s="20"/>
    </row>
    <row r="1401" spans="1:13" x14ac:dyDescent="0.25">
      <c r="A1401" s="47" t="str">
        <f>IF('Hospitalisation Details'!A1401:A3743="?","Unidentified",'Hospitalisation Details'!A1401)</f>
        <v>Id937</v>
      </c>
      <c r="B1401" s="70">
        <f>IF('Hospitalisation Details'!B1401="?",AVERAGE('Hospitalisation Details'!$B$2:$B$2344),'Hospitalisation Details'!B1401)</f>
        <v>1982</v>
      </c>
      <c r="C1401" s="79" t="str">
        <f>IF(OR(('Hospitalisation Details'!C1401="?"),ISBLANK('Hospitalisation Details'!C1401:C3743)),"Sep",'Hospitalisation Details'!C1401)</f>
        <v>Oct</v>
      </c>
      <c r="D1401" s="70">
        <v>21</v>
      </c>
      <c r="E1401" s="47" t="s">
        <v>1434</v>
      </c>
      <c r="F1401" s="80" t="s">
        <v>7371</v>
      </c>
      <c r="G1401" s="70">
        <v>40</v>
      </c>
      <c r="H1401" s="47">
        <v>3</v>
      </c>
      <c r="I1401" s="48">
        <v>11712.97</v>
      </c>
      <c r="J1401" s="47" t="s">
        <v>12</v>
      </c>
      <c r="K1401" s="47" t="s">
        <v>11</v>
      </c>
      <c r="L1401" s="47" t="s">
        <v>300</v>
      </c>
      <c r="M1401" s="20"/>
    </row>
    <row r="1402" spans="1:13" x14ac:dyDescent="0.25">
      <c r="A1402" s="47" t="str">
        <f>IF('Hospitalisation Details'!A1402:A3744="?","Unidentified",'Hospitalisation Details'!A1402)</f>
        <v>Id936</v>
      </c>
      <c r="B1402" s="47">
        <f>IF('Hospitalisation Details'!B1402="?",AVERAGE('Hospitalisation Details'!$B$2:$B$2344),'Hospitalisation Details'!B1402)</f>
        <v>1969</v>
      </c>
      <c r="C1402" s="79" t="str">
        <f>IF(OR(('Hospitalisation Details'!C1402="?"),ISBLANK('Hospitalisation Details'!C1402:C3744)),"Sep",'Hospitalisation Details'!C1402)</f>
        <v>Oct</v>
      </c>
      <c r="D1402" s="70">
        <v>12</v>
      </c>
      <c r="E1402" s="47" t="s">
        <v>1435</v>
      </c>
      <c r="F1402" s="80" t="s">
        <v>7372</v>
      </c>
      <c r="G1402" s="70">
        <v>53</v>
      </c>
      <c r="H1402" s="47">
        <v>2</v>
      </c>
      <c r="I1402" s="48">
        <v>11729.68</v>
      </c>
      <c r="J1402" s="47" t="s">
        <v>12</v>
      </c>
      <c r="K1402" s="47" t="s">
        <v>16</v>
      </c>
      <c r="L1402" s="47" t="s">
        <v>247</v>
      </c>
      <c r="M1402" s="20"/>
    </row>
    <row r="1403" spans="1:13" x14ac:dyDescent="0.25">
      <c r="A1403" s="47" t="str">
        <f>IF('Hospitalisation Details'!A1403:A3745="?","Unidentified",'Hospitalisation Details'!A1403)</f>
        <v>Id935</v>
      </c>
      <c r="B1403" s="47">
        <f>IF('Hospitalisation Details'!B1403="?",AVERAGE('Hospitalisation Details'!$B$2:$B$2344),'Hospitalisation Details'!B1403)</f>
        <v>1984</v>
      </c>
      <c r="C1403" s="79" t="str">
        <f>IF(OR(('Hospitalisation Details'!C1403="?"),ISBLANK('Hospitalisation Details'!C1403:C3745)),"Sep",'Hospitalisation Details'!C1403)</f>
        <v>Nov</v>
      </c>
      <c r="D1403" s="70">
        <v>26</v>
      </c>
      <c r="E1403" s="47" t="s">
        <v>1436</v>
      </c>
      <c r="F1403" s="80" t="s">
        <v>7373</v>
      </c>
      <c r="G1403" s="70">
        <v>38</v>
      </c>
      <c r="H1403" s="47">
        <v>3</v>
      </c>
      <c r="I1403" s="48">
        <v>11730.82</v>
      </c>
      <c r="J1403" s="47" t="s">
        <v>12</v>
      </c>
      <c r="K1403" s="47" t="s">
        <v>12</v>
      </c>
      <c r="L1403" s="47" t="s">
        <v>535</v>
      </c>
      <c r="M1403" s="20"/>
    </row>
    <row r="1404" spans="1:13" x14ac:dyDescent="0.25">
      <c r="A1404" s="47" t="str">
        <f>IF('Hospitalisation Details'!A1404:A3746="?","Unidentified",'Hospitalisation Details'!A1404)</f>
        <v>Id934</v>
      </c>
      <c r="B1404" s="47">
        <f>IF('Hospitalisation Details'!B1404="?",AVERAGE('Hospitalisation Details'!$B$2:$B$2344),'Hospitalisation Details'!B1404)</f>
        <v>1964</v>
      </c>
      <c r="C1404" s="79" t="str">
        <f>IF(OR(('Hospitalisation Details'!C1404="?"),ISBLANK('Hospitalisation Details'!C1404:C3746)),"Sep",'Hospitalisation Details'!C1404)</f>
        <v>Nov</v>
      </c>
      <c r="D1404" s="70">
        <v>9</v>
      </c>
      <c r="E1404" s="47" t="s">
        <v>1437</v>
      </c>
      <c r="F1404" s="80" t="s">
        <v>7374</v>
      </c>
      <c r="G1404" s="70">
        <v>58</v>
      </c>
      <c r="H1404" s="47">
        <v>0</v>
      </c>
      <c r="I1404" s="48">
        <v>11735.88</v>
      </c>
      <c r="J1404" s="47" t="s">
        <v>12</v>
      </c>
      <c r="K1404" s="47" t="s">
        <v>16</v>
      </c>
      <c r="L1404" s="47" t="s">
        <v>23</v>
      </c>
      <c r="M1404" s="20"/>
    </row>
    <row r="1405" spans="1:13" x14ac:dyDescent="0.25">
      <c r="A1405" s="47" t="str">
        <f>IF('Hospitalisation Details'!A1405:A3747="?","Unidentified",'Hospitalisation Details'!A1405)</f>
        <v>Id933</v>
      </c>
      <c r="B1405" s="47">
        <f>IF('Hospitalisation Details'!B1405="?",AVERAGE('Hospitalisation Details'!$B$2:$B$2344),'Hospitalisation Details'!B1405)</f>
        <v>1988</v>
      </c>
      <c r="C1405" s="79" t="str">
        <f>IF(OR(('Hospitalisation Details'!C1405="?"),ISBLANK('Hospitalisation Details'!C1405:C3747)),"Sep",'Hospitalisation Details'!C1405)</f>
        <v>Sep</v>
      </c>
      <c r="D1405" s="70">
        <v>5</v>
      </c>
      <c r="E1405" s="47" t="s">
        <v>1438</v>
      </c>
      <c r="F1405" s="80" t="s">
        <v>7375</v>
      </c>
      <c r="G1405" s="70">
        <v>34</v>
      </c>
      <c r="H1405" s="47">
        <v>2</v>
      </c>
      <c r="I1405" s="48">
        <v>11737.85</v>
      </c>
      <c r="J1405" s="47" t="s">
        <v>12</v>
      </c>
      <c r="K1405" s="47" t="s">
        <v>16</v>
      </c>
      <c r="L1405" s="47" t="s">
        <v>42</v>
      </c>
      <c r="M1405" s="20"/>
    </row>
    <row r="1406" spans="1:13" x14ac:dyDescent="0.25">
      <c r="A1406" s="47" t="str">
        <f>IF('Hospitalisation Details'!A1406:A3748="?","Unidentified",'Hospitalisation Details'!A1406)</f>
        <v>Id932</v>
      </c>
      <c r="B1406" s="47">
        <f>IF('Hospitalisation Details'!B1406="?",AVERAGE('Hospitalisation Details'!$B$2:$B$2344),'Hospitalisation Details'!B1406)</f>
        <v>1969</v>
      </c>
      <c r="C1406" s="79" t="str">
        <f>IF(OR(('Hospitalisation Details'!C1406="?"),ISBLANK('Hospitalisation Details'!C1406:C3748)),"Sep",'Hospitalisation Details'!C1406)</f>
        <v>Nov</v>
      </c>
      <c r="D1406" s="70">
        <v>12</v>
      </c>
      <c r="E1406" s="47" t="s">
        <v>1439</v>
      </c>
      <c r="F1406" s="80" t="s">
        <v>7376</v>
      </c>
      <c r="G1406" s="70">
        <v>53</v>
      </c>
      <c r="H1406" s="47">
        <v>3</v>
      </c>
      <c r="I1406" s="48">
        <v>11741.73</v>
      </c>
      <c r="J1406" s="47" t="s">
        <v>12</v>
      </c>
      <c r="K1406" s="47" t="s">
        <v>16</v>
      </c>
      <c r="L1406" s="47" t="s">
        <v>42</v>
      </c>
      <c r="M1406" s="20"/>
    </row>
    <row r="1407" spans="1:13" x14ac:dyDescent="0.25">
      <c r="A1407" s="47" t="str">
        <f>IF('Hospitalisation Details'!A1407:A3749="?","Unidentified",'Hospitalisation Details'!A1407)</f>
        <v>Id931</v>
      </c>
      <c r="B1407" s="47">
        <f>IF('Hospitalisation Details'!B1407="?",AVERAGE('Hospitalisation Details'!$B$2:$B$2344),'Hospitalisation Details'!B1407)</f>
        <v>1963</v>
      </c>
      <c r="C1407" s="79" t="str">
        <f>IF(OR(('Hospitalisation Details'!C1407="?"),ISBLANK('Hospitalisation Details'!C1407:C3749)),"Sep",'Hospitalisation Details'!C1407)</f>
        <v>Jun</v>
      </c>
      <c r="D1407" s="70">
        <v>9</v>
      </c>
      <c r="E1407" s="47" t="s">
        <v>1440</v>
      </c>
      <c r="F1407" s="80" t="s">
        <v>7377</v>
      </c>
      <c r="G1407" s="70">
        <v>59</v>
      </c>
      <c r="H1407" s="47">
        <v>0</v>
      </c>
      <c r="I1407" s="48">
        <v>11743.3</v>
      </c>
      <c r="J1407" s="47" t="s">
        <v>12</v>
      </c>
      <c r="K1407" s="47" t="s">
        <v>12</v>
      </c>
      <c r="L1407" s="47" t="s">
        <v>13</v>
      </c>
      <c r="M1407" s="20"/>
    </row>
    <row r="1408" spans="1:13" x14ac:dyDescent="0.25">
      <c r="A1408" s="47" t="str">
        <f>IF('Hospitalisation Details'!A1408:A3750="?","Unidentified",'Hospitalisation Details'!A1408)</f>
        <v>Id930</v>
      </c>
      <c r="B1408" s="47">
        <f>IF('Hospitalisation Details'!B1408="?",AVERAGE('Hospitalisation Details'!$B$2:$B$2344),'Hospitalisation Details'!B1408)</f>
        <v>1964</v>
      </c>
      <c r="C1408" s="79" t="str">
        <f>IF(OR(('Hospitalisation Details'!C1408="?"),ISBLANK('Hospitalisation Details'!C1408:C3750)),"Sep",'Hospitalisation Details'!C1408)</f>
        <v>Dec</v>
      </c>
      <c r="D1408" s="70">
        <v>2</v>
      </c>
      <c r="E1408" s="47" t="s">
        <v>1441</v>
      </c>
      <c r="F1408" s="80" t="s">
        <v>7378</v>
      </c>
      <c r="G1408" s="70">
        <v>58</v>
      </c>
      <c r="H1408" s="47">
        <v>0</v>
      </c>
      <c r="I1408" s="48">
        <v>11743.93</v>
      </c>
      <c r="J1408" s="47" t="s">
        <v>12</v>
      </c>
      <c r="K1408" s="47" t="s">
        <v>16</v>
      </c>
      <c r="L1408" s="47" t="s">
        <v>23</v>
      </c>
      <c r="M1408" s="20"/>
    </row>
    <row r="1409" spans="1:13" x14ac:dyDescent="0.25">
      <c r="A1409" s="47" t="str">
        <f>IF('Hospitalisation Details'!A1409:A3751="?","Unidentified",'Hospitalisation Details'!A1409)</f>
        <v>Id929</v>
      </c>
      <c r="B1409" s="47">
        <f>IF('Hospitalisation Details'!B1409="?",AVERAGE('Hospitalisation Details'!$B$2:$B$2344),'Hospitalisation Details'!B1409)</f>
        <v>1979</v>
      </c>
      <c r="C1409" s="79" t="str">
        <f>IF(OR(('Hospitalisation Details'!C1409="?"),ISBLANK('Hospitalisation Details'!C1409:C3751)),"Sep",'Hospitalisation Details'!C1409)</f>
        <v>Nov</v>
      </c>
      <c r="D1409" s="70">
        <v>6</v>
      </c>
      <c r="E1409" s="47" t="s">
        <v>1442</v>
      </c>
      <c r="F1409" s="80" t="s">
        <v>7379</v>
      </c>
      <c r="G1409" s="70">
        <v>43</v>
      </c>
      <c r="H1409" s="47">
        <v>2</v>
      </c>
      <c r="I1409" s="48">
        <v>11752.68</v>
      </c>
      <c r="J1409" s="47" t="s">
        <v>12</v>
      </c>
      <c r="K1409" s="47" t="s">
        <v>16</v>
      </c>
      <c r="L1409" s="47" t="s">
        <v>535</v>
      </c>
      <c r="M1409" s="20"/>
    </row>
    <row r="1410" spans="1:13" x14ac:dyDescent="0.25">
      <c r="A1410" s="47" t="str">
        <f>IF('Hospitalisation Details'!A1410:A3752="?","Unidentified",'Hospitalisation Details'!A1410)</f>
        <v>Id928</v>
      </c>
      <c r="B1410" s="47">
        <f>IF('Hospitalisation Details'!B1410="?",AVERAGE('Hospitalisation Details'!$B$2:$B$2344),'Hospitalisation Details'!B1410)</f>
        <v>1966</v>
      </c>
      <c r="C1410" s="79" t="str">
        <f>IF(OR(('Hospitalisation Details'!C1410="?"),ISBLANK('Hospitalisation Details'!C1410:C3752)),"Sep",'Hospitalisation Details'!C1410)</f>
        <v>Jul</v>
      </c>
      <c r="D1410" s="70">
        <v>25</v>
      </c>
      <c r="E1410" s="47" t="s">
        <v>1443</v>
      </c>
      <c r="F1410" s="80" t="s">
        <v>7380</v>
      </c>
      <c r="G1410" s="70">
        <v>56</v>
      </c>
      <c r="H1410" s="47">
        <v>1</v>
      </c>
      <c r="I1410" s="48">
        <v>11763</v>
      </c>
      <c r="J1410" s="47" t="s">
        <v>12</v>
      </c>
      <c r="K1410" s="47" t="s">
        <v>12</v>
      </c>
      <c r="L1410" s="47" t="s">
        <v>168</v>
      </c>
      <c r="M1410" s="20"/>
    </row>
    <row r="1411" spans="1:13" x14ac:dyDescent="0.25">
      <c r="A1411" s="47" t="str">
        <f>IF('Hospitalisation Details'!A1411:A3753="?","Unidentified",'Hospitalisation Details'!A1411)</f>
        <v>Id927</v>
      </c>
      <c r="B1411" s="70">
        <f>IF('Hospitalisation Details'!B1411="?",AVERAGE('Hospitalisation Details'!$B$2:$B$2344),'Hospitalisation Details'!B1411)</f>
        <v>1982</v>
      </c>
      <c r="C1411" s="79" t="str">
        <f>IF(OR(('Hospitalisation Details'!C1411="?"),ISBLANK('Hospitalisation Details'!C1411:C3753)),"Sep",'Hospitalisation Details'!C1411)</f>
        <v>Nov</v>
      </c>
      <c r="D1411" s="70">
        <v>20</v>
      </c>
      <c r="E1411" s="47" t="s">
        <v>1444</v>
      </c>
      <c r="F1411" s="80" t="s">
        <v>7381</v>
      </c>
      <c r="G1411" s="70">
        <v>40</v>
      </c>
      <c r="H1411" s="47">
        <v>3</v>
      </c>
      <c r="I1411" s="48">
        <v>11773.06</v>
      </c>
      <c r="J1411" s="47" t="s">
        <v>12</v>
      </c>
      <c r="K1411" s="47" t="s">
        <v>12</v>
      </c>
      <c r="L1411" s="47" t="s">
        <v>535</v>
      </c>
      <c r="M1411" s="20"/>
    </row>
    <row r="1412" spans="1:13" x14ac:dyDescent="0.25">
      <c r="A1412" s="47" t="str">
        <f>IF('Hospitalisation Details'!A1412:A3754="?","Unidentified",'Hospitalisation Details'!A1412)</f>
        <v>Id926</v>
      </c>
      <c r="B1412" s="47">
        <f>IF('Hospitalisation Details'!B1412="?",AVERAGE('Hospitalisation Details'!$B$2:$B$2344),'Hospitalisation Details'!B1412)</f>
        <v>1965</v>
      </c>
      <c r="C1412" s="79" t="str">
        <f>IF(OR(('Hospitalisation Details'!C1412="?"),ISBLANK('Hospitalisation Details'!C1412:C3754)),"Sep",'Hospitalisation Details'!C1412)</f>
        <v>Oct</v>
      </c>
      <c r="D1412" s="70">
        <v>3</v>
      </c>
      <c r="E1412" s="47" t="s">
        <v>1445</v>
      </c>
      <c r="F1412" s="80" t="s">
        <v>7357</v>
      </c>
      <c r="G1412" s="70">
        <v>57</v>
      </c>
      <c r="H1412" s="47">
        <v>0</v>
      </c>
      <c r="I1412" s="48">
        <v>11830.61</v>
      </c>
      <c r="J1412" s="47" t="s">
        <v>12</v>
      </c>
      <c r="K1412" s="47" t="s">
        <v>16</v>
      </c>
      <c r="L1412" s="47" t="s">
        <v>23</v>
      </c>
      <c r="M1412" s="20"/>
    </row>
    <row r="1413" spans="1:13" x14ac:dyDescent="0.25">
      <c r="A1413" s="47" t="str">
        <f>IF('Hospitalisation Details'!A1413:A3755="?","Unidentified",'Hospitalisation Details'!A1413)</f>
        <v>Id925</v>
      </c>
      <c r="B1413" s="47">
        <f>IF('Hospitalisation Details'!B1413="?",AVERAGE('Hospitalisation Details'!$B$2:$B$2344),'Hospitalisation Details'!B1413)</f>
        <v>1964</v>
      </c>
      <c r="C1413" s="79" t="str">
        <f>IF(OR(('Hospitalisation Details'!C1413="?"),ISBLANK('Hospitalisation Details'!C1413:C3755)),"Sep",'Hospitalisation Details'!C1413)</f>
        <v>Jun</v>
      </c>
      <c r="D1413" s="70">
        <v>27</v>
      </c>
      <c r="E1413" s="47" t="s">
        <v>1446</v>
      </c>
      <c r="F1413" s="80" t="s">
        <v>7382</v>
      </c>
      <c r="G1413" s="70">
        <v>58</v>
      </c>
      <c r="H1413" s="47">
        <v>0</v>
      </c>
      <c r="I1413" s="48">
        <v>11833.78</v>
      </c>
      <c r="J1413" s="47" t="s">
        <v>12</v>
      </c>
      <c r="K1413" s="47" t="s">
        <v>12</v>
      </c>
      <c r="L1413" s="47" t="s">
        <v>13</v>
      </c>
      <c r="M1413" s="20"/>
    </row>
    <row r="1414" spans="1:13" x14ac:dyDescent="0.25">
      <c r="A1414" s="47" t="str">
        <f>IF('Hospitalisation Details'!A1414:A3756="?","Unidentified",'Hospitalisation Details'!A1414)</f>
        <v>Id924</v>
      </c>
      <c r="B1414" s="47">
        <f>IF('Hospitalisation Details'!B1414="?",AVERAGE('Hospitalisation Details'!$B$2:$B$2344),'Hospitalisation Details'!B1414)</f>
        <v>1964</v>
      </c>
      <c r="C1414" s="79" t="str">
        <f>IF(OR(('Hospitalisation Details'!C1414="?"),ISBLANK('Hospitalisation Details'!C1414:C3756)),"Sep",'Hospitalisation Details'!C1414)</f>
        <v>Sep</v>
      </c>
      <c r="D1414" s="70">
        <v>11</v>
      </c>
      <c r="E1414" s="47" t="s">
        <v>1447</v>
      </c>
      <c r="F1414" s="80" t="s">
        <v>7197</v>
      </c>
      <c r="G1414" s="70">
        <v>58</v>
      </c>
      <c r="H1414" s="47">
        <v>0</v>
      </c>
      <c r="I1414" s="48">
        <v>11837.16</v>
      </c>
      <c r="J1414" s="47" t="s">
        <v>12</v>
      </c>
      <c r="K1414" s="47" t="s">
        <v>12</v>
      </c>
      <c r="L1414" s="47" t="s">
        <v>42</v>
      </c>
      <c r="M1414" s="20"/>
    </row>
    <row r="1415" spans="1:13" x14ac:dyDescent="0.25">
      <c r="A1415" s="47" t="str">
        <f>IF('Hospitalisation Details'!A1415:A3757="?","Unidentified",'Hospitalisation Details'!A1415)</f>
        <v>Id923</v>
      </c>
      <c r="B1415" s="47">
        <f>IF('Hospitalisation Details'!B1415="?",AVERAGE('Hospitalisation Details'!$B$2:$B$2344),'Hospitalisation Details'!B1415)</f>
        <v>1965</v>
      </c>
      <c r="C1415" s="79" t="str">
        <f>IF(OR(('Hospitalisation Details'!C1415="?"),ISBLANK('Hospitalisation Details'!C1415:C3757)),"Sep",'Hospitalisation Details'!C1415)</f>
        <v>Sep</v>
      </c>
      <c r="D1415" s="70">
        <v>25</v>
      </c>
      <c r="E1415" s="47" t="s">
        <v>1448</v>
      </c>
      <c r="F1415" s="80" t="s">
        <v>7383</v>
      </c>
      <c r="G1415" s="70">
        <v>57</v>
      </c>
      <c r="H1415" s="47">
        <v>0</v>
      </c>
      <c r="I1415" s="48">
        <v>11840.78</v>
      </c>
      <c r="J1415" s="47" t="s">
        <v>12</v>
      </c>
      <c r="K1415" s="47" t="s">
        <v>11</v>
      </c>
      <c r="L1415" s="47" t="s">
        <v>23</v>
      </c>
      <c r="M1415" s="20"/>
    </row>
    <row r="1416" spans="1:13" x14ac:dyDescent="0.25">
      <c r="A1416" s="47" t="str">
        <f>IF('Hospitalisation Details'!A1416:A3758="?","Unidentified",'Hospitalisation Details'!A1416)</f>
        <v>Id922</v>
      </c>
      <c r="B1416" s="47">
        <f>IF('Hospitalisation Details'!B1416="?",AVERAGE('Hospitalisation Details'!$B$2:$B$2344),'Hospitalisation Details'!B1416)</f>
        <v>1964</v>
      </c>
      <c r="C1416" s="79" t="str">
        <f>IF(OR(('Hospitalisation Details'!C1416="?"),ISBLANK('Hospitalisation Details'!C1416:C3758)),"Sep",'Hospitalisation Details'!C1416)</f>
        <v>Jul</v>
      </c>
      <c r="D1416" s="70">
        <v>11</v>
      </c>
      <c r="E1416" s="47" t="s">
        <v>1449</v>
      </c>
      <c r="F1416" s="80" t="s">
        <v>7384</v>
      </c>
      <c r="G1416" s="70">
        <v>58</v>
      </c>
      <c r="H1416" s="47">
        <v>0</v>
      </c>
      <c r="I1416" s="48">
        <v>11842.44</v>
      </c>
      <c r="J1416" s="47" t="s">
        <v>12</v>
      </c>
      <c r="K1416" s="47" t="s">
        <v>11</v>
      </c>
      <c r="L1416" s="47" t="s">
        <v>42</v>
      </c>
      <c r="M1416" s="20"/>
    </row>
    <row r="1417" spans="1:13" x14ac:dyDescent="0.25">
      <c r="A1417" s="47" t="str">
        <f>IF('Hospitalisation Details'!A1417:A3759="?","Unidentified",'Hospitalisation Details'!A1417)</f>
        <v>Id921</v>
      </c>
      <c r="B1417" s="47">
        <f>IF('Hospitalisation Details'!B1417="?",AVERAGE('Hospitalisation Details'!$B$2:$B$2344),'Hospitalisation Details'!B1417)</f>
        <v>1965</v>
      </c>
      <c r="C1417" s="79" t="str">
        <f>IF(OR(('Hospitalisation Details'!C1417="?"),ISBLANK('Hospitalisation Details'!C1417:C3759)),"Sep",'Hospitalisation Details'!C1417)</f>
        <v>Nov</v>
      </c>
      <c r="D1417" s="70">
        <v>10</v>
      </c>
      <c r="E1417" s="47" t="s">
        <v>1450</v>
      </c>
      <c r="F1417" s="80" t="s">
        <v>7385</v>
      </c>
      <c r="G1417" s="70">
        <v>57</v>
      </c>
      <c r="H1417" s="47">
        <v>0</v>
      </c>
      <c r="I1417" s="48">
        <v>11842.62</v>
      </c>
      <c r="J1417" s="47" t="s">
        <v>12</v>
      </c>
      <c r="K1417" s="47" t="s">
        <v>12</v>
      </c>
      <c r="L1417" s="47" t="s">
        <v>23</v>
      </c>
      <c r="M1417" s="20"/>
    </row>
    <row r="1418" spans="1:13" x14ac:dyDescent="0.25">
      <c r="A1418" s="47" t="str">
        <f>IF('Hospitalisation Details'!A1418:A3760="?","Unidentified",'Hospitalisation Details'!A1418)</f>
        <v>Id920</v>
      </c>
      <c r="B1418" s="47">
        <f>IF('Hospitalisation Details'!B1418="?",AVERAGE('Hospitalisation Details'!$B$2:$B$2344),'Hospitalisation Details'!B1418)</f>
        <v>1964</v>
      </c>
      <c r="C1418" s="79" t="str">
        <f>IF(OR(('Hospitalisation Details'!C1418="?"),ISBLANK('Hospitalisation Details'!C1418:C3760)),"Sep",'Hospitalisation Details'!C1418)</f>
        <v>Jun</v>
      </c>
      <c r="D1418" s="70">
        <v>27</v>
      </c>
      <c r="E1418" s="47" t="s">
        <v>1451</v>
      </c>
      <c r="F1418" s="80" t="s">
        <v>7382</v>
      </c>
      <c r="G1418" s="70">
        <v>58</v>
      </c>
      <c r="H1418" s="47">
        <v>0</v>
      </c>
      <c r="I1418" s="48">
        <v>11848.14</v>
      </c>
      <c r="J1418" s="47" t="s">
        <v>12</v>
      </c>
      <c r="K1418" s="47" t="s">
        <v>11</v>
      </c>
      <c r="L1418" s="47" t="s">
        <v>42</v>
      </c>
      <c r="M1418" s="20"/>
    </row>
    <row r="1419" spans="1:13" x14ac:dyDescent="0.25">
      <c r="A1419" s="47" t="str">
        <f>IF('Hospitalisation Details'!A1419:A3761="?","Unidentified",'Hospitalisation Details'!A1419)</f>
        <v>Id919</v>
      </c>
      <c r="B1419" s="47">
        <f>IF('Hospitalisation Details'!B1419="?",AVERAGE('Hospitalisation Details'!$B$2:$B$2344),'Hospitalisation Details'!B1419)</f>
        <v>1964</v>
      </c>
      <c r="C1419" s="79" t="str">
        <f>IF(OR(('Hospitalisation Details'!C1419="?"),ISBLANK('Hospitalisation Details'!C1419:C3761)),"Sep",'Hospitalisation Details'!C1419)</f>
        <v>Sep</v>
      </c>
      <c r="D1419" s="70">
        <v>29</v>
      </c>
      <c r="E1419" s="47" t="s">
        <v>1452</v>
      </c>
      <c r="F1419" s="80" t="s">
        <v>7386</v>
      </c>
      <c r="G1419" s="70">
        <v>58</v>
      </c>
      <c r="H1419" s="47">
        <v>0</v>
      </c>
      <c r="I1419" s="48">
        <v>11856.41</v>
      </c>
      <c r="J1419" s="47" t="s">
        <v>12</v>
      </c>
      <c r="K1419" s="47" t="s">
        <v>11</v>
      </c>
      <c r="L1419" s="47" t="s">
        <v>13</v>
      </c>
      <c r="M1419" s="20"/>
    </row>
    <row r="1420" spans="1:13" x14ac:dyDescent="0.25">
      <c r="A1420" s="47" t="str">
        <f>IF('Hospitalisation Details'!A1420:A3762="?","Unidentified",'Hospitalisation Details'!A1420)</f>
        <v>Id918</v>
      </c>
      <c r="B1420" s="47">
        <f>IF('Hospitalisation Details'!B1420="?",AVERAGE('Hospitalisation Details'!$B$2:$B$2344),'Hospitalisation Details'!B1420)</f>
        <v>1974</v>
      </c>
      <c r="C1420" s="79" t="str">
        <f>IF(OR(('Hospitalisation Details'!C1420="?"),ISBLANK('Hospitalisation Details'!C1420:C3762)),"Sep",'Hospitalisation Details'!C1420)</f>
        <v>Jul</v>
      </c>
      <c r="D1420" s="70">
        <v>7</v>
      </c>
      <c r="E1420" s="47" t="s">
        <v>1453</v>
      </c>
      <c r="F1420" s="80" t="s">
        <v>7387</v>
      </c>
      <c r="G1420" s="70">
        <v>48</v>
      </c>
      <c r="H1420" s="47">
        <v>0</v>
      </c>
      <c r="I1420" s="48">
        <v>11858.56</v>
      </c>
      <c r="J1420" s="47" t="s">
        <v>12</v>
      </c>
      <c r="K1420" s="47" t="s">
        <v>12</v>
      </c>
      <c r="L1420" s="47" t="s">
        <v>42</v>
      </c>
      <c r="M1420" s="20"/>
    </row>
    <row r="1421" spans="1:13" x14ac:dyDescent="0.25">
      <c r="A1421" s="47" t="str">
        <f>IF('Hospitalisation Details'!A1421:A3763="?","Unidentified",'Hospitalisation Details'!A1421)</f>
        <v>Id917</v>
      </c>
      <c r="B1421" s="47">
        <f>IF('Hospitalisation Details'!B1421="?",AVERAGE('Hospitalisation Details'!$B$2:$B$2344),'Hospitalisation Details'!B1421)</f>
        <v>1967</v>
      </c>
      <c r="C1421" s="79" t="str">
        <f>IF(OR(('Hospitalisation Details'!C1421="?"),ISBLANK('Hospitalisation Details'!C1421:C3763)),"Sep",'Hospitalisation Details'!C1421)</f>
        <v>Aug</v>
      </c>
      <c r="D1421" s="70">
        <v>24</v>
      </c>
      <c r="E1421" s="47" t="s">
        <v>1454</v>
      </c>
      <c r="F1421" s="80" t="s">
        <v>7388</v>
      </c>
      <c r="G1421" s="70">
        <v>55</v>
      </c>
      <c r="H1421" s="47">
        <v>1</v>
      </c>
      <c r="I1421" s="48">
        <v>11879.1</v>
      </c>
      <c r="J1421" s="47" t="s">
        <v>12</v>
      </c>
      <c r="K1421" s="47" t="s">
        <v>12</v>
      </c>
      <c r="L1421" s="47" t="s">
        <v>247</v>
      </c>
      <c r="M1421" s="20"/>
    </row>
    <row r="1422" spans="1:13" x14ac:dyDescent="0.25">
      <c r="A1422" s="47" t="str">
        <f>IF('Hospitalisation Details'!A1422:A3764="?","Unidentified",'Hospitalisation Details'!A1422)</f>
        <v>Id916</v>
      </c>
      <c r="B1422" s="47">
        <f>IF('Hospitalisation Details'!B1422="?",AVERAGE('Hospitalisation Details'!$B$2:$B$2344),'Hospitalisation Details'!B1422)</f>
        <v>1967</v>
      </c>
      <c r="C1422" s="79" t="str">
        <f>IF(OR(('Hospitalisation Details'!C1422="?"),ISBLANK('Hospitalisation Details'!C1422:C3764)),"Sep",'Hospitalisation Details'!C1422)</f>
        <v>Jul</v>
      </c>
      <c r="D1422" s="70">
        <v>14</v>
      </c>
      <c r="E1422" s="47" t="s">
        <v>1455</v>
      </c>
      <c r="F1422" s="80" t="s">
        <v>7389</v>
      </c>
      <c r="G1422" s="70">
        <v>55</v>
      </c>
      <c r="H1422" s="47">
        <v>2</v>
      </c>
      <c r="I1422" s="48">
        <v>11881.36</v>
      </c>
      <c r="J1422" s="47" t="s">
        <v>12</v>
      </c>
      <c r="K1422" s="47" t="s">
        <v>11</v>
      </c>
      <c r="L1422" s="47" t="s">
        <v>42</v>
      </c>
      <c r="M1422" s="20"/>
    </row>
    <row r="1423" spans="1:13" x14ac:dyDescent="0.25">
      <c r="A1423" s="47" t="str">
        <f>IF('Hospitalisation Details'!A1423:A3765="?","Unidentified",'Hospitalisation Details'!A1423)</f>
        <v>Id915</v>
      </c>
      <c r="B1423" s="47">
        <f>IF('Hospitalisation Details'!B1423="?",AVERAGE('Hospitalisation Details'!$B$2:$B$2344),'Hospitalisation Details'!B1423)</f>
        <v>1967</v>
      </c>
      <c r="C1423" s="79" t="str">
        <f>IF(OR(('Hospitalisation Details'!C1423="?"),ISBLANK('Hospitalisation Details'!C1423:C3765)),"Sep",'Hospitalisation Details'!C1423)</f>
        <v>Oct</v>
      </c>
      <c r="D1423" s="70">
        <v>29</v>
      </c>
      <c r="E1423" s="47" t="s">
        <v>1456</v>
      </c>
      <c r="F1423" s="80" t="s">
        <v>7390</v>
      </c>
      <c r="G1423" s="70">
        <v>55</v>
      </c>
      <c r="H1423" s="47">
        <v>2</v>
      </c>
      <c r="I1423" s="48">
        <v>11881.97</v>
      </c>
      <c r="J1423" s="47" t="s">
        <v>12</v>
      </c>
      <c r="K1423" s="47" t="s">
        <v>16</v>
      </c>
      <c r="L1423" s="47" t="s">
        <v>13</v>
      </c>
      <c r="M1423" s="20"/>
    </row>
    <row r="1424" spans="1:13" x14ac:dyDescent="0.25">
      <c r="A1424" s="47" t="str">
        <f>IF('Hospitalisation Details'!A1424:A3766="?","Unidentified",'Hospitalisation Details'!A1424)</f>
        <v>Id914</v>
      </c>
      <c r="B1424" s="47">
        <f>IF('Hospitalisation Details'!B1424="?",AVERAGE('Hospitalisation Details'!$B$2:$B$2344),'Hospitalisation Details'!B1424)</f>
        <v>2004</v>
      </c>
      <c r="C1424" s="79" t="str">
        <f>IF(OR(('Hospitalisation Details'!C1424="?"),ISBLANK('Hospitalisation Details'!C1424:C3766)),"Sep",'Hospitalisation Details'!C1424)</f>
        <v>Jun</v>
      </c>
      <c r="D1424" s="70">
        <v>2</v>
      </c>
      <c r="E1424" s="47" t="s">
        <v>1457</v>
      </c>
      <c r="F1424" s="80" t="s">
        <v>6133</v>
      </c>
      <c r="G1424" s="70">
        <v>19</v>
      </c>
      <c r="H1424" s="47">
        <v>2</v>
      </c>
      <c r="I1424" s="48">
        <v>11884.05</v>
      </c>
      <c r="J1424" s="47" t="s">
        <v>12</v>
      </c>
      <c r="K1424" s="47" t="s">
        <v>12</v>
      </c>
      <c r="L1424" s="47" t="s">
        <v>13</v>
      </c>
      <c r="M1424" s="20"/>
    </row>
    <row r="1425" spans="1:13" x14ac:dyDescent="0.25">
      <c r="A1425" s="47" t="str">
        <f>IF('Hospitalisation Details'!A1425:A3767="?","Unidentified",'Hospitalisation Details'!A1425)</f>
        <v>Id913</v>
      </c>
      <c r="B1425" s="47">
        <f>IF('Hospitalisation Details'!B1425="?",AVERAGE('Hospitalisation Details'!$B$2:$B$2344),'Hospitalisation Details'!B1425)</f>
        <v>1964</v>
      </c>
      <c r="C1425" s="79" t="str">
        <f>IF(OR(('Hospitalisation Details'!C1425="?"),ISBLANK('Hospitalisation Details'!C1425:C3767)),"Sep",'Hospitalisation Details'!C1425)</f>
        <v>Nov</v>
      </c>
      <c r="D1425" s="70">
        <v>19</v>
      </c>
      <c r="E1425" s="47" t="s">
        <v>1458</v>
      </c>
      <c r="F1425" s="80" t="s">
        <v>7391</v>
      </c>
      <c r="G1425" s="70">
        <v>58</v>
      </c>
      <c r="H1425" s="47">
        <v>0</v>
      </c>
      <c r="I1425" s="48">
        <v>11918.2</v>
      </c>
      <c r="J1425" s="47" t="s">
        <v>12</v>
      </c>
      <c r="K1425" s="47" t="s">
        <v>16</v>
      </c>
      <c r="L1425" s="47" t="s">
        <v>300</v>
      </c>
      <c r="M1425" s="20"/>
    </row>
    <row r="1426" spans="1:13" x14ac:dyDescent="0.25">
      <c r="A1426" s="47" t="str">
        <f>IF('Hospitalisation Details'!A1426:A3768="?","Unidentified",'Hospitalisation Details'!A1426)</f>
        <v>Id912</v>
      </c>
      <c r="B1426" s="47">
        <f>IF('Hospitalisation Details'!B1426="?",AVERAGE('Hospitalisation Details'!$B$2:$B$2344),'Hospitalisation Details'!B1426)</f>
        <v>1964</v>
      </c>
      <c r="C1426" s="79" t="str">
        <f>IF(OR(('Hospitalisation Details'!C1426="?"),ISBLANK('Hospitalisation Details'!C1426:C3768)),"Sep",'Hospitalisation Details'!C1426)</f>
        <v>Dec</v>
      </c>
      <c r="D1426" s="70">
        <v>20</v>
      </c>
      <c r="E1426" s="47" t="s">
        <v>1459</v>
      </c>
      <c r="F1426" s="80" t="s">
        <v>7392</v>
      </c>
      <c r="G1426" s="70">
        <v>58</v>
      </c>
      <c r="H1426" s="47">
        <v>0</v>
      </c>
      <c r="I1426" s="48">
        <v>11931.13</v>
      </c>
      <c r="J1426" s="47" t="s">
        <v>12</v>
      </c>
      <c r="K1426" s="47" t="s">
        <v>16</v>
      </c>
      <c r="L1426" s="47" t="s">
        <v>166</v>
      </c>
      <c r="M1426" s="20"/>
    </row>
    <row r="1427" spans="1:13" x14ac:dyDescent="0.25">
      <c r="A1427" s="47" t="str">
        <f>IF('Hospitalisation Details'!A1427:A3769="?","Unidentified",'Hospitalisation Details'!A1427)</f>
        <v>Id911</v>
      </c>
      <c r="B1427" s="47">
        <f>IF('Hospitalisation Details'!B1427="?",AVERAGE('Hospitalisation Details'!$B$2:$B$2344),'Hospitalisation Details'!B1427)</f>
        <v>1964</v>
      </c>
      <c r="C1427" s="79" t="str">
        <f>IF(OR(('Hospitalisation Details'!C1427="?"),ISBLANK('Hospitalisation Details'!C1427:C3769)),"Sep",'Hospitalisation Details'!C1427)</f>
        <v>Aug</v>
      </c>
      <c r="D1427" s="70">
        <v>2</v>
      </c>
      <c r="E1427" s="47" t="s">
        <v>1460</v>
      </c>
      <c r="F1427" s="80" t="s">
        <v>7393</v>
      </c>
      <c r="G1427" s="70">
        <v>58</v>
      </c>
      <c r="H1427" s="47">
        <v>0</v>
      </c>
      <c r="I1427" s="48">
        <v>11938.26</v>
      </c>
      <c r="J1427" s="47" t="s">
        <v>12</v>
      </c>
      <c r="K1427" s="47" t="s">
        <v>12</v>
      </c>
      <c r="L1427" s="47" t="s">
        <v>166</v>
      </c>
      <c r="M1427" s="20"/>
    </row>
    <row r="1428" spans="1:13" x14ac:dyDescent="0.25">
      <c r="A1428" s="47" t="str">
        <f>IF('Hospitalisation Details'!A1428:A3770="?","Unidentified",'Hospitalisation Details'!A1428)</f>
        <v>Id910</v>
      </c>
      <c r="B1428" s="47">
        <f>IF('Hospitalisation Details'!B1428="?",AVERAGE('Hospitalisation Details'!$B$2:$B$2344),'Hospitalisation Details'!B1428)</f>
        <v>1991</v>
      </c>
      <c r="C1428" s="79" t="str">
        <f>IF(OR(('Hospitalisation Details'!C1428="?"),ISBLANK('Hospitalisation Details'!C1428:C3770)),"Sep",'Hospitalisation Details'!C1428)</f>
        <v>Oct</v>
      </c>
      <c r="D1428" s="70">
        <v>19</v>
      </c>
      <c r="E1428" s="47" t="s">
        <v>1461</v>
      </c>
      <c r="F1428" s="80" t="s">
        <v>7394</v>
      </c>
      <c r="G1428" s="70">
        <v>31</v>
      </c>
      <c r="H1428" s="47">
        <v>3</v>
      </c>
      <c r="I1428" s="48">
        <v>11941.83</v>
      </c>
      <c r="J1428" s="47" t="s">
        <v>12</v>
      </c>
      <c r="K1428" s="47" t="s">
        <v>16</v>
      </c>
      <c r="L1428" s="47" t="s">
        <v>249</v>
      </c>
      <c r="M1428" s="20"/>
    </row>
    <row r="1429" spans="1:13" x14ac:dyDescent="0.25">
      <c r="A1429" s="47" t="str">
        <f>IF('Hospitalisation Details'!A1429:A3771="?","Unidentified",'Hospitalisation Details'!A1429)</f>
        <v>Id909</v>
      </c>
      <c r="B1429" s="47">
        <f>IF('Hospitalisation Details'!B1429="?",AVERAGE('Hospitalisation Details'!$B$2:$B$2344),'Hospitalisation Details'!B1429)</f>
        <v>1964</v>
      </c>
      <c r="C1429" s="79" t="str">
        <f>IF(OR(('Hospitalisation Details'!C1429="?"),ISBLANK('Hospitalisation Details'!C1429:C3771)),"Sep",'Hospitalisation Details'!C1429)</f>
        <v>Dec</v>
      </c>
      <c r="D1429" s="70">
        <v>25</v>
      </c>
      <c r="E1429" s="47" t="s">
        <v>1462</v>
      </c>
      <c r="F1429" s="80" t="s">
        <v>7395</v>
      </c>
      <c r="G1429" s="70">
        <v>58</v>
      </c>
      <c r="H1429" s="47">
        <v>0</v>
      </c>
      <c r="I1429" s="48">
        <v>11944.59</v>
      </c>
      <c r="J1429" s="47" t="s">
        <v>12</v>
      </c>
      <c r="K1429" s="47" t="s">
        <v>11</v>
      </c>
      <c r="L1429" s="47" t="s">
        <v>168</v>
      </c>
      <c r="M1429" s="20"/>
    </row>
    <row r="1430" spans="1:13" x14ac:dyDescent="0.25">
      <c r="A1430" s="47" t="str">
        <f>IF('Hospitalisation Details'!A1430:A3772="?","Unidentified",'Hospitalisation Details'!A1430)</f>
        <v>Id908</v>
      </c>
      <c r="B1430" s="47">
        <f>IF('Hospitalisation Details'!B1430="?",AVERAGE('Hospitalisation Details'!$B$2:$B$2344),'Hospitalisation Details'!B1430)</f>
        <v>1965</v>
      </c>
      <c r="C1430" s="79" t="str">
        <f>IF(OR(('Hospitalisation Details'!C1430="?"),ISBLANK('Hospitalisation Details'!C1430:C3772)),"Sep",'Hospitalisation Details'!C1430)</f>
        <v>Nov</v>
      </c>
      <c r="D1430" s="70">
        <v>1</v>
      </c>
      <c r="E1430" s="47" t="s">
        <v>1463</v>
      </c>
      <c r="F1430" s="80" t="s">
        <v>7396</v>
      </c>
      <c r="G1430" s="70">
        <v>57</v>
      </c>
      <c r="H1430" s="47">
        <v>1</v>
      </c>
      <c r="I1430" s="48">
        <v>11945.13</v>
      </c>
      <c r="J1430" s="47" t="s">
        <v>12</v>
      </c>
      <c r="K1430" s="47" t="s">
        <v>11</v>
      </c>
      <c r="L1430" s="47" t="s">
        <v>23</v>
      </c>
      <c r="M1430" s="20"/>
    </row>
    <row r="1431" spans="1:13" x14ac:dyDescent="0.25">
      <c r="A1431" s="47" t="str">
        <f>IF('Hospitalisation Details'!A1431:A3773="?","Unidentified",'Hospitalisation Details'!A1431)</f>
        <v>Id907</v>
      </c>
      <c r="B1431" s="47">
        <f>IF('Hospitalisation Details'!B1431="?",AVERAGE('Hospitalisation Details'!$B$2:$B$2344),'Hospitalisation Details'!B1431)</f>
        <v>1964</v>
      </c>
      <c r="C1431" s="79" t="str">
        <f>IF(OR(('Hospitalisation Details'!C1431="?"),ISBLANK('Hospitalisation Details'!C1431:C3773)),"Sep",'Hospitalisation Details'!C1431)</f>
        <v>Sep</v>
      </c>
      <c r="D1431" s="70">
        <v>29</v>
      </c>
      <c r="E1431" s="47" t="s">
        <v>1464</v>
      </c>
      <c r="F1431" s="80" t="s">
        <v>7386</v>
      </c>
      <c r="G1431" s="70">
        <v>58</v>
      </c>
      <c r="H1431" s="47">
        <v>1</v>
      </c>
      <c r="I1431" s="48">
        <v>11946.63</v>
      </c>
      <c r="J1431" s="47" t="s">
        <v>12</v>
      </c>
      <c r="K1431" s="47" t="s">
        <v>11</v>
      </c>
      <c r="L1431" s="47" t="s">
        <v>13</v>
      </c>
      <c r="M1431" s="20"/>
    </row>
    <row r="1432" spans="1:13" x14ac:dyDescent="0.25">
      <c r="A1432" s="47" t="str">
        <f>IF('Hospitalisation Details'!A1432:A3774="?","Unidentified",'Hospitalisation Details'!A1432)</f>
        <v>Id906</v>
      </c>
      <c r="B1432" s="47">
        <f>IF('Hospitalisation Details'!B1432="?",AVERAGE('Hospitalisation Details'!$B$2:$B$2344),'Hospitalisation Details'!B1432)</f>
        <v>1967</v>
      </c>
      <c r="C1432" s="79" t="str">
        <f>IF(OR(('Hospitalisation Details'!C1432="?"),ISBLANK('Hospitalisation Details'!C1432:C3774)),"Sep",'Hospitalisation Details'!C1432)</f>
        <v>Dec</v>
      </c>
      <c r="D1432" s="70">
        <v>22</v>
      </c>
      <c r="E1432" s="47" t="s">
        <v>1465</v>
      </c>
      <c r="F1432" s="80" t="s">
        <v>7397</v>
      </c>
      <c r="G1432" s="70">
        <v>55</v>
      </c>
      <c r="H1432" s="47">
        <v>3</v>
      </c>
      <c r="I1432" s="48">
        <v>11987.17</v>
      </c>
      <c r="J1432" s="47" t="s">
        <v>12</v>
      </c>
      <c r="K1432" s="47" t="s">
        <v>12</v>
      </c>
      <c r="L1432" s="47" t="s">
        <v>13</v>
      </c>
      <c r="M1432" s="20"/>
    </row>
    <row r="1433" spans="1:13" x14ac:dyDescent="0.25">
      <c r="A1433" s="47" t="str">
        <f>IF('Hospitalisation Details'!A1433:A3775="?","Unidentified",'Hospitalisation Details'!A1433)</f>
        <v>Id905</v>
      </c>
      <c r="B1433" s="47">
        <f>IF('Hospitalisation Details'!B1433="?",AVERAGE('Hospitalisation Details'!$B$2:$B$2344),'Hospitalisation Details'!B1433)</f>
        <v>1983</v>
      </c>
      <c r="C1433" s="79" t="str">
        <f>IF(OR(('Hospitalisation Details'!C1433="?"),ISBLANK('Hospitalisation Details'!C1433:C3775)),"Sep",'Hospitalisation Details'!C1433)</f>
        <v>Jul</v>
      </c>
      <c r="D1433" s="70">
        <v>4</v>
      </c>
      <c r="E1433" s="47" t="s">
        <v>1466</v>
      </c>
      <c r="F1433" s="80" t="s">
        <v>7398</v>
      </c>
      <c r="G1433" s="70">
        <v>39</v>
      </c>
      <c r="H1433" s="47">
        <v>3</v>
      </c>
      <c r="I1433" s="48">
        <v>11987.68</v>
      </c>
      <c r="J1433" s="47" t="s">
        <v>12</v>
      </c>
      <c r="K1433" s="47" t="s">
        <v>11</v>
      </c>
      <c r="L1433" s="47" t="s">
        <v>535</v>
      </c>
      <c r="M1433" s="20"/>
    </row>
    <row r="1434" spans="1:13" x14ac:dyDescent="0.25">
      <c r="A1434" s="47" t="str">
        <f>IF('Hospitalisation Details'!A1434:A3776="?","Unidentified",'Hospitalisation Details'!A1434)</f>
        <v>Id904</v>
      </c>
      <c r="B1434" s="47">
        <f>IF('Hospitalisation Details'!B1434="?",AVERAGE('Hospitalisation Details'!$B$2:$B$2344),'Hospitalisation Details'!B1434)</f>
        <v>1993</v>
      </c>
      <c r="C1434" s="79" t="str">
        <f>IF(OR(('Hospitalisation Details'!C1434="?"),ISBLANK('Hospitalisation Details'!C1434:C3776)),"Sep",'Hospitalisation Details'!C1434)</f>
        <v>Dec</v>
      </c>
      <c r="D1434" s="70">
        <v>12</v>
      </c>
      <c r="E1434" s="47" t="s">
        <v>1467</v>
      </c>
      <c r="F1434" s="80" t="s">
        <v>7399</v>
      </c>
      <c r="G1434" s="70">
        <v>29</v>
      </c>
      <c r="H1434" s="47">
        <v>0</v>
      </c>
      <c r="I1434" s="48">
        <v>11994.89</v>
      </c>
      <c r="J1434" s="47" t="s">
        <v>12</v>
      </c>
      <c r="K1434" s="47" t="s">
        <v>11</v>
      </c>
      <c r="L1434" s="47" t="s">
        <v>23</v>
      </c>
      <c r="M1434" s="20"/>
    </row>
    <row r="1435" spans="1:13" x14ac:dyDescent="0.25">
      <c r="A1435" s="47" t="str">
        <f>IF('Hospitalisation Details'!A1435:A3777="?","Unidentified",'Hospitalisation Details'!A1435)</f>
        <v>Id903</v>
      </c>
      <c r="B1435" s="70">
        <f>IF('Hospitalisation Details'!B1435="?",AVERAGE('Hospitalisation Details'!$B$2:$B$2344),'Hospitalisation Details'!B1435)</f>
        <v>1982</v>
      </c>
      <c r="C1435" s="79" t="str">
        <f>IF(OR(('Hospitalisation Details'!C1435="?"),ISBLANK('Hospitalisation Details'!C1435:C3777)),"Sep",'Hospitalisation Details'!C1435)</f>
        <v>Oct</v>
      </c>
      <c r="D1435" s="70">
        <v>17</v>
      </c>
      <c r="E1435" s="47" t="s">
        <v>1468</v>
      </c>
      <c r="F1435" s="80" t="s">
        <v>7400</v>
      </c>
      <c r="G1435" s="70">
        <v>40</v>
      </c>
      <c r="H1435" s="47">
        <v>3</v>
      </c>
      <c r="I1435" s="48">
        <v>12001.29</v>
      </c>
      <c r="J1435" s="47" t="s">
        <v>12</v>
      </c>
      <c r="K1435" s="47" t="s">
        <v>12</v>
      </c>
      <c r="L1435" s="47" t="s">
        <v>300</v>
      </c>
      <c r="M1435" s="20"/>
    </row>
    <row r="1436" spans="1:13" x14ac:dyDescent="0.25">
      <c r="A1436" s="47" t="str">
        <f>IF('Hospitalisation Details'!A1436:A3778="?","Unidentified",'Hospitalisation Details'!A1436)</f>
        <v>Id902</v>
      </c>
      <c r="B1436" s="47">
        <f>IF('Hospitalisation Details'!B1436="?",AVERAGE('Hospitalisation Details'!$B$2:$B$2344),'Hospitalisation Details'!B1436)</f>
        <v>1965</v>
      </c>
      <c r="C1436" s="79" t="str">
        <f>IF(OR(('Hospitalisation Details'!C1436="?"),ISBLANK('Hospitalisation Details'!C1436:C3778)),"Sep",'Hospitalisation Details'!C1436)</f>
        <v>Jun</v>
      </c>
      <c r="D1436" s="70">
        <v>9</v>
      </c>
      <c r="E1436" s="47" t="s">
        <v>1469</v>
      </c>
      <c r="F1436" s="80" t="s">
        <v>7401</v>
      </c>
      <c r="G1436" s="70">
        <v>57</v>
      </c>
      <c r="H1436" s="47">
        <v>0</v>
      </c>
      <c r="I1436" s="48">
        <v>12029.29</v>
      </c>
      <c r="J1436" s="47" t="s">
        <v>12</v>
      </c>
      <c r="K1436" s="47" t="s">
        <v>11</v>
      </c>
      <c r="L1436" s="47" t="s">
        <v>247</v>
      </c>
      <c r="M1436" s="20"/>
    </row>
    <row r="1437" spans="1:13" x14ac:dyDescent="0.25">
      <c r="A1437" s="47" t="str">
        <f>IF('Hospitalisation Details'!A1437:A3779="?","Unidentified",'Hospitalisation Details'!A1437)</f>
        <v>Id901</v>
      </c>
      <c r="B1437" s="47">
        <f>IF('Hospitalisation Details'!B1437="?",AVERAGE('Hospitalisation Details'!$B$2:$B$2344),'Hospitalisation Details'!B1437)</f>
        <v>1965</v>
      </c>
      <c r="C1437" s="79" t="str">
        <f>IF(OR(('Hospitalisation Details'!C1437="?"),ISBLANK('Hospitalisation Details'!C1437:C3779)),"Sep",'Hospitalisation Details'!C1437)</f>
        <v>Oct</v>
      </c>
      <c r="D1437" s="70">
        <v>29</v>
      </c>
      <c r="E1437" s="47" t="s">
        <v>1470</v>
      </c>
      <c r="F1437" s="80" t="s">
        <v>7402</v>
      </c>
      <c r="G1437" s="70">
        <v>57</v>
      </c>
      <c r="H1437" s="47">
        <v>1</v>
      </c>
      <c r="I1437" s="48">
        <v>12032.33</v>
      </c>
      <c r="J1437" s="47" t="s">
        <v>12</v>
      </c>
      <c r="K1437" s="47" t="s">
        <v>16</v>
      </c>
      <c r="L1437" s="47" t="s">
        <v>42</v>
      </c>
      <c r="M1437" s="20"/>
    </row>
    <row r="1438" spans="1:13" x14ac:dyDescent="0.25">
      <c r="A1438" s="47" t="str">
        <f>IF('Hospitalisation Details'!A1438:A3780="?","Unidentified",'Hospitalisation Details'!A1438)</f>
        <v>Id900</v>
      </c>
      <c r="B1438" s="47">
        <f>IF('Hospitalisation Details'!B1438="?",AVERAGE('Hospitalisation Details'!$B$2:$B$2344),'Hospitalisation Details'!B1438)</f>
        <v>1979</v>
      </c>
      <c r="C1438" s="79" t="str">
        <f>IF(OR(('Hospitalisation Details'!C1438="?"),ISBLANK('Hospitalisation Details'!C1438:C3780)),"Sep",'Hospitalisation Details'!C1438)</f>
        <v>Oct</v>
      </c>
      <c r="D1438" s="70">
        <v>16</v>
      </c>
      <c r="E1438" s="47" t="s">
        <v>1471</v>
      </c>
      <c r="F1438" s="80" t="s">
        <v>7403</v>
      </c>
      <c r="G1438" s="70">
        <v>43</v>
      </c>
      <c r="H1438" s="47">
        <v>2</v>
      </c>
      <c r="I1438" s="48">
        <v>12035.18</v>
      </c>
      <c r="J1438" s="47" t="s">
        <v>12</v>
      </c>
      <c r="K1438" s="47" t="s">
        <v>12</v>
      </c>
      <c r="L1438" s="47" t="s">
        <v>300</v>
      </c>
      <c r="M1438" s="20"/>
    </row>
    <row r="1439" spans="1:13" x14ac:dyDescent="0.25">
      <c r="A1439" s="47" t="str">
        <f>IF('Hospitalisation Details'!A1439:A3781="?","Unidentified",'Hospitalisation Details'!A1439)</f>
        <v>Id899</v>
      </c>
      <c r="B1439" s="47">
        <f>IF('Hospitalisation Details'!B1439="?",AVERAGE('Hospitalisation Details'!$B$2:$B$2344),'Hospitalisation Details'!B1439)</f>
        <v>1966</v>
      </c>
      <c r="C1439" s="79" t="str">
        <f>IF(OR(('Hospitalisation Details'!C1439="?"),ISBLANK('Hospitalisation Details'!C1439:C3781)),"Sep",'Hospitalisation Details'!C1439)</f>
        <v>Nov</v>
      </c>
      <c r="D1439" s="70">
        <v>24</v>
      </c>
      <c r="E1439" s="47" t="s">
        <v>1472</v>
      </c>
      <c r="F1439" s="80" t="s">
        <v>7404</v>
      </c>
      <c r="G1439" s="70">
        <v>56</v>
      </c>
      <c r="H1439" s="47">
        <v>1</v>
      </c>
      <c r="I1439" s="48">
        <v>12044.34</v>
      </c>
      <c r="J1439" s="47" t="s">
        <v>12</v>
      </c>
      <c r="K1439" s="47" t="s">
        <v>16</v>
      </c>
      <c r="L1439" s="47" t="s">
        <v>23</v>
      </c>
      <c r="M1439" s="20"/>
    </row>
    <row r="1440" spans="1:13" x14ac:dyDescent="0.25">
      <c r="A1440" s="47" t="str">
        <f>IF('Hospitalisation Details'!A1440:A3782="?","Unidentified",'Hospitalisation Details'!A1440)</f>
        <v>Id898</v>
      </c>
      <c r="B1440" s="47">
        <f>IF('Hospitalisation Details'!B1440="?",AVERAGE('Hospitalisation Details'!$B$2:$B$2344),'Hospitalisation Details'!B1440)</f>
        <v>1986</v>
      </c>
      <c r="C1440" s="79" t="str">
        <f>IF(OR(('Hospitalisation Details'!C1440="?"),ISBLANK('Hospitalisation Details'!C1440:C3782)),"Sep",'Hospitalisation Details'!C1440)</f>
        <v>Sep</v>
      </c>
      <c r="D1440" s="70">
        <v>7</v>
      </c>
      <c r="E1440" s="47" t="s">
        <v>1473</v>
      </c>
      <c r="F1440" s="80" t="s">
        <v>7405</v>
      </c>
      <c r="G1440" s="70">
        <v>36</v>
      </c>
      <c r="H1440" s="47">
        <v>3</v>
      </c>
      <c r="I1440" s="48">
        <v>12048.13</v>
      </c>
      <c r="J1440" s="47" t="s">
        <v>12</v>
      </c>
      <c r="K1440" s="47" t="s">
        <v>11</v>
      </c>
      <c r="L1440" s="47" t="s">
        <v>535</v>
      </c>
      <c r="M1440" s="20"/>
    </row>
    <row r="1441" spans="1:13" x14ac:dyDescent="0.25">
      <c r="A1441" s="47" t="str">
        <f>IF('Hospitalisation Details'!A1441:A3783="?","Unidentified",'Hospitalisation Details'!A1441)</f>
        <v>Id897</v>
      </c>
      <c r="B1441" s="47">
        <f>IF('Hospitalisation Details'!B1441="?",AVERAGE('Hospitalisation Details'!$B$2:$B$2344),'Hospitalisation Details'!B1441)</f>
        <v>1984</v>
      </c>
      <c r="C1441" s="79" t="str">
        <f>IF(OR(('Hospitalisation Details'!C1441="?"),ISBLANK('Hospitalisation Details'!C1441:C3783)),"Sep",'Hospitalisation Details'!C1441)</f>
        <v>Sep</v>
      </c>
      <c r="D1441" s="70">
        <v>2</v>
      </c>
      <c r="E1441" s="47" t="s">
        <v>1474</v>
      </c>
      <c r="F1441" s="80" t="s">
        <v>7406</v>
      </c>
      <c r="G1441" s="70">
        <v>38</v>
      </c>
      <c r="H1441" s="47">
        <v>3</v>
      </c>
      <c r="I1441" s="48">
        <v>12091.34</v>
      </c>
      <c r="J1441" s="47" t="s">
        <v>12</v>
      </c>
      <c r="K1441" s="47" t="s">
        <v>11</v>
      </c>
      <c r="L1441" s="47" t="s">
        <v>632</v>
      </c>
      <c r="M1441" s="20"/>
    </row>
    <row r="1442" spans="1:13" x14ac:dyDescent="0.25">
      <c r="A1442" s="47" t="str">
        <f>IF('Hospitalisation Details'!A1442:A3784="?","Unidentified",'Hospitalisation Details'!A1442)</f>
        <v>Id896</v>
      </c>
      <c r="B1442" s="47">
        <f>IF('Hospitalisation Details'!B1442="?",AVERAGE('Hospitalisation Details'!$B$2:$B$2344),'Hospitalisation Details'!B1442)</f>
        <v>1968</v>
      </c>
      <c r="C1442" s="79" t="str">
        <f>IF(OR(('Hospitalisation Details'!C1442="?"),ISBLANK('Hospitalisation Details'!C1442:C3784)),"Sep",'Hospitalisation Details'!C1442)</f>
        <v>Jun</v>
      </c>
      <c r="D1442" s="70">
        <v>21</v>
      </c>
      <c r="E1442" s="47" t="s">
        <v>1475</v>
      </c>
      <c r="F1442" s="80" t="s">
        <v>7407</v>
      </c>
      <c r="G1442" s="70">
        <v>54</v>
      </c>
      <c r="H1442" s="47">
        <v>3</v>
      </c>
      <c r="I1442" s="48">
        <v>12094.48</v>
      </c>
      <c r="J1442" s="47" t="s">
        <v>12</v>
      </c>
      <c r="K1442" s="47" t="s">
        <v>12</v>
      </c>
      <c r="L1442" s="47" t="s">
        <v>42</v>
      </c>
      <c r="M1442" s="20"/>
    </row>
    <row r="1443" spans="1:13" x14ac:dyDescent="0.25">
      <c r="A1443" s="47" t="str">
        <f>IF('Hospitalisation Details'!A1443:A3785="?","Unidentified",'Hospitalisation Details'!A1443)</f>
        <v>Id895</v>
      </c>
      <c r="B1443" s="47">
        <f>IF('Hospitalisation Details'!B1443="?",AVERAGE('Hospitalisation Details'!$B$2:$B$2344),'Hospitalisation Details'!B1443)</f>
        <v>1968</v>
      </c>
      <c r="C1443" s="79" t="str">
        <f>IF(OR(('Hospitalisation Details'!C1443="?"),ISBLANK('Hospitalisation Details'!C1443:C3785)),"Sep",'Hospitalisation Details'!C1443)</f>
        <v>Dec</v>
      </c>
      <c r="D1443" s="70">
        <v>9</v>
      </c>
      <c r="E1443" s="47" t="s">
        <v>1476</v>
      </c>
      <c r="F1443" s="80" t="s">
        <v>7408</v>
      </c>
      <c r="G1443" s="70">
        <v>54</v>
      </c>
      <c r="H1443" s="47">
        <v>2</v>
      </c>
      <c r="I1443" s="48">
        <v>12096.65</v>
      </c>
      <c r="J1443" s="47" t="s">
        <v>12</v>
      </c>
      <c r="K1443" s="47" t="s">
        <v>16</v>
      </c>
      <c r="L1443" s="47" t="s">
        <v>247</v>
      </c>
      <c r="M1443" s="20"/>
    </row>
    <row r="1444" spans="1:13" x14ac:dyDescent="0.25">
      <c r="A1444" s="47" t="str">
        <f>IF('Hospitalisation Details'!A1444:A3786="?","Unidentified",'Hospitalisation Details'!A1444)</f>
        <v>Id894</v>
      </c>
      <c r="B1444" s="47">
        <f>IF('Hospitalisation Details'!B1444="?",AVERAGE('Hospitalisation Details'!$B$2:$B$2344),'Hospitalisation Details'!B1444)</f>
        <v>1968</v>
      </c>
      <c r="C1444" s="79" t="str">
        <f>IF(OR(('Hospitalisation Details'!C1444="?"),ISBLANK('Hospitalisation Details'!C1444:C3786)),"Sep",'Hospitalisation Details'!C1444)</f>
        <v>Oct</v>
      </c>
      <c r="D1444" s="70">
        <v>25</v>
      </c>
      <c r="E1444" s="47" t="s">
        <v>1477</v>
      </c>
      <c r="F1444" s="80" t="s">
        <v>7409</v>
      </c>
      <c r="G1444" s="70">
        <v>54</v>
      </c>
      <c r="H1444" s="47">
        <v>3</v>
      </c>
      <c r="I1444" s="48">
        <v>12105.32</v>
      </c>
      <c r="J1444" s="47" t="s">
        <v>12</v>
      </c>
      <c r="K1444" s="47" t="s">
        <v>12</v>
      </c>
      <c r="L1444" s="47" t="s">
        <v>42</v>
      </c>
      <c r="M1444" s="20"/>
    </row>
    <row r="1445" spans="1:13" x14ac:dyDescent="0.25">
      <c r="A1445" s="47" t="str">
        <f>IF('Hospitalisation Details'!A1445:A3787="?","Unidentified",'Hospitalisation Details'!A1445)</f>
        <v>Id893</v>
      </c>
      <c r="B1445" s="47">
        <f>IF('Hospitalisation Details'!B1445="?",AVERAGE('Hospitalisation Details'!$B$2:$B$2344),'Hospitalisation Details'!B1445)</f>
        <v>1963</v>
      </c>
      <c r="C1445" s="79" t="str">
        <f>IF(OR(('Hospitalisation Details'!C1445="?"),ISBLANK('Hospitalisation Details'!C1445:C3787)),"Sep",'Hospitalisation Details'!C1445)</f>
        <v>Jul</v>
      </c>
      <c r="D1445" s="70">
        <v>20</v>
      </c>
      <c r="E1445" s="47" t="s">
        <v>1478</v>
      </c>
      <c r="F1445" s="80" t="s">
        <v>7410</v>
      </c>
      <c r="G1445" s="70">
        <v>59</v>
      </c>
      <c r="H1445" s="47">
        <v>0</v>
      </c>
      <c r="I1445" s="48">
        <v>12124.99</v>
      </c>
      <c r="J1445" s="47" t="s">
        <v>12</v>
      </c>
      <c r="K1445" s="47" t="s">
        <v>16</v>
      </c>
      <c r="L1445" s="47" t="s">
        <v>23</v>
      </c>
      <c r="M1445" s="20"/>
    </row>
    <row r="1446" spans="1:13" x14ac:dyDescent="0.25">
      <c r="A1446" s="47" t="str">
        <f>IF('Hospitalisation Details'!A1446:A3788="?","Unidentified",'Hospitalisation Details'!A1446)</f>
        <v>Id892</v>
      </c>
      <c r="B1446" s="47">
        <f>IF('Hospitalisation Details'!B1446="?",AVERAGE('Hospitalisation Details'!$B$2:$B$2344),'Hospitalisation Details'!B1446)</f>
        <v>1963</v>
      </c>
      <c r="C1446" s="79" t="str">
        <f>IF(OR(('Hospitalisation Details'!C1446="?"),ISBLANK('Hospitalisation Details'!C1446:C3788)),"Sep",'Hospitalisation Details'!C1446)</f>
        <v>Jun</v>
      </c>
      <c r="D1446" s="70">
        <v>4</v>
      </c>
      <c r="E1446" s="47" t="s">
        <v>1479</v>
      </c>
      <c r="F1446" s="80" t="s">
        <v>7411</v>
      </c>
      <c r="G1446" s="70">
        <v>60</v>
      </c>
      <c r="H1446" s="47">
        <v>0</v>
      </c>
      <c r="I1446" s="48">
        <v>12129.61</v>
      </c>
      <c r="J1446" s="47" t="s">
        <v>12</v>
      </c>
      <c r="K1446" s="47" t="s">
        <v>16</v>
      </c>
      <c r="L1446" s="47" t="s">
        <v>23</v>
      </c>
      <c r="M1446" s="20"/>
    </row>
    <row r="1447" spans="1:13" x14ac:dyDescent="0.25">
      <c r="A1447" s="47" t="str">
        <f>IF('Hospitalisation Details'!A1447:A3789="?","Unidentified",'Hospitalisation Details'!A1447)</f>
        <v>Id891</v>
      </c>
      <c r="B1447" s="47">
        <f>IF('Hospitalisation Details'!B1447="?",AVERAGE('Hospitalisation Details'!$B$2:$B$2344),'Hospitalisation Details'!B1447)</f>
        <v>1991</v>
      </c>
      <c r="C1447" s="79" t="str">
        <f>IF(OR(('Hospitalisation Details'!C1447="?"),ISBLANK('Hospitalisation Details'!C1447:C3789)),"Sep",'Hospitalisation Details'!C1447)</f>
        <v>Nov</v>
      </c>
      <c r="D1447" s="70">
        <v>6</v>
      </c>
      <c r="E1447" s="47" t="s">
        <v>1480</v>
      </c>
      <c r="F1447" s="80" t="s">
        <v>7412</v>
      </c>
      <c r="G1447" s="70">
        <v>31</v>
      </c>
      <c r="H1447" s="47">
        <v>3</v>
      </c>
      <c r="I1447" s="48">
        <v>12130.8</v>
      </c>
      <c r="J1447" s="47" t="s">
        <v>12</v>
      </c>
      <c r="K1447" s="47" t="s">
        <v>12</v>
      </c>
      <c r="L1447" s="47" t="s">
        <v>535</v>
      </c>
      <c r="M1447" s="20"/>
    </row>
    <row r="1448" spans="1:13" x14ac:dyDescent="0.25">
      <c r="A1448" s="47" t="str">
        <f>IF('Hospitalisation Details'!A1448:A3790="?","Unidentified",'Hospitalisation Details'!A1448)</f>
        <v>Id890</v>
      </c>
      <c r="B1448" s="47">
        <f>IF('Hospitalisation Details'!B1448="?",AVERAGE('Hospitalisation Details'!$B$2:$B$2344),'Hospitalisation Details'!B1448)</f>
        <v>1974</v>
      </c>
      <c r="C1448" s="79" t="str">
        <f>IF(OR(('Hospitalisation Details'!C1448="?"),ISBLANK('Hospitalisation Details'!C1448:C3790)),"Sep",'Hospitalisation Details'!C1448)</f>
        <v>Sep</v>
      </c>
      <c r="D1448" s="70">
        <v>16</v>
      </c>
      <c r="E1448" s="47" t="s">
        <v>1481</v>
      </c>
      <c r="F1448" s="80" t="s">
        <v>7413</v>
      </c>
      <c r="G1448" s="70">
        <v>48</v>
      </c>
      <c r="H1448" s="47">
        <v>0</v>
      </c>
      <c r="I1448" s="48">
        <v>12137.6</v>
      </c>
      <c r="J1448" s="47" t="s">
        <v>12</v>
      </c>
      <c r="K1448" s="47" t="s">
        <v>12</v>
      </c>
      <c r="L1448" s="47" t="s">
        <v>23</v>
      </c>
      <c r="M1448" s="20"/>
    </row>
    <row r="1449" spans="1:13" x14ac:dyDescent="0.25">
      <c r="A1449" s="47" t="str">
        <f>IF('Hospitalisation Details'!A1449:A3791="?","Unidentified",'Hospitalisation Details'!A1449)</f>
        <v>Id889</v>
      </c>
      <c r="B1449" s="47">
        <f>IF('Hospitalisation Details'!B1449="?",AVERAGE('Hospitalisation Details'!$B$2:$B$2344),'Hospitalisation Details'!B1449)</f>
        <v>1962</v>
      </c>
      <c r="C1449" s="79" t="str">
        <f>IF(OR(('Hospitalisation Details'!C1449="?"),ISBLANK('Hospitalisation Details'!C1449:C3791)),"Sep",'Hospitalisation Details'!C1449)</f>
        <v>Nov</v>
      </c>
      <c r="D1449" s="70">
        <v>4</v>
      </c>
      <c r="E1449" s="47" t="s">
        <v>1482</v>
      </c>
      <c r="F1449" s="80" t="s">
        <v>7414</v>
      </c>
      <c r="G1449" s="70">
        <v>60</v>
      </c>
      <c r="H1449" s="47">
        <v>0</v>
      </c>
      <c r="I1449" s="48">
        <v>12142.58</v>
      </c>
      <c r="J1449" s="47" t="s">
        <v>12</v>
      </c>
      <c r="K1449" s="47" t="s">
        <v>11</v>
      </c>
      <c r="L1449" s="47" t="s">
        <v>13</v>
      </c>
      <c r="M1449" s="20"/>
    </row>
    <row r="1450" spans="1:13" x14ac:dyDescent="0.25">
      <c r="A1450" s="47" t="str">
        <f>IF('Hospitalisation Details'!A1450:A3792="?","Unidentified",'Hospitalisation Details'!A1450)</f>
        <v>Id888</v>
      </c>
      <c r="B1450" s="47">
        <f>IF('Hospitalisation Details'!B1450="?",AVERAGE('Hospitalisation Details'!$B$2:$B$2344),'Hospitalisation Details'!B1450)</f>
        <v>1962</v>
      </c>
      <c r="C1450" s="79" t="str">
        <f>IF(OR(('Hospitalisation Details'!C1450="?"),ISBLANK('Hospitalisation Details'!C1450:C3792)),"Sep",'Hospitalisation Details'!C1450)</f>
        <v>Sep</v>
      </c>
      <c r="D1450" s="70">
        <v>15</v>
      </c>
      <c r="E1450" s="47" t="s">
        <v>1483</v>
      </c>
      <c r="F1450" s="80" t="s">
        <v>7415</v>
      </c>
      <c r="G1450" s="70">
        <v>60</v>
      </c>
      <c r="H1450" s="47">
        <v>0</v>
      </c>
      <c r="I1450" s="48">
        <v>12146.97</v>
      </c>
      <c r="J1450" s="47" t="s">
        <v>12</v>
      </c>
      <c r="K1450" s="47" t="s">
        <v>12</v>
      </c>
      <c r="L1450" s="47" t="s">
        <v>42</v>
      </c>
      <c r="M1450" s="20"/>
    </row>
    <row r="1451" spans="1:13" x14ac:dyDescent="0.25">
      <c r="A1451" s="47" t="str">
        <f>IF('Hospitalisation Details'!A1451:A3793="?","Unidentified",'Hospitalisation Details'!A1451)</f>
        <v>Id887</v>
      </c>
      <c r="B1451" s="47">
        <f>IF('Hospitalisation Details'!B1451="?",AVERAGE('Hospitalisation Details'!$B$2:$B$2344),'Hospitalisation Details'!B1451)</f>
        <v>1987</v>
      </c>
      <c r="C1451" s="79" t="str">
        <f>IF(OR(('Hospitalisation Details'!C1451="?"),ISBLANK('Hospitalisation Details'!C1451:C3793)),"Sep",'Hospitalisation Details'!C1451)</f>
        <v>Oct</v>
      </c>
      <c r="D1451" s="70">
        <v>5</v>
      </c>
      <c r="E1451" s="47" t="s">
        <v>1484</v>
      </c>
      <c r="F1451" s="80" t="s">
        <v>7416</v>
      </c>
      <c r="G1451" s="70">
        <v>35</v>
      </c>
      <c r="H1451" s="47">
        <v>3</v>
      </c>
      <c r="I1451" s="48">
        <v>12148.2</v>
      </c>
      <c r="J1451" s="47" t="s">
        <v>12</v>
      </c>
      <c r="K1451" s="47" t="s">
        <v>12</v>
      </c>
      <c r="L1451" s="47" t="s">
        <v>23</v>
      </c>
      <c r="M1451" s="20"/>
    </row>
    <row r="1452" spans="1:13" x14ac:dyDescent="0.25">
      <c r="A1452" s="47" t="str">
        <f>IF('Hospitalisation Details'!A1452:A3794="?","Unidentified",'Hospitalisation Details'!A1452)</f>
        <v>Id886</v>
      </c>
      <c r="B1452" s="47">
        <f>IF('Hospitalisation Details'!B1452="?",AVERAGE('Hospitalisation Details'!$B$2:$B$2344),'Hospitalisation Details'!B1452)</f>
        <v>1991</v>
      </c>
      <c r="C1452" s="79" t="str">
        <f>IF(OR(('Hospitalisation Details'!C1452="?"),ISBLANK('Hospitalisation Details'!C1452:C3794)),"Sep",'Hospitalisation Details'!C1452)</f>
        <v>Aug</v>
      </c>
      <c r="D1452" s="70">
        <v>29</v>
      </c>
      <c r="E1452" s="47" t="s">
        <v>1485</v>
      </c>
      <c r="F1452" s="80" t="s">
        <v>6630</v>
      </c>
      <c r="G1452" s="70">
        <v>31</v>
      </c>
      <c r="H1452" s="47">
        <v>3</v>
      </c>
      <c r="I1452" s="48">
        <v>12198.64</v>
      </c>
      <c r="J1452" s="47" t="s">
        <v>12</v>
      </c>
      <c r="K1452" s="47" t="s">
        <v>12</v>
      </c>
      <c r="L1452" s="47" t="s">
        <v>535</v>
      </c>
      <c r="M1452" s="20"/>
    </row>
    <row r="1453" spans="1:13" x14ac:dyDescent="0.25">
      <c r="A1453" s="47" t="str">
        <f>IF('Hospitalisation Details'!A1453:A3795="?","Unidentified",'Hospitalisation Details'!A1453)</f>
        <v>Id885</v>
      </c>
      <c r="B1453" s="47">
        <f>IF('Hospitalisation Details'!B1453="?",AVERAGE('Hospitalisation Details'!$B$2:$B$2344),'Hospitalisation Details'!B1453)</f>
        <v>1977</v>
      </c>
      <c r="C1453" s="79" t="str">
        <f>IF(OR(('Hospitalisation Details'!C1453="?"),ISBLANK('Hospitalisation Details'!C1453:C3795)),"Sep",'Hospitalisation Details'!C1453)</f>
        <v>Aug</v>
      </c>
      <c r="D1453" s="70">
        <v>14</v>
      </c>
      <c r="E1453" s="47" t="s">
        <v>1486</v>
      </c>
      <c r="F1453" s="80" t="s">
        <v>7417</v>
      </c>
      <c r="G1453" s="70">
        <v>45</v>
      </c>
      <c r="H1453" s="47">
        <v>2</v>
      </c>
      <c r="I1453" s="48">
        <v>12218.7</v>
      </c>
      <c r="J1453" s="47" t="s">
        <v>12</v>
      </c>
      <c r="K1453" s="47" t="s">
        <v>16</v>
      </c>
      <c r="L1453" s="47" t="s">
        <v>23</v>
      </c>
      <c r="M1453" s="20"/>
    </row>
    <row r="1454" spans="1:13" x14ac:dyDescent="0.25">
      <c r="A1454" s="47" t="str">
        <f>IF('Hospitalisation Details'!A1454:A3796="?","Unidentified",'Hospitalisation Details'!A1454)</f>
        <v>Id884</v>
      </c>
      <c r="B1454" s="47">
        <f>IF('Hospitalisation Details'!B1454="?",AVERAGE('Hospitalisation Details'!$B$2:$B$2344),'Hospitalisation Details'!B1454)</f>
        <v>1964</v>
      </c>
      <c r="C1454" s="79" t="str">
        <f>IF(OR(('Hospitalisation Details'!C1454="?"),ISBLANK('Hospitalisation Details'!C1454:C3796)),"Sep",'Hospitalisation Details'!C1454)</f>
        <v>Jul</v>
      </c>
      <c r="D1454" s="70">
        <v>20</v>
      </c>
      <c r="E1454" s="47" t="s">
        <v>1487</v>
      </c>
      <c r="F1454" s="80" t="s">
        <v>7418</v>
      </c>
      <c r="G1454" s="70">
        <v>58</v>
      </c>
      <c r="H1454" s="47">
        <v>0</v>
      </c>
      <c r="I1454" s="48">
        <v>12222.9</v>
      </c>
      <c r="J1454" s="47" t="s">
        <v>12</v>
      </c>
      <c r="K1454" s="47" t="s">
        <v>11</v>
      </c>
      <c r="L1454" s="47" t="s">
        <v>23</v>
      </c>
      <c r="M1454" s="20"/>
    </row>
    <row r="1455" spans="1:13" x14ac:dyDescent="0.25">
      <c r="A1455" s="47" t="str">
        <f>IF('Hospitalisation Details'!A1455:A3797="?","Unidentified",'Hospitalisation Details'!A1455)</f>
        <v>Id883</v>
      </c>
      <c r="B1455" s="47">
        <f>IF('Hospitalisation Details'!B1455="?",AVERAGE('Hospitalisation Details'!$B$2:$B$2344),'Hospitalisation Details'!B1455)</f>
        <v>1964</v>
      </c>
      <c r="C1455" s="79" t="str">
        <f>IF(OR(('Hospitalisation Details'!C1455="?"),ISBLANK('Hospitalisation Details'!C1455:C3797)),"Sep",'Hospitalisation Details'!C1455)</f>
        <v>Jul</v>
      </c>
      <c r="D1455" s="70">
        <v>2</v>
      </c>
      <c r="E1455" s="47" t="s">
        <v>1488</v>
      </c>
      <c r="F1455" s="80" t="s">
        <v>7419</v>
      </c>
      <c r="G1455" s="70">
        <v>58</v>
      </c>
      <c r="H1455" s="47">
        <v>0</v>
      </c>
      <c r="I1455" s="48">
        <v>12224.35</v>
      </c>
      <c r="J1455" s="47" t="s">
        <v>12</v>
      </c>
      <c r="K1455" s="47" t="s">
        <v>16</v>
      </c>
      <c r="L1455" s="47" t="s">
        <v>23</v>
      </c>
      <c r="M1455" s="20"/>
    </row>
    <row r="1456" spans="1:13" x14ac:dyDescent="0.25">
      <c r="A1456" s="47" t="str">
        <f>IF('Hospitalisation Details'!A1456:A3798="?","Unidentified",'Hospitalisation Details'!A1456)</f>
        <v>Id882</v>
      </c>
      <c r="B1456" s="47">
        <f>IF('Hospitalisation Details'!B1456="?",AVERAGE('Hospitalisation Details'!$B$2:$B$2344),'Hospitalisation Details'!B1456)</f>
        <v>1964</v>
      </c>
      <c r="C1456" s="79" t="str">
        <f>IF(OR(('Hospitalisation Details'!C1456="?"),ISBLANK('Hospitalisation Details'!C1456:C3798)),"Sep",'Hospitalisation Details'!C1456)</f>
        <v>Jun</v>
      </c>
      <c r="D1456" s="70">
        <v>24</v>
      </c>
      <c r="E1456" s="47" t="s">
        <v>1489</v>
      </c>
      <c r="F1456" s="80" t="s">
        <v>7420</v>
      </c>
      <c r="G1456" s="70">
        <v>58</v>
      </c>
      <c r="H1456" s="47">
        <v>0</v>
      </c>
      <c r="I1456" s="48">
        <v>12231.61</v>
      </c>
      <c r="J1456" s="47" t="s">
        <v>12</v>
      </c>
      <c r="K1456" s="47" t="s">
        <v>12</v>
      </c>
      <c r="L1456" s="47" t="s">
        <v>23</v>
      </c>
      <c r="M1456" s="20"/>
    </row>
    <row r="1457" spans="1:13" x14ac:dyDescent="0.25">
      <c r="A1457" s="47" t="str">
        <f>IF('Hospitalisation Details'!A1457:A3799="?","Unidentified",'Hospitalisation Details'!A1457)</f>
        <v>Id881</v>
      </c>
      <c r="B1457" s="47">
        <f>IF('Hospitalisation Details'!B1457="?",AVERAGE('Hospitalisation Details'!$B$2:$B$2344),'Hospitalisation Details'!B1457)</f>
        <v>1963</v>
      </c>
      <c r="C1457" s="79" t="str">
        <f>IF(OR(('Hospitalisation Details'!C1457="?"),ISBLANK('Hospitalisation Details'!C1457:C3799)),"Sep",'Hospitalisation Details'!C1457)</f>
        <v>Jul</v>
      </c>
      <c r="D1457" s="70">
        <v>19</v>
      </c>
      <c r="E1457" s="47" t="s">
        <v>1490</v>
      </c>
      <c r="F1457" s="80" t="s">
        <v>7421</v>
      </c>
      <c r="G1457" s="70">
        <v>59</v>
      </c>
      <c r="H1457" s="47">
        <v>0</v>
      </c>
      <c r="I1457" s="48">
        <v>12233.83</v>
      </c>
      <c r="J1457" s="47" t="s">
        <v>12</v>
      </c>
      <c r="K1457" s="47" t="s">
        <v>16</v>
      </c>
      <c r="L1457" s="47" t="s">
        <v>42</v>
      </c>
      <c r="M1457" s="20"/>
    </row>
    <row r="1458" spans="1:13" x14ac:dyDescent="0.25">
      <c r="A1458" s="47" t="str">
        <f>IF('Hospitalisation Details'!A1458:A3800="?","Unidentified",'Hospitalisation Details'!A1458)</f>
        <v>Id880</v>
      </c>
      <c r="B1458" s="47">
        <f>IF('Hospitalisation Details'!B1458="?",AVERAGE('Hospitalisation Details'!$B$2:$B$2344),'Hospitalisation Details'!B1458)</f>
        <v>1964</v>
      </c>
      <c r="C1458" s="79" t="str">
        <f>IF(OR(('Hospitalisation Details'!C1458="?"),ISBLANK('Hospitalisation Details'!C1458:C3800)),"Sep",'Hospitalisation Details'!C1458)</f>
        <v>Oct</v>
      </c>
      <c r="D1458" s="70">
        <v>15</v>
      </c>
      <c r="E1458" s="47" t="s">
        <v>1491</v>
      </c>
      <c r="F1458" s="80" t="s">
        <v>7422</v>
      </c>
      <c r="G1458" s="70">
        <v>58</v>
      </c>
      <c r="H1458" s="47">
        <v>0</v>
      </c>
      <c r="I1458" s="48">
        <v>12235.84</v>
      </c>
      <c r="J1458" s="47" t="s">
        <v>12</v>
      </c>
      <c r="K1458" s="47" t="s">
        <v>12</v>
      </c>
      <c r="L1458" s="47" t="s">
        <v>23</v>
      </c>
      <c r="M1458" s="20"/>
    </row>
    <row r="1459" spans="1:13" x14ac:dyDescent="0.25">
      <c r="A1459" s="47" t="str">
        <f>IF('Hospitalisation Details'!A1459:A3801="?","Unidentified",'Hospitalisation Details'!A1459)</f>
        <v>Id879</v>
      </c>
      <c r="B1459" s="47">
        <f>IF('Hospitalisation Details'!B1459="?",AVERAGE('Hospitalisation Details'!$B$2:$B$2344),'Hospitalisation Details'!B1459)</f>
        <v>1966</v>
      </c>
      <c r="C1459" s="79" t="str">
        <f>IF(OR(('Hospitalisation Details'!C1459="?"),ISBLANK('Hospitalisation Details'!C1459:C3801)),"Sep",'Hospitalisation Details'!C1459)</f>
        <v>Jul</v>
      </c>
      <c r="D1459" s="70">
        <v>29</v>
      </c>
      <c r="E1459" s="47" t="s">
        <v>1492</v>
      </c>
      <c r="F1459" s="80" t="s">
        <v>7423</v>
      </c>
      <c r="G1459" s="70">
        <v>56</v>
      </c>
      <c r="H1459" s="47">
        <v>0</v>
      </c>
      <c r="I1459" s="48">
        <v>12237.73</v>
      </c>
      <c r="J1459" s="47" t="s">
        <v>12</v>
      </c>
      <c r="K1459" s="47" t="s">
        <v>12</v>
      </c>
      <c r="L1459" s="47" t="s">
        <v>23</v>
      </c>
      <c r="M1459" s="20"/>
    </row>
    <row r="1460" spans="1:13" x14ac:dyDescent="0.25">
      <c r="A1460" s="47" t="str">
        <f>IF('Hospitalisation Details'!A1460:A3802="?","Unidentified",'Hospitalisation Details'!A1460)</f>
        <v>Id878</v>
      </c>
      <c r="B1460" s="47">
        <f>IF('Hospitalisation Details'!B1460="?",AVERAGE('Hospitalisation Details'!$B$2:$B$2344),'Hospitalisation Details'!B1460)</f>
        <v>1963</v>
      </c>
      <c r="C1460" s="79" t="str">
        <f>IF(OR(('Hospitalisation Details'!C1460="?"),ISBLANK('Hospitalisation Details'!C1460:C3802)),"Sep",'Hospitalisation Details'!C1460)</f>
        <v>Jul</v>
      </c>
      <c r="D1460" s="70">
        <v>17</v>
      </c>
      <c r="E1460" s="47" t="s">
        <v>1493</v>
      </c>
      <c r="F1460" s="80" t="s">
        <v>7424</v>
      </c>
      <c r="G1460" s="70">
        <v>59</v>
      </c>
      <c r="H1460" s="47">
        <v>0</v>
      </c>
      <c r="I1460" s="48">
        <v>12244.53</v>
      </c>
      <c r="J1460" s="47" t="s">
        <v>12</v>
      </c>
      <c r="K1460" s="47" t="s">
        <v>16</v>
      </c>
      <c r="L1460" s="47" t="s">
        <v>13</v>
      </c>
      <c r="M1460" s="20"/>
    </row>
    <row r="1461" spans="1:13" x14ac:dyDescent="0.25">
      <c r="A1461" s="47" t="str">
        <f>IF('Hospitalisation Details'!A1461:A3803="?","Unidentified",'Hospitalisation Details'!A1461)</f>
        <v>Id877</v>
      </c>
      <c r="B1461" s="47">
        <f>IF('Hospitalisation Details'!B1461="?",AVERAGE('Hospitalisation Details'!$B$2:$B$2344),'Hospitalisation Details'!B1461)</f>
        <v>1974</v>
      </c>
      <c r="C1461" s="79" t="str">
        <f>IF(OR(('Hospitalisation Details'!C1461="?"),ISBLANK('Hospitalisation Details'!C1461:C3803)),"Sep",'Hospitalisation Details'!C1461)</f>
        <v>Jun</v>
      </c>
      <c r="D1461" s="70">
        <v>23</v>
      </c>
      <c r="E1461" s="47" t="s">
        <v>1494</v>
      </c>
      <c r="F1461" s="80" t="s">
        <v>7425</v>
      </c>
      <c r="G1461" s="70">
        <v>48</v>
      </c>
      <c r="H1461" s="47">
        <v>0</v>
      </c>
      <c r="I1461" s="48">
        <v>12245.17</v>
      </c>
      <c r="J1461" s="47" t="s">
        <v>12</v>
      </c>
      <c r="K1461" s="47" t="s">
        <v>16</v>
      </c>
      <c r="L1461" s="47" t="s">
        <v>23</v>
      </c>
      <c r="M1461" s="20"/>
    </row>
    <row r="1462" spans="1:13" x14ac:dyDescent="0.25">
      <c r="A1462" s="47" t="str">
        <f>IF('Hospitalisation Details'!A1462:A3804="?","Unidentified",'Hospitalisation Details'!A1462)</f>
        <v>Id876</v>
      </c>
      <c r="B1462" s="47">
        <f>IF('Hospitalisation Details'!B1462="?",AVERAGE('Hospitalisation Details'!$B$2:$B$2344),'Hospitalisation Details'!B1462)</f>
        <v>1989</v>
      </c>
      <c r="C1462" s="79" t="str">
        <f>IF(OR(('Hospitalisation Details'!C1462="?"),ISBLANK('Hospitalisation Details'!C1462:C3804)),"Sep",'Hospitalisation Details'!C1462)</f>
        <v>Nov</v>
      </c>
      <c r="D1462" s="70">
        <v>23</v>
      </c>
      <c r="E1462" s="47" t="s">
        <v>1495</v>
      </c>
      <c r="F1462" s="80" t="s">
        <v>7426</v>
      </c>
      <c r="G1462" s="70">
        <v>33</v>
      </c>
      <c r="H1462" s="47">
        <v>3</v>
      </c>
      <c r="I1462" s="48">
        <v>12254.44</v>
      </c>
      <c r="J1462" s="47" t="s">
        <v>12</v>
      </c>
      <c r="K1462" s="47" t="s">
        <v>12</v>
      </c>
      <c r="L1462" s="47" t="s">
        <v>535</v>
      </c>
      <c r="M1462" s="20"/>
    </row>
    <row r="1463" spans="1:13" x14ac:dyDescent="0.25">
      <c r="A1463" s="47" t="str">
        <f>IF('Hospitalisation Details'!A1463:A3805="?","Unidentified",'Hospitalisation Details'!A1463)</f>
        <v>Id875</v>
      </c>
      <c r="B1463" s="47">
        <f>IF('Hospitalisation Details'!B1463="?",AVERAGE('Hospitalisation Details'!$B$2:$B$2344),'Hospitalisation Details'!B1463)</f>
        <v>1986</v>
      </c>
      <c r="C1463" s="79" t="str">
        <f>IF(OR(('Hospitalisation Details'!C1463="?"),ISBLANK('Hospitalisation Details'!C1463:C3805)),"Sep",'Hospitalisation Details'!C1463)</f>
        <v>Aug</v>
      </c>
      <c r="D1463" s="70">
        <v>13</v>
      </c>
      <c r="E1463" s="47" t="s">
        <v>1496</v>
      </c>
      <c r="F1463" s="80" t="s">
        <v>7427</v>
      </c>
      <c r="G1463" s="70">
        <v>36</v>
      </c>
      <c r="H1463" s="47">
        <v>3</v>
      </c>
      <c r="I1463" s="48">
        <v>12255.04</v>
      </c>
      <c r="J1463" s="47" t="s">
        <v>12</v>
      </c>
      <c r="K1463" s="47" t="s">
        <v>11</v>
      </c>
      <c r="L1463" s="47" t="s">
        <v>535</v>
      </c>
      <c r="M1463" s="20"/>
    </row>
    <row r="1464" spans="1:13" x14ac:dyDescent="0.25">
      <c r="A1464" s="47" t="str">
        <f>IF('Hospitalisation Details'!A1464:A3806="?","Unidentified",'Hospitalisation Details'!A1464)</f>
        <v>Id874</v>
      </c>
      <c r="B1464" s="47">
        <f>IF('Hospitalisation Details'!B1464="?",AVERAGE('Hospitalisation Details'!$B$2:$B$2344),'Hospitalisation Details'!B1464)</f>
        <v>1966</v>
      </c>
      <c r="C1464" s="79" t="str">
        <f>IF(OR(('Hospitalisation Details'!C1464="?"),ISBLANK('Hospitalisation Details'!C1464:C3806)),"Sep",'Hospitalisation Details'!C1464)</f>
        <v>Dec</v>
      </c>
      <c r="D1464" s="70">
        <v>6</v>
      </c>
      <c r="E1464" s="47" t="s">
        <v>1497</v>
      </c>
      <c r="F1464" s="80" t="s">
        <v>7428</v>
      </c>
      <c r="G1464" s="70">
        <v>56</v>
      </c>
      <c r="H1464" s="47">
        <v>2</v>
      </c>
      <c r="I1464" s="48">
        <v>12265.51</v>
      </c>
      <c r="J1464" s="47" t="s">
        <v>12</v>
      </c>
      <c r="K1464" s="47" t="s">
        <v>12</v>
      </c>
      <c r="L1464" s="47" t="s">
        <v>13</v>
      </c>
      <c r="M1464" s="20"/>
    </row>
    <row r="1465" spans="1:13" x14ac:dyDescent="0.25">
      <c r="A1465" s="47" t="str">
        <f>IF('Hospitalisation Details'!A1465:A3807="?","Unidentified",'Hospitalisation Details'!A1465)</f>
        <v>Id873</v>
      </c>
      <c r="B1465" s="47">
        <f>IF('Hospitalisation Details'!B1465="?",AVERAGE('Hospitalisation Details'!$B$2:$B$2344),'Hospitalisation Details'!B1465)</f>
        <v>1967</v>
      </c>
      <c r="C1465" s="79" t="str">
        <f>IF(OR(('Hospitalisation Details'!C1465="?"),ISBLANK('Hospitalisation Details'!C1465:C3807)),"Sep",'Hospitalisation Details'!C1465)</f>
        <v>Dec</v>
      </c>
      <c r="D1465" s="70">
        <v>30</v>
      </c>
      <c r="E1465" s="47" t="s">
        <v>1498</v>
      </c>
      <c r="F1465" s="80" t="s">
        <v>7429</v>
      </c>
      <c r="G1465" s="70">
        <v>55</v>
      </c>
      <c r="H1465" s="47">
        <v>2</v>
      </c>
      <c r="I1465" s="48">
        <v>12268.63</v>
      </c>
      <c r="J1465" s="47" t="s">
        <v>12</v>
      </c>
      <c r="K1465" s="47" t="s">
        <v>16</v>
      </c>
      <c r="L1465" s="47" t="s">
        <v>23</v>
      </c>
      <c r="M1465" s="20"/>
    </row>
    <row r="1466" spans="1:13" x14ac:dyDescent="0.25">
      <c r="A1466" s="47" t="str">
        <f>IF('Hospitalisation Details'!A1466:A3808="?","Unidentified",'Hospitalisation Details'!A1466)</f>
        <v>Id872</v>
      </c>
      <c r="B1466" s="47">
        <f>IF('Hospitalisation Details'!B1466="?",AVERAGE('Hospitalisation Details'!$B$2:$B$2344),'Hospitalisation Details'!B1466)</f>
        <v>1967</v>
      </c>
      <c r="C1466" s="79" t="str">
        <f>IF(OR(('Hospitalisation Details'!C1466="?"),ISBLANK('Hospitalisation Details'!C1466:C3808)),"Sep",'Hospitalisation Details'!C1466)</f>
        <v>Aug</v>
      </c>
      <c r="D1466" s="70">
        <v>28</v>
      </c>
      <c r="E1466" s="47" t="s">
        <v>1499</v>
      </c>
      <c r="F1466" s="80" t="s">
        <v>7430</v>
      </c>
      <c r="G1466" s="70">
        <v>55</v>
      </c>
      <c r="H1466" s="47">
        <v>2</v>
      </c>
      <c r="I1466" s="48">
        <v>12269.69</v>
      </c>
      <c r="J1466" s="47" t="s">
        <v>12</v>
      </c>
      <c r="K1466" s="47" t="s">
        <v>11</v>
      </c>
      <c r="L1466" s="47" t="s">
        <v>23</v>
      </c>
      <c r="M1466" s="20"/>
    </row>
    <row r="1467" spans="1:13" x14ac:dyDescent="0.25">
      <c r="A1467" s="47" t="str">
        <f>IF('Hospitalisation Details'!A1467:A3809="?","Unidentified",'Hospitalisation Details'!A1467)</f>
        <v>Id871</v>
      </c>
      <c r="B1467" s="47">
        <f>IF('Hospitalisation Details'!B1467="?",AVERAGE('Hospitalisation Details'!$B$2:$B$2344),'Hospitalisation Details'!B1467)</f>
        <v>1966</v>
      </c>
      <c r="C1467" s="79" t="str">
        <f>IF(OR(('Hospitalisation Details'!C1467="?"),ISBLANK('Hospitalisation Details'!C1467:C3809)),"Sep",'Hospitalisation Details'!C1467)</f>
        <v>Nov</v>
      </c>
      <c r="D1467" s="70">
        <v>16</v>
      </c>
      <c r="E1467" s="47" t="s">
        <v>1500</v>
      </c>
      <c r="F1467" s="80" t="s">
        <v>7431</v>
      </c>
      <c r="G1467" s="70">
        <v>56</v>
      </c>
      <c r="H1467" s="47">
        <v>0</v>
      </c>
      <c r="I1467" s="48">
        <v>12282.03</v>
      </c>
      <c r="J1467" s="47" t="s">
        <v>12</v>
      </c>
      <c r="K1467" s="47" t="s">
        <v>16</v>
      </c>
      <c r="L1467" s="47" t="s">
        <v>200</v>
      </c>
      <c r="M1467" s="20"/>
    </row>
    <row r="1468" spans="1:13" x14ac:dyDescent="0.25">
      <c r="A1468" s="47" t="str">
        <f>IF('Hospitalisation Details'!A1468:A3810="?","Unidentified",'Hospitalisation Details'!A1468)</f>
        <v>Id870</v>
      </c>
      <c r="B1468" s="47">
        <f>IF('Hospitalisation Details'!B1468="?",AVERAGE('Hospitalisation Details'!$B$2:$B$2344),'Hospitalisation Details'!B1468)</f>
        <v>1990</v>
      </c>
      <c r="C1468" s="79" t="str">
        <f>IF(OR(('Hospitalisation Details'!C1468="?"),ISBLANK('Hospitalisation Details'!C1468:C3810)),"Sep",'Hospitalisation Details'!C1468)</f>
        <v>Oct</v>
      </c>
      <c r="D1468" s="70">
        <v>29</v>
      </c>
      <c r="E1468" s="47" t="s">
        <v>1501</v>
      </c>
      <c r="F1468" s="80" t="s">
        <v>7432</v>
      </c>
      <c r="G1468" s="70">
        <v>32</v>
      </c>
      <c r="H1468" s="47">
        <v>3</v>
      </c>
      <c r="I1468" s="48">
        <v>12282.38</v>
      </c>
      <c r="J1468" s="47" t="s">
        <v>12</v>
      </c>
      <c r="K1468" s="47" t="s">
        <v>16</v>
      </c>
      <c r="L1468" s="47" t="s">
        <v>42</v>
      </c>
      <c r="M1468" s="20"/>
    </row>
    <row r="1469" spans="1:13" x14ac:dyDescent="0.25">
      <c r="A1469" s="47" t="str">
        <f>IF('Hospitalisation Details'!A1469:A3811="?","Unidentified",'Hospitalisation Details'!A1469)</f>
        <v>Id869</v>
      </c>
      <c r="B1469" s="47">
        <f>IF('Hospitalisation Details'!B1469="?",AVERAGE('Hospitalisation Details'!$B$2:$B$2344),'Hospitalisation Details'!B1469)</f>
        <v>1963</v>
      </c>
      <c r="C1469" s="79" t="str">
        <f>IF(OR(('Hospitalisation Details'!C1469="?"),ISBLANK('Hospitalisation Details'!C1469:C3811)),"Sep",'Hospitalisation Details'!C1469)</f>
        <v>Oct</v>
      </c>
      <c r="D1469" s="70">
        <v>28</v>
      </c>
      <c r="E1469" s="47" t="s">
        <v>1502</v>
      </c>
      <c r="F1469" s="80" t="s">
        <v>7433</v>
      </c>
      <c r="G1469" s="70">
        <v>59</v>
      </c>
      <c r="H1469" s="47">
        <v>0</v>
      </c>
      <c r="I1469" s="48">
        <v>12299.59</v>
      </c>
      <c r="J1469" s="47" t="s">
        <v>12</v>
      </c>
      <c r="K1469" s="47" t="s">
        <v>16</v>
      </c>
      <c r="L1469" s="47" t="s">
        <v>200</v>
      </c>
      <c r="M1469" s="20"/>
    </row>
    <row r="1470" spans="1:13" x14ac:dyDescent="0.25">
      <c r="A1470" s="47" t="str">
        <f>IF('Hospitalisation Details'!A1470:A3812="?","Unidentified",'Hospitalisation Details'!A1470)</f>
        <v>Id868</v>
      </c>
      <c r="B1470" s="47">
        <f>IF('Hospitalisation Details'!B1470="?",AVERAGE('Hospitalisation Details'!$B$2:$B$2344),'Hospitalisation Details'!B1470)</f>
        <v>1963</v>
      </c>
      <c r="C1470" s="79" t="str">
        <f>IF(OR(('Hospitalisation Details'!C1470="?"),ISBLANK('Hospitalisation Details'!C1470:C3812)),"Sep",'Hospitalisation Details'!C1470)</f>
        <v>Aug</v>
      </c>
      <c r="D1470" s="70">
        <v>29</v>
      </c>
      <c r="E1470" s="47" t="s">
        <v>1503</v>
      </c>
      <c r="F1470" s="80" t="s">
        <v>7434</v>
      </c>
      <c r="G1470" s="70">
        <v>59</v>
      </c>
      <c r="H1470" s="47">
        <v>0</v>
      </c>
      <c r="I1470" s="48">
        <v>12323.94</v>
      </c>
      <c r="J1470" s="47" t="s">
        <v>12</v>
      </c>
      <c r="K1470" s="47" t="s">
        <v>12</v>
      </c>
      <c r="L1470" s="47" t="s">
        <v>356</v>
      </c>
      <c r="M1470" s="20"/>
    </row>
    <row r="1471" spans="1:13" x14ac:dyDescent="0.25">
      <c r="A1471" s="47" t="str">
        <f>IF('Hospitalisation Details'!A1471:A3813="?","Unidentified",'Hospitalisation Details'!A1471)</f>
        <v>Id867</v>
      </c>
      <c r="B1471" s="47">
        <f>IF('Hospitalisation Details'!B1471="?",AVERAGE('Hospitalisation Details'!$B$2:$B$2344),'Hospitalisation Details'!B1471)</f>
        <v>1963</v>
      </c>
      <c r="C1471" s="79" t="str">
        <f>IF(OR(('Hospitalisation Details'!C1471="?"),ISBLANK('Hospitalisation Details'!C1471:C3813)),"Sep",'Hospitalisation Details'!C1471)</f>
        <v>Aug</v>
      </c>
      <c r="D1471" s="70">
        <v>2</v>
      </c>
      <c r="E1471" s="47" t="s">
        <v>1504</v>
      </c>
      <c r="F1471" s="80" t="s">
        <v>7435</v>
      </c>
      <c r="G1471" s="70">
        <v>59</v>
      </c>
      <c r="H1471" s="47">
        <v>1</v>
      </c>
      <c r="I1471" s="48">
        <v>12333.83</v>
      </c>
      <c r="J1471" s="47" t="s">
        <v>12</v>
      </c>
      <c r="K1471" s="47" t="s">
        <v>11</v>
      </c>
      <c r="L1471" s="47" t="s">
        <v>42</v>
      </c>
      <c r="M1471" s="20"/>
    </row>
    <row r="1472" spans="1:13" x14ac:dyDescent="0.25">
      <c r="A1472" s="47" t="str">
        <f>IF('Hospitalisation Details'!A1472:A3814="?","Unidentified",'Hospitalisation Details'!A1472)</f>
        <v>Id866</v>
      </c>
      <c r="B1472" s="47">
        <f>IF('Hospitalisation Details'!B1472="?",AVERAGE('Hospitalisation Details'!$B$2:$B$2344),'Hospitalisation Details'!B1472)</f>
        <v>1963</v>
      </c>
      <c r="C1472" s="79" t="str">
        <f>IF(OR(('Hospitalisation Details'!C1472="?"),ISBLANK('Hospitalisation Details'!C1472:C3814)),"Sep",'Hospitalisation Details'!C1472)</f>
        <v>Sep</v>
      </c>
      <c r="D1472" s="70">
        <v>22</v>
      </c>
      <c r="E1472" s="47" t="s">
        <v>1505</v>
      </c>
      <c r="F1472" s="80" t="s">
        <v>7436</v>
      </c>
      <c r="G1472" s="70">
        <v>59</v>
      </c>
      <c r="H1472" s="47">
        <v>1</v>
      </c>
      <c r="I1472" s="48">
        <v>12347.17</v>
      </c>
      <c r="J1472" s="47" t="s">
        <v>12</v>
      </c>
      <c r="K1472" s="47" t="s">
        <v>12</v>
      </c>
      <c r="L1472" s="47" t="s">
        <v>42</v>
      </c>
      <c r="M1472" s="20"/>
    </row>
    <row r="1473" spans="1:13" x14ac:dyDescent="0.25">
      <c r="A1473" s="47" t="str">
        <f>IF('Hospitalisation Details'!A1473:A3815="?","Unidentified",'Hospitalisation Details'!A1473)</f>
        <v>Id865</v>
      </c>
      <c r="B1473" s="47">
        <f>IF('Hospitalisation Details'!B1473="?",AVERAGE('Hospitalisation Details'!$B$2:$B$2344),'Hospitalisation Details'!B1473)</f>
        <v>1966</v>
      </c>
      <c r="C1473" s="79" t="str">
        <f>IF(OR(('Hospitalisation Details'!C1473="?"),ISBLANK('Hospitalisation Details'!C1473:C3815)),"Sep",'Hospitalisation Details'!C1473)</f>
        <v>Dec</v>
      </c>
      <c r="D1473" s="70">
        <v>29</v>
      </c>
      <c r="E1473" s="47" t="s">
        <v>1506</v>
      </c>
      <c r="F1473" s="80" t="s">
        <v>7437</v>
      </c>
      <c r="G1473" s="70">
        <v>56</v>
      </c>
      <c r="H1473" s="47">
        <v>3</v>
      </c>
      <c r="I1473" s="48">
        <v>12363.55</v>
      </c>
      <c r="J1473" s="47" t="s">
        <v>12</v>
      </c>
      <c r="K1473" s="47" t="s">
        <v>12</v>
      </c>
      <c r="L1473" s="47" t="s">
        <v>42</v>
      </c>
      <c r="M1473" s="20"/>
    </row>
    <row r="1474" spans="1:13" x14ac:dyDescent="0.25">
      <c r="A1474" s="47" t="str">
        <f>IF('Hospitalisation Details'!A1474:A3816="?","Unidentified",'Hospitalisation Details'!A1474)</f>
        <v>Id864</v>
      </c>
      <c r="B1474" s="47">
        <f>IF('Hospitalisation Details'!B1474="?",AVERAGE('Hospitalisation Details'!$B$2:$B$2344),'Hospitalisation Details'!B1474)</f>
        <v>1962</v>
      </c>
      <c r="C1474" s="79" t="str">
        <f>IF(OR(('Hospitalisation Details'!C1474="?"),ISBLANK('Hospitalisation Details'!C1474:C3816)),"Sep",'Hospitalisation Details'!C1474)</f>
        <v>Sep</v>
      </c>
      <c r="D1474" s="70">
        <v>26</v>
      </c>
      <c r="E1474" s="47" t="s">
        <v>1507</v>
      </c>
      <c r="F1474" s="80" t="s">
        <v>7438</v>
      </c>
      <c r="G1474" s="70">
        <v>60</v>
      </c>
      <c r="H1474" s="47">
        <v>0</v>
      </c>
      <c r="I1474" s="48">
        <v>12369.89</v>
      </c>
      <c r="J1474" s="47" t="s">
        <v>12</v>
      </c>
      <c r="K1474" s="47" t="s">
        <v>11</v>
      </c>
      <c r="L1474" s="47" t="s">
        <v>247</v>
      </c>
      <c r="M1474" s="20"/>
    </row>
    <row r="1475" spans="1:13" x14ac:dyDescent="0.25">
      <c r="A1475" s="47" t="str">
        <f>IF('Hospitalisation Details'!A1475:A3817="?","Unidentified",'Hospitalisation Details'!A1475)</f>
        <v>Id863</v>
      </c>
      <c r="B1475" s="47">
        <f>IF('Hospitalisation Details'!B1475="?",AVERAGE('Hospitalisation Details'!$B$2:$B$2344),'Hospitalisation Details'!B1475)</f>
        <v>1989</v>
      </c>
      <c r="C1475" s="79" t="str">
        <f>IF(OR(('Hospitalisation Details'!C1475="?"),ISBLANK('Hospitalisation Details'!C1475:C3817)),"Sep",'Hospitalisation Details'!C1475)</f>
        <v>Dec</v>
      </c>
      <c r="D1475" s="70">
        <v>29</v>
      </c>
      <c r="E1475" s="47" t="s">
        <v>1508</v>
      </c>
      <c r="F1475" s="80" t="s">
        <v>7439</v>
      </c>
      <c r="G1475" s="70">
        <v>33</v>
      </c>
      <c r="H1475" s="47">
        <v>0</v>
      </c>
      <c r="I1475" s="48">
        <v>12404.88</v>
      </c>
      <c r="J1475" s="47" t="s">
        <v>12</v>
      </c>
      <c r="K1475" s="47" t="s">
        <v>12</v>
      </c>
      <c r="L1475" s="47" t="s">
        <v>168</v>
      </c>
      <c r="M1475" s="20"/>
    </row>
    <row r="1476" spans="1:13" x14ac:dyDescent="0.25">
      <c r="A1476" s="47" t="str">
        <f>IF('Hospitalisation Details'!A1476:A3818="?","Unidentified",'Hospitalisation Details'!A1476)</f>
        <v>Id862</v>
      </c>
      <c r="B1476" s="47">
        <f>IF('Hospitalisation Details'!B1476="?",AVERAGE('Hospitalisation Details'!$B$2:$B$2344),'Hospitalisation Details'!B1476)</f>
        <v>1972</v>
      </c>
      <c r="C1476" s="79" t="str">
        <f>IF(OR(('Hospitalisation Details'!C1476="?"),ISBLANK('Hospitalisation Details'!C1476:C3818)),"Sep",'Hospitalisation Details'!C1476)</f>
        <v>Aug</v>
      </c>
      <c r="D1476" s="70">
        <v>21</v>
      </c>
      <c r="E1476" s="47" t="s">
        <v>1509</v>
      </c>
      <c r="F1476" s="80" t="s">
        <v>6702</v>
      </c>
      <c r="G1476" s="70">
        <v>50</v>
      </c>
      <c r="H1476" s="47">
        <v>0</v>
      </c>
      <c r="I1476" s="48">
        <v>12407.3</v>
      </c>
      <c r="J1476" s="47" t="s">
        <v>12</v>
      </c>
      <c r="K1476" s="47" t="s">
        <v>11</v>
      </c>
      <c r="L1476" s="47" t="s">
        <v>300</v>
      </c>
      <c r="M1476" s="20"/>
    </row>
    <row r="1477" spans="1:13" x14ac:dyDescent="0.25">
      <c r="A1477" s="47" t="str">
        <f>IF('Hospitalisation Details'!A1477:A3819="?","Unidentified",'Hospitalisation Details'!A1477)</f>
        <v>Id861</v>
      </c>
      <c r="B1477" s="47">
        <f>IF('Hospitalisation Details'!B1477="?",AVERAGE('Hospitalisation Details'!$B$2:$B$2344),'Hospitalisation Details'!B1477)</f>
        <v>1979</v>
      </c>
      <c r="C1477" s="79" t="str">
        <f>IF(OR(('Hospitalisation Details'!C1477="?"),ISBLANK('Hospitalisation Details'!C1477:C3819)),"Sep",'Hospitalisation Details'!C1477)</f>
        <v>Jul</v>
      </c>
      <c r="D1477" s="70">
        <v>14</v>
      </c>
      <c r="E1477" s="47" t="s">
        <v>1510</v>
      </c>
      <c r="F1477" s="80" t="s">
        <v>7440</v>
      </c>
      <c r="G1477" s="70">
        <v>43</v>
      </c>
      <c r="H1477" s="47">
        <v>2</v>
      </c>
      <c r="I1477" s="48">
        <v>12408.29</v>
      </c>
      <c r="J1477" s="47" t="s">
        <v>12</v>
      </c>
      <c r="K1477" s="47" t="s">
        <v>16</v>
      </c>
      <c r="L1477" s="47" t="s">
        <v>632</v>
      </c>
      <c r="M1477" s="20"/>
    </row>
    <row r="1478" spans="1:13" x14ac:dyDescent="0.25">
      <c r="A1478" s="47" t="str">
        <f>IF('Hospitalisation Details'!A1478:A3820="?","Unidentified",'Hospitalisation Details'!A1478)</f>
        <v>Id860</v>
      </c>
      <c r="B1478" s="47">
        <f>IF('Hospitalisation Details'!B1478="?",AVERAGE('Hospitalisation Details'!$B$2:$B$2344),'Hospitalisation Details'!B1478)</f>
        <v>1964</v>
      </c>
      <c r="C1478" s="79" t="str">
        <f>IF(OR(('Hospitalisation Details'!C1478="?"),ISBLANK('Hospitalisation Details'!C1478:C3820)),"Sep",'Hospitalisation Details'!C1478)</f>
        <v>Aug</v>
      </c>
      <c r="D1478" s="70">
        <v>4</v>
      </c>
      <c r="E1478" s="47" t="s">
        <v>1511</v>
      </c>
      <c r="F1478" s="80" t="s">
        <v>7441</v>
      </c>
      <c r="G1478" s="70">
        <v>58</v>
      </c>
      <c r="H1478" s="47">
        <v>0</v>
      </c>
      <c r="I1478" s="48">
        <v>12430.95</v>
      </c>
      <c r="J1478" s="47" t="s">
        <v>12</v>
      </c>
      <c r="K1478" s="47" t="s">
        <v>12</v>
      </c>
      <c r="L1478" s="47" t="s">
        <v>247</v>
      </c>
      <c r="M1478" s="20"/>
    </row>
    <row r="1479" spans="1:13" x14ac:dyDescent="0.25">
      <c r="A1479" s="47" t="str">
        <f>IF('Hospitalisation Details'!A1479:A3821="?","Unidentified",'Hospitalisation Details'!A1479)</f>
        <v>Id859</v>
      </c>
      <c r="B1479" s="47">
        <f>IF('Hospitalisation Details'!B1479="?",AVERAGE('Hospitalisation Details'!$B$2:$B$2344),'Hospitalisation Details'!B1479)</f>
        <v>1995</v>
      </c>
      <c r="C1479" s="79" t="str">
        <f>IF(OR(('Hospitalisation Details'!C1479="?"),ISBLANK('Hospitalisation Details'!C1479:C3821)),"Sep",'Hospitalisation Details'!C1479)</f>
        <v>Aug</v>
      </c>
      <c r="D1479" s="70">
        <v>9</v>
      </c>
      <c r="E1479" s="47" t="s">
        <v>1512</v>
      </c>
      <c r="F1479" s="80" t="s">
        <v>7442</v>
      </c>
      <c r="G1479" s="70">
        <v>27</v>
      </c>
      <c r="H1479" s="47">
        <v>0</v>
      </c>
      <c r="I1479" s="48">
        <v>12452.25</v>
      </c>
      <c r="J1479" s="47" t="s">
        <v>12</v>
      </c>
      <c r="K1479" s="47" t="s">
        <v>12</v>
      </c>
      <c r="L1479" s="47" t="s">
        <v>23</v>
      </c>
      <c r="M1479" s="20"/>
    </row>
    <row r="1480" spans="1:13" x14ac:dyDescent="0.25">
      <c r="A1480" s="47" t="str">
        <f>IF('Hospitalisation Details'!A1480:A3822="?","Unidentified",'Hospitalisation Details'!A1480)</f>
        <v>Id858</v>
      </c>
      <c r="B1480" s="47">
        <f>IF('Hospitalisation Details'!B1480="?",AVERAGE('Hospitalisation Details'!$B$2:$B$2344),'Hospitalisation Details'!B1480)</f>
        <v>1968</v>
      </c>
      <c r="C1480" s="79" t="str">
        <f>IF(OR(('Hospitalisation Details'!C1480="?"),ISBLANK('Hospitalisation Details'!C1480:C3822)),"Sep",'Hospitalisation Details'!C1480)</f>
        <v>Nov</v>
      </c>
      <c r="D1480" s="70">
        <v>26</v>
      </c>
      <c r="E1480" s="47" t="s">
        <v>1513</v>
      </c>
      <c r="F1480" s="80" t="s">
        <v>7443</v>
      </c>
      <c r="G1480" s="70">
        <v>54</v>
      </c>
      <c r="H1480" s="47">
        <v>3</v>
      </c>
      <c r="I1480" s="48">
        <v>12475.35</v>
      </c>
      <c r="J1480" s="47" t="s">
        <v>12</v>
      </c>
      <c r="K1480" s="47" t="s">
        <v>16</v>
      </c>
      <c r="L1480" s="47" t="s">
        <v>23</v>
      </c>
      <c r="M1480" s="20"/>
    </row>
    <row r="1481" spans="1:13" x14ac:dyDescent="0.25">
      <c r="A1481" s="47" t="str">
        <f>IF('Hospitalisation Details'!A1481:A3823="?","Unidentified",'Hospitalisation Details'!A1481)</f>
        <v>Id857</v>
      </c>
      <c r="B1481" s="47">
        <f>IF('Hospitalisation Details'!B1481="?",AVERAGE('Hospitalisation Details'!$B$2:$B$2344),'Hospitalisation Details'!B1481)</f>
        <v>1968</v>
      </c>
      <c r="C1481" s="79" t="str">
        <f>IF(OR(('Hospitalisation Details'!C1481="?"),ISBLANK('Hospitalisation Details'!C1481:C3823)),"Sep",'Hospitalisation Details'!C1481)</f>
        <v>Nov</v>
      </c>
      <c r="D1481" s="70">
        <v>12</v>
      </c>
      <c r="E1481" s="47" t="s">
        <v>1514</v>
      </c>
      <c r="F1481" s="80" t="s">
        <v>7284</v>
      </c>
      <c r="G1481" s="70">
        <v>54</v>
      </c>
      <c r="H1481" s="47">
        <v>3</v>
      </c>
      <c r="I1481" s="48">
        <v>12479.71</v>
      </c>
      <c r="J1481" s="47" t="s">
        <v>12</v>
      </c>
      <c r="K1481" s="47" t="s">
        <v>12</v>
      </c>
      <c r="L1481" s="47" t="s">
        <v>23</v>
      </c>
      <c r="M1481" s="20"/>
    </row>
    <row r="1482" spans="1:13" x14ac:dyDescent="0.25">
      <c r="A1482" s="47" t="str">
        <f>IF('Hospitalisation Details'!A1482:A3824="?","Unidentified",'Hospitalisation Details'!A1482)</f>
        <v>Id856</v>
      </c>
      <c r="B1482" s="47">
        <f>IF('Hospitalisation Details'!B1482="?",AVERAGE('Hospitalisation Details'!$B$2:$B$2344),'Hospitalisation Details'!B1482)</f>
        <v>1967</v>
      </c>
      <c r="C1482" s="79" t="str">
        <f>IF(OR(('Hospitalisation Details'!C1482="?"),ISBLANK('Hospitalisation Details'!C1482:C3824)),"Sep",'Hospitalisation Details'!C1482)</f>
        <v>Sep</v>
      </c>
      <c r="D1482" s="70">
        <v>1</v>
      </c>
      <c r="E1482" s="47" t="s">
        <v>1515</v>
      </c>
      <c r="F1482" s="80" t="s">
        <v>7444</v>
      </c>
      <c r="G1482" s="70">
        <v>55</v>
      </c>
      <c r="H1482" s="47">
        <v>3</v>
      </c>
      <c r="I1482" s="48">
        <v>12485.8</v>
      </c>
      <c r="J1482" s="47" t="s">
        <v>12</v>
      </c>
      <c r="K1482" s="47" t="s">
        <v>12</v>
      </c>
      <c r="L1482" s="47" t="s">
        <v>13</v>
      </c>
      <c r="M1482" s="20"/>
    </row>
    <row r="1483" spans="1:13" x14ac:dyDescent="0.25">
      <c r="A1483" s="47" t="str">
        <f>IF('Hospitalisation Details'!A1483:A3825="?","Unidentified",'Hospitalisation Details'!A1483)</f>
        <v>Id855</v>
      </c>
      <c r="B1483" s="47">
        <f>IF('Hospitalisation Details'!B1483="?",AVERAGE('Hospitalisation Details'!$B$2:$B$2344),'Hospitalisation Details'!B1483)</f>
        <v>1968</v>
      </c>
      <c r="C1483" s="79" t="str">
        <f>IF(OR(('Hospitalisation Details'!C1483="?"),ISBLANK('Hospitalisation Details'!C1483:C3825)),"Sep",'Hospitalisation Details'!C1483)</f>
        <v>Dec</v>
      </c>
      <c r="D1483" s="70">
        <v>3</v>
      </c>
      <c r="E1483" s="47" t="s">
        <v>1516</v>
      </c>
      <c r="F1483" s="80" t="s">
        <v>7445</v>
      </c>
      <c r="G1483" s="70">
        <v>54</v>
      </c>
      <c r="H1483" s="47">
        <v>3</v>
      </c>
      <c r="I1483" s="48">
        <v>12495.29</v>
      </c>
      <c r="J1483" s="47" t="s">
        <v>12</v>
      </c>
      <c r="K1483" s="47" t="s">
        <v>12</v>
      </c>
      <c r="L1483" s="47" t="s">
        <v>23</v>
      </c>
      <c r="M1483" s="20"/>
    </row>
    <row r="1484" spans="1:13" x14ac:dyDescent="0.25">
      <c r="A1484" s="47" t="str">
        <f>IF('Hospitalisation Details'!A1484:A3826="?","Unidentified",'Hospitalisation Details'!A1484)</f>
        <v>Id854</v>
      </c>
      <c r="B1484" s="47">
        <f>IF('Hospitalisation Details'!B1484="?",AVERAGE('Hospitalisation Details'!$B$2:$B$2344),'Hospitalisation Details'!B1484)</f>
        <v>1966</v>
      </c>
      <c r="C1484" s="79" t="str">
        <f>IF(OR(('Hospitalisation Details'!C1484="?"),ISBLANK('Hospitalisation Details'!C1484:C3826)),"Sep",'Hospitalisation Details'!C1484)</f>
        <v>Jul</v>
      </c>
      <c r="D1484" s="70">
        <v>12</v>
      </c>
      <c r="E1484" s="47" t="s">
        <v>1517</v>
      </c>
      <c r="F1484" s="80" t="s">
        <v>7446</v>
      </c>
      <c r="G1484" s="70">
        <v>56</v>
      </c>
      <c r="H1484" s="47">
        <v>0</v>
      </c>
      <c r="I1484" s="48">
        <v>12499.88</v>
      </c>
      <c r="J1484" s="47" t="s">
        <v>12</v>
      </c>
      <c r="K1484" s="47" t="s">
        <v>11</v>
      </c>
      <c r="L1484" s="47" t="s">
        <v>23</v>
      </c>
      <c r="M1484" s="20"/>
    </row>
    <row r="1485" spans="1:13" x14ac:dyDescent="0.25">
      <c r="A1485" s="47" t="str">
        <f>IF('Hospitalisation Details'!A1485:A3827="?","Unidentified",'Hospitalisation Details'!A1485)</f>
        <v>Id853</v>
      </c>
      <c r="B1485" s="47">
        <f>IF('Hospitalisation Details'!B1485="?",AVERAGE('Hospitalisation Details'!$B$2:$B$2344),'Hospitalisation Details'!B1485)</f>
        <v>1962</v>
      </c>
      <c r="C1485" s="79" t="str">
        <f>IF(OR(('Hospitalisation Details'!C1485="?"),ISBLANK('Hospitalisation Details'!C1485:C3827)),"Sep",'Hospitalisation Details'!C1485)</f>
        <v>Oct</v>
      </c>
      <c r="D1485" s="70">
        <v>16</v>
      </c>
      <c r="E1485" s="47" t="s">
        <v>1518</v>
      </c>
      <c r="F1485" s="80" t="s">
        <v>7447</v>
      </c>
      <c r="G1485" s="70">
        <v>60</v>
      </c>
      <c r="H1485" s="47">
        <v>0</v>
      </c>
      <c r="I1485" s="48">
        <v>12523.6</v>
      </c>
      <c r="J1485" s="47" t="s">
        <v>12</v>
      </c>
      <c r="K1485" s="47" t="s">
        <v>12</v>
      </c>
      <c r="L1485" s="47" t="s">
        <v>23</v>
      </c>
      <c r="M1485" s="20"/>
    </row>
    <row r="1486" spans="1:13" x14ac:dyDescent="0.25">
      <c r="A1486" s="47" t="str">
        <f>IF('Hospitalisation Details'!A1486:A3828="?","Unidentified",'Hospitalisation Details'!A1486)</f>
        <v>Id852</v>
      </c>
      <c r="B1486" s="47">
        <f>IF('Hospitalisation Details'!B1486="?",AVERAGE('Hospitalisation Details'!$B$2:$B$2344),'Hospitalisation Details'!B1486)</f>
        <v>1961</v>
      </c>
      <c r="C1486" s="79" t="str">
        <f>IF(OR(('Hospitalisation Details'!C1486="?"),ISBLANK('Hospitalisation Details'!C1486:C3828)),"Sep",'Hospitalisation Details'!C1486)</f>
        <v>Nov</v>
      </c>
      <c r="D1486" s="70">
        <v>28</v>
      </c>
      <c r="E1486" s="47" t="s">
        <v>1519</v>
      </c>
      <c r="F1486" s="80" t="s">
        <v>7448</v>
      </c>
      <c r="G1486" s="70">
        <v>61</v>
      </c>
      <c r="H1486" s="47">
        <v>0</v>
      </c>
      <c r="I1486" s="48">
        <v>12557.61</v>
      </c>
      <c r="J1486" s="47" t="s">
        <v>12</v>
      </c>
      <c r="K1486" s="47" t="s">
        <v>12</v>
      </c>
      <c r="L1486" s="47" t="s">
        <v>13</v>
      </c>
      <c r="M1486" s="20"/>
    </row>
    <row r="1487" spans="1:13" x14ac:dyDescent="0.25">
      <c r="A1487" s="47" t="str">
        <f>IF('Hospitalisation Details'!A1487:A3829="?","Unidentified",'Hospitalisation Details'!A1487)</f>
        <v>Id851</v>
      </c>
      <c r="B1487" s="47">
        <f>IF('Hospitalisation Details'!B1487="?",AVERAGE('Hospitalisation Details'!$B$2:$B$2344),'Hospitalisation Details'!B1487)</f>
        <v>1961</v>
      </c>
      <c r="C1487" s="79" t="str">
        <f>IF(OR(('Hospitalisation Details'!C1487="?"),ISBLANK('Hospitalisation Details'!C1487:C3829)),"Sep",'Hospitalisation Details'!C1487)</f>
        <v>Nov</v>
      </c>
      <c r="D1487" s="70">
        <v>28</v>
      </c>
      <c r="E1487" s="47" t="s">
        <v>1520</v>
      </c>
      <c r="F1487" s="80" t="s">
        <v>7448</v>
      </c>
      <c r="G1487" s="70">
        <v>61</v>
      </c>
      <c r="H1487" s="47">
        <v>0</v>
      </c>
      <c r="I1487" s="48">
        <v>12574.05</v>
      </c>
      <c r="J1487" s="47" t="s">
        <v>12</v>
      </c>
      <c r="K1487" s="47" t="s">
        <v>16</v>
      </c>
      <c r="L1487" s="47" t="s">
        <v>42</v>
      </c>
      <c r="M1487" s="20"/>
    </row>
    <row r="1488" spans="1:13" x14ac:dyDescent="0.25">
      <c r="A1488" s="47" t="str">
        <f>IF('Hospitalisation Details'!A1488:A3830="?","Unidentified",'Hospitalisation Details'!A1488)</f>
        <v>Id850</v>
      </c>
      <c r="B1488" s="47">
        <f>IF('Hospitalisation Details'!B1488="?",AVERAGE('Hospitalisation Details'!$B$2:$B$2344),'Hospitalisation Details'!B1488)</f>
        <v>1969</v>
      </c>
      <c r="C1488" s="79" t="str">
        <f>IF(OR(('Hospitalisation Details'!C1488="?"),ISBLANK('Hospitalisation Details'!C1488:C3830)),"Sep",'Hospitalisation Details'!C1488)</f>
        <v>Nov</v>
      </c>
      <c r="D1488" s="70">
        <v>26</v>
      </c>
      <c r="E1488" s="47" t="s">
        <v>1521</v>
      </c>
      <c r="F1488" s="80" t="s">
        <v>7120</v>
      </c>
      <c r="G1488" s="70">
        <v>53</v>
      </c>
      <c r="H1488" s="47">
        <v>0</v>
      </c>
      <c r="I1488" s="48">
        <v>12579.92</v>
      </c>
      <c r="J1488" s="47" t="s">
        <v>12</v>
      </c>
      <c r="K1488" s="47" t="s">
        <v>16</v>
      </c>
      <c r="L1488" s="47" t="s">
        <v>200</v>
      </c>
      <c r="M1488" s="20"/>
    </row>
    <row r="1489" spans="1:13" x14ac:dyDescent="0.25">
      <c r="A1489" s="47" t="str">
        <f>IF('Hospitalisation Details'!A1489:A3831="?","Unidentified",'Hospitalisation Details'!A1489)</f>
        <v>Id849</v>
      </c>
      <c r="B1489" s="47">
        <f>IF('Hospitalisation Details'!B1489="?",AVERAGE('Hospitalisation Details'!$B$2:$B$2344),'Hospitalisation Details'!B1489)</f>
        <v>1970</v>
      </c>
      <c r="C1489" s="79" t="str">
        <f>IF(OR(('Hospitalisation Details'!C1489="?"),ISBLANK('Hospitalisation Details'!C1489:C3831)),"Sep",'Hospitalisation Details'!C1489)</f>
        <v>Jun</v>
      </c>
      <c r="D1489" s="70">
        <v>18</v>
      </c>
      <c r="E1489" s="47" t="s">
        <v>1522</v>
      </c>
      <c r="F1489" s="80" t="s">
        <v>7449</v>
      </c>
      <c r="G1489" s="70">
        <v>52</v>
      </c>
      <c r="H1489" s="47">
        <v>5</v>
      </c>
      <c r="I1489" s="48">
        <v>12592.53</v>
      </c>
      <c r="J1489" s="47" t="s">
        <v>12</v>
      </c>
      <c r="K1489" s="47" t="s">
        <v>11</v>
      </c>
      <c r="L1489" s="47" t="s">
        <v>13</v>
      </c>
      <c r="M1489" s="20"/>
    </row>
    <row r="1490" spans="1:13" x14ac:dyDescent="0.25">
      <c r="A1490" s="47" t="str">
        <f>IF('Hospitalisation Details'!A1490:A3832="?","Unidentified",'Hospitalisation Details'!A1490)</f>
        <v>Id848</v>
      </c>
      <c r="B1490" s="47">
        <f>IF('Hospitalisation Details'!B1490="?",AVERAGE('Hospitalisation Details'!$B$2:$B$2344),'Hospitalisation Details'!B1490)</f>
        <v>1988</v>
      </c>
      <c r="C1490" s="79" t="str">
        <f>IF(OR(('Hospitalisation Details'!C1490="?"),ISBLANK('Hospitalisation Details'!C1490:C3832)),"Sep",'Hospitalisation Details'!C1490)</f>
        <v>Aug</v>
      </c>
      <c r="D1490" s="70">
        <v>11</v>
      </c>
      <c r="E1490" s="47" t="s">
        <v>1523</v>
      </c>
      <c r="F1490" s="80" t="s">
        <v>7450</v>
      </c>
      <c r="G1490" s="70">
        <v>34</v>
      </c>
      <c r="H1490" s="47">
        <v>3</v>
      </c>
      <c r="I1490" s="48">
        <v>12600.46</v>
      </c>
      <c r="J1490" s="47" t="s">
        <v>12</v>
      </c>
      <c r="K1490" s="47" t="s">
        <v>16</v>
      </c>
      <c r="L1490" s="47" t="s">
        <v>249</v>
      </c>
      <c r="M1490" s="20"/>
    </row>
    <row r="1491" spans="1:13" x14ac:dyDescent="0.25">
      <c r="A1491" s="47" t="str">
        <f>IF('Hospitalisation Details'!A1491:A3833="?","Unidentified",'Hospitalisation Details'!A1491)</f>
        <v>Id847</v>
      </c>
      <c r="B1491" s="47">
        <f>IF('Hospitalisation Details'!B1491="?",AVERAGE('Hospitalisation Details'!$B$2:$B$2344),'Hospitalisation Details'!B1491)</f>
        <v>1998</v>
      </c>
      <c r="C1491" s="79" t="str">
        <f>IF(OR(('Hospitalisation Details'!C1491="?"),ISBLANK('Hospitalisation Details'!C1491:C3833)),"Sep",'Hospitalisation Details'!C1491)</f>
        <v>Nov</v>
      </c>
      <c r="D1491" s="70">
        <v>18</v>
      </c>
      <c r="E1491" s="47" t="s">
        <v>1524</v>
      </c>
      <c r="F1491" s="80" t="s">
        <v>7451</v>
      </c>
      <c r="G1491" s="70">
        <v>24</v>
      </c>
      <c r="H1491" s="47">
        <v>1</v>
      </c>
      <c r="I1491" s="48">
        <v>12609.89</v>
      </c>
      <c r="J1491" s="47" t="s">
        <v>12</v>
      </c>
      <c r="K1491" s="47" t="s">
        <v>12</v>
      </c>
      <c r="L1491" s="47" t="s">
        <v>23</v>
      </c>
      <c r="M1491" s="20"/>
    </row>
    <row r="1492" spans="1:13" x14ac:dyDescent="0.25">
      <c r="A1492" s="47" t="str">
        <f>IF('Hospitalisation Details'!A1492:A3834="?","Unidentified",'Hospitalisation Details'!A1492)</f>
        <v>Id846</v>
      </c>
      <c r="B1492" s="47">
        <f>IF('Hospitalisation Details'!B1492="?",AVERAGE('Hospitalisation Details'!$B$2:$B$2344),'Hospitalisation Details'!B1492)</f>
        <v>1963</v>
      </c>
      <c r="C1492" s="79" t="str">
        <f>IF(OR(('Hospitalisation Details'!C1492="?"),ISBLANK('Hospitalisation Details'!C1492:C3834)),"Sep",'Hospitalisation Details'!C1492)</f>
        <v>Aug</v>
      </c>
      <c r="D1492" s="70">
        <v>19</v>
      </c>
      <c r="E1492" s="47" t="s">
        <v>1525</v>
      </c>
      <c r="F1492" s="80" t="s">
        <v>7452</v>
      </c>
      <c r="G1492" s="70">
        <v>59</v>
      </c>
      <c r="H1492" s="47">
        <v>0</v>
      </c>
      <c r="I1492" s="48">
        <v>12622.18</v>
      </c>
      <c r="J1492" s="47" t="s">
        <v>12</v>
      </c>
      <c r="K1492" s="47" t="s">
        <v>16</v>
      </c>
      <c r="L1492" s="47" t="s">
        <v>23</v>
      </c>
      <c r="M1492" s="20"/>
    </row>
    <row r="1493" spans="1:13" x14ac:dyDescent="0.25">
      <c r="A1493" s="47" t="str">
        <f>IF('Hospitalisation Details'!A1493:A3835="?","Unidentified",'Hospitalisation Details'!A1493)</f>
        <v>Id845</v>
      </c>
      <c r="B1493" s="47">
        <f>IF('Hospitalisation Details'!B1493="?",AVERAGE('Hospitalisation Details'!$B$2:$B$2344),'Hospitalisation Details'!B1493)</f>
        <v>1970</v>
      </c>
      <c r="C1493" s="79" t="str">
        <f>IF(OR(('Hospitalisation Details'!C1493="?"),ISBLANK('Hospitalisation Details'!C1493:C3835)),"Sep",'Hospitalisation Details'!C1493)</f>
        <v>Dec</v>
      </c>
      <c r="D1493" s="70">
        <v>28</v>
      </c>
      <c r="E1493" s="47" t="s">
        <v>1526</v>
      </c>
      <c r="F1493" s="80" t="s">
        <v>7453</v>
      </c>
      <c r="G1493" s="70">
        <v>52</v>
      </c>
      <c r="H1493" s="47">
        <v>0</v>
      </c>
      <c r="I1493" s="48">
        <v>12624.74</v>
      </c>
      <c r="J1493" s="47" t="s">
        <v>12</v>
      </c>
      <c r="K1493" s="47" t="s">
        <v>16</v>
      </c>
      <c r="L1493" s="47" t="s">
        <v>23</v>
      </c>
      <c r="M1493" s="20"/>
    </row>
    <row r="1494" spans="1:13" x14ac:dyDescent="0.25">
      <c r="A1494" s="47" t="str">
        <f>IF('Hospitalisation Details'!A1494:A3836="?","Unidentified",'Hospitalisation Details'!A1494)</f>
        <v>Id844</v>
      </c>
      <c r="B1494" s="47">
        <f>IF('Hospitalisation Details'!B1494="?",AVERAGE('Hospitalisation Details'!$B$2:$B$2344),'Hospitalisation Details'!B1494)</f>
        <v>1965</v>
      </c>
      <c r="C1494" s="79" t="str">
        <f>IF(OR(('Hospitalisation Details'!C1494="?"),ISBLANK('Hospitalisation Details'!C1494:C3836)),"Sep",'Hospitalisation Details'!C1494)</f>
        <v>Oct</v>
      </c>
      <c r="D1494" s="70">
        <v>4</v>
      </c>
      <c r="E1494" s="47" t="s">
        <v>1527</v>
      </c>
      <c r="F1494" s="80" t="s">
        <v>7454</v>
      </c>
      <c r="G1494" s="70">
        <v>57</v>
      </c>
      <c r="H1494" s="47">
        <v>2</v>
      </c>
      <c r="I1494" s="48">
        <v>12629.17</v>
      </c>
      <c r="J1494" s="47" t="s">
        <v>12</v>
      </c>
      <c r="K1494" s="47" t="s">
        <v>16</v>
      </c>
      <c r="L1494" s="47" t="s">
        <v>13</v>
      </c>
      <c r="M1494" s="20"/>
    </row>
    <row r="1495" spans="1:13" x14ac:dyDescent="0.25">
      <c r="A1495" s="47" t="str">
        <f>IF('Hospitalisation Details'!A1495:A3837="?","Unidentified",'Hospitalisation Details'!A1495)</f>
        <v>Id843</v>
      </c>
      <c r="B1495" s="47">
        <f>IF('Hospitalisation Details'!B1495="?",AVERAGE('Hospitalisation Details'!$B$2:$B$2344),'Hospitalisation Details'!B1495)</f>
        <v>1962</v>
      </c>
      <c r="C1495" s="79" t="str">
        <f>IF(OR(('Hospitalisation Details'!C1495="?"),ISBLANK('Hospitalisation Details'!C1495:C3837)),"Sep",'Hospitalisation Details'!C1495)</f>
        <v>Nov</v>
      </c>
      <c r="D1495" s="70">
        <v>22</v>
      </c>
      <c r="E1495" s="47" t="s">
        <v>1528</v>
      </c>
      <c r="F1495" s="80" t="s">
        <v>7455</v>
      </c>
      <c r="G1495" s="70">
        <v>60</v>
      </c>
      <c r="H1495" s="47">
        <v>0</v>
      </c>
      <c r="I1495" s="48">
        <v>12629.9</v>
      </c>
      <c r="J1495" s="47" t="s">
        <v>12</v>
      </c>
      <c r="K1495" s="47" t="s">
        <v>12</v>
      </c>
      <c r="L1495" s="47" t="s">
        <v>13</v>
      </c>
      <c r="M1495" s="20"/>
    </row>
    <row r="1496" spans="1:13" x14ac:dyDescent="0.25">
      <c r="A1496" s="47" t="str">
        <f>IF('Hospitalisation Details'!A1496:A3838="?","Unidentified",'Hospitalisation Details'!A1496)</f>
        <v>Id842</v>
      </c>
      <c r="B1496" s="47">
        <f>IF('Hospitalisation Details'!B1496="?",AVERAGE('Hospitalisation Details'!$B$2:$B$2344),'Hospitalisation Details'!B1496)</f>
        <v>1962</v>
      </c>
      <c r="C1496" s="79" t="str">
        <f>IF(OR(('Hospitalisation Details'!C1496="?"),ISBLANK('Hospitalisation Details'!C1496:C3838)),"Sep",'Hospitalisation Details'!C1496)</f>
        <v>Jul</v>
      </c>
      <c r="D1496" s="70">
        <v>22</v>
      </c>
      <c r="E1496" s="47" t="s">
        <v>1529</v>
      </c>
      <c r="F1496" s="80" t="s">
        <v>7456</v>
      </c>
      <c r="G1496" s="70">
        <v>60</v>
      </c>
      <c r="H1496" s="47">
        <v>0</v>
      </c>
      <c r="I1496" s="48">
        <v>12638.2</v>
      </c>
      <c r="J1496" s="47" t="s">
        <v>12</v>
      </c>
      <c r="K1496" s="47" t="s">
        <v>16</v>
      </c>
      <c r="L1496" s="47" t="s">
        <v>42</v>
      </c>
      <c r="M1496" s="20"/>
    </row>
    <row r="1497" spans="1:13" x14ac:dyDescent="0.25">
      <c r="A1497" s="47" t="str">
        <f>IF('Hospitalisation Details'!A1497:A3839="?","Unidentified",'Hospitalisation Details'!A1497)</f>
        <v>Id841</v>
      </c>
      <c r="B1497" s="47">
        <f>IF('Hospitalisation Details'!B1497="?",AVERAGE('Hospitalisation Details'!$B$2:$B$2344),'Hospitalisation Details'!B1497)</f>
        <v>1972</v>
      </c>
      <c r="C1497" s="79" t="str">
        <f>IF(OR(('Hospitalisation Details'!C1497="?"),ISBLANK('Hospitalisation Details'!C1497:C3839)),"Sep",'Hospitalisation Details'!C1497)</f>
        <v>Sep</v>
      </c>
      <c r="D1497" s="70">
        <v>5</v>
      </c>
      <c r="E1497" s="47" t="s">
        <v>1530</v>
      </c>
      <c r="F1497" s="80" t="s">
        <v>7457</v>
      </c>
      <c r="G1497" s="70">
        <v>50</v>
      </c>
      <c r="H1497" s="47">
        <v>0</v>
      </c>
      <c r="I1497" s="48">
        <v>12640.24</v>
      </c>
      <c r="J1497" s="47" t="s">
        <v>12</v>
      </c>
      <c r="K1497" s="47" t="s">
        <v>16</v>
      </c>
      <c r="L1497" s="47" t="s">
        <v>42</v>
      </c>
      <c r="M1497" s="20"/>
    </row>
    <row r="1498" spans="1:13" x14ac:dyDescent="0.25">
      <c r="A1498" s="47" t="str">
        <f>IF('Hospitalisation Details'!A1498:A3840="?","Unidentified",'Hospitalisation Details'!A1498)</f>
        <v>Id840</v>
      </c>
      <c r="B1498" s="47">
        <f>IF('Hospitalisation Details'!B1498="?",AVERAGE('Hospitalisation Details'!$B$2:$B$2344),'Hospitalisation Details'!B1498)</f>
        <v>1966</v>
      </c>
      <c r="C1498" s="79" t="str">
        <f>IF(OR(('Hospitalisation Details'!C1498="?"),ISBLANK('Hospitalisation Details'!C1498:C3840)),"Sep",'Hospitalisation Details'!C1498)</f>
        <v>Dec</v>
      </c>
      <c r="D1498" s="70">
        <v>17</v>
      </c>
      <c r="E1498" s="47" t="s">
        <v>1531</v>
      </c>
      <c r="F1498" s="80" t="s">
        <v>7458</v>
      </c>
      <c r="G1498" s="70">
        <v>56</v>
      </c>
      <c r="H1498" s="47">
        <v>2</v>
      </c>
      <c r="I1498" s="48">
        <v>12643.38</v>
      </c>
      <c r="J1498" s="47" t="s">
        <v>12</v>
      </c>
      <c r="K1498" s="47" t="s">
        <v>16</v>
      </c>
      <c r="L1498" s="47" t="s">
        <v>23</v>
      </c>
      <c r="M1498" s="20"/>
    </row>
    <row r="1499" spans="1:13" x14ac:dyDescent="0.25">
      <c r="A1499" s="47" t="str">
        <f>IF('Hospitalisation Details'!A1499:A3841="?","Unidentified",'Hospitalisation Details'!A1499)</f>
        <v>Id839</v>
      </c>
      <c r="B1499" s="47">
        <f>IF('Hospitalisation Details'!B1499="?",AVERAGE('Hospitalisation Details'!$B$2:$B$2344),'Hospitalisation Details'!B1499)</f>
        <v>1962</v>
      </c>
      <c r="C1499" s="79" t="str">
        <f>IF(OR(('Hospitalisation Details'!C1499="?"),ISBLANK('Hospitalisation Details'!C1499:C3841)),"Sep",'Hospitalisation Details'!C1499)</f>
        <v>Jul</v>
      </c>
      <c r="D1499" s="70">
        <v>11</v>
      </c>
      <c r="E1499" s="47" t="s">
        <v>1532</v>
      </c>
      <c r="F1499" s="80" t="s">
        <v>7459</v>
      </c>
      <c r="G1499" s="70">
        <v>60</v>
      </c>
      <c r="H1499" s="47">
        <v>0</v>
      </c>
      <c r="I1499" s="48">
        <v>12644.59</v>
      </c>
      <c r="J1499" s="47" t="s">
        <v>12</v>
      </c>
      <c r="K1499" s="47" t="s">
        <v>11</v>
      </c>
      <c r="L1499" s="47" t="s">
        <v>42</v>
      </c>
      <c r="M1499" s="20"/>
    </row>
    <row r="1500" spans="1:13" x14ac:dyDescent="0.25">
      <c r="A1500" s="47" t="str">
        <f>IF('Hospitalisation Details'!A1500:A3842="?","Unidentified",'Hospitalisation Details'!A1500)</f>
        <v>Id838</v>
      </c>
      <c r="B1500" s="47">
        <f>IF('Hospitalisation Details'!B1500="?",AVERAGE('Hospitalisation Details'!$B$2:$B$2344),'Hospitalisation Details'!B1500)</f>
        <v>1965</v>
      </c>
      <c r="C1500" s="79" t="str">
        <f>IF(OR(('Hospitalisation Details'!C1500="?"),ISBLANK('Hospitalisation Details'!C1500:C3842)),"Sep",'Hospitalisation Details'!C1500)</f>
        <v>Sep</v>
      </c>
      <c r="D1500" s="70">
        <v>14</v>
      </c>
      <c r="E1500" s="47" t="s">
        <v>1533</v>
      </c>
      <c r="F1500" s="80" t="s">
        <v>7460</v>
      </c>
      <c r="G1500" s="70">
        <v>57</v>
      </c>
      <c r="H1500" s="47">
        <v>2</v>
      </c>
      <c r="I1500" s="48">
        <v>12646.21</v>
      </c>
      <c r="J1500" s="47" t="s">
        <v>12</v>
      </c>
      <c r="K1500" s="47" t="s">
        <v>11</v>
      </c>
      <c r="L1500" s="47" t="s">
        <v>42</v>
      </c>
      <c r="M1500" s="20"/>
    </row>
    <row r="1501" spans="1:13" x14ac:dyDescent="0.25">
      <c r="A1501" s="47" t="str">
        <f>IF('Hospitalisation Details'!A1501:A3843="?","Unidentified",'Hospitalisation Details'!A1501)</f>
        <v>Id837</v>
      </c>
      <c r="B1501" s="47">
        <f>IF('Hospitalisation Details'!B1501="?",AVERAGE('Hospitalisation Details'!$B$2:$B$2344),'Hospitalisation Details'!B1501)</f>
        <v>1962</v>
      </c>
      <c r="C1501" s="79" t="str">
        <f>IF(OR(('Hospitalisation Details'!C1501="?"),ISBLANK('Hospitalisation Details'!C1501:C3843)),"Sep",'Hospitalisation Details'!C1501)</f>
        <v>Aug</v>
      </c>
      <c r="D1501" s="70">
        <v>27</v>
      </c>
      <c r="E1501" s="47" t="s">
        <v>1534</v>
      </c>
      <c r="F1501" s="80" t="s">
        <v>7461</v>
      </c>
      <c r="G1501" s="70">
        <v>60</v>
      </c>
      <c r="H1501" s="47">
        <v>0</v>
      </c>
      <c r="I1501" s="48">
        <v>12648.7</v>
      </c>
      <c r="J1501" s="47" t="s">
        <v>12</v>
      </c>
      <c r="K1501" s="47" t="s">
        <v>11</v>
      </c>
      <c r="L1501" s="47" t="s">
        <v>13</v>
      </c>
      <c r="M1501" s="20"/>
    </row>
    <row r="1502" spans="1:13" x14ac:dyDescent="0.25">
      <c r="A1502" s="47" t="str">
        <f>IF('Hospitalisation Details'!A1502:A3844="?","Unidentified",'Hospitalisation Details'!A1502)</f>
        <v>Id836</v>
      </c>
      <c r="B1502" s="47">
        <f>IF('Hospitalisation Details'!B1502="?",AVERAGE('Hospitalisation Details'!$B$2:$B$2344),'Hospitalisation Details'!B1502)</f>
        <v>1974</v>
      </c>
      <c r="C1502" s="79" t="str">
        <f>IF(OR(('Hospitalisation Details'!C1502="?"),ISBLANK('Hospitalisation Details'!C1502:C3844)),"Sep",'Hospitalisation Details'!C1502)</f>
        <v>Sep</v>
      </c>
      <c r="D1502" s="70">
        <v>24</v>
      </c>
      <c r="E1502" s="47" t="s">
        <v>1535</v>
      </c>
      <c r="F1502" s="80" t="s">
        <v>7462</v>
      </c>
      <c r="G1502" s="70">
        <v>48</v>
      </c>
      <c r="H1502" s="47">
        <v>0</v>
      </c>
      <c r="I1502" s="48">
        <v>12697.48</v>
      </c>
      <c r="J1502" s="47" t="s">
        <v>12</v>
      </c>
      <c r="K1502" s="47" t="s">
        <v>12</v>
      </c>
      <c r="L1502" s="47" t="s">
        <v>300</v>
      </c>
      <c r="M1502" s="20"/>
    </row>
    <row r="1503" spans="1:13" x14ac:dyDescent="0.25">
      <c r="A1503" s="47" t="str">
        <f>IF('Hospitalisation Details'!A1503:A3845="?","Unidentified",'Hospitalisation Details'!A1503)</f>
        <v>Id835</v>
      </c>
      <c r="B1503" s="47">
        <f>IF('Hospitalisation Details'!B1503="?",AVERAGE('Hospitalisation Details'!$B$2:$B$2344),'Hospitalisation Details'!B1503)</f>
        <v>1992</v>
      </c>
      <c r="C1503" s="79" t="str">
        <f>IF(OR(('Hospitalisation Details'!C1503="?"),ISBLANK('Hospitalisation Details'!C1503:C3845)),"Sep",'Hospitalisation Details'!C1503)</f>
        <v>Jul</v>
      </c>
      <c r="D1503" s="70">
        <v>7</v>
      </c>
      <c r="E1503" s="47" t="s">
        <v>1536</v>
      </c>
      <c r="F1503" s="80" t="s">
        <v>7463</v>
      </c>
      <c r="G1503" s="70">
        <v>30</v>
      </c>
      <c r="H1503" s="47">
        <v>0</v>
      </c>
      <c r="I1503" s="48">
        <v>12699.56</v>
      </c>
      <c r="J1503" s="47" t="s">
        <v>12</v>
      </c>
      <c r="K1503" s="47" t="s">
        <v>11</v>
      </c>
      <c r="L1503" s="47" t="s">
        <v>42</v>
      </c>
      <c r="M1503" s="20"/>
    </row>
    <row r="1504" spans="1:13" x14ac:dyDescent="0.25">
      <c r="A1504" s="47" t="str">
        <f>IF('Hospitalisation Details'!A1504:A3846="?","Unidentified",'Hospitalisation Details'!A1504)</f>
        <v>Id834</v>
      </c>
      <c r="B1504" s="47">
        <f>IF('Hospitalisation Details'!B1504="?",AVERAGE('Hospitalisation Details'!$B$2:$B$2344),'Hospitalisation Details'!B1504)</f>
        <v>1964</v>
      </c>
      <c r="C1504" s="79" t="str">
        <f>IF(OR(('Hospitalisation Details'!C1504="?"),ISBLANK('Hospitalisation Details'!C1504:C3846)),"Sep",'Hospitalisation Details'!C1504)</f>
        <v>Nov</v>
      </c>
      <c r="D1504" s="70">
        <v>28</v>
      </c>
      <c r="E1504" s="47" t="s">
        <v>1537</v>
      </c>
      <c r="F1504" s="80" t="s">
        <v>7464</v>
      </c>
      <c r="G1504" s="70">
        <v>58</v>
      </c>
      <c r="H1504" s="47">
        <v>0</v>
      </c>
      <c r="I1504" s="48">
        <v>12700.63</v>
      </c>
      <c r="J1504" s="47" t="s">
        <v>12</v>
      </c>
      <c r="K1504" s="47" t="s">
        <v>12</v>
      </c>
      <c r="L1504" s="47" t="s">
        <v>42</v>
      </c>
      <c r="M1504" s="20"/>
    </row>
    <row r="1505" spans="1:13" x14ac:dyDescent="0.25">
      <c r="A1505" s="47" t="str">
        <f>IF('Hospitalisation Details'!A1505:A3847="?","Unidentified",'Hospitalisation Details'!A1505)</f>
        <v>Id833</v>
      </c>
      <c r="B1505" s="47">
        <f>IF('Hospitalisation Details'!B1505="?",AVERAGE('Hospitalisation Details'!$B$2:$B$2344),'Hospitalisation Details'!B1505)</f>
        <v>1970</v>
      </c>
      <c r="C1505" s="79" t="str">
        <f>IF(OR(('Hospitalisation Details'!C1505="?"),ISBLANK('Hospitalisation Details'!C1505:C3847)),"Sep",'Hospitalisation Details'!C1505)</f>
        <v>Jul</v>
      </c>
      <c r="D1505" s="70">
        <v>8</v>
      </c>
      <c r="E1505" s="47" t="s">
        <v>1538</v>
      </c>
      <c r="F1505" s="80" t="s">
        <v>7465</v>
      </c>
      <c r="G1505" s="70">
        <v>52</v>
      </c>
      <c r="H1505" s="47">
        <v>0</v>
      </c>
      <c r="I1505" s="48">
        <v>12713</v>
      </c>
      <c r="J1505" s="47" t="s">
        <v>12</v>
      </c>
      <c r="K1505" s="47" t="s">
        <v>16</v>
      </c>
      <c r="L1505" s="47" t="s">
        <v>42</v>
      </c>
      <c r="M1505" s="20"/>
    </row>
    <row r="1506" spans="1:13" x14ac:dyDescent="0.25">
      <c r="A1506" s="47" t="str">
        <f>IF('Hospitalisation Details'!A1506:A3848="?","Unidentified",'Hospitalisation Details'!A1506)</f>
        <v>Id832</v>
      </c>
      <c r="B1506" s="47">
        <f>IF('Hospitalisation Details'!B1506="?",AVERAGE('Hospitalisation Details'!$B$2:$B$2344),'Hospitalisation Details'!B1506)</f>
        <v>1988</v>
      </c>
      <c r="C1506" s="79" t="str">
        <f>IF(OR(('Hospitalisation Details'!C1506="?"),ISBLANK('Hospitalisation Details'!C1506:C3848)),"Sep",'Hospitalisation Details'!C1506)</f>
        <v>Jul</v>
      </c>
      <c r="D1506" s="70">
        <v>17</v>
      </c>
      <c r="E1506" s="47" t="s">
        <v>1539</v>
      </c>
      <c r="F1506" s="80" t="s">
        <v>7466</v>
      </c>
      <c r="G1506" s="70">
        <v>34</v>
      </c>
      <c r="H1506" s="47">
        <v>3</v>
      </c>
      <c r="I1506" s="48">
        <v>12718.21</v>
      </c>
      <c r="J1506" s="47" t="s">
        <v>12</v>
      </c>
      <c r="K1506" s="47" t="s">
        <v>16</v>
      </c>
      <c r="L1506" s="47" t="s">
        <v>535</v>
      </c>
      <c r="M1506" s="20"/>
    </row>
    <row r="1507" spans="1:13" x14ac:dyDescent="0.25">
      <c r="A1507" s="47" t="str">
        <f>IF('Hospitalisation Details'!A1507:A3849="?","Unidentified",'Hospitalisation Details'!A1507)</f>
        <v>Id831</v>
      </c>
      <c r="B1507" s="47">
        <f>IF('Hospitalisation Details'!B1507="?",AVERAGE('Hospitalisation Details'!$B$2:$B$2344),'Hospitalisation Details'!B1507)</f>
        <v>1962</v>
      </c>
      <c r="C1507" s="79" t="str">
        <f>IF(OR(('Hospitalisation Details'!C1507="?"),ISBLANK('Hospitalisation Details'!C1507:C3849)),"Sep",'Hospitalisation Details'!C1507)</f>
        <v>Sep</v>
      </c>
      <c r="D1507" s="70">
        <v>2</v>
      </c>
      <c r="E1507" s="47" t="s">
        <v>1540</v>
      </c>
      <c r="F1507" s="80" t="s">
        <v>7467</v>
      </c>
      <c r="G1507" s="70">
        <v>60</v>
      </c>
      <c r="H1507" s="47">
        <v>0</v>
      </c>
      <c r="I1507" s="48">
        <v>12731</v>
      </c>
      <c r="J1507" s="47" t="s">
        <v>12</v>
      </c>
      <c r="K1507" s="47" t="s">
        <v>12</v>
      </c>
      <c r="L1507" s="47" t="s">
        <v>168</v>
      </c>
      <c r="M1507" s="20"/>
    </row>
    <row r="1508" spans="1:13" x14ac:dyDescent="0.25">
      <c r="A1508" s="47" t="str">
        <f>IF('Hospitalisation Details'!A1508:A3850="?","Unidentified",'Hospitalisation Details'!A1508)</f>
        <v>Id830</v>
      </c>
      <c r="B1508" s="47">
        <f>IF('Hospitalisation Details'!B1508="?",AVERAGE('Hospitalisation Details'!$B$2:$B$2344),'Hospitalisation Details'!B1508)</f>
        <v>1962</v>
      </c>
      <c r="C1508" s="79" t="str">
        <f>IF(OR(('Hospitalisation Details'!C1508="?"),ISBLANK('Hospitalisation Details'!C1508:C3850)),"Sep",'Hospitalisation Details'!C1508)</f>
        <v>Oct</v>
      </c>
      <c r="D1508" s="70">
        <v>1</v>
      </c>
      <c r="E1508" s="47" t="s">
        <v>1541</v>
      </c>
      <c r="F1508" s="80" t="s">
        <v>7468</v>
      </c>
      <c r="G1508" s="70">
        <v>60</v>
      </c>
      <c r="H1508" s="47">
        <v>0</v>
      </c>
      <c r="I1508" s="48">
        <v>12741.17</v>
      </c>
      <c r="J1508" s="47" t="s">
        <v>12</v>
      </c>
      <c r="K1508" s="47" t="s">
        <v>16</v>
      </c>
      <c r="L1508" s="47" t="s">
        <v>356</v>
      </c>
      <c r="M1508" s="20"/>
    </row>
    <row r="1509" spans="1:13" x14ac:dyDescent="0.25">
      <c r="A1509" s="47" t="str">
        <f>IF('Hospitalisation Details'!A1509:A3851="?","Unidentified",'Hospitalisation Details'!A1509)</f>
        <v>Id829</v>
      </c>
      <c r="B1509" s="47">
        <f>IF('Hospitalisation Details'!B1509="?",AVERAGE('Hospitalisation Details'!$B$2:$B$2344),'Hospitalisation Details'!B1509)</f>
        <v>1975</v>
      </c>
      <c r="C1509" s="79" t="str">
        <f>IF(OR(('Hospitalisation Details'!C1509="?"),ISBLANK('Hospitalisation Details'!C1509:C3851)),"Sep",'Hospitalisation Details'!C1509)</f>
        <v>Sep</v>
      </c>
      <c r="D1509" s="70">
        <v>25</v>
      </c>
      <c r="E1509" s="47" t="s">
        <v>1542</v>
      </c>
      <c r="F1509" s="80" t="s">
        <v>7469</v>
      </c>
      <c r="G1509" s="70">
        <v>47</v>
      </c>
      <c r="H1509" s="47">
        <v>1</v>
      </c>
      <c r="I1509" s="48">
        <v>12770.27</v>
      </c>
      <c r="J1509" s="47" t="s">
        <v>12</v>
      </c>
      <c r="K1509" s="47" t="s">
        <v>12</v>
      </c>
      <c r="L1509" s="47" t="s">
        <v>300</v>
      </c>
      <c r="M1509" s="20"/>
    </row>
    <row r="1510" spans="1:13" x14ac:dyDescent="0.25">
      <c r="A1510" s="47" t="str">
        <f>IF('Hospitalisation Details'!A1510:A3852="?","Unidentified",'Hospitalisation Details'!A1510)</f>
        <v>Id828</v>
      </c>
      <c r="B1510" s="47">
        <f>IF('Hospitalisation Details'!B1510="?",AVERAGE('Hospitalisation Details'!$B$2:$B$2344),'Hospitalisation Details'!B1510)</f>
        <v>1972</v>
      </c>
      <c r="C1510" s="79" t="str">
        <f>IF(OR(('Hospitalisation Details'!C1510="?"),ISBLANK('Hospitalisation Details'!C1510:C3852)),"Sep",'Hospitalisation Details'!C1510)</f>
        <v>Oct</v>
      </c>
      <c r="D1510" s="70">
        <v>7</v>
      </c>
      <c r="E1510" s="47" t="s">
        <v>1543</v>
      </c>
      <c r="F1510" s="80" t="s">
        <v>7303</v>
      </c>
      <c r="G1510" s="70">
        <v>50</v>
      </c>
      <c r="H1510" s="47">
        <v>0</v>
      </c>
      <c r="I1510" s="48">
        <v>12776.05</v>
      </c>
      <c r="J1510" s="47" t="s">
        <v>12</v>
      </c>
      <c r="K1510" s="47" t="s">
        <v>12</v>
      </c>
      <c r="L1510" s="47" t="s">
        <v>535</v>
      </c>
      <c r="M1510" s="20"/>
    </row>
    <row r="1511" spans="1:13" x14ac:dyDescent="0.25">
      <c r="A1511" s="47" t="str">
        <f>IF('Hospitalisation Details'!A1511:A3853="?","Unidentified",'Hospitalisation Details'!A1511)</f>
        <v>Id827</v>
      </c>
      <c r="B1511" s="47">
        <f>IF('Hospitalisation Details'!B1511="?",AVERAGE('Hospitalisation Details'!$B$2:$B$2344),'Hospitalisation Details'!B1511)</f>
        <v>1963</v>
      </c>
      <c r="C1511" s="79" t="str">
        <f>IF(OR(('Hospitalisation Details'!C1511="?"),ISBLANK('Hospitalisation Details'!C1511:C3853)),"Sep",'Hospitalisation Details'!C1511)</f>
        <v>Dec</v>
      </c>
      <c r="D1511" s="70">
        <v>5</v>
      </c>
      <c r="E1511" s="47" t="s">
        <v>1544</v>
      </c>
      <c r="F1511" s="80" t="s">
        <v>7470</v>
      </c>
      <c r="G1511" s="70">
        <v>59</v>
      </c>
      <c r="H1511" s="47">
        <v>0</v>
      </c>
      <c r="I1511" s="48">
        <v>12788.03</v>
      </c>
      <c r="J1511" s="47" t="s">
        <v>12</v>
      </c>
      <c r="K1511" s="47" t="s">
        <v>12</v>
      </c>
      <c r="L1511" s="47" t="s">
        <v>200</v>
      </c>
      <c r="M1511" s="20"/>
    </row>
    <row r="1512" spans="1:13" x14ac:dyDescent="0.25">
      <c r="A1512" s="47" t="str">
        <f>IF('Hospitalisation Details'!A1512:A3854="?","Unidentified",'Hospitalisation Details'!A1512)</f>
        <v>Id826</v>
      </c>
      <c r="B1512" s="47">
        <f>IF('Hospitalisation Details'!B1512="?",AVERAGE('Hospitalisation Details'!$B$2:$B$2344),'Hospitalisation Details'!B1512)</f>
        <v>1983</v>
      </c>
      <c r="C1512" s="79" t="str">
        <f>IF(OR(('Hospitalisation Details'!C1512="?"),ISBLANK('Hospitalisation Details'!C1512:C3854)),"Sep",'Hospitalisation Details'!C1512)</f>
        <v>Oct</v>
      </c>
      <c r="D1512" s="70">
        <v>29</v>
      </c>
      <c r="E1512" s="47" t="s">
        <v>1545</v>
      </c>
      <c r="F1512" s="80" t="s">
        <v>7471</v>
      </c>
      <c r="G1512" s="70">
        <v>39</v>
      </c>
      <c r="H1512" s="47">
        <v>3</v>
      </c>
      <c r="I1512" s="48">
        <v>12788.18</v>
      </c>
      <c r="J1512" s="47" t="s">
        <v>12</v>
      </c>
      <c r="K1512" s="47" t="s">
        <v>16</v>
      </c>
      <c r="L1512" s="47" t="s">
        <v>535</v>
      </c>
      <c r="M1512" s="20"/>
    </row>
    <row r="1513" spans="1:13" x14ac:dyDescent="0.25">
      <c r="A1513" s="47" t="str">
        <f>IF('Hospitalisation Details'!A1513:A3855="?","Unidentified",'Hospitalisation Details'!A1513)</f>
        <v>Id825</v>
      </c>
      <c r="B1513" s="47">
        <f>IF('Hospitalisation Details'!B1513="?",AVERAGE('Hospitalisation Details'!$B$2:$B$2344),'Hospitalisation Details'!B1513)</f>
        <v>1978</v>
      </c>
      <c r="C1513" s="79" t="str">
        <f>IF(OR(('Hospitalisation Details'!C1513="?"),ISBLANK('Hospitalisation Details'!C1513:C3855)),"Sep",'Hospitalisation Details'!C1513)</f>
        <v>Jul</v>
      </c>
      <c r="D1513" s="70">
        <v>24</v>
      </c>
      <c r="E1513" s="47" t="s">
        <v>1546</v>
      </c>
      <c r="F1513" s="80" t="s">
        <v>7472</v>
      </c>
      <c r="G1513" s="70">
        <v>44</v>
      </c>
      <c r="H1513" s="47">
        <v>0</v>
      </c>
      <c r="I1513" s="48">
        <v>12797.21</v>
      </c>
      <c r="J1513" s="47" t="s">
        <v>12</v>
      </c>
      <c r="K1513" s="47" t="s">
        <v>16</v>
      </c>
      <c r="L1513" s="47" t="s">
        <v>247</v>
      </c>
      <c r="M1513" s="20"/>
    </row>
    <row r="1514" spans="1:13" x14ac:dyDescent="0.25">
      <c r="A1514" s="47" t="str">
        <f>IF('Hospitalisation Details'!A1514:A3856="?","Unidentified",'Hospitalisation Details'!A1514)</f>
        <v>Id824</v>
      </c>
      <c r="B1514" s="47">
        <f>IF('Hospitalisation Details'!B1514="?",AVERAGE('Hospitalisation Details'!$B$2:$B$2344),'Hospitalisation Details'!B1514)</f>
        <v>1963</v>
      </c>
      <c r="C1514" s="79" t="str">
        <f>IF(OR(('Hospitalisation Details'!C1514="?"),ISBLANK('Hospitalisation Details'!C1514:C3856)),"Sep",'Hospitalisation Details'!C1514)</f>
        <v>Jul</v>
      </c>
      <c r="D1514" s="70">
        <v>20</v>
      </c>
      <c r="E1514" s="47" t="s">
        <v>1547</v>
      </c>
      <c r="F1514" s="80" t="s">
        <v>7410</v>
      </c>
      <c r="G1514" s="70">
        <v>59</v>
      </c>
      <c r="H1514" s="47">
        <v>0</v>
      </c>
      <c r="I1514" s="48">
        <v>12815.44</v>
      </c>
      <c r="J1514" s="47" t="s">
        <v>12</v>
      </c>
      <c r="K1514" s="47" t="s">
        <v>12</v>
      </c>
      <c r="L1514" s="47" t="s">
        <v>247</v>
      </c>
      <c r="M1514" s="20"/>
    </row>
    <row r="1515" spans="1:13" x14ac:dyDescent="0.25">
      <c r="A1515" s="47" t="str">
        <f>IF('Hospitalisation Details'!A1515:A3857="?","Unidentified",'Hospitalisation Details'!A1515)</f>
        <v>Id823</v>
      </c>
      <c r="B1515" s="47">
        <f>IF('Hospitalisation Details'!B1515="?",AVERAGE('Hospitalisation Details'!$B$2:$B$2344),'Hospitalisation Details'!B1515)</f>
        <v>1967</v>
      </c>
      <c r="C1515" s="79" t="str">
        <f>IF(OR(('Hospitalisation Details'!C1515="?"),ISBLANK('Hospitalisation Details'!C1515:C3857)),"Sep",'Hospitalisation Details'!C1515)</f>
        <v>Sep</v>
      </c>
      <c r="D1515" s="70">
        <v>25</v>
      </c>
      <c r="E1515" s="47" t="s">
        <v>1548</v>
      </c>
      <c r="F1515" s="80" t="s">
        <v>7473</v>
      </c>
      <c r="G1515" s="70">
        <v>55</v>
      </c>
      <c r="H1515" s="47">
        <v>0</v>
      </c>
      <c r="I1515" s="48">
        <v>12823.25</v>
      </c>
      <c r="J1515" s="47" t="s">
        <v>12</v>
      </c>
      <c r="K1515" s="47" t="s">
        <v>12</v>
      </c>
      <c r="L1515" s="47" t="s">
        <v>300</v>
      </c>
      <c r="M1515" s="20"/>
    </row>
    <row r="1516" spans="1:13" x14ac:dyDescent="0.25">
      <c r="A1516" s="47" t="str">
        <f>IF('Hospitalisation Details'!A1516:A3858="?","Unidentified",'Hospitalisation Details'!A1516)</f>
        <v>Id822</v>
      </c>
      <c r="B1516" s="47">
        <f>IF('Hospitalisation Details'!B1516="?",AVERAGE('Hospitalisation Details'!$B$2:$B$2344),'Hospitalisation Details'!B1516)</f>
        <v>2004</v>
      </c>
      <c r="C1516" s="79" t="str">
        <f>IF(OR(('Hospitalisation Details'!C1516="?"),ISBLANK('Hospitalisation Details'!C1516:C3858)),"Sep",'Hospitalisation Details'!C1516)</f>
        <v>Nov</v>
      </c>
      <c r="D1516" s="70">
        <v>9</v>
      </c>
      <c r="E1516" s="47" t="s">
        <v>1549</v>
      </c>
      <c r="F1516" s="80" t="s">
        <v>7474</v>
      </c>
      <c r="G1516" s="70">
        <v>18</v>
      </c>
      <c r="H1516" s="47">
        <v>2</v>
      </c>
      <c r="I1516" s="48">
        <v>12829.46</v>
      </c>
      <c r="J1516" s="47" t="s">
        <v>12</v>
      </c>
      <c r="K1516" s="47" t="s">
        <v>12</v>
      </c>
      <c r="L1516" s="47" t="s">
        <v>168</v>
      </c>
      <c r="M1516" s="20"/>
    </row>
    <row r="1517" spans="1:13" x14ac:dyDescent="0.25">
      <c r="A1517" s="47" t="str">
        <f>IF('Hospitalisation Details'!A1517:A3859="?","Unidentified",'Hospitalisation Details'!A1517)</f>
        <v>Id821</v>
      </c>
      <c r="B1517" s="47">
        <f>IF('Hospitalisation Details'!B1517="?",AVERAGE('Hospitalisation Details'!$B$2:$B$2344),'Hospitalisation Details'!B1517)</f>
        <v>1993</v>
      </c>
      <c r="C1517" s="79" t="str">
        <f>IF(OR(('Hospitalisation Details'!C1517="?"),ISBLANK('Hospitalisation Details'!C1517:C3859)),"Sep",'Hospitalisation Details'!C1517)</f>
        <v>Sep</v>
      </c>
      <c r="D1517" s="70">
        <v>27</v>
      </c>
      <c r="E1517" s="47" t="s">
        <v>1550</v>
      </c>
      <c r="F1517" s="80" t="s">
        <v>7475</v>
      </c>
      <c r="G1517" s="70">
        <v>29</v>
      </c>
      <c r="H1517" s="47">
        <v>0</v>
      </c>
      <c r="I1517" s="48">
        <v>12847.24</v>
      </c>
      <c r="J1517" s="47" t="s">
        <v>12</v>
      </c>
      <c r="K1517" s="47" t="s">
        <v>11</v>
      </c>
      <c r="L1517" s="47" t="s">
        <v>23</v>
      </c>
      <c r="M1517" s="20"/>
    </row>
    <row r="1518" spans="1:13" x14ac:dyDescent="0.25">
      <c r="A1518" s="47" t="str">
        <f>IF('Hospitalisation Details'!A1518:A3860="?","Unidentified",'Hospitalisation Details'!A1518)</f>
        <v>Id820</v>
      </c>
      <c r="B1518" s="47">
        <f>IF('Hospitalisation Details'!B1518="?",AVERAGE('Hospitalisation Details'!$B$2:$B$2344),'Hospitalisation Details'!B1518)</f>
        <v>1973</v>
      </c>
      <c r="C1518" s="79" t="str">
        <f>IF(OR(('Hospitalisation Details'!C1518="?"),ISBLANK('Hospitalisation Details'!C1518:C3860)),"Sep",'Hospitalisation Details'!C1518)</f>
        <v>Sep</v>
      </c>
      <c r="D1518" s="70">
        <v>22</v>
      </c>
      <c r="E1518" s="47" t="s">
        <v>1551</v>
      </c>
      <c r="F1518" s="80" t="s">
        <v>7476</v>
      </c>
      <c r="G1518" s="70">
        <v>49</v>
      </c>
      <c r="H1518" s="47">
        <v>0</v>
      </c>
      <c r="I1518" s="48">
        <v>12852.37</v>
      </c>
      <c r="J1518" s="47" t="s">
        <v>12</v>
      </c>
      <c r="K1518" s="47" t="s">
        <v>16</v>
      </c>
      <c r="L1518" s="47" t="s">
        <v>23</v>
      </c>
      <c r="M1518" s="20"/>
    </row>
    <row r="1519" spans="1:13" x14ac:dyDescent="0.25">
      <c r="A1519" s="47" t="str">
        <f>IF('Hospitalisation Details'!A1519:A3861="?","Unidentified",'Hospitalisation Details'!A1519)</f>
        <v>Id819</v>
      </c>
      <c r="B1519" s="47">
        <f>IF('Hospitalisation Details'!B1519="?",AVERAGE('Hospitalisation Details'!$B$2:$B$2344),'Hospitalisation Details'!B1519)</f>
        <v>1963</v>
      </c>
      <c r="C1519" s="79" t="str">
        <f>IF(OR(('Hospitalisation Details'!C1519="?"),ISBLANK('Hospitalisation Details'!C1519:C3861)),"Sep",'Hospitalisation Details'!C1519)</f>
        <v>Sep</v>
      </c>
      <c r="D1519" s="70">
        <v>27</v>
      </c>
      <c r="E1519" s="47" t="s">
        <v>1552</v>
      </c>
      <c r="F1519" s="80" t="s">
        <v>7477</v>
      </c>
      <c r="G1519" s="70">
        <v>59</v>
      </c>
      <c r="H1519" s="47">
        <v>0</v>
      </c>
      <c r="I1519" s="48">
        <v>12856.84</v>
      </c>
      <c r="J1519" s="47" t="s">
        <v>12</v>
      </c>
      <c r="K1519" s="47" t="s">
        <v>12</v>
      </c>
      <c r="L1519" s="47" t="s">
        <v>300</v>
      </c>
      <c r="M1519" s="20"/>
    </row>
    <row r="1520" spans="1:13" x14ac:dyDescent="0.25">
      <c r="A1520" s="47" t="str">
        <f>IF('Hospitalisation Details'!A1520:A3862="?","Unidentified",'Hospitalisation Details'!A1520)</f>
        <v>Id818</v>
      </c>
      <c r="B1520" s="47">
        <f>IF('Hospitalisation Details'!B1520="?",AVERAGE('Hospitalisation Details'!$B$2:$B$2344),'Hospitalisation Details'!B1520)</f>
        <v>1984</v>
      </c>
      <c r="C1520" s="79" t="str">
        <f>IF(OR(('Hospitalisation Details'!C1520="?"),ISBLANK('Hospitalisation Details'!C1520:C3862)),"Sep",'Hospitalisation Details'!C1520)</f>
        <v>Aug</v>
      </c>
      <c r="D1520" s="70">
        <v>6</v>
      </c>
      <c r="E1520" s="47" t="s">
        <v>1553</v>
      </c>
      <c r="F1520" s="80" t="s">
        <v>7478</v>
      </c>
      <c r="G1520" s="70">
        <v>38</v>
      </c>
      <c r="H1520" s="47">
        <v>3</v>
      </c>
      <c r="I1520" s="48">
        <v>12870.31</v>
      </c>
      <c r="J1520" s="47" t="s">
        <v>12</v>
      </c>
      <c r="K1520" s="47" t="s">
        <v>12</v>
      </c>
      <c r="L1520" s="47" t="s">
        <v>23</v>
      </c>
      <c r="M1520" s="20"/>
    </row>
    <row r="1521" spans="1:13" x14ac:dyDescent="0.25">
      <c r="A1521" s="47" t="str">
        <f>IF('Hospitalisation Details'!A1521:A3863="?","Unidentified",'Hospitalisation Details'!A1521)</f>
        <v>Id817</v>
      </c>
      <c r="B1521" s="47">
        <f>IF('Hospitalisation Details'!B1521="?",AVERAGE('Hospitalisation Details'!$B$2:$B$2344),'Hospitalisation Details'!B1521)</f>
        <v>2004</v>
      </c>
      <c r="C1521" s="79" t="str">
        <f>IF(OR(('Hospitalisation Details'!C1521="?"),ISBLANK('Hospitalisation Details'!C1521:C3863)),"Sep",'Hospitalisation Details'!C1521)</f>
        <v>Jul</v>
      </c>
      <c r="D1521" s="70">
        <v>9</v>
      </c>
      <c r="E1521" s="47" t="s">
        <v>1554</v>
      </c>
      <c r="F1521" s="80" t="s">
        <v>6135</v>
      </c>
      <c r="G1521" s="70">
        <v>18</v>
      </c>
      <c r="H1521" s="47">
        <v>0</v>
      </c>
      <c r="I1521" s="48">
        <v>12890.06</v>
      </c>
      <c r="J1521" s="47" t="s">
        <v>12</v>
      </c>
      <c r="K1521" s="47" t="s">
        <v>16</v>
      </c>
      <c r="L1521" s="47" t="s">
        <v>166</v>
      </c>
      <c r="M1521" s="20"/>
    </row>
    <row r="1522" spans="1:13" x14ac:dyDescent="0.25">
      <c r="A1522" s="47" t="str">
        <f>IF('Hospitalisation Details'!A1522:A3864="?","Unidentified",'Hospitalisation Details'!A1522)</f>
        <v>Id816</v>
      </c>
      <c r="B1522" s="47">
        <f>IF('Hospitalisation Details'!B1522="?",AVERAGE('Hospitalisation Details'!$B$2:$B$2344),'Hospitalisation Details'!B1522)</f>
        <v>1963</v>
      </c>
      <c r="C1522" s="79" t="str">
        <f>IF(OR(('Hospitalisation Details'!C1522="?"),ISBLANK('Hospitalisation Details'!C1522:C3864)),"Sep",'Hospitalisation Details'!C1522)</f>
        <v>Aug</v>
      </c>
      <c r="D1522" s="70">
        <v>16</v>
      </c>
      <c r="E1522" s="47" t="s">
        <v>1555</v>
      </c>
      <c r="F1522" s="80" t="s">
        <v>7479</v>
      </c>
      <c r="G1522" s="70">
        <v>59</v>
      </c>
      <c r="H1522" s="47">
        <v>1</v>
      </c>
      <c r="I1522" s="48">
        <v>12913.99</v>
      </c>
      <c r="J1522" s="47" t="s">
        <v>12</v>
      </c>
      <c r="K1522" s="47" t="s">
        <v>11</v>
      </c>
      <c r="L1522" s="47" t="s">
        <v>168</v>
      </c>
      <c r="M1522" s="20"/>
    </row>
    <row r="1523" spans="1:13" x14ac:dyDescent="0.25">
      <c r="A1523" s="47" t="str">
        <f>IF('Hospitalisation Details'!A1523:A3865="?","Unidentified",'Hospitalisation Details'!A1523)</f>
        <v>Id815</v>
      </c>
      <c r="B1523" s="47">
        <f>IF('Hospitalisation Details'!B1523="?",AVERAGE('Hospitalisation Details'!$B$2:$B$2344),'Hospitalisation Details'!B1523)</f>
        <v>1963</v>
      </c>
      <c r="C1523" s="79" t="str">
        <f>IF(OR(('Hospitalisation Details'!C1523="?"),ISBLANK('Hospitalisation Details'!C1523:C3865)),"Sep",'Hospitalisation Details'!C1523)</f>
        <v>Sep</v>
      </c>
      <c r="D1523" s="70">
        <v>1</v>
      </c>
      <c r="E1523" s="47" t="s">
        <v>1556</v>
      </c>
      <c r="F1523" s="80" t="s">
        <v>7480</v>
      </c>
      <c r="G1523" s="70">
        <v>59</v>
      </c>
      <c r="H1523" s="47">
        <v>2</v>
      </c>
      <c r="I1523" s="48">
        <v>12925.89</v>
      </c>
      <c r="J1523" s="47" t="s">
        <v>12</v>
      </c>
      <c r="K1523" s="47" t="s">
        <v>11</v>
      </c>
      <c r="L1523" s="47" t="s">
        <v>13</v>
      </c>
      <c r="M1523" s="20"/>
    </row>
    <row r="1524" spans="1:13" x14ac:dyDescent="0.25">
      <c r="A1524" s="47" t="str">
        <f>IF('Hospitalisation Details'!A1524:A3866="?","Unidentified",'Hospitalisation Details'!A1524)</f>
        <v>Id814</v>
      </c>
      <c r="B1524" s="47">
        <f>IF('Hospitalisation Details'!B1524="?",AVERAGE('Hospitalisation Details'!$B$2:$B$2344),'Hospitalisation Details'!B1524)</f>
        <v>1963</v>
      </c>
      <c r="C1524" s="79" t="str">
        <f>IF(OR(('Hospitalisation Details'!C1524="?"),ISBLANK('Hospitalisation Details'!C1524:C3866)),"Sep",'Hospitalisation Details'!C1524)</f>
        <v>Aug</v>
      </c>
      <c r="D1524" s="70">
        <v>14</v>
      </c>
      <c r="E1524" s="47" t="s">
        <v>1557</v>
      </c>
      <c r="F1524" s="80" t="s">
        <v>7481</v>
      </c>
      <c r="G1524" s="70">
        <v>59</v>
      </c>
      <c r="H1524" s="47">
        <v>2</v>
      </c>
      <c r="I1524" s="48">
        <v>12928.79</v>
      </c>
      <c r="J1524" s="47" t="s">
        <v>12</v>
      </c>
      <c r="K1524" s="47" t="s">
        <v>11</v>
      </c>
      <c r="L1524" s="47" t="s">
        <v>13</v>
      </c>
      <c r="M1524" s="20"/>
    </row>
    <row r="1525" spans="1:13" x14ac:dyDescent="0.25">
      <c r="A1525" s="47" t="str">
        <f>IF('Hospitalisation Details'!A1525:A3867="?","Unidentified",'Hospitalisation Details'!A1525)</f>
        <v>Id813</v>
      </c>
      <c r="B1525" s="47">
        <f>IF('Hospitalisation Details'!B1525="?",AVERAGE('Hospitalisation Details'!$B$2:$B$2344),'Hospitalisation Details'!B1525)</f>
        <v>1966</v>
      </c>
      <c r="C1525" s="79" t="str">
        <f>IF(OR(('Hospitalisation Details'!C1525="?"),ISBLANK('Hospitalisation Details'!C1525:C3867)),"Sep",'Hospitalisation Details'!C1525)</f>
        <v>Dec</v>
      </c>
      <c r="D1525" s="70">
        <v>22</v>
      </c>
      <c r="E1525" s="47" t="s">
        <v>1558</v>
      </c>
      <c r="F1525" s="80" t="s">
        <v>7482</v>
      </c>
      <c r="G1525" s="70">
        <v>56</v>
      </c>
      <c r="H1525" s="47">
        <v>4</v>
      </c>
      <c r="I1525" s="48">
        <v>12949.16</v>
      </c>
      <c r="J1525" s="47" t="s">
        <v>12</v>
      </c>
      <c r="K1525" s="47" t="s">
        <v>12</v>
      </c>
      <c r="L1525" s="47" t="s">
        <v>13</v>
      </c>
      <c r="M1525" s="20"/>
    </row>
    <row r="1526" spans="1:13" x14ac:dyDescent="0.25">
      <c r="A1526" s="47" t="str">
        <f>IF('Hospitalisation Details'!A1526:A3868="?","Unidentified",'Hospitalisation Details'!A1526)</f>
        <v>Id812</v>
      </c>
      <c r="B1526" s="47">
        <f>IF('Hospitalisation Details'!B1526="?",AVERAGE('Hospitalisation Details'!$B$2:$B$2344),'Hospitalisation Details'!B1526)</f>
        <v>1961</v>
      </c>
      <c r="C1526" s="79" t="str">
        <f>IF(OR(('Hospitalisation Details'!C1526="?"),ISBLANK('Hospitalisation Details'!C1526:C3868)),"Sep",'Hospitalisation Details'!C1526)</f>
        <v>Aug</v>
      </c>
      <c r="D1526" s="70">
        <v>20</v>
      </c>
      <c r="E1526" s="47" t="s">
        <v>1559</v>
      </c>
      <c r="F1526" s="80" t="s">
        <v>7483</v>
      </c>
      <c r="G1526" s="70">
        <v>61</v>
      </c>
      <c r="H1526" s="47">
        <v>0</v>
      </c>
      <c r="I1526" s="48">
        <v>12950.07</v>
      </c>
      <c r="J1526" s="47" t="s">
        <v>12</v>
      </c>
      <c r="K1526" s="47" t="s">
        <v>16</v>
      </c>
      <c r="L1526" s="47" t="s">
        <v>23</v>
      </c>
      <c r="M1526" s="20"/>
    </row>
    <row r="1527" spans="1:13" x14ac:dyDescent="0.25">
      <c r="A1527" s="47" t="str">
        <f>IF('Hospitalisation Details'!A1527:A3869="?","Unidentified",'Hospitalisation Details'!A1527)</f>
        <v>Id811</v>
      </c>
      <c r="B1527" s="47">
        <f>IF('Hospitalisation Details'!B1527="?",AVERAGE('Hospitalisation Details'!$B$2:$B$2344),'Hospitalisation Details'!B1527)</f>
        <v>1960</v>
      </c>
      <c r="C1527" s="79" t="str">
        <f>IF(OR(('Hospitalisation Details'!C1527="?"),ISBLANK('Hospitalisation Details'!C1527:C3869)),"Sep",'Hospitalisation Details'!C1527)</f>
        <v>Nov</v>
      </c>
      <c r="D1527" s="70">
        <v>4</v>
      </c>
      <c r="E1527" s="47" t="s">
        <v>1560</v>
      </c>
      <c r="F1527" s="80" t="s">
        <v>7484</v>
      </c>
      <c r="G1527" s="70">
        <v>62</v>
      </c>
      <c r="H1527" s="47">
        <v>0</v>
      </c>
      <c r="I1527" s="48">
        <v>12957.12</v>
      </c>
      <c r="J1527" s="47" t="s">
        <v>12</v>
      </c>
      <c r="K1527" s="47" t="s">
        <v>16</v>
      </c>
      <c r="L1527" s="47" t="s">
        <v>42</v>
      </c>
      <c r="M1527" s="20"/>
    </row>
    <row r="1528" spans="1:13" x14ac:dyDescent="0.25">
      <c r="A1528" s="47" t="str">
        <f>IF('Hospitalisation Details'!A1528:A3870="?","Unidentified",'Hospitalisation Details'!A1528)</f>
        <v>Id810</v>
      </c>
      <c r="B1528" s="47">
        <f>IF('Hospitalisation Details'!B1528="?",AVERAGE('Hospitalisation Details'!$B$2:$B$2344),'Hospitalisation Details'!B1528)</f>
        <v>1960</v>
      </c>
      <c r="C1528" s="79" t="str">
        <f>IF(OR(('Hospitalisation Details'!C1528="?"),ISBLANK('Hospitalisation Details'!C1528:C3870)),"Sep",'Hospitalisation Details'!C1528)</f>
        <v>Jun</v>
      </c>
      <c r="D1528" s="70">
        <v>22</v>
      </c>
      <c r="E1528" s="47" t="s">
        <v>1561</v>
      </c>
      <c r="F1528" s="80" t="s">
        <v>7485</v>
      </c>
      <c r="G1528" s="70">
        <v>62</v>
      </c>
      <c r="H1528" s="47">
        <v>0</v>
      </c>
      <c r="I1528" s="48">
        <v>12979.36</v>
      </c>
      <c r="J1528" s="47" t="s">
        <v>12</v>
      </c>
      <c r="K1528" s="47" t="s">
        <v>16</v>
      </c>
      <c r="L1528" s="47" t="s">
        <v>42</v>
      </c>
      <c r="M1528" s="20"/>
    </row>
    <row r="1529" spans="1:13" x14ac:dyDescent="0.25">
      <c r="A1529" s="47" t="str">
        <f>IF('Hospitalisation Details'!A1529:A3871="?","Unidentified",'Hospitalisation Details'!A1529)</f>
        <v>Id809</v>
      </c>
      <c r="B1529" s="47">
        <f>IF('Hospitalisation Details'!B1529="?",AVERAGE('Hospitalisation Details'!$B$2:$B$2344),'Hospitalisation Details'!B1529)</f>
        <v>1960</v>
      </c>
      <c r="C1529" s="79" t="str">
        <f>IF(OR(('Hospitalisation Details'!C1529="?"),ISBLANK('Hospitalisation Details'!C1529:C3871)),"Sep",'Hospitalisation Details'!C1529)</f>
        <v>Sep</v>
      </c>
      <c r="D1529" s="70">
        <v>23</v>
      </c>
      <c r="E1529" s="47" t="s">
        <v>1562</v>
      </c>
      <c r="F1529" s="80" t="s">
        <v>7486</v>
      </c>
      <c r="G1529" s="70">
        <v>62</v>
      </c>
      <c r="H1529" s="47">
        <v>0</v>
      </c>
      <c r="I1529" s="48">
        <v>12981.35</v>
      </c>
      <c r="J1529" s="47" t="s">
        <v>12</v>
      </c>
      <c r="K1529" s="47" t="s">
        <v>12</v>
      </c>
      <c r="L1529" s="47" t="s">
        <v>13</v>
      </c>
      <c r="M1529" s="20"/>
    </row>
    <row r="1530" spans="1:13" x14ac:dyDescent="0.25">
      <c r="A1530" s="47" t="str">
        <f>IF('Hospitalisation Details'!A1530:A3872="?","Unidentified",'Hospitalisation Details'!A1530)</f>
        <v>Id808</v>
      </c>
      <c r="B1530" s="47">
        <f>IF('Hospitalisation Details'!B1530="?",AVERAGE('Hospitalisation Details'!$B$2:$B$2344),'Hospitalisation Details'!B1530)</f>
        <v>1960</v>
      </c>
      <c r="C1530" s="79" t="str">
        <f>IF(OR(('Hospitalisation Details'!C1530="?"),ISBLANK('Hospitalisation Details'!C1530:C3872)),"Sep",'Hospitalisation Details'!C1530)</f>
        <v>Nov</v>
      </c>
      <c r="D1530" s="70">
        <v>28</v>
      </c>
      <c r="E1530" s="47" t="s">
        <v>1563</v>
      </c>
      <c r="F1530" s="80" t="s">
        <v>7487</v>
      </c>
      <c r="G1530" s="70">
        <v>62</v>
      </c>
      <c r="H1530" s="47">
        <v>0</v>
      </c>
      <c r="I1530" s="48">
        <v>12982.87</v>
      </c>
      <c r="J1530" s="47" t="s">
        <v>12</v>
      </c>
      <c r="K1530" s="47" t="s">
        <v>16</v>
      </c>
      <c r="L1530" s="47" t="s">
        <v>13</v>
      </c>
      <c r="M1530" s="20"/>
    </row>
    <row r="1531" spans="1:13" x14ac:dyDescent="0.25">
      <c r="A1531" s="47" t="str">
        <f>IF('Hospitalisation Details'!A1531:A3873="?","Unidentified",'Hospitalisation Details'!A1531)</f>
        <v>Id807</v>
      </c>
      <c r="B1531" s="47">
        <f>IF('Hospitalisation Details'!B1531="?",AVERAGE('Hospitalisation Details'!$B$2:$B$2344),'Hospitalisation Details'!B1531)</f>
        <v>1979</v>
      </c>
      <c r="C1531" s="79" t="str">
        <f>IF(OR(('Hospitalisation Details'!C1531="?"),ISBLANK('Hospitalisation Details'!C1531:C3873)),"Sep",'Hospitalisation Details'!C1531)</f>
        <v>Nov</v>
      </c>
      <c r="D1531" s="70">
        <v>27</v>
      </c>
      <c r="E1531" s="47" t="s">
        <v>1564</v>
      </c>
      <c r="F1531" s="80" t="s">
        <v>7488</v>
      </c>
      <c r="G1531" s="70">
        <v>43</v>
      </c>
      <c r="H1531" s="47">
        <v>2</v>
      </c>
      <c r="I1531" s="48">
        <v>12994.12</v>
      </c>
      <c r="J1531" s="47" t="s">
        <v>12</v>
      </c>
      <c r="K1531" s="47" t="s">
        <v>11</v>
      </c>
      <c r="L1531" s="47" t="s">
        <v>535</v>
      </c>
      <c r="M1531" s="20"/>
    </row>
    <row r="1532" spans="1:13" x14ac:dyDescent="0.25">
      <c r="A1532" s="47" t="str">
        <f>IF('Hospitalisation Details'!A1532:A3874="?","Unidentified",'Hospitalisation Details'!A1532)</f>
        <v>Id806</v>
      </c>
      <c r="B1532" s="47">
        <f>IF('Hospitalisation Details'!B1532="?",AVERAGE('Hospitalisation Details'!$B$2:$B$2344),'Hospitalisation Details'!B1532)</f>
        <v>1981</v>
      </c>
      <c r="C1532" s="79" t="str">
        <f>IF(OR(('Hospitalisation Details'!C1532="?"),ISBLANK('Hospitalisation Details'!C1532:C3874)),"Sep",'Hospitalisation Details'!C1532)</f>
        <v>Oct</v>
      </c>
      <c r="D1532" s="70">
        <v>30</v>
      </c>
      <c r="E1532" s="47" t="s">
        <v>1565</v>
      </c>
      <c r="F1532" s="80" t="s">
        <v>7489</v>
      </c>
      <c r="G1532" s="70">
        <v>41</v>
      </c>
      <c r="H1532" s="47">
        <v>1</v>
      </c>
      <c r="I1532" s="48">
        <v>13002.91</v>
      </c>
      <c r="J1532" s="47" t="s">
        <v>12</v>
      </c>
      <c r="K1532" s="47" t="s">
        <v>16</v>
      </c>
      <c r="L1532" s="47" t="s">
        <v>23</v>
      </c>
      <c r="M1532" s="20"/>
    </row>
    <row r="1533" spans="1:13" x14ac:dyDescent="0.25">
      <c r="A1533" s="47" t="str">
        <f>IF('Hospitalisation Details'!A1533:A3875="?","Unidentified",'Hospitalisation Details'!A1533)</f>
        <v>Id805</v>
      </c>
      <c r="B1533" s="47">
        <f>IF('Hospitalisation Details'!B1533="?",AVERAGE('Hospitalisation Details'!$B$2:$B$2344),'Hospitalisation Details'!B1533)</f>
        <v>1962</v>
      </c>
      <c r="C1533" s="79" t="str">
        <f>IF(OR(('Hospitalisation Details'!C1533="?"),ISBLANK('Hospitalisation Details'!C1533:C3875)),"Sep",'Hospitalisation Details'!C1533)</f>
        <v>Jun</v>
      </c>
      <c r="D1533" s="70">
        <v>24</v>
      </c>
      <c r="E1533" s="47" t="s">
        <v>1566</v>
      </c>
      <c r="F1533" s="80" t="s">
        <v>7490</v>
      </c>
      <c r="G1533" s="70">
        <v>60</v>
      </c>
      <c r="H1533" s="47">
        <v>0</v>
      </c>
      <c r="I1533" s="48">
        <v>13004.95</v>
      </c>
      <c r="J1533" s="47" t="s">
        <v>12</v>
      </c>
      <c r="K1533" s="47" t="s">
        <v>16</v>
      </c>
      <c r="L1533" s="47" t="s">
        <v>23</v>
      </c>
      <c r="M1533" s="20"/>
    </row>
    <row r="1534" spans="1:13" x14ac:dyDescent="0.25">
      <c r="A1534" s="47" t="str">
        <f>IF('Hospitalisation Details'!A1534:A3876="?","Unidentified",'Hospitalisation Details'!A1534)</f>
        <v>Id804</v>
      </c>
      <c r="B1534" s="47">
        <f>IF('Hospitalisation Details'!B1534="?",AVERAGE('Hospitalisation Details'!$B$2:$B$2344),'Hospitalisation Details'!B1534)</f>
        <v>1969</v>
      </c>
      <c r="C1534" s="79" t="str">
        <f>IF(OR(('Hospitalisation Details'!C1534="?"),ISBLANK('Hospitalisation Details'!C1534:C3876)),"Sep",'Hospitalisation Details'!C1534)</f>
        <v>Dec</v>
      </c>
      <c r="D1534" s="70">
        <v>13</v>
      </c>
      <c r="E1534" s="47" t="s">
        <v>1567</v>
      </c>
      <c r="F1534" s="80" t="s">
        <v>7491</v>
      </c>
      <c r="G1534" s="70">
        <v>53</v>
      </c>
      <c r="H1534" s="47">
        <v>0</v>
      </c>
      <c r="I1534" s="48">
        <v>13008.07</v>
      </c>
      <c r="J1534" s="47" t="s">
        <v>12</v>
      </c>
      <c r="K1534" s="47" t="s">
        <v>12</v>
      </c>
      <c r="L1534" s="47" t="s">
        <v>23</v>
      </c>
      <c r="M1534" s="20"/>
    </row>
    <row r="1535" spans="1:13" x14ac:dyDescent="0.25">
      <c r="A1535" s="47" t="str">
        <f>IF('Hospitalisation Details'!A1535:A3877="?","Unidentified",'Hospitalisation Details'!A1535)</f>
        <v>Id803</v>
      </c>
      <c r="B1535" s="47">
        <f>IF('Hospitalisation Details'!B1535="?",AVERAGE('Hospitalisation Details'!$B$2:$B$2344),'Hospitalisation Details'!B1535)</f>
        <v>1972</v>
      </c>
      <c r="C1535" s="79" t="str">
        <f>IF(OR(('Hospitalisation Details'!C1535="?"),ISBLANK('Hospitalisation Details'!C1535:C3877)),"Sep",'Hospitalisation Details'!C1535)</f>
        <v>Sep</v>
      </c>
      <c r="D1535" s="70">
        <v>27</v>
      </c>
      <c r="E1535" s="47" t="s">
        <v>1568</v>
      </c>
      <c r="F1535" s="80" t="s">
        <v>7492</v>
      </c>
      <c r="G1535" s="70">
        <v>50</v>
      </c>
      <c r="H1535" s="47">
        <v>0</v>
      </c>
      <c r="I1535" s="48">
        <v>13010.86</v>
      </c>
      <c r="J1535" s="47" t="s">
        <v>12</v>
      </c>
      <c r="K1535" s="47" t="s">
        <v>11</v>
      </c>
      <c r="L1535" s="47" t="s">
        <v>23</v>
      </c>
      <c r="M1535" s="20"/>
    </row>
    <row r="1536" spans="1:13" x14ac:dyDescent="0.25">
      <c r="A1536" s="47" t="str">
        <f>IF('Hospitalisation Details'!A1536:A3878="?","Unidentified",'Hospitalisation Details'!A1536)</f>
        <v>Id802</v>
      </c>
      <c r="B1536" s="47">
        <f>IF('Hospitalisation Details'!B1536="?",AVERAGE('Hospitalisation Details'!$B$2:$B$2344),'Hospitalisation Details'!B1536)</f>
        <v>1962</v>
      </c>
      <c r="C1536" s="79" t="str">
        <f>IF(OR(('Hospitalisation Details'!C1536="?"),ISBLANK('Hospitalisation Details'!C1536:C3878)),"Sep",'Hospitalisation Details'!C1536)</f>
        <v>Jul</v>
      </c>
      <c r="D1536" s="70">
        <v>20</v>
      </c>
      <c r="E1536" s="47" t="s">
        <v>1569</v>
      </c>
      <c r="F1536" s="80" t="s">
        <v>7493</v>
      </c>
      <c r="G1536" s="70">
        <v>60</v>
      </c>
      <c r="H1536" s="47">
        <v>0</v>
      </c>
      <c r="I1536" s="48">
        <v>13012.21</v>
      </c>
      <c r="J1536" s="47" t="s">
        <v>12</v>
      </c>
      <c r="K1536" s="47" t="s">
        <v>16</v>
      </c>
      <c r="L1536" s="47" t="s">
        <v>23</v>
      </c>
      <c r="M1536" s="20"/>
    </row>
    <row r="1537" spans="1:13" x14ac:dyDescent="0.25">
      <c r="A1537" s="47" t="str">
        <f>IF('Hospitalisation Details'!A1537:A3879="?","Unidentified",'Hospitalisation Details'!A1537)</f>
        <v>Id801</v>
      </c>
      <c r="B1537" s="47">
        <f>IF('Hospitalisation Details'!B1537="?",AVERAGE('Hospitalisation Details'!$B$2:$B$2344),'Hospitalisation Details'!B1537)</f>
        <v>1964</v>
      </c>
      <c r="C1537" s="79" t="str">
        <f>IF(OR(('Hospitalisation Details'!C1537="?"),ISBLANK('Hospitalisation Details'!C1537:C3879)),"Sep",'Hospitalisation Details'!C1537)</f>
        <v>Sep</v>
      </c>
      <c r="D1537" s="70">
        <v>23</v>
      </c>
      <c r="E1537" s="47" t="s">
        <v>1570</v>
      </c>
      <c r="F1537" s="80" t="s">
        <v>7494</v>
      </c>
      <c r="G1537" s="70">
        <v>58</v>
      </c>
      <c r="H1537" s="47">
        <v>1</v>
      </c>
      <c r="I1537" s="48">
        <v>13019.16</v>
      </c>
      <c r="J1537" s="47" t="s">
        <v>12</v>
      </c>
      <c r="K1537" s="47" t="s">
        <v>16</v>
      </c>
      <c r="L1537" s="47" t="s">
        <v>247</v>
      </c>
      <c r="M1537" s="20"/>
    </row>
    <row r="1538" spans="1:13" x14ac:dyDescent="0.25">
      <c r="A1538" s="47" t="str">
        <f>IF('Hospitalisation Details'!A1538:A3880="?","Unidentified",'Hospitalisation Details'!A1538)</f>
        <v>Id800</v>
      </c>
      <c r="B1538" s="47">
        <f>IF('Hospitalisation Details'!B1538="?",AVERAGE('Hospitalisation Details'!$B$2:$B$2344),'Hospitalisation Details'!B1538)</f>
        <v>1965</v>
      </c>
      <c r="C1538" s="79" t="str">
        <f>IF(OR(('Hospitalisation Details'!C1538="?"),ISBLANK('Hospitalisation Details'!C1538:C3880)),"Sep",'Hospitalisation Details'!C1538)</f>
        <v>Nov</v>
      </c>
      <c r="D1538" s="70">
        <v>4</v>
      </c>
      <c r="E1538" s="47" t="s">
        <v>1571</v>
      </c>
      <c r="F1538" s="80" t="s">
        <v>7495</v>
      </c>
      <c r="G1538" s="70">
        <v>57</v>
      </c>
      <c r="H1538" s="47">
        <v>0</v>
      </c>
      <c r="I1538" s="48">
        <v>13023.93</v>
      </c>
      <c r="J1538" s="47" t="s">
        <v>12</v>
      </c>
      <c r="K1538" s="47" t="s">
        <v>11</v>
      </c>
      <c r="L1538" s="47" t="s">
        <v>200</v>
      </c>
      <c r="M1538" s="20"/>
    </row>
    <row r="1539" spans="1:13" x14ac:dyDescent="0.25">
      <c r="A1539" s="47" t="str">
        <f>IF('Hospitalisation Details'!A1539:A3881="?","Unidentified",'Hospitalisation Details'!A1539)</f>
        <v>Id799</v>
      </c>
      <c r="B1539" s="47">
        <f>IF('Hospitalisation Details'!B1539="?",AVERAGE('Hospitalisation Details'!$B$2:$B$2344),'Hospitalisation Details'!B1539)</f>
        <v>1961</v>
      </c>
      <c r="C1539" s="79" t="str">
        <f>IF(OR(('Hospitalisation Details'!C1539="?"),ISBLANK('Hospitalisation Details'!C1539:C3881)),"Sep",'Hospitalisation Details'!C1539)</f>
        <v>Nov</v>
      </c>
      <c r="D1539" s="70">
        <v>9</v>
      </c>
      <c r="E1539" s="47" t="s">
        <v>1572</v>
      </c>
      <c r="F1539" s="80" t="s">
        <v>7496</v>
      </c>
      <c r="G1539" s="70">
        <v>61</v>
      </c>
      <c r="H1539" s="47">
        <v>0</v>
      </c>
      <c r="I1539" s="48">
        <v>13041.92</v>
      </c>
      <c r="J1539" s="47" t="s">
        <v>12</v>
      </c>
      <c r="K1539" s="47" t="s">
        <v>16</v>
      </c>
      <c r="L1539" s="47" t="s">
        <v>42</v>
      </c>
      <c r="M1539" s="20"/>
    </row>
    <row r="1540" spans="1:13" x14ac:dyDescent="0.25">
      <c r="A1540" s="47" t="str">
        <f>IF('Hospitalisation Details'!A1540:A3882="?","Unidentified",'Hospitalisation Details'!A1540)</f>
        <v>Id798</v>
      </c>
      <c r="B1540" s="47">
        <f>IF('Hospitalisation Details'!B1540="?",AVERAGE('Hospitalisation Details'!$B$2:$B$2344),'Hospitalisation Details'!B1540)</f>
        <v>1969</v>
      </c>
      <c r="C1540" s="79" t="str">
        <f>IF(OR(('Hospitalisation Details'!C1540="?"),ISBLANK('Hospitalisation Details'!C1540:C3882)),"Sep",'Hospitalisation Details'!C1540)</f>
        <v>Sep</v>
      </c>
      <c r="D1540" s="70">
        <v>23</v>
      </c>
      <c r="E1540" s="47" t="s">
        <v>1573</v>
      </c>
      <c r="F1540" s="80" t="s">
        <v>7497</v>
      </c>
      <c r="G1540" s="70">
        <v>53</v>
      </c>
      <c r="H1540" s="47">
        <v>0</v>
      </c>
      <c r="I1540" s="48">
        <v>13044.41</v>
      </c>
      <c r="J1540" s="47" t="s">
        <v>12</v>
      </c>
      <c r="K1540" s="47" t="s">
        <v>16</v>
      </c>
      <c r="L1540" s="47" t="s">
        <v>23</v>
      </c>
      <c r="M1540" s="20"/>
    </row>
    <row r="1541" spans="1:13" x14ac:dyDescent="0.25">
      <c r="A1541" s="47" t="str">
        <f>IF('Hospitalisation Details'!A1541:A3883="?","Unidentified",'Hospitalisation Details'!A1541)</f>
        <v>Id797</v>
      </c>
      <c r="B1541" s="47">
        <f>IF('Hospitalisation Details'!B1541="?",AVERAGE('Hospitalisation Details'!$B$2:$B$2344),'Hospitalisation Details'!B1541)</f>
        <v>1967</v>
      </c>
      <c r="C1541" s="79" t="str">
        <f>IF(OR(('Hospitalisation Details'!C1541="?"),ISBLANK('Hospitalisation Details'!C1541:C3883)),"Sep",'Hospitalisation Details'!C1541)</f>
        <v>Aug</v>
      </c>
      <c r="D1541" s="70">
        <v>6</v>
      </c>
      <c r="E1541" s="47" t="s">
        <v>1574</v>
      </c>
      <c r="F1541" s="80" t="s">
        <v>7498</v>
      </c>
      <c r="G1541" s="70">
        <v>55</v>
      </c>
      <c r="H1541" s="47">
        <v>3</v>
      </c>
      <c r="I1541" s="48">
        <v>13047.33</v>
      </c>
      <c r="J1541" s="47" t="s">
        <v>12</v>
      </c>
      <c r="K1541" s="47" t="s">
        <v>12</v>
      </c>
      <c r="L1541" s="47" t="s">
        <v>247</v>
      </c>
      <c r="M1541" s="20"/>
    </row>
    <row r="1542" spans="1:13" x14ac:dyDescent="0.25">
      <c r="A1542" s="47" t="str">
        <f>IF('Hospitalisation Details'!A1542:A3884="?","Unidentified",'Hospitalisation Details'!A1542)</f>
        <v>Id796</v>
      </c>
      <c r="B1542" s="47">
        <f>IF('Hospitalisation Details'!B1542="?",AVERAGE('Hospitalisation Details'!$B$2:$B$2344),'Hospitalisation Details'!B1542)</f>
        <v>1985</v>
      </c>
      <c r="C1542" s="79" t="str">
        <f>IF(OR(('Hospitalisation Details'!C1542="?"),ISBLANK('Hospitalisation Details'!C1542:C3884)),"Sep",'Hospitalisation Details'!C1542)</f>
        <v>Oct</v>
      </c>
      <c r="D1542" s="70">
        <v>26</v>
      </c>
      <c r="E1542" s="47" t="s">
        <v>1575</v>
      </c>
      <c r="F1542" s="80" t="s">
        <v>7499</v>
      </c>
      <c r="G1542" s="70">
        <v>37</v>
      </c>
      <c r="H1542" s="47">
        <v>3</v>
      </c>
      <c r="I1542" s="48">
        <v>13051.22</v>
      </c>
      <c r="J1542" s="47" t="s">
        <v>12</v>
      </c>
      <c r="K1542" s="47" t="s">
        <v>16</v>
      </c>
      <c r="L1542" s="47" t="s">
        <v>535</v>
      </c>
      <c r="M1542" s="20"/>
    </row>
    <row r="1543" spans="1:13" x14ac:dyDescent="0.25">
      <c r="A1543" s="47" t="str">
        <f>IF('Hospitalisation Details'!A1543:A3885="?","Unidentified",'Hospitalisation Details'!A1543)</f>
        <v>Id795</v>
      </c>
      <c r="B1543" s="47">
        <f>IF('Hospitalisation Details'!B1543="?",AVERAGE('Hospitalisation Details'!$B$2:$B$2344),'Hospitalisation Details'!B1543)</f>
        <v>1961</v>
      </c>
      <c r="C1543" s="79" t="str">
        <f>IF(OR(('Hospitalisation Details'!C1543="?"),ISBLANK('Hospitalisation Details'!C1543:C3885)),"Sep",'Hospitalisation Details'!C1543)</f>
        <v>Nov</v>
      </c>
      <c r="D1543" s="70">
        <v>6</v>
      </c>
      <c r="E1543" s="47" t="s">
        <v>1576</v>
      </c>
      <c r="F1543" s="80" t="s">
        <v>7500</v>
      </c>
      <c r="G1543" s="70">
        <v>61</v>
      </c>
      <c r="H1543" s="47">
        <v>0</v>
      </c>
      <c r="I1543" s="48">
        <v>13063.88</v>
      </c>
      <c r="J1543" s="47" t="s">
        <v>12</v>
      </c>
      <c r="K1543" s="47" t="s">
        <v>11</v>
      </c>
      <c r="L1543" s="47" t="s">
        <v>42</v>
      </c>
      <c r="M1543" s="20"/>
    </row>
    <row r="1544" spans="1:13" x14ac:dyDescent="0.25">
      <c r="A1544" s="47" t="str">
        <f>IF('Hospitalisation Details'!A1544:A3886="?","Unidentified",'Hospitalisation Details'!A1544)</f>
        <v>Id794</v>
      </c>
      <c r="B1544" s="47">
        <f>IF('Hospitalisation Details'!B1544="?",AVERAGE('Hospitalisation Details'!$B$2:$B$2344),'Hospitalisation Details'!B1544)</f>
        <v>1978</v>
      </c>
      <c r="C1544" s="79" t="str">
        <f>IF(OR(('Hospitalisation Details'!C1544="?"),ISBLANK('Hospitalisation Details'!C1544:C3886)),"Sep",'Hospitalisation Details'!C1544)</f>
        <v>Jul</v>
      </c>
      <c r="D1544" s="70">
        <v>17</v>
      </c>
      <c r="E1544" s="47" t="s">
        <v>1577</v>
      </c>
      <c r="F1544" s="80" t="s">
        <v>6990</v>
      </c>
      <c r="G1544" s="70">
        <v>44</v>
      </c>
      <c r="H1544" s="47">
        <v>2</v>
      </c>
      <c r="I1544" s="48">
        <v>13101.74</v>
      </c>
      <c r="J1544" s="47" t="s">
        <v>12</v>
      </c>
      <c r="K1544" s="47" t="s">
        <v>11</v>
      </c>
      <c r="L1544" s="47" t="s">
        <v>535</v>
      </c>
      <c r="M1544" s="20"/>
    </row>
    <row r="1545" spans="1:13" x14ac:dyDescent="0.25">
      <c r="A1545" s="47" t="str">
        <f>IF('Hospitalisation Details'!A1545:A3887="?","Unidentified",'Hospitalisation Details'!A1545)</f>
        <v>Id793</v>
      </c>
      <c r="B1545" s="47">
        <f>IF('Hospitalisation Details'!B1545="?",AVERAGE('Hospitalisation Details'!$B$2:$B$2344),'Hospitalisation Details'!B1545)</f>
        <v>1971</v>
      </c>
      <c r="C1545" s="79" t="str">
        <f>IF(OR(('Hospitalisation Details'!C1545="?"),ISBLANK('Hospitalisation Details'!C1545:C3887)),"Sep",'Hospitalisation Details'!C1545)</f>
        <v>Oct</v>
      </c>
      <c r="D1545" s="70">
        <v>30</v>
      </c>
      <c r="E1545" s="47" t="s">
        <v>1578</v>
      </c>
      <c r="F1545" s="80" t="s">
        <v>7501</v>
      </c>
      <c r="G1545" s="70">
        <v>51</v>
      </c>
      <c r="H1545" s="47">
        <v>0</v>
      </c>
      <c r="I1545" s="48">
        <v>13110.79</v>
      </c>
      <c r="J1545" s="47" t="s">
        <v>12</v>
      </c>
      <c r="K1545" s="47" t="s">
        <v>11</v>
      </c>
      <c r="L1545" s="47" t="s">
        <v>42</v>
      </c>
      <c r="M1545" s="20"/>
    </row>
    <row r="1546" spans="1:13" x14ac:dyDescent="0.25">
      <c r="A1546" s="47" t="str">
        <f>IF('Hospitalisation Details'!A1546:A3888="?","Unidentified",'Hospitalisation Details'!A1546)</f>
        <v>Id792</v>
      </c>
      <c r="B1546" s="47">
        <f>IF('Hospitalisation Details'!B1546="?",AVERAGE('Hospitalisation Details'!$B$2:$B$2344),'Hospitalisation Details'!B1546)</f>
        <v>1962</v>
      </c>
      <c r="C1546" s="79" t="str">
        <f>IF(OR(('Hospitalisation Details'!C1546="?"),ISBLANK('Hospitalisation Details'!C1546:C3888)),"Sep",'Hospitalisation Details'!C1546)</f>
        <v>Aug</v>
      </c>
      <c r="D1546" s="70">
        <v>2</v>
      </c>
      <c r="E1546" s="47" t="s">
        <v>1579</v>
      </c>
      <c r="F1546" s="80" t="s">
        <v>7502</v>
      </c>
      <c r="G1546" s="70">
        <v>60</v>
      </c>
      <c r="H1546" s="47">
        <v>1</v>
      </c>
      <c r="I1546" s="48">
        <v>13112.6</v>
      </c>
      <c r="J1546" s="47" t="s">
        <v>12</v>
      </c>
      <c r="K1546" s="47" t="s">
        <v>12</v>
      </c>
      <c r="L1546" s="47" t="s">
        <v>23</v>
      </c>
      <c r="M1546" s="20"/>
    </row>
    <row r="1547" spans="1:13" x14ac:dyDescent="0.25">
      <c r="A1547" s="47" t="str">
        <f>IF('Hospitalisation Details'!A1547:A3889="?","Unidentified",'Hospitalisation Details'!A1547)</f>
        <v>Id791</v>
      </c>
      <c r="B1547" s="47">
        <f>IF('Hospitalisation Details'!B1547="?",AVERAGE('Hospitalisation Details'!$B$2:$B$2344),'Hospitalisation Details'!B1547)</f>
        <v>1992</v>
      </c>
      <c r="C1547" s="79" t="str">
        <f>IF(OR(('Hospitalisation Details'!C1547="?"),ISBLANK('Hospitalisation Details'!C1547:C3889)),"Sep",'Hospitalisation Details'!C1547)</f>
        <v>Aug</v>
      </c>
      <c r="D1547" s="70">
        <v>12</v>
      </c>
      <c r="E1547" s="47" t="s">
        <v>1580</v>
      </c>
      <c r="F1547" s="80" t="s">
        <v>6763</v>
      </c>
      <c r="G1547" s="70">
        <v>30</v>
      </c>
      <c r="H1547" s="47">
        <v>0</v>
      </c>
      <c r="I1547" s="48">
        <v>13113.51</v>
      </c>
      <c r="J1547" s="47" t="s">
        <v>12</v>
      </c>
      <c r="K1547" s="47" t="s">
        <v>11</v>
      </c>
      <c r="L1547" s="47" t="s">
        <v>535</v>
      </c>
      <c r="M1547" s="20"/>
    </row>
    <row r="1548" spans="1:13" x14ac:dyDescent="0.25">
      <c r="A1548" s="47" t="str">
        <f>IF('Hospitalisation Details'!A1548:A3890="?","Unidentified",'Hospitalisation Details'!A1548)</f>
        <v>Id790</v>
      </c>
      <c r="B1548" s="47">
        <f>IF('Hospitalisation Details'!B1548="?",AVERAGE('Hospitalisation Details'!$B$2:$B$2344),'Hospitalisation Details'!B1548)</f>
        <v>1963</v>
      </c>
      <c r="C1548" s="79" t="str">
        <f>IF(OR(('Hospitalisation Details'!C1548="?"),ISBLANK('Hospitalisation Details'!C1548:C3890)),"Sep",'Hospitalisation Details'!C1548)</f>
        <v>Sep</v>
      </c>
      <c r="D1548" s="70">
        <v>14</v>
      </c>
      <c r="E1548" s="47" t="s">
        <v>1581</v>
      </c>
      <c r="F1548" s="80" t="s">
        <v>7503</v>
      </c>
      <c r="G1548" s="70">
        <v>59</v>
      </c>
      <c r="H1548" s="47">
        <v>0</v>
      </c>
      <c r="I1548" s="48">
        <v>13116.84</v>
      </c>
      <c r="J1548" s="47" t="s">
        <v>12</v>
      </c>
      <c r="K1548" s="47" t="s">
        <v>16</v>
      </c>
      <c r="L1548" s="47" t="s">
        <v>23</v>
      </c>
      <c r="M1548" s="20"/>
    </row>
    <row r="1549" spans="1:13" x14ac:dyDescent="0.25">
      <c r="A1549" s="47" t="str">
        <f>IF('Hospitalisation Details'!A1549:A3891="?","Unidentified",'Hospitalisation Details'!A1549)</f>
        <v>Id789</v>
      </c>
      <c r="B1549" s="47">
        <f>IF('Hospitalisation Details'!B1549="?",AVERAGE('Hospitalisation Details'!$B$2:$B$2344),'Hospitalisation Details'!B1549)</f>
        <v>1999</v>
      </c>
      <c r="C1549" s="79" t="str">
        <f>IF(OR(('Hospitalisation Details'!C1549="?"),ISBLANK('Hospitalisation Details'!C1549:C3891)),"Sep",'Hospitalisation Details'!C1549)</f>
        <v>Aug</v>
      </c>
      <c r="D1549" s="70">
        <v>16</v>
      </c>
      <c r="E1549" s="47" t="s">
        <v>1582</v>
      </c>
      <c r="F1549" s="80" t="s">
        <v>7504</v>
      </c>
      <c r="G1549" s="70">
        <v>23</v>
      </c>
      <c r="H1549" s="47">
        <v>0</v>
      </c>
      <c r="I1549" s="48">
        <v>13126.68</v>
      </c>
      <c r="J1549" s="47" t="s">
        <v>12</v>
      </c>
      <c r="K1549" s="47" t="s">
        <v>12</v>
      </c>
      <c r="L1549" s="47" t="s">
        <v>42</v>
      </c>
      <c r="M1549" s="20"/>
    </row>
    <row r="1550" spans="1:13" x14ac:dyDescent="0.25">
      <c r="A1550" s="47" t="str">
        <f>IF('Hospitalisation Details'!A1550:A3892="?","Unidentified",'Hospitalisation Details'!A1550)</f>
        <v>Id788</v>
      </c>
      <c r="B1550" s="47">
        <f>IF('Hospitalisation Details'!B1550="?",AVERAGE('Hospitalisation Details'!$B$2:$B$2344),'Hospitalisation Details'!B1550)</f>
        <v>1961</v>
      </c>
      <c r="C1550" s="79" t="str">
        <f>IF(OR(('Hospitalisation Details'!C1550="?"),ISBLANK('Hospitalisation Details'!C1550:C3892)),"Sep",'Hospitalisation Details'!C1550)</f>
        <v>Sep</v>
      </c>
      <c r="D1550" s="70">
        <v>7</v>
      </c>
      <c r="E1550" s="47" t="s">
        <v>1583</v>
      </c>
      <c r="F1550" s="80" t="s">
        <v>7505</v>
      </c>
      <c r="G1550" s="70">
        <v>61</v>
      </c>
      <c r="H1550" s="47">
        <v>0</v>
      </c>
      <c r="I1550" s="48">
        <v>13129.6</v>
      </c>
      <c r="J1550" s="47" t="s">
        <v>12</v>
      </c>
      <c r="K1550" s="47" t="s">
        <v>11</v>
      </c>
      <c r="L1550" s="47" t="s">
        <v>356</v>
      </c>
      <c r="M1550" s="20"/>
    </row>
    <row r="1551" spans="1:13" x14ac:dyDescent="0.25">
      <c r="A1551" s="47" t="str">
        <f>IF('Hospitalisation Details'!A1551:A3893="?","Unidentified",'Hospitalisation Details'!A1551)</f>
        <v>Id787</v>
      </c>
      <c r="B1551" s="47">
        <f>IF('Hospitalisation Details'!B1551="?",AVERAGE('Hospitalisation Details'!$B$2:$B$2344),'Hospitalisation Details'!B1551)</f>
        <v>1961</v>
      </c>
      <c r="C1551" s="79" t="str">
        <f>IF(OR(('Hospitalisation Details'!C1551="?"),ISBLANK('Hospitalisation Details'!C1551:C3893)),"Sep",'Hospitalisation Details'!C1551)</f>
        <v>Dec</v>
      </c>
      <c r="D1551" s="70">
        <v>6</v>
      </c>
      <c r="E1551" s="47" t="s">
        <v>1584</v>
      </c>
      <c r="F1551" s="80" t="s">
        <v>7506</v>
      </c>
      <c r="G1551" s="70">
        <v>61</v>
      </c>
      <c r="H1551" s="47">
        <v>0</v>
      </c>
      <c r="I1551" s="48">
        <v>13143.34</v>
      </c>
      <c r="J1551" s="47" t="s">
        <v>12</v>
      </c>
      <c r="K1551" s="47" t="s">
        <v>11</v>
      </c>
      <c r="L1551" s="47" t="s">
        <v>516</v>
      </c>
      <c r="M1551" s="20"/>
    </row>
    <row r="1552" spans="1:13" x14ac:dyDescent="0.25">
      <c r="A1552" s="47" t="str">
        <f>IF('Hospitalisation Details'!A1552:A3894="?","Unidentified",'Hospitalisation Details'!A1552)</f>
        <v>Id786</v>
      </c>
      <c r="B1552" s="47">
        <f>IF('Hospitalisation Details'!B1552="?",AVERAGE('Hospitalisation Details'!$B$2:$B$2344),'Hospitalisation Details'!B1552)</f>
        <v>1961</v>
      </c>
      <c r="C1552" s="79" t="str">
        <f>IF(OR(('Hospitalisation Details'!C1552="?"),ISBLANK('Hospitalisation Details'!C1552:C3894)),"Sep",'Hospitalisation Details'!C1552)</f>
        <v>Dec</v>
      </c>
      <c r="D1552" s="70">
        <v>6</v>
      </c>
      <c r="E1552" s="47" t="s">
        <v>1585</v>
      </c>
      <c r="F1552" s="80" t="s">
        <v>7506</v>
      </c>
      <c r="G1552" s="70">
        <v>61</v>
      </c>
      <c r="H1552" s="47">
        <v>0</v>
      </c>
      <c r="I1552" s="48">
        <v>13143.86</v>
      </c>
      <c r="J1552" s="47" t="s">
        <v>12</v>
      </c>
      <c r="K1552" s="47" t="s">
        <v>11</v>
      </c>
      <c r="L1552" s="47" t="s">
        <v>168</v>
      </c>
      <c r="M1552" s="20"/>
    </row>
    <row r="1553" spans="1:13" x14ac:dyDescent="0.25">
      <c r="A1553" s="47" t="str">
        <f>IF('Hospitalisation Details'!A1553:A3895="?","Unidentified",'Hospitalisation Details'!A1553)</f>
        <v>Id785</v>
      </c>
      <c r="B1553" s="47">
        <f>IF('Hospitalisation Details'!B1553="?",AVERAGE('Hospitalisation Details'!$B$2:$B$2344),'Hospitalisation Details'!B1553)</f>
        <v>1962</v>
      </c>
      <c r="C1553" s="79" t="str">
        <f>IF(OR(('Hospitalisation Details'!C1553="?"),ISBLANK('Hospitalisation Details'!C1553:C3895)),"Sep",'Hospitalisation Details'!C1553)</f>
        <v>Aug</v>
      </c>
      <c r="D1553" s="70">
        <v>5</v>
      </c>
      <c r="E1553" s="47" t="s">
        <v>1586</v>
      </c>
      <c r="F1553" s="80" t="s">
        <v>7507</v>
      </c>
      <c r="G1553" s="70">
        <v>60</v>
      </c>
      <c r="H1553" s="47">
        <v>0</v>
      </c>
      <c r="I1553" s="48">
        <v>13204.29</v>
      </c>
      <c r="J1553" s="47" t="s">
        <v>12</v>
      </c>
      <c r="K1553" s="47" t="s">
        <v>16</v>
      </c>
      <c r="L1553" s="47" t="s">
        <v>247</v>
      </c>
      <c r="M1553" s="20"/>
    </row>
    <row r="1554" spans="1:13" x14ac:dyDescent="0.25">
      <c r="A1554" s="47" t="str">
        <f>IF('Hospitalisation Details'!A1554:A3896="?","Unidentified",'Hospitalisation Details'!A1554)</f>
        <v>Id784</v>
      </c>
      <c r="B1554" s="70">
        <f>IF('Hospitalisation Details'!B1554="?",AVERAGE('Hospitalisation Details'!$B$2:$B$2344),'Hospitalisation Details'!B1554)</f>
        <v>1982</v>
      </c>
      <c r="C1554" s="79" t="str">
        <f>IF(OR(('Hospitalisation Details'!C1554="?"),ISBLANK('Hospitalisation Details'!C1554:C3896)),"Sep",'Hospitalisation Details'!C1554)</f>
        <v>Oct</v>
      </c>
      <c r="D1554" s="70">
        <v>15</v>
      </c>
      <c r="E1554" s="47" t="s">
        <v>1587</v>
      </c>
      <c r="F1554" s="80" t="s">
        <v>7508</v>
      </c>
      <c r="G1554" s="70">
        <v>40</v>
      </c>
      <c r="H1554" s="47">
        <v>3</v>
      </c>
      <c r="I1554" s="48">
        <v>13214.43</v>
      </c>
      <c r="J1554" s="47" t="s">
        <v>12</v>
      </c>
      <c r="K1554" s="47" t="s">
        <v>11</v>
      </c>
      <c r="L1554" s="47" t="s">
        <v>23</v>
      </c>
      <c r="M1554" s="20"/>
    </row>
    <row r="1555" spans="1:13" x14ac:dyDescent="0.25">
      <c r="A1555" s="47" t="str">
        <f>IF('Hospitalisation Details'!A1555:A3897="?","Unidentified",'Hospitalisation Details'!A1555)</f>
        <v>Id783</v>
      </c>
      <c r="B1555" s="47">
        <f>IF('Hospitalisation Details'!B1555="?",AVERAGE('Hospitalisation Details'!$B$2:$B$2344),'Hospitalisation Details'!B1555)</f>
        <v>1962</v>
      </c>
      <c r="C1555" s="79" t="str">
        <f>IF(OR(('Hospitalisation Details'!C1555="?"),ISBLANK('Hospitalisation Details'!C1555:C3897)),"Sep",'Hospitalisation Details'!C1555)</f>
        <v>Dec</v>
      </c>
      <c r="D1555" s="70">
        <v>7</v>
      </c>
      <c r="E1555" s="47" t="s">
        <v>1588</v>
      </c>
      <c r="F1555" s="80" t="s">
        <v>7509</v>
      </c>
      <c r="G1555" s="70">
        <v>60</v>
      </c>
      <c r="H1555" s="47">
        <v>0</v>
      </c>
      <c r="I1555" s="48">
        <v>13217.09</v>
      </c>
      <c r="J1555" s="47" t="s">
        <v>12</v>
      </c>
      <c r="K1555" s="47" t="s">
        <v>16</v>
      </c>
      <c r="L1555" s="47" t="s">
        <v>247</v>
      </c>
      <c r="M1555" s="20"/>
    </row>
    <row r="1556" spans="1:13" x14ac:dyDescent="0.25">
      <c r="A1556" s="47" t="str">
        <f>IF('Hospitalisation Details'!A1556:A3898="?","Unidentified",'Hospitalisation Details'!A1556)</f>
        <v>Id782</v>
      </c>
      <c r="B1556" s="47">
        <f>IF('Hospitalisation Details'!B1556="?",AVERAGE('Hospitalisation Details'!$B$2:$B$2344),'Hospitalisation Details'!B1556)</f>
        <v>1965</v>
      </c>
      <c r="C1556" s="79" t="str">
        <f>IF(OR(('Hospitalisation Details'!C1556="?"),ISBLANK('Hospitalisation Details'!C1556:C3898)),"Sep",'Hospitalisation Details'!C1556)</f>
        <v>Nov</v>
      </c>
      <c r="D1556" s="70">
        <v>13</v>
      </c>
      <c r="E1556" s="47" t="s">
        <v>1589</v>
      </c>
      <c r="F1556" s="80" t="s">
        <v>7510</v>
      </c>
      <c r="G1556" s="70">
        <v>57</v>
      </c>
      <c r="H1556" s="47">
        <v>2</v>
      </c>
      <c r="I1556" s="48">
        <v>13224.06</v>
      </c>
      <c r="J1556" s="47" t="s">
        <v>12</v>
      </c>
      <c r="K1556" s="47" t="s">
        <v>12</v>
      </c>
      <c r="L1556" s="47" t="s">
        <v>247</v>
      </c>
      <c r="M1556" s="20"/>
    </row>
    <row r="1557" spans="1:13" x14ac:dyDescent="0.25">
      <c r="A1557" s="47" t="str">
        <f>IF('Hospitalisation Details'!A1557:A3899="?","Unidentified",'Hospitalisation Details'!A1557)</f>
        <v>Id781</v>
      </c>
      <c r="B1557" s="47">
        <f>IF('Hospitalisation Details'!B1557="?",AVERAGE('Hospitalisation Details'!$B$2:$B$2344),'Hospitalisation Details'!B1557)</f>
        <v>1962</v>
      </c>
      <c r="C1557" s="79" t="str">
        <f>IF(OR(('Hospitalisation Details'!C1557="?"),ISBLANK('Hospitalisation Details'!C1557:C3899)),"Sep",'Hospitalisation Details'!C1557)</f>
        <v>Nov</v>
      </c>
      <c r="D1557" s="70">
        <v>24</v>
      </c>
      <c r="E1557" s="47" t="s">
        <v>1590</v>
      </c>
      <c r="F1557" s="80" t="s">
        <v>7511</v>
      </c>
      <c r="G1557" s="70">
        <v>60</v>
      </c>
      <c r="H1557" s="47">
        <v>1</v>
      </c>
      <c r="I1557" s="48">
        <v>13224.69</v>
      </c>
      <c r="J1557" s="47" t="s">
        <v>12</v>
      </c>
      <c r="K1557" s="47" t="s">
        <v>11</v>
      </c>
      <c r="L1557" s="47" t="s">
        <v>42</v>
      </c>
      <c r="M1557" s="20"/>
    </row>
    <row r="1558" spans="1:13" x14ac:dyDescent="0.25">
      <c r="A1558" s="47" t="str">
        <f>IF('Hospitalisation Details'!A1558:A3900="?","Unidentified",'Hospitalisation Details'!A1558)</f>
        <v>Id780</v>
      </c>
      <c r="B1558" s="47">
        <f>IF('Hospitalisation Details'!B1558="?",AVERAGE('Hospitalisation Details'!$B$2:$B$2344),'Hospitalisation Details'!B1558)</f>
        <v>1962</v>
      </c>
      <c r="C1558" s="79" t="str">
        <f>IF(OR(('Hospitalisation Details'!C1558="?"),ISBLANK('Hospitalisation Details'!C1558:C3900)),"Sep",'Hospitalisation Details'!C1558)</f>
        <v>Oct</v>
      </c>
      <c r="D1558" s="70">
        <v>11</v>
      </c>
      <c r="E1558" s="47" t="s">
        <v>1591</v>
      </c>
      <c r="F1558" s="80" t="s">
        <v>7512</v>
      </c>
      <c r="G1558" s="70">
        <v>60</v>
      </c>
      <c r="H1558" s="47">
        <v>0</v>
      </c>
      <c r="I1558" s="48">
        <v>13228.85</v>
      </c>
      <c r="J1558" s="47" t="s">
        <v>12</v>
      </c>
      <c r="K1558" s="47" t="s">
        <v>12</v>
      </c>
      <c r="L1558" s="47" t="s">
        <v>249</v>
      </c>
      <c r="M1558" s="20"/>
    </row>
    <row r="1559" spans="1:13" x14ac:dyDescent="0.25">
      <c r="A1559" s="47" t="str">
        <f>IF('Hospitalisation Details'!A1559:A3901="?","Unidentified",'Hospitalisation Details'!A1559)</f>
        <v>Id779</v>
      </c>
      <c r="B1559" s="47">
        <f>IF('Hospitalisation Details'!B1559="?",AVERAGE('Hospitalisation Details'!$B$2:$B$2344),'Hospitalisation Details'!B1559)</f>
        <v>1994</v>
      </c>
      <c r="C1559" s="79" t="str">
        <f>IF(OR(('Hospitalisation Details'!C1559="?"),ISBLANK('Hospitalisation Details'!C1559:C3901)),"Sep",'Hospitalisation Details'!C1559)</f>
        <v>Jul</v>
      </c>
      <c r="D1559" s="70">
        <v>1</v>
      </c>
      <c r="E1559" s="47" t="s">
        <v>1592</v>
      </c>
      <c r="F1559" s="80" t="s">
        <v>6391</v>
      </c>
      <c r="G1559" s="70">
        <v>28</v>
      </c>
      <c r="H1559" s="47">
        <v>0</v>
      </c>
      <c r="I1559" s="48">
        <v>13292.52</v>
      </c>
      <c r="J1559" s="47" t="s">
        <v>12</v>
      </c>
      <c r="K1559" s="47" t="s">
        <v>12</v>
      </c>
      <c r="L1559" s="47" t="s">
        <v>23</v>
      </c>
      <c r="M1559" s="20"/>
    </row>
    <row r="1560" spans="1:13" x14ac:dyDescent="0.25">
      <c r="A1560" s="47" t="str">
        <f>IF('Hospitalisation Details'!A1560:A3902="?","Unidentified",'Hospitalisation Details'!A1560)</f>
        <v>Id778</v>
      </c>
      <c r="B1560" s="47">
        <f>IF('Hospitalisation Details'!B1560="?",AVERAGE('Hospitalisation Details'!$B$2:$B$2344),'Hospitalisation Details'!B1560)</f>
        <v>1976</v>
      </c>
      <c r="C1560" s="79" t="str">
        <f>IF(OR(('Hospitalisation Details'!C1560="?"),ISBLANK('Hospitalisation Details'!C1560:C3902)),"Sep",'Hospitalisation Details'!C1560)</f>
        <v>Aug</v>
      </c>
      <c r="D1560" s="70">
        <v>23</v>
      </c>
      <c r="E1560" s="47" t="s">
        <v>1593</v>
      </c>
      <c r="F1560" s="80" t="s">
        <v>7513</v>
      </c>
      <c r="G1560" s="70">
        <v>46</v>
      </c>
      <c r="H1560" s="47">
        <v>2</v>
      </c>
      <c r="I1560" s="48">
        <v>13333.71</v>
      </c>
      <c r="J1560" s="47" t="s">
        <v>12</v>
      </c>
      <c r="K1560" s="47" t="s">
        <v>11</v>
      </c>
      <c r="L1560" s="47" t="s">
        <v>23</v>
      </c>
      <c r="M1560" s="20"/>
    </row>
    <row r="1561" spans="1:13" x14ac:dyDescent="0.25">
      <c r="A1561" s="47" t="str">
        <f>IF('Hospitalisation Details'!A1561:A3903="?","Unidentified",'Hospitalisation Details'!A1561)</f>
        <v>Id777</v>
      </c>
      <c r="B1561" s="47">
        <f>IF('Hospitalisation Details'!B1561="?",AVERAGE('Hospitalisation Details'!$B$2:$B$2344),'Hospitalisation Details'!B1561)</f>
        <v>1960</v>
      </c>
      <c r="C1561" s="79" t="str">
        <f>IF(OR(('Hospitalisation Details'!C1561="?"),ISBLANK('Hospitalisation Details'!C1561:C3903)),"Sep",'Hospitalisation Details'!C1561)</f>
        <v>Nov</v>
      </c>
      <c r="D1561" s="70">
        <v>11</v>
      </c>
      <c r="E1561" s="47" t="s">
        <v>1594</v>
      </c>
      <c r="F1561" s="80" t="s">
        <v>7514</v>
      </c>
      <c r="G1561" s="70">
        <v>62</v>
      </c>
      <c r="H1561" s="47">
        <v>0</v>
      </c>
      <c r="I1561" s="48">
        <v>13352.1</v>
      </c>
      <c r="J1561" s="47" t="s">
        <v>12</v>
      </c>
      <c r="K1561" s="47" t="s">
        <v>16</v>
      </c>
      <c r="L1561" s="47" t="s">
        <v>23</v>
      </c>
      <c r="M1561" s="20"/>
    </row>
    <row r="1562" spans="1:13" x14ac:dyDescent="0.25">
      <c r="A1562" s="47" t="str">
        <f>IF('Hospitalisation Details'!A1562:A3904="?","Unidentified",'Hospitalisation Details'!A1562)</f>
        <v>Id776</v>
      </c>
      <c r="B1562" s="47">
        <f>IF('Hospitalisation Details'!B1562="?",AVERAGE('Hospitalisation Details'!$B$2:$B$2344),'Hospitalisation Details'!B1562)</f>
        <v>1990</v>
      </c>
      <c r="C1562" s="79" t="str">
        <f>IF(OR(('Hospitalisation Details'!C1562="?"),ISBLANK('Hospitalisation Details'!C1562:C3904)),"Sep",'Hospitalisation Details'!C1562)</f>
        <v>Oct</v>
      </c>
      <c r="D1562" s="70">
        <v>2</v>
      </c>
      <c r="E1562" s="47" t="s">
        <v>1595</v>
      </c>
      <c r="F1562" s="80" t="s">
        <v>7515</v>
      </c>
      <c r="G1562" s="70">
        <v>32</v>
      </c>
      <c r="H1562" s="47">
        <v>3</v>
      </c>
      <c r="I1562" s="48">
        <v>13360.94</v>
      </c>
      <c r="J1562" s="47" t="s">
        <v>12</v>
      </c>
      <c r="K1562" s="47" t="s">
        <v>16</v>
      </c>
      <c r="L1562" s="47" t="s">
        <v>23</v>
      </c>
      <c r="M1562" s="20"/>
    </row>
    <row r="1563" spans="1:13" x14ac:dyDescent="0.25">
      <c r="A1563" s="47" t="str">
        <f>IF('Hospitalisation Details'!A1563:A3905="?","Unidentified",'Hospitalisation Details'!A1563)</f>
        <v>Id775</v>
      </c>
      <c r="B1563" s="47">
        <f>IF('Hospitalisation Details'!B1563="?",AVERAGE('Hospitalisation Details'!$B$2:$B$2344),'Hospitalisation Details'!B1563)</f>
        <v>1964</v>
      </c>
      <c r="C1563" s="79" t="str">
        <f>IF(OR(('Hospitalisation Details'!C1563="?"),ISBLANK('Hospitalisation Details'!C1563:C3905)),"Sep",'Hospitalisation Details'!C1563)</f>
        <v>Sep</v>
      </c>
      <c r="D1563" s="70">
        <v>24</v>
      </c>
      <c r="E1563" s="47" t="s">
        <v>1596</v>
      </c>
      <c r="F1563" s="80" t="s">
        <v>7516</v>
      </c>
      <c r="G1563" s="70">
        <v>58</v>
      </c>
      <c r="H1563" s="47">
        <v>0</v>
      </c>
      <c r="I1563" s="48">
        <v>13375.76</v>
      </c>
      <c r="J1563" s="47" t="s">
        <v>12</v>
      </c>
      <c r="K1563" s="47" t="s">
        <v>11</v>
      </c>
      <c r="L1563" s="47" t="s">
        <v>200</v>
      </c>
      <c r="M1563" s="20"/>
    </row>
    <row r="1564" spans="1:13" x14ac:dyDescent="0.25">
      <c r="A1564" s="47" t="str">
        <f>IF('Hospitalisation Details'!A1564:A3906="?","Unidentified",'Hospitalisation Details'!A1564)</f>
        <v>Id774</v>
      </c>
      <c r="B1564" s="47">
        <f>IF('Hospitalisation Details'!B1564="?",AVERAGE('Hospitalisation Details'!$B$2:$B$2344),'Hospitalisation Details'!B1564)</f>
        <v>1979</v>
      </c>
      <c r="C1564" s="79" t="str">
        <f>IF(OR(('Hospitalisation Details'!C1564="?"),ISBLANK('Hospitalisation Details'!C1564:C3906)),"Sep",'Hospitalisation Details'!C1564)</f>
        <v>Sep</v>
      </c>
      <c r="D1564" s="70">
        <v>30</v>
      </c>
      <c r="E1564" s="47" t="s">
        <v>1597</v>
      </c>
      <c r="F1564" s="80" t="s">
        <v>7517</v>
      </c>
      <c r="G1564" s="70">
        <v>43</v>
      </c>
      <c r="H1564" s="47">
        <v>2</v>
      </c>
      <c r="I1564" s="48">
        <v>13377.41</v>
      </c>
      <c r="J1564" s="47" t="s">
        <v>12</v>
      </c>
      <c r="K1564" s="47" t="s">
        <v>12</v>
      </c>
      <c r="L1564" s="47" t="s">
        <v>535</v>
      </c>
      <c r="M1564" s="20"/>
    </row>
    <row r="1565" spans="1:13" x14ac:dyDescent="0.25">
      <c r="A1565" s="47" t="str">
        <f>IF('Hospitalisation Details'!A1565:A3907="?","Unidentified",'Hospitalisation Details'!A1565)</f>
        <v>Id773</v>
      </c>
      <c r="B1565" s="47">
        <f>IF('Hospitalisation Details'!B1565="?",AVERAGE('Hospitalisation Details'!$B$2:$B$2344),'Hospitalisation Details'!B1565)</f>
        <v>1984</v>
      </c>
      <c r="C1565" s="79" t="str">
        <f>IF(OR(('Hospitalisation Details'!C1565="?"),ISBLANK('Hospitalisation Details'!C1565:C3907)),"Sep",'Hospitalisation Details'!C1565)</f>
        <v>Jun</v>
      </c>
      <c r="D1565" s="70">
        <v>6</v>
      </c>
      <c r="E1565" s="47" t="s">
        <v>1598</v>
      </c>
      <c r="F1565" s="80" t="s">
        <v>7518</v>
      </c>
      <c r="G1565" s="70">
        <v>39</v>
      </c>
      <c r="H1565" s="47">
        <v>3</v>
      </c>
      <c r="I1565" s="48">
        <v>13383.67</v>
      </c>
      <c r="J1565" s="47" t="s">
        <v>12</v>
      </c>
      <c r="K1565" s="47" t="s">
        <v>11</v>
      </c>
      <c r="L1565" s="47" t="s">
        <v>249</v>
      </c>
      <c r="M1565" s="20"/>
    </row>
    <row r="1566" spans="1:13" x14ac:dyDescent="0.25">
      <c r="A1566" s="47" t="str">
        <f>IF('Hospitalisation Details'!A1566:A3908="?","Unidentified",'Hospitalisation Details'!A1566)</f>
        <v>Id772</v>
      </c>
      <c r="B1566" s="47">
        <f>IF('Hospitalisation Details'!B1566="?",AVERAGE('Hospitalisation Details'!$B$2:$B$2344),'Hospitalisation Details'!B1566)</f>
        <v>1959</v>
      </c>
      <c r="C1566" s="79" t="str">
        <f>IF(OR(('Hospitalisation Details'!C1566="?"),ISBLANK('Hospitalisation Details'!C1566:C3908)),"Sep",'Hospitalisation Details'!C1566)</f>
        <v>Dec</v>
      </c>
      <c r="D1566" s="70">
        <v>9</v>
      </c>
      <c r="E1566" s="47" t="s">
        <v>1599</v>
      </c>
      <c r="F1566" s="80" t="s">
        <v>7519</v>
      </c>
      <c r="G1566" s="70">
        <v>63</v>
      </c>
      <c r="H1566" s="47">
        <v>0</v>
      </c>
      <c r="I1566" s="48">
        <v>13390.56</v>
      </c>
      <c r="J1566" s="47" t="s">
        <v>12</v>
      </c>
      <c r="K1566" s="47" t="s">
        <v>12</v>
      </c>
      <c r="L1566" s="47" t="s">
        <v>42</v>
      </c>
      <c r="M1566" s="20"/>
    </row>
    <row r="1567" spans="1:13" x14ac:dyDescent="0.25">
      <c r="A1567" s="47" t="str">
        <f>IF('Hospitalisation Details'!A1567:A3909="?","Unidentified",'Hospitalisation Details'!A1567)</f>
        <v>Id771</v>
      </c>
      <c r="B1567" s="47">
        <f>IF('Hospitalisation Details'!B1567="?",AVERAGE('Hospitalisation Details'!$B$2:$B$2344),'Hospitalisation Details'!B1567)</f>
        <v>1959</v>
      </c>
      <c r="C1567" s="79" t="str">
        <f>IF(OR(('Hospitalisation Details'!C1567="?"),ISBLANK('Hospitalisation Details'!C1567:C3909)),"Sep",'Hospitalisation Details'!C1567)</f>
        <v>Nov</v>
      </c>
      <c r="D1567" s="70">
        <v>25</v>
      </c>
      <c r="E1567" s="47" t="s">
        <v>1600</v>
      </c>
      <c r="F1567" s="80" t="s">
        <v>7520</v>
      </c>
      <c r="G1567" s="70">
        <v>63</v>
      </c>
      <c r="H1567" s="47">
        <v>0</v>
      </c>
      <c r="I1567" s="48">
        <v>13393.76</v>
      </c>
      <c r="J1567" s="47" t="s">
        <v>12</v>
      </c>
      <c r="K1567" s="47" t="s">
        <v>16</v>
      </c>
      <c r="L1567" s="47" t="s">
        <v>42</v>
      </c>
      <c r="M1567" s="20"/>
    </row>
    <row r="1568" spans="1:13" x14ac:dyDescent="0.25">
      <c r="A1568" s="47" t="str">
        <f>IF('Hospitalisation Details'!A1568:A3910="?","Unidentified",'Hospitalisation Details'!A1568)</f>
        <v>Id770</v>
      </c>
      <c r="B1568" s="47">
        <f>IF('Hospitalisation Details'!B1568="?",AVERAGE('Hospitalisation Details'!$B$2:$B$2344),'Hospitalisation Details'!B1568)</f>
        <v>1959</v>
      </c>
      <c r="C1568" s="79" t="str">
        <f>IF(OR(('Hospitalisation Details'!C1568="?"),ISBLANK('Hospitalisation Details'!C1568:C3910)),"Sep",'Hospitalisation Details'!C1568)</f>
        <v>Dec</v>
      </c>
      <c r="D1568" s="70">
        <v>20</v>
      </c>
      <c r="E1568" s="47" t="s">
        <v>1601</v>
      </c>
      <c r="F1568" s="80" t="s">
        <v>7521</v>
      </c>
      <c r="G1568" s="70">
        <v>63</v>
      </c>
      <c r="H1568" s="47">
        <v>0</v>
      </c>
      <c r="I1568" s="48">
        <v>13405.39</v>
      </c>
      <c r="J1568" s="47" t="s">
        <v>12</v>
      </c>
      <c r="K1568" s="47" t="s">
        <v>12</v>
      </c>
      <c r="L1568" s="47" t="s">
        <v>13</v>
      </c>
      <c r="M1568" s="20"/>
    </row>
    <row r="1569" spans="1:13" x14ac:dyDescent="0.25">
      <c r="A1569" s="47" t="str">
        <f>IF('Hospitalisation Details'!A1569:A3911="?","Unidentified",'Hospitalisation Details'!A1569)</f>
        <v>Id769</v>
      </c>
      <c r="B1569" s="47">
        <f>IF('Hospitalisation Details'!B1569="?",AVERAGE('Hospitalisation Details'!$B$2:$B$2344),'Hospitalisation Details'!B1569)</f>
        <v>1992</v>
      </c>
      <c r="C1569" s="79" t="str">
        <f>IF(OR(('Hospitalisation Details'!C1569="?"),ISBLANK('Hospitalisation Details'!C1569:C3911)),"Sep",'Hospitalisation Details'!C1569)</f>
        <v>Dec</v>
      </c>
      <c r="D1569" s="70">
        <v>19</v>
      </c>
      <c r="E1569" s="47" t="s">
        <v>1602</v>
      </c>
      <c r="F1569" s="80" t="s">
        <v>7522</v>
      </c>
      <c r="G1569" s="70">
        <v>30</v>
      </c>
      <c r="H1569" s="47">
        <v>0</v>
      </c>
      <c r="I1569" s="48">
        <v>13412.97</v>
      </c>
      <c r="J1569" s="47" t="s">
        <v>12</v>
      </c>
      <c r="K1569" s="47" t="s">
        <v>12</v>
      </c>
      <c r="L1569" s="47" t="s">
        <v>249</v>
      </c>
      <c r="M1569" s="20"/>
    </row>
    <row r="1570" spans="1:13" x14ac:dyDescent="0.25">
      <c r="A1570" s="47" t="str">
        <f>IF('Hospitalisation Details'!A1570:A3912="?","Unidentified",'Hospitalisation Details'!A1570)</f>
        <v>Id768</v>
      </c>
      <c r="B1570" s="47">
        <f>IF('Hospitalisation Details'!B1570="?",AVERAGE('Hospitalisation Details'!$B$2:$B$2344),'Hospitalisation Details'!B1570)</f>
        <v>1961</v>
      </c>
      <c r="C1570" s="79" t="str">
        <f>IF(OR(('Hospitalisation Details'!C1570="?"),ISBLANK('Hospitalisation Details'!C1570:C3912)),"Sep",'Hospitalisation Details'!C1570)</f>
        <v>Jul</v>
      </c>
      <c r="D1570" s="70">
        <v>22</v>
      </c>
      <c r="E1570" s="47" t="s">
        <v>1603</v>
      </c>
      <c r="F1570" s="80" t="s">
        <v>7523</v>
      </c>
      <c r="G1570" s="70">
        <v>61</v>
      </c>
      <c r="H1570" s="47">
        <v>0</v>
      </c>
      <c r="I1570" s="48">
        <v>13415.04</v>
      </c>
      <c r="J1570" s="47" t="s">
        <v>12</v>
      </c>
      <c r="K1570" s="47" t="s">
        <v>11</v>
      </c>
      <c r="L1570" s="47" t="s">
        <v>23</v>
      </c>
      <c r="M1570" s="20"/>
    </row>
    <row r="1571" spans="1:13" x14ac:dyDescent="0.25">
      <c r="A1571" s="47" t="str">
        <f>IF('Hospitalisation Details'!A1571:A3913="?","Unidentified",'Hospitalisation Details'!A1571)</f>
        <v>Id767</v>
      </c>
      <c r="B1571" s="47">
        <f>IF('Hospitalisation Details'!B1571="?",AVERAGE('Hospitalisation Details'!$B$2:$B$2344),'Hospitalisation Details'!B1571)</f>
        <v>1994</v>
      </c>
      <c r="C1571" s="79" t="str">
        <f>IF(OR(('Hospitalisation Details'!C1571="?"),ISBLANK('Hospitalisation Details'!C1571:C3913)),"Sep",'Hospitalisation Details'!C1571)</f>
        <v>Jun</v>
      </c>
      <c r="D1571" s="70">
        <v>17</v>
      </c>
      <c r="E1571" s="47" t="s">
        <v>1604</v>
      </c>
      <c r="F1571" s="80" t="s">
        <v>7524</v>
      </c>
      <c r="G1571" s="70">
        <v>28</v>
      </c>
      <c r="H1571" s="47">
        <v>0</v>
      </c>
      <c r="I1571" s="48">
        <v>13417.05</v>
      </c>
      <c r="J1571" s="47" t="s">
        <v>12</v>
      </c>
      <c r="K1571" s="47" t="s">
        <v>12</v>
      </c>
      <c r="L1571" s="47" t="s">
        <v>23</v>
      </c>
      <c r="M1571" s="20"/>
    </row>
    <row r="1572" spans="1:13" x14ac:dyDescent="0.25">
      <c r="A1572" s="47" t="str">
        <f>IF('Hospitalisation Details'!A1572:A3914="?","Unidentified",'Hospitalisation Details'!A1572)</f>
        <v>Id766</v>
      </c>
      <c r="B1572" s="47">
        <f>IF('Hospitalisation Details'!B1572="?",AVERAGE('Hospitalisation Details'!$B$2:$B$2344),'Hospitalisation Details'!B1572)</f>
        <v>1961</v>
      </c>
      <c r="C1572" s="79" t="str">
        <f>IF(OR(('Hospitalisation Details'!C1572="?"),ISBLANK('Hospitalisation Details'!C1572:C3914)),"Sep",'Hospitalisation Details'!C1572)</f>
        <v>Nov</v>
      </c>
      <c r="D1572" s="70">
        <v>3</v>
      </c>
      <c r="E1572" s="47" t="s">
        <v>1605</v>
      </c>
      <c r="F1572" s="80" t="s">
        <v>7525</v>
      </c>
      <c r="G1572" s="70">
        <v>61</v>
      </c>
      <c r="H1572" s="47">
        <v>0</v>
      </c>
      <c r="I1572" s="48">
        <v>13429.04</v>
      </c>
      <c r="J1572" s="47" t="s">
        <v>12</v>
      </c>
      <c r="K1572" s="47" t="s">
        <v>12</v>
      </c>
      <c r="L1572" s="47" t="s">
        <v>23</v>
      </c>
      <c r="M1572" s="20"/>
    </row>
    <row r="1573" spans="1:13" x14ac:dyDescent="0.25">
      <c r="A1573" s="47" t="str">
        <f>IF('Hospitalisation Details'!A1573:A3915="?","Unidentified",'Hospitalisation Details'!A1573)</f>
        <v>Id765</v>
      </c>
      <c r="B1573" s="47">
        <f>IF('Hospitalisation Details'!B1573="?",AVERAGE('Hospitalisation Details'!$B$2:$B$2344),'Hospitalisation Details'!B1573)</f>
        <v>1966</v>
      </c>
      <c r="C1573" s="79" t="str">
        <f>IF(OR(('Hospitalisation Details'!C1573="?"),ISBLANK('Hospitalisation Details'!C1573:C3915)),"Sep",'Hospitalisation Details'!C1573)</f>
        <v>Nov</v>
      </c>
      <c r="D1573" s="70">
        <v>14</v>
      </c>
      <c r="E1573" s="47" t="s">
        <v>1606</v>
      </c>
      <c r="F1573" s="80" t="s">
        <v>7526</v>
      </c>
      <c r="G1573" s="70">
        <v>56</v>
      </c>
      <c r="H1573" s="47">
        <v>3</v>
      </c>
      <c r="I1573" s="48">
        <v>13430.27</v>
      </c>
      <c r="J1573" s="47" t="s">
        <v>12</v>
      </c>
      <c r="K1573" s="47" t="s">
        <v>12</v>
      </c>
      <c r="L1573" s="47" t="s">
        <v>247</v>
      </c>
      <c r="M1573" s="20"/>
    </row>
    <row r="1574" spans="1:13" x14ac:dyDescent="0.25">
      <c r="A1574" s="47" t="str">
        <f>IF('Hospitalisation Details'!A1574:A3916="?","Unidentified",'Hospitalisation Details'!A1574)</f>
        <v>Id764</v>
      </c>
      <c r="B1574" s="47">
        <f>IF('Hospitalisation Details'!B1574="?",AVERAGE('Hospitalisation Details'!$B$2:$B$2344),'Hospitalisation Details'!B1574)</f>
        <v>1975</v>
      </c>
      <c r="C1574" s="79" t="str">
        <f>IF(OR(('Hospitalisation Details'!C1574="?"),ISBLANK('Hospitalisation Details'!C1574:C3916)),"Sep",'Hospitalisation Details'!C1574)</f>
        <v>Jun</v>
      </c>
      <c r="D1574" s="70">
        <v>29</v>
      </c>
      <c r="E1574" s="47" t="s">
        <v>1607</v>
      </c>
      <c r="F1574" s="80" t="s">
        <v>7527</v>
      </c>
      <c r="G1574" s="70">
        <v>47</v>
      </c>
      <c r="H1574" s="47">
        <v>1</v>
      </c>
      <c r="I1574" s="48">
        <v>13440.7</v>
      </c>
      <c r="J1574" s="47" t="s">
        <v>12</v>
      </c>
      <c r="K1574" s="47" t="s">
        <v>11</v>
      </c>
      <c r="L1574" s="47" t="s">
        <v>23</v>
      </c>
      <c r="M1574" s="20"/>
    </row>
    <row r="1575" spans="1:13" x14ac:dyDescent="0.25">
      <c r="A1575" s="47" t="str">
        <f>IF('Hospitalisation Details'!A1575:A3917="?","Unidentified",'Hospitalisation Details'!A1575)</f>
        <v>Id763</v>
      </c>
      <c r="B1575" s="47">
        <f>IF('Hospitalisation Details'!B1575="?",AVERAGE('Hospitalisation Details'!$B$2:$B$2344),'Hospitalisation Details'!B1575)</f>
        <v>1960</v>
      </c>
      <c r="C1575" s="79" t="str">
        <f>IF(OR(('Hospitalisation Details'!C1575="?"),ISBLANK('Hospitalisation Details'!C1575:C3917)),"Sep",'Hospitalisation Details'!C1575)</f>
        <v>Aug</v>
      </c>
      <c r="D1575" s="70">
        <v>13</v>
      </c>
      <c r="E1575" s="47" t="s">
        <v>1608</v>
      </c>
      <c r="F1575" s="80" t="s">
        <v>7528</v>
      </c>
      <c r="G1575" s="70">
        <v>62</v>
      </c>
      <c r="H1575" s="47">
        <v>0</v>
      </c>
      <c r="I1575" s="48">
        <v>13451.12</v>
      </c>
      <c r="J1575" s="47" t="s">
        <v>12</v>
      </c>
      <c r="K1575" s="47" t="s">
        <v>16</v>
      </c>
      <c r="L1575" s="47" t="s">
        <v>42</v>
      </c>
      <c r="M1575" s="20"/>
    </row>
    <row r="1576" spans="1:13" x14ac:dyDescent="0.25">
      <c r="A1576" s="47" t="str">
        <f>IF('Hospitalisation Details'!A1576:A3918="?","Unidentified",'Hospitalisation Details'!A1576)</f>
        <v>Id762</v>
      </c>
      <c r="B1576" s="47">
        <f>IF('Hospitalisation Details'!B1576="?",AVERAGE('Hospitalisation Details'!$B$2:$B$2344),'Hospitalisation Details'!B1576)</f>
        <v>1960</v>
      </c>
      <c r="C1576" s="79" t="str">
        <f>IF(OR(('Hospitalisation Details'!C1576="?"),ISBLANK('Hospitalisation Details'!C1576:C3918)),"Sep",'Hospitalisation Details'!C1576)</f>
        <v>Jul</v>
      </c>
      <c r="D1576" s="70">
        <v>11</v>
      </c>
      <c r="E1576" s="47" t="s">
        <v>1609</v>
      </c>
      <c r="F1576" s="80" t="s">
        <v>7529</v>
      </c>
      <c r="G1576" s="70">
        <v>62</v>
      </c>
      <c r="H1576" s="47">
        <v>0</v>
      </c>
      <c r="I1576" s="48">
        <v>13457.96</v>
      </c>
      <c r="J1576" s="47" t="s">
        <v>12</v>
      </c>
      <c r="K1576" s="47" t="s">
        <v>16</v>
      </c>
      <c r="L1576" s="47" t="s">
        <v>13</v>
      </c>
      <c r="M1576" s="20"/>
    </row>
    <row r="1577" spans="1:13" x14ac:dyDescent="0.25">
      <c r="A1577" s="47" t="str">
        <f>IF('Hospitalisation Details'!A1577:A3919="?","Unidentified",'Hospitalisation Details'!A1577)</f>
        <v>Id761</v>
      </c>
      <c r="B1577" s="47">
        <f>IF('Hospitalisation Details'!B1577="?",AVERAGE('Hospitalisation Details'!$B$2:$B$2344),'Hospitalisation Details'!B1577)</f>
        <v>1960</v>
      </c>
      <c r="C1577" s="79" t="str">
        <f>IF(OR(('Hospitalisation Details'!C1577="?"),ISBLANK('Hospitalisation Details'!C1577:C3919)),"Sep",'Hospitalisation Details'!C1577)</f>
        <v>Dec</v>
      </c>
      <c r="D1577" s="70">
        <v>16</v>
      </c>
      <c r="E1577" s="47" t="s">
        <v>1610</v>
      </c>
      <c r="F1577" s="80" t="s">
        <v>7530</v>
      </c>
      <c r="G1577" s="70">
        <v>62</v>
      </c>
      <c r="H1577" s="47">
        <v>0</v>
      </c>
      <c r="I1577" s="48">
        <v>13462.52</v>
      </c>
      <c r="J1577" s="47" t="s">
        <v>12</v>
      </c>
      <c r="K1577" s="47" t="s">
        <v>11</v>
      </c>
      <c r="L1577" s="47" t="s">
        <v>42</v>
      </c>
      <c r="M1577" s="20"/>
    </row>
    <row r="1578" spans="1:13" x14ac:dyDescent="0.25">
      <c r="A1578" s="47" t="str">
        <f>IF('Hospitalisation Details'!A1578:A3920="?","Unidentified",'Hospitalisation Details'!A1578)</f>
        <v>Id760</v>
      </c>
      <c r="B1578" s="47">
        <f>IF('Hospitalisation Details'!B1578="?",AVERAGE('Hospitalisation Details'!$B$2:$B$2344),'Hospitalisation Details'!B1578)</f>
        <v>1985</v>
      </c>
      <c r="C1578" s="79" t="str">
        <f>IF(OR(('Hospitalisation Details'!C1578="?"),ISBLANK('Hospitalisation Details'!C1578:C3920)),"Sep",'Hospitalisation Details'!C1578)</f>
        <v>Aug</v>
      </c>
      <c r="D1578" s="70">
        <v>19</v>
      </c>
      <c r="E1578" s="47" t="s">
        <v>1611</v>
      </c>
      <c r="F1578" s="80" t="s">
        <v>7195</v>
      </c>
      <c r="G1578" s="70">
        <v>37</v>
      </c>
      <c r="H1578" s="47">
        <v>3</v>
      </c>
      <c r="I1578" s="48">
        <v>13465.8</v>
      </c>
      <c r="J1578" s="47" t="s">
        <v>12</v>
      </c>
      <c r="K1578" s="47" t="s">
        <v>16</v>
      </c>
      <c r="L1578" s="47" t="s">
        <v>23</v>
      </c>
      <c r="M1578" s="20"/>
    </row>
    <row r="1579" spans="1:13" x14ac:dyDescent="0.25">
      <c r="A1579" s="47" t="str">
        <f>IF('Hospitalisation Details'!A1579:A3921="?","Unidentified",'Hospitalisation Details'!A1579)</f>
        <v>Id759</v>
      </c>
      <c r="B1579" s="47">
        <f>IF('Hospitalisation Details'!B1579="?",AVERAGE('Hospitalisation Details'!$B$2:$B$2344),'Hospitalisation Details'!B1579)</f>
        <v>1960</v>
      </c>
      <c r="C1579" s="79" t="str">
        <f>IF(OR(('Hospitalisation Details'!C1579="?"),ISBLANK('Hospitalisation Details'!C1579:C3921)),"Sep",'Hospitalisation Details'!C1579)</f>
        <v>Jul</v>
      </c>
      <c r="D1579" s="70">
        <v>28</v>
      </c>
      <c r="E1579" s="47" t="s">
        <v>1612</v>
      </c>
      <c r="F1579" s="80" t="s">
        <v>7531</v>
      </c>
      <c r="G1579" s="70">
        <v>62</v>
      </c>
      <c r="H1579" s="47">
        <v>0</v>
      </c>
      <c r="I1579" s="48">
        <v>13470.8</v>
      </c>
      <c r="J1579" s="47" t="s">
        <v>12</v>
      </c>
      <c r="K1579" s="47" t="s">
        <v>11</v>
      </c>
      <c r="L1579" s="47" t="s">
        <v>13</v>
      </c>
      <c r="M1579" s="20"/>
    </row>
    <row r="1580" spans="1:13" x14ac:dyDescent="0.25">
      <c r="A1580" s="47" t="str">
        <f>IF('Hospitalisation Details'!A1580:A3922="?","Unidentified",'Hospitalisation Details'!A1580)</f>
        <v>Id758</v>
      </c>
      <c r="B1580" s="47">
        <f>IF('Hospitalisation Details'!B1580="?",AVERAGE('Hospitalisation Details'!$B$2:$B$2344),'Hospitalisation Details'!B1580)</f>
        <v>1960</v>
      </c>
      <c r="C1580" s="79" t="str">
        <f>IF(OR(('Hospitalisation Details'!C1580="?"),ISBLANK('Hospitalisation Details'!C1580:C3922)),"Sep",'Hospitalisation Details'!C1580)</f>
        <v>Jul</v>
      </c>
      <c r="D1580" s="70">
        <v>24</v>
      </c>
      <c r="E1580" s="47" t="s">
        <v>1613</v>
      </c>
      <c r="F1580" s="80" t="s">
        <v>7532</v>
      </c>
      <c r="G1580" s="70">
        <v>62</v>
      </c>
      <c r="H1580" s="47">
        <v>0</v>
      </c>
      <c r="I1580" s="48">
        <v>13470.86</v>
      </c>
      <c r="J1580" s="47" t="s">
        <v>12</v>
      </c>
      <c r="K1580" s="47" t="s">
        <v>12</v>
      </c>
      <c r="L1580" s="47" t="s">
        <v>42</v>
      </c>
      <c r="M1580" s="20"/>
    </row>
    <row r="1581" spans="1:13" x14ac:dyDescent="0.25">
      <c r="A1581" s="47" t="str">
        <f>IF('Hospitalisation Details'!A1581:A3923="?","Unidentified",'Hospitalisation Details'!A1581)</f>
        <v>Id757</v>
      </c>
      <c r="B1581" s="47">
        <f>IF('Hospitalisation Details'!B1581="?",AVERAGE('Hospitalisation Details'!$B$2:$B$2344),'Hospitalisation Details'!B1581)</f>
        <v>1975</v>
      </c>
      <c r="C1581" s="79" t="str">
        <f>IF(OR(('Hospitalisation Details'!C1581="?"),ISBLANK('Hospitalisation Details'!C1581:C3923)),"Sep",'Hospitalisation Details'!C1581)</f>
        <v>Aug</v>
      </c>
      <c r="D1581" s="70">
        <v>7</v>
      </c>
      <c r="E1581" s="47" t="s">
        <v>1614</v>
      </c>
      <c r="F1581" s="80" t="s">
        <v>7533</v>
      </c>
      <c r="G1581" s="70">
        <v>47</v>
      </c>
      <c r="H1581" s="47">
        <v>1</v>
      </c>
      <c r="I1581" s="48">
        <v>13472.19</v>
      </c>
      <c r="J1581" s="47" t="s">
        <v>12</v>
      </c>
      <c r="K1581" s="47" t="s">
        <v>11</v>
      </c>
      <c r="L1581" s="47" t="s">
        <v>23</v>
      </c>
      <c r="M1581" s="20"/>
    </row>
    <row r="1582" spans="1:13" x14ac:dyDescent="0.25">
      <c r="A1582" s="47" t="str">
        <f>IF('Hospitalisation Details'!A1582:A3924="?","Unidentified",'Hospitalisation Details'!A1582)</f>
        <v>Id756</v>
      </c>
      <c r="B1582" s="47">
        <f>IF('Hospitalisation Details'!B1582="?",AVERAGE('Hospitalisation Details'!$B$2:$B$2344),'Hospitalisation Details'!B1582)</f>
        <v>1990</v>
      </c>
      <c r="C1582" s="79" t="str">
        <f>IF(OR(('Hospitalisation Details'!C1582="?"),ISBLANK('Hospitalisation Details'!C1582:C3924)),"Sep",'Hospitalisation Details'!C1582)</f>
        <v>Aug</v>
      </c>
      <c r="D1582" s="70">
        <v>30</v>
      </c>
      <c r="E1582" s="47" t="s">
        <v>1615</v>
      </c>
      <c r="F1582" s="80" t="s">
        <v>7534</v>
      </c>
      <c r="G1582" s="70">
        <v>32</v>
      </c>
      <c r="H1582" s="47">
        <v>3</v>
      </c>
      <c r="I1582" s="48">
        <v>13480.83</v>
      </c>
      <c r="J1582" s="47" t="s">
        <v>12</v>
      </c>
      <c r="K1582" s="47" t="s">
        <v>11</v>
      </c>
      <c r="L1582" s="47" t="s">
        <v>249</v>
      </c>
      <c r="M1582" s="20"/>
    </row>
    <row r="1583" spans="1:13" x14ac:dyDescent="0.25">
      <c r="A1583" s="47" t="str">
        <f>IF('Hospitalisation Details'!A1583:A3925="?","Unidentified",'Hospitalisation Details'!A1583)</f>
        <v>Id755</v>
      </c>
      <c r="B1583" s="47">
        <f>IF('Hospitalisation Details'!B1583="?",AVERAGE('Hospitalisation Details'!$B$2:$B$2344),'Hospitalisation Details'!B1583)</f>
        <v>1963</v>
      </c>
      <c r="C1583" s="79" t="str">
        <f>IF(OR(('Hospitalisation Details'!C1583="?"),ISBLANK('Hospitalisation Details'!C1583:C3925)),"Sep",'Hospitalisation Details'!C1583)</f>
        <v>Oct</v>
      </c>
      <c r="D1583" s="70">
        <v>14</v>
      </c>
      <c r="E1583" s="47" t="s">
        <v>1616</v>
      </c>
      <c r="F1583" s="80" t="s">
        <v>7535</v>
      </c>
      <c r="G1583" s="70">
        <v>59</v>
      </c>
      <c r="H1583" s="47">
        <v>0</v>
      </c>
      <c r="I1583" s="48">
        <v>13511.28</v>
      </c>
      <c r="J1583" s="47" t="s">
        <v>12</v>
      </c>
      <c r="K1583" s="47" t="s">
        <v>16</v>
      </c>
      <c r="L1583" s="47" t="s">
        <v>23</v>
      </c>
      <c r="M1583" s="20"/>
    </row>
    <row r="1584" spans="1:13" x14ac:dyDescent="0.25">
      <c r="A1584" s="47" t="str">
        <f>IF('Hospitalisation Details'!A1584:A3926="?","Unidentified",'Hospitalisation Details'!A1584)</f>
        <v>Id754</v>
      </c>
      <c r="B1584" s="47">
        <f>IF('Hospitalisation Details'!B1584="?",AVERAGE('Hospitalisation Details'!$B$2:$B$2344),'Hospitalisation Details'!B1584)</f>
        <v>1960</v>
      </c>
      <c r="C1584" s="79" t="str">
        <f>IF(OR(('Hospitalisation Details'!C1584="?"),ISBLANK('Hospitalisation Details'!C1584:C3926)),"Sep",'Hospitalisation Details'!C1584)</f>
        <v>Jul</v>
      </c>
      <c r="D1584" s="70">
        <v>11</v>
      </c>
      <c r="E1584" s="47" t="s">
        <v>1617</v>
      </c>
      <c r="F1584" s="80" t="s">
        <v>7529</v>
      </c>
      <c r="G1584" s="70">
        <v>62</v>
      </c>
      <c r="H1584" s="47">
        <v>0</v>
      </c>
      <c r="I1584" s="48">
        <v>13555</v>
      </c>
      <c r="J1584" s="47" t="s">
        <v>12</v>
      </c>
      <c r="K1584" s="47" t="s">
        <v>12</v>
      </c>
      <c r="L1584" s="47" t="s">
        <v>356</v>
      </c>
      <c r="M1584" s="20"/>
    </row>
    <row r="1585" spans="1:13" x14ac:dyDescent="0.25">
      <c r="A1585" s="47" t="str">
        <f>IF('Hospitalisation Details'!A1585:A3927="?","Unidentified",'Hospitalisation Details'!A1585)</f>
        <v>Id753</v>
      </c>
      <c r="B1585" s="47">
        <f>IF('Hospitalisation Details'!B1585="?",AVERAGE('Hospitalisation Details'!$B$2:$B$2344),'Hospitalisation Details'!B1585)</f>
        <v>1968</v>
      </c>
      <c r="C1585" s="79" t="str">
        <f>IF(OR(('Hospitalisation Details'!C1585="?"),ISBLANK('Hospitalisation Details'!C1585:C3927)),"Sep",'Hospitalisation Details'!C1585)</f>
        <v>Jul</v>
      </c>
      <c r="D1585" s="70">
        <v>15</v>
      </c>
      <c r="E1585" s="47" t="s">
        <v>1618</v>
      </c>
      <c r="F1585" s="80" t="s">
        <v>7536</v>
      </c>
      <c r="G1585" s="70">
        <v>54</v>
      </c>
      <c r="H1585" s="47">
        <v>0</v>
      </c>
      <c r="I1585" s="48">
        <v>13566.04</v>
      </c>
      <c r="J1585" s="47" t="s">
        <v>12</v>
      </c>
      <c r="K1585" s="47" t="s">
        <v>12</v>
      </c>
      <c r="L1585" s="47" t="s">
        <v>535</v>
      </c>
      <c r="M1585" s="20"/>
    </row>
    <row r="1586" spans="1:13" x14ac:dyDescent="0.25">
      <c r="A1586" s="47" t="str">
        <f>IF('Hospitalisation Details'!A1586:A3928="?","Unidentified",'Hospitalisation Details'!A1586)</f>
        <v>Id752</v>
      </c>
      <c r="B1586" s="47">
        <f>IF('Hospitalisation Details'!B1586="?",AVERAGE('Hospitalisation Details'!$B$2:$B$2344),'Hospitalisation Details'!B1586)</f>
        <v>1992</v>
      </c>
      <c r="C1586" s="79" t="str">
        <f>IF(OR(('Hospitalisation Details'!C1586="?"),ISBLANK('Hospitalisation Details'!C1586:C3928)),"Sep",'Hospitalisation Details'!C1586)</f>
        <v>Aug</v>
      </c>
      <c r="D1586" s="70">
        <v>14</v>
      </c>
      <c r="E1586" s="47" t="s">
        <v>1619</v>
      </c>
      <c r="F1586" s="80" t="s">
        <v>7537</v>
      </c>
      <c r="G1586" s="70">
        <v>30</v>
      </c>
      <c r="H1586" s="47">
        <v>0</v>
      </c>
      <c r="I1586" s="48">
        <v>13588.17</v>
      </c>
      <c r="J1586" s="47" t="s">
        <v>12</v>
      </c>
      <c r="K1586" s="47" t="s">
        <v>16</v>
      </c>
      <c r="L1586" s="47" t="s">
        <v>23</v>
      </c>
      <c r="M1586" s="20"/>
    </row>
    <row r="1587" spans="1:13" x14ac:dyDescent="0.25">
      <c r="A1587" s="47" t="str">
        <f>IF('Hospitalisation Details'!A1587:A3929="?","Unidentified",'Hospitalisation Details'!A1587)</f>
        <v>Id751</v>
      </c>
      <c r="B1587" s="47">
        <f>IF('Hospitalisation Details'!B1587="?",AVERAGE('Hospitalisation Details'!$B$2:$B$2344),'Hospitalisation Details'!B1587)</f>
        <v>1964</v>
      </c>
      <c r="C1587" s="79" t="str">
        <f>IF(OR(('Hospitalisation Details'!C1587="?"),ISBLANK('Hospitalisation Details'!C1587:C3929)),"Sep",'Hospitalisation Details'!C1587)</f>
        <v>Sep</v>
      </c>
      <c r="D1587" s="70">
        <v>10</v>
      </c>
      <c r="E1587" s="47" t="s">
        <v>1620</v>
      </c>
      <c r="F1587" s="80" t="s">
        <v>7538</v>
      </c>
      <c r="G1587" s="70">
        <v>58</v>
      </c>
      <c r="H1587" s="47">
        <v>2</v>
      </c>
      <c r="I1587" s="48">
        <v>13607.37</v>
      </c>
      <c r="J1587" s="47" t="s">
        <v>12</v>
      </c>
      <c r="K1587" s="47" t="s">
        <v>16</v>
      </c>
      <c r="L1587" s="47" t="s">
        <v>247</v>
      </c>
      <c r="M1587" s="20"/>
    </row>
    <row r="1588" spans="1:13" x14ac:dyDescent="0.25">
      <c r="A1588" s="47" t="str">
        <f>IF('Hospitalisation Details'!A1588:A3930="?","Unidentified",'Hospitalisation Details'!A1588)</f>
        <v>Id750</v>
      </c>
      <c r="B1588" s="47">
        <f>IF('Hospitalisation Details'!B1588="?",AVERAGE('Hospitalisation Details'!$B$2:$B$2344),'Hospitalisation Details'!B1588)</f>
        <v>1961</v>
      </c>
      <c r="C1588" s="79" t="str">
        <f>IF(OR(('Hospitalisation Details'!C1588="?"),ISBLANK('Hospitalisation Details'!C1588:C3930)),"Sep",'Hospitalisation Details'!C1588)</f>
        <v>Nov</v>
      </c>
      <c r="D1588" s="70">
        <v>18</v>
      </c>
      <c r="E1588" s="47" t="s">
        <v>1621</v>
      </c>
      <c r="F1588" s="80" t="s">
        <v>7539</v>
      </c>
      <c r="G1588" s="70">
        <v>61</v>
      </c>
      <c r="H1588" s="47">
        <v>0</v>
      </c>
      <c r="I1588" s="48">
        <v>13616.36</v>
      </c>
      <c r="J1588" s="47" t="s">
        <v>12</v>
      </c>
      <c r="K1588" s="47" t="s">
        <v>12</v>
      </c>
      <c r="L1588" s="47" t="s">
        <v>247</v>
      </c>
      <c r="M1588" s="20"/>
    </row>
    <row r="1589" spans="1:13" x14ac:dyDescent="0.25">
      <c r="A1589" s="47" t="str">
        <f>IF('Hospitalisation Details'!A1589:A3931="?","Unidentified",'Hospitalisation Details'!A1589)</f>
        <v>Id749</v>
      </c>
      <c r="B1589" s="47">
        <f>IF('Hospitalisation Details'!B1589="?",AVERAGE('Hospitalisation Details'!$B$2:$B$2344),'Hospitalisation Details'!B1589)</f>
        <v>1969</v>
      </c>
      <c r="C1589" s="79" t="str">
        <f>IF(OR(('Hospitalisation Details'!C1589="?"),ISBLANK('Hospitalisation Details'!C1589:C3931)),"Sep",'Hospitalisation Details'!C1589)</f>
        <v>Jul</v>
      </c>
      <c r="D1589" s="70">
        <v>26</v>
      </c>
      <c r="E1589" s="47" t="s">
        <v>1622</v>
      </c>
      <c r="F1589" s="80" t="s">
        <v>7540</v>
      </c>
      <c r="G1589" s="70">
        <v>53</v>
      </c>
      <c r="H1589" s="47">
        <v>0</v>
      </c>
      <c r="I1589" s="48">
        <v>13622.01</v>
      </c>
      <c r="J1589" s="47" t="s">
        <v>12</v>
      </c>
      <c r="K1589" s="47" t="s">
        <v>12</v>
      </c>
      <c r="L1589" s="47" t="s">
        <v>23</v>
      </c>
      <c r="M1589" s="20"/>
    </row>
    <row r="1590" spans="1:13" x14ac:dyDescent="0.25">
      <c r="A1590" s="47" t="str">
        <f>IF('Hospitalisation Details'!A1590:A3932="?","Unidentified",'Hospitalisation Details'!A1590)</f>
        <v>Id748</v>
      </c>
      <c r="B1590" s="47">
        <f>IF('Hospitalisation Details'!B1590="?",AVERAGE('Hospitalisation Details'!$B$2:$B$2344),'Hospitalisation Details'!B1590)</f>
        <v>1961</v>
      </c>
      <c r="C1590" s="79" t="str">
        <f>IF(OR(('Hospitalisation Details'!C1590="?"),ISBLANK('Hospitalisation Details'!C1590:C3932)),"Sep",'Hospitalisation Details'!C1590)</f>
        <v>Dec</v>
      </c>
      <c r="D1590" s="70">
        <v>24</v>
      </c>
      <c r="E1590" s="47" t="s">
        <v>1623</v>
      </c>
      <c r="F1590" s="80" t="s">
        <v>7541</v>
      </c>
      <c r="G1590" s="70">
        <v>61</v>
      </c>
      <c r="H1590" s="47">
        <v>0</v>
      </c>
      <c r="I1590" s="48">
        <v>13635.64</v>
      </c>
      <c r="J1590" s="47" t="s">
        <v>12</v>
      </c>
      <c r="K1590" s="47" t="s">
        <v>12</v>
      </c>
      <c r="L1590" s="47" t="s">
        <v>247</v>
      </c>
      <c r="M1590" s="20"/>
    </row>
    <row r="1591" spans="1:13" x14ac:dyDescent="0.25">
      <c r="A1591" s="47" t="str">
        <f>IF('Hospitalisation Details'!A1591:A3933="?","Unidentified",'Hospitalisation Details'!A1591)</f>
        <v>Id747</v>
      </c>
      <c r="B1591" s="47">
        <f>IF('Hospitalisation Details'!B1591="?",AVERAGE('Hospitalisation Details'!$B$2:$B$2344),'Hospitalisation Details'!B1591)</f>
        <v>1984</v>
      </c>
      <c r="C1591" s="79" t="str">
        <f>IF(OR(('Hospitalisation Details'!C1591="?"),ISBLANK('Hospitalisation Details'!C1591:C3933)),"Sep",'Hospitalisation Details'!C1591)</f>
        <v>Jul</v>
      </c>
      <c r="D1591" s="70">
        <v>20</v>
      </c>
      <c r="E1591" s="47" t="s">
        <v>1624</v>
      </c>
      <c r="F1591" s="80" t="s">
        <v>7542</v>
      </c>
      <c r="G1591" s="70">
        <v>38</v>
      </c>
      <c r="H1591" s="47">
        <v>3</v>
      </c>
      <c r="I1591" s="48">
        <v>13638.06</v>
      </c>
      <c r="J1591" s="47" t="s">
        <v>12</v>
      </c>
      <c r="K1591" s="47" t="s">
        <v>12</v>
      </c>
      <c r="L1591" s="47" t="s">
        <v>249</v>
      </c>
      <c r="M1591" s="20"/>
    </row>
    <row r="1592" spans="1:13" x14ac:dyDescent="0.25">
      <c r="A1592" s="47" t="str">
        <f>IF('Hospitalisation Details'!A1592:A3934="?","Unidentified",'Hospitalisation Details'!A1592)</f>
        <v>Id746</v>
      </c>
      <c r="B1592" s="47">
        <f>IF('Hospitalisation Details'!B1592="?",AVERAGE('Hospitalisation Details'!$B$2:$B$2344),'Hospitalisation Details'!B1592)</f>
        <v>1963</v>
      </c>
      <c r="C1592" s="79" t="str">
        <f>IF(OR(('Hospitalisation Details'!C1592="?"),ISBLANK('Hospitalisation Details'!C1592:C3934)),"Sep",'Hospitalisation Details'!C1592)</f>
        <v>Aug</v>
      </c>
      <c r="D1592" s="70">
        <v>4</v>
      </c>
      <c r="E1592" s="47" t="s">
        <v>1625</v>
      </c>
      <c r="F1592" s="80" t="s">
        <v>7543</v>
      </c>
      <c r="G1592" s="70">
        <v>59</v>
      </c>
      <c r="H1592" s="47">
        <v>0</v>
      </c>
      <c r="I1592" s="48">
        <v>13677.68</v>
      </c>
      <c r="J1592" s="47" t="s">
        <v>12</v>
      </c>
      <c r="K1592" s="47" t="s">
        <v>11</v>
      </c>
      <c r="L1592" s="47" t="s">
        <v>300</v>
      </c>
      <c r="M1592" s="20"/>
    </row>
    <row r="1593" spans="1:13" x14ac:dyDescent="0.25">
      <c r="A1593" s="47" t="str">
        <f>IF('Hospitalisation Details'!A1593:A3935="?","Unidentified",'Hospitalisation Details'!A1593)</f>
        <v>Id745</v>
      </c>
      <c r="B1593" s="47">
        <f>IF('Hospitalisation Details'!B1593="?",AVERAGE('Hospitalisation Details'!$B$2:$B$2344),'Hospitalisation Details'!B1593)</f>
        <v>1985</v>
      </c>
      <c r="C1593" s="79" t="str">
        <f>IF(OR(('Hospitalisation Details'!C1593="?"),ISBLANK('Hospitalisation Details'!C1593:C3935)),"Sep",'Hospitalisation Details'!C1593)</f>
        <v>Sep</v>
      </c>
      <c r="D1593" s="70">
        <v>14</v>
      </c>
      <c r="E1593" s="47" t="s">
        <v>1626</v>
      </c>
      <c r="F1593" s="80" t="s">
        <v>7544</v>
      </c>
      <c r="G1593" s="70">
        <v>37</v>
      </c>
      <c r="H1593" s="47">
        <v>3</v>
      </c>
      <c r="I1593" s="48">
        <v>13685.51</v>
      </c>
      <c r="J1593" s="47" t="s">
        <v>12</v>
      </c>
      <c r="K1593" s="47" t="s">
        <v>16</v>
      </c>
      <c r="L1593" s="47" t="s">
        <v>535</v>
      </c>
      <c r="M1593" s="20"/>
    </row>
    <row r="1594" spans="1:13" x14ac:dyDescent="0.25">
      <c r="A1594" s="47" t="str">
        <f>IF('Hospitalisation Details'!A1594:A3936="?","Unidentified",'Hospitalisation Details'!A1594)</f>
        <v>Id744</v>
      </c>
      <c r="B1594" s="47">
        <f>IF('Hospitalisation Details'!B1594="?",AVERAGE('Hospitalisation Details'!$B$2:$B$2344),'Hospitalisation Details'!B1594)</f>
        <v>1986</v>
      </c>
      <c r="C1594" s="79" t="str">
        <f>IF(OR(('Hospitalisation Details'!C1594="?"),ISBLANK('Hospitalisation Details'!C1594:C3936)),"Sep",'Hospitalisation Details'!C1594)</f>
        <v>Nov</v>
      </c>
      <c r="D1594" s="70">
        <v>24</v>
      </c>
      <c r="E1594" s="47" t="s">
        <v>1627</v>
      </c>
      <c r="F1594" s="80" t="s">
        <v>7545</v>
      </c>
      <c r="G1594" s="70">
        <v>36</v>
      </c>
      <c r="H1594" s="47">
        <v>3</v>
      </c>
      <c r="I1594" s="48">
        <v>13714.55</v>
      </c>
      <c r="J1594" s="47" t="s">
        <v>12</v>
      </c>
      <c r="K1594" s="47" t="s">
        <v>11</v>
      </c>
      <c r="L1594" s="47" t="s">
        <v>249</v>
      </c>
      <c r="M1594" s="20"/>
    </row>
    <row r="1595" spans="1:13" x14ac:dyDescent="0.25">
      <c r="A1595" s="47" t="str">
        <f>IF('Hospitalisation Details'!A1595:A3937="?","Unidentified",'Hospitalisation Details'!A1595)</f>
        <v>Id743</v>
      </c>
      <c r="B1595" s="47">
        <f>IF('Hospitalisation Details'!B1595="?",AVERAGE('Hospitalisation Details'!$B$2:$B$2344),'Hospitalisation Details'!B1595)</f>
        <v>1981</v>
      </c>
      <c r="C1595" s="79" t="str">
        <f>IF(OR(('Hospitalisation Details'!C1595="?"),ISBLANK('Hospitalisation Details'!C1595:C3937)),"Sep",'Hospitalisation Details'!C1595)</f>
        <v>Aug</v>
      </c>
      <c r="D1595" s="70">
        <v>2</v>
      </c>
      <c r="E1595" s="47" t="s">
        <v>1628</v>
      </c>
      <c r="F1595" s="80" t="s">
        <v>7546</v>
      </c>
      <c r="G1595" s="70">
        <v>41</v>
      </c>
      <c r="H1595" s="47">
        <v>1</v>
      </c>
      <c r="I1595" s="48">
        <v>13725.47</v>
      </c>
      <c r="J1595" s="47" t="s">
        <v>12</v>
      </c>
      <c r="K1595" s="47" t="s">
        <v>11</v>
      </c>
      <c r="L1595" s="47" t="s">
        <v>247</v>
      </c>
      <c r="M1595" s="20"/>
    </row>
    <row r="1596" spans="1:13" x14ac:dyDescent="0.25">
      <c r="A1596" s="47" t="str">
        <f>IF('Hospitalisation Details'!A1596:A3938="?","Unidentified",'Hospitalisation Details'!A1596)</f>
        <v>Id742</v>
      </c>
      <c r="B1596" s="47">
        <f>IF('Hospitalisation Details'!B1596="?",AVERAGE('Hospitalisation Details'!$B$2:$B$2344),'Hospitalisation Details'!B1596)</f>
        <v>1985</v>
      </c>
      <c r="C1596" s="79" t="str">
        <f>IF(OR(('Hospitalisation Details'!C1596="?"),ISBLANK('Hospitalisation Details'!C1596:C3938)),"Sep",'Hospitalisation Details'!C1596)</f>
        <v>Aug</v>
      </c>
      <c r="D1596" s="70">
        <v>29</v>
      </c>
      <c r="E1596" s="47" t="s">
        <v>1629</v>
      </c>
      <c r="F1596" s="80" t="s">
        <v>7547</v>
      </c>
      <c r="G1596" s="70">
        <v>37</v>
      </c>
      <c r="H1596" s="47">
        <v>3</v>
      </c>
      <c r="I1596" s="48">
        <v>13726.21</v>
      </c>
      <c r="J1596" s="47" t="s">
        <v>12</v>
      </c>
      <c r="K1596" s="47" t="s">
        <v>12</v>
      </c>
      <c r="L1596" s="47" t="s">
        <v>535</v>
      </c>
      <c r="M1596" s="20"/>
    </row>
    <row r="1597" spans="1:13" x14ac:dyDescent="0.25">
      <c r="A1597" s="47" t="str">
        <f>IF('Hospitalisation Details'!A1597:A3939="?","Unidentified",'Hospitalisation Details'!A1597)</f>
        <v>Id741</v>
      </c>
      <c r="B1597" s="47">
        <f>IF('Hospitalisation Details'!B1597="?",AVERAGE('Hospitalisation Details'!$B$2:$B$2344),'Hospitalisation Details'!B1597)</f>
        <v>1969</v>
      </c>
      <c r="C1597" s="79" t="str">
        <f>IF(OR(('Hospitalisation Details'!C1597="?"),ISBLANK('Hospitalisation Details'!C1597:C3939)),"Sep",'Hospitalisation Details'!C1597)</f>
        <v>Oct</v>
      </c>
      <c r="D1597" s="70">
        <v>23</v>
      </c>
      <c r="E1597" s="47" t="s">
        <v>1630</v>
      </c>
      <c r="F1597" s="80" t="s">
        <v>6855</v>
      </c>
      <c r="G1597" s="70">
        <v>53</v>
      </c>
      <c r="H1597" s="47">
        <v>0</v>
      </c>
      <c r="I1597" s="48">
        <v>13746.74</v>
      </c>
      <c r="J1597" s="47" t="s">
        <v>12</v>
      </c>
      <c r="K1597" s="47" t="s">
        <v>11</v>
      </c>
      <c r="L1597" s="47" t="s">
        <v>535</v>
      </c>
      <c r="M1597" s="20"/>
    </row>
    <row r="1598" spans="1:13" x14ac:dyDescent="0.25">
      <c r="A1598" s="47" t="str">
        <f>IF('Hospitalisation Details'!A1598:A3940="?","Unidentified",'Hospitalisation Details'!A1598)</f>
        <v>Id740</v>
      </c>
      <c r="B1598" s="47">
        <f>IF('Hospitalisation Details'!B1598="?",AVERAGE('Hospitalisation Details'!$B$2:$B$2344),'Hospitalisation Details'!B1598)</f>
        <v>2004</v>
      </c>
      <c r="C1598" s="79" t="str">
        <f>IF(OR(('Hospitalisation Details'!C1598="?"),ISBLANK('Hospitalisation Details'!C1598:C3940)),"Sep",'Hospitalisation Details'!C1598)</f>
        <v>Jul</v>
      </c>
      <c r="D1598" s="70">
        <v>16</v>
      </c>
      <c r="E1598" s="47" t="s">
        <v>1631</v>
      </c>
      <c r="F1598" s="80" t="s">
        <v>6405</v>
      </c>
      <c r="G1598" s="70">
        <v>18</v>
      </c>
      <c r="H1598" s="47">
        <v>0</v>
      </c>
      <c r="I1598" s="48">
        <v>13747.87</v>
      </c>
      <c r="J1598" s="47" t="s">
        <v>12</v>
      </c>
      <c r="K1598" s="47" t="s">
        <v>11</v>
      </c>
      <c r="L1598" s="47" t="s">
        <v>170</v>
      </c>
      <c r="M1598" s="20"/>
    </row>
    <row r="1599" spans="1:13" x14ac:dyDescent="0.25">
      <c r="A1599" s="47" t="str">
        <f>IF('Hospitalisation Details'!A1599:A3941="?","Unidentified",'Hospitalisation Details'!A1599)</f>
        <v>Id739</v>
      </c>
      <c r="B1599" s="47">
        <f>IF('Hospitalisation Details'!B1599="?",AVERAGE('Hospitalisation Details'!$B$2:$B$2344),'Hospitalisation Details'!B1599)</f>
        <v>1959</v>
      </c>
      <c r="C1599" s="79" t="str">
        <f>IF(OR(('Hospitalisation Details'!C1599="?"),ISBLANK('Hospitalisation Details'!C1599:C3941)),"Sep",'Hospitalisation Details'!C1599)</f>
        <v>Aug</v>
      </c>
      <c r="D1599" s="70">
        <v>6</v>
      </c>
      <c r="E1599" s="47" t="s">
        <v>1632</v>
      </c>
      <c r="F1599" s="80" t="s">
        <v>7548</v>
      </c>
      <c r="G1599" s="70">
        <v>63</v>
      </c>
      <c r="H1599" s="47">
        <v>0</v>
      </c>
      <c r="I1599" s="48">
        <v>13770.1</v>
      </c>
      <c r="J1599" s="47" t="s">
        <v>12</v>
      </c>
      <c r="K1599" s="47" t="s">
        <v>16</v>
      </c>
      <c r="L1599" s="47" t="s">
        <v>23</v>
      </c>
      <c r="M1599" s="20"/>
    </row>
    <row r="1600" spans="1:13" x14ac:dyDescent="0.25">
      <c r="A1600" s="47" t="str">
        <f>IF('Hospitalisation Details'!A1600:A3942="?","Unidentified",'Hospitalisation Details'!A1600)</f>
        <v>Id738</v>
      </c>
      <c r="B1600" s="47">
        <f>IF('Hospitalisation Details'!B1600="?",AVERAGE('Hospitalisation Details'!$B$2:$B$2344),'Hospitalisation Details'!B1600)</f>
        <v>1966</v>
      </c>
      <c r="C1600" s="79" t="str">
        <f>IF(OR(('Hospitalisation Details'!C1600="?"),ISBLANK('Hospitalisation Details'!C1600:C3942)),"Sep",'Hospitalisation Details'!C1600)</f>
        <v>Nov</v>
      </c>
      <c r="D1600" s="70">
        <v>10</v>
      </c>
      <c r="E1600" s="47" t="s">
        <v>1633</v>
      </c>
      <c r="F1600" s="80" t="s">
        <v>7549</v>
      </c>
      <c r="G1600" s="70">
        <v>56</v>
      </c>
      <c r="H1600" s="47">
        <v>0</v>
      </c>
      <c r="I1600" s="48">
        <v>13801.61</v>
      </c>
      <c r="J1600" s="47" t="s">
        <v>12</v>
      </c>
      <c r="K1600" s="47" t="s">
        <v>12</v>
      </c>
      <c r="L1600" s="47" t="s">
        <v>535</v>
      </c>
      <c r="M1600" s="20"/>
    </row>
    <row r="1601" spans="1:13" x14ac:dyDescent="0.25">
      <c r="A1601" s="47" t="str">
        <f>IF('Hospitalisation Details'!A1601:A3943="?","Unidentified",'Hospitalisation Details'!A1601)</f>
        <v>Id737</v>
      </c>
      <c r="B1601" s="47">
        <f>IF('Hospitalisation Details'!B1601="?",AVERAGE('Hospitalisation Details'!$B$2:$B$2344),'Hospitalisation Details'!B1601)</f>
        <v>1986</v>
      </c>
      <c r="C1601" s="79" t="str">
        <f>IF(OR(('Hospitalisation Details'!C1601="?"),ISBLANK('Hospitalisation Details'!C1601:C3943)),"Sep",'Hospitalisation Details'!C1601)</f>
        <v>Dec</v>
      </c>
      <c r="D1601" s="70">
        <v>8</v>
      </c>
      <c r="E1601" s="47" t="s">
        <v>1634</v>
      </c>
      <c r="F1601" s="80" t="s">
        <v>7550</v>
      </c>
      <c r="G1601" s="70">
        <v>36</v>
      </c>
      <c r="H1601" s="47">
        <v>3</v>
      </c>
      <c r="I1601" s="48">
        <v>13819.49</v>
      </c>
      <c r="J1601" s="47" t="s">
        <v>12</v>
      </c>
      <c r="K1601" s="47" t="s">
        <v>11</v>
      </c>
      <c r="L1601" s="47" t="s">
        <v>23</v>
      </c>
      <c r="M1601" s="20"/>
    </row>
    <row r="1602" spans="1:13" x14ac:dyDescent="0.25">
      <c r="A1602" s="47" t="str">
        <f>IF('Hospitalisation Details'!A1602:A3944="?","Unidentified",'Hospitalisation Details'!A1602)</f>
        <v>Id736</v>
      </c>
      <c r="B1602" s="47">
        <f>IF('Hospitalisation Details'!B1602="?",AVERAGE('Hospitalisation Details'!$B$2:$B$2344),'Hospitalisation Details'!B1602)</f>
        <v>1958</v>
      </c>
      <c r="C1602" s="79" t="str">
        <f>IF(OR(('Hospitalisation Details'!C1602="?"),ISBLANK('Hospitalisation Details'!C1602:C3944)),"Sep",'Hospitalisation Details'!C1602)</f>
        <v>Nov</v>
      </c>
      <c r="D1602" s="70">
        <v>25</v>
      </c>
      <c r="E1602" s="47" t="s">
        <v>1635</v>
      </c>
      <c r="F1602" s="80" t="s">
        <v>7551</v>
      </c>
      <c r="G1602" s="70">
        <v>64</v>
      </c>
      <c r="H1602" s="47">
        <v>0</v>
      </c>
      <c r="I1602" s="48">
        <v>13822.8</v>
      </c>
      <c r="J1602" s="47" t="s">
        <v>12</v>
      </c>
      <c r="K1602" s="47" t="s">
        <v>12</v>
      </c>
      <c r="L1602" s="47" t="s">
        <v>42</v>
      </c>
      <c r="M1602" s="20"/>
    </row>
    <row r="1603" spans="1:13" x14ac:dyDescent="0.25">
      <c r="A1603" s="47" t="str">
        <f>IF('Hospitalisation Details'!A1603:A3945="?","Unidentified",'Hospitalisation Details'!A1603)</f>
        <v>Id735</v>
      </c>
      <c r="B1603" s="47">
        <f>IF('Hospitalisation Details'!B1603="?",AVERAGE('Hospitalisation Details'!$B$2:$B$2344),'Hospitalisation Details'!B1603)</f>
        <v>1958</v>
      </c>
      <c r="C1603" s="79" t="str">
        <f>IF(OR(('Hospitalisation Details'!C1603="?"),ISBLANK('Hospitalisation Details'!C1603:C3945)),"Sep",'Hospitalisation Details'!C1603)</f>
        <v>Dec</v>
      </c>
      <c r="D1603" s="70">
        <v>10</v>
      </c>
      <c r="E1603" s="47" t="s">
        <v>1636</v>
      </c>
      <c r="F1603" s="80" t="s">
        <v>7552</v>
      </c>
      <c r="G1603" s="70">
        <v>64</v>
      </c>
      <c r="H1603" s="47">
        <v>0</v>
      </c>
      <c r="I1603" s="48">
        <v>13831.12</v>
      </c>
      <c r="J1603" s="47" t="s">
        <v>12</v>
      </c>
      <c r="K1603" s="47" t="s">
        <v>16</v>
      </c>
      <c r="L1603" s="47" t="s">
        <v>13</v>
      </c>
      <c r="M1603" s="20"/>
    </row>
    <row r="1604" spans="1:13" x14ac:dyDescent="0.25">
      <c r="A1604" s="47" t="str">
        <f>IF('Hospitalisation Details'!A1604:A3946="?","Unidentified",'Hospitalisation Details'!A1604)</f>
        <v>Id734</v>
      </c>
      <c r="B1604" s="47">
        <f>IF('Hospitalisation Details'!B1604="?",AVERAGE('Hospitalisation Details'!$B$2:$B$2344),'Hospitalisation Details'!B1604)</f>
        <v>2003</v>
      </c>
      <c r="C1604" s="79" t="str">
        <f>IF(OR(('Hospitalisation Details'!C1604="?"),ISBLANK('Hospitalisation Details'!C1604:C3946)),"Sep",'Hospitalisation Details'!C1604)</f>
        <v>Jun</v>
      </c>
      <c r="D1604" s="70">
        <v>7</v>
      </c>
      <c r="E1604" s="47" t="s">
        <v>1637</v>
      </c>
      <c r="F1604" s="80" t="s">
        <v>7553</v>
      </c>
      <c r="G1604" s="70">
        <v>20</v>
      </c>
      <c r="H1604" s="47">
        <v>0</v>
      </c>
      <c r="I1604" s="48">
        <v>13844.51</v>
      </c>
      <c r="J1604" s="47" t="s">
        <v>11</v>
      </c>
      <c r="K1604" s="47" t="s">
        <v>16</v>
      </c>
      <c r="L1604" s="47" t="s">
        <v>42</v>
      </c>
      <c r="M1604" s="20"/>
    </row>
    <row r="1605" spans="1:13" x14ac:dyDescent="0.25">
      <c r="A1605" s="47" t="str">
        <f>IF('Hospitalisation Details'!A1605:A3947="?","Unidentified",'Hospitalisation Details'!A1605)</f>
        <v>Id733</v>
      </c>
      <c r="B1605" s="47">
        <f>IF('Hospitalisation Details'!B1605="?",AVERAGE('Hospitalisation Details'!$B$2:$B$2344),'Hospitalisation Details'!B1605)</f>
        <v>1960</v>
      </c>
      <c r="C1605" s="79" t="str">
        <f>IF(OR(('Hospitalisation Details'!C1605="?"),ISBLANK('Hospitalisation Details'!C1605:C3947)),"Sep",'Hospitalisation Details'!C1605)</f>
        <v>Jul</v>
      </c>
      <c r="D1605" s="70">
        <v>21</v>
      </c>
      <c r="E1605" s="47" t="s">
        <v>1638</v>
      </c>
      <c r="F1605" s="80" t="s">
        <v>7554</v>
      </c>
      <c r="G1605" s="70">
        <v>62</v>
      </c>
      <c r="H1605" s="47">
        <v>0</v>
      </c>
      <c r="I1605" s="48">
        <v>13844.8</v>
      </c>
      <c r="J1605" s="47" t="s">
        <v>11</v>
      </c>
      <c r="K1605" s="47" t="s">
        <v>11</v>
      </c>
      <c r="L1605" s="47" t="s">
        <v>23</v>
      </c>
      <c r="M1605" s="20"/>
    </row>
    <row r="1606" spans="1:13" x14ac:dyDescent="0.25">
      <c r="A1606" s="47" t="str">
        <f>IF('Hospitalisation Details'!A1606:A3948="?","Unidentified",'Hospitalisation Details'!A1606)</f>
        <v>Id732</v>
      </c>
      <c r="B1606" s="47">
        <f>IF('Hospitalisation Details'!B1606="?",AVERAGE('Hospitalisation Details'!$B$2:$B$2344),'Hospitalisation Details'!B1606)</f>
        <v>1978</v>
      </c>
      <c r="C1606" s="79" t="str">
        <f>IF(OR(('Hospitalisation Details'!C1606="?"),ISBLANK('Hospitalisation Details'!C1606:C3948)),"Sep",'Hospitalisation Details'!C1606)</f>
        <v>Dec</v>
      </c>
      <c r="D1606" s="70">
        <v>19</v>
      </c>
      <c r="E1606" s="47" t="s">
        <v>1639</v>
      </c>
      <c r="F1606" s="80" t="s">
        <v>7555</v>
      </c>
      <c r="G1606" s="70">
        <v>44</v>
      </c>
      <c r="H1606" s="47">
        <v>2</v>
      </c>
      <c r="I1606" s="48">
        <v>13874.89</v>
      </c>
      <c r="J1606" s="47" t="s">
        <v>11</v>
      </c>
      <c r="K1606" s="47" t="s">
        <v>16</v>
      </c>
      <c r="L1606" s="47" t="s">
        <v>23</v>
      </c>
      <c r="M1606" s="20"/>
    </row>
    <row r="1607" spans="1:13" x14ac:dyDescent="0.25">
      <c r="A1607" s="47" t="str">
        <f>IF('Hospitalisation Details'!A1607:A3949="?","Unidentified",'Hospitalisation Details'!A1607)</f>
        <v>Id731</v>
      </c>
      <c r="B1607" s="47">
        <f>IF('Hospitalisation Details'!B1607="?",AVERAGE('Hospitalisation Details'!$B$2:$B$2344),'Hospitalisation Details'!B1607)</f>
        <v>1959</v>
      </c>
      <c r="C1607" s="79" t="str">
        <f>IF(OR(('Hospitalisation Details'!C1607="?"),ISBLANK('Hospitalisation Details'!C1607:C3949)),"Sep",'Hospitalisation Details'!C1607)</f>
        <v>Oct</v>
      </c>
      <c r="D1607" s="70">
        <v>5</v>
      </c>
      <c r="E1607" s="47" t="s">
        <v>1640</v>
      </c>
      <c r="F1607" s="80" t="s">
        <v>7556</v>
      </c>
      <c r="G1607" s="70">
        <v>63</v>
      </c>
      <c r="H1607" s="47">
        <v>0</v>
      </c>
      <c r="I1607" s="48">
        <v>13880.95</v>
      </c>
      <c r="J1607" s="47" t="s">
        <v>11</v>
      </c>
      <c r="K1607" s="47" t="s">
        <v>11</v>
      </c>
      <c r="L1607" s="47" t="s">
        <v>42</v>
      </c>
      <c r="M1607" s="20"/>
    </row>
    <row r="1608" spans="1:13" x14ac:dyDescent="0.25">
      <c r="A1608" s="47" t="str">
        <f>IF('Hospitalisation Details'!A1608:A3950="?","Unidentified",'Hospitalisation Details'!A1608)</f>
        <v>Id730</v>
      </c>
      <c r="B1608" s="47">
        <f>IF('Hospitalisation Details'!B1608="?",AVERAGE('Hospitalisation Details'!$B$2:$B$2344),'Hospitalisation Details'!B1608)</f>
        <v>1985</v>
      </c>
      <c r="C1608" s="79" t="str">
        <f>IF(OR(('Hospitalisation Details'!C1608="?"),ISBLANK('Hospitalisation Details'!C1608:C3950)),"Sep",'Hospitalisation Details'!C1608)</f>
        <v>Sep</v>
      </c>
      <c r="D1608" s="70">
        <v>25</v>
      </c>
      <c r="E1608" s="47" t="s">
        <v>1641</v>
      </c>
      <c r="F1608" s="80" t="s">
        <v>7557</v>
      </c>
      <c r="G1608" s="70">
        <v>37</v>
      </c>
      <c r="H1608" s="47">
        <v>3</v>
      </c>
      <c r="I1608" s="48">
        <v>13886.4</v>
      </c>
      <c r="J1608" s="47" t="s">
        <v>11</v>
      </c>
      <c r="K1608" s="47" t="s">
        <v>11</v>
      </c>
      <c r="L1608" s="47" t="s">
        <v>23</v>
      </c>
      <c r="M1608" s="20"/>
    </row>
    <row r="1609" spans="1:13" x14ac:dyDescent="0.25">
      <c r="A1609" s="47" t="str">
        <f>IF('Hospitalisation Details'!A1609:A3951="?","Unidentified",'Hospitalisation Details'!A1609)</f>
        <v>Id729</v>
      </c>
      <c r="B1609" s="47">
        <f>IF('Hospitalisation Details'!B1609="?",AVERAGE('Hospitalisation Details'!$B$2:$B$2344),'Hospitalisation Details'!B1609)</f>
        <v>1959</v>
      </c>
      <c r="C1609" s="79" t="str">
        <f>IF(OR(('Hospitalisation Details'!C1609="?"),ISBLANK('Hospitalisation Details'!C1609:C3951)),"Sep",'Hospitalisation Details'!C1609)</f>
        <v>Dec</v>
      </c>
      <c r="D1609" s="70">
        <v>29</v>
      </c>
      <c r="E1609" s="47" t="s">
        <v>1642</v>
      </c>
      <c r="F1609" s="80" t="s">
        <v>7558</v>
      </c>
      <c r="G1609" s="70">
        <v>63</v>
      </c>
      <c r="H1609" s="47">
        <v>0</v>
      </c>
      <c r="I1609" s="48">
        <v>13887.2</v>
      </c>
      <c r="J1609" s="47" t="s">
        <v>11</v>
      </c>
      <c r="K1609" s="47" t="s">
        <v>12</v>
      </c>
      <c r="L1609" s="47" t="s">
        <v>13</v>
      </c>
      <c r="M1609" s="20"/>
    </row>
    <row r="1610" spans="1:13" x14ac:dyDescent="0.25">
      <c r="A1610" s="47" t="str">
        <f>IF('Hospitalisation Details'!A1610:A3952="?","Unidentified",'Hospitalisation Details'!A1610)</f>
        <v>Id728</v>
      </c>
      <c r="B1610" s="47">
        <f>IF('Hospitalisation Details'!B1610="?",AVERAGE('Hospitalisation Details'!$B$2:$B$2344),'Hospitalisation Details'!B1610)</f>
        <v>1959</v>
      </c>
      <c r="C1610" s="79" t="str">
        <f>IF(OR(('Hospitalisation Details'!C1610="?"),ISBLANK('Hospitalisation Details'!C1610:C3952)),"Sep",'Hospitalisation Details'!C1610)</f>
        <v>Jul</v>
      </c>
      <c r="D1610" s="70">
        <v>7</v>
      </c>
      <c r="E1610" s="47" t="s">
        <v>1643</v>
      </c>
      <c r="F1610" s="80" t="s">
        <v>7559</v>
      </c>
      <c r="G1610" s="70">
        <v>63</v>
      </c>
      <c r="H1610" s="47">
        <v>0</v>
      </c>
      <c r="I1610" s="48">
        <v>13887.97</v>
      </c>
      <c r="J1610" s="47" t="s">
        <v>11</v>
      </c>
      <c r="K1610" s="47" t="s">
        <v>11</v>
      </c>
      <c r="L1610" s="47" t="s">
        <v>13</v>
      </c>
      <c r="M1610" s="20"/>
    </row>
    <row r="1611" spans="1:13" x14ac:dyDescent="0.25">
      <c r="A1611" s="47" t="str">
        <f>IF('Hospitalisation Details'!A1611:A3953="?","Unidentified",'Hospitalisation Details'!A1611)</f>
        <v>Id727</v>
      </c>
      <c r="B1611" s="47">
        <f>IF('Hospitalisation Details'!B1611="?",AVERAGE('Hospitalisation Details'!$B$2:$B$2344),'Hospitalisation Details'!B1611)</f>
        <v>1962</v>
      </c>
      <c r="C1611" s="79" t="str">
        <f>IF(OR(('Hospitalisation Details'!C1611="?"),ISBLANK('Hospitalisation Details'!C1611:C3953)),"Sep",'Hospitalisation Details'!C1611)</f>
        <v>Jul</v>
      </c>
      <c r="D1611" s="70">
        <v>27</v>
      </c>
      <c r="E1611" s="47" t="s">
        <v>1644</v>
      </c>
      <c r="F1611" s="80" t="s">
        <v>7560</v>
      </c>
      <c r="G1611" s="70">
        <v>60</v>
      </c>
      <c r="H1611" s="47">
        <v>3</v>
      </c>
      <c r="I1611" s="48">
        <v>13919.82</v>
      </c>
      <c r="J1611" s="47" t="s">
        <v>11</v>
      </c>
      <c r="K1611" s="47" t="s">
        <v>11</v>
      </c>
      <c r="L1611" s="47" t="s">
        <v>13</v>
      </c>
      <c r="M1611" s="20"/>
    </row>
    <row r="1612" spans="1:13" x14ac:dyDescent="0.25">
      <c r="A1612" s="47" t="str">
        <f>IF('Hospitalisation Details'!A1612:A3954="?","Unidentified",'Hospitalisation Details'!A1612)</f>
        <v>Id726</v>
      </c>
      <c r="B1612" s="47">
        <f>IF('Hospitalisation Details'!B1612="?",AVERAGE('Hospitalisation Details'!$B$2:$B$2344),'Hospitalisation Details'!B1612)</f>
        <v>1960</v>
      </c>
      <c r="C1612" s="79" t="str">
        <f>IF(OR(('Hospitalisation Details'!C1612="?"),ISBLANK('Hospitalisation Details'!C1612:C3954)),"Sep",'Hospitalisation Details'!C1612)</f>
        <v>Jun</v>
      </c>
      <c r="D1612" s="70">
        <v>18</v>
      </c>
      <c r="E1612" s="47" t="s">
        <v>1645</v>
      </c>
      <c r="F1612" s="80" t="s">
        <v>7561</v>
      </c>
      <c r="G1612" s="70">
        <v>62</v>
      </c>
      <c r="H1612" s="47">
        <v>1</v>
      </c>
      <c r="I1612" s="48">
        <v>13937.67</v>
      </c>
      <c r="J1612" s="47" t="s">
        <v>11</v>
      </c>
      <c r="K1612" s="47" t="s">
        <v>16</v>
      </c>
      <c r="L1612" s="47" t="s">
        <v>23</v>
      </c>
      <c r="M1612" s="20"/>
    </row>
    <row r="1613" spans="1:13" x14ac:dyDescent="0.25">
      <c r="A1613" s="47" t="str">
        <f>IF('Hospitalisation Details'!A1613:A3955="?","Unidentified",'Hospitalisation Details'!A1613)</f>
        <v>Id725</v>
      </c>
      <c r="B1613" s="47">
        <f>IF('Hospitalisation Details'!B1613="?",AVERAGE('Hospitalisation Details'!$B$2:$B$2344),'Hospitalisation Details'!B1613)</f>
        <v>1959</v>
      </c>
      <c r="C1613" s="79" t="str">
        <f>IF(OR(('Hospitalisation Details'!C1613="?"),ISBLANK('Hospitalisation Details'!C1613:C3955)),"Sep",'Hospitalisation Details'!C1613)</f>
        <v>Aug</v>
      </c>
      <c r="D1613" s="70">
        <v>29</v>
      </c>
      <c r="E1613" s="47" t="s">
        <v>1646</v>
      </c>
      <c r="F1613" s="80" t="s">
        <v>7562</v>
      </c>
      <c r="G1613" s="70">
        <v>63</v>
      </c>
      <c r="H1613" s="47">
        <v>0</v>
      </c>
      <c r="I1613" s="48">
        <v>13974.46</v>
      </c>
      <c r="J1613" s="47" t="s">
        <v>11</v>
      </c>
      <c r="K1613" s="47" t="s">
        <v>11</v>
      </c>
      <c r="L1613" s="47" t="s">
        <v>166</v>
      </c>
      <c r="M1613" s="20"/>
    </row>
    <row r="1614" spans="1:13" x14ac:dyDescent="0.25">
      <c r="A1614" s="47" t="str">
        <f>IF('Hospitalisation Details'!A1614:A3956="?","Unidentified",'Hospitalisation Details'!A1614)</f>
        <v>Id724</v>
      </c>
      <c r="B1614" s="47">
        <f>IF('Hospitalisation Details'!B1614="?",AVERAGE('Hospitalisation Details'!$B$2:$B$2344),'Hospitalisation Details'!B1614)</f>
        <v>1990</v>
      </c>
      <c r="C1614" s="79" t="str">
        <f>IF(OR(('Hospitalisation Details'!C1614="?"),ISBLANK('Hospitalisation Details'!C1614:C3956)),"Sep",'Hospitalisation Details'!C1614)</f>
        <v>Jul</v>
      </c>
      <c r="D1614" s="70">
        <v>13</v>
      </c>
      <c r="E1614" s="47" t="s">
        <v>1647</v>
      </c>
      <c r="F1614" s="80" t="s">
        <v>6557</v>
      </c>
      <c r="G1614" s="70">
        <v>32</v>
      </c>
      <c r="H1614" s="47">
        <v>3</v>
      </c>
      <c r="I1614" s="48">
        <v>13979.45</v>
      </c>
      <c r="J1614" s="47" t="s">
        <v>11</v>
      </c>
      <c r="K1614" s="47" t="s">
        <v>16</v>
      </c>
      <c r="L1614" s="47" t="s">
        <v>249</v>
      </c>
      <c r="M1614" s="20"/>
    </row>
    <row r="1615" spans="1:13" x14ac:dyDescent="0.25">
      <c r="A1615" s="47" t="str">
        <f>IF('Hospitalisation Details'!A1615:A3957="?","Unidentified",'Hospitalisation Details'!A1615)</f>
        <v>Id723</v>
      </c>
      <c r="B1615" s="47">
        <f>IF('Hospitalisation Details'!B1615="?",AVERAGE('Hospitalisation Details'!$B$2:$B$2344),'Hospitalisation Details'!B1615)</f>
        <v>1959</v>
      </c>
      <c r="C1615" s="79" t="str">
        <f>IF(OR(('Hospitalisation Details'!C1615="?"),ISBLANK('Hospitalisation Details'!C1615:C3957)),"Sep",'Hospitalisation Details'!C1615)</f>
        <v>Sep</v>
      </c>
      <c r="D1615" s="70">
        <v>6</v>
      </c>
      <c r="E1615" s="47" t="s">
        <v>1648</v>
      </c>
      <c r="F1615" s="80" t="s">
        <v>7563</v>
      </c>
      <c r="G1615" s="70">
        <v>63</v>
      </c>
      <c r="H1615" s="47">
        <v>0</v>
      </c>
      <c r="I1615" s="48">
        <v>13981.85</v>
      </c>
      <c r="J1615" s="47" t="s">
        <v>11</v>
      </c>
      <c r="K1615" s="47" t="s">
        <v>16</v>
      </c>
      <c r="L1615" s="47" t="s">
        <v>168</v>
      </c>
      <c r="M1615" s="20"/>
    </row>
    <row r="1616" spans="1:13" x14ac:dyDescent="0.25">
      <c r="A1616" s="47" t="str">
        <f>IF('Hospitalisation Details'!A1616:A3958="?","Unidentified",'Hospitalisation Details'!A1616)</f>
        <v>Id722</v>
      </c>
      <c r="B1616" s="47">
        <f>IF('Hospitalisation Details'!B1616="?",AVERAGE('Hospitalisation Details'!$B$2:$B$2344),'Hospitalisation Details'!B1616)</f>
        <v>1963</v>
      </c>
      <c r="C1616" s="79" t="str">
        <f>IF(OR(('Hospitalisation Details'!C1616="?"),ISBLANK('Hospitalisation Details'!C1616:C3958)),"Sep",'Hospitalisation Details'!C1616)</f>
        <v>Dec</v>
      </c>
      <c r="D1616" s="70">
        <v>23</v>
      </c>
      <c r="E1616" s="47" t="s">
        <v>1649</v>
      </c>
      <c r="F1616" s="80" t="s">
        <v>7564</v>
      </c>
      <c r="G1616" s="70">
        <v>59</v>
      </c>
      <c r="H1616" s="47">
        <v>3</v>
      </c>
      <c r="I1616" s="48">
        <v>14001.13</v>
      </c>
      <c r="J1616" s="47" t="s">
        <v>11</v>
      </c>
      <c r="K1616" s="47" t="s">
        <v>16</v>
      </c>
      <c r="L1616" s="47" t="s">
        <v>13</v>
      </c>
      <c r="M1616" s="20"/>
    </row>
    <row r="1617" spans="1:13" x14ac:dyDescent="0.25">
      <c r="A1617" s="47" t="str">
        <f>IF('Hospitalisation Details'!A1617:A3959="?","Unidentified",'Hospitalisation Details'!A1617)</f>
        <v>Id721</v>
      </c>
      <c r="B1617" s="47">
        <f>IF('Hospitalisation Details'!B1617="?",AVERAGE('Hospitalisation Details'!$B$2:$B$2344),'Hospitalisation Details'!B1617)</f>
        <v>1963</v>
      </c>
      <c r="C1617" s="79" t="str">
        <f>IF(OR(('Hospitalisation Details'!C1617="?"),ISBLANK('Hospitalisation Details'!C1617:C3959)),"Sep",'Hospitalisation Details'!C1617)</f>
        <v>Jul</v>
      </c>
      <c r="D1617" s="70">
        <v>6</v>
      </c>
      <c r="E1617" s="47" t="s">
        <v>1650</v>
      </c>
      <c r="F1617" s="80" t="s">
        <v>7565</v>
      </c>
      <c r="G1617" s="70">
        <v>59</v>
      </c>
      <c r="H1617" s="47">
        <v>3</v>
      </c>
      <c r="I1617" s="48">
        <v>14001.29</v>
      </c>
      <c r="J1617" s="47" t="s">
        <v>11</v>
      </c>
      <c r="K1617" s="47" t="s">
        <v>11</v>
      </c>
      <c r="L1617" s="47" t="s">
        <v>13</v>
      </c>
      <c r="M1617" s="20"/>
    </row>
    <row r="1618" spans="1:13" x14ac:dyDescent="0.25">
      <c r="A1618" s="47" t="str">
        <f>IF('Hospitalisation Details'!A1618:A3960="?","Unidentified",'Hospitalisation Details'!A1618)</f>
        <v>Id720</v>
      </c>
      <c r="B1618" s="47">
        <f>IF('Hospitalisation Details'!B1618="?",AVERAGE('Hospitalisation Details'!$B$2:$B$2344),'Hospitalisation Details'!B1618)</f>
        <v>1963</v>
      </c>
      <c r="C1618" s="79" t="str">
        <f>IF(OR(('Hospitalisation Details'!C1618="?"),ISBLANK('Hospitalisation Details'!C1618:C3960)),"Sep",'Hospitalisation Details'!C1618)</f>
        <v>Jul</v>
      </c>
      <c r="D1618" s="70">
        <v>8</v>
      </c>
      <c r="E1618" s="47" t="s">
        <v>1651</v>
      </c>
      <c r="F1618" s="80" t="s">
        <v>7566</v>
      </c>
      <c r="G1618" s="70">
        <v>59</v>
      </c>
      <c r="H1618" s="47">
        <v>3</v>
      </c>
      <c r="I1618" s="48">
        <v>14007.22</v>
      </c>
      <c r="J1618" s="47" t="s">
        <v>11</v>
      </c>
      <c r="K1618" s="47" t="s">
        <v>12</v>
      </c>
      <c r="L1618" s="47" t="s">
        <v>42</v>
      </c>
      <c r="M1618" s="20"/>
    </row>
    <row r="1619" spans="1:13" x14ac:dyDescent="0.25">
      <c r="A1619" s="47" t="str">
        <f>IF('Hospitalisation Details'!A1619:A3961="?","Unidentified",'Hospitalisation Details'!A1619)</f>
        <v>Id719</v>
      </c>
      <c r="B1619" s="47">
        <f>IF('Hospitalisation Details'!B1619="?",AVERAGE('Hospitalisation Details'!$B$2:$B$2344),'Hospitalisation Details'!B1619)</f>
        <v>1960</v>
      </c>
      <c r="C1619" s="79" t="str">
        <f>IF(OR(('Hospitalisation Details'!C1619="?"),ISBLANK('Hospitalisation Details'!C1619:C3961)),"Sep",'Hospitalisation Details'!C1619)</f>
        <v>Nov</v>
      </c>
      <c r="D1619" s="70">
        <v>8</v>
      </c>
      <c r="E1619" s="47" t="s">
        <v>1652</v>
      </c>
      <c r="F1619" s="80" t="s">
        <v>7567</v>
      </c>
      <c r="G1619" s="70">
        <v>62</v>
      </c>
      <c r="H1619" s="47">
        <v>0</v>
      </c>
      <c r="I1619" s="48">
        <v>14043.48</v>
      </c>
      <c r="J1619" s="47" t="s">
        <v>11</v>
      </c>
      <c r="K1619" s="47" t="s">
        <v>12</v>
      </c>
      <c r="L1619" s="47" t="s">
        <v>247</v>
      </c>
      <c r="M1619" s="20"/>
    </row>
    <row r="1620" spans="1:13" x14ac:dyDescent="0.25">
      <c r="A1620" s="47" t="str">
        <f>IF('Hospitalisation Details'!A1620:A3962="?","Unidentified",'Hospitalisation Details'!A1620)</f>
        <v>Id718</v>
      </c>
      <c r="B1620" s="47">
        <f>IF('Hospitalisation Details'!B1620="?",AVERAGE('Hospitalisation Details'!$B$2:$B$2344),'Hospitalisation Details'!B1620)</f>
        <v>1991</v>
      </c>
      <c r="C1620" s="79" t="str">
        <f>IF(OR(('Hospitalisation Details'!C1620="?"),ISBLANK('Hospitalisation Details'!C1620:C3962)),"Sep",'Hospitalisation Details'!C1620)</f>
        <v>Sep</v>
      </c>
      <c r="D1620" s="70">
        <v>12</v>
      </c>
      <c r="E1620" s="47" t="s">
        <v>1653</v>
      </c>
      <c r="F1620" s="80" t="s">
        <v>7568</v>
      </c>
      <c r="G1620" s="70">
        <v>31</v>
      </c>
      <c r="H1620" s="47">
        <v>3</v>
      </c>
      <c r="I1620" s="48">
        <v>14081.93</v>
      </c>
      <c r="J1620" s="47" t="s">
        <v>11</v>
      </c>
      <c r="K1620" s="47" t="s">
        <v>12</v>
      </c>
      <c r="L1620" s="47" t="s">
        <v>23</v>
      </c>
      <c r="M1620" s="20"/>
    </row>
    <row r="1621" spans="1:13" x14ac:dyDescent="0.25">
      <c r="A1621" s="47" t="str">
        <f>IF('Hospitalisation Details'!A1621:A3963="?","Unidentified",'Hospitalisation Details'!A1621)</f>
        <v>Id717</v>
      </c>
      <c r="B1621" s="47">
        <f>IF('Hospitalisation Details'!B1621="?",AVERAGE('Hospitalisation Details'!$B$2:$B$2344),'Hospitalisation Details'!B1621)</f>
        <v>1976</v>
      </c>
      <c r="C1621" s="79" t="str">
        <f>IF(OR(('Hospitalisation Details'!C1621="?"),ISBLANK('Hospitalisation Details'!C1621:C3963)),"Sep",'Hospitalisation Details'!C1621)</f>
        <v>Sep</v>
      </c>
      <c r="D1621" s="70">
        <v>26</v>
      </c>
      <c r="E1621" s="47" t="s">
        <v>1654</v>
      </c>
      <c r="F1621" s="80" t="s">
        <v>7569</v>
      </c>
      <c r="G1621" s="70">
        <v>46</v>
      </c>
      <c r="H1621" s="47">
        <v>2</v>
      </c>
      <c r="I1621" s="48">
        <v>14098.07</v>
      </c>
      <c r="J1621" s="47" t="s">
        <v>11</v>
      </c>
      <c r="K1621" s="47" t="s">
        <v>12</v>
      </c>
      <c r="L1621" s="47" t="s">
        <v>249</v>
      </c>
      <c r="M1621" s="20"/>
    </row>
    <row r="1622" spans="1:13" x14ac:dyDescent="0.25">
      <c r="A1622" s="47" t="str">
        <f>IF('Hospitalisation Details'!A1622:A3964="?","Unidentified",'Hospitalisation Details'!A1622)</f>
        <v>Id716</v>
      </c>
      <c r="B1622" s="47">
        <f>IF('Hospitalisation Details'!B1622="?",AVERAGE('Hospitalisation Details'!$B$2:$B$2344),'Hospitalisation Details'!B1622)</f>
        <v>1961</v>
      </c>
      <c r="C1622" s="79" t="str">
        <f>IF(OR(('Hospitalisation Details'!C1622="?"),ISBLANK('Hospitalisation Details'!C1622:C3964)),"Sep",'Hospitalisation Details'!C1622)</f>
        <v>Jun</v>
      </c>
      <c r="D1622" s="70">
        <v>14</v>
      </c>
      <c r="E1622" s="47" t="s">
        <v>1655</v>
      </c>
      <c r="F1622" s="80" t="s">
        <v>7570</v>
      </c>
      <c r="G1622" s="70">
        <v>61</v>
      </c>
      <c r="H1622" s="47">
        <v>2</v>
      </c>
      <c r="I1622" s="48">
        <v>14119.62</v>
      </c>
      <c r="J1622" s="47" t="s">
        <v>11</v>
      </c>
      <c r="K1622" s="47" t="s">
        <v>16</v>
      </c>
      <c r="L1622" s="47" t="s">
        <v>23</v>
      </c>
      <c r="M1622" s="20"/>
    </row>
    <row r="1623" spans="1:13" x14ac:dyDescent="0.25">
      <c r="A1623" s="47" t="str">
        <f>IF('Hospitalisation Details'!A1623:A3965="?","Unidentified",'Hospitalisation Details'!A1623)</f>
        <v>Id715</v>
      </c>
      <c r="B1623" s="47">
        <f>IF('Hospitalisation Details'!B1623="?",AVERAGE('Hospitalisation Details'!$B$2:$B$2344),'Hospitalisation Details'!B1623)</f>
        <v>2004</v>
      </c>
      <c r="C1623" s="79" t="str">
        <f>IF(OR(('Hospitalisation Details'!C1623="?"),ISBLANK('Hospitalisation Details'!C1623:C3965)),"Sep",'Hospitalisation Details'!C1623)</f>
        <v>Jul</v>
      </c>
      <c r="D1623" s="70">
        <v>6</v>
      </c>
      <c r="E1623" s="47" t="s">
        <v>1656</v>
      </c>
      <c r="F1623" s="80" t="s">
        <v>7571</v>
      </c>
      <c r="G1623" s="70">
        <v>18</v>
      </c>
      <c r="H1623" s="47">
        <v>0</v>
      </c>
      <c r="I1623" s="48">
        <v>14133.04</v>
      </c>
      <c r="J1623" s="47" t="s">
        <v>11</v>
      </c>
      <c r="K1623" s="47" t="s">
        <v>12</v>
      </c>
      <c r="L1623" s="47" t="s">
        <v>13</v>
      </c>
      <c r="M1623" s="20"/>
    </row>
    <row r="1624" spans="1:13" x14ac:dyDescent="0.25">
      <c r="A1624" s="47" t="str">
        <f>IF('Hospitalisation Details'!A1624:A3966="?","Unidentified",'Hospitalisation Details'!A1624)</f>
        <v>Id714</v>
      </c>
      <c r="B1624" s="47">
        <f>IF('Hospitalisation Details'!B1624="?",AVERAGE('Hospitalisation Details'!$B$2:$B$2344),'Hospitalisation Details'!B1624)</f>
        <v>1984</v>
      </c>
      <c r="C1624" s="79" t="str">
        <f>IF(OR(('Hospitalisation Details'!C1624="?"),ISBLANK('Hospitalisation Details'!C1624:C3966)),"Sep",'Hospitalisation Details'!C1624)</f>
        <v>Jul</v>
      </c>
      <c r="D1624" s="70">
        <v>7</v>
      </c>
      <c r="E1624" s="47" t="s">
        <v>1657</v>
      </c>
      <c r="F1624" s="80" t="s">
        <v>6482</v>
      </c>
      <c r="G1624" s="70">
        <v>38</v>
      </c>
      <c r="H1624" s="47">
        <v>3</v>
      </c>
      <c r="I1624" s="48">
        <v>14152.46</v>
      </c>
      <c r="J1624" s="47" t="s">
        <v>11</v>
      </c>
      <c r="K1624" s="47" t="s">
        <v>16</v>
      </c>
      <c r="L1624" s="47" t="s">
        <v>23</v>
      </c>
      <c r="M1624" s="20"/>
    </row>
    <row r="1625" spans="1:13" x14ac:dyDescent="0.25">
      <c r="A1625" s="47" t="str">
        <f>IF('Hospitalisation Details'!A1625:A3967="?","Unidentified",'Hospitalisation Details'!A1625)</f>
        <v>Id713</v>
      </c>
      <c r="B1625" s="47">
        <f>IF('Hospitalisation Details'!B1625="?",AVERAGE('Hospitalisation Details'!$B$2:$B$2344),'Hospitalisation Details'!B1625)</f>
        <v>1968</v>
      </c>
      <c r="C1625" s="79" t="str">
        <f>IF(OR(('Hospitalisation Details'!C1625="?"),ISBLANK('Hospitalisation Details'!C1625:C3967)),"Sep",'Hospitalisation Details'!C1625)</f>
        <v>Dec</v>
      </c>
      <c r="D1625" s="70">
        <v>25</v>
      </c>
      <c r="E1625" s="47" t="s">
        <v>1658</v>
      </c>
      <c r="F1625" s="80" t="s">
        <v>7572</v>
      </c>
      <c r="G1625" s="70">
        <v>54</v>
      </c>
      <c r="H1625" s="47">
        <v>0</v>
      </c>
      <c r="I1625" s="48">
        <v>14193.55</v>
      </c>
      <c r="J1625" s="47" t="s">
        <v>11</v>
      </c>
      <c r="K1625" s="47" t="s">
        <v>16</v>
      </c>
      <c r="L1625" s="47" t="s">
        <v>535</v>
      </c>
      <c r="M1625" s="20"/>
    </row>
    <row r="1626" spans="1:13" x14ac:dyDescent="0.25">
      <c r="A1626" s="47" t="str">
        <f>IF('Hospitalisation Details'!A1626:A3968="?","Unidentified",'Hospitalisation Details'!A1626)</f>
        <v>Id712</v>
      </c>
      <c r="B1626" s="47">
        <f>IF('Hospitalisation Details'!B1626="?",AVERAGE('Hospitalisation Details'!$B$2:$B$2344),'Hospitalisation Details'!B1626)</f>
        <v>1983</v>
      </c>
      <c r="C1626" s="79" t="str">
        <f>IF(OR(('Hospitalisation Details'!C1626="?"),ISBLANK('Hospitalisation Details'!C1626:C3968)),"Sep",'Hospitalisation Details'!C1626)</f>
        <v>Nov</v>
      </c>
      <c r="D1626" s="70">
        <v>17</v>
      </c>
      <c r="E1626" s="47" t="s">
        <v>1659</v>
      </c>
      <c r="F1626" s="80" t="s">
        <v>7573</v>
      </c>
      <c r="G1626" s="70">
        <v>39</v>
      </c>
      <c r="H1626" s="47">
        <v>3</v>
      </c>
      <c r="I1626" s="48">
        <v>14209.4</v>
      </c>
      <c r="J1626" s="47" t="s">
        <v>11</v>
      </c>
      <c r="K1626" s="47" t="s">
        <v>16</v>
      </c>
      <c r="L1626" s="47" t="s">
        <v>535</v>
      </c>
      <c r="M1626" s="20"/>
    </row>
    <row r="1627" spans="1:13" x14ac:dyDescent="0.25">
      <c r="A1627" s="47" t="str">
        <f>IF('Hospitalisation Details'!A1627:A3969="?","Unidentified",'Hospitalisation Details'!A1627)</f>
        <v>Id711</v>
      </c>
      <c r="B1627" s="47">
        <f>IF('Hospitalisation Details'!B1627="?",AVERAGE('Hospitalisation Details'!$B$2:$B$2344),'Hospitalisation Details'!B1627)</f>
        <v>1958</v>
      </c>
      <c r="C1627" s="79" t="str">
        <f>IF(OR(('Hospitalisation Details'!C1627="?"),ISBLANK('Hospitalisation Details'!C1627:C3969)),"Sep",'Hospitalisation Details'!C1627)</f>
        <v>Sep</v>
      </c>
      <c r="D1627" s="70">
        <v>21</v>
      </c>
      <c r="E1627" s="47" t="s">
        <v>1660</v>
      </c>
      <c r="F1627" s="80" t="s">
        <v>7574</v>
      </c>
      <c r="G1627" s="70">
        <v>64</v>
      </c>
      <c r="H1627" s="47">
        <v>0</v>
      </c>
      <c r="I1627" s="48">
        <v>14210.54</v>
      </c>
      <c r="J1627" s="47" t="s">
        <v>11</v>
      </c>
      <c r="K1627" s="47" t="s">
        <v>11</v>
      </c>
      <c r="L1627" s="47" t="s">
        <v>23</v>
      </c>
      <c r="M1627" s="20"/>
    </row>
    <row r="1628" spans="1:13" x14ac:dyDescent="0.25">
      <c r="A1628" s="47" t="str">
        <f>IF('Hospitalisation Details'!A1628:A3970="?","Unidentified",'Hospitalisation Details'!A1628)</f>
        <v>Id710</v>
      </c>
      <c r="B1628" s="47">
        <f>IF('Hospitalisation Details'!B1628="?",AVERAGE('Hospitalisation Details'!$B$2:$B$2344),'Hospitalisation Details'!B1628)</f>
        <v>1961</v>
      </c>
      <c r="C1628" s="79" t="str">
        <f>IF(OR(('Hospitalisation Details'!C1628="?"),ISBLANK('Hospitalisation Details'!C1628:C3970)),"Sep",'Hospitalisation Details'!C1628)</f>
        <v>Sep</v>
      </c>
      <c r="D1628" s="70">
        <v>25</v>
      </c>
      <c r="E1628" s="47" t="s">
        <v>1661</v>
      </c>
      <c r="F1628" s="80" t="s">
        <v>7575</v>
      </c>
      <c r="G1628" s="70">
        <v>61</v>
      </c>
      <c r="H1628" s="47">
        <v>2</v>
      </c>
      <c r="I1628" s="48">
        <v>14235.07</v>
      </c>
      <c r="J1628" s="47" t="s">
        <v>11</v>
      </c>
      <c r="K1628" s="47" t="s">
        <v>16</v>
      </c>
      <c r="L1628" s="47" t="s">
        <v>42</v>
      </c>
      <c r="M1628" s="20"/>
    </row>
    <row r="1629" spans="1:13" x14ac:dyDescent="0.25">
      <c r="A1629" s="47" t="str">
        <f>IF('Hospitalisation Details'!A1629:A3971="?","Unidentified",'Hospitalisation Details'!A1629)</f>
        <v>Id709</v>
      </c>
      <c r="B1629" s="47">
        <f>IF('Hospitalisation Details'!B1629="?",AVERAGE('Hospitalisation Details'!$B$2:$B$2344),'Hospitalisation Details'!B1629)</f>
        <v>1959</v>
      </c>
      <c r="C1629" s="79" t="str">
        <f>IF(OR(('Hospitalisation Details'!C1629="?"),ISBLANK('Hospitalisation Details'!C1629:C3971)),"Sep",'Hospitalisation Details'!C1629)</f>
        <v>Oct</v>
      </c>
      <c r="D1629" s="70">
        <v>10</v>
      </c>
      <c r="E1629" s="47" t="s">
        <v>1662</v>
      </c>
      <c r="F1629" s="80" t="s">
        <v>7576</v>
      </c>
      <c r="G1629" s="70">
        <v>63</v>
      </c>
      <c r="H1629" s="47">
        <v>0</v>
      </c>
      <c r="I1629" s="48">
        <v>14254.61</v>
      </c>
      <c r="J1629" s="47" t="s">
        <v>11</v>
      </c>
      <c r="K1629" s="47" t="s">
        <v>16</v>
      </c>
      <c r="L1629" s="47" t="s">
        <v>23</v>
      </c>
      <c r="M1629" s="20"/>
    </row>
    <row r="1630" spans="1:13" x14ac:dyDescent="0.25">
      <c r="A1630" s="47" t="str">
        <f>IF('Hospitalisation Details'!A1630:A3972="?","Unidentified",'Hospitalisation Details'!A1630)</f>
        <v>Id708</v>
      </c>
      <c r="B1630" s="47">
        <f>IF('Hospitalisation Details'!B1630="?",AVERAGE('Hospitalisation Details'!$B$2:$B$2344),'Hospitalisation Details'!B1630)</f>
        <v>1959</v>
      </c>
      <c r="C1630" s="79" t="str">
        <f>IF(OR(('Hospitalisation Details'!C1630="?"),ISBLANK('Hospitalisation Details'!C1630:C3972)),"Sep",'Hospitalisation Details'!C1630)</f>
        <v>Nov</v>
      </c>
      <c r="D1630" s="70">
        <v>8</v>
      </c>
      <c r="E1630" s="47" t="s">
        <v>1663</v>
      </c>
      <c r="F1630" s="80" t="s">
        <v>7577</v>
      </c>
      <c r="G1630" s="70">
        <v>63</v>
      </c>
      <c r="H1630" s="47">
        <v>0</v>
      </c>
      <c r="I1630" s="48">
        <v>14256.19</v>
      </c>
      <c r="J1630" s="47" t="s">
        <v>11</v>
      </c>
      <c r="K1630" s="47" t="s">
        <v>12</v>
      </c>
      <c r="L1630" s="47" t="s">
        <v>23</v>
      </c>
      <c r="M1630" s="20"/>
    </row>
    <row r="1631" spans="1:13" x14ac:dyDescent="0.25">
      <c r="A1631" s="47" t="str">
        <f>IF('Hospitalisation Details'!A1631:A3973="?","Unidentified",'Hospitalisation Details'!A1631)</f>
        <v>Id707</v>
      </c>
      <c r="B1631" s="47">
        <f>IF('Hospitalisation Details'!B1631="?",AVERAGE('Hospitalisation Details'!$B$2:$B$2344),'Hospitalisation Details'!B1631)</f>
        <v>1974</v>
      </c>
      <c r="C1631" s="79" t="str">
        <f>IF(OR(('Hospitalisation Details'!C1631="?"),ISBLANK('Hospitalisation Details'!C1631:C3973)),"Sep",'Hospitalisation Details'!C1631)</f>
        <v>Dec</v>
      </c>
      <c r="D1631" s="70">
        <v>26</v>
      </c>
      <c r="E1631" s="47" t="s">
        <v>1664</v>
      </c>
      <c r="F1631" s="80" t="s">
        <v>7578</v>
      </c>
      <c r="G1631" s="70">
        <v>48</v>
      </c>
      <c r="H1631" s="47">
        <v>0</v>
      </c>
      <c r="I1631" s="48">
        <v>14256.79</v>
      </c>
      <c r="J1631" s="47" t="s">
        <v>11</v>
      </c>
      <c r="K1631" s="47" t="s">
        <v>11</v>
      </c>
      <c r="L1631" s="47" t="s">
        <v>535</v>
      </c>
      <c r="M1631" s="20"/>
    </row>
    <row r="1632" spans="1:13" x14ac:dyDescent="0.25">
      <c r="A1632" s="47" t="str">
        <f>IF('Hospitalisation Details'!A1632:A3974="?","Unidentified",'Hospitalisation Details'!A1632)</f>
        <v>Id706</v>
      </c>
      <c r="B1632" s="47">
        <f>IF('Hospitalisation Details'!B1632="?",AVERAGE('Hospitalisation Details'!$B$2:$B$2344),'Hospitalisation Details'!B1632)</f>
        <v>1972</v>
      </c>
      <c r="C1632" s="79" t="str">
        <f>IF(OR(('Hospitalisation Details'!C1632="?"),ISBLANK('Hospitalisation Details'!C1632:C3974)),"Sep",'Hospitalisation Details'!C1632)</f>
        <v>Jul</v>
      </c>
      <c r="D1632" s="70">
        <v>13</v>
      </c>
      <c r="E1632" s="47" t="s">
        <v>1665</v>
      </c>
      <c r="F1632" s="80" t="s">
        <v>7579</v>
      </c>
      <c r="G1632" s="70">
        <v>50</v>
      </c>
      <c r="H1632" s="47">
        <v>0</v>
      </c>
      <c r="I1632" s="48">
        <v>14258.33</v>
      </c>
      <c r="J1632" s="47" t="s">
        <v>11</v>
      </c>
      <c r="K1632" s="47" t="s">
        <v>11</v>
      </c>
      <c r="L1632" s="47" t="s">
        <v>535</v>
      </c>
      <c r="M1632" s="20"/>
    </row>
    <row r="1633" spans="1:13" x14ac:dyDescent="0.25">
      <c r="A1633" s="47" t="str">
        <f>IF('Hospitalisation Details'!A1633:A3975="?","Unidentified",'Hospitalisation Details'!A1633)</f>
        <v>Id705</v>
      </c>
      <c r="B1633" s="47">
        <f>IF('Hospitalisation Details'!B1633="?",AVERAGE('Hospitalisation Details'!$B$2:$B$2344),'Hospitalisation Details'!B1633)</f>
        <v>2004</v>
      </c>
      <c r="C1633" s="79" t="str">
        <f>IF(OR(('Hospitalisation Details'!C1633="?"),ISBLANK('Hospitalisation Details'!C1633:C3975)),"Sep",'Hospitalisation Details'!C1633)</f>
        <v>Sep</v>
      </c>
      <c r="D1633" s="70">
        <v>6</v>
      </c>
      <c r="E1633" s="47" t="s">
        <v>1666</v>
      </c>
      <c r="F1633" s="80" t="s">
        <v>6292</v>
      </c>
      <c r="G1633" s="70">
        <v>18</v>
      </c>
      <c r="H1633" s="47">
        <v>0</v>
      </c>
      <c r="I1633" s="48">
        <v>14283.46</v>
      </c>
      <c r="J1633" s="47" t="s">
        <v>11</v>
      </c>
      <c r="K1633" s="47" t="s">
        <v>11</v>
      </c>
      <c r="L1633" s="47" t="s">
        <v>247</v>
      </c>
      <c r="M1633" s="20"/>
    </row>
    <row r="1634" spans="1:13" x14ac:dyDescent="0.25">
      <c r="A1634" s="47" t="str">
        <f>IF('Hospitalisation Details'!A1634:A3976="?","Unidentified",'Hospitalisation Details'!A1634)</f>
        <v>Id704</v>
      </c>
      <c r="B1634" s="47">
        <f>IF('Hospitalisation Details'!B1634="?",AVERAGE('Hospitalisation Details'!$B$2:$B$2344),'Hospitalisation Details'!B1634)</f>
        <v>1968</v>
      </c>
      <c r="C1634" s="79" t="str">
        <f>IF(OR(('Hospitalisation Details'!C1634="?"),ISBLANK('Hospitalisation Details'!C1634:C3976)),"Sep",'Hospitalisation Details'!C1634)</f>
        <v>Dec</v>
      </c>
      <c r="D1634" s="70">
        <v>15</v>
      </c>
      <c r="E1634" s="47" t="s">
        <v>1667</v>
      </c>
      <c r="F1634" s="80" t="s">
        <v>7580</v>
      </c>
      <c r="G1634" s="70">
        <v>54</v>
      </c>
      <c r="H1634" s="47">
        <v>0</v>
      </c>
      <c r="I1634" s="48">
        <v>14285.9</v>
      </c>
      <c r="J1634" s="47" t="s">
        <v>11</v>
      </c>
      <c r="K1634" s="47" t="s">
        <v>12</v>
      </c>
      <c r="L1634" s="47" t="s">
        <v>23</v>
      </c>
      <c r="M1634" s="20"/>
    </row>
    <row r="1635" spans="1:13" x14ac:dyDescent="0.25">
      <c r="A1635" s="47" t="str">
        <f>IF('Hospitalisation Details'!A1635:A3977="?","Unidentified",'Hospitalisation Details'!A1635)</f>
        <v>Id703</v>
      </c>
      <c r="B1635" s="47">
        <f>IF('Hospitalisation Details'!B1635="?",AVERAGE('Hospitalisation Details'!$B$2:$B$2344),'Hospitalisation Details'!B1635)</f>
        <v>1958</v>
      </c>
      <c r="C1635" s="79" t="str">
        <f>IF(OR(('Hospitalisation Details'!C1635="?"),ISBLANK('Hospitalisation Details'!C1635:C3977)),"Sep",'Hospitalisation Details'!C1635)</f>
        <v>Oct</v>
      </c>
      <c r="D1635" s="70">
        <v>15</v>
      </c>
      <c r="E1635" s="47" t="s">
        <v>1668</v>
      </c>
      <c r="F1635" s="80" t="s">
        <v>7581</v>
      </c>
      <c r="G1635" s="70">
        <v>64</v>
      </c>
      <c r="H1635" s="47">
        <v>0</v>
      </c>
      <c r="I1635" s="48">
        <v>14313.85</v>
      </c>
      <c r="J1635" s="47" t="s">
        <v>11</v>
      </c>
      <c r="K1635" s="47" t="s">
        <v>12</v>
      </c>
      <c r="L1635" s="47" t="s">
        <v>13</v>
      </c>
      <c r="M1635" s="20"/>
    </row>
    <row r="1636" spans="1:13" x14ac:dyDescent="0.25">
      <c r="A1636" s="47" t="str">
        <f>IF('Hospitalisation Details'!A1636:A3978="?","Unidentified",'Hospitalisation Details'!A1636)</f>
        <v>Id702</v>
      </c>
      <c r="B1636" s="47">
        <f>IF('Hospitalisation Details'!B1636="?",AVERAGE('Hospitalisation Details'!$B$2:$B$2344),'Hospitalisation Details'!B1636)</f>
        <v>1958</v>
      </c>
      <c r="C1636" s="79" t="str">
        <f>IF(OR(('Hospitalisation Details'!C1636="?"),ISBLANK('Hospitalisation Details'!C1636:C3978)),"Sep",'Hospitalisation Details'!C1636)</f>
        <v>Jul</v>
      </c>
      <c r="D1636" s="70">
        <v>10</v>
      </c>
      <c r="E1636" s="47" t="s">
        <v>1669</v>
      </c>
      <c r="F1636" s="80" t="s">
        <v>7582</v>
      </c>
      <c r="G1636" s="70">
        <v>64</v>
      </c>
      <c r="H1636" s="47">
        <v>0</v>
      </c>
      <c r="I1636" s="48">
        <v>14319.03</v>
      </c>
      <c r="J1636" s="47" t="s">
        <v>11</v>
      </c>
      <c r="K1636" s="47" t="s">
        <v>11</v>
      </c>
      <c r="L1636" s="47" t="s">
        <v>42</v>
      </c>
      <c r="M1636" s="20"/>
    </row>
    <row r="1637" spans="1:13" x14ac:dyDescent="0.25">
      <c r="A1637" s="47" t="str">
        <f>IF('Hospitalisation Details'!A1637:A3979="?","Unidentified",'Hospitalisation Details'!A1637)</f>
        <v>Id701</v>
      </c>
      <c r="B1637" s="47">
        <f>IF('Hospitalisation Details'!B1637="?",AVERAGE('Hospitalisation Details'!$B$2:$B$2344),'Hospitalisation Details'!B1637)</f>
        <v>1969</v>
      </c>
      <c r="C1637" s="79" t="str">
        <f>IF(OR(('Hospitalisation Details'!C1637="?"),ISBLANK('Hospitalisation Details'!C1637:C3979)),"Sep",'Hospitalisation Details'!C1637)</f>
        <v>Sep</v>
      </c>
      <c r="D1637" s="70">
        <v>26</v>
      </c>
      <c r="E1637" s="47" t="s">
        <v>1670</v>
      </c>
      <c r="F1637" s="80" t="s">
        <v>7583</v>
      </c>
      <c r="G1637" s="70">
        <v>53</v>
      </c>
      <c r="H1637" s="47">
        <v>0</v>
      </c>
      <c r="I1637" s="48">
        <v>14337.91</v>
      </c>
      <c r="J1637" s="47" t="s">
        <v>11</v>
      </c>
      <c r="K1637" s="47" t="s">
        <v>12</v>
      </c>
      <c r="L1637" s="47" t="s">
        <v>632</v>
      </c>
      <c r="M1637" s="20"/>
    </row>
    <row r="1638" spans="1:13" x14ac:dyDescent="0.25">
      <c r="A1638" s="47" t="str">
        <f>IF('Hospitalisation Details'!A1638:A3980="?","Unidentified",'Hospitalisation Details'!A1638)</f>
        <v>Id700</v>
      </c>
      <c r="B1638" s="47">
        <f>IF('Hospitalisation Details'!B1638="?",AVERAGE('Hospitalisation Details'!$B$2:$B$2344),'Hospitalisation Details'!B1638)</f>
        <v>1959</v>
      </c>
      <c r="C1638" s="79" t="str">
        <f>IF(OR(('Hospitalisation Details'!C1638="?"),ISBLANK('Hospitalisation Details'!C1638:C3980)),"Sep",'Hospitalisation Details'!C1638)</f>
        <v>Dec</v>
      </c>
      <c r="D1638" s="70">
        <v>24</v>
      </c>
      <c r="E1638" s="47" t="s">
        <v>1671</v>
      </c>
      <c r="F1638" s="80" t="s">
        <v>7584</v>
      </c>
      <c r="G1638" s="70">
        <v>63</v>
      </c>
      <c r="H1638" s="47">
        <v>1</v>
      </c>
      <c r="I1638" s="48">
        <v>14349.85</v>
      </c>
      <c r="J1638" s="47" t="s">
        <v>11</v>
      </c>
      <c r="K1638" s="47" t="s">
        <v>11</v>
      </c>
      <c r="L1638" s="47" t="s">
        <v>23</v>
      </c>
      <c r="M1638" s="20"/>
    </row>
    <row r="1639" spans="1:13" x14ac:dyDescent="0.25">
      <c r="A1639" s="47" t="str">
        <f>IF('Hospitalisation Details'!A1639:A3981="?","Unidentified",'Hospitalisation Details'!A1639)</f>
        <v>Id699</v>
      </c>
      <c r="B1639" s="47">
        <f>IF('Hospitalisation Details'!B1639="?",AVERAGE('Hospitalisation Details'!$B$2:$B$2344),'Hospitalisation Details'!B1639)</f>
        <v>1967</v>
      </c>
      <c r="C1639" s="79" t="str">
        <f>IF(OR(('Hospitalisation Details'!C1639="?"),ISBLANK('Hospitalisation Details'!C1639:C3981)),"Sep",'Hospitalisation Details'!C1639)</f>
        <v>Oct</v>
      </c>
      <c r="D1639" s="70">
        <v>10</v>
      </c>
      <c r="E1639" s="47" t="s">
        <v>1672</v>
      </c>
      <c r="F1639" s="80" t="s">
        <v>7585</v>
      </c>
      <c r="G1639" s="70">
        <v>55</v>
      </c>
      <c r="H1639" s="47">
        <v>0</v>
      </c>
      <c r="I1639" s="48">
        <v>14355.43</v>
      </c>
      <c r="J1639" s="47" t="s">
        <v>11</v>
      </c>
      <c r="K1639" s="47" t="s">
        <v>16</v>
      </c>
      <c r="L1639" s="47" t="s">
        <v>535</v>
      </c>
      <c r="M1639" s="20"/>
    </row>
    <row r="1640" spans="1:13" x14ac:dyDescent="0.25">
      <c r="A1640" s="47" t="str">
        <f>IF('Hospitalisation Details'!A1640:A3982="?","Unidentified",'Hospitalisation Details'!A1640)</f>
        <v>Id698</v>
      </c>
      <c r="B1640" s="47">
        <f>IF('Hospitalisation Details'!B1640="?",AVERAGE('Hospitalisation Details'!$B$2:$B$2344),'Hospitalisation Details'!B1640)</f>
        <v>1988</v>
      </c>
      <c r="C1640" s="79" t="str">
        <f>IF(OR(('Hospitalisation Details'!C1640="?"),ISBLANK('Hospitalisation Details'!C1640:C3982)),"Sep",'Hospitalisation Details'!C1640)</f>
        <v>Nov</v>
      </c>
      <c r="D1640" s="70">
        <v>16</v>
      </c>
      <c r="E1640" s="47" t="s">
        <v>1673</v>
      </c>
      <c r="F1640" s="80" t="s">
        <v>7586</v>
      </c>
      <c r="G1640" s="70">
        <v>34</v>
      </c>
      <c r="H1640" s="47">
        <v>1</v>
      </c>
      <c r="I1640" s="48">
        <v>14358.36</v>
      </c>
      <c r="J1640" s="47" t="s">
        <v>11</v>
      </c>
      <c r="K1640" s="47" t="s">
        <v>11</v>
      </c>
      <c r="L1640" s="47" t="s">
        <v>42</v>
      </c>
      <c r="M1640" s="20"/>
    </row>
    <row r="1641" spans="1:13" x14ac:dyDescent="0.25">
      <c r="A1641" s="47" t="str">
        <f>IF('Hospitalisation Details'!A1641:A3983="?","Unidentified",'Hospitalisation Details'!A1641)</f>
        <v>Id697</v>
      </c>
      <c r="B1641" s="47">
        <f>IF('Hospitalisation Details'!B1641="?",AVERAGE('Hospitalisation Details'!$B$2:$B$2344),'Hospitalisation Details'!B1641)</f>
        <v>1963</v>
      </c>
      <c r="C1641" s="79" t="str">
        <f>IF(OR(('Hospitalisation Details'!C1641="?"),ISBLANK('Hospitalisation Details'!C1641:C3983)),"Sep",'Hospitalisation Details'!C1641)</f>
        <v>Jul</v>
      </c>
      <c r="D1641" s="70">
        <v>16</v>
      </c>
      <c r="E1641" s="47" t="s">
        <v>1674</v>
      </c>
      <c r="F1641" s="80" t="s">
        <v>7587</v>
      </c>
      <c r="G1641" s="70">
        <v>59</v>
      </c>
      <c r="H1641" s="47">
        <v>3</v>
      </c>
      <c r="I1641" s="48">
        <v>14382.71</v>
      </c>
      <c r="J1641" s="47" t="s">
        <v>11</v>
      </c>
      <c r="K1641" s="47" t="s">
        <v>11</v>
      </c>
      <c r="L1641" s="47" t="s">
        <v>23</v>
      </c>
      <c r="M1641" s="20"/>
    </row>
    <row r="1642" spans="1:13" x14ac:dyDescent="0.25">
      <c r="A1642" s="47" t="str">
        <f>IF('Hospitalisation Details'!A1642:A3984="?","Unidentified",'Hospitalisation Details'!A1642)</f>
        <v>Id696</v>
      </c>
      <c r="B1642" s="47">
        <f>IF('Hospitalisation Details'!B1642="?",AVERAGE('Hospitalisation Details'!$B$2:$B$2344),'Hospitalisation Details'!B1642)</f>
        <v>1965</v>
      </c>
      <c r="C1642" s="79" t="str">
        <f>IF(OR(('Hospitalisation Details'!C1642="?"),ISBLANK('Hospitalisation Details'!C1642:C3984)),"Sep",'Hospitalisation Details'!C1642)</f>
        <v>Jun</v>
      </c>
      <c r="D1642" s="70">
        <v>22</v>
      </c>
      <c r="E1642" s="47" t="s">
        <v>1675</v>
      </c>
      <c r="F1642" s="80" t="s">
        <v>7588</v>
      </c>
      <c r="G1642" s="70">
        <v>57</v>
      </c>
      <c r="H1642" s="47">
        <v>4</v>
      </c>
      <c r="I1642" s="48">
        <v>14394.4</v>
      </c>
      <c r="J1642" s="47" t="s">
        <v>11</v>
      </c>
      <c r="K1642" s="47" t="s">
        <v>12</v>
      </c>
      <c r="L1642" s="47" t="s">
        <v>247</v>
      </c>
      <c r="M1642" s="20"/>
    </row>
    <row r="1643" spans="1:13" x14ac:dyDescent="0.25">
      <c r="A1643" s="47" t="str">
        <f>IF('Hospitalisation Details'!A1643:A3985="?","Unidentified",'Hospitalisation Details'!A1643)</f>
        <v>Id695</v>
      </c>
      <c r="B1643" s="47">
        <f>IF('Hospitalisation Details'!B1643="?",AVERAGE('Hospitalisation Details'!$B$2:$B$2344),'Hospitalisation Details'!B1643)</f>
        <v>1958</v>
      </c>
      <c r="C1643" s="79" t="str">
        <f>IF(OR(('Hospitalisation Details'!C1643="?"),ISBLANK('Hospitalisation Details'!C1643:C3985)),"Sep",'Hospitalisation Details'!C1643)</f>
        <v>Sep</v>
      </c>
      <c r="D1643" s="70">
        <v>14</v>
      </c>
      <c r="E1643" s="47" t="s">
        <v>1676</v>
      </c>
      <c r="F1643" s="80" t="s">
        <v>7589</v>
      </c>
      <c r="G1643" s="70">
        <v>64</v>
      </c>
      <c r="H1643" s="47">
        <v>0</v>
      </c>
      <c r="I1643" s="48">
        <v>14394.56</v>
      </c>
      <c r="J1643" s="47" t="s">
        <v>11</v>
      </c>
      <c r="K1643" s="47" t="s">
        <v>16</v>
      </c>
      <c r="L1643" s="47" t="s">
        <v>170</v>
      </c>
      <c r="M1643" s="20"/>
    </row>
    <row r="1644" spans="1:13" x14ac:dyDescent="0.25">
      <c r="A1644" s="47" t="str">
        <f>IF('Hospitalisation Details'!A1644:A3986="?","Unidentified",'Hospitalisation Details'!A1644)</f>
        <v>Id694</v>
      </c>
      <c r="B1644" s="47">
        <f>IF('Hospitalisation Details'!B1644="?",AVERAGE('Hospitalisation Details'!$B$2:$B$2344),'Hospitalisation Details'!B1644)</f>
        <v>1958</v>
      </c>
      <c r="C1644" s="79" t="str">
        <f>IF(OR(('Hospitalisation Details'!C1644="?"),ISBLANK('Hospitalisation Details'!C1644:C3986)),"Sep",'Hospitalisation Details'!C1644)</f>
        <v>Jul</v>
      </c>
      <c r="D1644" s="70">
        <v>29</v>
      </c>
      <c r="E1644" s="47" t="s">
        <v>1677</v>
      </c>
      <c r="F1644" s="80" t="s">
        <v>7590</v>
      </c>
      <c r="G1644" s="70">
        <v>64</v>
      </c>
      <c r="H1644" s="47">
        <v>0</v>
      </c>
      <c r="I1644" s="48">
        <v>14410.93</v>
      </c>
      <c r="J1644" s="47" t="s">
        <v>11</v>
      </c>
      <c r="K1644" s="47" t="s">
        <v>11</v>
      </c>
      <c r="L1644" s="47" t="s">
        <v>168</v>
      </c>
      <c r="M1644" s="20"/>
    </row>
    <row r="1645" spans="1:13" x14ac:dyDescent="0.25">
      <c r="A1645" s="47" t="str">
        <f>IF('Hospitalisation Details'!A1645:A3987="?","Unidentified",'Hospitalisation Details'!A1645)</f>
        <v>Id693</v>
      </c>
      <c r="B1645" s="47">
        <f>IF('Hospitalisation Details'!B1645="?",AVERAGE('Hospitalisation Details'!$B$2:$B$2344),'Hospitalisation Details'!B1645)</f>
        <v>1958</v>
      </c>
      <c r="C1645" s="79" t="str">
        <f>IF(OR(('Hospitalisation Details'!C1645="?"),ISBLANK('Hospitalisation Details'!C1645:C3987)),"Sep",'Hospitalisation Details'!C1645)</f>
        <v>Sep</v>
      </c>
      <c r="D1645" s="70">
        <v>20</v>
      </c>
      <c r="E1645" s="47" t="s">
        <v>1678</v>
      </c>
      <c r="F1645" s="80" t="s">
        <v>7591</v>
      </c>
      <c r="G1645" s="70">
        <v>64</v>
      </c>
      <c r="H1645" s="47">
        <v>1</v>
      </c>
      <c r="I1645" s="48">
        <v>14418.28</v>
      </c>
      <c r="J1645" s="47" t="s">
        <v>11</v>
      </c>
      <c r="K1645" s="47" t="s">
        <v>12</v>
      </c>
      <c r="L1645" s="47" t="s">
        <v>13</v>
      </c>
      <c r="M1645" s="20"/>
    </row>
    <row r="1646" spans="1:13" x14ac:dyDescent="0.25">
      <c r="A1646" s="47" t="str">
        <f>IF('Hospitalisation Details'!A1646:A3988="?","Unidentified",'Hospitalisation Details'!A1646)</f>
        <v>Id692</v>
      </c>
      <c r="B1646" s="47">
        <f>IF('Hospitalisation Details'!B1646="?",AVERAGE('Hospitalisation Details'!$B$2:$B$2344),'Hospitalisation Details'!B1646)</f>
        <v>1999</v>
      </c>
      <c r="C1646" s="79" t="str">
        <f>IF(OR(('Hospitalisation Details'!C1646="?"),ISBLANK('Hospitalisation Details'!C1646:C3988)),"Sep",'Hospitalisation Details'!C1646)</f>
        <v>Aug</v>
      </c>
      <c r="D1646" s="70">
        <v>10</v>
      </c>
      <c r="E1646" s="47" t="s">
        <v>1679</v>
      </c>
      <c r="F1646" s="80" t="s">
        <v>6299</v>
      </c>
      <c r="G1646" s="70">
        <v>23</v>
      </c>
      <c r="H1646" s="47">
        <v>2</v>
      </c>
      <c r="I1646" s="48">
        <v>14426.07</v>
      </c>
      <c r="J1646" s="47" t="s">
        <v>11</v>
      </c>
      <c r="K1646" s="47" t="s">
        <v>16</v>
      </c>
      <c r="L1646" s="47" t="s">
        <v>23</v>
      </c>
      <c r="M1646" s="20"/>
    </row>
    <row r="1647" spans="1:13" x14ac:dyDescent="0.25">
      <c r="A1647" s="47" t="str">
        <f>IF('Hospitalisation Details'!A1647:A3989="?","Unidentified",'Hospitalisation Details'!A1647)</f>
        <v>Id691</v>
      </c>
      <c r="B1647" s="47">
        <f>IF('Hospitalisation Details'!B1647="?",AVERAGE('Hospitalisation Details'!$B$2:$B$2344),'Hospitalisation Details'!B1647)</f>
        <v>1967</v>
      </c>
      <c r="C1647" s="79" t="str">
        <f>IF(OR(('Hospitalisation Details'!C1647="?"),ISBLANK('Hospitalisation Details'!C1647:C3989)),"Sep",'Hospitalisation Details'!C1647)</f>
        <v>Aug</v>
      </c>
      <c r="D1647" s="70">
        <v>15</v>
      </c>
      <c r="E1647" s="47" t="s">
        <v>1680</v>
      </c>
      <c r="F1647" s="80" t="s">
        <v>7592</v>
      </c>
      <c r="G1647" s="70">
        <v>55</v>
      </c>
      <c r="H1647" s="47">
        <v>0</v>
      </c>
      <c r="I1647" s="48">
        <v>14426.66</v>
      </c>
      <c r="J1647" s="47" t="s">
        <v>11</v>
      </c>
      <c r="K1647" s="47" t="s">
        <v>11</v>
      </c>
      <c r="L1647" s="47" t="s">
        <v>535</v>
      </c>
      <c r="M1647" s="20"/>
    </row>
    <row r="1648" spans="1:13" x14ac:dyDescent="0.25">
      <c r="A1648" s="47" t="str">
        <f>IF('Hospitalisation Details'!A1648:A3990="?","Unidentified",'Hospitalisation Details'!A1648)</f>
        <v>Id690</v>
      </c>
      <c r="B1648" s="47">
        <f>IF('Hospitalisation Details'!B1648="?",AVERAGE('Hospitalisation Details'!$B$2:$B$2344),'Hospitalisation Details'!B1648)</f>
        <v>1967</v>
      </c>
      <c r="C1648" s="79" t="str">
        <f>IF(OR(('Hospitalisation Details'!C1648="?"),ISBLANK('Hospitalisation Details'!C1648:C3990)),"Sep",'Hospitalisation Details'!C1648)</f>
        <v>Nov</v>
      </c>
      <c r="D1648" s="70">
        <v>4</v>
      </c>
      <c r="E1648" s="47" t="s">
        <v>1681</v>
      </c>
      <c r="F1648" s="80" t="s">
        <v>7593</v>
      </c>
      <c r="G1648" s="70">
        <v>55</v>
      </c>
      <c r="H1648" s="47">
        <v>0</v>
      </c>
      <c r="I1648" s="48">
        <v>14427.63</v>
      </c>
      <c r="J1648" s="47" t="s">
        <v>11</v>
      </c>
      <c r="K1648" s="47" t="s">
        <v>11</v>
      </c>
      <c r="L1648" s="47" t="s">
        <v>300</v>
      </c>
      <c r="M1648" s="20"/>
    </row>
    <row r="1649" spans="1:13" x14ac:dyDescent="0.25">
      <c r="A1649" s="47" t="str">
        <f>IF('Hospitalisation Details'!A1649:A3991="?","Unidentified",'Hospitalisation Details'!A1649)</f>
        <v>Id689</v>
      </c>
      <c r="B1649" s="47">
        <f>IF('Hospitalisation Details'!B1649="?",AVERAGE('Hospitalisation Details'!$B$2:$B$2344),'Hospitalisation Details'!B1649)</f>
        <v>1959</v>
      </c>
      <c r="C1649" s="79" t="str">
        <f>IF(OR(('Hospitalisation Details'!C1649="?"),ISBLANK('Hospitalisation Details'!C1649:C3991)),"Sep",'Hospitalisation Details'!C1649)</f>
        <v>Jun</v>
      </c>
      <c r="D1649" s="70">
        <v>29</v>
      </c>
      <c r="E1649" s="47" t="s">
        <v>1682</v>
      </c>
      <c r="F1649" s="80" t="s">
        <v>7594</v>
      </c>
      <c r="G1649" s="70">
        <v>63</v>
      </c>
      <c r="H1649" s="47">
        <v>0</v>
      </c>
      <c r="I1649" s="48">
        <v>14449.85</v>
      </c>
      <c r="J1649" s="47" t="s">
        <v>11</v>
      </c>
      <c r="K1649" s="47" t="s">
        <v>16</v>
      </c>
      <c r="L1649" s="47" t="s">
        <v>247</v>
      </c>
      <c r="M1649" s="20"/>
    </row>
    <row r="1650" spans="1:13" x14ac:dyDescent="0.25">
      <c r="A1650" s="47" t="str">
        <f>IF('Hospitalisation Details'!A1650:A3992="?","Unidentified",'Hospitalisation Details'!A1650)</f>
        <v>Id688</v>
      </c>
      <c r="B1650" s="47">
        <f>IF('Hospitalisation Details'!B1650="?",AVERAGE('Hospitalisation Details'!$B$2:$B$2344),'Hospitalisation Details'!B1650)</f>
        <v>1959</v>
      </c>
      <c r="C1650" s="79" t="str">
        <f>IF(OR(('Hospitalisation Details'!C1650="?"),ISBLANK('Hospitalisation Details'!C1650:C3992)),"Sep",'Hospitalisation Details'!C1650)</f>
        <v>Aug</v>
      </c>
      <c r="D1650" s="70">
        <v>3</v>
      </c>
      <c r="E1650" s="47" t="s">
        <v>1683</v>
      </c>
      <c r="F1650" s="80" t="s">
        <v>7595</v>
      </c>
      <c r="G1650" s="70">
        <v>63</v>
      </c>
      <c r="H1650" s="47">
        <v>0</v>
      </c>
      <c r="I1650" s="48">
        <v>14451.84</v>
      </c>
      <c r="J1650" s="47" t="s">
        <v>11</v>
      </c>
      <c r="K1650" s="47" t="s">
        <v>12</v>
      </c>
      <c r="L1650" s="47" t="s">
        <v>249</v>
      </c>
      <c r="M1650" s="20"/>
    </row>
    <row r="1651" spans="1:13" x14ac:dyDescent="0.25">
      <c r="A1651" s="47" t="str">
        <f>IF('Hospitalisation Details'!A1651:A3993="?","Unidentified",'Hospitalisation Details'!A1651)</f>
        <v>Id687</v>
      </c>
      <c r="B1651" s="47">
        <f>IF('Hospitalisation Details'!B1651="?",AVERAGE('Hospitalisation Details'!$B$2:$B$2344),'Hospitalisation Details'!B1651)</f>
        <v>1996</v>
      </c>
      <c r="C1651" s="79" t="str">
        <f>IF(OR(('Hospitalisation Details'!C1651="?"),ISBLANK('Hospitalisation Details'!C1651:C3993)),"Sep",'Hospitalisation Details'!C1651)</f>
        <v>Nov</v>
      </c>
      <c r="D1651" s="70">
        <v>10</v>
      </c>
      <c r="E1651" s="47" t="s">
        <v>1684</v>
      </c>
      <c r="F1651" s="80" t="s">
        <v>7596</v>
      </c>
      <c r="G1651" s="70">
        <v>26</v>
      </c>
      <c r="H1651" s="47">
        <v>2</v>
      </c>
      <c r="I1651" s="48">
        <v>14455.64</v>
      </c>
      <c r="J1651" s="47" t="s">
        <v>11</v>
      </c>
      <c r="K1651" s="47" t="s">
        <v>12</v>
      </c>
      <c r="L1651" s="47" t="s">
        <v>247</v>
      </c>
      <c r="M1651" s="20"/>
    </row>
    <row r="1652" spans="1:13" x14ac:dyDescent="0.25">
      <c r="A1652" s="47" t="str">
        <f>IF('Hospitalisation Details'!A1652:A3994="?","Unidentified",'Hospitalisation Details'!A1652)</f>
        <v>Id686</v>
      </c>
      <c r="B1652" s="47">
        <f>IF('Hospitalisation Details'!B1652="?",AVERAGE('Hospitalisation Details'!$B$2:$B$2344),'Hospitalisation Details'!B1652)</f>
        <v>1976</v>
      </c>
      <c r="C1652" s="79" t="str">
        <f>IF(OR(('Hospitalisation Details'!C1652="?"),ISBLANK('Hospitalisation Details'!C1652:C3994)),"Sep",'Hospitalisation Details'!C1652)</f>
        <v>Nov</v>
      </c>
      <c r="D1652" s="70">
        <v>27</v>
      </c>
      <c r="E1652" s="47" t="s">
        <v>1685</v>
      </c>
      <c r="F1652" s="80" t="s">
        <v>7597</v>
      </c>
      <c r="G1652" s="70">
        <v>46</v>
      </c>
      <c r="H1652" s="47">
        <v>2</v>
      </c>
      <c r="I1652" s="48">
        <v>14470.01</v>
      </c>
      <c r="J1652" s="47" t="s">
        <v>11</v>
      </c>
      <c r="K1652" s="47" t="s">
        <v>12</v>
      </c>
      <c r="L1652" s="47" t="s">
        <v>23</v>
      </c>
      <c r="M1652" s="20"/>
    </row>
    <row r="1653" spans="1:13" x14ac:dyDescent="0.25">
      <c r="A1653" s="47" t="str">
        <f>IF('Hospitalisation Details'!A1653:A3995="?","Unidentified",'Hospitalisation Details'!A1653)</f>
        <v>Id685</v>
      </c>
      <c r="B1653" s="47">
        <f>IF('Hospitalisation Details'!B1653="?",AVERAGE('Hospitalisation Details'!$B$2:$B$2344),'Hospitalisation Details'!B1653)</f>
        <v>1959</v>
      </c>
      <c r="C1653" s="79" t="str">
        <f>IF(OR(('Hospitalisation Details'!C1653="?"),ISBLANK('Hospitalisation Details'!C1653:C3995)),"Sep",'Hospitalisation Details'!C1653)</f>
        <v>Nov</v>
      </c>
      <c r="D1653" s="70">
        <v>20</v>
      </c>
      <c r="E1653" s="47" t="s">
        <v>1686</v>
      </c>
      <c r="F1653" s="80" t="s">
        <v>7598</v>
      </c>
      <c r="G1653" s="70">
        <v>63</v>
      </c>
      <c r="H1653" s="47">
        <v>1</v>
      </c>
      <c r="I1653" s="48">
        <v>14474.68</v>
      </c>
      <c r="J1653" s="47" t="s">
        <v>11</v>
      </c>
      <c r="K1653" s="47" t="s">
        <v>11</v>
      </c>
      <c r="L1653" s="47" t="s">
        <v>13</v>
      </c>
      <c r="M1653" s="20"/>
    </row>
    <row r="1654" spans="1:13" x14ac:dyDescent="0.25">
      <c r="A1654" s="47" t="str">
        <f>IF('Hospitalisation Details'!A1654:A3996="?","Unidentified",'Hospitalisation Details'!A1654)</f>
        <v>Id684</v>
      </c>
      <c r="B1654" s="47">
        <f>IF('Hospitalisation Details'!B1654="?",AVERAGE('Hospitalisation Details'!$B$2:$B$2344),'Hospitalisation Details'!B1654)</f>
        <v>1979</v>
      </c>
      <c r="C1654" s="79" t="str">
        <f>IF(OR(('Hospitalisation Details'!C1654="?"),ISBLANK('Hospitalisation Details'!C1654:C3996)),"Sep",'Hospitalisation Details'!C1654)</f>
        <v>Oct</v>
      </c>
      <c r="D1654" s="70">
        <v>20</v>
      </c>
      <c r="E1654" s="47" t="s">
        <v>1687</v>
      </c>
      <c r="F1654" s="80" t="s">
        <v>7599</v>
      </c>
      <c r="G1654" s="70">
        <v>43</v>
      </c>
      <c r="H1654" s="47">
        <v>5</v>
      </c>
      <c r="I1654" s="48">
        <v>14478.33</v>
      </c>
      <c r="J1654" s="47" t="s">
        <v>11</v>
      </c>
      <c r="K1654" s="47" t="s">
        <v>11</v>
      </c>
      <c r="L1654" s="47" t="s">
        <v>13</v>
      </c>
      <c r="M1654" s="20"/>
    </row>
    <row r="1655" spans="1:13" x14ac:dyDescent="0.25">
      <c r="A1655" s="47" t="str">
        <f>IF('Hospitalisation Details'!A1655:A3997="?","Unidentified",'Hospitalisation Details'!A1655)</f>
        <v>Id683</v>
      </c>
      <c r="B1655" s="47">
        <f>IF('Hospitalisation Details'!B1655="?",AVERAGE('Hospitalisation Details'!$B$2:$B$2344),'Hospitalisation Details'!B1655)</f>
        <v>1989</v>
      </c>
      <c r="C1655" s="79" t="str">
        <f>IF(OR(('Hospitalisation Details'!C1655="?"),ISBLANK('Hospitalisation Details'!C1655:C3997)),"Sep",'Hospitalisation Details'!C1655)</f>
        <v>Jul</v>
      </c>
      <c r="D1655" s="70">
        <v>22</v>
      </c>
      <c r="E1655" s="47" t="s">
        <v>1688</v>
      </c>
      <c r="F1655" s="80" t="s">
        <v>6725</v>
      </c>
      <c r="G1655" s="70">
        <v>33</v>
      </c>
      <c r="H1655" s="47">
        <v>3</v>
      </c>
      <c r="I1655" s="48">
        <v>14507.46</v>
      </c>
      <c r="J1655" s="47" t="s">
        <v>11</v>
      </c>
      <c r="K1655" s="47" t="s">
        <v>12</v>
      </c>
      <c r="L1655" s="47" t="s">
        <v>23</v>
      </c>
      <c r="M1655" s="20"/>
    </row>
    <row r="1656" spans="1:13" x14ac:dyDescent="0.25">
      <c r="A1656" s="47" t="str">
        <f>IF('Hospitalisation Details'!A1656:A3998="?","Unidentified",'Hospitalisation Details'!A1656)</f>
        <v>Id682</v>
      </c>
      <c r="B1656" s="47">
        <f>IF('Hospitalisation Details'!B1656="?",AVERAGE('Hospitalisation Details'!$B$2:$B$2344),'Hospitalisation Details'!B1656)</f>
        <v>1989</v>
      </c>
      <c r="C1656" s="79" t="str">
        <f>IF(OR(('Hospitalisation Details'!C1656="?"),ISBLANK('Hospitalisation Details'!C1656:C3998)),"Sep",'Hospitalisation Details'!C1656)</f>
        <v>Jul</v>
      </c>
      <c r="D1656" s="70">
        <v>14</v>
      </c>
      <c r="E1656" s="47" t="s">
        <v>1689</v>
      </c>
      <c r="F1656" s="80" t="s">
        <v>7600</v>
      </c>
      <c r="G1656" s="70">
        <v>33</v>
      </c>
      <c r="H1656" s="47">
        <v>3</v>
      </c>
      <c r="I1656" s="48">
        <v>14547.26</v>
      </c>
      <c r="J1656" s="47" t="s">
        <v>11</v>
      </c>
      <c r="K1656" s="47" t="s">
        <v>12</v>
      </c>
      <c r="L1656" s="47" t="s">
        <v>42</v>
      </c>
      <c r="M1656" s="20"/>
    </row>
    <row r="1657" spans="1:13" x14ac:dyDescent="0.25">
      <c r="A1657" s="47" t="str">
        <f>IF('Hospitalisation Details'!A1657:A3999="?","Unidentified",'Hospitalisation Details'!A1657)</f>
        <v>Id681</v>
      </c>
      <c r="B1657" s="47">
        <f>IF('Hospitalisation Details'!B1657="?",AVERAGE('Hospitalisation Details'!$B$2:$B$2344),'Hospitalisation Details'!B1657)</f>
        <v>1998</v>
      </c>
      <c r="C1657" s="79" t="str">
        <f>IF(OR(('Hospitalisation Details'!C1657="?"),ISBLANK('Hospitalisation Details'!C1657:C3999)),"Sep",'Hospitalisation Details'!C1657)</f>
        <v>Sep</v>
      </c>
      <c r="D1657" s="70">
        <v>12</v>
      </c>
      <c r="E1657" s="47" t="s">
        <v>1690</v>
      </c>
      <c r="F1657" s="80" t="s">
        <v>7601</v>
      </c>
      <c r="G1657" s="70">
        <v>24</v>
      </c>
      <c r="H1657" s="47">
        <v>0</v>
      </c>
      <c r="I1657" s="48">
        <v>14571.89</v>
      </c>
      <c r="J1657" s="47" t="s">
        <v>11</v>
      </c>
      <c r="K1657" s="47" t="s">
        <v>16</v>
      </c>
      <c r="L1657" s="47" t="s">
        <v>247</v>
      </c>
      <c r="M1657" s="20"/>
    </row>
    <row r="1658" spans="1:13" x14ac:dyDescent="0.25">
      <c r="A1658" s="47" t="str">
        <f>IF('Hospitalisation Details'!A1658:A4000="?","Unidentified",'Hospitalisation Details'!A1658)</f>
        <v>Id680</v>
      </c>
      <c r="B1658" s="47">
        <f>IF('Hospitalisation Details'!B1658="?",AVERAGE('Hospitalisation Details'!$B$2:$B$2344),'Hospitalisation Details'!B1658)</f>
        <v>1962</v>
      </c>
      <c r="C1658" s="79" t="str">
        <f>IF(OR(('Hospitalisation Details'!C1658="?"),ISBLANK('Hospitalisation Details'!C1658:C4000)),"Sep",'Hospitalisation Details'!C1658)</f>
        <v>Dec</v>
      </c>
      <c r="D1658" s="70">
        <v>3</v>
      </c>
      <c r="E1658" s="47" t="s">
        <v>1691</v>
      </c>
      <c r="F1658" s="80" t="s">
        <v>7602</v>
      </c>
      <c r="G1658" s="70">
        <v>60</v>
      </c>
      <c r="H1658" s="47">
        <v>0</v>
      </c>
      <c r="I1658" s="48">
        <v>14574.64</v>
      </c>
      <c r="J1658" s="47" t="s">
        <v>11</v>
      </c>
      <c r="K1658" s="47" t="s">
        <v>16</v>
      </c>
      <c r="L1658" s="47" t="s">
        <v>200</v>
      </c>
      <c r="M1658" s="20"/>
    </row>
    <row r="1659" spans="1:13" x14ac:dyDescent="0.25">
      <c r="A1659" s="47" t="str">
        <f>IF('Hospitalisation Details'!A1659:A4001="?","Unidentified",'Hospitalisation Details'!A1659)</f>
        <v>Id679</v>
      </c>
      <c r="B1659" s="47">
        <f>IF('Hospitalisation Details'!B1659="?",AVERAGE('Hospitalisation Details'!$B$2:$B$2344),'Hospitalisation Details'!B1659)</f>
        <v>1963</v>
      </c>
      <c r="C1659" s="79" t="str">
        <f>IF(OR(('Hospitalisation Details'!C1659="?"),ISBLANK('Hospitalisation Details'!C1659:C4001)),"Sep",'Hospitalisation Details'!C1659)</f>
        <v>Oct</v>
      </c>
      <c r="D1659" s="70">
        <v>14</v>
      </c>
      <c r="E1659" s="47" t="s">
        <v>1692</v>
      </c>
      <c r="F1659" s="80" t="s">
        <v>7535</v>
      </c>
      <c r="G1659" s="70">
        <v>59</v>
      </c>
      <c r="H1659" s="47">
        <v>3</v>
      </c>
      <c r="I1659" s="48">
        <v>14590.63</v>
      </c>
      <c r="J1659" s="47" t="s">
        <v>11</v>
      </c>
      <c r="K1659" s="47" t="s">
        <v>16</v>
      </c>
      <c r="L1659" s="47" t="s">
        <v>247</v>
      </c>
      <c r="M1659" s="20"/>
    </row>
    <row r="1660" spans="1:13" x14ac:dyDescent="0.25">
      <c r="A1660" s="47" t="str">
        <f>IF('Hospitalisation Details'!A1660:A4002="?","Unidentified",'Hospitalisation Details'!A1660)</f>
        <v>Id678</v>
      </c>
      <c r="B1660" s="47">
        <f>IF('Hospitalisation Details'!B1660="?",AVERAGE('Hospitalisation Details'!$B$2:$B$2344),'Hospitalisation Details'!B1660)</f>
        <v>1967</v>
      </c>
      <c r="C1660" s="79" t="str">
        <f>IF(OR(('Hospitalisation Details'!C1660="?"),ISBLANK('Hospitalisation Details'!C1660:C4002)),"Sep",'Hospitalisation Details'!C1660)</f>
        <v>Jul</v>
      </c>
      <c r="D1660" s="70">
        <v>18</v>
      </c>
      <c r="E1660" s="47" t="s">
        <v>1693</v>
      </c>
      <c r="F1660" s="80" t="s">
        <v>7603</v>
      </c>
      <c r="G1660" s="70">
        <v>55</v>
      </c>
      <c r="H1660" s="47">
        <v>0</v>
      </c>
      <c r="I1660" s="48">
        <v>14600.62</v>
      </c>
      <c r="J1660" s="47" t="s">
        <v>11</v>
      </c>
      <c r="K1660" s="47" t="s">
        <v>12</v>
      </c>
      <c r="L1660" s="47" t="s">
        <v>632</v>
      </c>
      <c r="M1660" s="20"/>
    </row>
    <row r="1661" spans="1:13" x14ac:dyDescent="0.25">
      <c r="A1661" s="47" t="str">
        <f>IF('Hospitalisation Details'!A1661:A4003="?","Unidentified",'Hospitalisation Details'!A1661)</f>
        <v>Id677</v>
      </c>
      <c r="B1661" s="47">
        <f>IF('Hospitalisation Details'!B1661="?",AVERAGE('Hospitalisation Details'!$B$2:$B$2344),'Hospitalisation Details'!B1661)</f>
        <v>1965</v>
      </c>
      <c r="C1661" s="79" t="str">
        <f>IF(OR(('Hospitalisation Details'!C1661="?"),ISBLANK('Hospitalisation Details'!C1661:C4003)),"Sep",'Hospitalisation Details'!C1661)</f>
        <v>Nov</v>
      </c>
      <c r="D1661" s="70">
        <v>8</v>
      </c>
      <c r="E1661" s="47" t="s">
        <v>1694</v>
      </c>
      <c r="F1661" s="80" t="s">
        <v>7604</v>
      </c>
      <c r="G1661" s="70">
        <v>57</v>
      </c>
      <c r="H1661" s="47">
        <v>0</v>
      </c>
      <c r="I1661" s="48">
        <v>14612.33</v>
      </c>
      <c r="J1661" s="47" t="s">
        <v>11</v>
      </c>
      <c r="K1661" s="47" t="s">
        <v>12</v>
      </c>
      <c r="L1661" s="47" t="s">
        <v>300</v>
      </c>
      <c r="M1661" s="20"/>
    </row>
    <row r="1662" spans="1:13" x14ac:dyDescent="0.25">
      <c r="A1662" s="47" t="str">
        <f>IF('Hospitalisation Details'!A1662:A4004="?","Unidentified",'Hospitalisation Details'!A1662)</f>
        <v>Id676</v>
      </c>
      <c r="B1662" s="47">
        <f>IF('Hospitalisation Details'!B1662="?",AVERAGE('Hospitalisation Details'!$B$2:$B$2344),'Hospitalisation Details'!B1662)</f>
        <v>1991</v>
      </c>
      <c r="C1662" s="79" t="str">
        <f>IF(OR(('Hospitalisation Details'!C1662="?"),ISBLANK('Hospitalisation Details'!C1662:C4004)),"Sep",'Hospitalisation Details'!C1662)</f>
        <v>Aug</v>
      </c>
      <c r="D1662" s="70">
        <v>21</v>
      </c>
      <c r="E1662" s="47" t="s">
        <v>1695</v>
      </c>
      <c r="F1662" s="80" t="s">
        <v>7227</v>
      </c>
      <c r="G1662" s="70">
        <v>31</v>
      </c>
      <c r="H1662" s="47">
        <v>3</v>
      </c>
      <c r="I1662" s="48">
        <v>14630.52</v>
      </c>
      <c r="J1662" s="47" t="s">
        <v>11</v>
      </c>
      <c r="K1662" s="47" t="s">
        <v>12</v>
      </c>
      <c r="L1662" s="47" t="s">
        <v>42</v>
      </c>
      <c r="M1662" s="20"/>
    </row>
    <row r="1663" spans="1:13" x14ac:dyDescent="0.25">
      <c r="A1663" s="47" t="str">
        <f>IF('Hospitalisation Details'!A1663:A4005="?","Unidentified",'Hospitalisation Details'!A1663)</f>
        <v>Id675</v>
      </c>
      <c r="B1663" s="47">
        <f>IF('Hospitalisation Details'!B1663="?",AVERAGE('Hospitalisation Details'!$B$2:$B$2344),'Hospitalisation Details'!B1663)</f>
        <v>1967</v>
      </c>
      <c r="C1663" s="79" t="str">
        <f>IF(OR(('Hospitalisation Details'!C1663="?"),ISBLANK('Hospitalisation Details'!C1663:C4005)),"Sep",'Hospitalisation Details'!C1663)</f>
        <v>Sep</v>
      </c>
      <c r="D1663" s="70">
        <v>1</v>
      </c>
      <c r="E1663" s="47" t="s">
        <v>1696</v>
      </c>
      <c r="F1663" s="80" t="s">
        <v>7444</v>
      </c>
      <c r="G1663" s="70">
        <v>55</v>
      </c>
      <c r="H1663" s="47">
        <v>0</v>
      </c>
      <c r="I1663" s="48">
        <v>14640.35</v>
      </c>
      <c r="J1663" s="47" t="s">
        <v>11</v>
      </c>
      <c r="K1663" s="47" t="s">
        <v>12</v>
      </c>
      <c r="L1663" s="47" t="s">
        <v>535</v>
      </c>
      <c r="M1663" s="20"/>
    </row>
    <row r="1664" spans="1:13" x14ac:dyDescent="0.25">
      <c r="A1664" s="47" t="str">
        <f>IF('Hospitalisation Details'!A1664:A4006="?","Unidentified",'Hospitalisation Details'!A1664)</f>
        <v>Id674</v>
      </c>
      <c r="B1664" s="47">
        <f>IF('Hospitalisation Details'!B1664="?",AVERAGE('Hospitalisation Details'!$B$2:$B$2344),'Hospitalisation Details'!B1664)</f>
        <v>1981</v>
      </c>
      <c r="C1664" s="79" t="str">
        <f>IF(OR(('Hospitalisation Details'!C1664="?"),ISBLANK('Hospitalisation Details'!C1664:C4006)),"Sep",'Hospitalisation Details'!C1664)</f>
        <v>Nov</v>
      </c>
      <c r="D1664" s="70">
        <v>13</v>
      </c>
      <c r="E1664" s="47" t="s">
        <v>1697</v>
      </c>
      <c r="F1664" s="80" t="s">
        <v>7605</v>
      </c>
      <c r="G1664" s="70">
        <v>41</v>
      </c>
      <c r="H1664" s="47">
        <v>1</v>
      </c>
      <c r="I1664" s="48">
        <v>14657.2</v>
      </c>
      <c r="J1664" s="47" t="s">
        <v>11</v>
      </c>
      <c r="K1664" s="47" t="s">
        <v>16</v>
      </c>
      <c r="L1664" s="47" t="s">
        <v>23</v>
      </c>
      <c r="M1664" s="20"/>
    </row>
    <row r="1665" spans="1:13" x14ac:dyDescent="0.25">
      <c r="A1665" s="47" t="str">
        <f>IF('Hospitalisation Details'!A1665:A4007="?","Unidentified",'Hospitalisation Details'!A1665)</f>
        <v>Id673</v>
      </c>
      <c r="B1665" s="47">
        <f>IF('Hospitalisation Details'!B1665="?",AVERAGE('Hospitalisation Details'!$B$2:$B$2344),'Hospitalisation Details'!B1665)</f>
        <v>1969</v>
      </c>
      <c r="C1665" s="79" t="str">
        <f>IF(OR(('Hospitalisation Details'!C1665="?"),ISBLANK('Hospitalisation Details'!C1665:C4007)),"Sep",'Hospitalisation Details'!C1665)</f>
        <v>Oct</v>
      </c>
      <c r="D1665" s="70">
        <v>20</v>
      </c>
      <c r="E1665" s="47" t="s">
        <v>1698</v>
      </c>
      <c r="F1665" s="80" t="s">
        <v>7183</v>
      </c>
      <c r="G1665" s="70">
        <v>53</v>
      </c>
      <c r="H1665" s="47">
        <v>0</v>
      </c>
      <c r="I1665" s="48">
        <v>14665.75</v>
      </c>
      <c r="J1665" s="47" t="s">
        <v>11</v>
      </c>
      <c r="K1665" s="47" t="s">
        <v>16</v>
      </c>
      <c r="L1665" s="47" t="s">
        <v>23</v>
      </c>
      <c r="M1665" s="20"/>
    </row>
    <row r="1666" spans="1:13" x14ac:dyDescent="0.25">
      <c r="A1666" s="47" t="str">
        <f>IF('Hospitalisation Details'!A1666:A4008="?","Unidentified",'Hospitalisation Details'!A1666)</f>
        <v>Id672</v>
      </c>
      <c r="B1666" s="47">
        <f>IF('Hospitalisation Details'!B1666="?",AVERAGE('Hospitalisation Details'!$B$2:$B$2344),'Hospitalisation Details'!B1666)</f>
        <v>1958</v>
      </c>
      <c r="C1666" s="79" t="str">
        <f>IF(OR(('Hospitalisation Details'!C1666="?"),ISBLANK('Hospitalisation Details'!C1666:C4008)),"Sep",'Hospitalisation Details'!C1666)</f>
        <v>Jul</v>
      </c>
      <c r="D1666" s="70">
        <v>23</v>
      </c>
      <c r="E1666" s="47" t="s">
        <v>1699</v>
      </c>
      <c r="F1666" s="80" t="s">
        <v>7606</v>
      </c>
      <c r="G1666" s="70">
        <v>64</v>
      </c>
      <c r="H1666" s="47">
        <v>0</v>
      </c>
      <c r="I1666" s="48">
        <v>14692.67</v>
      </c>
      <c r="J1666" s="47" t="s">
        <v>11</v>
      </c>
      <c r="K1666" s="47" t="s">
        <v>16</v>
      </c>
      <c r="L1666" s="47" t="s">
        <v>23</v>
      </c>
      <c r="M1666" s="20"/>
    </row>
    <row r="1667" spans="1:13" x14ac:dyDescent="0.25">
      <c r="A1667" s="47" t="str">
        <f>IF('Hospitalisation Details'!A1667:A4009="?","Unidentified",'Hospitalisation Details'!A1667)</f>
        <v>Id671</v>
      </c>
      <c r="B1667" s="70">
        <f>IF('Hospitalisation Details'!B1667="?",AVERAGE('Hospitalisation Details'!$B$2:$B$2344),'Hospitalisation Details'!B1667)</f>
        <v>1982</v>
      </c>
      <c r="C1667" s="79" t="str">
        <f>IF(OR(('Hospitalisation Details'!C1667="?"),ISBLANK('Hospitalisation Details'!C1667:C4009)),"Sep",'Hospitalisation Details'!C1667)</f>
        <v>Sep</v>
      </c>
      <c r="D1667" s="70">
        <v>4</v>
      </c>
      <c r="E1667" s="47" t="s">
        <v>1700</v>
      </c>
      <c r="F1667" s="80" t="s">
        <v>7607</v>
      </c>
      <c r="G1667" s="70">
        <v>40</v>
      </c>
      <c r="H1667" s="47">
        <v>3</v>
      </c>
      <c r="I1667" s="48">
        <v>14696.77</v>
      </c>
      <c r="J1667" s="47" t="s">
        <v>11</v>
      </c>
      <c r="K1667" s="47" t="s">
        <v>11</v>
      </c>
      <c r="L1667" s="47" t="s">
        <v>42</v>
      </c>
      <c r="M1667" s="20"/>
    </row>
    <row r="1668" spans="1:13" x14ac:dyDescent="0.25">
      <c r="A1668" s="47" t="str">
        <f>IF('Hospitalisation Details'!A1668:A4010="?","Unidentified",'Hospitalisation Details'!A1668)</f>
        <v>Id670</v>
      </c>
      <c r="B1668" s="47">
        <f>IF('Hospitalisation Details'!B1668="?",AVERAGE('Hospitalisation Details'!$B$2:$B$2344),'Hospitalisation Details'!B1668)</f>
        <v>2002</v>
      </c>
      <c r="C1668" s="79" t="str">
        <f>IF(OR(('Hospitalisation Details'!C1668="?"),ISBLANK('Hospitalisation Details'!C1668:C4010)),"Sep",'Hospitalisation Details'!C1668)</f>
        <v>Sep</v>
      </c>
      <c r="D1668" s="70">
        <v>24</v>
      </c>
      <c r="E1668" s="47" t="s">
        <v>1701</v>
      </c>
      <c r="F1668" s="80" t="s">
        <v>7608</v>
      </c>
      <c r="G1668" s="70">
        <v>20</v>
      </c>
      <c r="H1668" s="47">
        <v>0</v>
      </c>
      <c r="I1668" s="48">
        <v>14711.74</v>
      </c>
      <c r="J1668" s="47" t="s">
        <v>11</v>
      </c>
      <c r="K1668" s="47" t="s">
        <v>11</v>
      </c>
      <c r="L1668" s="47" t="s">
        <v>23</v>
      </c>
      <c r="M1668" s="20"/>
    </row>
    <row r="1669" spans="1:13" x14ac:dyDescent="0.25">
      <c r="A1669" s="47" t="str">
        <f>IF('Hospitalisation Details'!A1669:A4011="?","Unidentified",'Hospitalisation Details'!A1669)</f>
        <v>Id669</v>
      </c>
      <c r="B1669" s="47">
        <f>IF('Hospitalisation Details'!B1669="?",AVERAGE('Hospitalisation Details'!$B$2:$B$2344),'Hospitalisation Details'!B1669)</f>
        <v>1962</v>
      </c>
      <c r="C1669" s="79" t="str">
        <f>IF(OR(('Hospitalisation Details'!C1669="?"),ISBLANK('Hospitalisation Details'!C1669:C4011)),"Sep",'Hospitalisation Details'!C1669)</f>
        <v>Jul</v>
      </c>
      <c r="D1669" s="70">
        <v>29</v>
      </c>
      <c r="E1669" s="47" t="s">
        <v>1702</v>
      </c>
      <c r="F1669" s="80" t="s">
        <v>7609</v>
      </c>
      <c r="G1669" s="70">
        <v>60</v>
      </c>
      <c r="H1669" s="47">
        <v>0</v>
      </c>
      <c r="I1669" s="48">
        <v>14738.43</v>
      </c>
      <c r="J1669" s="47" t="s">
        <v>11</v>
      </c>
      <c r="K1669" s="47" t="s">
        <v>12</v>
      </c>
      <c r="L1669" s="47" t="s">
        <v>300</v>
      </c>
      <c r="M1669" s="20"/>
    </row>
    <row r="1670" spans="1:13" x14ac:dyDescent="0.25">
      <c r="A1670" s="47" t="str">
        <f>IF('Hospitalisation Details'!A1670:A4012="?","Unidentified",'Hospitalisation Details'!A1670)</f>
        <v>Id668</v>
      </c>
      <c r="B1670" s="47">
        <f>IF('Hospitalisation Details'!B1670="?",AVERAGE('Hospitalisation Details'!$B$2:$B$2344),'Hospitalisation Details'!B1670)</f>
        <v>1965</v>
      </c>
      <c r="C1670" s="79" t="str">
        <f>IF(OR(('Hospitalisation Details'!C1670="?"),ISBLANK('Hospitalisation Details'!C1670:C4012)),"Sep",'Hospitalisation Details'!C1670)</f>
        <v>Jul</v>
      </c>
      <c r="D1670" s="70">
        <v>27</v>
      </c>
      <c r="E1670" s="47" t="s">
        <v>1703</v>
      </c>
      <c r="F1670" s="80" t="s">
        <v>7610</v>
      </c>
      <c r="G1670" s="70">
        <v>57</v>
      </c>
      <c r="H1670" s="47">
        <v>0</v>
      </c>
      <c r="I1670" s="48">
        <v>14750.42</v>
      </c>
      <c r="J1670" s="47" t="s">
        <v>11</v>
      </c>
      <c r="K1670" s="47" t="s">
        <v>11</v>
      </c>
      <c r="L1670" s="47" t="s">
        <v>535</v>
      </c>
      <c r="M1670" s="20"/>
    </row>
    <row r="1671" spans="1:13" x14ac:dyDescent="0.25">
      <c r="A1671" s="47" t="str">
        <f>IF('Hospitalisation Details'!A1671:A4013="?","Unidentified",'Hospitalisation Details'!A1671)</f>
        <v>Id667</v>
      </c>
      <c r="B1671" s="47">
        <f>IF('Hospitalisation Details'!B1671="?",AVERAGE('Hospitalisation Details'!$B$2:$B$2344),'Hospitalisation Details'!B1671)</f>
        <v>1975</v>
      </c>
      <c r="C1671" s="79" t="str">
        <f>IF(OR(('Hospitalisation Details'!C1671="?"),ISBLANK('Hospitalisation Details'!C1671:C4013)),"Sep",'Hospitalisation Details'!C1671)</f>
        <v>Dec</v>
      </c>
      <c r="D1671" s="70">
        <v>10</v>
      </c>
      <c r="E1671" s="47" t="s">
        <v>1704</v>
      </c>
      <c r="F1671" s="80" t="s">
        <v>7611</v>
      </c>
      <c r="G1671" s="70">
        <v>47</v>
      </c>
      <c r="H1671" s="47">
        <v>1</v>
      </c>
      <c r="I1671" s="48">
        <v>14819</v>
      </c>
      <c r="J1671" s="47" t="s">
        <v>11</v>
      </c>
      <c r="K1671" s="47" t="s">
        <v>12</v>
      </c>
      <c r="L1671" s="47" t="s">
        <v>249</v>
      </c>
      <c r="M1671" s="20"/>
    </row>
    <row r="1672" spans="1:13" x14ac:dyDescent="0.25">
      <c r="A1672" s="47" t="str">
        <f>IF('Hospitalisation Details'!A1672:A4014="?","Unidentified",'Hospitalisation Details'!A1672)</f>
        <v>Id666</v>
      </c>
      <c r="B1672" s="47">
        <f>IF('Hospitalisation Details'!B1672="?",AVERAGE('Hospitalisation Details'!$B$2:$B$2344),'Hospitalisation Details'!B1672)</f>
        <v>1979</v>
      </c>
      <c r="C1672" s="79" t="str">
        <f>IF(OR(('Hospitalisation Details'!C1672="?"),ISBLANK('Hospitalisation Details'!C1672:C4014)),"Sep",'Hospitalisation Details'!C1672)</f>
        <v>Oct</v>
      </c>
      <c r="D1672" s="70">
        <v>18</v>
      </c>
      <c r="E1672" s="47" t="s">
        <v>1705</v>
      </c>
      <c r="F1672" s="80" t="s">
        <v>6558</v>
      </c>
      <c r="G1672" s="70">
        <v>43</v>
      </c>
      <c r="H1672" s="47">
        <v>2</v>
      </c>
      <c r="I1672" s="48">
        <v>14839.34</v>
      </c>
      <c r="J1672" s="47" t="s">
        <v>11</v>
      </c>
      <c r="K1672" s="47" t="s">
        <v>12</v>
      </c>
      <c r="L1672" s="47" t="s">
        <v>535</v>
      </c>
      <c r="M1672" s="20"/>
    </row>
    <row r="1673" spans="1:13" x14ac:dyDescent="0.25">
      <c r="A1673" s="47" t="str">
        <f>IF('Hospitalisation Details'!A1673:A4015="?","Unidentified",'Hospitalisation Details'!A1673)</f>
        <v>Id665</v>
      </c>
      <c r="B1673" s="47">
        <f>IF('Hospitalisation Details'!B1673="?",AVERAGE('Hospitalisation Details'!$B$2:$B$2344),'Hospitalisation Details'!B1673)</f>
        <v>1981</v>
      </c>
      <c r="C1673" s="79" t="str">
        <f>IF(OR(('Hospitalisation Details'!C1673="?"),ISBLANK('Hospitalisation Details'!C1673:C4015)),"Sep",'Hospitalisation Details'!C1673)</f>
        <v>Jun</v>
      </c>
      <c r="D1673" s="70">
        <v>5</v>
      </c>
      <c r="E1673" s="47" t="s">
        <v>1706</v>
      </c>
      <c r="F1673" s="80" t="s">
        <v>7612</v>
      </c>
      <c r="G1673" s="70">
        <v>42</v>
      </c>
      <c r="H1673" s="47">
        <v>1</v>
      </c>
      <c r="I1673" s="48">
        <v>14843.96</v>
      </c>
      <c r="J1673" s="47" t="s">
        <v>11</v>
      </c>
      <c r="K1673" s="47" t="s">
        <v>12</v>
      </c>
      <c r="L1673" s="47" t="s">
        <v>535</v>
      </c>
      <c r="M1673" s="20"/>
    </row>
    <row r="1674" spans="1:13" x14ac:dyDescent="0.25">
      <c r="A1674" s="47" t="str">
        <f>IF('Hospitalisation Details'!A1674:A4016="?","Unidentified",'Hospitalisation Details'!A1674)</f>
        <v>Id664</v>
      </c>
      <c r="B1674" s="47">
        <f>IF('Hospitalisation Details'!B1674="?",AVERAGE('Hospitalisation Details'!$B$2:$B$2344),'Hospitalisation Details'!B1674)</f>
        <v>1970</v>
      </c>
      <c r="C1674" s="79" t="str">
        <f>IF(OR(('Hospitalisation Details'!C1674="?"),ISBLANK('Hospitalisation Details'!C1674:C4016)),"Sep",'Hospitalisation Details'!C1674)</f>
        <v>Nov</v>
      </c>
      <c r="D1674" s="70">
        <v>11</v>
      </c>
      <c r="E1674" s="47" t="s">
        <v>1707</v>
      </c>
      <c r="F1674" s="80" t="s">
        <v>7613</v>
      </c>
      <c r="G1674" s="70">
        <v>52</v>
      </c>
      <c r="H1674" s="47">
        <v>0</v>
      </c>
      <c r="I1674" s="48">
        <v>14847.63</v>
      </c>
      <c r="J1674" s="47" t="s">
        <v>11</v>
      </c>
      <c r="K1674" s="47" t="s">
        <v>11</v>
      </c>
      <c r="L1674" s="47" t="s">
        <v>249</v>
      </c>
      <c r="M1674" s="20"/>
    </row>
    <row r="1675" spans="1:13" x14ac:dyDescent="0.25">
      <c r="A1675" s="47" t="str">
        <f>IF('Hospitalisation Details'!A1675:A4017="?","Unidentified",'Hospitalisation Details'!A1675)</f>
        <v>Id663</v>
      </c>
      <c r="B1675" s="47">
        <f>IF('Hospitalisation Details'!B1675="?",AVERAGE('Hospitalisation Details'!$B$2:$B$2344),'Hospitalisation Details'!B1675)</f>
        <v>1958</v>
      </c>
      <c r="C1675" s="79" t="str">
        <f>IF(OR(('Hospitalisation Details'!C1675="?"),ISBLANK('Hospitalisation Details'!C1675:C4017)),"Sep",'Hospitalisation Details'!C1675)</f>
        <v>Oct</v>
      </c>
      <c r="D1675" s="70">
        <v>17</v>
      </c>
      <c r="E1675" s="47" t="s">
        <v>1708</v>
      </c>
      <c r="F1675" s="80" t="s">
        <v>7614</v>
      </c>
      <c r="G1675" s="70">
        <v>64</v>
      </c>
      <c r="H1675" s="47">
        <v>0</v>
      </c>
      <c r="I1675" s="48">
        <v>14901.52</v>
      </c>
      <c r="J1675" s="47" t="s">
        <v>11</v>
      </c>
      <c r="K1675" s="47" t="s">
        <v>11</v>
      </c>
      <c r="L1675" s="47" t="s">
        <v>247</v>
      </c>
      <c r="M1675" s="20"/>
    </row>
    <row r="1676" spans="1:13" x14ac:dyDescent="0.25">
      <c r="A1676" s="47" t="str">
        <f>IF('Hospitalisation Details'!A1676:A4018="?","Unidentified",'Hospitalisation Details'!A1676)</f>
        <v>Id662</v>
      </c>
      <c r="B1676" s="47">
        <f>IF('Hospitalisation Details'!B1676="?",AVERAGE('Hospitalisation Details'!$B$2:$B$2344),'Hospitalisation Details'!B1676)</f>
        <v>1981</v>
      </c>
      <c r="C1676" s="79" t="str">
        <f>IF(OR(('Hospitalisation Details'!C1676="?"),ISBLANK('Hospitalisation Details'!C1676:C4018)),"Sep",'Hospitalisation Details'!C1676)</f>
        <v>Jul</v>
      </c>
      <c r="D1676" s="70">
        <v>4</v>
      </c>
      <c r="E1676" s="47" t="s">
        <v>1709</v>
      </c>
      <c r="F1676" s="80" t="s">
        <v>7615</v>
      </c>
      <c r="G1676" s="70">
        <v>41</v>
      </c>
      <c r="H1676" s="47">
        <v>1</v>
      </c>
      <c r="I1676" s="48">
        <v>14908.27</v>
      </c>
      <c r="J1676" s="47" t="s">
        <v>11</v>
      </c>
      <c r="K1676" s="47" t="s">
        <v>16</v>
      </c>
      <c r="L1676" s="47" t="s">
        <v>42</v>
      </c>
      <c r="M1676" s="20"/>
    </row>
    <row r="1677" spans="1:13" x14ac:dyDescent="0.25">
      <c r="A1677" s="47" t="str">
        <f>IF('Hospitalisation Details'!A1677:A4019="?","Unidentified",'Hospitalisation Details'!A1677)</f>
        <v>Id661</v>
      </c>
      <c r="B1677" s="47">
        <f>IF('Hospitalisation Details'!B1677="?",AVERAGE('Hospitalisation Details'!$B$2:$B$2344),'Hospitalisation Details'!B1677)</f>
        <v>1968</v>
      </c>
      <c r="C1677" s="79" t="str">
        <f>IF(OR(('Hospitalisation Details'!C1677="?"),ISBLANK('Hospitalisation Details'!C1677:C4019)),"Sep",'Hospitalisation Details'!C1677)</f>
        <v>Nov</v>
      </c>
      <c r="D1677" s="70">
        <v>8</v>
      </c>
      <c r="E1677" s="47" t="s">
        <v>1710</v>
      </c>
      <c r="F1677" s="80" t="s">
        <v>7243</v>
      </c>
      <c r="G1677" s="70">
        <v>54</v>
      </c>
      <c r="H1677" s="47">
        <v>0</v>
      </c>
      <c r="I1677" s="48">
        <v>14926.97</v>
      </c>
      <c r="J1677" s="47" t="s">
        <v>11</v>
      </c>
      <c r="K1677" s="47" t="s">
        <v>11</v>
      </c>
      <c r="L1677" s="47" t="s">
        <v>23</v>
      </c>
      <c r="M1677" s="20"/>
    </row>
    <row r="1678" spans="1:13" x14ac:dyDescent="0.25">
      <c r="A1678" s="47" t="str">
        <f>IF('Hospitalisation Details'!A1678:A4020="?","Unidentified",'Hospitalisation Details'!A1678)</f>
        <v>Id660</v>
      </c>
      <c r="B1678" s="47">
        <f>IF('Hospitalisation Details'!B1678="?",AVERAGE('Hospitalisation Details'!$B$2:$B$2344),'Hospitalisation Details'!B1678)</f>
        <v>1962</v>
      </c>
      <c r="C1678" s="79" t="str">
        <f>IF(OR(('Hospitalisation Details'!C1678="?"),ISBLANK('Hospitalisation Details'!C1678:C4020)),"Sep",'Hospitalisation Details'!C1678)</f>
        <v>Nov</v>
      </c>
      <c r="D1678" s="70">
        <v>29</v>
      </c>
      <c r="E1678" s="47" t="s">
        <v>1711</v>
      </c>
      <c r="F1678" s="80" t="s">
        <v>7616</v>
      </c>
      <c r="G1678" s="70">
        <v>60</v>
      </c>
      <c r="H1678" s="47">
        <v>0</v>
      </c>
      <c r="I1678" s="48">
        <v>14945.34</v>
      </c>
      <c r="J1678" s="47" t="s">
        <v>11</v>
      </c>
      <c r="K1678" s="47" t="s">
        <v>16</v>
      </c>
      <c r="L1678" s="47" t="s">
        <v>300</v>
      </c>
      <c r="M1678" s="20"/>
    </row>
    <row r="1679" spans="1:13" x14ac:dyDescent="0.25">
      <c r="A1679" s="47" t="str">
        <f>IF('Hospitalisation Details'!A1679:A4021="?","Unidentified",'Hospitalisation Details'!A1679)</f>
        <v>Id659</v>
      </c>
      <c r="B1679" s="47">
        <f>IF('Hospitalisation Details'!B1679="?",AVERAGE('Hospitalisation Details'!$B$2:$B$2344),'Hospitalisation Details'!B1679)</f>
        <v>1958</v>
      </c>
      <c r="C1679" s="79" t="str">
        <f>IF(OR(('Hospitalisation Details'!C1679="?"),ISBLANK('Hospitalisation Details'!C1679:C4021)),"Sep",'Hospitalisation Details'!C1679)</f>
        <v>Jul</v>
      </c>
      <c r="D1679" s="70">
        <v>29</v>
      </c>
      <c r="E1679" s="47" t="s">
        <v>1712</v>
      </c>
      <c r="F1679" s="80" t="s">
        <v>7590</v>
      </c>
      <c r="G1679" s="70">
        <v>64</v>
      </c>
      <c r="H1679" s="47">
        <v>2</v>
      </c>
      <c r="I1679" s="48">
        <v>14988.43</v>
      </c>
      <c r="J1679" s="47" t="s">
        <v>11</v>
      </c>
      <c r="K1679" s="47" t="s">
        <v>12</v>
      </c>
      <c r="L1679" s="47" t="s">
        <v>42</v>
      </c>
      <c r="M1679" s="20"/>
    </row>
    <row r="1680" spans="1:13" x14ac:dyDescent="0.25">
      <c r="A1680" s="47" t="str">
        <f>IF('Hospitalisation Details'!A1680:A4022="?","Unidentified",'Hospitalisation Details'!A1680)</f>
        <v>Id658</v>
      </c>
      <c r="B1680" s="47">
        <f>IF('Hospitalisation Details'!B1680="?",AVERAGE('Hospitalisation Details'!$B$2:$B$2344),'Hospitalisation Details'!B1680)</f>
        <v>1995</v>
      </c>
      <c r="C1680" s="79" t="str">
        <f>IF(OR(('Hospitalisation Details'!C1680="?"),ISBLANK('Hospitalisation Details'!C1680:C4022)),"Sep",'Hospitalisation Details'!C1680)</f>
        <v>Aug</v>
      </c>
      <c r="D1680" s="70">
        <v>2</v>
      </c>
      <c r="E1680" s="47" t="s">
        <v>1713</v>
      </c>
      <c r="F1680" s="80" t="s">
        <v>7617</v>
      </c>
      <c r="G1680" s="70">
        <v>27</v>
      </c>
      <c r="H1680" s="47">
        <v>2</v>
      </c>
      <c r="I1680" s="48">
        <v>15006.58</v>
      </c>
      <c r="J1680" s="47" t="s">
        <v>11</v>
      </c>
      <c r="K1680" s="47" t="s">
        <v>11</v>
      </c>
      <c r="L1680" s="47" t="s">
        <v>247</v>
      </c>
      <c r="M1680" s="20"/>
    </row>
    <row r="1681" spans="1:13" x14ac:dyDescent="0.25">
      <c r="A1681" s="47" t="str">
        <f>IF('Hospitalisation Details'!A1681:A4023="?","Unidentified",'Hospitalisation Details'!A1681)</f>
        <v>Id657</v>
      </c>
      <c r="B1681" s="47">
        <f>IF('Hospitalisation Details'!B1681="?",AVERAGE('Hospitalisation Details'!$B$2:$B$2344),'Hospitalisation Details'!B1681)</f>
        <v>1960</v>
      </c>
      <c r="C1681" s="79" t="str">
        <f>IF(OR(('Hospitalisation Details'!C1681="?"),ISBLANK('Hospitalisation Details'!C1681:C4023)),"Sep",'Hospitalisation Details'!C1681)</f>
        <v>Aug</v>
      </c>
      <c r="D1681" s="70">
        <v>8</v>
      </c>
      <c r="E1681" s="47" t="s">
        <v>1714</v>
      </c>
      <c r="F1681" s="80" t="s">
        <v>7618</v>
      </c>
      <c r="G1681" s="70">
        <v>62</v>
      </c>
      <c r="H1681" s="47">
        <v>2</v>
      </c>
      <c r="I1681" s="48">
        <v>15019.76</v>
      </c>
      <c r="J1681" s="47" t="s">
        <v>11</v>
      </c>
      <c r="K1681" s="47" t="s">
        <v>11</v>
      </c>
      <c r="L1681" s="47" t="s">
        <v>23</v>
      </c>
      <c r="M1681" s="20"/>
    </row>
    <row r="1682" spans="1:13" x14ac:dyDescent="0.25">
      <c r="A1682" s="47" t="str">
        <f>IF('Hospitalisation Details'!A1682:A4024="?","Unidentified",'Hospitalisation Details'!A1682)</f>
        <v>Id656</v>
      </c>
      <c r="B1682" s="47">
        <f>IF('Hospitalisation Details'!B1682="?",AVERAGE('Hospitalisation Details'!$B$2:$B$2344),'Hospitalisation Details'!B1682)</f>
        <v>1979</v>
      </c>
      <c r="C1682" s="79" t="str">
        <f>IF(OR(('Hospitalisation Details'!C1682="?"),ISBLANK('Hospitalisation Details'!C1682:C4024)),"Sep",'Hospitalisation Details'!C1682)</f>
        <v>Nov</v>
      </c>
      <c r="D1682" s="70">
        <v>25</v>
      </c>
      <c r="E1682" s="47" t="s">
        <v>1715</v>
      </c>
      <c r="F1682" s="80" t="s">
        <v>7239</v>
      </c>
      <c r="G1682" s="70">
        <v>43</v>
      </c>
      <c r="H1682" s="47">
        <v>2</v>
      </c>
      <c r="I1682" s="48">
        <v>15025.76</v>
      </c>
      <c r="J1682" s="47" t="s">
        <v>11</v>
      </c>
      <c r="K1682" s="47" t="s">
        <v>16</v>
      </c>
      <c r="L1682" s="47" t="s">
        <v>42</v>
      </c>
      <c r="M1682" s="20"/>
    </row>
    <row r="1683" spans="1:13" x14ac:dyDescent="0.25">
      <c r="A1683" s="47" t="str">
        <f>IF('Hospitalisation Details'!A1683:A4025="?","Unidentified",'Hospitalisation Details'!A1683)</f>
        <v>Id655</v>
      </c>
      <c r="B1683" s="47">
        <f>IF('Hospitalisation Details'!B1683="?",AVERAGE('Hospitalisation Details'!$B$2:$B$2344),'Hospitalisation Details'!B1683)</f>
        <v>1970</v>
      </c>
      <c r="C1683" s="79" t="str">
        <f>IF(OR(('Hospitalisation Details'!C1683="?"),ISBLANK('Hospitalisation Details'!C1683:C4025)),"Sep",'Hospitalisation Details'!C1683)</f>
        <v>Sep</v>
      </c>
      <c r="D1683" s="70">
        <v>11</v>
      </c>
      <c r="E1683" s="47" t="s">
        <v>1716</v>
      </c>
      <c r="F1683" s="80" t="s">
        <v>7619</v>
      </c>
      <c r="G1683" s="70">
        <v>52</v>
      </c>
      <c r="H1683" s="47">
        <v>0</v>
      </c>
      <c r="I1683" s="48">
        <v>15026.3</v>
      </c>
      <c r="J1683" s="47" t="s">
        <v>11</v>
      </c>
      <c r="K1683" s="47" t="s">
        <v>12</v>
      </c>
      <c r="L1683" s="47" t="s">
        <v>42</v>
      </c>
      <c r="M1683" s="20"/>
    </row>
    <row r="1684" spans="1:13" x14ac:dyDescent="0.25">
      <c r="A1684" s="47" t="str">
        <f>IF('Hospitalisation Details'!A1684:A4026="?","Unidentified",'Hospitalisation Details'!A1684)</f>
        <v>Id654</v>
      </c>
      <c r="B1684" s="47">
        <f>IF('Hospitalisation Details'!B1684="?",AVERAGE('Hospitalisation Details'!$B$2:$B$2344),'Hospitalisation Details'!B1684)</f>
        <v>1971</v>
      </c>
      <c r="C1684" s="79" t="str">
        <f>IF(OR(('Hospitalisation Details'!C1684="?"),ISBLANK('Hospitalisation Details'!C1684:C4026)),"Sep",'Hospitalisation Details'!C1684)</f>
        <v>Aug</v>
      </c>
      <c r="D1684" s="70">
        <v>15</v>
      </c>
      <c r="E1684" s="47" t="s">
        <v>1717</v>
      </c>
      <c r="F1684" s="80" t="s">
        <v>7620</v>
      </c>
      <c r="G1684" s="70">
        <v>51</v>
      </c>
      <c r="H1684" s="47">
        <v>0</v>
      </c>
      <c r="I1684" s="48">
        <v>15038.51</v>
      </c>
      <c r="J1684" s="47" t="s">
        <v>11</v>
      </c>
      <c r="K1684" s="47" t="s">
        <v>12</v>
      </c>
      <c r="L1684" s="47" t="s">
        <v>249</v>
      </c>
      <c r="M1684" s="20"/>
    </row>
    <row r="1685" spans="1:13" x14ac:dyDescent="0.25">
      <c r="A1685" s="47" t="str">
        <f>IF('Hospitalisation Details'!A1685:A4027="?","Unidentified",'Hospitalisation Details'!A1685)</f>
        <v>Id653</v>
      </c>
      <c r="B1685" s="47">
        <f>IF('Hospitalisation Details'!B1685="?",AVERAGE('Hospitalisation Details'!$B$2:$B$2344),'Hospitalisation Details'!B1685)</f>
        <v>1968</v>
      </c>
      <c r="C1685" s="79" t="str">
        <f>IF(OR(('Hospitalisation Details'!C1685="?"),ISBLANK('Hospitalisation Details'!C1685:C4027)),"Sep",'Hospitalisation Details'!C1685)</f>
        <v>Jun</v>
      </c>
      <c r="D1685" s="70">
        <v>12</v>
      </c>
      <c r="E1685" s="47" t="s">
        <v>1718</v>
      </c>
      <c r="F1685" s="80" t="s">
        <v>7621</v>
      </c>
      <c r="G1685" s="70">
        <v>54</v>
      </c>
      <c r="H1685" s="47">
        <v>0</v>
      </c>
      <c r="I1685" s="48">
        <v>15052.68</v>
      </c>
      <c r="J1685" s="47" t="s">
        <v>11</v>
      </c>
      <c r="K1685" s="47" t="s">
        <v>11</v>
      </c>
      <c r="L1685" s="47" t="s">
        <v>632</v>
      </c>
      <c r="M1685" s="20"/>
    </row>
    <row r="1686" spans="1:13" x14ac:dyDescent="0.25">
      <c r="A1686" s="47" t="str">
        <f>IF('Hospitalisation Details'!A1686:A4028="?","Unidentified",'Hospitalisation Details'!A1686)</f>
        <v>Id652</v>
      </c>
      <c r="B1686" s="47">
        <f>IF('Hospitalisation Details'!B1686="?",AVERAGE('Hospitalisation Details'!$B$2:$B$2344),'Hospitalisation Details'!B1686)</f>
        <v>1975</v>
      </c>
      <c r="C1686" s="79" t="str">
        <f>IF(OR(('Hospitalisation Details'!C1686="?"),ISBLANK('Hospitalisation Details'!C1686:C4028)),"Sep",'Hospitalisation Details'!C1686)</f>
        <v>Oct</v>
      </c>
      <c r="D1686" s="70">
        <v>26</v>
      </c>
      <c r="E1686" s="47" t="s">
        <v>1719</v>
      </c>
      <c r="F1686" s="80" t="s">
        <v>7622</v>
      </c>
      <c r="G1686" s="70">
        <v>47</v>
      </c>
      <c r="H1686" s="47">
        <v>1</v>
      </c>
      <c r="I1686" s="48">
        <v>15090.35</v>
      </c>
      <c r="J1686" s="47" t="s">
        <v>11</v>
      </c>
      <c r="K1686" s="47" t="s">
        <v>16</v>
      </c>
      <c r="L1686" s="47" t="s">
        <v>249</v>
      </c>
      <c r="M1686" s="20"/>
    </row>
    <row r="1687" spans="1:13" x14ac:dyDescent="0.25">
      <c r="A1687" s="47" t="str">
        <f>IF('Hospitalisation Details'!A1687:A4029="?","Unidentified",'Hospitalisation Details'!A1687)</f>
        <v>Id651</v>
      </c>
      <c r="B1687" s="47">
        <f>IF('Hospitalisation Details'!B1687="?",AVERAGE('Hospitalisation Details'!$B$2:$B$2344),'Hospitalisation Details'!B1687)</f>
        <v>1972</v>
      </c>
      <c r="C1687" s="79" t="str">
        <f>IF(OR(('Hospitalisation Details'!C1687="?"),ISBLANK('Hospitalisation Details'!C1687:C4029)),"Sep",'Hospitalisation Details'!C1687)</f>
        <v>Nov</v>
      </c>
      <c r="D1687" s="70">
        <v>7</v>
      </c>
      <c r="E1687" s="47" t="s">
        <v>1720</v>
      </c>
      <c r="F1687" s="80" t="s">
        <v>7623</v>
      </c>
      <c r="G1687" s="70">
        <v>50</v>
      </c>
      <c r="H1687" s="47">
        <v>0</v>
      </c>
      <c r="I1687" s="48">
        <v>15103.69</v>
      </c>
      <c r="J1687" s="47" t="s">
        <v>11</v>
      </c>
      <c r="K1687" s="47" t="s">
        <v>16</v>
      </c>
      <c r="L1687" s="47" t="s">
        <v>23</v>
      </c>
      <c r="M1687" s="20"/>
    </row>
    <row r="1688" spans="1:13" x14ac:dyDescent="0.25">
      <c r="A1688" s="47" t="str">
        <f>IF('Hospitalisation Details'!A1688:A4030="?","Unidentified",'Hospitalisation Details'!A1688)</f>
        <v>Id650</v>
      </c>
      <c r="B1688" s="47">
        <f>IF('Hospitalisation Details'!B1688="?",AVERAGE('Hospitalisation Details'!$B$2:$B$2344),'Hospitalisation Details'!B1688)</f>
        <v>1978</v>
      </c>
      <c r="C1688" s="79" t="str">
        <f>IF(OR(('Hospitalisation Details'!C1688="?"),ISBLANK('Hospitalisation Details'!C1688:C4030)),"Sep",'Hospitalisation Details'!C1688)</f>
        <v>Sep</v>
      </c>
      <c r="D1688" s="70">
        <v>5</v>
      </c>
      <c r="E1688" s="47" t="s">
        <v>1721</v>
      </c>
      <c r="F1688" s="80" t="s">
        <v>6748</v>
      </c>
      <c r="G1688" s="70">
        <v>44</v>
      </c>
      <c r="H1688" s="47">
        <v>2</v>
      </c>
      <c r="I1688" s="48">
        <v>15123.19</v>
      </c>
      <c r="J1688" s="47" t="s">
        <v>11</v>
      </c>
      <c r="K1688" s="47" t="s">
        <v>16</v>
      </c>
      <c r="L1688" s="47" t="s">
        <v>42</v>
      </c>
      <c r="M1688" s="20"/>
    </row>
    <row r="1689" spans="1:13" x14ac:dyDescent="0.25">
      <c r="A1689" s="47" t="str">
        <f>IF('Hospitalisation Details'!A1689:A4031="?","Unidentified",'Hospitalisation Details'!A1689)</f>
        <v>Id649</v>
      </c>
      <c r="B1689" s="47">
        <f>IF('Hospitalisation Details'!B1689="?",AVERAGE('Hospitalisation Details'!$B$2:$B$2344),'Hospitalisation Details'!B1689)</f>
        <v>1971</v>
      </c>
      <c r="C1689" s="79" t="str">
        <f>IF(OR(('Hospitalisation Details'!C1689="?"),ISBLANK('Hospitalisation Details'!C1689:C4031)),"Sep",'Hospitalisation Details'!C1689)</f>
        <v>Nov</v>
      </c>
      <c r="D1689" s="70">
        <v>25</v>
      </c>
      <c r="E1689" s="47" t="s">
        <v>1722</v>
      </c>
      <c r="F1689" s="80" t="s">
        <v>7624</v>
      </c>
      <c r="G1689" s="70">
        <v>51</v>
      </c>
      <c r="H1689" s="47">
        <v>0</v>
      </c>
      <c r="I1689" s="48">
        <v>15150.44</v>
      </c>
      <c r="J1689" s="47" t="s">
        <v>11</v>
      </c>
      <c r="K1689" s="47" t="s">
        <v>16</v>
      </c>
      <c r="L1689" s="47" t="s">
        <v>249</v>
      </c>
      <c r="M1689" s="20"/>
    </row>
    <row r="1690" spans="1:13" x14ac:dyDescent="0.25">
      <c r="A1690" s="47" t="str">
        <f>IF('Hospitalisation Details'!A1690:A4032="?","Unidentified",'Hospitalisation Details'!A1690)</f>
        <v>Id648</v>
      </c>
      <c r="B1690" s="47">
        <f>IF('Hospitalisation Details'!B1690="?",AVERAGE('Hospitalisation Details'!$B$2:$B$2344),'Hospitalisation Details'!B1690)</f>
        <v>1962</v>
      </c>
      <c r="C1690" s="79" t="str">
        <f>IF(OR(('Hospitalisation Details'!C1690="?"),ISBLANK('Hospitalisation Details'!C1690:C4032)),"Sep",'Hospitalisation Details'!C1690)</f>
        <v>Oct</v>
      </c>
      <c r="D1690" s="70">
        <v>25</v>
      </c>
      <c r="E1690" s="47" t="s">
        <v>1723</v>
      </c>
      <c r="F1690" s="80" t="s">
        <v>7625</v>
      </c>
      <c r="G1690" s="70">
        <v>60</v>
      </c>
      <c r="H1690" s="47">
        <v>0</v>
      </c>
      <c r="I1690" s="48">
        <v>15161.25</v>
      </c>
      <c r="J1690" s="47" t="s">
        <v>11</v>
      </c>
      <c r="K1690" s="47" t="s">
        <v>11</v>
      </c>
      <c r="L1690" s="47" t="s">
        <v>23</v>
      </c>
      <c r="M1690" s="20"/>
    </row>
    <row r="1691" spans="1:13" x14ac:dyDescent="0.25">
      <c r="A1691" s="47" t="str">
        <f>IF('Hospitalisation Details'!A1691:A4033="?","Unidentified",'Hospitalisation Details'!A1691)</f>
        <v>Id647</v>
      </c>
      <c r="B1691" s="47">
        <f>IF('Hospitalisation Details'!B1691="?",AVERAGE('Hospitalisation Details'!$B$2:$B$2344),'Hospitalisation Details'!B1691)</f>
        <v>1959</v>
      </c>
      <c r="C1691" s="79" t="str">
        <f>IF(OR(('Hospitalisation Details'!C1691="?"),ISBLANK('Hospitalisation Details'!C1691:C4033)),"Sep",'Hospitalisation Details'!C1691)</f>
        <v>Jun</v>
      </c>
      <c r="D1691" s="70">
        <v>4</v>
      </c>
      <c r="E1691" s="47" t="s">
        <v>1724</v>
      </c>
      <c r="F1691" s="80" t="s">
        <v>7626</v>
      </c>
      <c r="G1691" s="70">
        <v>64</v>
      </c>
      <c r="H1691" s="47">
        <v>3</v>
      </c>
      <c r="I1691" s="48">
        <v>15161.53</v>
      </c>
      <c r="J1691" s="47" t="s">
        <v>11</v>
      </c>
      <c r="K1691" s="47" t="s">
        <v>16</v>
      </c>
      <c r="L1691" s="47" t="s">
        <v>13</v>
      </c>
      <c r="M1691" s="20"/>
    </row>
    <row r="1692" spans="1:13" x14ac:dyDescent="0.25">
      <c r="A1692" s="47" t="str">
        <f>IF('Hospitalisation Details'!A1692:A4034="?","Unidentified",'Hospitalisation Details'!A1692)</f>
        <v>Id646</v>
      </c>
      <c r="B1692" s="47">
        <f>IF('Hospitalisation Details'!B1692="?",AVERAGE('Hospitalisation Details'!$B$2:$B$2344),'Hospitalisation Details'!B1692)</f>
        <v>1959</v>
      </c>
      <c r="C1692" s="79" t="str">
        <f>IF(OR(('Hospitalisation Details'!C1692="?"),ISBLANK('Hospitalisation Details'!C1692:C4034)),"Sep",'Hospitalisation Details'!C1692)</f>
        <v>Dec</v>
      </c>
      <c r="D1692" s="70">
        <v>3</v>
      </c>
      <c r="E1692" s="47" t="s">
        <v>1725</v>
      </c>
      <c r="F1692" s="80" t="s">
        <v>7627</v>
      </c>
      <c r="G1692" s="70">
        <v>63</v>
      </c>
      <c r="H1692" s="47">
        <v>3</v>
      </c>
      <c r="I1692" s="48">
        <v>15170.07</v>
      </c>
      <c r="J1692" s="47" t="s">
        <v>11</v>
      </c>
      <c r="K1692" s="47" t="s">
        <v>12</v>
      </c>
      <c r="L1692" s="47" t="s">
        <v>42</v>
      </c>
      <c r="M1692" s="20"/>
    </row>
    <row r="1693" spans="1:13" x14ac:dyDescent="0.25">
      <c r="A1693" s="47" t="str">
        <f>IF('Hospitalisation Details'!A1693:A4035="?","Unidentified",'Hospitalisation Details'!A1693)</f>
        <v>Id645</v>
      </c>
      <c r="B1693" s="47">
        <f>IF('Hospitalisation Details'!B1693="?",AVERAGE('Hospitalisation Details'!$B$2:$B$2344),'Hospitalisation Details'!B1693)</f>
        <v>1962</v>
      </c>
      <c r="C1693" s="79" t="str">
        <f>IF(OR(('Hospitalisation Details'!C1693="?"),ISBLANK('Hospitalisation Details'!C1693:C4035)),"Sep",'Hospitalisation Details'!C1693)</f>
        <v>Jun</v>
      </c>
      <c r="D1693" s="70">
        <v>17</v>
      </c>
      <c r="E1693" s="47" t="s">
        <v>1726</v>
      </c>
      <c r="F1693" s="80" t="s">
        <v>7628</v>
      </c>
      <c r="G1693" s="70">
        <v>60</v>
      </c>
      <c r="H1693" s="47">
        <v>0</v>
      </c>
      <c r="I1693" s="48">
        <v>15174.81</v>
      </c>
      <c r="J1693" s="47" t="s">
        <v>11</v>
      </c>
      <c r="K1693" s="47" t="s">
        <v>16</v>
      </c>
      <c r="L1693" s="47" t="s">
        <v>23</v>
      </c>
      <c r="M1693" s="20"/>
    </row>
    <row r="1694" spans="1:13" x14ac:dyDescent="0.25">
      <c r="A1694" s="47" t="str">
        <f>IF('Hospitalisation Details'!A1694:A4036="?","Unidentified",'Hospitalisation Details'!A1694)</f>
        <v>Id644</v>
      </c>
      <c r="B1694" s="47">
        <f>IF('Hospitalisation Details'!B1694="?",AVERAGE('Hospitalisation Details'!$B$2:$B$2344),'Hospitalisation Details'!B1694)</f>
        <v>1978</v>
      </c>
      <c r="C1694" s="79" t="str">
        <f>IF(OR(('Hospitalisation Details'!C1694="?"),ISBLANK('Hospitalisation Details'!C1694:C4036)),"Sep",'Hospitalisation Details'!C1694)</f>
        <v>Nov</v>
      </c>
      <c r="D1694" s="70">
        <v>23</v>
      </c>
      <c r="E1694" s="47" t="s">
        <v>1727</v>
      </c>
      <c r="F1694" s="80" t="s">
        <v>7629</v>
      </c>
      <c r="G1694" s="70">
        <v>44</v>
      </c>
      <c r="H1694" s="47">
        <v>2</v>
      </c>
      <c r="I1694" s="48">
        <v>15207.92</v>
      </c>
      <c r="J1694" s="47" t="s">
        <v>11</v>
      </c>
      <c r="K1694" s="47" t="s">
        <v>16</v>
      </c>
      <c r="L1694" s="47" t="s">
        <v>23</v>
      </c>
      <c r="M1694" s="20"/>
    </row>
    <row r="1695" spans="1:13" x14ac:dyDescent="0.25">
      <c r="A1695" s="47" t="str">
        <f>IF('Hospitalisation Details'!A1695:A4037="?","Unidentified",'Hospitalisation Details'!A1695)</f>
        <v>Id643</v>
      </c>
      <c r="B1695" s="47">
        <f>IF('Hospitalisation Details'!B1695="?",AVERAGE('Hospitalisation Details'!$B$2:$B$2344),'Hospitalisation Details'!B1695)</f>
        <v>1960</v>
      </c>
      <c r="C1695" s="79" t="str">
        <f>IF(OR(('Hospitalisation Details'!C1695="?"),ISBLANK('Hospitalisation Details'!C1695:C4037)),"Sep",'Hospitalisation Details'!C1695)</f>
        <v>Jul</v>
      </c>
      <c r="D1695" s="70">
        <v>25</v>
      </c>
      <c r="E1695" s="47" t="s">
        <v>1728</v>
      </c>
      <c r="F1695" s="80" t="s">
        <v>7630</v>
      </c>
      <c r="G1695" s="70">
        <v>62</v>
      </c>
      <c r="H1695" s="47">
        <v>2</v>
      </c>
      <c r="I1695" s="48">
        <v>15230.32</v>
      </c>
      <c r="J1695" s="47" t="s">
        <v>11</v>
      </c>
      <c r="K1695" s="47" t="s">
        <v>11</v>
      </c>
      <c r="L1695" s="47" t="s">
        <v>247</v>
      </c>
      <c r="M1695" s="20"/>
    </row>
    <row r="1696" spans="1:13" x14ac:dyDescent="0.25">
      <c r="A1696" s="47" t="str">
        <f>IF('Hospitalisation Details'!A1696:A4038="?","Unidentified",'Hospitalisation Details'!A1696)</f>
        <v>Id642</v>
      </c>
      <c r="B1696" s="47">
        <f>IF('Hospitalisation Details'!B1696="?",AVERAGE('Hospitalisation Details'!$B$2:$B$2344),'Hospitalisation Details'!B1696)</f>
        <v>1969</v>
      </c>
      <c r="C1696" s="79" t="str">
        <f>IF(OR(('Hospitalisation Details'!C1696="?"),ISBLANK('Hospitalisation Details'!C1696:C4038)),"Sep",'Hospitalisation Details'!C1696)</f>
        <v>Sep</v>
      </c>
      <c r="D1696" s="70">
        <v>16</v>
      </c>
      <c r="E1696" s="47" t="s">
        <v>1729</v>
      </c>
      <c r="F1696" s="80" t="s">
        <v>7631</v>
      </c>
      <c r="G1696" s="70">
        <v>53</v>
      </c>
      <c r="H1696" s="47">
        <v>0</v>
      </c>
      <c r="I1696" s="48">
        <v>15260.52</v>
      </c>
      <c r="J1696" s="47" t="s">
        <v>11</v>
      </c>
      <c r="K1696" s="47" t="s">
        <v>11</v>
      </c>
      <c r="L1696" s="47" t="s">
        <v>249</v>
      </c>
      <c r="M1696" s="20"/>
    </row>
    <row r="1697" spans="1:13" x14ac:dyDescent="0.25">
      <c r="A1697" s="47" t="str">
        <f>IF('Hospitalisation Details'!A1697:A4039="?","Unidentified",'Hospitalisation Details'!A1697)</f>
        <v>Id641</v>
      </c>
      <c r="B1697" s="47">
        <f>IF('Hospitalisation Details'!B1697="?",AVERAGE('Hospitalisation Details'!$B$2:$B$2344),'Hospitalisation Details'!B1697)</f>
        <v>1963</v>
      </c>
      <c r="C1697" s="79" t="str">
        <f>IF(OR(('Hospitalisation Details'!C1697="?"),ISBLANK('Hospitalisation Details'!C1697:C4039)),"Sep",'Hospitalisation Details'!C1697)</f>
        <v>Dec</v>
      </c>
      <c r="D1697" s="70">
        <v>13</v>
      </c>
      <c r="E1697" s="47" t="s">
        <v>1730</v>
      </c>
      <c r="F1697" s="80" t="s">
        <v>7632</v>
      </c>
      <c r="G1697" s="70">
        <v>59</v>
      </c>
      <c r="H1697" s="47">
        <v>0</v>
      </c>
      <c r="I1697" s="48">
        <v>15322.77</v>
      </c>
      <c r="J1697" s="47" t="s">
        <v>11</v>
      </c>
      <c r="K1697" s="47" t="s">
        <v>12</v>
      </c>
      <c r="L1697" s="47" t="s">
        <v>300</v>
      </c>
      <c r="M1697" s="20"/>
    </row>
    <row r="1698" spans="1:13" x14ac:dyDescent="0.25">
      <c r="A1698" s="47" t="str">
        <f>IF('Hospitalisation Details'!A1698:A4040="?","Unidentified",'Hospitalisation Details'!A1698)</f>
        <v>Id640</v>
      </c>
      <c r="B1698" s="47">
        <f>IF('Hospitalisation Details'!B1698="?",AVERAGE('Hospitalisation Details'!$B$2:$B$2344),'Hospitalisation Details'!B1698)</f>
        <v>2001</v>
      </c>
      <c r="C1698" s="79" t="str">
        <f>IF(OR(('Hospitalisation Details'!C1698="?"),ISBLANK('Hospitalisation Details'!C1698:C4040)),"Sep",'Hospitalisation Details'!C1698)</f>
        <v>Jul</v>
      </c>
      <c r="D1698" s="70">
        <v>14</v>
      </c>
      <c r="E1698" s="47" t="s">
        <v>1731</v>
      </c>
      <c r="F1698" s="80" t="s">
        <v>7172</v>
      </c>
      <c r="G1698" s="70">
        <v>21</v>
      </c>
      <c r="H1698" s="47">
        <v>1</v>
      </c>
      <c r="I1698" s="48">
        <v>15359.1</v>
      </c>
      <c r="J1698" s="47" t="s">
        <v>11</v>
      </c>
      <c r="K1698" s="47" t="s">
        <v>12</v>
      </c>
      <c r="L1698" s="47" t="s">
        <v>247</v>
      </c>
      <c r="M1698" s="20"/>
    </row>
    <row r="1699" spans="1:13" x14ac:dyDescent="0.25">
      <c r="A1699" s="47" t="str">
        <f>IF('Hospitalisation Details'!A1699:A4041="?","Unidentified",'Hospitalisation Details'!A1699)</f>
        <v>Id639</v>
      </c>
      <c r="B1699" s="47">
        <f>IF('Hospitalisation Details'!B1699="?",AVERAGE('Hospitalisation Details'!$B$2:$B$2344),'Hospitalisation Details'!B1699)</f>
        <v>1988</v>
      </c>
      <c r="C1699" s="79" t="str">
        <f>IF(OR(('Hospitalisation Details'!C1699="?"),ISBLANK('Hospitalisation Details'!C1699:C4041)),"Sep",'Hospitalisation Details'!C1699)</f>
        <v>Dec</v>
      </c>
      <c r="D1699" s="70">
        <v>17</v>
      </c>
      <c r="E1699" s="47" t="s">
        <v>1732</v>
      </c>
      <c r="F1699" s="80" t="s">
        <v>7633</v>
      </c>
      <c r="G1699" s="70">
        <v>34</v>
      </c>
      <c r="H1699" s="47">
        <v>3</v>
      </c>
      <c r="I1699" s="48">
        <v>15361.5</v>
      </c>
      <c r="J1699" s="47" t="s">
        <v>11</v>
      </c>
      <c r="K1699" s="47" t="s">
        <v>12</v>
      </c>
      <c r="L1699" s="47" t="s">
        <v>249</v>
      </c>
      <c r="M1699" s="20"/>
    </row>
    <row r="1700" spans="1:13" x14ac:dyDescent="0.25">
      <c r="A1700" s="47" t="str">
        <f>IF('Hospitalisation Details'!A1700:A4042="?","Unidentified",'Hospitalisation Details'!A1700)</f>
        <v>Id638</v>
      </c>
      <c r="B1700" s="47">
        <f>IF('Hospitalisation Details'!B1700="?",AVERAGE('Hospitalisation Details'!$B$2:$B$2344),'Hospitalisation Details'!B1700)</f>
        <v>1968</v>
      </c>
      <c r="C1700" s="79" t="str">
        <f>IF(OR(('Hospitalisation Details'!C1700="?"),ISBLANK('Hospitalisation Details'!C1700:C4042)),"Sep",'Hospitalisation Details'!C1700)</f>
        <v>Jul</v>
      </c>
      <c r="D1700" s="70">
        <v>18</v>
      </c>
      <c r="E1700" s="47" t="s">
        <v>1733</v>
      </c>
      <c r="F1700" s="80" t="s">
        <v>6835</v>
      </c>
      <c r="G1700" s="70">
        <v>54</v>
      </c>
      <c r="H1700" s="47">
        <v>0</v>
      </c>
      <c r="I1700" s="48">
        <v>15363.77</v>
      </c>
      <c r="J1700" s="47" t="s">
        <v>11</v>
      </c>
      <c r="K1700" s="47" t="s">
        <v>16</v>
      </c>
      <c r="L1700" s="47" t="s">
        <v>535</v>
      </c>
      <c r="M1700" s="20"/>
    </row>
    <row r="1701" spans="1:13" x14ac:dyDescent="0.25">
      <c r="A1701" s="47" t="str">
        <f>IF('Hospitalisation Details'!A1701:A4043="?","Unidentified",'Hospitalisation Details'!A1701)</f>
        <v>Id637</v>
      </c>
      <c r="B1701" s="47">
        <f>IF('Hospitalisation Details'!B1701="?",AVERAGE('Hospitalisation Details'!$B$2:$B$2344),'Hospitalisation Details'!B1701)</f>
        <v>1962</v>
      </c>
      <c r="C1701" s="79" t="str">
        <f>IF(OR(('Hospitalisation Details'!C1701="?"),ISBLANK('Hospitalisation Details'!C1701:C4043)),"Sep",'Hospitalisation Details'!C1701)</f>
        <v>Sep</v>
      </c>
      <c r="D1701" s="70">
        <v>6</v>
      </c>
      <c r="E1701" s="47" t="s">
        <v>1734</v>
      </c>
      <c r="F1701" s="80" t="s">
        <v>7634</v>
      </c>
      <c r="G1701" s="70">
        <v>60</v>
      </c>
      <c r="H1701" s="47">
        <v>0</v>
      </c>
      <c r="I1701" s="48">
        <v>15368.22</v>
      </c>
      <c r="J1701" s="47" t="s">
        <v>11</v>
      </c>
      <c r="K1701" s="47" t="s">
        <v>11</v>
      </c>
      <c r="L1701" s="47" t="s">
        <v>42</v>
      </c>
      <c r="M1701" s="20"/>
    </row>
    <row r="1702" spans="1:13" x14ac:dyDescent="0.25">
      <c r="A1702" s="47" t="str">
        <f>IF('Hospitalisation Details'!A1702:A4044="?","Unidentified",'Hospitalisation Details'!A1702)</f>
        <v>Id636</v>
      </c>
      <c r="B1702" s="47">
        <f>IF('Hospitalisation Details'!B1702="?",AVERAGE('Hospitalisation Details'!$B$2:$B$2344),'Hospitalisation Details'!B1702)</f>
        <v>1964</v>
      </c>
      <c r="C1702" s="79" t="str">
        <f>IF(OR(('Hospitalisation Details'!C1702="?"),ISBLANK('Hospitalisation Details'!C1702:C4044)),"Sep",'Hospitalisation Details'!C1702)</f>
        <v>Sep</v>
      </c>
      <c r="D1702" s="70">
        <v>4</v>
      </c>
      <c r="E1702" s="47" t="s">
        <v>1735</v>
      </c>
      <c r="F1702" s="80" t="s">
        <v>7635</v>
      </c>
      <c r="G1702" s="70">
        <v>58</v>
      </c>
      <c r="H1702" s="47">
        <v>0</v>
      </c>
      <c r="I1702" s="48">
        <v>15377.77</v>
      </c>
      <c r="J1702" s="47" t="s">
        <v>11</v>
      </c>
      <c r="K1702" s="47" t="s">
        <v>11</v>
      </c>
      <c r="L1702" s="47" t="s">
        <v>23</v>
      </c>
      <c r="M1702" s="20"/>
    </row>
    <row r="1703" spans="1:13" x14ac:dyDescent="0.25">
      <c r="A1703" s="47" t="str">
        <f>IF('Hospitalisation Details'!A1703:A4045="?","Unidentified",'Hospitalisation Details'!A1703)</f>
        <v>Id635</v>
      </c>
      <c r="B1703" s="47">
        <f>IF('Hospitalisation Details'!B1703="?",AVERAGE('Hospitalisation Details'!$B$2:$B$2344),'Hospitalisation Details'!B1703)</f>
        <v>1990</v>
      </c>
      <c r="C1703" s="79" t="str">
        <f>IF(OR(('Hospitalisation Details'!C1703="?"),ISBLANK('Hospitalisation Details'!C1703:C4045)),"Sep",'Hospitalisation Details'!C1703)</f>
        <v>Oct</v>
      </c>
      <c r="D1703" s="70">
        <v>25</v>
      </c>
      <c r="E1703" s="47" t="s">
        <v>1736</v>
      </c>
      <c r="F1703" s="80" t="s">
        <v>7636</v>
      </c>
      <c r="G1703" s="70">
        <v>32</v>
      </c>
      <c r="H1703" s="47">
        <v>3</v>
      </c>
      <c r="I1703" s="48">
        <v>15440.2</v>
      </c>
      <c r="J1703" s="47" t="s">
        <v>11</v>
      </c>
      <c r="K1703" s="47" t="s">
        <v>16</v>
      </c>
      <c r="L1703" s="47" t="s">
        <v>23</v>
      </c>
      <c r="M1703" s="20"/>
    </row>
    <row r="1704" spans="1:13" x14ac:dyDescent="0.25">
      <c r="A1704" s="47" t="str">
        <f>IF('Hospitalisation Details'!A1704:A4046="?","Unidentified",'Hospitalisation Details'!A1704)</f>
        <v>Id634</v>
      </c>
      <c r="B1704" s="47">
        <f>IF('Hospitalisation Details'!B1704="?",AVERAGE('Hospitalisation Details'!$B$2:$B$2344),'Hospitalisation Details'!B1704)</f>
        <v>1976</v>
      </c>
      <c r="C1704" s="79" t="str">
        <f>IF(OR(('Hospitalisation Details'!C1704="?"),ISBLANK('Hospitalisation Details'!C1704:C4046)),"Sep",'Hospitalisation Details'!C1704)</f>
        <v>Jul</v>
      </c>
      <c r="D1704" s="70">
        <v>20</v>
      </c>
      <c r="E1704" s="47" t="s">
        <v>1737</v>
      </c>
      <c r="F1704" s="80" t="s">
        <v>7030</v>
      </c>
      <c r="G1704" s="70">
        <v>46</v>
      </c>
      <c r="H1704" s="47">
        <v>2</v>
      </c>
      <c r="I1704" s="48">
        <v>15450.48</v>
      </c>
      <c r="J1704" s="47" t="s">
        <v>11</v>
      </c>
      <c r="K1704" s="47" t="s">
        <v>16</v>
      </c>
      <c r="L1704" s="47" t="s">
        <v>535</v>
      </c>
      <c r="M1704" s="20"/>
    </row>
    <row r="1705" spans="1:13" x14ac:dyDescent="0.25">
      <c r="A1705" s="47" t="str">
        <f>IF('Hospitalisation Details'!A1705:A4047="?","Unidentified",'Hospitalisation Details'!A1705)</f>
        <v>Id633</v>
      </c>
      <c r="B1705" s="47">
        <f>IF('Hospitalisation Details'!B1705="?",AVERAGE('Hospitalisation Details'!$B$2:$B$2344),'Hospitalisation Details'!B1705)</f>
        <v>2004</v>
      </c>
      <c r="C1705" s="79" t="str">
        <f>IF(OR(('Hospitalisation Details'!C1705="?"),ISBLANK('Hospitalisation Details'!C1705:C4047)),"Sep",'Hospitalisation Details'!C1705)</f>
        <v>Jul</v>
      </c>
      <c r="D1705" s="70">
        <v>17</v>
      </c>
      <c r="E1705" s="47" t="s">
        <v>1738</v>
      </c>
      <c r="F1705" s="80" t="s">
        <v>7637</v>
      </c>
      <c r="G1705" s="70">
        <v>18</v>
      </c>
      <c r="H1705" s="47">
        <v>0</v>
      </c>
      <c r="I1705" s="48">
        <v>15518.18</v>
      </c>
      <c r="J1705" s="47" t="s">
        <v>11</v>
      </c>
      <c r="K1705" s="47" t="s">
        <v>12</v>
      </c>
      <c r="L1705" s="47" t="s">
        <v>164</v>
      </c>
      <c r="M1705" s="20"/>
    </row>
    <row r="1706" spans="1:13" x14ac:dyDescent="0.25">
      <c r="A1706" s="47" t="str">
        <f>IF('Hospitalisation Details'!A1706:A4048="?","Unidentified",'Hospitalisation Details'!A1706)</f>
        <v>Id632</v>
      </c>
      <c r="B1706" s="47">
        <f>IF('Hospitalisation Details'!B1706="?",AVERAGE('Hospitalisation Details'!$B$2:$B$2344),'Hospitalisation Details'!B1706)</f>
        <v>1974</v>
      </c>
      <c r="C1706" s="79" t="str">
        <f>IF(OR(('Hospitalisation Details'!C1706="?"),ISBLANK('Hospitalisation Details'!C1706:C4048)),"Sep",'Hospitalisation Details'!C1706)</f>
        <v>Jun</v>
      </c>
      <c r="D1706" s="70">
        <v>28</v>
      </c>
      <c r="E1706" s="47" t="s">
        <v>1739</v>
      </c>
      <c r="F1706" s="80" t="s">
        <v>7638</v>
      </c>
      <c r="G1706" s="70">
        <v>48</v>
      </c>
      <c r="H1706" s="47">
        <v>0</v>
      </c>
      <c r="I1706" s="48">
        <v>15532.16</v>
      </c>
      <c r="J1706" s="47" t="s">
        <v>11</v>
      </c>
      <c r="K1706" s="47" t="s">
        <v>11</v>
      </c>
      <c r="L1706" s="47" t="s">
        <v>535</v>
      </c>
      <c r="M1706" s="20"/>
    </row>
    <row r="1707" spans="1:13" x14ac:dyDescent="0.25">
      <c r="A1707" s="47" t="str">
        <f>IF('Hospitalisation Details'!A1707:A4049="?","Unidentified",'Hospitalisation Details'!A1707)</f>
        <v>Id631</v>
      </c>
      <c r="B1707" s="47">
        <f>IF('Hospitalisation Details'!B1707="?",AVERAGE('Hospitalisation Details'!$B$2:$B$2344),'Hospitalisation Details'!B1707)</f>
        <v>1959</v>
      </c>
      <c r="C1707" s="79" t="str">
        <f>IF(OR(('Hospitalisation Details'!C1707="?"),ISBLANK('Hospitalisation Details'!C1707:C4049)),"Sep",'Hospitalisation Details'!C1707)</f>
        <v>Oct</v>
      </c>
      <c r="D1707" s="70">
        <v>2</v>
      </c>
      <c r="E1707" s="47" t="s">
        <v>1740</v>
      </c>
      <c r="F1707" s="80" t="s">
        <v>7639</v>
      </c>
      <c r="G1707" s="70">
        <v>63</v>
      </c>
      <c r="H1707" s="47">
        <v>3</v>
      </c>
      <c r="I1707" s="48">
        <v>15555.19</v>
      </c>
      <c r="J1707" s="47" t="s">
        <v>11</v>
      </c>
      <c r="K1707" s="47" t="s">
        <v>12</v>
      </c>
      <c r="L1707" s="47" t="s">
        <v>23</v>
      </c>
      <c r="M1707" s="20"/>
    </row>
    <row r="1708" spans="1:13" x14ac:dyDescent="0.25">
      <c r="A1708" s="47" t="str">
        <f>IF('Hospitalisation Details'!A1708:A4050="?","Unidentified",'Hospitalisation Details'!A1708)</f>
        <v>Id630</v>
      </c>
      <c r="B1708" s="47">
        <f>IF('Hospitalisation Details'!B1708="?",AVERAGE('Hospitalisation Details'!$B$2:$B$2344),'Hospitalisation Details'!B1708)</f>
        <v>1974</v>
      </c>
      <c r="C1708" s="79" t="str">
        <f>IF(OR(('Hospitalisation Details'!C1708="?"),ISBLANK('Hospitalisation Details'!C1708:C4050)),"Sep",'Hospitalisation Details'!C1708)</f>
        <v>Jul</v>
      </c>
      <c r="D1708" s="70">
        <v>30</v>
      </c>
      <c r="E1708" s="47" t="s">
        <v>1741</v>
      </c>
      <c r="F1708" s="80" t="s">
        <v>7640</v>
      </c>
      <c r="G1708" s="70">
        <v>48</v>
      </c>
      <c r="H1708" s="47">
        <v>0</v>
      </c>
      <c r="I1708" s="48">
        <v>15556.67</v>
      </c>
      <c r="J1708" s="47" t="s">
        <v>11</v>
      </c>
      <c r="K1708" s="47" t="s">
        <v>11</v>
      </c>
      <c r="L1708" s="47" t="s">
        <v>23</v>
      </c>
      <c r="M1708" s="20"/>
    </row>
    <row r="1709" spans="1:13" x14ac:dyDescent="0.25">
      <c r="A1709" s="47" t="str">
        <f>IF('Hospitalisation Details'!A1709:A4051="?","Unidentified",'Hospitalisation Details'!A1709)</f>
        <v>Id629</v>
      </c>
      <c r="B1709" s="47">
        <f>IF('Hospitalisation Details'!B1709="?",AVERAGE('Hospitalisation Details'!$B$2:$B$2344),'Hospitalisation Details'!B1709)</f>
        <v>1965</v>
      </c>
      <c r="C1709" s="79" t="str">
        <f>IF(OR(('Hospitalisation Details'!C1709="?"),ISBLANK('Hospitalisation Details'!C1709:C4051)),"Sep",'Hospitalisation Details'!C1709)</f>
        <v>Oct</v>
      </c>
      <c r="D1709" s="70">
        <v>28</v>
      </c>
      <c r="E1709" s="47" t="s">
        <v>1742</v>
      </c>
      <c r="F1709" s="80" t="s">
        <v>7641</v>
      </c>
      <c r="G1709" s="70">
        <v>57</v>
      </c>
      <c r="H1709" s="47">
        <v>0</v>
      </c>
      <c r="I1709" s="48">
        <v>15608.58</v>
      </c>
      <c r="J1709" s="47" t="s">
        <v>11</v>
      </c>
      <c r="K1709" s="47" t="s">
        <v>11</v>
      </c>
      <c r="L1709" s="47" t="s">
        <v>535</v>
      </c>
      <c r="M1709" s="20"/>
    </row>
    <row r="1710" spans="1:13" x14ac:dyDescent="0.25">
      <c r="A1710" s="47" t="str">
        <f>IF('Hospitalisation Details'!A1710:A4052="?","Unidentified",'Hospitalisation Details'!A1710)</f>
        <v>Id628</v>
      </c>
      <c r="B1710" s="47">
        <f>IF('Hospitalisation Details'!B1710="?",AVERAGE('Hospitalisation Details'!$B$2:$B$2344),'Hospitalisation Details'!B1710)</f>
        <v>1960</v>
      </c>
      <c r="C1710" s="79" t="str">
        <f>IF(OR(('Hospitalisation Details'!C1710="?"),ISBLANK('Hospitalisation Details'!C1710:C4052)),"Sep",'Hospitalisation Details'!C1710)</f>
        <v>Jun</v>
      </c>
      <c r="D1710" s="70">
        <v>6</v>
      </c>
      <c r="E1710" s="47" t="s">
        <v>1743</v>
      </c>
      <c r="F1710" s="80" t="s">
        <v>7642</v>
      </c>
      <c r="G1710" s="70">
        <v>63</v>
      </c>
      <c r="H1710" s="47">
        <v>3</v>
      </c>
      <c r="I1710" s="48">
        <v>15612.19</v>
      </c>
      <c r="J1710" s="47" t="s">
        <v>11</v>
      </c>
      <c r="K1710" s="47" t="s">
        <v>11</v>
      </c>
      <c r="L1710" s="47" t="s">
        <v>23</v>
      </c>
      <c r="M1710" s="20"/>
    </row>
    <row r="1711" spans="1:13" x14ac:dyDescent="0.25">
      <c r="A1711" s="47" t="str">
        <f>IF('Hospitalisation Details'!A1711:A4053="?","Unidentified",'Hospitalisation Details'!A1711)</f>
        <v>Id627</v>
      </c>
      <c r="B1711" s="47">
        <f>IF('Hospitalisation Details'!B1711="?",AVERAGE('Hospitalisation Details'!$B$2:$B$2344),'Hospitalisation Details'!B1711)</f>
        <v>1988</v>
      </c>
      <c r="C1711" s="79" t="str">
        <f>IF(OR(('Hospitalisation Details'!C1711="?"),ISBLANK('Hospitalisation Details'!C1711:C4053)),"Sep",'Hospitalisation Details'!C1711)</f>
        <v>Dec</v>
      </c>
      <c r="D1711" s="70">
        <v>22</v>
      </c>
      <c r="E1711" s="47" t="s">
        <v>1744</v>
      </c>
      <c r="F1711" s="80" t="s">
        <v>7643</v>
      </c>
      <c r="G1711" s="70">
        <v>34</v>
      </c>
      <c r="H1711" s="47">
        <v>3</v>
      </c>
      <c r="I1711" s="48">
        <v>15646.28</v>
      </c>
      <c r="J1711" s="47" t="s">
        <v>11</v>
      </c>
      <c r="K1711" s="47" t="s">
        <v>11</v>
      </c>
      <c r="L1711" s="47" t="s">
        <v>42</v>
      </c>
      <c r="M1711" s="20"/>
    </row>
    <row r="1712" spans="1:13" x14ac:dyDescent="0.25">
      <c r="A1712" s="47" t="str">
        <f>IF('Hospitalisation Details'!A1712:A4054="?","Unidentified",'Hospitalisation Details'!A1712)</f>
        <v>Id626</v>
      </c>
      <c r="B1712" s="47">
        <f>IF('Hospitalisation Details'!B1712="?",AVERAGE('Hospitalisation Details'!$B$2:$B$2344),'Hospitalisation Details'!B1712)</f>
        <v>1973</v>
      </c>
      <c r="C1712" s="79" t="str">
        <f>IF(OR(('Hospitalisation Details'!C1712="?"),ISBLANK('Hospitalisation Details'!C1712:C4054)),"Sep",'Hospitalisation Details'!C1712)</f>
        <v>Jun</v>
      </c>
      <c r="D1712" s="70">
        <v>26</v>
      </c>
      <c r="E1712" s="47" t="s">
        <v>1745</v>
      </c>
      <c r="F1712" s="80" t="s">
        <v>7644</v>
      </c>
      <c r="G1712" s="70">
        <v>49</v>
      </c>
      <c r="H1712" s="47">
        <v>0</v>
      </c>
      <c r="I1712" s="48">
        <v>15670.3</v>
      </c>
      <c r="J1712" s="47" t="s">
        <v>11</v>
      </c>
      <c r="K1712" s="47" t="s">
        <v>11</v>
      </c>
      <c r="L1712" s="47" t="s">
        <v>535</v>
      </c>
      <c r="M1712" s="20"/>
    </row>
    <row r="1713" spans="1:13" x14ac:dyDescent="0.25">
      <c r="A1713" s="47" t="str">
        <f>IF('Hospitalisation Details'!A1713:A4055="?","Unidentified",'Hospitalisation Details'!A1713)</f>
        <v>Id625</v>
      </c>
      <c r="B1713" s="47">
        <f>IF('Hospitalisation Details'!B1713="?",AVERAGE('Hospitalisation Details'!$B$2:$B$2344),'Hospitalisation Details'!B1713)</f>
        <v>1976</v>
      </c>
      <c r="C1713" s="79" t="str">
        <f>IF(OR(('Hospitalisation Details'!C1713="?"),ISBLANK('Hospitalisation Details'!C1713:C4055)),"Sep",'Hospitalisation Details'!C1713)</f>
        <v>Sep</v>
      </c>
      <c r="D1713" s="70">
        <v>20</v>
      </c>
      <c r="E1713" s="47" t="s">
        <v>1746</v>
      </c>
      <c r="F1713" s="80" t="s">
        <v>7645</v>
      </c>
      <c r="G1713" s="70">
        <v>46</v>
      </c>
      <c r="H1713" s="47">
        <v>2</v>
      </c>
      <c r="I1713" s="48">
        <v>15698.86</v>
      </c>
      <c r="J1713" s="47" t="s">
        <v>11</v>
      </c>
      <c r="K1713" s="47" t="s">
        <v>11</v>
      </c>
      <c r="L1713" s="47" t="s">
        <v>23</v>
      </c>
      <c r="M1713" s="20"/>
    </row>
    <row r="1714" spans="1:13" x14ac:dyDescent="0.25">
      <c r="A1714" s="47" t="str">
        <f>IF('Hospitalisation Details'!A1714:A4056="?","Unidentified",'Hospitalisation Details'!A1714)</f>
        <v>Id624</v>
      </c>
      <c r="B1714" s="47">
        <f>IF('Hospitalisation Details'!B1714="?",AVERAGE('Hospitalisation Details'!$B$2:$B$2344),'Hospitalisation Details'!B1714)</f>
        <v>1974</v>
      </c>
      <c r="C1714" s="79" t="str">
        <f>IF(OR(('Hospitalisation Details'!C1714="?"),ISBLANK('Hospitalisation Details'!C1714:C4056)),"Sep",'Hospitalisation Details'!C1714)</f>
        <v>Aug</v>
      </c>
      <c r="D1714" s="70">
        <v>29</v>
      </c>
      <c r="E1714" s="47" t="s">
        <v>1747</v>
      </c>
      <c r="F1714" s="80" t="s">
        <v>7646</v>
      </c>
      <c r="G1714" s="70">
        <v>48</v>
      </c>
      <c r="H1714" s="47">
        <v>0</v>
      </c>
      <c r="I1714" s="48">
        <v>15746.62</v>
      </c>
      <c r="J1714" s="47" t="s">
        <v>11</v>
      </c>
      <c r="K1714" s="47" t="s">
        <v>16</v>
      </c>
      <c r="L1714" s="47" t="s">
        <v>23</v>
      </c>
      <c r="M1714" s="20"/>
    </row>
    <row r="1715" spans="1:13" x14ac:dyDescent="0.25">
      <c r="A1715" s="47" t="str">
        <f>IF('Hospitalisation Details'!A1715:A4057="?","Unidentified",'Hospitalisation Details'!A1715)</f>
        <v>Id623</v>
      </c>
      <c r="B1715" s="47">
        <f>IF('Hospitalisation Details'!B1715="?",AVERAGE('Hospitalisation Details'!$B$2:$B$2344),'Hospitalisation Details'!B1715)</f>
        <v>1997</v>
      </c>
      <c r="C1715" s="79" t="str">
        <f>IF(OR(('Hospitalisation Details'!C1715="?"),ISBLANK('Hospitalisation Details'!C1715:C4057)),"Sep",'Hospitalisation Details'!C1715)</f>
        <v>Oct</v>
      </c>
      <c r="D1715" s="70">
        <v>9</v>
      </c>
      <c r="E1715" s="47" t="s">
        <v>1748</v>
      </c>
      <c r="F1715" s="80" t="s">
        <v>7647</v>
      </c>
      <c r="G1715" s="70">
        <v>25</v>
      </c>
      <c r="H1715" s="47">
        <v>0</v>
      </c>
      <c r="I1715" s="48">
        <v>15817.99</v>
      </c>
      <c r="J1715" s="47" t="s">
        <v>11</v>
      </c>
      <c r="K1715" s="47" t="s">
        <v>11</v>
      </c>
      <c r="L1715" s="47" t="s">
        <v>23</v>
      </c>
      <c r="M1715" s="20"/>
    </row>
    <row r="1716" spans="1:13" x14ac:dyDescent="0.25">
      <c r="A1716" s="47" t="str">
        <f>IF('Hospitalisation Details'!A1716:A4058="?","Unidentified",'Hospitalisation Details'!A1716)</f>
        <v>Id622</v>
      </c>
      <c r="B1716" s="47">
        <f>IF('Hospitalisation Details'!B1716="?",AVERAGE('Hospitalisation Details'!$B$2:$B$2344),'Hospitalisation Details'!B1716)</f>
        <v>1984</v>
      </c>
      <c r="C1716" s="79" t="str">
        <f>IF(OR(('Hospitalisation Details'!C1716="?"),ISBLANK('Hospitalisation Details'!C1716:C4058)),"Sep",'Hospitalisation Details'!C1716)</f>
        <v>Jun</v>
      </c>
      <c r="D1716" s="70">
        <v>26</v>
      </c>
      <c r="E1716" s="47" t="s">
        <v>1749</v>
      </c>
      <c r="F1716" s="80" t="s">
        <v>7648</v>
      </c>
      <c r="G1716" s="70">
        <v>38</v>
      </c>
      <c r="H1716" s="47">
        <v>0</v>
      </c>
      <c r="I1716" s="48">
        <v>15820.7</v>
      </c>
      <c r="J1716" s="47" t="s">
        <v>11</v>
      </c>
      <c r="K1716" s="47" t="s">
        <v>12</v>
      </c>
      <c r="L1716" s="47" t="s">
        <v>42</v>
      </c>
      <c r="M1716" s="20"/>
    </row>
    <row r="1717" spans="1:13" x14ac:dyDescent="0.25">
      <c r="A1717" s="47" t="str">
        <f>IF('Hospitalisation Details'!A1717:A4059="?","Unidentified",'Hospitalisation Details'!A1717)</f>
        <v>Id621</v>
      </c>
      <c r="B1717" s="70">
        <f>IF('Hospitalisation Details'!B1717="?",AVERAGE('Hospitalisation Details'!$B$2:$B$2344),'Hospitalisation Details'!B1717)</f>
        <v>1982</v>
      </c>
      <c r="C1717" s="79" t="str">
        <f>IF(OR(('Hospitalisation Details'!C1717="?"),ISBLANK('Hospitalisation Details'!C1717:C4059)),"Sep",'Hospitalisation Details'!C1717)</f>
        <v>Nov</v>
      </c>
      <c r="D1717" s="70">
        <v>11</v>
      </c>
      <c r="E1717" s="47" t="s">
        <v>1750</v>
      </c>
      <c r="F1717" s="80" t="s">
        <v>7649</v>
      </c>
      <c r="G1717" s="70">
        <v>40</v>
      </c>
      <c r="H1717" s="47">
        <v>4</v>
      </c>
      <c r="I1717" s="48">
        <v>15828.82</v>
      </c>
      <c r="J1717" s="47" t="s">
        <v>11</v>
      </c>
      <c r="K1717" s="47" t="s">
        <v>12</v>
      </c>
      <c r="L1717" s="47" t="s">
        <v>42</v>
      </c>
      <c r="M1717" s="20"/>
    </row>
    <row r="1718" spans="1:13" x14ac:dyDescent="0.25">
      <c r="A1718" s="47" t="str">
        <f>IF('Hospitalisation Details'!A1718:A4060="?","Unidentified",'Hospitalisation Details'!A1718)</f>
        <v>Id620</v>
      </c>
      <c r="B1718" s="47">
        <f>IF('Hospitalisation Details'!B1718="?",AVERAGE('Hospitalisation Details'!$B$2:$B$2344),'Hospitalisation Details'!B1718)</f>
        <v>1962</v>
      </c>
      <c r="C1718" s="79" t="str">
        <f>IF(OR(('Hospitalisation Details'!C1718="?"),ISBLANK('Hospitalisation Details'!C1718:C4060)),"Sep",'Hospitalisation Details'!C1718)</f>
        <v>Dec</v>
      </c>
      <c r="D1718" s="70">
        <v>25</v>
      </c>
      <c r="E1718" s="47" t="s">
        <v>1751</v>
      </c>
      <c r="F1718" s="80" t="s">
        <v>7650</v>
      </c>
      <c r="G1718" s="70">
        <v>60</v>
      </c>
      <c r="H1718" s="47">
        <v>0</v>
      </c>
      <c r="I1718" s="48">
        <v>15840.81</v>
      </c>
      <c r="J1718" s="47" t="s">
        <v>11</v>
      </c>
      <c r="K1718" s="47" t="s">
        <v>16</v>
      </c>
      <c r="L1718" s="47" t="s">
        <v>632</v>
      </c>
      <c r="M1718" s="20"/>
    </row>
    <row r="1719" spans="1:13" x14ac:dyDescent="0.25">
      <c r="A1719" s="47" t="str">
        <f>IF('Hospitalisation Details'!A1719:A4061="?","Unidentified",'Hospitalisation Details'!A1719)</f>
        <v>Id619</v>
      </c>
      <c r="B1719" s="47">
        <f>IF('Hospitalisation Details'!B1719="?",AVERAGE('Hospitalisation Details'!$B$2:$B$2344),'Hospitalisation Details'!B1719)</f>
        <v>1980</v>
      </c>
      <c r="C1719" s="79" t="str">
        <f>IF(OR(('Hospitalisation Details'!C1719="?"),ISBLANK('Hospitalisation Details'!C1719:C4061)),"Sep",'Hospitalisation Details'!C1719)</f>
        <v>Oct</v>
      </c>
      <c r="D1719" s="70">
        <v>12</v>
      </c>
      <c r="E1719" s="47" t="s">
        <v>1752</v>
      </c>
      <c r="F1719" s="80" t="s">
        <v>7651</v>
      </c>
      <c r="G1719" s="70">
        <v>42</v>
      </c>
      <c r="H1719" s="47">
        <v>2</v>
      </c>
      <c r="I1719" s="48">
        <v>15922.29</v>
      </c>
      <c r="J1719" s="47" t="s">
        <v>11</v>
      </c>
      <c r="K1719" s="47" t="s">
        <v>12</v>
      </c>
      <c r="L1719" s="47" t="s">
        <v>535</v>
      </c>
      <c r="M1719" s="20"/>
    </row>
    <row r="1720" spans="1:13" x14ac:dyDescent="0.25">
      <c r="A1720" s="47" t="str">
        <f>IF('Hospitalisation Details'!A1720:A4062="?","Unidentified",'Hospitalisation Details'!A1720)</f>
        <v>Id618</v>
      </c>
      <c r="B1720" s="70">
        <f>IF('Hospitalisation Details'!B1720="?",AVERAGE('Hospitalisation Details'!$B$2:$B$2344),'Hospitalisation Details'!B1720)</f>
        <v>1982</v>
      </c>
      <c r="C1720" s="79" t="str">
        <f>IF(OR(('Hospitalisation Details'!C1720="?"),ISBLANK('Hospitalisation Details'!C1720:C4062)),"Sep",'Hospitalisation Details'!C1720)</f>
        <v>Jul</v>
      </c>
      <c r="D1720" s="70">
        <v>24</v>
      </c>
      <c r="E1720" s="47" t="s">
        <v>1753</v>
      </c>
      <c r="F1720" s="80" t="s">
        <v>6898</v>
      </c>
      <c r="G1720" s="70">
        <v>40</v>
      </c>
      <c r="H1720" s="47">
        <v>3</v>
      </c>
      <c r="I1720" s="48">
        <v>15965.29</v>
      </c>
      <c r="J1720" s="47" t="s">
        <v>11</v>
      </c>
      <c r="K1720" s="47" t="s">
        <v>16</v>
      </c>
      <c r="L1720" s="47" t="s">
        <v>23</v>
      </c>
      <c r="M1720" s="20"/>
    </row>
    <row r="1721" spans="1:13" x14ac:dyDescent="0.25">
      <c r="A1721" s="47" t="str">
        <f>IF('Hospitalisation Details'!A1721:A4063="?","Unidentified",'Hospitalisation Details'!A1721)</f>
        <v>Id617</v>
      </c>
      <c r="B1721" s="47">
        <f>IF('Hospitalisation Details'!B1721="?",AVERAGE('Hospitalisation Details'!$B$2:$B$2344),'Hospitalisation Details'!B1721)</f>
        <v>1980</v>
      </c>
      <c r="C1721" s="79" t="str">
        <f>IF(OR(('Hospitalisation Details'!C1721="?"),ISBLANK('Hospitalisation Details'!C1721:C4063)),"Sep",'Hospitalisation Details'!C1721)</f>
        <v>Sep</v>
      </c>
      <c r="D1721" s="70">
        <v>19</v>
      </c>
      <c r="E1721" s="47" t="s">
        <v>1754</v>
      </c>
      <c r="F1721" s="80" t="s">
        <v>7652</v>
      </c>
      <c r="G1721" s="70">
        <v>42</v>
      </c>
      <c r="H1721" s="47">
        <v>2</v>
      </c>
      <c r="I1721" s="48">
        <v>15966.19</v>
      </c>
      <c r="J1721" s="47" t="s">
        <v>11</v>
      </c>
      <c r="K1721" s="47" t="s">
        <v>11</v>
      </c>
      <c r="L1721" s="47" t="s">
        <v>23</v>
      </c>
      <c r="M1721" s="20"/>
    </row>
    <row r="1722" spans="1:13" x14ac:dyDescent="0.25">
      <c r="A1722" s="47" t="str">
        <f>IF('Hospitalisation Details'!A1722:A4064="?","Unidentified",'Hospitalisation Details'!A1722)</f>
        <v>Id616</v>
      </c>
      <c r="B1722" s="47">
        <f>IF('Hospitalisation Details'!B1722="?",AVERAGE('Hospitalisation Details'!$B$2:$B$2344),'Hospitalisation Details'!B1722)</f>
        <v>1988</v>
      </c>
      <c r="C1722" s="79" t="str">
        <f>IF(OR(('Hospitalisation Details'!C1722="?"),ISBLANK('Hospitalisation Details'!C1722:C4064)),"Sep",'Hospitalisation Details'!C1722)</f>
        <v>Dec</v>
      </c>
      <c r="D1722" s="70">
        <v>5</v>
      </c>
      <c r="E1722" s="47" t="s">
        <v>1755</v>
      </c>
      <c r="F1722" s="80" t="s">
        <v>7653</v>
      </c>
      <c r="G1722" s="70">
        <v>34</v>
      </c>
      <c r="H1722" s="47">
        <v>3</v>
      </c>
      <c r="I1722" s="48">
        <v>16059.06</v>
      </c>
      <c r="J1722" s="47" t="s">
        <v>11</v>
      </c>
      <c r="K1722" s="47" t="s">
        <v>12</v>
      </c>
      <c r="L1722" s="47" t="s">
        <v>23</v>
      </c>
      <c r="M1722" s="20"/>
    </row>
    <row r="1723" spans="1:13" x14ac:dyDescent="0.25">
      <c r="A1723" s="47" t="str">
        <f>IF('Hospitalisation Details'!A1723:A4065="?","Unidentified",'Hospitalisation Details'!A1723)</f>
        <v>Id615</v>
      </c>
      <c r="B1723" s="47">
        <f>IF('Hospitalisation Details'!B1723="?",AVERAGE('Hospitalisation Details'!$B$2:$B$2344),'Hospitalisation Details'!B1723)</f>
        <v>1978</v>
      </c>
      <c r="C1723" s="79" t="str">
        <f>IF(OR(('Hospitalisation Details'!C1723="?"),ISBLANK('Hospitalisation Details'!C1723:C4065)),"Sep",'Hospitalisation Details'!C1723)</f>
        <v>Sep</v>
      </c>
      <c r="D1723" s="70">
        <v>16</v>
      </c>
      <c r="E1723" s="47" t="s">
        <v>1756</v>
      </c>
      <c r="F1723" s="80" t="s">
        <v>7654</v>
      </c>
      <c r="G1723" s="70">
        <v>44</v>
      </c>
      <c r="H1723" s="47">
        <v>2</v>
      </c>
      <c r="I1723" s="48">
        <v>16062.89</v>
      </c>
      <c r="J1723" s="47" t="s">
        <v>11</v>
      </c>
      <c r="K1723" s="47" t="s">
        <v>11</v>
      </c>
      <c r="L1723" s="47" t="s">
        <v>535</v>
      </c>
      <c r="M1723" s="20"/>
    </row>
    <row r="1724" spans="1:13" x14ac:dyDescent="0.25">
      <c r="A1724" s="47" t="str">
        <f>IF('Hospitalisation Details'!A1724:A4066="?","Unidentified",'Hospitalisation Details'!A1724)</f>
        <v>Id614</v>
      </c>
      <c r="B1724" s="47">
        <f>IF('Hospitalisation Details'!B1724="?",AVERAGE('Hospitalisation Details'!$B$2:$B$2344),'Hospitalisation Details'!B1724)</f>
        <v>1958</v>
      </c>
      <c r="C1724" s="79" t="str">
        <f>IF(OR(('Hospitalisation Details'!C1724="?"),ISBLANK('Hospitalisation Details'!C1724:C4066)),"Sep",'Hospitalisation Details'!C1724)</f>
        <v>Oct</v>
      </c>
      <c r="D1724" s="70">
        <v>22</v>
      </c>
      <c r="E1724" s="47" t="s">
        <v>1757</v>
      </c>
      <c r="F1724" s="80" t="s">
        <v>7655</v>
      </c>
      <c r="G1724" s="70">
        <v>64</v>
      </c>
      <c r="H1724" s="47">
        <v>2</v>
      </c>
      <c r="I1724" s="48">
        <v>16069.08</v>
      </c>
      <c r="J1724" s="47" t="s">
        <v>11</v>
      </c>
      <c r="K1724" s="47" t="s">
        <v>11</v>
      </c>
      <c r="L1724" s="47" t="s">
        <v>247</v>
      </c>
      <c r="M1724" s="20"/>
    </row>
    <row r="1725" spans="1:13" x14ac:dyDescent="0.25">
      <c r="A1725" s="47" t="str">
        <f>IF('Hospitalisation Details'!A1725:A4067="?","Unidentified",'Hospitalisation Details'!A1725)</f>
        <v>Id613</v>
      </c>
      <c r="B1725" s="47">
        <f>IF('Hospitalisation Details'!B1725="?",AVERAGE('Hospitalisation Details'!$B$2:$B$2344),'Hospitalisation Details'!B1725)</f>
        <v>1958</v>
      </c>
      <c r="C1725" s="79" t="str">
        <f>IF(OR(('Hospitalisation Details'!C1725="?"),ISBLANK('Hospitalisation Details'!C1725:C4067)),"Sep",'Hospitalisation Details'!C1725)</f>
        <v>Jun</v>
      </c>
      <c r="D1725" s="70">
        <v>21</v>
      </c>
      <c r="E1725" s="47" t="s">
        <v>1758</v>
      </c>
      <c r="F1725" s="80" t="s">
        <v>7656</v>
      </c>
      <c r="G1725" s="70">
        <v>64</v>
      </c>
      <c r="H1725" s="47">
        <v>3</v>
      </c>
      <c r="I1725" s="48">
        <v>16085.13</v>
      </c>
      <c r="J1725" s="47" t="s">
        <v>11</v>
      </c>
      <c r="K1725" s="47" t="s">
        <v>11</v>
      </c>
      <c r="L1725" s="47" t="s">
        <v>13</v>
      </c>
      <c r="M1725" s="20"/>
    </row>
    <row r="1726" spans="1:13" x14ac:dyDescent="0.25">
      <c r="A1726" s="47" t="str">
        <f>IF('Hospitalisation Details'!A1726:A4068="?","Unidentified",'Hospitalisation Details'!A1726)</f>
        <v>Id612</v>
      </c>
      <c r="B1726" s="47">
        <f>IF('Hospitalisation Details'!B1726="?",AVERAGE('Hospitalisation Details'!$B$2:$B$2344),'Hospitalisation Details'!B1726)</f>
        <v>1985</v>
      </c>
      <c r="C1726" s="79" t="str">
        <f>IF(OR(('Hospitalisation Details'!C1726="?"),ISBLANK('Hospitalisation Details'!C1726:C4068)),"Sep",'Hospitalisation Details'!C1726)</f>
        <v>Aug</v>
      </c>
      <c r="D1726" s="70">
        <v>27</v>
      </c>
      <c r="E1726" s="47" t="s">
        <v>1759</v>
      </c>
      <c r="F1726" s="80" t="s">
        <v>7657</v>
      </c>
      <c r="G1726" s="70">
        <v>37</v>
      </c>
      <c r="H1726" s="47">
        <v>3</v>
      </c>
      <c r="I1726" s="48">
        <v>16097.94</v>
      </c>
      <c r="J1726" s="47" t="s">
        <v>11</v>
      </c>
      <c r="K1726" s="47" t="s">
        <v>12</v>
      </c>
      <c r="L1726" s="47" t="s">
        <v>23</v>
      </c>
      <c r="M1726" s="20"/>
    </row>
    <row r="1727" spans="1:13" x14ac:dyDescent="0.25">
      <c r="A1727" s="47" t="str">
        <f>IF('Hospitalisation Details'!A1727:A4069="?","Unidentified",'Hospitalisation Details'!A1727)</f>
        <v>Id611</v>
      </c>
      <c r="B1727" s="47">
        <f>IF('Hospitalisation Details'!B1727="?",AVERAGE('Hospitalisation Details'!$B$2:$B$2344),'Hospitalisation Details'!B1727)</f>
        <v>1993</v>
      </c>
      <c r="C1727" s="79" t="str">
        <f>IF(OR(('Hospitalisation Details'!C1727="?"),ISBLANK('Hospitalisation Details'!C1727:C4069)),"Sep",'Hospitalisation Details'!C1727)</f>
        <v>Aug</v>
      </c>
      <c r="D1727" s="70">
        <v>8</v>
      </c>
      <c r="E1727" s="47" t="s">
        <v>1760</v>
      </c>
      <c r="F1727" s="80" t="s">
        <v>7658</v>
      </c>
      <c r="G1727" s="70">
        <v>29</v>
      </c>
      <c r="H1727" s="47">
        <v>0</v>
      </c>
      <c r="I1727" s="48">
        <v>16115.3</v>
      </c>
      <c r="J1727" s="47" t="s">
        <v>11</v>
      </c>
      <c r="K1727" s="47" t="s">
        <v>16</v>
      </c>
      <c r="L1727" s="47" t="s">
        <v>247</v>
      </c>
      <c r="M1727" s="20"/>
    </row>
    <row r="1728" spans="1:13" x14ac:dyDescent="0.25">
      <c r="A1728" s="47" t="str">
        <f>IF('Hospitalisation Details'!A1728:A4070="?","Unidentified",'Hospitalisation Details'!A1728)</f>
        <v>Id610</v>
      </c>
      <c r="B1728" s="47">
        <f>IF('Hospitalisation Details'!B1728="?",AVERAGE('Hospitalisation Details'!$B$2:$B$2344),'Hospitalisation Details'!B1728)</f>
        <v>1987</v>
      </c>
      <c r="C1728" s="79" t="str">
        <f>IF(OR(('Hospitalisation Details'!C1728="?"),ISBLANK('Hospitalisation Details'!C1728:C4070)),"Sep",'Hospitalisation Details'!C1728)</f>
        <v>Oct</v>
      </c>
      <c r="D1728" s="70">
        <v>6</v>
      </c>
      <c r="E1728" s="47" t="s">
        <v>1761</v>
      </c>
      <c r="F1728" s="80" t="s">
        <v>7659</v>
      </c>
      <c r="G1728" s="70">
        <v>35</v>
      </c>
      <c r="H1728" s="47">
        <v>3</v>
      </c>
      <c r="I1728" s="48">
        <v>16122.65</v>
      </c>
      <c r="J1728" s="47" t="s">
        <v>11</v>
      </c>
      <c r="K1728" s="47" t="s">
        <v>16</v>
      </c>
      <c r="L1728" s="47" t="s">
        <v>42</v>
      </c>
      <c r="M1728" s="20"/>
    </row>
    <row r="1729" spans="1:13" x14ac:dyDescent="0.25">
      <c r="A1729" s="47" t="str">
        <f>IF('Hospitalisation Details'!A1729:A4071="?","Unidentified",'Hospitalisation Details'!A1729)</f>
        <v>Id609</v>
      </c>
      <c r="B1729" s="47">
        <f>IF('Hospitalisation Details'!B1729="?",AVERAGE('Hospitalisation Details'!$B$2:$B$2344),'Hospitalisation Details'!B1729)</f>
        <v>1993</v>
      </c>
      <c r="C1729" s="79" t="str">
        <f>IF(OR(('Hospitalisation Details'!C1729="?"),ISBLANK('Hospitalisation Details'!C1729:C4071)),"Sep",'Hospitalisation Details'!C1729)</f>
        <v>Dec</v>
      </c>
      <c r="D1729" s="70">
        <v>12</v>
      </c>
      <c r="E1729" s="47" t="s">
        <v>1762</v>
      </c>
      <c r="F1729" s="80" t="s">
        <v>7399</v>
      </c>
      <c r="G1729" s="70">
        <v>29</v>
      </c>
      <c r="H1729" s="47">
        <v>0</v>
      </c>
      <c r="I1729" s="48">
        <v>16138.76</v>
      </c>
      <c r="J1729" s="47" t="s">
        <v>11</v>
      </c>
      <c r="K1729" s="47" t="s">
        <v>12</v>
      </c>
      <c r="L1729" s="47" t="s">
        <v>356</v>
      </c>
      <c r="M1729" s="20"/>
    </row>
    <row r="1730" spans="1:13" x14ac:dyDescent="0.25">
      <c r="A1730" s="47" t="str">
        <f>IF('Hospitalisation Details'!A1730:A4072="?","Unidentified",'Hospitalisation Details'!A1730)</f>
        <v>Id608</v>
      </c>
      <c r="B1730" s="70">
        <f>IF('Hospitalisation Details'!B1730="?",AVERAGE('Hospitalisation Details'!$B$2:$B$2344),'Hospitalisation Details'!B1730)</f>
        <v>1982</v>
      </c>
      <c r="C1730" s="79" t="str">
        <f>IF(OR(('Hospitalisation Details'!C1730="?"),ISBLANK('Hospitalisation Details'!C1730:C4072)),"Sep",'Hospitalisation Details'!C1730)</f>
        <v>Jul</v>
      </c>
      <c r="D1730" s="70">
        <v>6</v>
      </c>
      <c r="E1730" s="47" t="s">
        <v>1763</v>
      </c>
      <c r="F1730" s="80" t="s">
        <v>7660</v>
      </c>
      <c r="G1730" s="70">
        <v>40</v>
      </c>
      <c r="H1730" s="47">
        <v>3</v>
      </c>
      <c r="I1730" s="48">
        <v>16152.04</v>
      </c>
      <c r="J1730" s="47" t="s">
        <v>11</v>
      </c>
      <c r="K1730" s="47" t="s">
        <v>16</v>
      </c>
      <c r="L1730" s="47" t="s">
        <v>535</v>
      </c>
      <c r="M1730" s="20"/>
    </row>
    <row r="1731" spans="1:13" x14ac:dyDescent="0.25">
      <c r="A1731" s="47" t="str">
        <f>IF('Hospitalisation Details'!A1731:A4073="?","Unidentified",'Hospitalisation Details'!A1731)</f>
        <v>Id607</v>
      </c>
      <c r="B1731" s="47">
        <f>IF('Hospitalisation Details'!B1731="?",AVERAGE('Hospitalisation Details'!$B$2:$B$2344),'Hospitalisation Details'!B1731)</f>
        <v>1974</v>
      </c>
      <c r="C1731" s="79" t="str">
        <f>IF(OR(('Hospitalisation Details'!C1731="?"),ISBLANK('Hospitalisation Details'!C1731:C4073)),"Sep",'Hospitalisation Details'!C1731)</f>
        <v>Sep</v>
      </c>
      <c r="D1731" s="70">
        <v>11</v>
      </c>
      <c r="E1731" s="47" t="s">
        <v>1764</v>
      </c>
      <c r="F1731" s="80" t="s">
        <v>6588</v>
      </c>
      <c r="G1731" s="70">
        <v>48</v>
      </c>
      <c r="H1731" s="47">
        <v>0</v>
      </c>
      <c r="I1731" s="48">
        <v>16190.97</v>
      </c>
      <c r="J1731" s="47" t="s">
        <v>11</v>
      </c>
      <c r="K1731" s="47" t="s">
        <v>12</v>
      </c>
      <c r="L1731" s="47" t="s">
        <v>23</v>
      </c>
      <c r="M1731" s="20"/>
    </row>
    <row r="1732" spans="1:13" x14ac:dyDescent="0.25">
      <c r="A1732" s="47" t="str">
        <f>IF('Hospitalisation Details'!A1732:A4074="?","Unidentified",'Hospitalisation Details'!A1732)</f>
        <v>Id606</v>
      </c>
      <c r="B1732" s="47">
        <f>IF('Hospitalisation Details'!B1732="?",AVERAGE('Hospitalisation Details'!$B$2:$B$2344),'Hospitalisation Details'!B1732)</f>
        <v>1988</v>
      </c>
      <c r="C1732" s="79" t="str">
        <f>IF(OR(('Hospitalisation Details'!C1732="?"),ISBLANK('Hospitalisation Details'!C1732:C4074)),"Sep",'Hospitalisation Details'!C1732)</f>
        <v>Aug</v>
      </c>
      <c r="D1732" s="70">
        <v>6</v>
      </c>
      <c r="E1732" s="47" t="s">
        <v>1765</v>
      </c>
      <c r="F1732" s="80" t="s">
        <v>7661</v>
      </c>
      <c r="G1732" s="70">
        <v>34</v>
      </c>
      <c r="H1732" s="47">
        <v>3</v>
      </c>
      <c r="I1732" s="48">
        <v>16199.1</v>
      </c>
      <c r="J1732" s="47" t="s">
        <v>11</v>
      </c>
      <c r="K1732" s="47" t="s">
        <v>11</v>
      </c>
      <c r="L1732" s="47" t="s">
        <v>23</v>
      </c>
      <c r="M1732" s="20"/>
    </row>
    <row r="1733" spans="1:13" x14ac:dyDescent="0.25">
      <c r="A1733" s="47" t="str">
        <f>IF('Hospitalisation Details'!A1733:A4075="?","Unidentified",'Hospitalisation Details'!A1733)</f>
        <v>Id605</v>
      </c>
      <c r="B1733" s="47">
        <f>IF('Hospitalisation Details'!B1733="?",AVERAGE('Hospitalisation Details'!$B$2:$B$2344),'Hospitalisation Details'!B1733)</f>
        <v>1988</v>
      </c>
      <c r="C1733" s="79" t="str">
        <f>IF(OR(('Hospitalisation Details'!C1733="?"),ISBLANK('Hospitalisation Details'!C1733:C4075)),"Sep",'Hospitalisation Details'!C1733)</f>
        <v>Aug</v>
      </c>
      <c r="D1733" s="70">
        <v>21</v>
      </c>
      <c r="E1733" s="47" t="s">
        <v>1766</v>
      </c>
      <c r="F1733" s="80" t="s">
        <v>7662</v>
      </c>
      <c r="G1733" s="70">
        <v>34</v>
      </c>
      <c r="H1733" s="47">
        <v>3</v>
      </c>
      <c r="I1733" s="48">
        <v>16205.88</v>
      </c>
      <c r="J1733" s="47" t="s">
        <v>11</v>
      </c>
      <c r="K1733" s="47" t="s">
        <v>16</v>
      </c>
      <c r="L1733" s="47" t="s">
        <v>23</v>
      </c>
      <c r="M1733" s="20"/>
    </row>
    <row r="1734" spans="1:13" x14ac:dyDescent="0.25">
      <c r="A1734" s="47" t="str">
        <f>IF('Hospitalisation Details'!A1734:A4076="?","Unidentified",'Hospitalisation Details'!A1734)</f>
        <v>Id604</v>
      </c>
      <c r="B1734" s="47">
        <f>IF('Hospitalisation Details'!B1734="?",AVERAGE('Hospitalisation Details'!$B$2:$B$2344),'Hospitalisation Details'!B1734)</f>
        <v>2002</v>
      </c>
      <c r="C1734" s="79" t="str">
        <f>IF(OR(('Hospitalisation Details'!C1734="?"),ISBLANK('Hospitalisation Details'!C1734:C4076)),"Sep",'Hospitalisation Details'!C1734)</f>
        <v>Sep</v>
      </c>
      <c r="D1734" s="70">
        <v>8</v>
      </c>
      <c r="E1734" s="47" t="s">
        <v>1767</v>
      </c>
      <c r="F1734" s="80" t="s">
        <v>7663</v>
      </c>
      <c r="G1734" s="70">
        <v>20</v>
      </c>
      <c r="H1734" s="47">
        <v>0</v>
      </c>
      <c r="I1734" s="48">
        <v>16232.85</v>
      </c>
      <c r="J1734" s="47" t="s">
        <v>11</v>
      </c>
      <c r="K1734" s="47" t="s">
        <v>16</v>
      </c>
      <c r="L1734" s="47" t="s">
        <v>42</v>
      </c>
      <c r="M1734" s="20"/>
    </row>
    <row r="1735" spans="1:13" x14ac:dyDescent="0.25">
      <c r="A1735" s="47" t="str">
        <f>IF('Hospitalisation Details'!A1735:A4077="?","Unidentified",'Hospitalisation Details'!A1735)</f>
        <v>Id603</v>
      </c>
      <c r="B1735" s="47">
        <f>IF('Hospitalisation Details'!B1735="?",AVERAGE('Hospitalisation Details'!$B$2:$B$2344),'Hospitalisation Details'!B1735)</f>
        <v>1972</v>
      </c>
      <c r="C1735" s="79" t="str">
        <f>IF(OR(('Hospitalisation Details'!C1735="?"),ISBLANK('Hospitalisation Details'!C1735:C4077)),"Sep",'Hospitalisation Details'!C1735)</f>
        <v>Jul</v>
      </c>
      <c r="D1735" s="70">
        <v>30</v>
      </c>
      <c r="E1735" s="47" t="s">
        <v>1768</v>
      </c>
      <c r="F1735" s="80" t="s">
        <v>7664</v>
      </c>
      <c r="G1735" s="70">
        <v>50</v>
      </c>
      <c r="H1735" s="47">
        <v>0</v>
      </c>
      <c r="I1735" s="48">
        <v>16267.32</v>
      </c>
      <c r="J1735" s="47" t="s">
        <v>11</v>
      </c>
      <c r="K1735" s="47" t="s">
        <v>11</v>
      </c>
      <c r="L1735" s="47" t="s">
        <v>249</v>
      </c>
      <c r="M1735" s="20"/>
    </row>
    <row r="1736" spans="1:13" x14ac:dyDescent="0.25">
      <c r="A1736" s="47" t="str">
        <f>IF('Hospitalisation Details'!A1736:A4078="?","Unidentified",'Hospitalisation Details'!A1736)</f>
        <v>Id602</v>
      </c>
      <c r="B1736" s="47">
        <f>IF('Hospitalisation Details'!B1736="?",AVERAGE('Hospitalisation Details'!$B$2:$B$2344),'Hospitalisation Details'!B1736)</f>
        <v>2003</v>
      </c>
      <c r="C1736" s="79" t="str">
        <f>IF(OR(('Hospitalisation Details'!C1736="?"),ISBLANK('Hospitalisation Details'!C1736:C4078)),"Sep",'Hospitalisation Details'!C1736)</f>
        <v>Aug</v>
      </c>
      <c r="D1736" s="70">
        <v>24</v>
      </c>
      <c r="E1736" s="47" t="s">
        <v>1769</v>
      </c>
      <c r="F1736" s="80" t="s">
        <v>6417</v>
      </c>
      <c r="G1736" s="70">
        <v>19</v>
      </c>
      <c r="H1736" s="47">
        <v>0</v>
      </c>
      <c r="I1736" s="48">
        <v>16297.85</v>
      </c>
      <c r="J1736" s="47" t="s">
        <v>11</v>
      </c>
      <c r="K1736" s="47" t="s">
        <v>12</v>
      </c>
      <c r="L1736" s="47" t="s">
        <v>42</v>
      </c>
      <c r="M1736" s="20"/>
    </row>
    <row r="1737" spans="1:13" x14ac:dyDescent="0.25">
      <c r="A1737" s="47" t="str">
        <f>IF('Hospitalisation Details'!A1737:A4079="?","Unidentified",'Hospitalisation Details'!A1737)</f>
        <v>Id601</v>
      </c>
      <c r="B1737" s="47">
        <f>IF('Hospitalisation Details'!B1737="?",AVERAGE('Hospitalisation Details'!$B$2:$B$2344),'Hospitalisation Details'!B1737)</f>
        <v>1969</v>
      </c>
      <c r="C1737" s="79" t="str">
        <f>IF(OR(('Hospitalisation Details'!C1737="?"),ISBLANK('Hospitalisation Details'!C1737:C4079)),"Sep",'Hospitalisation Details'!C1737)</f>
        <v>Aug</v>
      </c>
      <c r="D1737" s="70">
        <v>8</v>
      </c>
      <c r="E1737" s="47" t="s">
        <v>1770</v>
      </c>
      <c r="F1737" s="80" t="s">
        <v>7665</v>
      </c>
      <c r="G1737" s="70">
        <v>53</v>
      </c>
      <c r="H1737" s="47">
        <v>0</v>
      </c>
      <c r="I1737" s="48">
        <v>16311.05</v>
      </c>
      <c r="J1737" s="47" t="s">
        <v>11</v>
      </c>
      <c r="K1737" s="47" t="s">
        <v>12</v>
      </c>
      <c r="L1737" s="47" t="s">
        <v>535</v>
      </c>
      <c r="M1737" s="20"/>
    </row>
    <row r="1738" spans="1:13" x14ac:dyDescent="0.25">
      <c r="A1738" s="47" t="str">
        <f>IF('Hospitalisation Details'!A1738:A4080="?","Unidentified",'Hospitalisation Details'!A1738)</f>
        <v>Id600</v>
      </c>
      <c r="B1738" s="47">
        <f>IF('Hospitalisation Details'!B1738="?",AVERAGE('Hospitalisation Details'!$B$2:$B$2344),'Hospitalisation Details'!B1738)</f>
        <v>1965</v>
      </c>
      <c r="C1738" s="79" t="str">
        <f>IF(OR(('Hospitalisation Details'!C1738="?"),ISBLANK('Hospitalisation Details'!C1738:C4080)),"Sep",'Hospitalisation Details'!C1738)</f>
        <v>Dec</v>
      </c>
      <c r="D1738" s="70">
        <v>5</v>
      </c>
      <c r="E1738" s="47" t="s">
        <v>1771</v>
      </c>
      <c r="F1738" s="80" t="s">
        <v>6922</v>
      </c>
      <c r="G1738" s="70">
        <v>57</v>
      </c>
      <c r="H1738" s="47">
        <v>0</v>
      </c>
      <c r="I1738" s="48">
        <v>16351.42</v>
      </c>
      <c r="J1738" s="47" t="s">
        <v>11</v>
      </c>
      <c r="K1738" s="47" t="s">
        <v>12</v>
      </c>
      <c r="L1738" s="47" t="s">
        <v>535</v>
      </c>
      <c r="M1738" s="20"/>
    </row>
    <row r="1739" spans="1:13" x14ac:dyDescent="0.25">
      <c r="A1739" s="47" t="str">
        <f>IF('Hospitalisation Details'!A1739:A4081="?","Unidentified",'Hospitalisation Details'!A1739)</f>
        <v>Id599</v>
      </c>
      <c r="B1739" s="47">
        <f>IF('Hospitalisation Details'!B1739="?",AVERAGE('Hospitalisation Details'!$B$2:$B$2344),'Hospitalisation Details'!B1739)</f>
        <v>1995</v>
      </c>
      <c r="C1739" s="79" t="str">
        <f>IF(OR(('Hospitalisation Details'!C1739="?"),ISBLANK('Hospitalisation Details'!C1739:C4081)),"Sep",'Hospitalisation Details'!C1739)</f>
        <v>Sep</v>
      </c>
      <c r="D1739" s="70">
        <v>28</v>
      </c>
      <c r="E1739" s="47" t="s">
        <v>1772</v>
      </c>
      <c r="F1739" s="80" t="s">
        <v>7666</v>
      </c>
      <c r="G1739" s="70">
        <v>27</v>
      </c>
      <c r="H1739" s="47">
        <v>3</v>
      </c>
      <c r="I1739" s="48">
        <v>16420.490000000002</v>
      </c>
      <c r="J1739" s="47" t="s">
        <v>11</v>
      </c>
      <c r="K1739" s="47" t="s">
        <v>12</v>
      </c>
      <c r="L1739" s="47" t="s">
        <v>23</v>
      </c>
      <c r="M1739" s="20"/>
    </row>
    <row r="1740" spans="1:13" x14ac:dyDescent="0.25">
      <c r="A1740" s="47" t="str">
        <f>IF('Hospitalisation Details'!A1740:A4082="?","Unidentified",'Hospitalisation Details'!A1740)</f>
        <v>Id598</v>
      </c>
      <c r="B1740" s="47">
        <f>IF('Hospitalisation Details'!B1740="?",AVERAGE('Hospitalisation Details'!$B$2:$B$2344),'Hospitalisation Details'!B1740)</f>
        <v>2003</v>
      </c>
      <c r="C1740" s="79" t="str">
        <f>IF(OR(('Hospitalisation Details'!C1740="?"),ISBLANK('Hospitalisation Details'!C1740:C4082)),"Sep",'Hospitalisation Details'!C1740)</f>
        <v>Dec</v>
      </c>
      <c r="D1740" s="70">
        <v>20</v>
      </c>
      <c r="E1740" s="47" t="s">
        <v>1773</v>
      </c>
      <c r="F1740" s="80" t="s">
        <v>7667</v>
      </c>
      <c r="G1740" s="70">
        <v>19</v>
      </c>
      <c r="H1740" s="47">
        <v>1</v>
      </c>
      <c r="I1740" s="48">
        <v>16450.89</v>
      </c>
      <c r="J1740" s="47" t="s">
        <v>11</v>
      </c>
      <c r="K1740" s="47" t="s">
        <v>16</v>
      </c>
      <c r="L1740" s="47" t="s">
        <v>23</v>
      </c>
      <c r="M1740" s="20"/>
    </row>
    <row r="1741" spans="1:13" x14ac:dyDescent="0.25">
      <c r="A1741" s="47" t="str">
        <f>IF('Hospitalisation Details'!A1741:A4083="?","Unidentified",'Hospitalisation Details'!A1741)</f>
        <v>Id597</v>
      </c>
      <c r="B1741" s="47">
        <f>IF('Hospitalisation Details'!B1741="?",AVERAGE('Hospitalisation Details'!$B$2:$B$2344),'Hospitalisation Details'!B1741)</f>
        <v>1958</v>
      </c>
      <c r="C1741" s="79" t="str">
        <f>IF(OR(('Hospitalisation Details'!C1741="?"),ISBLANK('Hospitalisation Details'!C1741:C4083)),"Sep",'Hospitalisation Details'!C1741)</f>
        <v>Oct</v>
      </c>
      <c r="D1741" s="70">
        <v>10</v>
      </c>
      <c r="E1741" s="47" t="s">
        <v>1774</v>
      </c>
      <c r="F1741" s="80" t="s">
        <v>7668</v>
      </c>
      <c r="G1741" s="70">
        <v>64</v>
      </c>
      <c r="H1741" s="47">
        <v>3</v>
      </c>
      <c r="I1741" s="48">
        <v>16455.71</v>
      </c>
      <c r="J1741" s="47" t="s">
        <v>11</v>
      </c>
      <c r="K1741" s="47" t="s">
        <v>11</v>
      </c>
      <c r="L1741" s="47" t="s">
        <v>23</v>
      </c>
      <c r="M1741" s="20"/>
    </row>
    <row r="1742" spans="1:13" x14ac:dyDescent="0.25">
      <c r="A1742" s="47" t="str">
        <f>IF('Hospitalisation Details'!A1742:A4084="?","Unidentified",'Hospitalisation Details'!A1742)</f>
        <v>Id596</v>
      </c>
      <c r="B1742" s="47">
        <f>IF('Hospitalisation Details'!B1742="?",AVERAGE('Hospitalisation Details'!$B$2:$B$2344),'Hospitalisation Details'!B1742)</f>
        <v>1995</v>
      </c>
      <c r="C1742" s="79" t="str">
        <f>IF(OR(('Hospitalisation Details'!C1742="?"),ISBLANK('Hospitalisation Details'!C1742:C4084)),"Sep",'Hospitalisation Details'!C1742)</f>
        <v>Dec</v>
      </c>
      <c r="D1742" s="70">
        <v>23</v>
      </c>
      <c r="E1742" s="47" t="s">
        <v>1775</v>
      </c>
      <c r="F1742" s="80" t="s">
        <v>7669</v>
      </c>
      <c r="G1742" s="70">
        <v>27</v>
      </c>
      <c r="H1742" s="47">
        <v>0</v>
      </c>
      <c r="I1742" s="48">
        <v>16577.78</v>
      </c>
      <c r="J1742" s="47" t="s">
        <v>11</v>
      </c>
      <c r="K1742" s="47" t="s">
        <v>16</v>
      </c>
      <c r="L1742" s="47" t="s">
        <v>13</v>
      </c>
      <c r="M1742" s="20"/>
    </row>
    <row r="1743" spans="1:13" x14ac:dyDescent="0.25">
      <c r="A1743" s="47" t="str">
        <f>IF('Hospitalisation Details'!A1743:A4085="?","Unidentified",'Hospitalisation Details'!A1743)</f>
        <v>Id595</v>
      </c>
      <c r="B1743" s="47">
        <f>IF('Hospitalisation Details'!B1743="?",AVERAGE('Hospitalisation Details'!$B$2:$B$2344),'Hospitalisation Details'!B1743)</f>
        <v>2001</v>
      </c>
      <c r="C1743" s="79" t="str">
        <f>IF(OR(('Hospitalisation Details'!C1743="?"),ISBLANK('Hospitalisation Details'!C1743:C4085)),"Sep",'Hospitalisation Details'!C1743)</f>
        <v>Jun</v>
      </c>
      <c r="D1743" s="70">
        <v>25</v>
      </c>
      <c r="E1743" s="47" t="s">
        <v>1776</v>
      </c>
      <c r="F1743" s="80" t="s">
        <v>7670</v>
      </c>
      <c r="G1743" s="70">
        <v>21</v>
      </c>
      <c r="H1743" s="47">
        <v>0</v>
      </c>
      <c r="I1743" s="48">
        <v>16586.5</v>
      </c>
      <c r="J1743" s="47" t="s">
        <v>11</v>
      </c>
      <c r="K1743" s="47" t="s">
        <v>16</v>
      </c>
      <c r="L1743" s="47" t="s">
        <v>13</v>
      </c>
      <c r="M1743" s="20"/>
    </row>
    <row r="1744" spans="1:13" x14ac:dyDescent="0.25">
      <c r="A1744" s="47" t="str">
        <f>IF('Hospitalisation Details'!A1744:A4086="?","Unidentified",'Hospitalisation Details'!A1744)</f>
        <v>Id594</v>
      </c>
      <c r="B1744" s="47">
        <f>IF('Hospitalisation Details'!B1744="?",AVERAGE('Hospitalisation Details'!$B$2:$B$2344),'Hospitalisation Details'!B1744)</f>
        <v>1963</v>
      </c>
      <c r="C1744" s="79" t="str">
        <f>IF(OR(('Hospitalisation Details'!C1744="?"),ISBLANK('Hospitalisation Details'!C1744:C4086)),"Sep",'Hospitalisation Details'!C1744)</f>
        <v>Jun</v>
      </c>
      <c r="D1744" s="70">
        <v>25</v>
      </c>
      <c r="E1744" s="47" t="s">
        <v>1777</v>
      </c>
      <c r="F1744" s="80" t="s">
        <v>7671</v>
      </c>
      <c r="G1744" s="70">
        <v>59</v>
      </c>
      <c r="H1744" s="47">
        <v>0</v>
      </c>
      <c r="I1744" s="48">
        <v>16587.96</v>
      </c>
      <c r="J1744" s="47" t="s">
        <v>11</v>
      </c>
      <c r="K1744" s="47" t="s">
        <v>11</v>
      </c>
      <c r="L1744" s="47" t="s">
        <v>249</v>
      </c>
      <c r="M1744" s="20"/>
    </row>
    <row r="1745" spans="1:13" x14ac:dyDescent="0.25">
      <c r="A1745" s="47" t="str">
        <f>IF('Hospitalisation Details'!A1745:A4087="?","Unidentified",'Hospitalisation Details'!A1745)</f>
        <v>Id593</v>
      </c>
      <c r="B1745" s="47">
        <f>IF('Hospitalisation Details'!B1745="?",AVERAGE('Hospitalisation Details'!$B$2:$B$2344),'Hospitalisation Details'!B1745)</f>
        <v>1970</v>
      </c>
      <c r="C1745" s="79" t="str">
        <f>IF(OR(('Hospitalisation Details'!C1745="?"),ISBLANK('Hospitalisation Details'!C1745:C4087)),"Sep",'Hospitalisation Details'!C1745)</f>
        <v>Jul</v>
      </c>
      <c r="D1745" s="70">
        <v>10</v>
      </c>
      <c r="E1745" s="47" t="s">
        <v>1778</v>
      </c>
      <c r="F1745" s="80" t="s">
        <v>7672</v>
      </c>
      <c r="G1745" s="70">
        <v>52</v>
      </c>
      <c r="H1745" s="47">
        <v>0</v>
      </c>
      <c r="I1745" s="48">
        <v>16600.16</v>
      </c>
      <c r="J1745" s="47" t="s">
        <v>11</v>
      </c>
      <c r="K1745" s="47" t="s">
        <v>11</v>
      </c>
      <c r="L1745" s="47" t="s">
        <v>42</v>
      </c>
      <c r="M1745" s="20"/>
    </row>
    <row r="1746" spans="1:13" x14ac:dyDescent="0.25">
      <c r="A1746" s="47" t="str">
        <f>IF('Hospitalisation Details'!A1746:A4088="?","Unidentified",'Hospitalisation Details'!A1746)</f>
        <v>Id592</v>
      </c>
      <c r="B1746" s="47">
        <f>IF('Hospitalisation Details'!B1746="?",AVERAGE('Hospitalisation Details'!$B$2:$B$2344),'Hospitalisation Details'!B1746)</f>
        <v>1975</v>
      </c>
      <c r="C1746" s="79" t="str">
        <f>IF(OR(('Hospitalisation Details'!C1746="?"),ISBLANK('Hospitalisation Details'!C1746:C4088)),"Sep",'Hospitalisation Details'!C1746)</f>
        <v>Jul</v>
      </c>
      <c r="D1746" s="70">
        <v>24</v>
      </c>
      <c r="E1746" s="47" t="s">
        <v>1779</v>
      </c>
      <c r="F1746" s="80" t="s">
        <v>7673</v>
      </c>
      <c r="G1746" s="70">
        <v>47</v>
      </c>
      <c r="H1746" s="47">
        <v>1</v>
      </c>
      <c r="I1746" s="48">
        <v>16602.18</v>
      </c>
      <c r="J1746" s="47" t="s">
        <v>11</v>
      </c>
      <c r="K1746" s="47" t="s">
        <v>16</v>
      </c>
      <c r="L1746" s="47" t="s">
        <v>535</v>
      </c>
      <c r="M1746" s="20"/>
    </row>
    <row r="1747" spans="1:13" x14ac:dyDescent="0.25">
      <c r="A1747" s="47" t="str">
        <f>IF('Hospitalisation Details'!A1747:A4089="?","Unidentified",'Hospitalisation Details'!A1747)</f>
        <v>Id591</v>
      </c>
      <c r="B1747" s="47">
        <f>IF('Hospitalisation Details'!B1747="?",AVERAGE('Hospitalisation Details'!$B$2:$B$2344),'Hospitalisation Details'!B1747)</f>
        <v>1977</v>
      </c>
      <c r="C1747" s="79" t="str">
        <f>IF(OR(('Hospitalisation Details'!C1747="?"),ISBLANK('Hospitalisation Details'!C1747:C4089)),"Sep",'Hospitalisation Details'!C1747)</f>
        <v>Sep</v>
      </c>
      <c r="D1747" s="70">
        <v>25</v>
      </c>
      <c r="E1747" s="47" t="s">
        <v>1780</v>
      </c>
      <c r="F1747" s="80" t="s">
        <v>6929</v>
      </c>
      <c r="G1747" s="70">
        <v>45</v>
      </c>
      <c r="H1747" s="47">
        <v>2</v>
      </c>
      <c r="I1747" s="48">
        <v>16631.61</v>
      </c>
      <c r="J1747" s="47" t="s">
        <v>11</v>
      </c>
      <c r="K1747" s="47" t="s">
        <v>16</v>
      </c>
      <c r="L1747" s="47" t="s">
        <v>23</v>
      </c>
      <c r="M1747" s="20"/>
    </row>
    <row r="1748" spans="1:13" x14ac:dyDescent="0.25">
      <c r="A1748" s="47" t="str">
        <f>IF('Hospitalisation Details'!A1748:A4090="?","Unidentified",'Hospitalisation Details'!A1748)</f>
        <v>Id590</v>
      </c>
      <c r="B1748" s="47">
        <f>IF('Hospitalisation Details'!B1748="?",AVERAGE('Hospitalisation Details'!$B$2:$B$2344),'Hospitalisation Details'!B1748)</f>
        <v>1993</v>
      </c>
      <c r="C1748" s="79" t="str">
        <f>IF(OR(('Hospitalisation Details'!C1748="?"),ISBLANK('Hospitalisation Details'!C1748:C4090)),"Sep",'Hospitalisation Details'!C1748)</f>
        <v>Nov</v>
      </c>
      <c r="D1748" s="70">
        <v>5</v>
      </c>
      <c r="E1748" s="47" t="s">
        <v>1781</v>
      </c>
      <c r="F1748" s="80" t="s">
        <v>7674</v>
      </c>
      <c r="G1748" s="70">
        <v>29</v>
      </c>
      <c r="H1748" s="47">
        <v>1</v>
      </c>
      <c r="I1748" s="48">
        <v>16657.72</v>
      </c>
      <c r="J1748" s="47" t="s">
        <v>11</v>
      </c>
      <c r="K1748" s="47" t="s">
        <v>16</v>
      </c>
      <c r="L1748" s="47" t="s">
        <v>247</v>
      </c>
      <c r="M1748" s="20"/>
    </row>
    <row r="1749" spans="1:13" x14ac:dyDescent="0.25">
      <c r="A1749" s="47" t="str">
        <f>IF('Hospitalisation Details'!A1749:A4091="?","Unidentified",'Hospitalisation Details'!A1749)</f>
        <v>Id589</v>
      </c>
      <c r="B1749" s="47">
        <f>IF('Hospitalisation Details'!B1749="?",AVERAGE('Hospitalisation Details'!$B$2:$B$2344),'Hospitalisation Details'!B1749)</f>
        <v>1974</v>
      </c>
      <c r="C1749" s="79" t="str">
        <f>IF(OR(('Hospitalisation Details'!C1749="?"),ISBLANK('Hospitalisation Details'!C1749:C4091)),"Sep",'Hospitalisation Details'!C1749)</f>
        <v>Aug</v>
      </c>
      <c r="D1749" s="70">
        <v>28</v>
      </c>
      <c r="E1749" s="47" t="s">
        <v>1782</v>
      </c>
      <c r="F1749" s="80" t="s">
        <v>7675</v>
      </c>
      <c r="G1749" s="70">
        <v>48</v>
      </c>
      <c r="H1749" s="47">
        <v>0</v>
      </c>
      <c r="I1749" s="48">
        <v>16770.990000000002</v>
      </c>
      <c r="J1749" s="47" t="s">
        <v>11</v>
      </c>
      <c r="K1749" s="47" t="s">
        <v>16</v>
      </c>
      <c r="L1749" s="47" t="s">
        <v>23</v>
      </c>
      <c r="M1749" s="20"/>
    </row>
    <row r="1750" spans="1:13" x14ac:dyDescent="0.25">
      <c r="A1750" s="47" t="str">
        <f>IF('Hospitalisation Details'!A1750:A4092="?","Unidentified",'Hospitalisation Details'!A1750)</f>
        <v>Id588</v>
      </c>
      <c r="B1750" s="47">
        <f>IF('Hospitalisation Details'!B1750="?",AVERAGE('Hospitalisation Details'!$B$2:$B$2344),'Hospitalisation Details'!B1750)</f>
        <v>1989</v>
      </c>
      <c r="C1750" s="79" t="str">
        <f>IF(OR(('Hospitalisation Details'!C1750="?"),ISBLANK('Hospitalisation Details'!C1750:C4092)),"Sep",'Hospitalisation Details'!C1750)</f>
        <v>Sep</v>
      </c>
      <c r="D1750" s="70">
        <v>23</v>
      </c>
      <c r="E1750" s="47" t="s">
        <v>1783</v>
      </c>
      <c r="F1750" s="80" t="s">
        <v>7676</v>
      </c>
      <c r="G1750" s="70">
        <v>33</v>
      </c>
      <c r="H1750" s="47">
        <v>2</v>
      </c>
      <c r="I1750" s="48">
        <v>16776.3</v>
      </c>
      <c r="J1750" s="47" t="s">
        <v>11</v>
      </c>
      <c r="K1750" s="47" t="s">
        <v>11</v>
      </c>
      <c r="L1750" s="47" t="s">
        <v>247</v>
      </c>
      <c r="M1750" s="20"/>
    </row>
    <row r="1751" spans="1:13" x14ac:dyDescent="0.25">
      <c r="A1751" s="47" t="str">
        <f>IF('Hospitalisation Details'!A1751:A4093="?","Unidentified",'Hospitalisation Details'!A1751)</f>
        <v>Id587</v>
      </c>
      <c r="B1751" s="47">
        <f>IF('Hospitalisation Details'!B1751="?",AVERAGE('Hospitalisation Details'!$B$2:$B$2344),'Hospitalisation Details'!B1751)</f>
        <v>1962</v>
      </c>
      <c r="C1751" s="79" t="str">
        <f>IF(OR(('Hospitalisation Details'!C1751="?"),ISBLANK('Hospitalisation Details'!C1751:C4093)),"Sep",'Hospitalisation Details'!C1751)</f>
        <v>Jul</v>
      </c>
      <c r="D1751" s="70">
        <v>29</v>
      </c>
      <c r="E1751" s="47" t="s">
        <v>1784</v>
      </c>
      <c r="F1751" s="80" t="s">
        <v>7609</v>
      </c>
      <c r="G1751" s="70">
        <v>60</v>
      </c>
      <c r="H1751" s="47">
        <v>0</v>
      </c>
      <c r="I1751" s="48">
        <v>16779.400000000001</v>
      </c>
      <c r="J1751" s="47" t="s">
        <v>11</v>
      </c>
      <c r="K1751" s="47" t="s">
        <v>11</v>
      </c>
      <c r="L1751" s="47" t="s">
        <v>535</v>
      </c>
      <c r="M1751" s="20"/>
    </row>
    <row r="1752" spans="1:13" x14ac:dyDescent="0.25">
      <c r="A1752" s="47" t="str">
        <f>IF('Hospitalisation Details'!A1752:A4094="?","Unidentified",'Hospitalisation Details'!A1752)</f>
        <v>Id586</v>
      </c>
      <c r="B1752" s="47">
        <f>IF('Hospitalisation Details'!B1752="?",AVERAGE('Hospitalisation Details'!$B$2:$B$2344),'Hospitalisation Details'!B1752)</f>
        <v>1995</v>
      </c>
      <c r="C1752" s="79" t="str">
        <f>IF(OR(('Hospitalisation Details'!C1752="?"),ISBLANK('Hospitalisation Details'!C1752:C4094)),"Sep",'Hospitalisation Details'!C1752)</f>
        <v>Oct</v>
      </c>
      <c r="D1752" s="70">
        <v>19</v>
      </c>
      <c r="E1752" s="47" t="s">
        <v>1785</v>
      </c>
      <c r="F1752" s="80" t="s">
        <v>7677</v>
      </c>
      <c r="G1752" s="70">
        <v>27</v>
      </c>
      <c r="H1752" s="47">
        <v>1</v>
      </c>
      <c r="I1752" s="48">
        <v>16796.41</v>
      </c>
      <c r="J1752" s="47" t="s">
        <v>11</v>
      </c>
      <c r="K1752" s="47" t="s">
        <v>12</v>
      </c>
      <c r="L1752" s="47" t="s">
        <v>247</v>
      </c>
      <c r="M1752" s="20"/>
    </row>
    <row r="1753" spans="1:13" x14ac:dyDescent="0.25">
      <c r="A1753" s="47" t="str">
        <f>IF('Hospitalisation Details'!A1753:A4095="?","Unidentified",'Hospitalisation Details'!A1753)</f>
        <v>Id585</v>
      </c>
      <c r="B1753" s="47">
        <f>IF('Hospitalisation Details'!B1753="?",AVERAGE('Hospitalisation Details'!$B$2:$B$2344),'Hospitalisation Details'!B1753)</f>
        <v>1974</v>
      </c>
      <c r="C1753" s="79" t="str">
        <f>IF(OR(('Hospitalisation Details'!C1753="?"),ISBLANK('Hospitalisation Details'!C1753:C4095)),"Sep",'Hospitalisation Details'!C1753)</f>
        <v>Aug</v>
      </c>
      <c r="D1753" s="70">
        <v>8</v>
      </c>
      <c r="E1753" s="47" t="s">
        <v>1786</v>
      </c>
      <c r="F1753" s="80" t="s">
        <v>7678</v>
      </c>
      <c r="G1753" s="70">
        <v>48</v>
      </c>
      <c r="H1753" s="47">
        <v>0</v>
      </c>
      <c r="I1753" s="48">
        <v>16841.32</v>
      </c>
      <c r="J1753" s="47" t="s">
        <v>11</v>
      </c>
      <c r="K1753" s="47" t="s">
        <v>12</v>
      </c>
      <c r="L1753" s="47" t="s">
        <v>42</v>
      </c>
      <c r="M1753" s="20"/>
    </row>
    <row r="1754" spans="1:13" x14ac:dyDescent="0.25">
      <c r="A1754" s="47" t="str">
        <f>IF('Hospitalisation Details'!A1754:A4096="?","Unidentified",'Hospitalisation Details'!A1754)</f>
        <v>Id584</v>
      </c>
      <c r="B1754" s="47">
        <f>IF('Hospitalisation Details'!B1754="?",AVERAGE('Hospitalisation Details'!$B$2:$B$2344),'Hospitalisation Details'!B1754)</f>
        <v>2003</v>
      </c>
      <c r="C1754" s="79" t="str">
        <f>IF(OR(('Hospitalisation Details'!C1754="?"),ISBLANK('Hospitalisation Details'!C1754:C4096)),"Sep",'Hospitalisation Details'!C1754)</f>
        <v>Sep</v>
      </c>
      <c r="D1754" s="70">
        <v>10</v>
      </c>
      <c r="E1754" s="47" t="s">
        <v>1787</v>
      </c>
      <c r="F1754" s="80" t="s">
        <v>7679</v>
      </c>
      <c r="G1754" s="70">
        <v>19</v>
      </c>
      <c r="H1754" s="47">
        <v>0</v>
      </c>
      <c r="I1754" s="48">
        <v>16884.919999999998</v>
      </c>
      <c r="J1754" s="47" t="s">
        <v>11</v>
      </c>
      <c r="K1754" s="47" t="s">
        <v>11</v>
      </c>
      <c r="L1754" s="47" t="s">
        <v>42</v>
      </c>
      <c r="M1754" s="20"/>
    </row>
    <row r="1755" spans="1:13" x14ac:dyDescent="0.25">
      <c r="A1755" s="47" t="str">
        <f>IF('Hospitalisation Details'!A1755:A4097="?","Unidentified",'Hospitalisation Details'!A1755)</f>
        <v>Id583</v>
      </c>
      <c r="B1755" s="47">
        <f>IF('Hospitalisation Details'!B1755="?",AVERAGE('Hospitalisation Details'!$B$2:$B$2344),'Hospitalisation Details'!B1755)</f>
        <v>1968</v>
      </c>
      <c r="C1755" s="79" t="str">
        <f>IF(OR(('Hospitalisation Details'!C1755="?"),ISBLANK('Hospitalisation Details'!C1755:C4097)),"Sep",'Hospitalisation Details'!C1755)</f>
        <v>Oct</v>
      </c>
      <c r="D1755" s="70">
        <v>21</v>
      </c>
      <c r="E1755" s="47" t="s">
        <v>1788</v>
      </c>
      <c r="F1755" s="80" t="s">
        <v>7680</v>
      </c>
      <c r="G1755" s="70">
        <v>54</v>
      </c>
      <c r="H1755" s="47">
        <v>0</v>
      </c>
      <c r="I1755" s="48">
        <v>16903.5</v>
      </c>
      <c r="J1755" s="47" t="s">
        <v>11</v>
      </c>
      <c r="K1755" s="47" t="s">
        <v>12</v>
      </c>
      <c r="L1755" s="47" t="s">
        <v>23</v>
      </c>
      <c r="M1755" s="20"/>
    </row>
    <row r="1756" spans="1:13" x14ac:dyDescent="0.25">
      <c r="A1756" s="47" t="str">
        <f>IF('Hospitalisation Details'!A1756:A4098="?","Unidentified",'Hospitalisation Details'!A1756)</f>
        <v>Id582</v>
      </c>
      <c r="B1756" s="47">
        <f>IF('Hospitalisation Details'!B1756="?",AVERAGE('Hospitalisation Details'!$B$2:$B$2344),'Hospitalisation Details'!B1756)</f>
        <v>1977</v>
      </c>
      <c r="C1756" s="79" t="str">
        <f>IF(OR(('Hospitalisation Details'!C1756="?"),ISBLANK('Hospitalisation Details'!C1756:C4098)),"Sep",'Hospitalisation Details'!C1756)</f>
        <v>Aug</v>
      </c>
      <c r="D1756" s="70">
        <v>25</v>
      </c>
      <c r="E1756" s="47" t="s">
        <v>1789</v>
      </c>
      <c r="F1756" s="80" t="s">
        <v>6926</v>
      </c>
      <c r="G1756" s="70">
        <v>45</v>
      </c>
      <c r="H1756" s="47">
        <v>2</v>
      </c>
      <c r="I1756" s="48">
        <v>16921.09</v>
      </c>
      <c r="J1756" s="47" t="s">
        <v>11</v>
      </c>
      <c r="K1756" s="47" t="s">
        <v>12</v>
      </c>
      <c r="L1756" s="47" t="s">
        <v>249</v>
      </c>
      <c r="M1756" s="20"/>
    </row>
    <row r="1757" spans="1:13" x14ac:dyDescent="0.25">
      <c r="A1757" s="47" t="str">
        <f>IF('Hospitalisation Details'!A1757:A4099="?","Unidentified",'Hospitalisation Details'!A1757)</f>
        <v>Id581</v>
      </c>
      <c r="B1757" s="47">
        <f>IF('Hospitalisation Details'!B1757="?",AVERAGE('Hospitalisation Details'!$B$2:$B$2344),'Hospitalisation Details'!B1757)</f>
        <v>1980</v>
      </c>
      <c r="C1757" s="79" t="str">
        <f>IF(OR(('Hospitalisation Details'!C1757="?"),ISBLANK('Hospitalisation Details'!C1757:C4099)),"Sep",'Hospitalisation Details'!C1757)</f>
        <v>Jul</v>
      </c>
      <c r="D1757" s="70">
        <v>16</v>
      </c>
      <c r="E1757" s="47" t="s">
        <v>1790</v>
      </c>
      <c r="F1757" s="80" t="s">
        <v>7681</v>
      </c>
      <c r="G1757" s="70">
        <v>42</v>
      </c>
      <c r="H1757" s="47">
        <v>2</v>
      </c>
      <c r="I1757" s="48">
        <v>16990.55</v>
      </c>
      <c r="J1757" s="47" t="s">
        <v>11</v>
      </c>
      <c r="K1757" s="47" t="s">
        <v>12</v>
      </c>
      <c r="L1757" s="47" t="s">
        <v>23</v>
      </c>
      <c r="M1757" s="20"/>
    </row>
    <row r="1758" spans="1:13" x14ac:dyDescent="0.25">
      <c r="A1758" s="47" t="str">
        <f>IF('Hospitalisation Details'!A1758:A4100="?","Unidentified",'Hospitalisation Details'!A1758)</f>
        <v>Id580</v>
      </c>
      <c r="B1758" s="47">
        <f>IF('Hospitalisation Details'!B1758="?",AVERAGE('Hospitalisation Details'!$B$2:$B$2344),'Hospitalisation Details'!B1758)</f>
        <v>1971</v>
      </c>
      <c r="C1758" s="79" t="str">
        <f>IF(OR(('Hospitalisation Details'!C1758="?"),ISBLANK('Hospitalisation Details'!C1758:C4100)),"Sep",'Hospitalisation Details'!C1758)</f>
        <v>Aug</v>
      </c>
      <c r="D1758" s="70">
        <v>22</v>
      </c>
      <c r="E1758" s="47" t="s">
        <v>1791</v>
      </c>
      <c r="F1758" s="80" t="s">
        <v>6796</v>
      </c>
      <c r="G1758" s="70">
        <v>51</v>
      </c>
      <c r="H1758" s="47">
        <v>0</v>
      </c>
      <c r="I1758" s="48">
        <v>17016.009999999998</v>
      </c>
      <c r="J1758" s="47" t="s">
        <v>11</v>
      </c>
      <c r="K1758" s="47" t="s">
        <v>11</v>
      </c>
      <c r="L1758" s="47" t="s">
        <v>249</v>
      </c>
      <c r="M1758" s="20"/>
    </row>
    <row r="1759" spans="1:13" x14ac:dyDescent="0.25">
      <c r="A1759" s="47" t="str">
        <f>IF('Hospitalisation Details'!A1759:A4101="?","Unidentified",'Hospitalisation Details'!A1759)</f>
        <v>Id579</v>
      </c>
      <c r="B1759" s="47">
        <f>IF('Hospitalisation Details'!B1759="?",AVERAGE('Hospitalisation Details'!$B$2:$B$2344),'Hospitalisation Details'!B1759)</f>
        <v>1996</v>
      </c>
      <c r="C1759" s="79" t="str">
        <f>IF(OR(('Hospitalisation Details'!C1759="?"),ISBLANK('Hospitalisation Details'!C1759:C4101)),"Sep",'Hospitalisation Details'!C1759)</f>
        <v>Jun</v>
      </c>
      <c r="D1759" s="70">
        <v>10</v>
      </c>
      <c r="E1759" s="47" t="s">
        <v>1792</v>
      </c>
      <c r="F1759" s="80" t="s">
        <v>7682</v>
      </c>
      <c r="G1759" s="70">
        <v>26</v>
      </c>
      <c r="H1759" s="47">
        <v>0</v>
      </c>
      <c r="I1759" s="48">
        <v>17043.34</v>
      </c>
      <c r="J1759" s="47" t="s">
        <v>11</v>
      </c>
      <c r="K1759" s="47" t="s">
        <v>12</v>
      </c>
      <c r="L1759" s="47" t="s">
        <v>13</v>
      </c>
      <c r="M1759" s="20"/>
    </row>
    <row r="1760" spans="1:13" x14ac:dyDescent="0.25">
      <c r="A1760" s="47" t="str">
        <f>IF('Hospitalisation Details'!A1760:A4102="?","Unidentified",'Hospitalisation Details'!A1760)</f>
        <v>Id578</v>
      </c>
      <c r="B1760" s="47">
        <f>IF('Hospitalisation Details'!B1760="?",AVERAGE('Hospitalisation Details'!$B$2:$B$2344),'Hospitalisation Details'!B1760)</f>
        <v>2003</v>
      </c>
      <c r="C1760" s="79" t="str">
        <f>IF(OR(('Hospitalisation Details'!C1760="?"),ISBLANK('Hospitalisation Details'!C1760:C4102)),"Sep",'Hospitalisation Details'!C1760)</f>
        <v>Dec</v>
      </c>
      <c r="D1760" s="70">
        <v>26</v>
      </c>
      <c r="E1760" s="47" t="s">
        <v>1793</v>
      </c>
      <c r="F1760" s="80" t="s">
        <v>7683</v>
      </c>
      <c r="G1760" s="70">
        <v>19</v>
      </c>
      <c r="H1760" s="47">
        <v>0</v>
      </c>
      <c r="I1760" s="48">
        <v>17081.080000000002</v>
      </c>
      <c r="J1760" s="47" t="s">
        <v>11</v>
      </c>
      <c r="K1760" s="47" t="s">
        <v>11</v>
      </c>
      <c r="L1760" s="47" t="s">
        <v>42</v>
      </c>
      <c r="M1760" s="20"/>
    </row>
    <row r="1761" spans="1:13" x14ac:dyDescent="0.25">
      <c r="A1761" s="47" t="str">
        <f>IF('Hospitalisation Details'!A1761:A4103="?","Unidentified",'Hospitalisation Details'!A1761)</f>
        <v>Id577</v>
      </c>
      <c r="B1761" s="47">
        <f>IF('Hospitalisation Details'!B1761="?",AVERAGE('Hospitalisation Details'!$B$2:$B$2344),'Hospitalisation Details'!B1761)</f>
        <v>2002</v>
      </c>
      <c r="C1761" s="79" t="str">
        <f>IF(OR(('Hospitalisation Details'!C1761="?"),ISBLANK('Hospitalisation Details'!C1761:C4103)),"Sep",'Hospitalisation Details'!C1761)</f>
        <v>Jun</v>
      </c>
      <c r="D1761" s="70">
        <v>28</v>
      </c>
      <c r="E1761" s="47" t="s">
        <v>1794</v>
      </c>
      <c r="F1761" s="80" t="s">
        <v>7684</v>
      </c>
      <c r="G1761" s="70">
        <v>20</v>
      </c>
      <c r="H1761" s="47">
        <v>1</v>
      </c>
      <c r="I1761" s="48">
        <v>17085.27</v>
      </c>
      <c r="J1761" s="47" t="s">
        <v>11</v>
      </c>
      <c r="K1761" s="47" t="s">
        <v>12</v>
      </c>
      <c r="L1761" s="47" t="s">
        <v>13</v>
      </c>
      <c r="M1761" s="20"/>
    </row>
    <row r="1762" spans="1:13" x14ac:dyDescent="0.25">
      <c r="A1762" s="47" t="str">
        <f>IF('Hospitalisation Details'!A1762:A4104="?","Unidentified",'Hospitalisation Details'!A1762)</f>
        <v>Id576</v>
      </c>
      <c r="B1762" s="47">
        <f>IF('Hospitalisation Details'!B1762="?",AVERAGE('Hospitalisation Details'!$B$2:$B$2344),'Hospitalisation Details'!B1762)</f>
        <v>1998</v>
      </c>
      <c r="C1762" s="79" t="str">
        <f>IF(OR(('Hospitalisation Details'!C1762="?"),ISBLANK('Hospitalisation Details'!C1762:C4104)),"Sep",'Hospitalisation Details'!C1762)</f>
        <v>Jun</v>
      </c>
      <c r="D1762" s="70">
        <v>3</v>
      </c>
      <c r="E1762" s="47" t="s">
        <v>1795</v>
      </c>
      <c r="F1762" s="80" t="s">
        <v>7685</v>
      </c>
      <c r="G1762" s="70">
        <v>25</v>
      </c>
      <c r="H1762" s="47">
        <v>4</v>
      </c>
      <c r="I1762" s="48">
        <v>17128.43</v>
      </c>
      <c r="J1762" s="47" t="s">
        <v>11</v>
      </c>
      <c r="K1762" s="47" t="s">
        <v>12</v>
      </c>
      <c r="L1762" s="47" t="s">
        <v>168</v>
      </c>
      <c r="M1762" s="20"/>
    </row>
    <row r="1763" spans="1:13" x14ac:dyDescent="0.25">
      <c r="A1763" s="47" t="str">
        <f>IF('Hospitalisation Details'!A1763:A4105="?","Unidentified",'Hospitalisation Details'!A1763)</f>
        <v>Id575</v>
      </c>
      <c r="B1763" s="47">
        <f>IF('Hospitalisation Details'!B1763="?",AVERAGE('Hospitalisation Details'!$B$2:$B$2344),'Hospitalisation Details'!B1763)</f>
        <v>1965</v>
      </c>
      <c r="C1763" s="79" t="str">
        <f>IF(OR(('Hospitalisation Details'!C1763="?"),ISBLANK('Hospitalisation Details'!C1763:C4105)),"Sep",'Hospitalisation Details'!C1763)</f>
        <v>Sep</v>
      </c>
      <c r="D1763" s="70">
        <v>16</v>
      </c>
      <c r="E1763" s="47" t="s">
        <v>1796</v>
      </c>
      <c r="F1763" s="80" t="s">
        <v>7686</v>
      </c>
      <c r="G1763" s="70">
        <v>57</v>
      </c>
      <c r="H1763" s="47">
        <v>0</v>
      </c>
      <c r="I1763" s="48">
        <v>17172.27</v>
      </c>
      <c r="J1763" s="47" t="s">
        <v>11</v>
      </c>
      <c r="K1763" s="47" t="s">
        <v>11</v>
      </c>
      <c r="L1763" s="47" t="s">
        <v>535</v>
      </c>
      <c r="M1763" s="20"/>
    </row>
    <row r="1764" spans="1:13" x14ac:dyDescent="0.25">
      <c r="A1764" s="47" t="str">
        <f>IF('Hospitalisation Details'!A1764:A4106="?","Unidentified",'Hospitalisation Details'!A1764)</f>
        <v>Id574</v>
      </c>
      <c r="B1764" s="47">
        <f>IF('Hospitalisation Details'!B1764="?",AVERAGE('Hospitalisation Details'!$B$2:$B$2344),'Hospitalisation Details'!B1764)</f>
        <v>1964</v>
      </c>
      <c r="C1764" s="79" t="str">
        <f>IF(OR(('Hospitalisation Details'!C1764="?"),ISBLANK('Hospitalisation Details'!C1764:C4106)),"Sep",'Hospitalisation Details'!C1764)</f>
        <v>Jun</v>
      </c>
      <c r="D1764" s="70">
        <v>7</v>
      </c>
      <c r="E1764" s="47" t="s">
        <v>1797</v>
      </c>
      <c r="F1764" s="80" t="s">
        <v>7687</v>
      </c>
      <c r="G1764" s="70">
        <v>59</v>
      </c>
      <c r="H1764" s="47">
        <v>0</v>
      </c>
      <c r="I1764" s="48">
        <v>17174.52</v>
      </c>
      <c r="J1764" s="47" t="s">
        <v>11</v>
      </c>
      <c r="K1764" s="47" t="s">
        <v>11</v>
      </c>
      <c r="L1764" s="47" t="s">
        <v>23</v>
      </c>
      <c r="M1764" s="20"/>
    </row>
    <row r="1765" spans="1:13" x14ac:dyDescent="0.25">
      <c r="A1765" s="47" t="str">
        <f>IF('Hospitalisation Details'!A1765:A4107="?","Unidentified",'Hospitalisation Details'!A1765)</f>
        <v>Id573</v>
      </c>
      <c r="B1765" s="47">
        <f>IF('Hospitalisation Details'!B1765="?",AVERAGE('Hospitalisation Details'!$B$2:$B$2344),'Hospitalisation Details'!B1765)</f>
        <v>2004</v>
      </c>
      <c r="C1765" s="79" t="str">
        <f>IF(OR(('Hospitalisation Details'!C1765="?"),ISBLANK('Hospitalisation Details'!C1765:C4107)),"Sep",'Hospitalisation Details'!C1765)</f>
        <v>Aug</v>
      </c>
      <c r="D1765" s="70">
        <v>18</v>
      </c>
      <c r="E1765" s="47" t="s">
        <v>1798</v>
      </c>
      <c r="F1765" s="80" t="s">
        <v>7688</v>
      </c>
      <c r="G1765" s="70">
        <v>18</v>
      </c>
      <c r="H1765" s="47">
        <v>1</v>
      </c>
      <c r="I1765" s="48">
        <v>17178.68</v>
      </c>
      <c r="J1765" s="47" t="s">
        <v>11</v>
      </c>
      <c r="K1765" s="47" t="s">
        <v>11</v>
      </c>
      <c r="L1765" s="47" t="s">
        <v>166</v>
      </c>
      <c r="M1765" s="20"/>
    </row>
    <row r="1766" spans="1:13" x14ac:dyDescent="0.25">
      <c r="A1766" s="47" t="str">
        <f>IF('Hospitalisation Details'!A1766:A4108="?","Unidentified",'Hospitalisation Details'!A1766)</f>
        <v>Id572</v>
      </c>
      <c r="B1766" s="70">
        <f>IF('Hospitalisation Details'!B1766="?",AVERAGE('Hospitalisation Details'!$B$2:$B$2344),'Hospitalisation Details'!B1766)</f>
        <v>1982</v>
      </c>
      <c r="C1766" s="79" t="str">
        <f>IF(OR(('Hospitalisation Details'!C1766="?"),ISBLANK('Hospitalisation Details'!C1766:C4108)),"Sep",'Hospitalisation Details'!C1766)</f>
        <v>Oct</v>
      </c>
      <c r="D1766" s="70">
        <v>22</v>
      </c>
      <c r="E1766" s="47" t="s">
        <v>1799</v>
      </c>
      <c r="F1766" s="80" t="s">
        <v>7689</v>
      </c>
      <c r="G1766" s="70">
        <v>40</v>
      </c>
      <c r="H1766" s="47">
        <v>1</v>
      </c>
      <c r="I1766" s="48">
        <v>17179.52</v>
      </c>
      <c r="J1766" s="47" t="s">
        <v>11</v>
      </c>
      <c r="K1766" s="47" t="s">
        <v>16</v>
      </c>
      <c r="L1766" s="47" t="s">
        <v>13</v>
      </c>
      <c r="M1766" s="20"/>
    </row>
    <row r="1767" spans="1:13" x14ac:dyDescent="0.25">
      <c r="A1767" s="47" t="str">
        <f>IF('Hospitalisation Details'!A1767:A4109="?","Unidentified",'Hospitalisation Details'!A1767)</f>
        <v>Id571</v>
      </c>
      <c r="B1767" s="47">
        <f>IF('Hospitalisation Details'!B1767="?",AVERAGE('Hospitalisation Details'!$B$2:$B$2344),'Hospitalisation Details'!B1767)</f>
        <v>1975</v>
      </c>
      <c r="C1767" s="79" t="str">
        <f>IF(OR(('Hospitalisation Details'!C1767="?"),ISBLANK('Hospitalisation Details'!C1767:C4109)),"Sep",'Hospitalisation Details'!C1767)</f>
        <v>Aug</v>
      </c>
      <c r="D1767" s="70">
        <v>25</v>
      </c>
      <c r="E1767" s="47" t="s">
        <v>1800</v>
      </c>
      <c r="F1767" s="80" t="s">
        <v>7690</v>
      </c>
      <c r="G1767" s="70">
        <v>47</v>
      </c>
      <c r="H1767" s="47">
        <v>1</v>
      </c>
      <c r="I1767" s="48">
        <v>17253.43</v>
      </c>
      <c r="J1767" s="47" t="s">
        <v>11</v>
      </c>
      <c r="K1767" s="47" t="s">
        <v>12</v>
      </c>
      <c r="L1767" s="47" t="s">
        <v>535</v>
      </c>
      <c r="M1767" s="20"/>
    </row>
    <row r="1768" spans="1:13" x14ac:dyDescent="0.25">
      <c r="A1768" s="47" t="str">
        <f>IF('Hospitalisation Details'!A1768:A4110="?","Unidentified",'Hospitalisation Details'!A1768)</f>
        <v>Id570</v>
      </c>
      <c r="B1768" s="47">
        <f>IF('Hospitalisation Details'!B1768="?",AVERAGE('Hospitalisation Details'!$B$2:$B$2344),'Hospitalisation Details'!B1768)</f>
        <v>1963</v>
      </c>
      <c r="C1768" s="79" t="str">
        <f>IF(OR(('Hospitalisation Details'!C1768="?"),ISBLANK('Hospitalisation Details'!C1768:C4110)),"Sep",'Hospitalisation Details'!C1768)</f>
        <v>Jul</v>
      </c>
      <c r="D1768" s="70">
        <v>12</v>
      </c>
      <c r="E1768" s="47" t="s">
        <v>1801</v>
      </c>
      <c r="F1768" s="80" t="s">
        <v>7691</v>
      </c>
      <c r="G1768" s="70">
        <v>59</v>
      </c>
      <c r="H1768" s="47">
        <v>0</v>
      </c>
      <c r="I1768" s="48">
        <v>17337.580000000002</v>
      </c>
      <c r="J1768" s="47" t="s">
        <v>11</v>
      </c>
      <c r="K1768" s="47" t="s">
        <v>12</v>
      </c>
      <c r="L1768" s="47" t="s">
        <v>249</v>
      </c>
      <c r="M1768" s="20"/>
    </row>
    <row r="1769" spans="1:13" x14ac:dyDescent="0.25">
      <c r="A1769" s="47" t="str">
        <f>IF('Hospitalisation Details'!A1769:A4111="?","Unidentified",'Hospitalisation Details'!A1769)</f>
        <v>Id569</v>
      </c>
      <c r="B1769" s="47">
        <f>IF('Hospitalisation Details'!B1769="?",AVERAGE('Hospitalisation Details'!$B$2:$B$2344),'Hospitalisation Details'!B1769)</f>
        <v>2003</v>
      </c>
      <c r="C1769" s="79" t="str">
        <f>IF(OR(('Hospitalisation Details'!C1769="?"),ISBLANK('Hospitalisation Details'!C1769:C4111)),"Sep",'Hospitalisation Details'!C1769)</f>
        <v>Nov</v>
      </c>
      <c r="D1769" s="70">
        <v>1</v>
      </c>
      <c r="E1769" s="47" t="s">
        <v>1802</v>
      </c>
      <c r="F1769" s="80" t="s">
        <v>7692</v>
      </c>
      <c r="G1769" s="70">
        <v>19</v>
      </c>
      <c r="H1769" s="47">
        <v>0</v>
      </c>
      <c r="I1769" s="48">
        <v>17352.68</v>
      </c>
      <c r="J1769" s="47" t="s">
        <v>11</v>
      </c>
      <c r="K1769" s="47" t="s">
        <v>12</v>
      </c>
      <c r="L1769" s="47" t="s">
        <v>23</v>
      </c>
      <c r="M1769" s="20"/>
    </row>
    <row r="1770" spans="1:13" x14ac:dyDescent="0.25">
      <c r="A1770" s="47" t="str">
        <f>IF('Hospitalisation Details'!A1770:A4112="?","Unidentified",'Hospitalisation Details'!A1770)</f>
        <v>Id568</v>
      </c>
      <c r="B1770" s="47">
        <f>IF('Hospitalisation Details'!B1770="?",AVERAGE('Hospitalisation Details'!$B$2:$B$2344),'Hospitalisation Details'!B1770)</f>
        <v>1992</v>
      </c>
      <c r="C1770" s="79" t="str">
        <f>IF(OR(('Hospitalisation Details'!C1770="?"),ISBLANK('Hospitalisation Details'!C1770:C4112)),"Sep",'Hospitalisation Details'!C1770)</f>
        <v>Oct</v>
      </c>
      <c r="D1770" s="70">
        <v>18</v>
      </c>
      <c r="E1770" s="47" t="s">
        <v>1803</v>
      </c>
      <c r="F1770" s="80" t="s">
        <v>7693</v>
      </c>
      <c r="G1770" s="70">
        <v>30</v>
      </c>
      <c r="H1770" s="47">
        <v>2</v>
      </c>
      <c r="I1770" s="48">
        <v>17361.77</v>
      </c>
      <c r="J1770" s="47" t="s">
        <v>11</v>
      </c>
      <c r="K1770" s="47" t="s">
        <v>16</v>
      </c>
      <c r="L1770" s="47" t="s">
        <v>23</v>
      </c>
      <c r="M1770" s="20"/>
    </row>
    <row r="1771" spans="1:13" x14ac:dyDescent="0.25">
      <c r="A1771" s="47" t="str">
        <f>IF('Hospitalisation Details'!A1771:A4113="?","Unidentified",'Hospitalisation Details'!A1771)</f>
        <v>Id567</v>
      </c>
      <c r="B1771" s="47">
        <f>IF('Hospitalisation Details'!B1771="?",AVERAGE('Hospitalisation Details'!$B$2:$B$2344),'Hospitalisation Details'!B1771)</f>
        <v>2003</v>
      </c>
      <c r="C1771" s="79" t="str">
        <f>IF(OR(('Hospitalisation Details'!C1771="?"),ISBLANK('Hospitalisation Details'!C1771:C4113)),"Sep",'Hospitalisation Details'!C1771)</f>
        <v>Nov</v>
      </c>
      <c r="D1771" s="70">
        <v>2</v>
      </c>
      <c r="E1771" s="47" t="s">
        <v>1804</v>
      </c>
      <c r="F1771" s="80" t="s">
        <v>7694</v>
      </c>
      <c r="G1771" s="70">
        <v>19</v>
      </c>
      <c r="H1771" s="47">
        <v>0</v>
      </c>
      <c r="I1771" s="48">
        <v>17468.98</v>
      </c>
      <c r="J1771" s="47" t="s">
        <v>11</v>
      </c>
      <c r="K1771" s="47" t="s">
        <v>16</v>
      </c>
      <c r="L1771" s="47" t="s">
        <v>23</v>
      </c>
      <c r="M1771" s="20"/>
    </row>
    <row r="1772" spans="1:13" x14ac:dyDescent="0.25">
      <c r="A1772" s="47" t="str">
        <f>IF('Hospitalisation Details'!A1772:A4114="?","Unidentified",'Hospitalisation Details'!A1772)</f>
        <v>Id566</v>
      </c>
      <c r="B1772" s="47">
        <f>IF('Hospitalisation Details'!B1772="?",AVERAGE('Hospitalisation Details'!$B$2:$B$2344),'Hospitalisation Details'!B1772)</f>
        <v>1971</v>
      </c>
      <c r="C1772" s="79" t="str">
        <f>IF(OR(('Hospitalisation Details'!C1772="?"),ISBLANK('Hospitalisation Details'!C1772:C4114)),"Sep",'Hospitalisation Details'!C1772)</f>
        <v>Jun</v>
      </c>
      <c r="D1772" s="70">
        <v>8</v>
      </c>
      <c r="E1772" s="47" t="s">
        <v>1805</v>
      </c>
      <c r="F1772" s="80" t="s">
        <v>7695</v>
      </c>
      <c r="G1772" s="70">
        <v>52</v>
      </c>
      <c r="H1772" s="47">
        <v>0</v>
      </c>
      <c r="I1772" s="48">
        <v>17479.53</v>
      </c>
      <c r="J1772" s="47" t="s">
        <v>16</v>
      </c>
      <c r="K1772" s="47" t="s">
        <v>16</v>
      </c>
      <c r="L1772" s="47" t="s">
        <v>23</v>
      </c>
      <c r="M1772" s="20"/>
    </row>
    <row r="1773" spans="1:13" x14ac:dyDescent="0.25">
      <c r="A1773" s="47" t="str">
        <f>IF('Hospitalisation Details'!A1773:A4115="?","Unidentified",'Hospitalisation Details'!A1773)</f>
        <v>Id565</v>
      </c>
      <c r="B1773" s="47">
        <f>IF('Hospitalisation Details'!B1773="?",AVERAGE('Hospitalisation Details'!$B$2:$B$2344),'Hospitalisation Details'!B1773)</f>
        <v>1990</v>
      </c>
      <c r="C1773" s="79" t="str">
        <f>IF(OR(('Hospitalisation Details'!C1773="?"),ISBLANK('Hospitalisation Details'!C1773:C4115)),"Sep",'Hospitalisation Details'!C1773)</f>
        <v>Dec</v>
      </c>
      <c r="D1773" s="70">
        <v>29</v>
      </c>
      <c r="E1773" s="47" t="s">
        <v>1806</v>
      </c>
      <c r="F1773" s="80" t="s">
        <v>7696</v>
      </c>
      <c r="G1773" s="70">
        <v>32</v>
      </c>
      <c r="H1773" s="47">
        <v>0</v>
      </c>
      <c r="I1773" s="48">
        <v>17496.310000000001</v>
      </c>
      <c r="J1773" s="47" t="s">
        <v>16</v>
      </c>
      <c r="K1773" s="47" t="s">
        <v>11</v>
      </c>
      <c r="L1773" s="47" t="s">
        <v>42</v>
      </c>
      <c r="M1773" s="20"/>
    </row>
    <row r="1774" spans="1:13" x14ac:dyDescent="0.25">
      <c r="A1774" s="47" t="str">
        <f>IF('Hospitalisation Details'!A1774:A4116="?","Unidentified",'Hospitalisation Details'!A1774)</f>
        <v>Id564</v>
      </c>
      <c r="B1774" s="47">
        <f>IF('Hospitalisation Details'!B1774="?",AVERAGE('Hospitalisation Details'!$B$2:$B$2344),'Hospitalisation Details'!B1774)</f>
        <v>1965</v>
      </c>
      <c r="C1774" s="79" t="str">
        <f>IF(OR(('Hospitalisation Details'!C1774="?"),ISBLANK('Hospitalisation Details'!C1774:C4116)),"Sep",'Hospitalisation Details'!C1774)</f>
        <v>Jun</v>
      </c>
      <c r="D1774" s="70">
        <v>16</v>
      </c>
      <c r="E1774" s="47" t="s">
        <v>1807</v>
      </c>
      <c r="F1774" s="80" t="s">
        <v>7697</v>
      </c>
      <c r="G1774" s="70">
        <v>57</v>
      </c>
      <c r="H1774" s="47">
        <v>0</v>
      </c>
      <c r="I1774" s="48">
        <v>17505.650000000001</v>
      </c>
      <c r="J1774" s="47" t="s">
        <v>16</v>
      </c>
      <c r="K1774" s="47" t="s">
        <v>11</v>
      </c>
      <c r="L1774" s="47" t="s">
        <v>249</v>
      </c>
      <c r="M1774" s="20"/>
    </row>
    <row r="1775" spans="1:13" x14ac:dyDescent="0.25">
      <c r="A1775" s="47" t="str">
        <f>IF('Hospitalisation Details'!A1775:A4117="?","Unidentified",'Hospitalisation Details'!A1775)</f>
        <v>Id563</v>
      </c>
      <c r="B1775" s="47">
        <f>IF('Hospitalisation Details'!B1775="?",AVERAGE('Hospitalisation Details'!$B$2:$B$2344),'Hospitalisation Details'!B1775)</f>
        <v>1968</v>
      </c>
      <c r="C1775" s="79" t="str">
        <f>IF(OR(('Hospitalisation Details'!C1775="?"),ISBLANK('Hospitalisation Details'!C1775:C4117)),"Sep",'Hospitalisation Details'!C1775)</f>
        <v>Jul</v>
      </c>
      <c r="D1775" s="70">
        <v>12</v>
      </c>
      <c r="E1775" s="47" t="s">
        <v>1808</v>
      </c>
      <c r="F1775" s="80" t="s">
        <v>7698</v>
      </c>
      <c r="G1775" s="70">
        <v>54</v>
      </c>
      <c r="H1775" s="47">
        <v>0</v>
      </c>
      <c r="I1775" s="48">
        <v>17507.47</v>
      </c>
      <c r="J1775" s="47" t="s">
        <v>16</v>
      </c>
      <c r="K1775" s="47" t="s">
        <v>16</v>
      </c>
      <c r="L1775" s="47" t="s">
        <v>535</v>
      </c>
      <c r="M1775" s="20"/>
    </row>
    <row r="1776" spans="1:13" x14ac:dyDescent="0.25">
      <c r="A1776" s="47" t="str">
        <f>IF('Hospitalisation Details'!A1776:A4118="?","Unidentified",'Hospitalisation Details'!A1776)</f>
        <v>Id562</v>
      </c>
      <c r="B1776" s="47">
        <f>IF('Hospitalisation Details'!B1776="?",AVERAGE('Hospitalisation Details'!$B$2:$B$2344),'Hospitalisation Details'!B1776)</f>
        <v>1963</v>
      </c>
      <c r="C1776" s="79" t="str">
        <f>IF(OR(('Hospitalisation Details'!C1776="?"),ISBLANK('Hospitalisation Details'!C1776:C4118)),"Sep",'Hospitalisation Details'!C1776)</f>
        <v>Nov</v>
      </c>
      <c r="D1776" s="70">
        <v>16</v>
      </c>
      <c r="E1776" s="47" t="s">
        <v>1809</v>
      </c>
      <c r="F1776" s="80" t="s">
        <v>7699</v>
      </c>
      <c r="G1776" s="70">
        <v>59</v>
      </c>
      <c r="H1776" s="47">
        <v>0</v>
      </c>
      <c r="I1776" s="48">
        <v>17556.88</v>
      </c>
      <c r="J1776" s="47" t="s">
        <v>16</v>
      </c>
      <c r="K1776" s="47" t="s">
        <v>11</v>
      </c>
      <c r="L1776" s="47" t="s">
        <v>23</v>
      </c>
      <c r="M1776" s="20"/>
    </row>
    <row r="1777" spans="1:13" x14ac:dyDescent="0.25">
      <c r="A1777" s="47" t="str">
        <f>IF('Hospitalisation Details'!A1777:A4119="?","Unidentified",'Hospitalisation Details'!A1777)</f>
        <v>Id561</v>
      </c>
      <c r="B1777" s="47">
        <f>IF('Hospitalisation Details'!B1777="?",AVERAGE('Hospitalisation Details'!$B$2:$B$2344),'Hospitalisation Details'!B1777)</f>
        <v>2002</v>
      </c>
      <c r="C1777" s="79" t="str">
        <f>IF(OR(('Hospitalisation Details'!C1777="?"),ISBLANK('Hospitalisation Details'!C1777:C4119)),"Sep",'Hospitalisation Details'!C1777)</f>
        <v>Aug</v>
      </c>
      <c r="D1777" s="70">
        <v>25</v>
      </c>
      <c r="E1777" s="47" t="s">
        <v>1810</v>
      </c>
      <c r="F1777" s="80" t="s">
        <v>7700</v>
      </c>
      <c r="G1777" s="70">
        <v>20</v>
      </c>
      <c r="H1777" s="47">
        <v>1</v>
      </c>
      <c r="I1777" s="48">
        <v>17560.38</v>
      </c>
      <c r="J1777" s="47" t="s">
        <v>16</v>
      </c>
      <c r="K1777" s="47" t="s">
        <v>16</v>
      </c>
      <c r="L1777" s="47" t="s">
        <v>23</v>
      </c>
      <c r="M1777" s="20"/>
    </row>
    <row r="1778" spans="1:13" x14ac:dyDescent="0.25">
      <c r="A1778" s="47" t="str">
        <f>IF('Hospitalisation Details'!A1778:A4120="?","Unidentified",'Hospitalisation Details'!A1778)</f>
        <v>Id560</v>
      </c>
      <c r="B1778" s="47">
        <f>IF('Hospitalisation Details'!B1778="?",AVERAGE('Hospitalisation Details'!$B$2:$B$2344),'Hospitalisation Details'!B1778)</f>
        <v>1970</v>
      </c>
      <c r="C1778" s="79" t="str">
        <f>IF(OR(('Hospitalisation Details'!C1778="?"),ISBLANK('Hospitalisation Details'!C1778:C4120)),"Sep",'Hospitalisation Details'!C1778)</f>
        <v>Jul</v>
      </c>
      <c r="D1778" s="70">
        <v>26</v>
      </c>
      <c r="E1778" s="47" t="s">
        <v>1811</v>
      </c>
      <c r="F1778" s="80" t="s">
        <v>7701</v>
      </c>
      <c r="G1778" s="70">
        <v>52</v>
      </c>
      <c r="H1778" s="47">
        <v>0</v>
      </c>
      <c r="I1778" s="48">
        <v>17584.72</v>
      </c>
      <c r="J1778" s="47" t="s">
        <v>16</v>
      </c>
      <c r="K1778" s="47" t="s">
        <v>12</v>
      </c>
      <c r="L1778" s="47" t="s">
        <v>23</v>
      </c>
      <c r="M1778" s="20"/>
    </row>
    <row r="1779" spans="1:13" x14ac:dyDescent="0.25">
      <c r="A1779" s="47" t="str">
        <f>IF('Hospitalisation Details'!A1779:A4121="?","Unidentified",'Hospitalisation Details'!A1779)</f>
        <v>Id559</v>
      </c>
      <c r="B1779" s="47">
        <f>IF('Hospitalisation Details'!B1779="?",AVERAGE('Hospitalisation Details'!$B$2:$B$2344),'Hospitalisation Details'!B1779)</f>
        <v>1990</v>
      </c>
      <c r="C1779" s="79" t="str">
        <f>IF(OR(('Hospitalisation Details'!C1779="?"),ISBLANK('Hospitalisation Details'!C1779:C4121)),"Sep",'Hospitalisation Details'!C1779)</f>
        <v>Oct</v>
      </c>
      <c r="D1779" s="70">
        <v>25</v>
      </c>
      <c r="E1779" s="47" t="s">
        <v>1812</v>
      </c>
      <c r="F1779" s="80" t="s">
        <v>7636</v>
      </c>
      <c r="G1779" s="70">
        <v>32</v>
      </c>
      <c r="H1779" s="47">
        <v>1</v>
      </c>
      <c r="I1779" s="48">
        <v>17626.240000000002</v>
      </c>
      <c r="J1779" s="47" t="s">
        <v>16</v>
      </c>
      <c r="K1779" s="47" t="s">
        <v>12</v>
      </c>
      <c r="L1779" s="47" t="s">
        <v>13</v>
      </c>
      <c r="M1779" s="20"/>
    </row>
    <row r="1780" spans="1:13" x14ac:dyDescent="0.25">
      <c r="A1780" s="47" t="str">
        <f>IF('Hospitalisation Details'!A1780:A4122="?","Unidentified",'Hospitalisation Details'!A1780)</f>
        <v>Id558</v>
      </c>
      <c r="B1780" s="47">
        <f>IF('Hospitalisation Details'!B1780="?",AVERAGE('Hospitalisation Details'!$B$2:$B$2344),'Hospitalisation Details'!B1780)</f>
        <v>1994</v>
      </c>
      <c r="C1780" s="79" t="str">
        <f>IF(OR(('Hospitalisation Details'!C1780="?"),ISBLANK('Hospitalisation Details'!C1780:C4122)),"Sep",'Hospitalisation Details'!C1780)</f>
        <v>Jul</v>
      </c>
      <c r="D1780" s="70">
        <v>1</v>
      </c>
      <c r="E1780" s="47" t="s">
        <v>1813</v>
      </c>
      <c r="F1780" s="80" t="s">
        <v>6391</v>
      </c>
      <c r="G1780" s="70">
        <v>28</v>
      </c>
      <c r="H1780" s="47">
        <v>3</v>
      </c>
      <c r="I1780" s="48">
        <v>17663.14</v>
      </c>
      <c r="J1780" s="47" t="s">
        <v>16</v>
      </c>
      <c r="K1780" s="47" t="s">
        <v>12</v>
      </c>
      <c r="L1780" s="47" t="s">
        <v>13</v>
      </c>
      <c r="M1780" s="20"/>
    </row>
    <row r="1781" spans="1:13" x14ac:dyDescent="0.25">
      <c r="A1781" s="47" t="str">
        <f>IF('Hospitalisation Details'!A1781:A4123="?","Unidentified",'Hospitalisation Details'!A1781)</f>
        <v>Id557</v>
      </c>
      <c r="B1781" s="47">
        <f>IF('Hospitalisation Details'!B1781="?",AVERAGE('Hospitalisation Details'!$B$2:$B$2344),'Hospitalisation Details'!B1781)</f>
        <v>2003</v>
      </c>
      <c r="C1781" s="79" t="str">
        <f>IF(OR(('Hospitalisation Details'!C1781="?"),ISBLANK('Hospitalisation Details'!C1781:C4123)),"Sep",'Hospitalisation Details'!C1781)</f>
        <v>Jul</v>
      </c>
      <c r="D1781" s="70">
        <v>14</v>
      </c>
      <c r="E1781" s="47" t="s">
        <v>1814</v>
      </c>
      <c r="F1781" s="80" t="s">
        <v>7702</v>
      </c>
      <c r="G1781" s="70">
        <v>19</v>
      </c>
      <c r="H1781" s="47">
        <v>0</v>
      </c>
      <c r="I1781" s="48">
        <v>17748.509999999998</v>
      </c>
      <c r="J1781" s="47" t="s">
        <v>16</v>
      </c>
      <c r="K1781" s="47" t="s">
        <v>16</v>
      </c>
      <c r="L1781" s="47" t="s">
        <v>23</v>
      </c>
      <c r="M1781" s="20"/>
    </row>
    <row r="1782" spans="1:13" x14ac:dyDescent="0.25">
      <c r="A1782" s="47" t="str">
        <f>IF('Hospitalisation Details'!A1782:A4124="?","Unidentified",'Hospitalisation Details'!A1782)</f>
        <v>Id556</v>
      </c>
      <c r="B1782" s="47">
        <f>IF('Hospitalisation Details'!B1782="?",AVERAGE('Hospitalisation Details'!$B$2:$B$2344),'Hospitalisation Details'!B1782)</f>
        <v>1966</v>
      </c>
      <c r="C1782" s="79" t="str">
        <f>IF(OR(('Hospitalisation Details'!C1782="?"),ISBLANK('Hospitalisation Details'!C1782:C4124)),"Sep",'Hospitalisation Details'!C1782)</f>
        <v>Jun</v>
      </c>
      <c r="D1782" s="70">
        <v>21</v>
      </c>
      <c r="E1782" s="47" t="s">
        <v>1815</v>
      </c>
      <c r="F1782" s="80" t="s">
        <v>7703</v>
      </c>
      <c r="G1782" s="70">
        <v>56</v>
      </c>
      <c r="H1782" s="47">
        <v>0</v>
      </c>
      <c r="I1782" s="48">
        <v>17777.73</v>
      </c>
      <c r="J1782" s="47" t="s">
        <v>16</v>
      </c>
      <c r="K1782" s="47" t="s">
        <v>12</v>
      </c>
      <c r="L1782" s="47" t="s">
        <v>23</v>
      </c>
      <c r="M1782" s="20"/>
    </row>
    <row r="1783" spans="1:13" x14ac:dyDescent="0.25">
      <c r="A1783" s="47" t="str">
        <f>IF('Hospitalisation Details'!A1783:A4125="?","Unidentified",'Hospitalisation Details'!A1783)</f>
        <v>Id555</v>
      </c>
      <c r="B1783" s="47">
        <f>IF('Hospitalisation Details'!B1783="?",AVERAGE('Hospitalisation Details'!$B$2:$B$2344),'Hospitalisation Details'!B1783)</f>
        <v>1979</v>
      </c>
      <c r="C1783" s="79" t="str">
        <f>IF(OR(('Hospitalisation Details'!C1783="?"),ISBLANK('Hospitalisation Details'!C1783:C4125)),"Sep",'Hospitalisation Details'!C1783)</f>
        <v>Oct</v>
      </c>
      <c r="D1783" s="70">
        <v>10</v>
      </c>
      <c r="E1783" s="47" t="s">
        <v>1816</v>
      </c>
      <c r="F1783" s="80" t="s">
        <v>6766</v>
      </c>
      <c r="G1783" s="70">
        <v>43</v>
      </c>
      <c r="H1783" s="47">
        <v>2</v>
      </c>
      <c r="I1783" s="48">
        <v>17779.939999999999</v>
      </c>
      <c r="J1783" s="47" t="s">
        <v>16</v>
      </c>
      <c r="K1783" s="47" t="s">
        <v>11</v>
      </c>
      <c r="L1783" s="47" t="s">
        <v>23</v>
      </c>
      <c r="M1783" s="20"/>
    </row>
    <row r="1784" spans="1:13" x14ac:dyDescent="0.25">
      <c r="A1784" s="47" t="str">
        <f>IF('Hospitalisation Details'!A1784:A4126="?","Unidentified",'Hospitalisation Details'!A1784)</f>
        <v>Id554</v>
      </c>
      <c r="B1784" s="47">
        <f>IF('Hospitalisation Details'!B1784="?",AVERAGE('Hospitalisation Details'!$B$2:$B$2344),'Hospitalisation Details'!B1784)</f>
        <v>1963</v>
      </c>
      <c r="C1784" s="79" t="str">
        <f>IF(OR(('Hospitalisation Details'!C1784="?"),ISBLANK('Hospitalisation Details'!C1784:C4126)),"Sep",'Hospitalisation Details'!C1784)</f>
        <v>Dec</v>
      </c>
      <c r="D1784" s="70">
        <v>8</v>
      </c>
      <c r="E1784" s="47" t="s">
        <v>1817</v>
      </c>
      <c r="F1784" s="80" t="s">
        <v>7704</v>
      </c>
      <c r="G1784" s="70">
        <v>59</v>
      </c>
      <c r="H1784" s="47">
        <v>0</v>
      </c>
      <c r="I1784" s="48">
        <v>17832.599999999999</v>
      </c>
      <c r="J1784" s="47" t="s">
        <v>16</v>
      </c>
      <c r="K1784" s="47" t="s">
        <v>11</v>
      </c>
      <c r="L1784" s="47" t="s">
        <v>23</v>
      </c>
      <c r="M1784" s="20"/>
    </row>
    <row r="1785" spans="1:13" x14ac:dyDescent="0.25">
      <c r="A1785" s="47" t="str">
        <f>IF('Hospitalisation Details'!A1785:A4127="?","Unidentified",'Hospitalisation Details'!A1785)</f>
        <v>Id553</v>
      </c>
      <c r="B1785" s="47">
        <f>IF('Hospitalisation Details'!B1785="?",AVERAGE('Hospitalisation Details'!$B$2:$B$2344),'Hospitalisation Details'!B1785)</f>
        <v>1976</v>
      </c>
      <c r="C1785" s="79" t="str">
        <f>IF(OR(('Hospitalisation Details'!C1785="?"),ISBLANK('Hospitalisation Details'!C1785:C4127)),"Sep",'Hospitalisation Details'!C1785)</f>
        <v>Dec</v>
      </c>
      <c r="D1785" s="70">
        <v>12</v>
      </c>
      <c r="E1785" s="47" t="s">
        <v>1818</v>
      </c>
      <c r="F1785" s="80" t="s">
        <v>6749</v>
      </c>
      <c r="G1785" s="70">
        <v>46</v>
      </c>
      <c r="H1785" s="47">
        <v>2</v>
      </c>
      <c r="I1785" s="48">
        <v>17862.919999999998</v>
      </c>
      <c r="J1785" s="47" t="s">
        <v>16</v>
      </c>
      <c r="K1785" s="47" t="s">
        <v>11</v>
      </c>
      <c r="L1785" s="47" t="s">
        <v>23</v>
      </c>
      <c r="M1785" s="20"/>
    </row>
    <row r="1786" spans="1:13" x14ac:dyDescent="0.25">
      <c r="A1786" s="47" t="str">
        <f>IF('Hospitalisation Details'!A1786:A4128="?","Unidentified",'Hospitalisation Details'!A1786)</f>
        <v>Id552</v>
      </c>
      <c r="B1786" s="47">
        <f>IF('Hospitalisation Details'!B1786="?",AVERAGE('Hospitalisation Details'!$B$2:$B$2344),'Hospitalisation Details'!B1786)</f>
        <v>1997</v>
      </c>
      <c r="C1786" s="79" t="str">
        <f>IF(OR(('Hospitalisation Details'!C1786="?"),ISBLANK('Hospitalisation Details'!C1786:C4128)),"Sep",'Hospitalisation Details'!C1786)</f>
        <v>Aug</v>
      </c>
      <c r="D1786" s="70">
        <v>26</v>
      </c>
      <c r="E1786" s="47" t="s">
        <v>1819</v>
      </c>
      <c r="F1786" s="80" t="s">
        <v>6322</v>
      </c>
      <c r="G1786" s="70">
        <v>25</v>
      </c>
      <c r="H1786" s="47">
        <v>0</v>
      </c>
      <c r="I1786" s="48">
        <v>17878.900000000001</v>
      </c>
      <c r="J1786" s="47" t="s">
        <v>16</v>
      </c>
      <c r="K1786" s="47" t="s">
        <v>11</v>
      </c>
      <c r="L1786" s="47" t="s">
        <v>247</v>
      </c>
      <c r="M1786" s="20"/>
    </row>
    <row r="1787" spans="1:13" x14ac:dyDescent="0.25">
      <c r="A1787" s="47" t="str">
        <f>IF('Hospitalisation Details'!A1787:A4129="?","Unidentified",'Hospitalisation Details'!A1787)</f>
        <v>Id551</v>
      </c>
      <c r="B1787" s="47">
        <f>IF('Hospitalisation Details'!B1787="?",AVERAGE('Hospitalisation Details'!$B$2:$B$2344),'Hospitalisation Details'!B1787)</f>
        <v>1979</v>
      </c>
      <c r="C1787" s="79" t="str">
        <f>IF(OR(('Hospitalisation Details'!C1787="?"),ISBLANK('Hospitalisation Details'!C1787:C4129)),"Sep",'Hospitalisation Details'!C1787)</f>
        <v>Nov</v>
      </c>
      <c r="D1787" s="70">
        <v>12</v>
      </c>
      <c r="E1787" s="47" t="s">
        <v>1820</v>
      </c>
      <c r="F1787" s="80" t="s">
        <v>7705</v>
      </c>
      <c r="G1787" s="70">
        <v>43</v>
      </c>
      <c r="H1787" s="47">
        <v>2</v>
      </c>
      <c r="I1787" s="48">
        <v>17882.669999999998</v>
      </c>
      <c r="J1787" s="47" t="s">
        <v>16</v>
      </c>
      <c r="K1787" s="47" t="s">
        <v>12</v>
      </c>
      <c r="L1787" s="47" t="s">
        <v>23</v>
      </c>
      <c r="M1787" s="20"/>
    </row>
    <row r="1788" spans="1:13" x14ac:dyDescent="0.25">
      <c r="A1788" s="47" t="str">
        <f>IF('Hospitalisation Details'!A1788:A4130="?","Unidentified",'Hospitalisation Details'!A1788)</f>
        <v>Id550</v>
      </c>
      <c r="B1788" s="47">
        <f>IF('Hospitalisation Details'!B1788="?",AVERAGE('Hospitalisation Details'!$B$2:$B$2344),'Hospitalisation Details'!B1788)</f>
        <v>1989</v>
      </c>
      <c r="C1788" s="79" t="str">
        <f>IF(OR(('Hospitalisation Details'!C1788="?"),ISBLANK('Hospitalisation Details'!C1788:C4130)),"Sep",'Hospitalisation Details'!C1788)</f>
        <v>Dec</v>
      </c>
      <c r="D1788" s="70">
        <v>4</v>
      </c>
      <c r="E1788" s="47" t="s">
        <v>1821</v>
      </c>
      <c r="F1788" s="80" t="s">
        <v>7706</v>
      </c>
      <c r="G1788" s="70">
        <v>33</v>
      </c>
      <c r="H1788" s="47">
        <v>0</v>
      </c>
      <c r="I1788" s="48">
        <v>17904.53</v>
      </c>
      <c r="J1788" s="47" t="s">
        <v>16</v>
      </c>
      <c r="K1788" s="47" t="s">
        <v>11</v>
      </c>
      <c r="L1788" s="47" t="s">
        <v>356</v>
      </c>
      <c r="M1788" s="20"/>
    </row>
    <row r="1789" spans="1:13" x14ac:dyDescent="0.25">
      <c r="A1789" s="47" t="str">
        <f>IF('Hospitalisation Details'!A1789:A4131="?","Unidentified",'Hospitalisation Details'!A1789)</f>
        <v>Id549</v>
      </c>
      <c r="B1789" s="47">
        <f>IF('Hospitalisation Details'!B1789="?",AVERAGE('Hospitalisation Details'!$B$2:$B$2344),'Hospitalisation Details'!B1789)</f>
        <v>1977</v>
      </c>
      <c r="C1789" s="79" t="str">
        <f>IF(OR(('Hospitalisation Details'!C1789="?"),ISBLANK('Hospitalisation Details'!C1789:C4131)),"Sep",'Hospitalisation Details'!C1789)</f>
        <v>Oct</v>
      </c>
      <c r="D1789" s="70">
        <v>17</v>
      </c>
      <c r="E1789" s="47" t="s">
        <v>1822</v>
      </c>
      <c r="F1789" s="80" t="s">
        <v>7707</v>
      </c>
      <c r="G1789" s="70">
        <v>45</v>
      </c>
      <c r="H1789" s="47">
        <v>0</v>
      </c>
      <c r="I1789" s="48">
        <v>17929.3</v>
      </c>
      <c r="J1789" s="47" t="s">
        <v>16</v>
      </c>
      <c r="K1789" s="47" t="s">
        <v>11</v>
      </c>
      <c r="L1789" s="47" t="s">
        <v>13</v>
      </c>
      <c r="M1789" s="20"/>
    </row>
    <row r="1790" spans="1:13" x14ac:dyDescent="0.25">
      <c r="A1790" s="47" t="str">
        <f>IF('Hospitalisation Details'!A1790:A4132="?","Unidentified",'Hospitalisation Details'!A1790)</f>
        <v>Id548</v>
      </c>
      <c r="B1790" s="47">
        <f>IF('Hospitalisation Details'!B1790="?",AVERAGE('Hospitalisation Details'!$B$2:$B$2344),'Hospitalisation Details'!B1790)</f>
        <v>2001</v>
      </c>
      <c r="C1790" s="79" t="str">
        <f>IF(OR(('Hospitalisation Details'!C1790="?"),ISBLANK('Hospitalisation Details'!C1790:C4132)),"Sep",'Hospitalisation Details'!C1790)</f>
        <v>Sep</v>
      </c>
      <c r="D1790" s="70">
        <v>28</v>
      </c>
      <c r="E1790" s="47" t="s">
        <v>1823</v>
      </c>
      <c r="F1790" s="80" t="s">
        <v>7708</v>
      </c>
      <c r="G1790" s="70">
        <v>21</v>
      </c>
      <c r="H1790" s="47">
        <v>4</v>
      </c>
      <c r="I1790" s="48">
        <v>17942.11</v>
      </c>
      <c r="J1790" s="47" t="s">
        <v>16</v>
      </c>
      <c r="K1790" s="47" t="s">
        <v>11</v>
      </c>
      <c r="L1790" s="47" t="s">
        <v>42</v>
      </c>
      <c r="M1790" s="20"/>
    </row>
    <row r="1791" spans="1:13" x14ac:dyDescent="0.25">
      <c r="A1791" s="47" t="str">
        <f>IF('Hospitalisation Details'!A1791:A4133="?","Unidentified",'Hospitalisation Details'!A1791)</f>
        <v>Id547</v>
      </c>
      <c r="B1791" s="47">
        <f>IF('Hospitalisation Details'!B1791="?",AVERAGE('Hospitalisation Details'!$B$2:$B$2344),'Hospitalisation Details'!B1791)</f>
        <v>1975</v>
      </c>
      <c r="C1791" s="79" t="str">
        <f>IF(OR(('Hospitalisation Details'!C1791="?"),ISBLANK('Hospitalisation Details'!C1791:C4133)),"Sep",'Hospitalisation Details'!C1791)</f>
        <v>Jun</v>
      </c>
      <c r="D1791" s="70">
        <v>27</v>
      </c>
      <c r="E1791" s="47" t="s">
        <v>1824</v>
      </c>
      <c r="F1791" s="80" t="s">
        <v>7168</v>
      </c>
      <c r="G1791" s="70">
        <v>47</v>
      </c>
      <c r="H1791" s="47">
        <v>1</v>
      </c>
      <c r="I1791" s="48">
        <v>18031.16</v>
      </c>
      <c r="J1791" s="47" t="s">
        <v>16</v>
      </c>
      <c r="K1791" s="47" t="s">
        <v>12</v>
      </c>
      <c r="L1791" s="47" t="s">
        <v>249</v>
      </c>
      <c r="M1791" s="20"/>
    </row>
    <row r="1792" spans="1:13" x14ac:dyDescent="0.25">
      <c r="A1792" s="47" t="str">
        <f>IF('Hospitalisation Details'!A1792:A4134="?","Unidentified",'Hospitalisation Details'!A1792)</f>
        <v>Id546</v>
      </c>
      <c r="B1792" s="47">
        <f>IF('Hospitalisation Details'!B1792="?",AVERAGE('Hospitalisation Details'!$B$2:$B$2344),'Hospitalisation Details'!B1792)</f>
        <v>1965</v>
      </c>
      <c r="C1792" s="79" t="str">
        <f>IF(OR(('Hospitalisation Details'!C1792="?"),ISBLANK('Hospitalisation Details'!C1792:C4134)),"Sep",'Hospitalisation Details'!C1792)</f>
        <v>Oct</v>
      </c>
      <c r="D1792" s="70">
        <v>17</v>
      </c>
      <c r="E1792" s="47" t="s">
        <v>1825</v>
      </c>
      <c r="F1792" s="80" t="s">
        <v>7709</v>
      </c>
      <c r="G1792" s="70">
        <v>57</v>
      </c>
      <c r="H1792" s="47">
        <v>0</v>
      </c>
      <c r="I1792" s="48">
        <v>18031.189999999999</v>
      </c>
      <c r="J1792" s="47" t="s">
        <v>16</v>
      </c>
      <c r="K1792" s="47" t="s">
        <v>11</v>
      </c>
      <c r="L1792" s="47" t="s">
        <v>23</v>
      </c>
      <c r="M1792" s="20"/>
    </row>
    <row r="1793" spans="1:13" x14ac:dyDescent="0.25">
      <c r="A1793" s="47" t="str">
        <f>IF('Hospitalisation Details'!A1793:A4135="?","Unidentified",'Hospitalisation Details'!A1793)</f>
        <v>Id545</v>
      </c>
      <c r="B1793" s="47">
        <f>IF('Hospitalisation Details'!B1793="?",AVERAGE('Hospitalisation Details'!$B$2:$B$2344),'Hospitalisation Details'!B1793)</f>
        <v>1999</v>
      </c>
      <c r="C1793" s="79" t="str">
        <f>IF(OR(('Hospitalisation Details'!C1793="?"),ISBLANK('Hospitalisation Details'!C1793:C4135)),"Sep",'Hospitalisation Details'!C1793)</f>
        <v>Oct</v>
      </c>
      <c r="D1793" s="70">
        <v>24</v>
      </c>
      <c r="E1793" s="47" t="s">
        <v>1826</v>
      </c>
      <c r="F1793" s="80" t="s">
        <v>7710</v>
      </c>
      <c r="G1793" s="70">
        <v>23</v>
      </c>
      <c r="H1793" s="47">
        <v>0</v>
      </c>
      <c r="I1793" s="48">
        <v>18033.97</v>
      </c>
      <c r="J1793" s="47" t="s">
        <v>16</v>
      </c>
      <c r="K1793" s="47" t="s">
        <v>16</v>
      </c>
      <c r="L1793" s="47" t="s">
        <v>23</v>
      </c>
      <c r="M1793" s="20"/>
    </row>
    <row r="1794" spans="1:13" x14ac:dyDescent="0.25">
      <c r="A1794" s="47" t="str">
        <f>IF('Hospitalisation Details'!A1794:A4136="?","Unidentified",'Hospitalisation Details'!A1794)</f>
        <v>Id544</v>
      </c>
      <c r="B1794" s="47">
        <f>IF('Hospitalisation Details'!B1794="?",AVERAGE('Hospitalisation Details'!$B$2:$B$2344),'Hospitalisation Details'!B1794)</f>
        <v>1993</v>
      </c>
      <c r="C1794" s="79" t="str">
        <f>IF(OR(('Hospitalisation Details'!C1794="?"),ISBLANK('Hospitalisation Details'!C1794:C4136)),"Sep",'Hospitalisation Details'!C1794)</f>
        <v>Jul</v>
      </c>
      <c r="D1794" s="70">
        <v>12</v>
      </c>
      <c r="E1794" s="47" t="s">
        <v>1827</v>
      </c>
      <c r="F1794" s="80" t="s">
        <v>7711</v>
      </c>
      <c r="G1794" s="70">
        <v>29</v>
      </c>
      <c r="H1794" s="47">
        <v>2</v>
      </c>
      <c r="I1794" s="48">
        <v>18157.88</v>
      </c>
      <c r="J1794" s="47" t="s">
        <v>16</v>
      </c>
      <c r="K1794" s="47" t="s">
        <v>16</v>
      </c>
      <c r="L1794" s="47" t="s">
        <v>23</v>
      </c>
      <c r="M1794" s="20"/>
    </row>
    <row r="1795" spans="1:13" x14ac:dyDescent="0.25">
      <c r="A1795" s="47" t="str">
        <f>IF('Hospitalisation Details'!A1795:A4137="?","Unidentified",'Hospitalisation Details'!A1795)</f>
        <v>Id543</v>
      </c>
      <c r="B1795" s="47">
        <f>IF('Hospitalisation Details'!B1795="?",AVERAGE('Hospitalisation Details'!$B$2:$B$2344),'Hospitalisation Details'!B1795)</f>
        <v>1963</v>
      </c>
      <c r="C1795" s="79" t="str">
        <f>IF(OR(('Hospitalisation Details'!C1795="?"),ISBLANK('Hospitalisation Details'!C1795:C4137)),"Sep",'Hospitalisation Details'!C1795)</f>
        <v>Jul</v>
      </c>
      <c r="D1795" s="70">
        <v>4</v>
      </c>
      <c r="E1795" s="47" t="s">
        <v>1828</v>
      </c>
      <c r="F1795" s="80" t="s">
        <v>7712</v>
      </c>
      <c r="G1795" s="70">
        <v>59</v>
      </c>
      <c r="H1795" s="47">
        <v>0</v>
      </c>
      <c r="I1795" s="48">
        <v>18208.34</v>
      </c>
      <c r="J1795" s="47" t="s">
        <v>16</v>
      </c>
      <c r="K1795" s="47" t="s">
        <v>11</v>
      </c>
      <c r="L1795" s="47" t="s">
        <v>535</v>
      </c>
      <c r="M1795" s="20"/>
    </row>
    <row r="1796" spans="1:13" x14ac:dyDescent="0.25">
      <c r="A1796" s="47" t="str">
        <f>IF('Hospitalisation Details'!A1796:A4138="?","Unidentified",'Hospitalisation Details'!A1796)</f>
        <v>Id542</v>
      </c>
      <c r="B1796" s="47">
        <f>IF('Hospitalisation Details'!B1796="?",AVERAGE('Hospitalisation Details'!$B$2:$B$2344),'Hospitalisation Details'!B1796)</f>
        <v>1997</v>
      </c>
      <c r="C1796" s="79" t="str">
        <f>IF(OR(('Hospitalisation Details'!C1796="?"),ISBLANK('Hospitalisation Details'!C1796:C4138)),"Sep",'Hospitalisation Details'!C1796)</f>
        <v>Jun</v>
      </c>
      <c r="D1796" s="70">
        <v>15</v>
      </c>
      <c r="E1796" s="47" t="s">
        <v>1829</v>
      </c>
      <c r="F1796" s="80" t="s">
        <v>7713</v>
      </c>
      <c r="G1796" s="70">
        <v>25</v>
      </c>
      <c r="H1796" s="47">
        <v>1</v>
      </c>
      <c r="I1796" s="48">
        <v>18218.16</v>
      </c>
      <c r="J1796" s="47" t="s">
        <v>16</v>
      </c>
      <c r="K1796" s="47" t="s">
        <v>16</v>
      </c>
      <c r="L1796" s="47" t="s">
        <v>13</v>
      </c>
      <c r="M1796" s="20"/>
    </row>
    <row r="1797" spans="1:13" x14ac:dyDescent="0.25">
      <c r="A1797" s="47" t="str">
        <f>IF('Hospitalisation Details'!A1797:A4139="?","Unidentified",'Hospitalisation Details'!A1797)</f>
        <v>Id541</v>
      </c>
      <c r="B1797" s="47">
        <f>IF('Hospitalisation Details'!B1797="?",AVERAGE('Hospitalisation Details'!$B$2:$B$2344),'Hospitalisation Details'!B1797)</f>
        <v>2004</v>
      </c>
      <c r="C1797" s="79" t="str">
        <f>IF(OR(('Hospitalisation Details'!C1797="?"),ISBLANK('Hospitalisation Details'!C1797:C4139)),"Sep",'Hospitalisation Details'!C1797)</f>
        <v>Sep</v>
      </c>
      <c r="D1797" s="70">
        <v>10</v>
      </c>
      <c r="E1797" s="47" t="s">
        <v>1830</v>
      </c>
      <c r="F1797" s="80" t="s">
        <v>7348</v>
      </c>
      <c r="G1797" s="70">
        <v>18</v>
      </c>
      <c r="H1797" s="47">
        <v>3</v>
      </c>
      <c r="I1797" s="48">
        <v>18223.45</v>
      </c>
      <c r="J1797" s="47" t="s">
        <v>16</v>
      </c>
      <c r="K1797" s="47" t="s">
        <v>12</v>
      </c>
      <c r="L1797" s="47" t="s">
        <v>13</v>
      </c>
      <c r="M1797" s="20"/>
    </row>
    <row r="1798" spans="1:13" x14ac:dyDescent="0.25">
      <c r="A1798" s="47" t="str">
        <f>IF('Hospitalisation Details'!A1798:A4140="?","Unidentified",'Hospitalisation Details'!A1798)</f>
        <v>Id540</v>
      </c>
      <c r="B1798" s="47">
        <f>IF('Hospitalisation Details'!B1798="?",AVERAGE('Hospitalisation Details'!$B$2:$B$2344),'Hospitalisation Details'!B1798)</f>
        <v>1995</v>
      </c>
      <c r="C1798" s="79" t="str">
        <f>IF(OR(('Hospitalisation Details'!C1798="?"),ISBLANK('Hospitalisation Details'!C1798:C4140)),"Sep",'Hospitalisation Details'!C1798)</f>
        <v>Aug</v>
      </c>
      <c r="D1798" s="70">
        <v>3</v>
      </c>
      <c r="E1798" s="47" t="s">
        <v>1831</v>
      </c>
      <c r="F1798" s="80" t="s">
        <v>7714</v>
      </c>
      <c r="G1798" s="70">
        <v>27</v>
      </c>
      <c r="H1798" s="47">
        <v>0</v>
      </c>
      <c r="I1798" s="48">
        <v>18246.5</v>
      </c>
      <c r="J1798" s="47" t="s">
        <v>16</v>
      </c>
      <c r="K1798" s="47" t="s">
        <v>16</v>
      </c>
      <c r="L1798" s="47" t="s">
        <v>13</v>
      </c>
      <c r="M1798" s="20"/>
    </row>
    <row r="1799" spans="1:13" x14ac:dyDescent="0.25">
      <c r="A1799" s="47" t="str">
        <f>IF('Hospitalisation Details'!A1799:A4141="?","Unidentified",'Hospitalisation Details'!A1799)</f>
        <v>Id539</v>
      </c>
      <c r="B1799" s="47">
        <f>IF('Hospitalisation Details'!B1799="?",AVERAGE('Hospitalisation Details'!$B$2:$B$2344),'Hospitalisation Details'!B1799)</f>
        <v>1992</v>
      </c>
      <c r="C1799" s="79" t="str">
        <f>IF(OR(('Hospitalisation Details'!C1799="?"),ISBLANK('Hospitalisation Details'!C1799:C4141)),"Sep",'Hospitalisation Details'!C1799)</f>
        <v>Dec</v>
      </c>
      <c r="D1799" s="70">
        <v>25</v>
      </c>
      <c r="E1799" s="47" t="s">
        <v>1832</v>
      </c>
      <c r="F1799" s="80" t="s">
        <v>7715</v>
      </c>
      <c r="G1799" s="70">
        <v>30</v>
      </c>
      <c r="H1799" s="47">
        <v>3</v>
      </c>
      <c r="I1799" s="48">
        <v>18259.22</v>
      </c>
      <c r="J1799" s="47" t="s">
        <v>16</v>
      </c>
      <c r="K1799" s="47" t="s">
        <v>12</v>
      </c>
      <c r="L1799" s="47" t="s">
        <v>42</v>
      </c>
      <c r="M1799" s="20"/>
    </row>
    <row r="1800" spans="1:13" x14ac:dyDescent="0.25">
      <c r="A1800" s="47" t="str">
        <f>IF('Hospitalisation Details'!A1800:A4142="?","Unidentified",'Hospitalisation Details'!A1800)</f>
        <v>Id538</v>
      </c>
      <c r="B1800" s="47">
        <f>IF('Hospitalisation Details'!B1800="?",AVERAGE('Hospitalisation Details'!$B$2:$B$2344),'Hospitalisation Details'!B1800)</f>
        <v>1995</v>
      </c>
      <c r="C1800" s="79" t="str">
        <f>IF(OR(('Hospitalisation Details'!C1800="?"),ISBLANK('Hospitalisation Details'!C1800:C4142)),"Sep",'Hospitalisation Details'!C1800)</f>
        <v>Jul</v>
      </c>
      <c r="D1800" s="70">
        <v>4</v>
      </c>
      <c r="E1800" s="47" t="s">
        <v>1833</v>
      </c>
      <c r="F1800" s="80" t="s">
        <v>6077</v>
      </c>
      <c r="G1800" s="70">
        <v>27</v>
      </c>
      <c r="H1800" s="47">
        <v>0</v>
      </c>
      <c r="I1800" s="48">
        <v>18310.740000000002</v>
      </c>
      <c r="J1800" s="47" t="s">
        <v>16</v>
      </c>
      <c r="K1800" s="47" t="s">
        <v>12</v>
      </c>
      <c r="L1800" s="47" t="s">
        <v>23</v>
      </c>
      <c r="M1800" s="20"/>
    </row>
    <row r="1801" spans="1:13" x14ac:dyDescent="0.25">
      <c r="A1801" s="47" t="str">
        <f>IF('Hospitalisation Details'!A1801:A4143="?","Unidentified",'Hospitalisation Details'!A1801)</f>
        <v>Id537</v>
      </c>
      <c r="B1801" s="47">
        <f>IF('Hospitalisation Details'!B1801="?",AVERAGE('Hospitalisation Details'!$B$2:$B$2344),'Hospitalisation Details'!B1801)</f>
        <v>1999</v>
      </c>
      <c r="C1801" s="79" t="str">
        <f>IF(OR(('Hospitalisation Details'!C1801="?"),ISBLANK('Hospitalisation Details'!C1801:C4143)),"Sep",'Hospitalisation Details'!C1801)</f>
        <v>Dec</v>
      </c>
      <c r="D1801" s="70">
        <v>15</v>
      </c>
      <c r="E1801" s="47" t="s">
        <v>1834</v>
      </c>
      <c r="F1801" s="80" t="s">
        <v>7716</v>
      </c>
      <c r="G1801" s="70">
        <v>23</v>
      </c>
      <c r="H1801" s="47">
        <v>1</v>
      </c>
      <c r="I1801" s="48">
        <v>18328.240000000002</v>
      </c>
      <c r="J1801" s="47" t="s">
        <v>16</v>
      </c>
      <c r="K1801" s="47" t="s">
        <v>11</v>
      </c>
      <c r="L1801" s="47" t="s">
        <v>13</v>
      </c>
      <c r="M1801" s="20"/>
    </row>
    <row r="1802" spans="1:13" x14ac:dyDescent="0.25">
      <c r="A1802" s="47" t="str">
        <f>IF('Hospitalisation Details'!A1802:A4144="?","Unidentified",'Hospitalisation Details'!A1802)</f>
        <v>Id536</v>
      </c>
      <c r="B1802" s="47">
        <f>IF('Hospitalisation Details'!B1802="?",AVERAGE('Hospitalisation Details'!$B$2:$B$2344),'Hospitalisation Details'!B1802)</f>
        <v>1964</v>
      </c>
      <c r="C1802" s="79" t="str">
        <f>IF(OR(('Hospitalisation Details'!C1802="?"),ISBLANK('Hospitalisation Details'!C1802:C4144)),"Sep",'Hospitalisation Details'!C1802)</f>
        <v>Sep</v>
      </c>
      <c r="D1802" s="70">
        <v>26</v>
      </c>
      <c r="E1802" s="47" t="s">
        <v>1835</v>
      </c>
      <c r="F1802" s="80" t="s">
        <v>7717</v>
      </c>
      <c r="G1802" s="70">
        <v>58</v>
      </c>
      <c r="H1802" s="47">
        <v>0</v>
      </c>
      <c r="I1802" s="48">
        <v>18443.11</v>
      </c>
      <c r="J1802" s="47" t="s">
        <v>16</v>
      </c>
      <c r="K1802" s="47" t="s">
        <v>11</v>
      </c>
      <c r="L1802" s="47" t="s">
        <v>23</v>
      </c>
      <c r="M1802" s="20"/>
    </row>
    <row r="1803" spans="1:13" x14ac:dyDescent="0.25">
      <c r="A1803" s="47" t="str">
        <f>IF('Hospitalisation Details'!A1803:A4145="?","Unidentified",'Hospitalisation Details'!A1803)</f>
        <v>Id535</v>
      </c>
      <c r="B1803" s="47">
        <f>IF('Hospitalisation Details'!B1803="?",AVERAGE('Hospitalisation Details'!$B$2:$B$2344),'Hospitalisation Details'!B1803)</f>
        <v>1986</v>
      </c>
      <c r="C1803" s="79" t="str">
        <f>IF(OR(('Hospitalisation Details'!C1803="?"),ISBLANK('Hospitalisation Details'!C1803:C4145)),"Sep",'Hospitalisation Details'!C1803)</f>
        <v>Aug</v>
      </c>
      <c r="D1803" s="70">
        <v>12</v>
      </c>
      <c r="E1803" s="47" t="s">
        <v>1836</v>
      </c>
      <c r="F1803" s="80" t="s">
        <v>7718</v>
      </c>
      <c r="G1803" s="70">
        <v>36</v>
      </c>
      <c r="H1803" s="47">
        <v>2</v>
      </c>
      <c r="I1803" s="48">
        <v>18608.259999999998</v>
      </c>
      <c r="J1803" s="47" t="s">
        <v>16</v>
      </c>
      <c r="K1803" s="47" t="s">
        <v>12</v>
      </c>
      <c r="L1803" s="47" t="s">
        <v>42</v>
      </c>
      <c r="M1803" s="20"/>
    </row>
    <row r="1804" spans="1:13" x14ac:dyDescent="0.25">
      <c r="A1804" s="47" t="str">
        <f>IF('Hospitalisation Details'!A1804:A4146="?","Unidentified",'Hospitalisation Details'!A1804)</f>
        <v>Id534</v>
      </c>
      <c r="B1804" s="47">
        <f>IF('Hospitalisation Details'!B1804="?",AVERAGE('Hospitalisation Details'!$B$2:$B$2344),'Hospitalisation Details'!B1804)</f>
        <v>1998</v>
      </c>
      <c r="C1804" s="79" t="str">
        <f>IF(OR(('Hospitalisation Details'!C1804="?"),ISBLANK('Hospitalisation Details'!C1804:C4146)),"Sep",'Hospitalisation Details'!C1804)</f>
        <v>Sep</v>
      </c>
      <c r="D1804" s="70">
        <v>23</v>
      </c>
      <c r="E1804" s="47" t="s">
        <v>1837</v>
      </c>
      <c r="F1804" s="80" t="s">
        <v>7719</v>
      </c>
      <c r="G1804" s="70">
        <v>24</v>
      </c>
      <c r="H1804" s="47">
        <v>0</v>
      </c>
      <c r="I1804" s="48">
        <v>18648.419999999998</v>
      </c>
      <c r="J1804" s="47" t="s">
        <v>16</v>
      </c>
      <c r="K1804" s="47" t="s">
        <v>16</v>
      </c>
      <c r="L1804" s="47" t="s">
        <v>166</v>
      </c>
      <c r="M1804" s="20"/>
    </row>
    <row r="1805" spans="1:13" x14ac:dyDescent="0.25">
      <c r="A1805" s="47" t="str">
        <f>IF('Hospitalisation Details'!A1805:A4147="?","Unidentified",'Hospitalisation Details'!A1805)</f>
        <v>Id533</v>
      </c>
      <c r="B1805" s="47">
        <f>IF('Hospitalisation Details'!B1805="?",AVERAGE('Hospitalisation Details'!$B$2:$B$2344),'Hospitalisation Details'!B1805)</f>
        <v>1970</v>
      </c>
      <c r="C1805" s="79" t="str">
        <f>IF(OR(('Hospitalisation Details'!C1805="?"),ISBLANK('Hospitalisation Details'!C1805:C4147)),"Sep",'Hospitalisation Details'!C1805)</f>
        <v>Oct</v>
      </c>
      <c r="D1805" s="70">
        <v>17</v>
      </c>
      <c r="E1805" s="47" t="s">
        <v>1838</v>
      </c>
      <c r="F1805" s="80" t="s">
        <v>7720</v>
      </c>
      <c r="G1805" s="70">
        <v>52</v>
      </c>
      <c r="H1805" s="47">
        <v>0</v>
      </c>
      <c r="I1805" s="48">
        <v>18682.740000000002</v>
      </c>
      <c r="J1805" s="47" t="s">
        <v>16</v>
      </c>
      <c r="K1805" s="47" t="s">
        <v>12</v>
      </c>
      <c r="L1805" s="47" t="s">
        <v>23</v>
      </c>
      <c r="M1805" s="20"/>
    </row>
    <row r="1806" spans="1:13" x14ac:dyDescent="0.25">
      <c r="A1806" s="47" t="str">
        <f>IF('Hospitalisation Details'!A1806:A4148="?","Unidentified",'Hospitalisation Details'!A1806)</f>
        <v>Id532</v>
      </c>
      <c r="B1806" s="47">
        <f>IF('Hospitalisation Details'!B1806="?",AVERAGE('Hospitalisation Details'!$B$2:$B$2344),'Hospitalisation Details'!B1806)</f>
        <v>1967</v>
      </c>
      <c r="C1806" s="79" t="str">
        <f>IF(OR(('Hospitalisation Details'!C1806="?"),ISBLANK('Hospitalisation Details'!C1806:C4148)),"Sep",'Hospitalisation Details'!C1806)</f>
        <v>Aug</v>
      </c>
      <c r="D1806" s="70">
        <v>30</v>
      </c>
      <c r="E1806" s="47" t="s">
        <v>1839</v>
      </c>
      <c r="F1806" s="80" t="s">
        <v>7721</v>
      </c>
      <c r="G1806" s="70">
        <v>55</v>
      </c>
      <c r="H1806" s="47">
        <v>0</v>
      </c>
      <c r="I1806" s="48">
        <v>18694.689999999999</v>
      </c>
      <c r="J1806" s="47" t="s">
        <v>16</v>
      </c>
      <c r="K1806" s="47" t="s">
        <v>16</v>
      </c>
      <c r="L1806" s="47" t="s">
        <v>249</v>
      </c>
      <c r="M1806" s="20"/>
    </row>
    <row r="1807" spans="1:13" x14ac:dyDescent="0.25">
      <c r="A1807" s="47" t="str">
        <f>IF('Hospitalisation Details'!A1807:A4149="?","Unidentified",'Hospitalisation Details'!A1807)</f>
        <v>Id531</v>
      </c>
      <c r="B1807" s="47">
        <f>IF('Hospitalisation Details'!B1807="?",AVERAGE('Hospitalisation Details'!$B$2:$B$2344),'Hospitalisation Details'!B1807)</f>
        <v>1992</v>
      </c>
      <c r="C1807" s="79" t="str">
        <f>IF(OR(('Hospitalisation Details'!C1807="?"),ISBLANK('Hospitalisation Details'!C1807:C4149)),"Sep",'Hospitalisation Details'!C1807)</f>
        <v>Dec</v>
      </c>
      <c r="D1807" s="70">
        <v>27</v>
      </c>
      <c r="E1807" s="47" t="s">
        <v>1840</v>
      </c>
      <c r="F1807" s="80" t="s">
        <v>7722</v>
      </c>
      <c r="G1807" s="70">
        <v>30</v>
      </c>
      <c r="H1807" s="47">
        <v>3</v>
      </c>
      <c r="I1807" s="48">
        <v>18765.88</v>
      </c>
      <c r="J1807" s="47" t="s">
        <v>16</v>
      </c>
      <c r="K1807" s="47" t="s">
        <v>11</v>
      </c>
      <c r="L1807" s="47" t="s">
        <v>23</v>
      </c>
      <c r="M1807" s="20"/>
    </row>
    <row r="1808" spans="1:13" x14ac:dyDescent="0.25">
      <c r="A1808" s="47" t="str">
        <f>IF('Hospitalisation Details'!A1808:A4150="?","Unidentified",'Hospitalisation Details'!A1808)</f>
        <v>Id530</v>
      </c>
      <c r="B1808" s="47">
        <f>IF('Hospitalisation Details'!B1808="?",AVERAGE('Hospitalisation Details'!$B$2:$B$2344),'Hospitalisation Details'!B1808)</f>
        <v>1979</v>
      </c>
      <c r="C1808" s="79" t="str">
        <f>IF(OR(('Hospitalisation Details'!C1808="?"),ISBLANK('Hospitalisation Details'!C1808:C4150)),"Sep",'Hospitalisation Details'!C1808)</f>
        <v>Nov</v>
      </c>
      <c r="D1808" s="70">
        <v>19</v>
      </c>
      <c r="E1808" s="47" t="s">
        <v>1841</v>
      </c>
      <c r="F1808" s="80" t="s">
        <v>7723</v>
      </c>
      <c r="G1808" s="70">
        <v>43</v>
      </c>
      <c r="H1808" s="47">
        <v>2</v>
      </c>
      <c r="I1808" s="48">
        <v>18767.740000000002</v>
      </c>
      <c r="J1808" s="47" t="s">
        <v>16</v>
      </c>
      <c r="K1808" s="47" t="s">
        <v>16</v>
      </c>
      <c r="L1808" s="47" t="s">
        <v>13</v>
      </c>
      <c r="M1808" s="20"/>
    </row>
    <row r="1809" spans="1:13" x14ac:dyDescent="0.25">
      <c r="A1809" s="47" t="str">
        <f>IF('Hospitalisation Details'!A1809:A4151="?","Unidentified",'Hospitalisation Details'!A1809)</f>
        <v>Id529</v>
      </c>
      <c r="B1809" s="47">
        <f>IF('Hospitalisation Details'!B1809="?",AVERAGE('Hospitalisation Details'!$B$2:$B$2344),'Hospitalisation Details'!B1809)</f>
        <v>1995</v>
      </c>
      <c r="C1809" s="79" t="str">
        <f>IF(OR(('Hospitalisation Details'!C1809="?"),ISBLANK('Hospitalisation Details'!C1809:C4151)),"Sep",'Hospitalisation Details'!C1809)</f>
        <v>Nov</v>
      </c>
      <c r="D1809" s="70">
        <v>28</v>
      </c>
      <c r="E1809" s="47" t="s">
        <v>1842</v>
      </c>
      <c r="F1809" s="80" t="s">
        <v>7724</v>
      </c>
      <c r="G1809" s="70">
        <v>27</v>
      </c>
      <c r="H1809" s="47">
        <v>3</v>
      </c>
      <c r="I1809" s="48">
        <v>18804.75</v>
      </c>
      <c r="J1809" s="47" t="s">
        <v>16</v>
      </c>
      <c r="K1809" s="47" t="s">
        <v>16</v>
      </c>
      <c r="L1809" s="47" t="s">
        <v>23</v>
      </c>
      <c r="M1809" s="20"/>
    </row>
    <row r="1810" spans="1:13" x14ac:dyDescent="0.25">
      <c r="A1810" s="47" t="str">
        <f>IF('Hospitalisation Details'!A1810:A4152="?","Unidentified",'Hospitalisation Details'!A1810)</f>
        <v>Id528</v>
      </c>
      <c r="B1810" s="47">
        <f>IF('Hospitalisation Details'!B1810="?",AVERAGE('Hospitalisation Details'!$B$2:$B$2344),'Hospitalisation Details'!B1810)</f>
        <v>1979</v>
      </c>
      <c r="C1810" s="79" t="str">
        <f>IF(OR(('Hospitalisation Details'!C1810="?"),ISBLANK('Hospitalisation Details'!C1810:C4152)),"Sep",'Hospitalisation Details'!C1810)</f>
        <v>Oct</v>
      </c>
      <c r="D1810" s="70">
        <v>15</v>
      </c>
      <c r="E1810" s="47" t="s">
        <v>1843</v>
      </c>
      <c r="F1810" s="80" t="s">
        <v>7725</v>
      </c>
      <c r="G1810" s="70">
        <v>43</v>
      </c>
      <c r="H1810" s="47">
        <v>2</v>
      </c>
      <c r="I1810" s="48">
        <v>18806.150000000001</v>
      </c>
      <c r="J1810" s="47" t="s">
        <v>16</v>
      </c>
      <c r="K1810" s="47" t="s">
        <v>11</v>
      </c>
      <c r="L1810" s="47" t="s">
        <v>13</v>
      </c>
      <c r="M1810" s="20"/>
    </row>
    <row r="1811" spans="1:13" x14ac:dyDescent="0.25">
      <c r="A1811" s="47" t="str">
        <f>IF('Hospitalisation Details'!A1811:A4153="?","Unidentified",'Hospitalisation Details'!A1811)</f>
        <v>Id527</v>
      </c>
      <c r="B1811" s="47">
        <f>IF('Hospitalisation Details'!B1811="?",AVERAGE('Hospitalisation Details'!$B$2:$B$2344),'Hospitalisation Details'!B1811)</f>
        <v>1962</v>
      </c>
      <c r="C1811" s="79" t="str">
        <f>IF(OR(('Hospitalisation Details'!C1811="?"),ISBLANK('Hospitalisation Details'!C1811:C4153)),"Sep",'Hospitalisation Details'!C1811)</f>
        <v>Dec</v>
      </c>
      <c r="D1811" s="70">
        <v>18</v>
      </c>
      <c r="E1811" s="47" t="s">
        <v>1844</v>
      </c>
      <c r="F1811" s="80" t="s">
        <v>7726</v>
      </c>
      <c r="G1811" s="70">
        <v>60</v>
      </c>
      <c r="H1811" s="47">
        <v>0</v>
      </c>
      <c r="I1811" s="48">
        <v>18815.53</v>
      </c>
      <c r="J1811" s="47" t="s">
        <v>16</v>
      </c>
      <c r="K1811" s="47" t="s">
        <v>16</v>
      </c>
      <c r="L1811" s="47" t="s">
        <v>249</v>
      </c>
      <c r="M1811" s="20"/>
    </row>
    <row r="1812" spans="1:13" x14ac:dyDescent="0.25">
      <c r="A1812" s="47" t="str">
        <f>IF('Hospitalisation Details'!A1812:A4154="?","Unidentified",'Hospitalisation Details'!A1812)</f>
        <v>Id526</v>
      </c>
      <c r="B1812" s="47">
        <f>IF('Hospitalisation Details'!B1812="?",AVERAGE('Hospitalisation Details'!$B$2:$B$2344),'Hospitalisation Details'!B1812)</f>
        <v>2003</v>
      </c>
      <c r="C1812" s="79" t="str">
        <f>IF(OR(('Hospitalisation Details'!C1812="?"),ISBLANK('Hospitalisation Details'!C1812:C4154)),"Sep",'Hospitalisation Details'!C1812)</f>
        <v>Jul</v>
      </c>
      <c r="D1812" s="70">
        <v>24</v>
      </c>
      <c r="E1812" s="47" t="s">
        <v>1845</v>
      </c>
      <c r="F1812" s="80" t="s">
        <v>7727</v>
      </c>
      <c r="G1812" s="70">
        <v>19</v>
      </c>
      <c r="H1812" s="47">
        <v>3</v>
      </c>
      <c r="I1812" s="48">
        <v>18838.7</v>
      </c>
      <c r="J1812" s="47" t="s">
        <v>16</v>
      </c>
      <c r="K1812" s="47" t="s">
        <v>12</v>
      </c>
      <c r="L1812" s="47" t="s">
        <v>23</v>
      </c>
      <c r="M1812" s="20"/>
    </row>
    <row r="1813" spans="1:13" x14ac:dyDescent="0.25">
      <c r="A1813" s="47" t="str">
        <f>IF('Hospitalisation Details'!A1813:A4155="?","Unidentified",'Hospitalisation Details'!A1813)</f>
        <v>Id525</v>
      </c>
      <c r="B1813" s="47">
        <f>IF('Hospitalisation Details'!B1813="?",AVERAGE('Hospitalisation Details'!$B$2:$B$2344),'Hospitalisation Details'!B1813)</f>
        <v>1963</v>
      </c>
      <c r="C1813" s="79" t="str">
        <f>IF(OR(('Hospitalisation Details'!C1813="?"),ISBLANK('Hospitalisation Details'!C1813:C4155)),"Sep",'Hospitalisation Details'!C1813)</f>
        <v>Dec</v>
      </c>
      <c r="D1813" s="70">
        <v>6</v>
      </c>
      <c r="E1813" s="47" t="s">
        <v>1846</v>
      </c>
      <c r="F1813" s="80" t="s">
        <v>7728</v>
      </c>
      <c r="G1813" s="70">
        <v>59</v>
      </c>
      <c r="H1813" s="47">
        <v>0</v>
      </c>
      <c r="I1813" s="48">
        <v>18883.330000000002</v>
      </c>
      <c r="J1813" s="47" t="s">
        <v>16</v>
      </c>
      <c r="K1813" s="47" t="s">
        <v>16</v>
      </c>
      <c r="L1813" s="47" t="s">
        <v>535</v>
      </c>
      <c r="M1813" s="20"/>
    </row>
    <row r="1814" spans="1:13" x14ac:dyDescent="0.25">
      <c r="A1814" s="47" t="str">
        <f>IF('Hospitalisation Details'!A1814:A4156="?","Unidentified",'Hospitalisation Details'!A1814)</f>
        <v>Id524</v>
      </c>
      <c r="B1814" s="47">
        <f>IF('Hospitalisation Details'!B1814="?",AVERAGE('Hospitalisation Details'!$B$2:$B$2344),'Hospitalisation Details'!B1814)</f>
        <v>1995</v>
      </c>
      <c r="C1814" s="79" t="str">
        <f>IF(OR(('Hospitalisation Details'!C1814="?"),ISBLANK('Hospitalisation Details'!C1814:C4156)),"Sep",'Hospitalisation Details'!C1814)</f>
        <v>Sep</v>
      </c>
      <c r="D1814" s="70">
        <v>27</v>
      </c>
      <c r="E1814" s="47" t="s">
        <v>1847</v>
      </c>
      <c r="F1814" s="80" t="s">
        <v>7729</v>
      </c>
      <c r="G1814" s="70">
        <v>27</v>
      </c>
      <c r="H1814" s="47">
        <v>1</v>
      </c>
      <c r="I1814" s="48">
        <v>18903.490000000002</v>
      </c>
      <c r="J1814" s="47" t="s">
        <v>16</v>
      </c>
      <c r="K1814" s="47" t="s">
        <v>11</v>
      </c>
      <c r="L1814" s="47" t="s">
        <v>247</v>
      </c>
      <c r="M1814" s="20"/>
    </row>
    <row r="1815" spans="1:13" x14ac:dyDescent="0.25">
      <c r="A1815" s="47" t="str">
        <f>IF('Hospitalisation Details'!A1815:A4157="?","Unidentified",'Hospitalisation Details'!A1815)</f>
        <v>Id523</v>
      </c>
      <c r="B1815" s="47">
        <f>IF('Hospitalisation Details'!B1815="?",AVERAGE('Hospitalisation Details'!$B$2:$B$2344),'Hospitalisation Details'!B1815)</f>
        <v>1969</v>
      </c>
      <c r="C1815" s="79" t="str">
        <f>IF(OR(('Hospitalisation Details'!C1815="?"),ISBLANK('Hospitalisation Details'!C1815:C4157)),"Sep",'Hospitalisation Details'!C1815)</f>
        <v>Aug</v>
      </c>
      <c r="D1815" s="70">
        <v>3</v>
      </c>
      <c r="E1815" s="47" t="s">
        <v>1848</v>
      </c>
      <c r="F1815" s="80" t="s">
        <v>7730</v>
      </c>
      <c r="G1815" s="70">
        <v>53</v>
      </c>
      <c r="H1815" s="47">
        <v>0</v>
      </c>
      <c r="I1815" s="48">
        <v>18932.810000000001</v>
      </c>
      <c r="J1815" s="47" t="s">
        <v>16</v>
      </c>
      <c r="K1815" s="47" t="s">
        <v>12</v>
      </c>
      <c r="L1815" s="47" t="s">
        <v>23</v>
      </c>
      <c r="M1815" s="20"/>
    </row>
    <row r="1816" spans="1:13" x14ac:dyDescent="0.25">
      <c r="A1816" s="47" t="str">
        <f>IF('Hospitalisation Details'!A1816:A4158="?","Unidentified",'Hospitalisation Details'!A1816)</f>
        <v>Id522</v>
      </c>
      <c r="B1816" s="47">
        <f>IF('Hospitalisation Details'!B1816="?",AVERAGE('Hospitalisation Details'!$B$2:$B$2344),'Hospitalisation Details'!B1816)</f>
        <v>1963</v>
      </c>
      <c r="C1816" s="79" t="str">
        <f>IF(OR(('Hospitalisation Details'!C1816="?"),ISBLANK('Hospitalisation Details'!C1816:C4158)),"Sep",'Hospitalisation Details'!C1816)</f>
        <v>Oct</v>
      </c>
      <c r="D1816" s="70">
        <v>20</v>
      </c>
      <c r="E1816" s="47" t="s">
        <v>1849</v>
      </c>
      <c r="F1816" s="80" t="s">
        <v>7731</v>
      </c>
      <c r="G1816" s="70">
        <v>59</v>
      </c>
      <c r="H1816" s="47">
        <v>0</v>
      </c>
      <c r="I1816" s="48">
        <v>18954.560000000001</v>
      </c>
      <c r="J1816" s="47" t="s">
        <v>16</v>
      </c>
      <c r="K1816" s="47" t="s">
        <v>16</v>
      </c>
      <c r="L1816" s="47" t="s">
        <v>535</v>
      </c>
      <c r="M1816" s="20"/>
    </row>
    <row r="1817" spans="1:13" x14ac:dyDescent="0.25">
      <c r="A1817" s="47" t="str">
        <f>IF('Hospitalisation Details'!A1817:A4159="?","Unidentified",'Hospitalisation Details'!A1817)</f>
        <v>Id521</v>
      </c>
      <c r="B1817" s="47">
        <f>IF('Hospitalisation Details'!B1817="?",AVERAGE('Hospitalisation Details'!$B$2:$B$2344),'Hospitalisation Details'!B1817)</f>
        <v>1998</v>
      </c>
      <c r="C1817" s="79" t="str">
        <f>IF(OR(('Hospitalisation Details'!C1817="?"),ISBLANK('Hospitalisation Details'!C1817:C4159)),"Sep",'Hospitalisation Details'!C1817)</f>
        <v>Aug</v>
      </c>
      <c r="D1817" s="70">
        <v>6</v>
      </c>
      <c r="E1817" s="47" t="s">
        <v>1850</v>
      </c>
      <c r="F1817" s="80" t="s">
        <v>7732</v>
      </c>
      <c r="G1817" s="70">
        <v>24</v>
      </c>
      <c r="H1817" s="47">
        <v>0</v>
      </c>
      <c r="I1817" s="48">
        <v>18955.22</v>
      </c>
      <c r="J1817" s="47" t="s">
        <v>16</v>
      </c>
      <c r="K1817" s="47" t="s">
        <v>12</v>
      </c>
      <c r="L1817" s="47" t="s">
        <v>42</v>
      </c>
      <c r="M1817" s="20"/>
    </row>
    <row r="1818" spans="1:13" x14ac:dyDescent="0.25">
      <c r="A1818" s="47" t="str">
        <f>IF('Hospitalisation Details'!A1818:A4160="?","Unidentified",'Hospitalisation Details'!A1818)</f>
        <v>Id520</v>
      </c>
      <c r="B1818" s="47">
        <f>IF('Hospitalisation Details'!B1818="?",AVERAGE('Hospitalisation Details'!$B$2:$B$2344),'Hospitalisation Details'!B1818)</f>
        <v>1992</v>
      </c>
      <c r="C1818" s="79" t="str">
        <f>IF(OR(('Hospitalisation Details'!C1818="?"),ISBLANK('Hospitalisation Details'!C1818:C4160)),"Sep",'Hospitalisation Details'!C1818)</f>
        <v>Nov</v>
      </c>
      <c r="D1818" s="70">
        <v>30</v>
      </c>
      <c r="E1818" s="47" t="s">
        <v>1851</v>
      </c>
      <c r="F1818" s="80" t="s">
        <v>6071</v>
      </c>
      <c r="G1818" s="70">
        <v>30</v>
      </c>
      <c r="H1818" s="47">
        <v>1</v>
      </c>
      <c r="I1818" s="48">
        <v>18963.169999999998</v>
      </c>
      <c r="J1818" s="47" t="s">
        <v>16</v>
      </c>
      <c r="K1818" s="47" t="s">
        <v>16</v>
      </c>
      <c r="L1818" s="47" t="s">
        <v>13</v>
      </c>
      <c r="M1818" s="20"/>
    </row>
    <row r="1819" spans="1:13" x14ac:dyDescent="0.25">
      <c r="A1819" s="47" t="str">
        <f>IF('Hospitalisation Details'!A1819:A4161="?","Unidentified",'Hospitalisation Details'!A1819)</f>
        <v>Id519</v>
      </c>
      <c r="B1819" s="47">
        <f>IF('Hospitalisation Details'!B1819="?",AVERAGE('Hospitalisation Details'!$B$2:$B$2344),'Hospitalisation Details'!B1819)</f>
        <v>1988</v>
      </c>
      <c r="C1819" s="79" t="str">
        <f>IF(OR(('Hospitalisation Details'!C1819="?"),ISBLANK('Hospitalisation Details'!C1819:C4161)),"Sep",'Hospitalisation Details'!C1819)</f>
        <v>Oct</v>
      </c>
      <c r="D1819" s="70">
        <v>24</v>
      </c>
      <c r="E1819" s="47" t="s">
        <v>1852</v>
      </c>
      <c r="F1819" s="80" t="s">
        <v>6469</v>
      </c>
      <c r="G1819" s="70">
        <v>34</v>
      </c>
      <c r="H1819" s="47">
        <v>2</v>
      </c>
      <c r="I1819" s="48">
        <v>18972.5</v>
      </c>
      <c r="J1819" s="47" t="s">
        <v>16</v>
      </c>
      <c r="K1819" s="47" t="s">
        <v>12</v>
      </c>
      <c r="L1819" s="47" t="s">
        <v>13</v>
      </c>
      <c r="M1819" s="20"/>
    </row>
    <row r="1820" spans="1:13" x14ac:dyDescent="0.25">
      <c r="A1820" s="47" t="str">
        <f>IF('Hospitalisation Details'!A1820:A4162="?","Unidentified",'Hospitalisation Details'!A1820)</f>
        <v>Id518</v>
      </c>
      <c r="B1820" s="47">
        <f>IF('Hospitalisation Details'!B1820="?",AVERAGE('Hospitalisation Details'!$B$2:$B$2344),'Hospitalisation Details'!B1820)</f>
        <v>1983</v>
      </c>
      <c r="C1820" s="79" t="str">
        <f>IF(OR(('Hospitalisation Details'!C1820="?"),ISBLANK('Hospitalisation Details'!C1820:C4162)),"Sep",'Hospitalisation Details'!C1820)</f>
        <v>Dec</v>
      </c>
      <c r="D1820" s="70">
        <v>19</v>
      </c>
      <c r="E1820" s="47" t="s">
        <v>1853</v>
      </c>
      <c r="F1820" s="80" t="s">
        <v>7733</v>
      </c>
      <c r="G1820" s="70">
        <v>39</v>
      </c>
      <c r="H1820" s="47">
        <v>5</v>
      </c>
      <c r="I1820" s="48">
        <v>19023.259999999998</v>
      </c>
      <c r="J1820" s="47" t="s">
        <v>16</v>
      </c>
      <c r="K1820" s="47" t="s">
        <v>12</v>
      </c>
      <c r="L1820" s="47" t="s">
        <v>42</v>
      </c>
      <c r="M1820" s="20"/>
    </row>
    <row r="1821" spans="1:13" x14ac:dyDescent="0.25">
      <c r="A1821" s="47" t="str">
        <f>IF('Hospitalisation Details'!A1821:A4163="?","Unidentified",'Hospitalisation Details'!A1821)</f>
        <v>Id517</v>
      </c>
      <c r="B1821" s="47">
        <f>IF('Hospitalisation Details'!B1821="?",AVERAGE('Hospitalisation Details'!$B$2:$B$2344),'Hospitalisation Details'!B1821)</f>
        <v>1989</v>
      </c>
      <c r="C1821" s="79" t="str">
        <f>IF(OR(('Hospitalisation Details'!C1821="?"),ISBLANK('Hospitalisation Details'!C1821:C4163)),"Sep",'Hospitalisation Details'!C1821)</f>
        <v>Jun</v>
      </c>
      <c r="D1821" s="70">
        <v>5</v>
      </c>
      <c r="E1821" s="47" t="s">
        <v>1854</v>
      </c>
      <c r="F1821" s="80" t="s">
        <v>7734</v>
      </c>
      <c r="G1821" s="70">
        <v>34</v>
      </c>
      <c r="H1821" s="47">
        <v>1</v>
      </c>
      <c r="I1821" s="48">
        <v>19040.88</v>
      </c>
      <c r="J1821" s="47" t="s">
        <v>16</v>
      </c>
      <c r="K1821" s="47" t="s">
        <v>12</v>
      </c>
      <c r="L1821" s="47" t="s">
        <v>42</v>
      </c>
      <c r="M1821" s="20"/>
    </row>
    <row r="1822" spans="1:13" x14ac:dyDescent="0.25">
      <c r="A1822" s="47" t="str">
        <f>IF('Hospitalisation Details'!A1822:A4164="?","Unidentified",'Hospitalisation Details'!A1822)</f>
        <v>Id516</v>
      </c>
      <c r="B1822" s="47">
        <f>IF('Hospitalisation Details'!B1822="?",AVERAGE('Hospitalisation Details'!$B$2:$B$2344),'Hospitalisation Details'!B1822)</f>
        <v>1993</v>
      </c>
      <c r="C1822" s="79" t="str">
        <f>IF(OR(('Hospitalisation Details'!C1822="?"),ISBLANK('Hospitalisation Details'!C1822:C4164)),"Sep",'Hospitalisation Details'!C1822)</f>
        <v>Sep</v>
      </c>
      <c r="D1822" s="70">
        <v>28</v>
      </c>
      <c r="E1822" s="47" t="s">
        <v>1855</v>
      </c>
      <c r="F1822" s="80" t="s">
        <v>6103</v>
      </c>
      <c r="G1822" s="70">
        <v>29</v>
      </c>
      <c r="H1822" s="47">
        <v>1</v>
      </c>
      <c r="I1822" s="48">
        <v>19107.78</v>
      </c>
      <c r="J1822" s="47" t="s">
        <v>16</v>
      </c>
      <c r="K1822" s="47" t="s">
        <v>11</v>
      </c>
      <c r="L1822" s="47" t="s">
        <v>13</v>
      </c>
      <c r="M1822" s="20"/>
    </row>
    <row r="1823" spans="1:13" x14ac:dyDescent="0.25">
      <c r="A1823" s="47" t="str">
        <f>IF('Hospitalisation Details'!A1823:A4165="?","Unidentified",'Hospitalisation Details'!A1823)</f>
        <v>Id515</v>
      </c>
      <c r="B1823" s="47">
        <f>IF('Hospitalisation Details'!B1823="?",AVERAGE('Hospitalisation Details'!$B$2:$B$2344),'Hospitalisation Details'!B1823)</f>
        <v>1979</v>
      </c>
      <c r="C1823" s="79" t="str">
        <f>IF(OR(('Hospitalisation Details'!C1823="?"),ISBLANK('Hospitalisation Details'!C1823:C4165)),"Sep",'Hospitalisation Details'!C1823)</f>
        <v>Jul</v>
      </c>
      <c r="D1823" s="70">
        <v>2</v>
      </c>
      <c r="E1823" s="47" t="s">
        <v>1856</v>
      </c>
      <c r="F1823" s="80" t="s">
        <v>7735</v>
      </c>
      <c r="G1823" s="70">
        <v>43</v>
      </c>
      <c r="H1823" s="47">
        <v>2</v>
      </c>
      <c r="I1823" s="48">
        <v>19144.580000000002</v>
      </c>
      <c r="J1823" s="47" t="s">
        <v>16</v>
      </c>
      <c r="K1823" s="47" t="s">
        <v>16</v>
      </c>
      <c r="L1823" s="47" t="s">
        <v>247</v>
      </c>
      <c r="M1823" s="20"/>
    </row>
    <row r="1824" spans="1:13" x14ac:dyDescent="0.25">
      <c r="A1824" s="47" t="str">
        <f>IF('Hospitalisation Details'!A1824:A4166="?","Unidentified",'Hospitalisation Details'!A1824)</f>
        <v>Id514</v>
      </c>
      <c r="B1824" s="47">
        <f>IF('Hospitalisation Details'!B1824="?",AVERAGE('Hospitalisation Details'!$B$2:$B$2344),'Hospitalisation Details'!B1824)</f>
        <v>1991</v>
      </c>
      <c r="C1824" s="79" t="str">
        <f>IF(OR(('Hospitalisation Details'!C1824="?"),ISBLANK('Hospitalisation Details'!C1824:C4166)),"Sep",'Hospitalisation Details'!C1824)</f>
        <v>Sep</v>
      </c>
      <c r="D1824" s="70">
        <v>16</v>
      </c>
      <c r="E1824" s="47" t="s">
        <v>1857</v>
      </c>
      <c r="F1824" s="80" t="s">
        <v>7736</v>
      </c>
      <c r="G1824" s="70">
        <v>31</v>
      </c>
      <c r="H1824" s="47">
        <v>3</v>
      </c>
      <c r="I1824" s="48">
        <v>19199.939999999999</v>
      </c>
      <c r="J1824" s="47" t="s">
        <v>16</v>
      </c>
      <c r="K1824" s="47" t="s">
        <v>12</v>
      </c>
      <c r="L1824" s="47" t="s">
        <v>42</v>
      </c>
      <c r="M1824" s="20"/>
    </row>
    <row r="1825" spans="1:13" x14ac:dyDescent="0.25">
      <c r="A1825" s="47" t="str">
        <f>IF('Hospitalisation Details'!A1825:A4167="?","Unidentified",'Hospitalisation Details'!A1825)</f>
        <v>Id513</v>
      </c>
      <c r="B1825" s="47">
        <f>IF('Hospitalisation Details'!B1825="?",AVERAGE('Hospitalisation Details'!$B$2:$B$2344),'Hospitalisation Details'!B1825)</f>
        <v>1985</v>
      </c>
      <c r="C1825" s="79" t="str">
        <f>IF(OR(('Hospitalisation Details'!C1825="?"),ISBLANK('Hospitalisation Details'!C1825:C4167)),"Sep",'Hospitalisation Details'!C1825)</f>
        <v>Dec</v>
      </c>
      <c r="D1825" s="70">
        <v>28</v>
      </c>
      <c r="E1825" s="47" t="s">
        <v>1858</v>
      </c>
      <c r="F1825" s="80" t="s">
        <v>6611</v>
      </c>
      <c r="G1825" s="70">
        <v>37</v>
      </c>
      <c r="H1825" s="47">
        <v>0</v>
      </c>
      <c r="I1825" s="48">
        <v>19214.71</v>
      </c>
      <c r="J1825" s="47" t="s">
        <v>16</v>
      </c>
      <c r="K1825" s="47" t="s">
        <v>12</v>
      </c>
      <c r="L1825" s="47" t="s">
        <v>13</v>
      </c>
      <c r="M1825" s="20"/>
    </row>
    <row r="1826" spans="1:13" x14ac:dyDescent="0.25">
      <c r="A1826" s="47" t="str">
        <f>IF('Hospitalisation Details'!A1826:A4168="?","Unidentified",'Hospitalisation Details'!A1826)</f>
        <v>Id512</v>
      </c>
      <c r="B1826" s="47">
        <f>IF('Hospitalisation Details'!B1826="?",AVERAGE('Hospitalisation Details'!$B$2:$B$2344),'Hospitalisation Details'!B1826)</f>
        <v>1967</v>
      </c>
      <c r="C1826" s="79" t="str">
        <f>IF(OR(('Hospitalisation Details'!C1826="?"),ISBLANK('Hospitalisation Details'!C1826:C4168)),"Sep",'Hospitalisation Details'!C1826)</f>
        <v>Jul</v>
      </c>
      <c r="D1826" s="70">
        <v>29</v>
      </c>
      <c r="E1826" s="47" t="s">
        <v>1859</v>
      </c>
      <c r="F1826" s="80" t="s">
        <v>7737</v>
      </c>
      <c r="G1826" s="70">
        <v>55</v>
      </c>
      <c r="H1826" s="47">
        <v>0</v>
      </c>
      <c r="I1826" s="48">
        <v>19259.96</v>
      </c>
      <c r="J1826" s="47" t="s">
        <v>16</v>
      </c>
      <c r="K1826" s="47" t="s">
        <v>16</v>
      </c>
      <c r="L1826" s="47" t="s">
        <v>23</v>
      </c>
      <c r="M1826" s="20"/>
    </row>
    <row r="1827" spans="1:13" x14ac:dyDescent="0.25">
      <c r="A1827" s="47" t="str">
        <f>IF('Hospitalisation Details'!A1827:A4169="?","Unidentified",'Hospitalisation Details'!A1827)</f>
        <v>Id511</v>
      </c>
      <c r="B1827" s="47">
        <f>IF('Hospitalisation Details'!B1827="?",AVERAGE('Hospitalisation Details'!$B$2:$B$2344),'Hospitalisation Details'!B1827)</f>
        <v>1966</v>
      </c>
      <c r="C1827" s="79" t="str">
        <f>IF(OR(('Hospitalisation Details'!C1827="?"),ISBLANK('Hospitalisation Details'!C1827:C4169)),"Sep",'Hospitalisation Details'!C1827)</f>
        <v>Nov</v>
      </c>
      <c r="D1827" s="70">
        <v>15</v>
      </c>
      <c r="E1827" s="47" t="s">
        <v>1860</v>
      </c>
      <c r="F1827" s="80" t="s">
        <v>7738</v>
      </c>
      <c r="G1827" s="70">
        <v>56</v>
      </c>
      <c r="H1827" s="47">
        <v>0</v>
      </c>
      <c r="I1827" s="48">
        <v>19321.060000000001</v>
      </c>
      <c r="J1827" s="47" t="s">
        <v>16</v>
      </c>
      <c r="K1827" s="47" t="s">
        <v>16</v>
      </c>
      <c r="L1827" s="47" t="s">
        <v>23</v>
      </c>
      <c r="M1827" s="20"/>
    </row>
    <row r="1828" spans="1:13" x14ac:dyDescent="0.25">
      <c r="A1828" s="47" t="str">
        <f>IF('Hospitalisation Details'!A1828:A4170="?","Unidentified",'Hospitalisation Details'!A1828)</f>
        <v>Id510</v>
      </c>
      <c r="B1828" s="47">
        <f>IF('Hospitalisation Details'!B1828="?",AVERAGE('Hospitalisation Details'!$B$2:$B$2344),'Hospitalisation Details'!B1828)</f>
        <v>1991</v>
      </c>
      <c r="C1828" s="79" t="str">
        <f>IF(OR(('Hospitalisation Details'!C1828="?"),ISBLANK('Hospitalisation Details'!C1828:C4170)),"Sep",'Hospitalisation Details'!C1828)</f>
        <v>Aug</v>
      </c>
      <c r="D1828" s="70">
        <v>24</v>
      </c>
      <c r="E1828" s="47" t="s">
        <v>1861</v>
      </c>
      <c r="F1828" s="80" t="s">
        <v>7739</v>
      </c>
      <c r="G1828" s="70">
        <v>31</v>
      </c>
      <c r="H1828" s="47">
        <v>0</v>
      </c>
      <c r="I1828" s="48">
        <v>19350.37</v>
      </c>
      <c r="J1828" s="47" t="s">
        <v>16</v>
      </c>
      <c r="K1828" s="47" t="s">
        <v>12</v>
      </c>
      <c r="L1828" s="47" t="s">
        <v>13</v>
      </c>
      <c r="M1828" s="20"/>
    </row>
    <row r="1829" spans="1:13" x14ac:dyDescent="0.25">
      <c r="A1829" s="47" t="str">
        <f>IF('Hospitalisation Details'!A1829:A4171="?","Unidentified",'Hospitalisation Details'!A1829)</f>
        <v>Id509</v>
      </c>
      <c r="B1829" s="47">
        <f>IF('Hospitalisation Details'!B1829="?",AVERAGE('Hospitalisation Details'!$B$2:$B$2344),'Hospitalisation Details'!B1829)</f>
        <v>1987</v>
      </c>
      <c r="C1829" s="79" t="str">
        <f>IF(OR(('Hospitalisation Details'!C1829="?"),ISBLANK('Hospitalisation Details'!C1829:C4171)),"Sep",'Hospitalisation Details'!C1829)</f>
        <v>Jun</v>
      </c>
      <c r="D1829" s="70">
        <v>30</v>
      </c>
      <c r="E1829" s="47" t="s">
        <v>1862</v>
      </c>
      <c r="F1829" s="80" t="s">
        <v>7740</v>
      </c>
      <c r="G1829" s="70">
        <v>35</v>
      </c>
      <c r="H1829" s="47">
        <v>3</v>
      </c>
      <c r="I1829" s="48">
        <v>19362</v>
      </c>
      <c r="J1829" s="47" t="s">
        <v>16</v>
      </c>
      <c r="K1829" s="47" t="s">
        <v>12</v>
      </c>
      <c r="L1829" s="47" t="s">
        <v>13</v>
      </c>
      <c r="M1829" s="20"/>
    </row>
    <row r="1830" spans="1:13" x14ac:dyDescent="0.25">
      <c r="A1830" s="47" t="str">
        <f>IF('Hospitalisation Details'!A1830:A4172="?","Unidentified",'Hospitalisation Details'!A1830)</f>
        <v>Id508</v>
      </c>
      <c r="B1830" s="47">
        <f>IF('Hospitalisation Details'!B1830="?",AVERAGE('Hospitalisation Details'!$B$2:$B$2344),'Hospitalisation Details'!B1830)</f>
        <v>1993</v>
      </c>
      <c r="C1830" s="79" t="str">
        <f>IF(OR(('Hospitalisation Details'!C1830="?"),ISBLANK('Hospitalisation Details'!C1830:C4172)),"Sep",'Hospitalisation Details'!C1830)</f>
        <v>Sep</v>
      </c>
      <c r="D1830" s="70">
        <v>6</v>
      </c>
      <c r="E1830" s="47" t="s">
        <v>1863</v>
      </c>
      <c r="F1830" s="80" t="s">
        <v>7741</v>
      </c>
      <c r="G1830" s="70">
        <v>29</v>
      </c>
      <c r="H1830" s="47">
        <v>2</v>
      </c>
      <c r="I1830" s="48">
        <v>19442.349999999999</v>
      </c>
      <c r="J1830" s="47" t="s">
        <v>16</v>
      </c>
      <c r="K1830" s="47" t="s">
        <v>12</v>
      </c>
      <c r="L1830" s="47" t="s">
        <v>23</v>
      </c>
      <c r="M1830" s="20"/>
    </row>
    <row r="1831" spans="1:13" x14ac:dyDescent="0.25">
      <c r="A1831" s="47" t="str">
        <f>IF('Hospitalisation Details'!A1831:A4173="?","Unidentified",'Hospitalisation Details'!A1831)</f>
        <v>Id507</v>
      </c>
      <c r="B1831" s="70">
        <f>IF('Hospitalisation Details'!B1831="?",AVERAGE('Hospitalisation Details'!$B$2:$B$2344),'Hospitalisation Details'!B1831)</f>
        <v>1982</v>
      </c>
      <c r="C1831" s="79" t="str">
        <f>IF(OR(('Hospitalisation Details'!C1831="?"),ISBLANK('Hospitalisation Details'!C1831:C4173)),"Sep",'Hospitalisation Details'!C1831)</f>
        <v>Dec</v>
      </c>
      <c r="D1831" s="70">
        <v>15</v>
      </c>
      <c r="E1831" s="47" t="s">
        <v>1864</v>
      </c>
      <c r="F1831" s="80" t="s">
        <v>7742</v>
      </c>
      <c r="G1831" s="70">
        <v>40</v>
      </c>
      <c r="H1831" s="47">
        <v>2</v>
      </c>
      <c r="I1831" s="48">
        <v>19444.27</v>
      </c>
      <c r="J1831" s="47" t="s">
        <v>16</v>
      </c>
      <c r="K1831" s="47" t="s">
        <v>16</v>
      </c>
      <c r="L1831" s="47" t="s">
        <v>13</v>
      </c>
      <c r="M1831" s="20"/>
    </row>
    <row r="1832" spans="1:13" x14ac:dyDescent="0.25">
      <c r="A1832" s="47" t="str">
        <f>IF('Hospitalisation Details'!A1832:A4174="?","Unidentified",'Hospitalisation Details'!A1832)</f>
        <v>Id506</v>
      </c>
      <c r="B1832" s="47">
        <f>IF('Hospitalisation Details'!B1832="?",AVERAGE('Hospitalisation Details'!$B$2:$B$2344),'Hospitalisation Details'!B1832)</f>
        <v>1987</v>
      </c>
      <c r="C1832" s="79" t="str">
        <f>IF(OR(('Hospitalisation Details'!C1832="?"),ISBLANK('Hospitalisation Details'!C1832:C4174)),"Sep",'Hospitalisation Details'!C1832)</f>
        <v>Nov</v>
      </c>
      <c r="D1832" s="70">
        <v>30</v>
      </c>
      <c r="E1832" s="47" t="s">
        <v>1865</v>
      </c>
      <c r="F1832" s="80" t="s">
        <v>7743</v>
      </c>
      <c r="G1832" s="70">
        <v>35</v>
      </c>
      <c r="H1832" s="47">
        <v>4</v>
      </c>
      <c r="I1832" s="48">
        <v>19496.72</v>
      </c>
      <c r="J1832" s="47" t="s">
        <v>16</v>
      </c>
      <c r="K1832" s="47" t="s">
        <v>12</v>
      </c>
      <c r="L1832" s="47" t="s">
        <v>166</v>
      </c>
      <c r="M1832" s="20"/>
    </row>
    <row r="1833" spans="1:13" x14ac:dyDescent="0.25">
      <c r="A1833" s="47" t="str">
        <f>IF('Hospitalisation Details'!A1833:A4175="?","Unidentified",'Hospitalisation Details'!A1833)</f>
        <v>Id505</v>
      </c>
      <c r="B1833" s="47">
        <f>IF('Hospitalisation Details'!B1833="?",AVERAGE('Hospitalisation Details'!$B$2:$B$2344),'Hospitalisation Details'!B1833)</f>
        <v>1980</v>
      </c>
      <c r="C1833" s="79" t="str">
        <f>IF(OR(('Hospitalisation Details'!C1833="?"),ISBLANK('Hospitalisation Details'!C1833:C4175)),"Sep",'Hospitalisation Details'!C1833)</f>
        <v>Nov</v>
      </c>
      <c r="D1833" s="70">
        <v>8</v>
      </c>
      <c r="E1833" s="47" t="s">
        <v>1866</v>
      </c>
      <c r="F1833" s="80" t="s">
        <v>6988</v>
      </c>
      <c r="G1833" s="70">
        <v>42</v>
      </c>
      <c r="H1833" s="47">
        <v>0</v>
      </c>
      <c r="I1833" s="48">
        <v>19515.54</v>
      </c>
      <c r="J1833" s="47" t="s">
        <v>16</v>
      </c>
      <c r="K1833" s="47" t="s">
        <v>16</v>
      </c>
      <c r="L1833" s="47" t="s">
        <v>13</v>
      </c>
      <c r="M1833" s="20"/>
    </row>
    <row r="1834" spans="1:13" x14ac:dyDescent="0.25">
      <c r="A1834" s="47" t="str">
        <f>IF('Hospitalisation Details'!A1834:A4176="?","Unidentified",'Hospitalisation Details'!A1834)</f>
        <v>Id504</v>
      </c>
      <c r="B1834" s="47">
        <f>IF('Hospitalisation Details'!B1834="?",AVERAGE('Hospitalisation Details'!$B$2:$B$2344),'Hospitalisation Details'!B1834)</f>
        <v>1992</v>
      </c>
      <c r="C1834" s="79" t="str">
        <f>IF(OR(('Hospitalisation Details'!C1834="?"),ISBLANK('Hospitalisation Details'!C1834:C4176)),"Sep",'Hospitalisation Details'!C1834)</f>
        <v>Aug</v>
      </c>
      <c r="D1834" s="70">
        <v>19</v>
      </c>
      <c r="E1834" s="47" t="s">
        <v>1867</v>
      </c>
      <c r="F1834" s="80" t="s">
        <v>7744</v>
      </c>
      <c r="G1834" s="70">
        <v>30</v>
      </c>
      <c r="H1834" s="47">
        <v>1</v>
      </c>
      <c r="I1834" s="48">
        <v>19521.97</v>
      </c>
      <c r="J1834" s="47" t="s">
        <v>16</v>
      </c>
      <c r="K1834" s="47" t="s">
        <v>11</v>
      </c>
      <c r="L1834" s="47" t="s">
        <v>13</v>
      </c>
      <c r="M1834" s="20"/>
    </row>
    <row r="1835" spans="1:13" x14ac:dyDescent="0.25">
      <c r="A1835" s="47" t="str">
        <f>IF('Hospitalisation Details'!A1835:A4177="?","Unidentified",'Hospitalisation Details'!A1835)</f>
        <v>Id503</v>
      </c>
      <c r="B1835" s="47">
        <f>IF('Hospitalisation Details'!B1835="?",AVERAGE('Hospitalisation Details'!$B$2:$B$2344),'Hospitalisation Details'!B1835)</f>
        <v>1985</v>
      </c>
      <c r="C1835" s="79" t="str">
        <f>IF(OR(('Hospitalisation Details'!C1835="?"),ISBLANK('Hospitalisation Details'!C1835:C4177)),"Sep",'Hospitalisation Details'!C1835)</f>
        <v>Sep</v>
      </c>
      <c r="D1835" s="70">
        <v>17</v>
      </c>
      <c r="E1835" s="47" t="s">
        <v>1868</v>
      </c>
      <c r="F1835" s="80" t="s">
        <v>7745</v>
      </c>
      <c r="G1835" s="70">
        <v>37</v>
      </c>
      <c r="H1835" s="47">
        <v>0</v>
      </c>
      <c r="I1835" s="48">
        <v>19539.240000000002</v>
      </c>
      <c r="J1835" s="47" t="s">
        <v>16</v>
      </c>
      <c r="K1835" s="47" t="s">
        <v>16</v>
      </c>
      <c r="L1835" s="47" t="s">
        <v>13</v>
      </c>
      <c r="M1835" s="20"/>
    </row>
    <row r="1836" spans="1:13" x14ac:dyDescent="0.25">
      <c r="A1836" s="47" t="str">
        <f>IF('Hospitalisation Details'!A1836:A4178="?","Unidentified",'Hospitalisation Details'!A1836)</f>
        <v>Id502</v>
      </c>
      <c r="B1836" s="47">
        <f>IF('Hospitalisation Details'!B1836="?",AVERAGE('Hospitalisation Details'!$B$2:$B$2344),'Hospitalisation Details'!B1836)</f>
        <v>1963</v>
      </c>
      <c r="C1836" s="79" t="str">
        <f>IF(OR(('Hospitalisation Details'!C1836="?"),ISBLANK('Hospitalisation Details'!C1836:C4178)),"Sep",'Hospitalisation Details'!C1836)</f>
        <v>Jul</v>
      </c>
      <c r="D1836" s="70">
        <v>14</v>
      </c>
      <c r="E1836" s="47" t="s">
        <v>1869</v>
      </c>
      <c r="F1836" s="80" t="s">
        <v>7746</v>
      </c>
      <c r="G1836" s="70">
        <v>59</v>
      </c>
      <c r="H1836" s="47">
        <v>0</v>
      </c>
      <c r="I1836" s="48">
        <v>19551.34</v>
      </c>
      <c r="J1836" s="47" t="s">
        <v>16</v>
      </c>
      <c r="K1836" s="47" t="s">
        <v>12</v>
      </c>
      <c r="L1836" s="47" t="s">
        <v>23</v>
      </c>
      <c r="M1836" s="20"/>
    </row>
    <row r="1837" spans="1:13" x14ac:dyDescent="0.25">
      <c r="A1837" s="47" t="str">
        <f>IF('Hospitalisation Details'!A1837:A4179="?","Unidentified",'Hospitalisation Details'!A1837)</f>
        <v>Id501</v>
      </c>
      <c r="B1837" s="47">
        <f>IF('Hospitalisation Details'!B1837="?",AVERAGE('Hospitalisation Details'!$B$2:$B$2344),'Hospitalisation Details'!B1837)</f>
        <v>1978</v>
      </c>
      <c r="C1837" s="79" t="str">
        <f>IF(OR(('Hospitalisation Details'!C1837="?"),ISBLANK('Hospitalisation Details'!C1837:C4179)),"Sep",'Hospitalisation Details'!C1837)</f>
        <v>Sep</v>
      </c>
      <c r="D1837" s="70">
        <v>24</v>
      </c>
      <c r="E1837" s="47" t="s">
        <v>1870</v>
      </c>
      <c r="F1837" s="80" t="s">
        <v>7747</v>
      </c>
      <c r="G1837" s="70">
        <v>44</v>
      </c>
      <c r="H1837" s="47">
        <v>1</v>
      </c>
      <c r="I1837" s="48">
        <v>19594.810000000001</v>
      </c>
      <c r="J1837" s="47" t="s">
        <v>16</v>
      </c>
      <c r="K1837" s="47" t="s">
        <v>16</v>
      </c>
      <c r="L1837" s="47" t="s">
        <v>247</v>
      </c>
      <c r="M1837" s="20"/>
    </row>
    <row r="1838" spans="1:13" x14ac:dyDescent="0.25">
      <c r="A1838" s="47" t="str">
        <f>IF('Hospitalisation Details'!A1838:A4180="?","Unidentified",'Hospitalisation Details'!A1838)</f>
        <v>Id500</v>
      </c>
      <c r="B1838" s="47">
        <f>IF('Hospitalisation Details'!B1838="?",AVERAGE('Hospitalisation Details'!$B$2:$B$2344),'Hospitalisation Details'!B1838)</f>
        <v>1994</v>
      </c>
      <c r="C1838" s="79" t="str">
        <f>IF(OR(('Hospitalisation Details'!C1838="?"),ISBLANK('Hospitalisation Details'!C1838:C4180)),"Sep",'Hospitalisation Details'!C1838)</f>
        <v>Aug</v>
      </c>
      <c r="D1838" s="70">
        <v>27</v>
      </c>
      <c r="E1838" s="47" t="s">
        <v>1871</v>
      </c>
      <c r="F1838" s="80" t="s">
        <v>7748</v>
      </c>
      <c r="G1838" s="70">
        <v>28</v>
      </c>
      <c r="H1838" s="47">
        <v>0</v>
      </c>
      <c r="I1838" s="48">
        <v>19673.34</v>
      </c>
      <c r="J1838" s="47" t="s">
        <v>16</v>
      </c>
      <c r="K1838" s="47" t="s">
        <v>11</v>
      </c>
      <c r="L1838" s="47" t="s">
        <v>23</v>
      </c>
      <c r="M1838" s="20"/>
    </row>
    <row r="1839" spans="1:13" x14ac:dyDescent="0.25">
      <c r="A1839" s="47" t="str">
        <f>IF('Hospitalisation Details'!A1839:A4181="?","Unidentified",'Hospitalisation Details'!A1839)</f>
        <v>Id499</v>
      </c>
      <c r="B1839" s="47">
        <f>IF('Hospitalisation Details'!B1839="?",AVERAGE('Hospitalisation Details'!$B$2:$B$2344),'Hospitalisation Details'!B1839)</f>
        <v>1990</v>
      </c>
      <c r="C1839" s="79" t="str">
        <f>IF(OR(('Hospitalisation Details'!C1839="?"),ISBLANK('Hospitalisation Details'!C1839:C4181)),"Sep",'Hospitalisation Details'!C1839)</f>
        <v>Aug</v>
      </c>
      <c r="D1839" s="70">
        <v>8</v>
      </c>
      <c r="E1839" s="47" t="s">
        <v>1872</v>
      </c>
      <c r="F1839" s="80" t="s">
        <v>6531</v>
      </c>
      <c r="G1839" s="70">
        <v>32</v>
      </c>
      <c r="H1839" s="47">
        <v>1</v>
      </c>
      <c r="I1839" s="48">
        <v>19719.689999999999</v>
      </c>
      <c r="J1839" s="47" t="s">
        <v>16</v>
      </c>
      <c r="K1839" s="47" t="s">
        <v>11</v>
      </c>
      <c r="L1839" s="47" t="s">
        <v>13</v>
      </c>
      <c r="M1839" s="20"/>
    </row>
    <row r="1840" spans="1:13" x14ac:dyDescent="0.25">
      <c r="A1840" s="47" t="str">
        <f>IF('Hospitalisation Details'!A1840:A4182="?","Unidentified",'Hospitalisation Details'!A1840)</f>
        <v>Id498</v>
      </c>
      <c r="B1840" s="47">
        <f>IF('Hospitalisation Details'!B1840="?",AVERAGE('Hospitalisation Details'!$B$2:$B$2344),'Hospitalisation Details'!B1840)</f>
        <v>1972</v>
      </c>
      <c r="C1840" s="79" t="str">
        <f>IF(OR(('Hospitalisation Details'!C1840="?"),ISBLANK('Hospitalisation Details'!C1840:C4182)),"Sep",'Hospitalisation Details'!C1840)</f>
        <v>Jun</v>
      </c>
      <c r="D1840" s="70">
        <v>14</v>
      </c>
      <c r="E1840" s="47" t="s">
        <v>1873</v>
      </c>
      <c r="F1840" s="80" t="s">
        <v>7749</v>
      </c>
      <c r="G1840" s="70">
        <v>50</v>
      </c>
      <c r="H1840" s="47">
        <v>3</v>
      </c>
      <c r="I1840" s="48">
        <v>19749.38</v>
      </c>
      <c r="J1840" s="47" t="s">
        <v>16</v>
      </c>
      <c r="K1840" s="47" t="s">
        <v>12</v>
      </c>
      <c r="L1840" s="47" t="s">
        <v>13</v>
      </c>
      <c r="M1840" s="20"/>
    </row>
    <row r="1841" spans="1:13" x14ac:dyDescent="0.25">
      <c r="A1841" s="47" t="str">
        <f>IF('Hospitalisation Details'!A1841:A4183="?","Unidentified",'Hospitalisation Details'!A1841)</f>
        <v>Id497</v>
      </c>
      <c r="B1841" s="47">
        <f>IF('Hospitalisation Details'!B1841="?",AVERAGE('Hospitalisation Details'!$B$2:$B$2344),'Hospitalisation Details'!B1841)</f>
        <v>1979</v>
      </c>
      <c r="C1841" s="79" t="str">
        <f>IF(OR(('Hospitalisation Details'!C1841="?"),ISBLANK('Hospitalisation Details'!C1841:C4183)),"Sep",'Hospitalisation Details'!C1841)</f>
        <v>Oct</v>
      </c>
      <c r="D1841" s="70">
        <v>30</v>
      </c>
      <c r="E1841" s="47" t="s">
        <v>1874</v>
      </c>
      <c r="F1841" s="80" t="s">
        <v>7750</v>
      </c>
      <c r="G1841" s="70">
        <v>43</v>
      </c>
      <c r="H1841" s="47">
        <v>2</v>
      </c>
      <c r="I1841" s="48">
        <v>19798.05</v>
      </c>
      <c r="J1841" s="47" t="s">
        <v>16</v>
      </c>
      <c r="K1841" s="47" t="s">
        <v>16</v>
      </c>
      <c r="L1841" s="47" t="s">
        <v>247</v>
      </c>
      <c r="M1841" s="20"/>
    </row>
    <row r="1842" spans="1:13" x14ac:dyDescent="0.25">
      <c r="A1842" s="47" t="str">
        <f>IF('Hospitalisation Details'!A1842:A4184="?","Unidentified",'Hospitalisation Details'!A1842)</f>
        <v>Id496</v>
      </c>
      <c r="B1842" s="47">
        <f>IF('Hospitalisation Details'!B1842="?",AVERAGE('Hospitalisation Details'!$B$2:$B$2344),'Hospitalisation Details'!B1842)</f>
        <v>1997</v>
      </c>
      <c r="C1842" s="79" t="str">
        <f>IF(OR(('Hospitalisation Details'!C1842="?"),ISBLANK('Hospitalisation Details'!C1842:C4184)),"Sep",'Hospitalisation Details'!C1842)</f>
        <v>Oct</v>
      </c>
      <c r="D1842" s="70">
        <v>18</v>
      </c>
      <c r="E1842" s="47" t="s">
        <v>1875</v>
      </c>
      <c r="F1842" s="80" t="s">
        <v>7751</v>
      </c>
      <c r="G1842" s="70">
        <v>25</v>
      </c>
      <c r="H1842" s="47">
        <v>3</v>
      </c>
      <c r="I1842" s="48">
        <v>19933.46</v>
      </c>
      <c r="J1842" s="47" t="s">
        <v>16</v>
      </c>
      <c r="K1842" s="47" t="s">
        <v>12</v>
      </c>
      <c r="L1842" s="47" t="s">
        <v>42</v>
      </c>
      <c r="M1842" s="20"/>
    </row>
    <row r="1843" spans="1:13" x14ac:dyDescent="0.25">
      <c r="A1843" s="47" t="str">
        <f>IF('Hospitalisation Details'!A1843:A4185="?","Unidentified",'Hospitalisation Details'!A1843)</f>
        <v>Id495</v>
      </c>
      <c r="B1843" s="47">
        <f>IF('Hospitalisation Details'!B1843="?",AVERAGE('Hospitalisation Details'!$B$2:$B$2344),'Hospitalisation Details'!B1843)</f>
        <v>1980</v>
      </c>
      <c r="C1843" s="79" t="str">
        <f>IF(OR(('Hospitalisation Details'!C1843="?"),ISBLANK('Hospitalisation Details'!C1843:C4185)),"Sep",'Hospitalisation Details'!C1843)</f>
        <v>Oct</v>
      </c>
      <c r="D1843" s="70">
        <v>9</v>
      </c>
      <c r="E1843" s="47" t="s">
        <v>1876</v>
      </c>
      <c r="F1843" s="80" t="s">
        <v>7752</v>
      </c>
      <c r="G1843" s="70">
        <v>42</v>
      </c>
      <c r="H1843" s="47">
        <v>0</v>
      </c>
      <c r="I1843" s="48">
        <v>19964.75</v>
      </c>
      <c r="J1843" s="47" t="s">
        <v>16</v>
      </c>
      <c r="K1843" s="47" t="s">
        <v>11</v>
      </c>
      <c r="L1843" s="47" t="s">
        <v>247</v>
      </c>
      <c r="M1843" s="20"/>
    </row>
    <row r="1844" spans="1:13" x14ac:dyDescent="0.25">
      <c r="A1844" s="47" t="str">
        <f>IF('Hospitalisation Details'!A1844:A4186="?","Unidentified",'Hospitalisation Details'!A1844)</f>
        <v>Id494</v>
      </c>
      <c r="B1844" s="47">
        <f>IF('Hospitalisation Details'!B1844="?",AVERAGE('Hospitalisation Details'!$B$2:$B$2344),'Hospitalisation Details'!B1844)</f>
        <v>1966</v>
      </c>
      <c r="C1844" s="79" t="str">
        <f>IF(OR(('Hospitalisation Details'!C1844="?"),ISBLANK('Hospitalisation Details'!C1844:C4186)),"Sep",'Hospitalisation Details'!C1844)</f>
        <v>Aug</v>
      </c>
      <c r="D1844" s="70">
        <v>10</v>
      </c>
      <c r="E1844" s="47" t="s">
        <v>1877</v>
      </c>
      <c r="F1844" s="80" t="s">
        <v>7753</v>
      </c>
      <c r="G1844" s="70">
        <v>56</v>
      </c>
      <c r="H1844" s="47">
        <v>0</v>
      </c>
      <c r="I1844" s="48">
        <v>19995.29</v>
      </c>
      <c r="J1844" s="47" t="s">
        <v>16</v>
      </c>
      <c r="K1844" s="47" t="s">
        <v>12</v>
      </c>
      <c r="L1844" s="47" t="s">
        <v>535</v>
      </c>
      <c r="M1844" s="20"/>
    </row>
    <row r="1845" spans="1:13" x14ac:dyDescent="0.25">
      <c r="A1845" s="47" t="str">
        <f>IF('Hospitalisation Details'!A1845:A4187="?","Unidentified",'Hospitalisation Details'!A1845)</f>
        <v>Id493</v>
      </c>
      <c r="B1845" s="47">
        <f>IF('Hospitalisation Details'!B1845="?",AVERAGE('Hospitalisation Details'!$B$2:$B$2344),'Hospitalisation Details'!B1845)</f>
        <v>1988</v>
      </c>
      <c r="C1845" s="79" t="str">
        <f>IF(OR(('Hospitalisation Details'!C1845="?"),ISBLANK('Hospitalisation Details'!C1845:C4187)),"Sep",'Hospitalisation Details'!C1845)</f>
        <v>Jul</v>
      </c>
      <c r="D1845" s="70">
        <v>25</v>
      </c>
      <c r="E1845" s="47" t="s">
        <v>1878</v>
      </c>
      <c r="F1845" s="80" t="s">
        <v>7754</v>
      </c>
      <c r="G1845" s="70">
        <v>34</v>
      </c>
      <c r="H1845" s="47">
        <v>1</v>
      </c>
      <c r="I1845" s="48">
        <v>20009.63</v>
      </c>
      <c r="J1845" s="47" t="s">
        <v>11</v>
      </c>
      <c r="K1845" s="47" t="s">
        <v>16</v>
      </c>
      <c r="L1845" s="47" t="s">
        <v>23</v>
      </c>
      <c r="M1845" s="20"/>
    </row>
    <row r="1846" spans="1:13" x14ac:dyDescent="0.25">
      <c r="A1846" s="47" t="str">
        <f>IF('Hospitalisation Details'!A1846:A4188="?","Unidentified",'Hospitalisation Details'!A1846)</f>
        <v>Id492</v>
      </c>
      <c r="B1846" s="47">
        <f>IF('Hospitalisation Details'!B1846="?",AVERAGE('Hospitalisation Details'!$B$2:$B$2344),'Hospitalisation Details'!B1846)</f>
        <v>1983</v>
      </c>
      <c r="C1846" s="79" t="str">
        <f>IF(OR(('Hospitalisation Details'!C1846="?"),ISBLANK('Hospitalisation Details'!C1846:C4188)),"Sep",'Hospitalisation Details'!C1846)</f>
        <v>Oct</v>
      </c>
      <c r="D1846" s="70">
        <v>6</v>
      </c>
      <c r="E1846" s="47" t="s">
        <v>1879</v>
      </c>
      <c r="F1846" s="80" t="s">
        <v>7755</v>
      </c>
      <c r="G1846" s="70">
        <v>39</v>
      </c>
      <c r="H1846" s="47">
        <v>0</v>
      </c>
      <c r="I1846" s="48">
        <v>20149.32</v>
      </c>
      <c r="J1846" s="47" t="s">
        <v>11</v>
      </c>
      <c r="K1846" s="47" t="s">
        <v>16</v>
      </c>
      <c r="L1846" s="47" t="s">
        <v>168</v>
      </c>
      <c r="M1846" s="20"/>
    </row>
    <row r="1847" spans="1:13" x14ac:dyDescent="0.25">
      <c r="A1847" s="47" t="str">
        <f>IF('Hospitalisation Details'!A1847:A4189="?","Unidentified",'Hospitalisation Details'!A1847)</f>
        <v>Id491</v>
      </c>
      <c r="B1847" s="47">
        <f>IF('Hospitalisation Details'!B1847="?",AVERAGE('Hospitalisation Details'!$B$2:$B$2344),'Hospitalisation Details'!B1847)</f>
        <v>2002</v>
      </c>
      <c r="C1847" s="79" t="str">
        <f>IF(OR(('Hospitalisation Details'!C1847="?"),ISBLANK('Hospitalisation Details'!C1847:C4189)),"Sep",'Hospitalisation Details'!C1847)</f>
        <v>Jul</v>
      </c>
      <c r="D1847" s="70">
        <v>9</v>
      </c>
      <c r="E1847" s="47" t="s">
        <v>1880</v>
      </c>
      <c r="F1847" s="80" t="s">
        <v>7756</v>
      </c>
      <c r="G1847" s="70">
        <v>20</v>
      </c>
      <c r="H1847" s="47">
        <v>0</v>
      </c>
      <c r="I1847" s="48">
        <v>20167.34</v>
      </c>
      <c r="J1847" s="47" t="s">
        <v>12</v>
      </c>
      <c r="K1847" s="47" t="s">
        <v>12</v>
      </c>
      <c r="L1847" s="47" t="s">
        <v>42</v>
      </c>
      <c r="M1847" s="20"/>
    </row>
    <row r="1848" spans="1:13" x14ac:dyDescent="0.25">
      <c r="A1848" s="47" t="str">
        <f>IF('Hospitalisation Details'!A1848:A4190="?","Unidentified",'Hospitalisation Details'!A1848)</f>
        <v>Id490</v>
      </c>
      <c r="B1848" s="47">
        <f>IF('Hospitalisation Details'!B1848="?",AVERAGE('Hospitalisation Details'!$B$2:$B$2344),'Hospitalisation Details'!B1848)</f>
        <v>1994</v>
      </c>
      <c r="C1848" s="79" t="str">
        <f>IF(OR(('Hospitalisation Details'!C1848="?"),ISBLANK('Hospitalisation Details'!C1848:C4190)),"Sep",'Hospitalisation Details'!C1848)</f>
        <v>Jun</v>
      </c>
      <c r="D1848" s="70">
        <v>8</v>
      </c>
      <c r="E1848" s="47" t="s">
        <v>1881</v>
      </c>
      <c r="F1848" s="80" t="s">
        <v>7757</v>
      </c>
      <c r="G1848" s="70">
        <v>29</v>
      </c>
      <c r="H1848" s="47">
        <v>2</v>
      </c>
      <c r="I1848" s="48">
        <v>20177.669999999998</v>
      </c>
      <c r="J1848" s="47" t="s">
        <v>11</v>
      </c>
      <c r="K1848" s="47" t="s">
        <v>16</v>
      </c>
      <c r="L1848" s="47" t="s">
        <v>42</v>
      </c>
      <c r="M1848" s="20"/>
    </row>
    <row r="1849" spans="1:13" x14ac:dyDescent="0.25">
      <c r="A1849" s="47" t="str">
        <f>IF('Hospitalisation Details'!A1849:A4191="?","Unidentified",'Hospitalisation Details'!A1849)</f>
        <v>Id489</v>
      </c>
      <c r="B1849" s="47">
        <f>IF('Hospitalisation Details'!B1849="?",AVERAGE('Hospitalisation Details'!$B$2:$B$2344),'Hospitalisation Details'!B1849)</f>
        <v>1987</v>
      </c>
      <c r="C1849" s="79" t="str">
        <f>IF(OR(('Hospitalisation Details'!C1849="?"),ISBLANK('Hospitalisation Details'!C1849:C4191)),"Sep",'Hospitalisation Details'!C1849)</f>
        <v>Oct</v>
      </c>
      <c r="D1849" s="70">
        <v>17</v>
      </c>
      <c r="E1849" s="47" t="s">
        <v>1882</v>
      </c>
      <c r="F1849" s="80" t="s">
        <v>7758</v>
      </c>
      <c r="G1849" s="70">
        <v>35</v>
      </c>
      <c r="H1849" s="47">
        <v>0</v>
      </c>
      <c r="I1849" s="48">
        <v>20234.849999999999</v>
      </c>
      <c r="J1849" s="47" t="s">
        <v>11</v>
      </c>
      <c r="K1849" s="47" t="s">
        <v>12</v>
      </c>
      <c r="L1849" s="47" t="s">
        <v>23</v>
      </c>
      <c r="M1849" s="20"/>
    </row>
    <row r="1850" spans="1:13" x14ac:dyDescent="0.25">
      <c r="A1850" s="47" t="str">
        <f>IF('Hospitalisation Details'!A1850:A4192="?","Unidentified",'Hospitalisation Details'!A1850)</f>
        <v>Id488</v>
      </c>
      <c r="B1850" s="47">
        <f>IF('Hospitalisation Details'!B1850="?",AVERAGE('Hospitalisation Details'!$B$2:$B$2344),'Hospitalisation Details'!B1850)</f>
        <v>1966</v>
      </c>
      <c r="C1850" s="79" t="str">
        <f>IF(OR(('Hospitalisation Details'!C1850="?"),ISBLANK('Hospitalisation Details'!C1850:C4192)),"Sep",'Hospitalisation Details'!C1850)</f>
        <v>Aug</v>
      </c>
      <c r="D1850" s="70">
        <v>22</v>
      </c>
      <c r="E1850" s="47" t="s">
        <v>1883</v>
      </c>
      <c r="F1850" s="80" t="s">
        <v>7759</v>
      </c>
      <c r="G1850" s="70">
        <v>56</v>
      </c>
      <c r="H1850" s="47">
        <v>0</v>
      </c>
      <c r="I1850" s="48">
        <v>20253.84</v>
      </c>
      <c r="J1850" s="47" t="s">
        <v>11</v>
      </c>
      <c r="K1850" s="47" t="s">
        <v>12</v>
      </c>
      <c r="L1850" s="47" t="s">
        <v>23</v>
      </c>
      <c r="M1850" s="20"/>
    </row>
    <row r="1851" spans="1:13" x14ac:dyDescent="0.25">
      <c r="A1851" s="47" t="str">
        <f>IF('Hospitalisation Details'!A1851:A4193="?","Unidentified",'Hospitalisation Details'!A1851)</f>
        <v>Id487</v>
      </c>
      <c r="B1851" s="47">
        <f>IF('Hospitalisation Details'!B1851="?",AVERAGE('Hospitalisation Details'!$B$2:$B$2344),'Hospitalisation Details'!B1851)</f>
        <v>1993</v>
      </c>
      <c r="C1851" s="79" t="str">
        <f>IF(OR(('Hospitalisation Details'!C1851="?"),ISBLANK('Hospitalisation Details'!C1851:C4193)),"Sep",'Hospitalisation Details'!C1851)</f>
        <v>Sep</v>
      </c>
      <c r="D1851" s="70">
        <v>7</v>
      </c>
      <c r="E1851" s="47" t="s">
        <v>1884</v>
      </c>
      <c r="F1851" s="80" t="s">
        <v>7760</v>
      </c>
      <c r="G1851" s="70">
        <v>29</v>
      </c>
      <c r="H1851" s="47">
        <v>1</v>
      </c>
      <c r="I1851" s="48">
        <v>20277.810000000001</v>
      </c>
      <c r="J1851" s="47" t="s">
        <v>12</v>
      </c>
      <c r="K1851" s="47" t="s">
        <v>12</v>
      </c>
      <c r="L1851" s="47" t="s">
        <v>168</v>
      </c>
      <c r="M1851" s="20"/>
    </row>
    <row r="1852" spans="1:13" x14ac:dyDescent="0.25">
      <c r="A1852" s="47" t="str">
        <f>IF('Hospitalisation Details'!A1852:A4194="?","Unidentified",'Hospitalisation Details'!A1852)</f>
        <v>Id486</v>
      </c>
      <c r="B1852" s="47">
        <f>IF('Hospitalisation Details'!B1852="?",AVERAGE('Hospitalisation Details'!$B$2:$B$2344),'Hospitalisation Details'!B1852)</f>
        <v>1985</v>
      </c>
      <c r="C1852" s="79" t="str">
        <f>IF(OR(('Hospitalisation Details'!C1852="?"),ISBLANK('Hospitalisation Details'!C1852:C4194)),"Sep",'Hospitalisation Details'!C1852)</f>
        <v>Sep</v>
      </c>
      <c r="D1852" s="70">
        <v>17</v>
      </c>
      <c r="E1852" s="47" t="s">
        <v>1885</v>
      </c>
      <c r="F1852" s="80" t="s">
        <v>7745</v>
      </c>
      <c r="G1852" s="70">
        <v>37</v>
      </c>
      <c r="H1852" s="47">
        <v>1</v>
      </c>
      <c r="I1852" s="48">
        <v>20296.86</v>
      </c>
      <c r="J1852" s="47" t="s">
        <v>12</v>
      </c>
      <c r="K1852" s="47" t="s">
        <v>16</v>
      </c>
      <c r="L1852" s="47" t="s">
        <v>247</v>
      </c>
      <c r="M1852" s="20"/>
    </row>
    <row r="1853" spans="1:13" x14ac:dyDescent="0.25">
      <c r="A1853" s="47" t="str">
        <f>IF('Hospitalisation Details'!A1853:A4195="?","Unidentified",'Hospitalisation Details'!A1853)</f>
        <v>Id485</v>
      </c>
      <c r="B1853" s="47">
        <f>IF('Hospitalisation Details'!B1853="?",AVERAGE('Hospitalisation Details'!$B$2:$B$2344),'Hospitalisation Details'!B1853)</f>
        <v>1962</v>
      </c>
      <c r="C1853" s="79" t="str">
        <f>IF(OR(('Hospitalisation Details'!C1853="?"),ISBLANK('Hospitalisation Details'!C1853:C4195)),"Sep",'Hospitalisation Details'!C1853)</f>
        <v>Jul</v>
      </c>
      <c r="D1853" s="70">
        <v>2</v>
      </c>
      <c r="E1853" s="47" t="s">
        <v>1886</v>
      </c>
      <c r="F1853" s="80" t="s">
        <v>7761</v>
      </c>
      <c r="G1853" s="70">
        <v>60</v>
      </c>
      <c r="H1853" s="47">
        <v>0</v>
      </c>
      <c r="I1853" s="48">
        <v>20354.5</v>
      </c>
      <c r="J1853" s="47" t="s">
        <v>12</v>
      </c>
      <c r="K1853" s="47" t="s">
        <v>11</v>
      </c>
      <c r="L1853" s="47" t="s">
        <v>535</v>
      </c>
      <c r="M1853" s="20"/>
    </row>
    <row r="1854" spans="1:13" x14ac:dyDescent="0.25">
      <c r="A1854" s="47" t="str">
        <f>IF('Hospitalisation Details'!A1854:A4196="?","Unidentified",'Hospitalisation Details'!A1854)</f>
        <v>Id484</v>
      </c>
      <c r="B1854" s="47">
        <f>IF('Hospitalisation Details'!B1854="?",AVERAGE('Hospitalisation Details'!$B$2:$B$2344),'Hospitalisation Details'!B1854)</f>
        <v>1985</v>
      </c>
      <c r="C1854" s="79" t="str">
        <f>IF(OR(('Hospitalisation Details'!C1854="?"),ISBLANK('Hospitalisation Details'!C1854:C4196)),"Sep",'Hospitalisation Details'!C1854)</f>
        <v>Jul</v>
      </c>
      <c r="D1854" s="70">
        <v>12</v>
      </c>
      <c r="E1854" s="47" t="s">
        <v>1887</v>
      </c>
      <c r="F1854" s="80" t="s">
        <v>7762</v>
      </c>
      <c r="G1854" s="70">
        <v>37</v>
      </c>
      <c r="H1854" s="47">
        <v>0</v>
      </c>
      <c r="I1854" s="48">
        <v>20420.599999999999</v>
      </c>
      <c r="J1854" s="47" t="s">
        <v>12</v>
      </c>
      <c r="K1854" s="47" t="s">
        <v>11</v>
      </c>
      <c r="L1854" s="47" t="s">
        <v>42</v>
      </c>
      <c r="M1854" s="20"/>
    </row>
    <row r="1855" spans="1:13" x14ac:dyDescent="0.25">
      <c r="A1855" s="47" t="str">
        <f>IF('Hospitalisation Details'!A1855:A4197="?","Unidentified",'Hospitalisation Details'!A1855)</f>
        <v>Id483</v>
      </c>
      <c r="B1855" s="47">
        <f>IF('Hospitalisation Details'!B1855="?",AVERAGE('Hospitalisation Details'!$B$2:$B$2344),'Hospitalisation Details'!B1855)</f>
        <v>1962</v>
      </c>
      <c r="C1855" s="79" t="str">
        <f>IF(OR(('Hospitalisation Details'!C1855="?"),ISBLANK('Hospitalisation Details'!C1855:C4197)),"Sep",'Hospitalisation Details'!C1855)</f>
        <v>Oct</v>
      </c>
      <c r="D1855" s="70">
        <v>18</v>
      </c>
      <c r="E1855" s="47" t="s">
        <v>1888</v>
      </c>
      <c r="F1855" s="80" t="s">
        <v>7763</v>
      </c>
      <c r="G1855" s="70">
        <v>60</v>
      </c>
      <c r="H1855" s="47">
        <v>0</v>
      </c>
      <c r="I1855" s="48">
        <v>20446.849999999999</v>
      </c>
      <c r="J1855" s="47" t="s">
        <v>11</v>
      </c>
      <c r="K1855" s="47" t="s">
        <v>16</v>
      </c>
      <c r="L1855" s="47" t="s">
        <v>23</v>
      </c>
      <c r="M1855" s="20"/>
    </row>
    <row r="1856" spans="1:13" x14ac:dyDescent="0.25">
      <c r="A1856" s="47" t="str">
        <f>IF('Hospitalisation Details'!A1856:A4198="?","Unidentified",'Hospitalisation Details'!A1856)</f>
        <v>Id482</v>
      </c>
      <c r="B1856" s="47">
        <f>IF('Hospitalisation Details'!B1856="?",AVERAGE('Hospitalisation Details'!$B$2:$B$2344),'Hospitalisation Details'!B1856)</f>
        <v>1969</v>
      </c>
      <c r="C1856" s="79" t="str">
        <f>IF(OR(('Hospitalisation Details'!C1856="?"),ISBLANK('Hospitalisation Details'!C1856:C4198)),"Sep",'Hospitalisation Details'!C1856)</f>
        <v>Oct</v>
      </c>
      <c r="D1856" s="70">
        <v>13</v>
      </c>
      <c r="E1856" s="47" t="s">
        <v>1889</v>
      </c>
      <c r="F1856" s="80" t="s">
        <v>7764</v>
      </c>
      <c r="G1856" s="70">
        <v>53</v>
      </c>
      <c r="H1856" s="47">
        <v>3</v>
      </c>
      <c r="I1856" s="48">
        <v>20463</v>
      </c>
      <c r="J1856" s="47" t="s">
        <v>11</v>
      </c>
      <c r="K1856" s="47" t="s">
        <v>11</v>
      </c>
      <c r="L1856" s="47" t="s">
        <v>13</v>
      </c>
      <c r="M1856" s="20"/>
    </row>
    <row r="1857" spans="1:13" x14ac:dyDescent="0.25">
      <c r="A1857" s="47" t="str">
        <f>IF('Hospitalisation Details'!A1857:A4199="?","Unidentified",'Hospitalisation Details'!A1857)</f>
        <v>Id481</v>
      </c>
      <c r="B1857" s="47">
        <f>IF('Hospitalisation Details'!B1857="?",AVERAGE('Hospitalisation Details'!$B$2:$B$2344),'Hospitalisation Details'!B1857)</f>
        <v>1966</v>
      </c>
      <c r="C1857" s="79" t="str">
        <f>IF(OR(('Hospitalisation Details'!C1857="?"),ISBLANK('Hospitalisation Details'!C1857:C4199)),"Sep",'Hospitalisation Details'!C1857)</f>
        <v>Jul</v>
      </c>
      <c r="D1857" s="70">
        <v>9</v>
      </c>
      <c r="E1857" s="47" t="s">
        <v>1890</v>
      </c>
      <c r="F1857" s="80" t="s">
        <v>6979</v>
      </c>
      <c r="G1857" s="70">
        <v>56</v>
      </c>
      <c r="H1857" s="47">
        <v>0</v>
      </c>
      <c r="I1857" s="48">
        <v>20568.32</v>
      </c>
      <c r="J1857" s="47" t="s">
        <v>12</v>
      </c>
      <c r="K1857" s="47" t="s">
        <v>11</v>
      </c>
      <c r="L1857" s="47" t="s">
        <v>23</v>
      </c>
      <c r="M1857" s="20"/>
    </row>
    <row r="1858" spans="1:13" x14ac:dyDescent="0.25">
      <c r="A1858" s="47" t="str">
        <f>IF('Hospitalisation Details'!A1858:A4200="?","Unidentified",'Hospitalisation Details'!A1858)</f>
        <v>Id480</v>
      </c>
      <c r="B1858" s="47">
        <f>IF('Hospitalisation Details'!B1858="?",AVERAGE('Hospitalisation Details'!$B$2:$B$2344),'Hospitalisation Details'!B1858)</f>
        <v>1967</v>
      </c>
      <c r="C1858" s="79" t="str">
        <f>IF(OR(('Hospitalisation Details'!C1858="?"),ISBLANK('Hospitalisation Details'!C1858:C4200)),"Sep",'Hospitalisation Details'!C1858)</f>
        <v>Dec</v>
      </c>
      <c r="D1858" s="70">
        <v>17</v>
      </c>
      <c r="E1858" s="47" t="s">
        <v>1891</v>
      </c>
      <c r="F1858" s="80" t="s">
        <v>7765</v>
      </c>
      <c r="G1858" s="70">
        <v>55</v>
      </c>
      <c r="H1858" s="47">
        <v>0</v>
      </c>
      <c r="I1858" s="48">
        <v>20630.28</v>
      </c>
      <c r="J1858" s="47" t="s">
        <v>11</v>
      </c>
      <c r="K1858" s="47" t="s">
        <v>12</v>
      </c>
      <c r="L1858" s="47" t="s">
        <v>42</v>
      </c>
      <c r="M1858" s="20"/>
    </row>
    <row r="1859" spans="1:13" x14ac:dyDescent="0.25">
      <c r="A1859" s="47" t="str">
        <f>IF('Hospitalisation Details'!A1859:A4201="?","Unidentified",'Hospitalisation Details'!A1859)</f>
        <v>Id479</v>
      </c>
      <c r="B1859" s="47">
        <f>IF('Hospitalisation Details'!B1859="?",AVERAGE('Hospitalisation Details'!$B$2:$B$2344),'Hospitalisation Details'!B1859)</f>
        <v>1965</v>
      </c>
      <c r="C1859" s="79" t="str">
        <f>IF(OR(('Hospitalisation Details'!C1859="?"),ISBLANK('Hospitalisation Details'!C1859:C4201)),"Sep",'Hospitalisation Details'!C1859)</f>
        <v>Aug</v>
      </c>
      <c r="D1859" s="70">
        <v>1</v>
      </c>
      <c r="E1859" s="47" t="s">
        <v>1892</v>
      </c>
      <c r="F1859" s="80" t="s">
        <v>7766</v>
      </c>
      <c r="G1859" s="70">
        <v>57</v>
      </c>
      <c r="H1859" s="47">
        <v>0</v>
      </c>
      <c r="I1859" s="48">
        <v>20709.02</v>
      </c>
      <c r="J1859" s="47" t="s">
        <v>12</v>
      </c>
      <c r="K1859" s="47" t="s">
        <v>11</v>
      </c>
      <c r="L1859" s="47" t="s">
        <v>166</v>
      </c>
      <c r="M1859" s="20"/>
    </row>
    <row r="1860" spans="1:13" x14ac:dyDescent="0.25">
      <c r="A1860" s="47" t="str">
        <f>IF('Hospitalisation Details'!A1860:A4202="?","Unidentified",'Hospitalisation Details'!A1860)</f>
        <v>Id478</v>
      </c>
      <c r="B1860" s="47">
        <f>IF('Hospitalisation Details'!B1860="?",AVERAGE('Hospitalisation Details'!$B$2:$B$2344),'Hospitalisation Details'!B1860)</f>
        <v>1992</v>
      </c>
      <c r="C1860" s="79" t="str">
        <f>IF(OR(('Hospitalisation Details'!C1860="?"),ISBLANK('Hospitalisation Details'!C1860:C4202)),"Sep",'Hospitalisation Details'!C1860)</f>
        <v>Sep</v>
      </c>
      <c r="D1860" s="70">
        <v>14</v>
      </c>
      <c r="E1860" s="47" t="s">
        <v>1893</v>
      </c>
      <c r="F1860" s="80" t="s">
        <v>6435</v>
      </c>
      <c r="G1860" s="70">
        <v>30</v>
      </c>
      <c r="H1860" s="47">
        <v>3</v>
      </c>
      <c r="I1860" s="48">
        <v>20745.990000000002</v>
      </c>
      <c r="J1860" s="47" t="s">
        <v>12</v>
      </c>
      <c r="K1860" s="47" t="s">
        <v>16</v>
      </c>
      <c r="L1860" s="47" t="s">
        <v>23</v>
      </c>
      <c r="M1860" s="20"/>
    </row>
    <row r="1861" spans="1:13" x14ac:dyDescent="0.25">
      <c r="A1861" s="47" t="str">
        <f>IF('Hospitalisation Details'!A1861:A4203="?","Unidentified",'Hospitalisation Details'!A1861)</f>
        <v>Id477</v>
      </c>
      <c r="B1861" s="47">
        <f>IF('Hospitalisation Details'!B1861="?",AVERAGE('Hospitalisation Details'!$B$2:$B$2344),'Hospitalisation Details'!B1861)</f>
        <v>1986</v>
      </c>
      <c r="C1861" s="79" t="str">
        <f>IF(OR(('Hospitalisation Details'!C1861="?"),ISBLANK('Hospitalisation Details'!C1861:C4203)),"Sep",'Hospitalisation Details'!C1861)</f>
        <v>Aug</v>
      </c>
      <c r="D1861" s="70">
        <v>4</v>
      </c>
      <c r="E1861" s="47" t="s">
        <v>1894</v>
      </c>
      <c r="F1861" s="80" t="s">
        <v>7767</v>
      </c>
      <c r="G1861" s="70">
        <v>36</v>
      </c>
      <c r="H1861" s="47">
        <v>1</v>
      </c>
      <c r="I1861" s="48">
        <v>20773.63</v>
      </c>
      <c r="J1861" s="47" t="s">
        <v>11</v>
      </c>
      <c r="K1861" s="47" t="s">
        <v>12</v>
      </c>
      <c r="L1861" s="47" t="s">
        <v>356</v>
      </c>
      <c r="M1861" s="20"/>
    </row>
    <row r="1862" spans="1:13" x14ac:dyDescent="0.25">
      <c r="A1862" s="47" t="str">
        <f>IF('Hospitalisation Details'!A1862:A4204="?","Unidentified",'Hospitalisation Details'!A1862)</f>
        <v>Id476</v>
      </c>
      <c r="B1862" s="47">
        <f>IF('Hospitalisation Details'!B1862="?",AVERAGE('Hospitalisation Details'!$B$2:$B$2344),'Hospitalisation Details'!B1862)</f>
        <v>1967</v>
      </c>
      <c r="C1862" s="79" t="str">
        <f>IF(OR(('Hospitalisation Details'!C1862="?"),ISBLANK('Hospitalisation Details'!C1862:C4204)),"Sep",'Hospitalisation Details'!C1862)</f>
        <v>Sep</v>
      </c>
      <c r="D1862" s="70">
        <v>8</v>
      </c>
      <c r="E1862" s="47" t="s">
        <v>1895</v>
      </c>
      <c r="F1862" s="80" t="s">
        <v>7768</v>
      </c>
      <c r="G1862" s="70">
        <v>55</v>
      </c>
      <c r="H1862" s="47">
        <v>0</v>
      </c>
      <c r="I1862" s="48">
        <v>20781.490000000002</v>
      </c>
      <c r="J1862" s="47" t="s">
        <v>11</v>
      </c>
      <c r="K1862" s="47" t="s">
        <v>12</v>
      </c>
      <c r="L1862" s="47" t="s">
        <v>13</v>
      </c>
      <c r="M1862" s="20"/>
    </row>
    <row r="1863" spans="1:13" x14ac:dyDescent="0.25">
      <c r="A1863" s="47" t="str">
        <f>IF('Hospitalisation Details'!A1863:A4205="?","Unidentified",'Hospitalisation Details'!A1863)</f>
        <v>id2444</v>
      </c>
      <c r="B1863" s="47">
        <f>IF('Hospitalisation Details'!B1863="?",AVERAGE('Hospitalisation Details'!$B$2:$B$2344),'Hospitalisation Details'!B1863)</f>
        <v>1975</v>
      </c>
      <c r="C1863" s="79" t="str">
        <f>IF(OR(('Hospitalisation Details'!C1863="?"),ISBLANK('Hospitalisation Details'!C1863:C4205)),"Sep",'Hospitalisation Details'!C1863)</f>
        <v>Dec</v>
      </c>
      <c r="D1863" s="70">
        <v>8</v>
      </c>
      <c r="E1863" s="47" t="s">
        <v>1896</v>
      </c>
      <c r="F1863" s="80" t="s">
        <v>7769</v>
      </c>
      <c r="G1863" s="70">
        <v>47</v>
      </c>
      <c r="H1863" s="47">
        <v>0</v>
      </c>
      <c r="I1863" s="48">
        <v>20878.78</v>
      </c>
      <c r="J1863" s="47" t="s">
        <v>11</v>
      </c>
      <c r="K1863" s="47" t="s">
        <v>16</v>
      </c>
      <c r="L1863" s="47" t="s">
        <v>247</v>
      </c>
      <c r="M1863" s="20"/>
    </row>
    <row r="1864" spans="1:13" x14ac:dyDescent="0.25">
      <c r="A1864" s="47" t="str">
        <f>IF('Hospitalisation Details'!A1864:A4206="?","Unidentified",'Hospitalisation Details'!A1864)</f>
        <v>Id475</v>
      </c>
      <c r="B1864" s="47">
        <f>IF('Hospitalisation Details'!B1864="?",AVERAGE('Hospitalisation Details'!$B$2:$B$2344),'Hospitalisation Details'!B1864)</f>
        <v>1964</v>
      </c>
      <c r="C1864" s="79" t="str">
        <f>IF(OR(('Hospitalisation Details'!C1864="?"),ISBLANK('Hospitalisation Details'!C1864:C4206)),"Sep",'Hospitalisation Details'!C1864)</f>
        <v>Nov</v>
      </c>
      <c r="D1864" s="70">
        <v>19</v>
      </c>
      <c r="E1864" s="47" t="s">
        <v>1897</v>
      </c>
      <c r="F1864" s="80" t="s">
        <v>7391</v>
      </c>
      <c r="G1864" s="70">
        <v>58</v>
      </c>
      <c r="H1864" s="47">
        <v>0</v>
      </c>
      <c r="I1864" s="48">
        <v>20893.060000000001</v>
      </c>
      <c r="J1864" s="47" t="s">
        <v>11</v>
      </c>
      <c r="K1864" s="47" t="s">
        <v>12</v>
      </c>
      <c r="L1864" s="47" t="s">
        <v>23</v>
      </c>
      <c r="M1864" s="20"/>
    </row>
    <row r="1865" spans="1:13" x14ac:dyDescent="0.25">
      <c r="A1865" s="47" t="str">
        <f>IF('Hospitalisation Details'!A1865:A4207="?","Unidentified",'Hospitalisation Details'!A1865)</f>
        <v>Id474</v>
      </c>
      <c r="B1865" s="47">
        <f>IF('Hospitalisation Details'!B1865="?",AVERAGE('Hospitalisation Details'!$B$2:$B$2344),'Hospitalisation Details'!B1865)</f>
        <v>1987</v>
      </c>
      <c r="C1865" s="79" t="str">
        <f>IF(OR(('Hospitalisation Details'!C1865="?"),ISBLANK('Hospitalisation Details'!C1865:C4207)),"Sep",'Hospitalisation Details'!C1865)</f>
        <v>Nov</v>
      </c>
      <c r="D1865" s="70">
        <v>27</v>
      </c>
      <c r="E1865" s="47" t="s">
        <v>1898</v>
      </c>
      <c r="F1865" s="80" t="s">
        <v>7770</v>
      </c>
      <c r="G1865" s="70">
        <v>35</v>
      </c>
      <c r="H1865" s="47">
        <v>2</v>
      </c>
      <c r="I1865" s="48">
        <v>20984.09</v>
      </c>
      <c r="J1865" s="47" t="s">
        <v>11</v>
      </c>
      <c r="K1865" s="47" t="s">
        <v>11</v>
      </c>
      <c r="L1865" s="47" t="s">
        <v>164</v>
      </c>
      <c r="M1865" s="20"/>
    </row>
    <row r="1866" spans="1:13" x14ac:dyDescent="0.25">
      <c r="A1866" s="47" t="str">
        <f>IF('Hospitalisation Details'!A1866:A4208="?","Unidentified",'Hospitalisation Details'!A1866)</f>
        <v>Id473</v>
      </c>
      <c r="B1866" s="47">
        <f>IF('Hospitalisation Details'!B1866="?",AVERAGE('Hospitalisation Details'!$B$2:$B$2344),'Hospitalisation Details'!B1866)</f>
        <v>1983</v>
      </c>
      <c r="C1866" s="79" t="str">
        <f>IF(OR(('Hospitalisation Details'!C1866="?"),ISBLANK('Hospitalisation Details'!C1866:C4208)),"Sep",'Hospitalisation Details'!C1866)</f>
        <v>Jul</v>
      </c>
      <c r="D1866" s="70">
        <v>2</v>
      </c>
      <c r="E1866" s="47" t="s">
        <v>1899</v>
      </c>
      <c r="F1866" s="80" t="s">
        <v>7771</v>
      </c>
      <c r="G1866" s="70">
        <v>39</v>
      </c>
      <c r="H1866" s="47">
        <v>1</v>
      </c>
      <c r="I1866" s="48">
        <v>21082.16</v>
      </c>
      <c r="J1866" s="47" t="s">
        <v>12</v>
      </c>
      <c r="K1866" s="47" t="s">
        <v>11</v>
      </c>
      <c r="L1866" s="47" t="s">
        <v>42</v>
      </c>
      <c r="M1866" s="20"/>
    </row>
    <row r="1867" spans="1:13" x14ac:dyDescent="0.25">
      <c r="A1867" s="47" t="str">
        <f>IF('Hospitalisation Details'!A1867:A4209="?","Unidentified",'Hospitalisation Details'!A1867)</f>
        <v>Id472</v>
      </c>
      <c r="B1867" s="47">
        <f>IF('Hospitalisation Details'!B1867="?",AVERAGE('Hospitalisation Details'!$B$2:$B$2344),'Hospitalisation Details'!B1867)</f>
        <v>1977</v>
      </c>
      <c r="C1867" s="79" t="str">
        <f>IF(OR(('Hospitalisation Details'!C1867="?"),ISBLANK('Hospitalisation Details'!C1867:C4209)),"Sep",'Hospitalisation Details'!C1867)</f>
        <v>Nov</v>
      </c>
      <c r="D1867" s="70">
        <v>23</v>
      </c>
      <c r="E1867" s="47" t="s">
        <v>1900</v>
      </c>
      <c r="F1867" s="80" t="s">
        <v>7772</v>
      </c>
      <c r="G1867" s="70">
        <v>45</v>
      </c>
      <c r="H1867" s="47">
        <v>2</v>
      </c>
      <c r="I1867" s="48">
        <v>21098.55</v>
      </c>
      <c r="J1867" s="47" t="s">
        <v>12</v>
      </c>
      <c r="K1867" s="47" t="s">
        <v>12</v>
      </c>
      <c r="L1867" s="47" t="s">
        <v>23</v>
      </c>
      <c r="M1867" s="20"/>
    </row>
    <row r="1868" spans="1:13" x14ac:dyDescent="0.25">
      <c r="A1868" s="47" t="str">
        <f>IF('Hospitalisation Details'!A1868:A4210="?","Unidentified",'Hospitalisation Details'!A1868)</f>
        <v>Id471</v>
      </c>
      <c r="B1868" s="47">
        <f>IF('Hospitalisation Details'!B1868="?",AVERAGE('Hospitalisation Details'!$B$2:$B$2344),'Hospitalisation Details'!B1868)</f>
        <v>1969</v>
      </c>
      <c r="C1868" s="79" t="str">
        <f>IF(OR(('Hospitalisation Details'!C1868="?"),ISBLANK('Hospitalisation Details'!C1868:C4210)),"Sep",'Hospitalisation Details'!C1868)</f>
        <v>Aug</v>
      </c>
      <c r="D1868" s="70">
        <v>26</v>
      </c>
      <c r="E1868" s="47" t="s">
        <v>1901</v>
      </c>
      <c r="F1868" s="80" t="s">
        <v>7773</v>
      </c>
      <c r="G1868" s="70">
        <v>53</v>
      </c>
      <c r="H1868" s="47">
        <v>0</v>
      </c>
      <c r="I1868" s="48">
        <v>21195.82</v>
      </c>
      <c r="J1868" s="47" t="s">
        <v>12</v>
      </c>
      <c r="K1868" s="47" t="s">
        <v>16</v>
      </c>
      <c r="L1868" s="47" t="s">
        <v>13</v>
      </c>
      <c r="M1868" s="20"/>
    </row>
    <row r="1869" spans="1:13" x14ac:dyDescent="0.25">
      <c r="A1869" s="47" t="str">
        <f>IF('Hospitalisation Details'!A1869:A4211="?","Unidentified",'Hospitalisation Details'!A1869)</f>
        <v>Id470</v>
      </c>
      <c r="B1869" s="47">
        <f>IF('Hospitalisation Details'!B1869="?",AVERAGE('Hospitalisation Details'!$B$2:$B$2344),'Hospitalisation Details'!B1869)</f>
        <v>1974</v>
      </c>
      <c r="C1869" s="79" t="str">
        <f>IF(OR(('Hospitalisation Details'!C1869="?"),ISBLANK('Hospitalisation Details'!C1869:C4211)),"Sep",'Hospitalisation Details'!C1869)</f>
        <v>Oct</v>
      </c>
      <c r="D1869" s="70">
        <v>14</v>
      </c>
      <c r="E1869" s="47" t="s">
        <v>1902</v>
      </c>
      <c r="F1869" s="80" t="s">
        <v>7774</v>
      </c>
      <c r="G1869" s="70">
        <v>48</v>
      </c>
      <c r="H1869" s="47">
        <v>0</v>
      </c>
      <c r="I1869" s="48">
        <v>21223.68</v>
      </c>
      <c r="J1869" s="47" t="s">
        <v>12</v>
      </c>
      <c r="K1869" s="47" t="s">
        <v>11</v>
      </c>
      <c r="L1869" s="47" t="s">
        <v>13</v>
      </c>
      <c r="M1869" s="20"/>
    </row>
    <row r="1870" spans="1:13" x14ac:dyDescent="0.25">
      <c r="A1870" s="47" t="str">
        <f>IF('Hospitalisation Details'!A1870:A4212="?","Unidentified",'Hospitalisation Details'!A1870)</f>
        <v>Id469</v>
      </c>
      <c r="B1870" s="47">
        <f>IF('Hospitalisation Details'!B1870="?",AVERAGE('Hospitalisation Details'!$B$2:$B$2344),'Hospitalisation Details'!B1870)</f>
        <v>1974</v>
      </c>
      <c r="C1870" s="79" t="str">
        <f>IF(OR(('Hospitalisation Details'!C1870="?"),ISBLANK('Hospitalisation Details'!C1870:C4212)),"Sep",'Hospitalisation Details'!C1870)</f>
        <v>Sep</v>
      </c>
      <c r="D1870" s="70">
        <v>3</v>
      </c>
      <c r="E1870" s="47" t="s">
        <v>1903</v>
      </c>
      <c r="F1870" s="80" t="s">
        <v>7775</v>
      </c>
      <c r="G1870" s="70">
        <v>48</v>
      </c>
      <c r="H1870" s="47">
        <v>0</v>
      </c>
      <c r="I1870" s="48">
        <v>21232.18</v>
      </c>
      <c r="J1870" s="47" t="s">
        <v>12</v>
      </c>
      <c r="K1870" s="47" t="s">
        <v>11</v>
      </c>
      <c r="L1870" s="47" t="s">
        <v>42</v>
      </c>
      <c r="M1870" s="20"/>
    </row>
    <row r="1871" spans="1:13" x14ac:dyDescent="0.25">
      <c r="A1871" s="47" t="str">
        <f>IF('Hospitalisation Details'!A1871:A4213="?","Unidentified",'Hospitalisation Details'!A1871)</f>
        <v>Id468</v>
      </c>
      <c r="B1871" s="47">
        <f>IF('Hospitalisation Details'!B1871="?",AVERAGE('Hospitalisation Details'!$B$2:$B$2344),'Hospitalisation Details'!B1871)</f>
        <v>1980</v>
      </c>
      <c r="C1871" s="79" t="str">
        <f>IF(OR(('Hospitalisation Details'!C1871="?"),ISBLANK('Hospitalisation Details'!C1871:C4213)),"Sep",'Hospitalisation Details'!C1871)</f>
        <v>Dec</v>
      </c>
      <c r="D1871" s="70">
        <v>10</v>
      </c>
      <c r="E1871" s="47" t="s">
        <v>1904</v>
      </c>
      <c r="F1871" s="80" t="s">
        <v>7776</v>
      </c>
      <c r="G1871" s="70">
        <v>42</v>
      </c>
      <c r="H1871" s="47">
        <v>2</v>
      </c>
      <c r="I1871" s="48">
        <v>21259.38</v>
      </c>
      <c r="J1871" s="47" t="s">
        <v>12</v>
      </c>
      <c r="K1871" s="47" t="s">
        <v>12</v>
      </c>
      <c r="L1871" s="47" t="s">
        <v>166</v>
      </c>
      <c r="M1871" s="20"/>
    </row>
    <row r="1872" spans="1:13" x14ac:dyDescent="0.25">
      <c r="A1872" s="47" t="str">
        <f>IF('Hospitalisation Details'!A1872:A4214="?","Unidentified",'Hospitalisation Details'!A1872)</f>
        <v>Id467</v>
      </c>
      <c r="B1872" s="47">
        <f>IF('Hospitalisation Details'!B1872="?",AVERAGE('Hospitalisation Details'!$B$2:$B$2344),'Hospitalisation Details'!B1872)</f>
        <v>2004</v>
      </c>
      <c r="C1872" s="79" t="str">
        <f>IF(OR(('Hospitalisation Details'!C1872="?"),ISBLANK('Hospitalisation Details'!C1872:C4214)),"Sep",'Hospitalisation Details'!C1872)</f>
        <v>Aug</v>
      </c>
      <c r="D1872" s="70">
        <v>4</v>
      </c>
      <c r="E1872" s="47" t="s">
        <v>1905</v>
      </c>
      <c r="F1872" s="80" t="s">
        <v>6344</v>
      </c>
      <c r="G1872" s="70">
        <v>18</v>
      </c>
      <c r="H1872" s="47">
        <v>0</v>
      </c>
      <c r="I1872" s="48">
        <v>21344.85</v>
      </c>
      <c r="J1872" s="47" t="s">
        <v>12</v>
      </c>
      <c r="K1872" s="47" t="s">
        <v>16</v>
      </c>
      <c r="L1872" s="47" t="s">
        <v>247</v>
      </c>
      <c r="M1872" s="20"/>
    </row>
    <row r="1873" spans="1:13" x14ac:dyDescent="0.25">
      <c r="A1873" s="47" t="str">
        <f>IF('Hospitalisation Details'!A1873:A4215="?","Unidentified",'Hospitalisation Details'!A1873)</f>
        <v>Id466</v>
      </c>
      <c r="B1873" s="47">
        <f>IF('Hospitalisation Details'!B1873="?",AVERAGE('Hospitalisation Details'!$B$2:$B$2344),'Hospitalisation Details'!B1873)</f>
        <v>1980</v>
      </c>
      <c r="C1873" s="79" t="str">
        <f>IF(OR(('Hospitalisation Details'!C1873="?"),ISBLANK('Hospitalisation Details'!C1873:C4215)),"Sep",'Hospitalisation Details'!C1873)</f>
        <v>Sep</v>
      </c>
      <c r="D1873" s="70">
        <v>4</v>
      </c>
      <c r="E1873" s="47" t="s">
        <v>1906</v>
      </c>
      <c r="F1873" s="80" t="s">
        <v>7777</v>
      </c>
      <c r="G1873" s="70">
        <v>42</v>
      </c>
      <c r="H1873" s="47">
        <v>0</v>
      </c>
      <c r="I1873" s="48">
        <v>21348.71</v>
      </c>
      <c r="J1873" s="47" t="s">
        <v>11</v>
      </c>
      <c r="K1873" s="47" t="s">
        <v>16</v>
      </c>
      <c r="L1873" s="47" t="s">
        <v>23</v>
      </c>
      <c r="M1873" s="20"/>
    </row>
    <row r="1874" spans="1:13" x14ac:dyDescent="0.25">
      <c r="A1874" s="47" t="str">
        <f>IF('Hospitalisation Details'!A1874:A4216="?","Unidentified",'Hospitalisation Details'!A1874)</f>
        <v>Id465</v>
      </c>
      <c r="B1874" s="47">
        <f>IF('Hospitalisation Details'!B1874="?",AVERAGE('Hospitalisation Details'!$B$2:$B$2344),'Hospitalisation Details'!B1874)</f>
        <v>1990</v>
      </c>
      <c r="C1874" s="79" t="str">
        <f>IF(OR(('Hospitalisation Details'!C1874="?"),ISBLANK('Hospitalisation Details'!C1874:C4216)),"Sep",'Hospitalisation Details'!C1874)</f>
        <v>Nov</v>
      </c>
      <c r="D1874" s="70">
        <v>21</v>
      </c>
      <c r="E1874" s="47" t="s">
        <v>1907</v>
      </c>
      <c r="F1874" s="80" t="s">
        <v>7778</v>
      </c>
      <c r="G1874" s="70">
        <v>32</v>
      </c>
      <c r="H1874" s="47">
        <v>4</v>
      </c>
      <c r="I1874" s="48">
        <v>21472.48</v>
      </c>
      <c r="J1874" s="47" t="s">
        <v>11</v>
      </c>
      <c r="K1874" s="47" t="s">
        <v>11</v>
      </c>
      <c r="L1874" s="47" t="s">
        <v>23</v>
      </c>
      <c r="M1874" s="20"/>
    </row>
    <row r="1875" spans="1:13" x14ac:dyDescent="0.25">
      <c r="A1875" s="47" t="str">
        <f>IF('Hospitalisation Details'!A1875:A4217="?","Unidentified",'Hospitalisation Details'!A1875)</f>
        <v>Id464</v>
      </c>
      <c r="B1875" s="47">
        <f>IF('Hospitalisation Details'!B1875="?",AVERAGE('Hospitalisation Details'!$B$2:$B$2344),'Hospitalisation Details'!B1875)</f>
        <v>1999</v>
      </c>
      <c r="C1875" s="79" t="str">
        <f>IF(OR(('Hospitalisation Details'!C1875="?"),ISBLANK('Hospitalisation Details'!C1875:C4217)),"Sep",'Hospitalisation Details'!C1875)</f>
        <v>Jun</v>
      </c>
      <c r="D1875" s="70">
        <v>12</v>
      </c>
      <c r="E1875" s="47" t="s">
        <v>1908</v>
      </c>
      <c r="F1875" s="80" t="s">
        <v>7779</v>
      </c>
      <c r="G1875" s="70">
        <v>23</v>
      </c>
      <c r="H1875" s="47">
        <v>0</v>
      </c>
      <c r="I1875" s="48">
        <v>21595.38</v>
      </c>
      <c r="J1875" s="47" t="s">
        <v>11</v>
      </c>
      <c r="K1875" s="47" t="s">
        <v>12</v>
      </c>
      <c r="L1875" s="47" t="s">
        <v>23</v>
      </c>
      <c r="M1875" s="20"/>
    </row>
    <row r="1876" spans="1:13" x14ac:dyDescent="0.25">
      <c r="A1876" s="47" t="str">
        <f>IF('Hospitalisation Details'!A1876:A4218="?","Unidentified",'Hospitalisation Details'!A1876)</f>
        <v>Id463</v>
      </c>
      <c r="B1876" s="47">
        <f>IF('Hospitalisation Details'!B1876="?",AVERAGE('Hospitalisation Details'!$B$2:$B$2344),'Hospitalisation Details'!B1876)</f>
        <v>1983</v>
      </c>
      <c r="C1876" s="79" t="str">
        <f>IF(OR(('Hospitalisation Details'!C1876="?"),ISBLANK('Hospitalisation Details'!C1876:C4218)),"Sep",'Hospitalisation Details'!C1876)</f>
        <v>Dec</v>
      </c>
      <c r="D1876" s="70">
        <v>25</v>
      </c>
      <c r="E1876" s="47" t="s">
        <v>1909</v>
      </c>
      <c r="F1876" s="80" t="s">
        <v>7780</v>
      </c>
      <c r="G1876" s="70">
        <v>39</v>
      </c>
      <c r="H1876" s="47">
        <v>3</v>
      </c>
      <c r="I1876" s="48">
        <v>21659.93</v>
      </c>
      <c r="J1876" s="47" t="s">
        <v>12</v>
      </c>
      <c r="K1876" s="47" t="s">
        <v>12</v>
      </c>
      <c r="L1876" s="47" t="s">
        <v>247</v>
      </c>
      <c r="M1876" s="20"/>
    </row>
    <row r="1877" spans="1:13" x14ac:dyDescent="0.25">
      <c r="A1877" s="47" t="str">
        <f>IF('Hospitalisation Details'!A1877:A4219="?","Unidentified",'Hospitalisation Details'!A1877)</f>
        <v>Id462</v>
      </c>
      <c r="B1877" s="47">
        <f>IF('Hospitalisation Details'!B1877="?",AVERAGE('Hospitalisation Details'!$B$2:$B$2344),'Hospitalisation Details'!B1877)</f>
        <v>1962</v>
      </c>
      <c r="C1877" s="79" t="str">
        <f>IF(OR(('Hospitalisation Details'!C1877="?"),ISBLANK('Hospitalisation Details'!C1877:C4219)),"Sep",'Hospitalisation Details'!C1877)</f>
        <v>Nov</v>
      </c>
      <c r="D1877" s="70">
        <v>16</v>
      </c>
      <c r="E1877" s="47" t="s">
        <v>1910</v>
      </c>
      <c r="F1877" s="80" t="s">
        <v>7781</v>
      </c>
      <c r="G1877" s="70">
        <v>60</v>
      </c>
      <c r="H1877" s="47">
        <v>0</v>
      </c>
      <c r="I1877" s="48">
        <v>21661.16</v>
      </c>
      <c r="J1877" s="47" t="s">
        <v>11</v>
      </c>
      <c r="K1877" s="47" t="s">
        <v>11</v>
      </c>
      <c r="L1877" s="47" t="s">
        <v>23</v>
      </c>
      <c r="M1877" s="20"/>
    </row>
    <row r="1878" spans="1:13" x14ac:dyDescent="0.25">
      <c r="A1878" s="47" t="str">
        <f>IF('Hospitalisation Details'!A1878:A4220="?","Unidentified",'Hospitalisation Details'!A1878)</f>
        <v>Id461</v>
      </c>
      <c r="B1878" s="47">
        <f>IF('Hospitalisation Details'!B1878="?",AVERAGE('Hospitalisation Details'!$B$2:$B$2344),'Hospitalisation Details'!B1878)</f>
        <v>1976</v>
      </c>
      <c r="C1878" s="79" t="str">
        <f>IF(OR(('Hospitalisation Details'!C1878="?"),ISBLANK('Hospitalisation Details'!C1878:C4220)),"Sep",'Hospitalisation Details'!C1878)</f>
        <v>Jul</v>
      </c>
      <c r="D1878" s="70">
        <v>18</v>
      </c>
      <c r="E1878" s="47" t="s">
        <v>1911</v>
      </c>
      <c r="F1878" s="80" t="s">
        <v>7782</v>
      </c>
      <c r="G1878" s="70">
        <v>46</v>
      </c>
      <c r="H1878" s="47">
        <v>1</v>
      </c>
      <c r="I1878" s="48">
        <v>21677.279999999999</v>
      </c>
      <c r="J1878" s="47" t="s">
        <v>12</v>
      </c>
      <c r="K1878" s="47" t="s">
        <v>16</v>
      </c>
      <c r="L1878" s="47" t="s">
        <v>23</v>
      </c>
      <c r="M1878" s="20"/>
    </row>
    <row r="1879" spans="1:13" x14ac:dyDescent="0.25">
      <c r="A1879" s="47" t="str">
        <f>IF('Hospitalisation Details'!A1879:A4221="?","Unidentified",'Hospitalisation Details'!A1879)</f>
        <v>Id460</v>
      </c>
      <c r="B1879" s="47">
        <f>IF('Hospitalisation Details'!B1879="?",AVERAGE('Hospitalisation Details'!$B$2:$B$2344),'Hospitalisation Details'!B1879)</f>
        <v>1979</v>
      </c>
      <c r="C1879" s="79" t="str">
        <f>IF(OR(('Hospitalisation Details'!C1879="?"),ISBLANK('Hospitalisation Details'!C1879:C4221)),"Sep",'Hospitalisation Details'!C1879)</f>
        <v>Sep</v>
      </c>
      <c r="D1879" s="70">
        <v>20</v>
      </c>
      <c r="E1879" s="47" t="s">
        <v>1912</v>
      </c>
      <c r="F1879" s="80" t="s">
        <v>7783</v>
      </c>
      <c r="G1879" s="70">
        <v>43</v>
      </c>
      <c r="H1879" s="47">
        <v>1</v>
      </c>
      <c r="I1879" s="48">
        <v>21771.34</v>
      </c>
      <c r="J1879" s="47" t="s">
        <v>12</v>
      </c>
      <c r="K1879" s="47" t="s">
        <v>16</v>
      </c>
      <c r="L1879" s="47" t="s">
        <v>247</v>
      </c>
      <c r="M1879" s="20"/>
    </row>
    <row r="1880" spans="1:13" x14ac:dyDescent="0.25">
      <c r="A1880" s="47" t="str">
        <f>IF('Hospitalisation Details'!A1880:A4222="?","Unidentified",'Hospitalisation Details'!A1880)</f>
        <v>Id459</v>
      </c>
      <c r="B1880" s="47">
        <f>IF('Hospitalisation Details'!B1880="?",AVERAGE('Hospitalisation Details'!$B$2:$B$2344),'Hospitalisation Details'!B1880)</f>
        <v>1979</v>
      </c>
      <c r="C1880" s="79" t="str">
        <f>IF(OR(('Hospitalisation Details'!C1880="?"),ISBLANK('Hospitalisation Details'!C1880:C4222)),"Sep",'Hospitalisation Details'!C1880)</f>
        <v>Sep</v>
      </c>
      <c r="D1880" s="70">
        <v>28</v>
      </c>
      <c r="E1880" s="47" t="s">
        <v>1913</v>
      </c>
      <c r="F1880" s="80" t="s">
        <v>7784</v>
      </c>
      <c r="G1880" s="70">
        <v>43</v>
      </c>
      <c r="H1880" s="47">
        <v>0</v>
      </c>
      <c r="I1880" s="48">
        <v>21774.32</v>
      </c>
      <c r="J1880" s="47" t="s">
        <v>12</v>
      </c>
      <c r="K1880" s="47" t="s">
        <v>11</v>
      </c>
      <c r="L1880" s="47" t="s">
        <v>23</v>
      </c>
      <c r="M1880" s="20"/>
    </row>
    <row r="1881" spans="1:13" x14ac:dyDescent="0.25">
      <c r="A1881" s="47" t="str">
        <f>IF('Hospitalisation Details'!A1881:A4223="?","Unidentified",'Hospitalisation Details'!A1881)</f>
        <v>Id458</v>
      </c>
      <c r="B1881" s="47">
        <f>IF('Hospitalisation Details'!B1881="?",AVERAGE('Hospitalisation Details'!$B$2:$B$2344),'Hospitalisation Details'!B1881)</f>
        <v>1963</v>
      </c>
      <c r="C1881" s="79" t="str">
        <f>IF(OR(('Hospitalisation Details'!C1881="?"),ISBLANK('Hospitalisation Details'!C1881:C4223)),"Sep",'Hospitalisation Details'!C1881)</f>
        <v>Aug</v>
      </c>
      <c r="D1881" s="70">
        <v>27</v>
      </c>
      <c r="E1881" s="47" t="s">
        <v>1914</v>
      </c>
      <c r="F1881" s="80" t="s">
        <v>7785</v>
      </c>
      <c r="G1881" s="70">
        <v>59</v>
      </c>
      <c r="H1881" s="47">
        <v>0</v>
      </c>
      <c r="I1881" s="48">
        <v>21797</v>
      </c>
      <c r="J1881" s="47" t="s">
        <v>12</v>
      </c>
      <c r="K1881" s="47" t="s">
        <v>16</v>
      </c>
      <c r="L1881" s="47" t="s">
        <v>42</v>
      </c>
      <c r="M1881" s="20"/>
    </row>
    <row r="1882" spans="1:13" x14ac:dyDescent="0.25">
      <c r="A1882" s="47" t="str">
        <f>IF('Hospitalisation Details'!A1882:A4224="?","Unidentified",'Hospitalisation Details'!A1882)</f>
        <v>Id457</v>
      </c>
      <c r="B1882" s="47">
        <f>IF('Hospitalisation Details'!B1882="?",AVERAGE('Hospitalisation Details'!$B$2:$B$2344),'Hospitalisation Details'!B1882)</f>
        <v>1979</v>
      </c>
      <c r="C1882" s="79" t="str">
        <f>IF(OR(('Hospitalisation Details'!C1882="?"),ISBLANK('Hospitalisation Details'!C1882:C4224)),"Sep",'Hospitalisation Details'!C1882)</f>
        <v>Aug</v>
      </c>
      <c r="D1882" s="70">
        <v>17</v>
      </c>
      <c r="E1882" s="47" t="s">
        <v>1915</v>
      </c>
      <c r="F1882" s="80" t="s">
        <v>7786</v>
      </c>
      <c r="G1882" s="70">
        <v>43</v>
      </c>
      <c r="H1882" s="47">
        <v>2</v>
      </c>
      <c r="I1882" s="48">
        <v>21880.82</v>
      </c>
      <c r="J1882" s="47" t="s">
        <v>12</v>
      </c>
      <c r="K1882" s="47" t="s">
        <v>16</v>
      </c>
      <c r="L1882" s="47" t="s">
        <v>23</v>
      </c>
      <c r="M1882" s="20"/>
    </row>
    <row r="1883" spans="1:13" x14ac:dyDescent="0.25">
      <c r="A1883" s="47" t="str">
        <f>IF('Hospitalisation Details'!A1883:A4225="?","Unidentified",'Hospitalisation Details'!A1883)</f>
        <v>Id456</v>
      </c>
      <c r="B1883" s="47">
        <f>IF('Hospitalisation Details'!B1883="?",AVERAGE('Hospitalisation Details'!$B$2:$B$2344),'Hospitalisation Details'!B1883)</f>
        <v>2003</v>
      </c>
      <c r="C1883" s="79" t="str">
        <f>IF(OR(('Hospitalisation Details'!C1883="?"),ISBLANK('Hospitalisation Details'!C1883:C4225)),"Sep",'Hospitalisation Details'!C1883)</f>
        <v>Sep</v>
      </c>
      <c r="D1883" s="70">
        <v>28</v>
      </c>
      <c r="E1883" s="47" t="s">
        <v>1916</v>
      </c>
      <c r="F1883" s="80" t="s">
        <v>7787</v>
      </c>
      <c r="G1883" s="70">
        <v>19</v>
      </c>
      <c r="H1883" s="47">
        <v>0</v>
      </c>
      <c r="I1883" s="48">
        <v>21882.400000000001</v>
      </c>
      <c r="J1883" s="47" t="s">
        <v>11</v>
      </c>
      <c r="K1883" s="47" t="s">
        <v>16</v>
      </c>
      <c r="L1883" s="47" t="s">
        <v>42</v>
      </c>
      <c r="M1883" s="20"/>
    </row>
    <row r="1884" spans="1:13" x14ac:dyDescent="0.25">
      <c r="A1884" s="47" t="str">
        <f>IF('Hospitalisation Details'!A1884:A4226="?","Unidentified",'Hospitalisation Details'!A1884)</f>
        <v>Id455</v>
      </c>
      <c r="B1884" s="47">
        <f>IF('Hospitalisation Details'!B1884="?",AVERAGE('Hospitalisation Details'!$B$2:$B$2344),'Hospitalisation Details'!B1884)</f>
        <v>1975</v>
      </c>
      <c r="C1884" s="79" t="str">
        <f>IF(OR(('Hospitalisation Details'!C1884="?"),ISBLANK('Hospitalisation Details'!C1884:C4226)),"Sep",'Hospitalisation Details'!C1884)</f>
        <v>Dec</v>
      </c>
      <c r="D1884" s="70">
        <v>19</v>
      </c>
      <c r="E1884" s="47" t="s">
        <v>1917</v>
      </c>
      <c r="F1884" s="80" t="s">
        <v>7788</v>
      </c>
      <c r="G1884" s="70">
        <v>47</v>
      </c>
      <c r="H1884" s="47">
        <v>1</v>
      </c>
      <c r="I1884" s="48">
        <v>21978.68</v>
      </c>
      <c r="J1884" s="47" t="s">
        <v>12</v>
      </c>
      <c r="K1884" s="47" t="s">
        <v>12</v>
      </c>
      <c r="L1884" s="47" t="s">
        <v>13</v>
      </c>
      <c r="M1884" s="20"/>
    </row>
    <row r="1885" spans="1:13" x14ac:dyDescent="0.25">
      <c r="A1885" s="47" t="str">
        <f>IF('Hospitalisation Details'!A1885:A4227="?","Unidentified",'Hospitalisation Details'!A1885)</f>
        <v>Id454</v>
      </c>
      <c r="B1885" s="47">
        <f>IF('Hospitalisation Details'!B1885="?",AVERAGE('Hospitalisation Details'!$B$2:$B$2344),'Hospitalisation Details'!B1885)</f>
        <v>1989</v>
      </c>
      <c r="C1885" s="79" t="str">
        <f>IF(OR(('Hospitalisation Details'!C1885="?"),ISBLANK('Hospitalisation Details'!C1885:C4227)),"Sep",'Hospitalisation Details'!C1885)</f>
        <v>Oct</v>
      </c>
      <c r="D1885" s="70">
        <v>14</v>
      </c>
      <c r="E1885" s="47" t="s">
        <v>1918</v>
      </c>
      <c r="F1885" s="80" t="s">
        <v>7789</v>
      </c>
      <c r="G1885" s="70">
        <v>33</v>
      </c>
      <c r="H1885" s="47">
        <v>0</v>
      </c>
      <c r="I1885" s="48">
        <v>21984.47</v>
      </c>
      <c r="J1885" s="47" t="s">
        <v>12</v>
      </c>
      <c r="K1885" s="47" t="s">
        <v>16</v>
      </c>
      <c r="L1885" s="47" t="s">
        <v>23</v>
      </c>
      <c r="M1885" s="20"/>
    </row>
    <row r="1886" spans="1:13" x14ac:dyDescent="0.25">
      <c r="A1886" s="47" t="str">
        <f>IF('Hospitalisation Details'!A1886:A4228="?","Unidentified",'Hospitalisation Details'!A1886)</f>
        <v>Id453</v>
      </c>
      <c r="B1886" s="47">
        <f>IF('Hospitalisation Details'!B1886="?",AVERAGE('Hospitalisation Details'!$B$2:$B$2344),'Hospitalisation Details'!B1886)</f>
        <v>2001</v>
      </c>
      <c r="C1886" s="79" t="str">
        <f>IF(OR(('Hospitalisation Details'!C1886="?"),ISBLANK('Hospitalisation Details'!C1886:C4228)),"Sep",'Hospitalisation Details'!C1886)</f>
        <v>Aug</v>
      </c>
      <c r="D1886" s="70">
        <v>28</v>
      </c>
      <c r="E1886" s="47" t="s">
        <v>1919</v>
      </c>
      <c r="F1886" s="80" t="s">
        <v>7002</v>
      </c>
      <c r="G1886" s="70">
        <v>21</v>
      </c>
      <c r="H1886" s="47">
        <v>0</v>
      </c>
      <c r="I1886" s="48">
        <v>22097.62</v>
      </c>
      <c r="J1886" s="47" t="s">
        <v>12</v>
      </c>
      <c r="K1886" s="47" t="s">
        <v>16</v>
      </c>
      <c r="L1886" s="47" t="s">
        <v>42</v>
      </c>
      <c r="M1886" s="20"/>
    </row>
    <row r="1887" spans="1:13" x14ac:dyDescent="0.25">
      <c r="A1887" s="47" t="str">
        <f>IF('Hospitalisation Details'!A1887:A4229="?","Unidentified",'Hospitalisation Details'!A1887)</f>
        <v>Id452</v>
      </c>
      <c r="B1887" s="47">
        <f>IF('Hospitalisation Details'!B1887="?",AVERAGE('Hospitalisation Details'!$B$2:$B$2344),'Hospitalisation Details'!B1887)</f>
        <v>1980</v>
      </c>
      <c r="C1887" s="79" t="str">
        <f>IF(OR(('Hospitalisation Details'!C1887="?"),ISBLANK('Hospitalisation Details'!C1887:C4229)),"Sep",'Hospitalisation Details'!C1887)</f>
        <v>Sep</v>
      </c>
      <c r="D1887" s="70">
        <v>12</v>
      </c>
      <c r="E1887" s="47" t="s">
        <v>1920</v>
      </c>
      <c r="F1887" s="80" t="s">
        <v>7790</v>
      </c>
      <c r="G1887" s="70">
        <v>42</v>
      </c>
      <c r="H1887" s="47">
        <v>0</v>
      </c>
      <c r="I1887" s="48">
        <v>22144.03</v>
      </c>
      <c r="J1887" s="47" t="s">
        <v>11</v>
      </c>
      <c r="K1887" s="47" t="s">
        <v>11</v>
      </c>
      <c r="L1887" s="47" t="s">
        <v>42</v>
      </c>
      <c r="M1887" s="20"/>
    </row>
    <row r="1888" spans="1:13" x14ac:dyDescent="0.25">
      <c r="A1888" s="47" t="str">
        <f>IF('Hospitalisation Details'!A1888:A4230="?","Unidentified",'Hospitalisation Details'!A1888)</f>
        <v>Id451</v>
      </c>
      <c r="B1888" s="47">
        <f>IF('Hospitalisation Details'!B1888="?",AVERAGE('Hospitalisation Details'!$B$2:$B$2344),'Hospitalisation Details'!B1888)</f>
        <v>1965</v>
      </c>
      <c r="C1888" s="79" t="str">
        <f>IF(OR(('Hospitalisation Details'!C1888="?"),ISBLANK('Hospitalisation Details'!C1888:C4230)),"Sep",'Hospitalisation Details'!C1888)</f>
        <v>Aug</v>
      </c>
      <c r="D1888" s="70">
        <v>24</v>
      </c>
      <c r="E1888" s="47" t="s">
        <v>1921</v>
      </c>
      <c r="F1888" s="80" t="s">
        <v>7791</v>
      </c>
      <c r="G1888" s="70">
        <v>57</v>
      </c>
      <c r="H1888" s="47">
        <v>1</v>
      </c>
      <c r="I1888" s="48">
        <v>22192.44</v>
      </c>
      <c r="J1888" s="47" t="s">
        <v>12</v>
      </c>
      <c r="K1888" s="47" t="s">
        <v>16</v>
      </c>
      <c r="L1888" s="47" t="s">
        <v>13</v>
      </c>
      <c r="M1888" s="20"/>
    </row>
    <row r="1889" spans="1:13" x14ac:dyDescent="0.25">
      <c r="A1889" s="47" t="str">
        <f>IF('Hospitalisation Details'!A1889:A4231="?","Unidentified",'Hospitalisation Details'!A1889)</f>
        <v>Id450</v>
      </c>
      <c r="B1889" s="47">
        <f>IF('Hospitalisation Details'!B1889="?",AVERAGE('Hospitalisation Details'!$B$2:$B$2344),'Hospitalisation Details'!B1889)</f>
        <v>1971</v>
      </c>
      <c r="C1889" s="79" t="str">
        <f>IF(OR(('Hospitalisation Details'!C1889="?"),ISBLANK('Hospitalisation Details'!C1889:C4231)),"Sep",'Hospitalisation Details'!C1889)</f>
        <v>Jun</v>
      </c>
      <c r="D1889" s="70">
        <v>16</v>
      </c>
      <c r="E1889" s="47" t="s">
        <v>1922</v>
      </c>
      <c r="F1889" s="80" t="s">
        <v>7792</v>
      </c>
      <c r="G1889" s="70">
        <v>51</v>
      </c>
      <c r="H1889" s="47">
        <v>1</v>
      </c>
      <c r="I1889" s="48">
        <v>22218.11</v>
      </c>
      <c r="J1889" s="47" t="s">
        <v>11</v>
      </c>
      <c r="K1889" s="47" t="s">
        <v>12</v>
      </c>
      <c r="L1889" s="47" t="s">
        <v>13</v>
      </c>
      <c r="M1889" s="20"/>
    </row>
    <row r="1890" spans="1:13" x14ac:dyDescent="0.25">
      <c r="A1890" s="47" t="str">
        <f>IF('Hospitalisation Details'!A1890:A4232="?","Unidentified",'Hospitalisation Details'!A1890)</f>
        <v>Id449</v>
      </c>
      <c r="B1890" s="70">
        <f>IF('Hospitalisation Details'!B1890="?",AVERAGE('Hospitalisation Details'!$B$2:$B$2344),'Hospitalisation Details'!B1890)</f>
        <v>1982</v>
      </c>
      <c r="C1890" s="79" t="str">
        <f>IF(OR(('Hospitalisation Details'!C1890="?"),ISBLANK('Hospitalisation Details'!C1890:C4232)),"Sep",'Hospitalisation Details'!C1890)</f>
        <v>Dec</v>
      </c>
      <c r="D1890" s="70">
        <v>27</v>
      </c>
      <c r="E1890" s="47" t="s">
        <v>1923</v>
      </c>
      <c r="F1890" s="80" t="s">
        <v>6995</v>
      </c>
      <c r="G1890" s="70">
        <v>40</v>
      </c>
      <c r="H1890" s="47">
        <v>1</v>
      </c>
      <c r="I1890" s="48">
        <v>22331.57</v>
      </c>
      <c r="J1890" s="47" t="s">
        <v>11</v>
      </c>
      <c r="K1890" s="47" t="s">
        <v>12</v>
      </c>
      <c r="L1890" s="47" t="s">
        <v>247</v>
      </c>
      <c r="M1890" s="20"/>
    </row>
    <row r="1891" spans="1:13" x14ac:dyDescent="0.25">
      <c r="A1891" s="47" t="str">
        <f>IF('Hospitalisation Details'!A1891:A4233="?","Unidentified",'Hospitalisation Details'!A1891)</f>
        <v>Id448</v>
      </c>
      <c r="B1891" s="47">
        <f>IF('Hospitalisation Details'!B1891="?",AVERAGE('Hospitalisation Details'!$B$2:$B$2344),'Hospitalisation Details'!B1891)</f>
        <v>1999</v>
      </c>
      <c r="C1891" s="79" t="str">
        <f>IF(OR(('Hospitalisation Details'!C1891="?"),ISBLANK('Hospitalisation Details'!C1891:C4233)),"Sep",'Hospitalisation Details'!C1891)</f>
        <v>Aug</v>
      </c>
      <c r="D1891" s="70">
        <v>26</v>
      </c>
      <c r="E1891" s="47" t="s">
        <v>1924</v>
      </c>
      <c r="F1891" s="80" t="s">
        <v>7793</v>
      </c>
      <c r="G1891" s="70">
        <v>23</v>
      </c>
      <c r="H1891" s="47">
        <v>2</v>
      </c>
      <c r="I1891" s="48">
        <v>22395.74</v>
      </c>
      <c r="J1891" s="47" t="s">
        <v>12</v>
      </c>
      <c r="K1891" s="47" t="s">
        <v>11</v>
      </c>
      <c r="L1891" s="47" t="s">
        <v>247</v>
      </c>
      <c r="M1891" s="20"/>
    </row>
    <row r="1892" spans="1:13" x14ac:dyDescent="0.25">
      <c r="A1892" s="47" t="str">
        <f>IF('Hospitalisation Details'!A1892:A4234="?","Unidentified",'Hospitalisation Details'!A1892)</f>
        <v>Id447</v>
      </c>
      <c r="B1892" s="47">
        <f>IF('Hospitalisation Details'!B1892="?",AVERAGE('Hospitalisation Details'!$B$2:$B$2344),'Hospitalisation Details'!B1892)</f>
        <v>1966</v>
      </c>
      <c r="C1892" s="79" t="str">
        <f>IF(OR(('Hospitalisation Details'!C1892="?"),ISBLANK('Hospitalisation Details'!C1892:C4234)),"Sep",'Hospitalisation Details'!C1892)</f>
        <v>Aug</v>
      </c>
      <c r="D1892" s="70">
        <v>18</v>
      </c>
      <c r="E1892" s="47" t="s">
        <v>1925</v>
      </c>
      <c r="F1892" s="80" t="s">
        <v>7794</v>
      </c>
      <c r="G1892" s="70">
        <v>56</v>
      </c>
      <c r="H1892" s="47">
        <v>0</v>
      </c>
      <c r="I1892" s="48">
        <v>22412.65</v>
      </c>
      <c r="J1892" s="47" t="s">
        <v>12</v>
      </c>
      <c r="K1892" s="47" t="s">
        <v>12</v>
      </c>
      <c r="L1892" s="47" t="s">
        <v>276</v>
      </c>
      <c r="M1892" s="20"/>
    </row>
    <row r="1893" spans="1:13" x14ac:dyDescent="0.25">
      <c r="A1893" s="47" t="str">
        <f>IF('Hospitalisation Details'!A1893:A4235="?","Unidentified",'Hospitalisation Details'!A1893)</f>
        <v>Id446</v>
      </c>
      <c r="B1893" s="47">
        <f>IF('Hospitalisation Details'!B1893="?",AVERAGE('Hospitalisation Details'!$B$2:$B$2344),'Hospitalisation Details'!B1893)</f>
        <v>1983</v>
      </c>
      <c r="C1893" s="79" t="str">
        <f>IF(OR(('Hospitalisation Details'!C1893="?"),ISBLANK('Hospitalisation Details'!C1893:C4235)),"Sep",'Hospitalisation Details'!C1893)</f>
        <v>Dec</v>
      </c>
      <c r="D1893" s="70">
        <v>21</v>
      </c>
      <c r="E1893" s="47" t="s">
        <v>1926</v>
      </c>
      <c r="F1893" s="80" t="s">
        <v>7795</v>
      </c>
      <c r="G1893" s="70">
        <v>39</v>
      </c>
      <c r="H1893" s="47">
        <v>1</v>
      </c>
      <c r="I1893" s="48">
        <v>22462.04</v>
      </c>
      <c r="J1893" s="47" t="s">
        <v>12</v>
      </c>
      <c r="K1893" s="47" t="s">
        <v>16</v>
      </c>
      <c r="L1893" s="47" t="s">
        <v>166</v>
      </c>
      <c r="M1893" s="20"/>
    </row>
    <row r="1894" spans="1:13" x14ac:dyDescent="0.25">
      <c r="A1894" s="47" t="str">
        <f>IF('Hospitalisation Details'!A1894:A4236="?","Unidentified",'Hospitalisation Details'!A1894)</f>
        <v>Id445</v>
      </c>
      <c r="B1894" s="47">
        <f>IF('Hospitalisation Details'!B1894="?",AVERAGE('Hospitalisation Details'!$B$2:$B$2344),'Hospitalisation Details'!B1894)</f>
        <v>1979</v>
      </c>
      <c r="C1894" s="79" t="str">
        <f>IF(OR(('Hospitalisation Details'!C1894="?"),ISBLANK('Hospitalisation Details'!C1894:C4236)),"Sep",'Hospitalisation Details'!C1894)</f>
        <v>Nov</v>
      </c>
      <c r="D1894" s="70">
        <v>14</v>
      </c>
      <c r="E1894" s="47" t="s">
        <v>1927</v>
      </c>
      <c r="F1894" s="80" t="s">
        <v>7796</v>
      </c>
      <c r="G1894" s="70">
        <v>43</v>
      </c>
      <c r="H1894" s="47">
        <v>2</v>
      </c>
      <c r="I1894" s="48">
        <v>22478.6</v>
      </c>
      <c r="J1894" s="47" t="s">
        <v>12</v>
      </c>
      <c r="K1894" s="47" t="s">
        <v>11</v>
      </c>
      <c r="L1894" s="47" t="s">
        <v>42</v>
      </c>
      <c r="M1894" s="20"/>
    </row>
    <row r="1895" spans="1:13" x14ac:dyDescent="0.25">
      <c r="A1895" s="47" t="str">
        <f>IF('Hospitalisation Details'!A1895:A4237="?","Unidentified",'Hospitalisation Details'!A1895)</f>
        <v>Id444</v>
      </c>
      <c r="B1895" s="47">
        <f>IF('Hospitalisation Details'!B1895="?",AVERAGE('Hospitalisation Details'!$B$2:$B$2344),'Hospitalisation Details'!B1895)</f>
        <v>2003</v>
      </c>
      <c r="C1895" s="79" t="str">
        <f>IF(OR(('Hospitalisation Details'!C1895="?"),ISBLANK('Hospitalisation Details'!C1895:C4237)),"Sep",'Hospitalisation Details'!C1895)</f>
        <v>Jul</v>
      </c>
      <c r="D1895" s="70">
        <v>25</v>
      </c>
      <c r="E1895" s="47" t="s">
        <v>1928</v>
      </c>
      <c r="F1895" s="80" t="s">
        <v>6221</v>
      </c>
      <c r="G1895" s="70">
        <v>19</v>
      </c>
      <c r="H1895" s="47">
        <v>2</v>
      </c>
      <c r="I1895" s="48">
        <v>22493.66</v>
      </c>
      <c r="J1895" s="47" t="s">
        <v>11</v>
      </c>
      <c r="K1895" s="47" t="s">
        <v>16</v>
      </c>
      <c r="L1895" s="47" t="s">
        <v>23</v>
      </c>
      <c r="M1895" s="20"/>
    </row>
    <row r="1896" spans="1:13" x14ac:dyDescent="0.25">
      <c r="A1896" s="47" t="str">
        <f>IF('Hospitalisation Details'!A1896:A4238="?","Unidentified",'Hospitalisation Details'!A1896)</f>
        <v>Id443</v>
      </c>
      <c r="B1896" s="47">
        <f>IF('Hospitalisation Details'!B1896="?",AVERAGE('Hospitalisation Details'!$B$2:$B$2344),'Hospitalisation Details'!B1896)</f>
        <v>1970</v>
      </c>
      <c r="C1896" s="79" t="str">
        <f>IF(OR(('Hospitalisation Details'!C1896="?"),ISBLANK('Hospitalisation Details'!C1896:C4238)),"Sep",'Hospitalisation Details'!C1896)</f>
        <v>Nov</v>
      </c>
      <c r="D1896" s="70">
        <v>9</v>
      </c>
      <c r="E1896" s="47" t="s">
        <v>1929</v>
      </c>
      <c r="F1896" s="80" t="s">
        <v>6788</v>
      </c>
      <c r="G1896" s="70">
        <v>52</v>
      </c>
      <c r="H1896" s="47">
        <v>0</v>
      </c>
      <c r="I1896" s="48">
        <v>23045.57</v>
      </c>
      <c r="J1896" s="47" t="s">
        <v>11</v>
      </c>
      <c r="K1896" s="47" t="s">
        <v>11</v>
      </c>
      <c r="L1896" s="47" t="s">
        <v>247</v>
      </c>
      <c r="M1896" s="20"/>
    </row>
    <row r="1897" spans="1:13" x14ac:dyDescent="0.25">
      <c r="A1897" s="47" t="str">
        <f>IF('Hospitalisation Details'!A1897:A4239="?","Unidentified",'Hospitalisation Details'!A1897)</f>
        <v>Id442</v>
      </c>
      <c r="B1897" s="47">
        <f>IF('Hospitalisation Details'!B1897="?",AVERAGE('Hospitalisation Details'!$B$2:$B$2344),'Hospitalisation Details'!B1897)</f>
        <v>1975</v>
      </c>
      <c r="C1897" s="79" t="str">
        <f>IF(OR(('Hospitalisation Details'!C1897="?"),ISBLANK('Hospitalisation Details'!C1897:C4239)),"Sep",'Hospitalisation Details'!C1897)</f>
        <v>Sep</v>
      </c>
      <c r="D1897" s="70">
        <v>9</v>
      </c>
      <c r="E1897" s="47" t="s">
        <v>1930</v>
      </c>
      <c r="F1897" s="80" t="s">
        <v>7797</v>
      </c>
      <c r="G1897" s="70">
        <v>47</v>
      </c>
      <c r="H1897" s="47">
        <v>0</v>
      </c>
      <c r="I1897" s="48">
        <v>23065.42</v>
      </c>
      <c r="J1897" s="47" t="s">
        <v>11</v>
      </c>
      <c r="K1897" s="47" t="s">
        <v>11</v>
      </c>
      <c r="L1897" s="47" t="s">
        <v>13</v>
      </c>
      <c r="M1897" s="20"/>
    </row>
    <row r="1898" spans="1:13" x14ac:dyDescent="0.25">
      <c r="A1898" s="47" t="str">
        <f>IF('Hospitalisation Details'!A1898:A4240="?","Unidentified",'Hospitalisation Details'!A1898)</f>
        <v>Id441</v>
      </c>
      <c r="B1898" s="47">
        <f>IF('Hospitalisation Details'!B1898="?",AVERAGE('Hospitalisation Details'!$B$2:$B$2344),'Hospitalisation Details'!B1898)</f>
        <v>2003</v>
      </c>
      <c r="C1898" s="79" t="str">
        <f>IF(OR(('Hospitalisation Details'!C1898="?"),ISBLANK('Hospitalisation Details'!C1898:C4240)),"Sep",'Hospitalisation Details'!C1898)</f>
        <v>Dec</v>
      </c>
      <c r="D1898" s="70">
        <v>14</v>
      </c>
      <c r="E1898" s="47" t="s">
        <v>1931</v>
      </c>
      <c r="F1898" s="80" t="s">
        <v>7798</v>
      </c>
      <c r="G1898" s="70">
        <v>19</v>
      </c>
      <c r="H1898" s="47">
        <v>0</v>
      </c>
      <c r="I1898" s="48">
        <v>23082.959999999999</v>
      </c>
      <c r="J1898" s="47" t="s">
        <v>11</v>
      </c>
      <c r="K1898" s="47" t="s">
        <v>11</v>
      </c>
      <c r="L1898" s="47" t="s">
        <v>42</v>
      </c>
      <c r="M1898" s="20"/>
    </row>
    <row r="1899" spans="1:13" x14ac:dyDescent="0.25">
      <c r="A1899" s="47" t="str">
        <f>IF('Hospitalisation Details'!A1899:A4241="?","Unidentified",'Hospitalisation Details'!A1899)</f>
        <v>Id440</v>
      </c>
      <c r="B1899" s="47">
        <f>IF('Hospitalisation Details'!B1899="?",AVERAGE('Hospitalisation Details'!$B$2:$B$2344),'Hospitalisation Details'!B1899)</f>
        <v>1997</v>
      </c>
      <c r="C1899" s="79" t="str">
        <f>IF(OR(('Hospitalisation Details'!C1899="?"),ISBLANK('Hospitalisation Details'!C1899:C4241)),"Sep",'Hospitalisation Details'!C1899)</f>
        <v>Aug</v>
      </c>
      <c r="D1899" s="70">
        <v>7</v>
      </c>
      <c r="E1899" s="47" t="s">
        <v>1932</v>
      </c>
      <c r="F1899" s="80" t="s">
        <v>7799</v>
      </c>
      <c r="G1899" s="70">
        <v>25</v>
      </c>
      <c r="H1899" s="47">
        <v>2</v>
      </c>
      <c r="I1899" s="48">
        <v>23241.47</v>
      </c>
      <c r="J1899" s="47" t="s">
        <v>11</v>
      </c>
      <c r="K1899" s="47" t="s">
        <v>12</v>
      </c>
      <c r="L1899" s="47" t="s">
        <v>170</v>
      </c>
      <c r="M1899" s="20"/>
    </row>
    <row r="1900" spans="1:13" x14ac:dyDescent="0.25">
      <c r="A1900" s="47" t="str">
        <f>IF('Hospitalisation Details'!A1900:A4242="?","Unidentified",'Hospitalisation Details'!A1900)</f>
        <v>Id439</v>
      </c>
      <c r="B1900" s="47">
        <f>IF('Hospitalisation Details'!B1900="?",AVERAGE('Hospitalisation Details'!$B$2:$B$2344),'Hospitalisation Details'!B1900)</f>
        <v>1969</v>
      </c>
      <c r="C1900" s="79" t="str">
        <f>IF(OR(('Hospitalisation Details'!C1900="?"),ISBLANK('Hospitalisation Details'!C1900:C4242)),"Sep",'Hospitalisation Details'!C1900)</f>
        <v>Nov</v>
      </c>
      <c r="D1900" s="70">
        <v>14</v>
      </c>
      <c r="E1900" s="47" t="s">
        <v>1933</v>
      </c>
      <c r="F1900" s="80" t="s">
        <v>7800</v>
      </c>
      <c r="G1900" s="70">
        <v>53</v>
      </c>
      <c r="H1900" s="47">
        <v>1</v>
      </c>
      <c r="I1900" s="48">
        <v>23244.79</v>
      </c>
      <c r="J1900" s="47" t="s">
        <v>11</v>
      </c>
      <c r="K1900" s="47" t="s">
        <v>12</v>
      </c>
      <c r="L1900" s="47" t="s">
        <v>13</v>
      </c>
      <c r="M1900" s="20"/>
    </row>
    <row r="1901" spans="1:13" x14ac:dyDescent="0.25">
      <c r="A1901" s="47" t="str">
        <f>IF('Hospitalisation Details'!A1901:A4243="?","Unidentified",'Hospitalisation Details'!A1901)</f>
        <v>Id438</v>
      </c>
      <c r="B1901" s="47">
        <f>IF('Hospitalisation Details'!B1901="?",AVERAGE('Hospitalisation Details'!$B$2:$B$2344),'Hospitalisation Details'!B1901)</f>
        <v>1994</v>
      </c>
      <c r="C1901" s="79" t="str">
        <f>IF(OR(('Hospitalisation Details'!C1901="?"),ISBLANK('Hospitalisation Details'!C1901:C4243)),"Sep",'Hospitalisation Details'!C1901)</f>
        <v>Oct</v>
      </c>
      <c r="D1901" s="70">
        <v>3</v>
      </c>
      <c r="E1901" s="47" t="s">
        <v>1934</v>
      </c>
      <c r="F1901" s="80" t="s">
        <v>7801</v>
      </c>
      <c r="G1901" s="70">
        <v>28</v>
      </c>
      <c r="H1901" s="47">
        <v>1</v>
      </c>
      <c r="I1901" s="48">
        <v>23288.93</v>
      </c>
      <c r="J1901" s="47" t="s">
        <v>11</v>
      </c>
      <c r="K1901" s="47" t="s">
        <v>12</v>
      </c>
      <c r="L1901" s="47" t="s">
        <v>247</v>
      </c>
      <c r="M1901" s="20"/>
    </row>
    <row r="1902" spans="1:13" x14ac:dyDescent="0.25">
      <c r="A1902" s="47" t="str">
        <f>IF('Hospitalisation Details'!A1902:A4244="?","Unidentified",'Hospitalisation Details'!A1902)</f>
        <v>Id437</v>
      </c>
      <c r="B1902" s="47">
        <f>IF('Hospitalisation Details'!B1902="?",AVERAGE('Hospitalisation Details'!$B$2:$B$2344),'Hospitalisation Details'!B1902)</f>
        <v>1973</v>
      </c>
      <c r="C1902" s="79" t="str">
        <f>IF(OR(('Hospitalisation Details'!C1902="?"),ISBLANK('Hospitalisation Details'!C1902:C4244)),"Sep",'Hospitalisation Details'!C1902)</f>
        <v>Oct</v>
      </c>
      <c r="D1902" s="70">
        <v>22</v>
      </c>
      <c r="E1902" s="47" t="s">
        <v>1935</v>
      </c>
      <c r="F1902" s="80" t="s">
        <v>7802</v>
      </c>
      <c r="G1902" s="70">
        <v>49</v>
      </c>
      <c r="H1902" s="47">
        <v>2</v>
      </c>
      <c r="I1902" s="48">
        <v>23306.55</v>
      </c>
      <c r="J1902" s="47" t="s">
        <v>11</v>
      </c>
      <c r="K1902" s="47" t="s">
        <v>11</v>
      </c>
      <c r="L1902" s="47" t="s">
        <v>42</v>
      </c>
      <c r="M1902" s="20"/>
    </row>
    <row r="1903" spans="1:13" x14ac:dyDescent="0.25">
      <c r="A1903" s="47" t="str">
        <f>IF('Hospitalisation Details'!A1903:A4245="?","Unidentified",'Hospitalisation Details'!A1903)</f>
        <v>Id436</v>
      </c>
      <c r="B1903" s="47">
        <f>IF('Hospitalisation Details'!B1903="?",AVERAGE('Hospitalisation Details'!$B$2:$B$2344),'Hospitalisation Details'!B1903)</f>
        <v>1975</v>
      </c>
      <c r="C1903" s="79" t="str">
        <f>IF(OR(('Hospitalisation Details'!C1903="?"),ISBLANK('Hospitalisation Details'!C1903:C4245)),"Sep",'Hospitalisation Details'!C1903)</f>
        <v>Nov</v>
      </c>
      <c r="D1903" s="70">
        <v>13</v>
      </c>
      <c r="E1903" s="47" t="s">
        <v>1936</v>
      </c>
      <c r="F1903" s="80" t="s">
        <v>7803</v>
      </c>
      <c r="G1903" s="70">
        <v>47</v>
      </c>
      <c r="H1903" s="47">
        <v>1</v>
      </c>
      <c r="I1903" s="48">
        <v>23401.31</v>
      </c>
      <c r="J1903" s="47" t="s">
        <v>11</v>
      </c>
      <c r="K1903" s="47" t="s">
        <v>12</v>
      </c>
      <c r="L1903" s="47" t="s">
        <v>247</v>
      </c>
      <c r="M1903" s="20"/>
    </row>
    <row r="1904" spans="1:13" x14ac:dyDescent="0.25">
      <c r="A1904" s="47" t="str">
        <f>IF('Hospitalisation Details'!A1904:A4246="?","Unidentified",'Hospitalisation Details'!A1904)</f>
        <v>Id435</v>
      </c>
      <c r="B1904" s="47">
        <f>IF('Hospitalisation Details'!B1904="?",AVERAGE('Hospitalisation Details'!$B$2:$B$2344),'Hospitalisation Details'!B1904)</f>
        <v>1983</v>
      </c>
      <c r="C1904" s="79" t="str">
        <f>IF(OR(('Hospitalisation Details'!C1904="?"),ISBLANK('Hospitalisation Details'!C1904:C4246)),"Sep",'Hospitalisation Details'!C1904)</f>
        <v>Aug</v>
      </c>
      <c r="D1904" s="70">
        <v>26</v>
      </c>
      <c r="E1904" s="47" t="s">
        <v>1937</v>
      </c>
      <c r="F1904" s="80" t="s">
        <v>7804</v>
      </c>
      <c r="G1904" s="70">
        <v>39</v>
      </c>
      <c r="H1904" s="47">
        <v>2</v>
      </c>
      <c r="I1904" s="48">
        <v>23563.02</v>
      </c>
      <c r="J1904" s="47" t="s">
        <v>11</v>
      </c>
      <c r="K1904" s="47" t="s">
        <v>11</v>
      </c>
      <c r="L1904" s="47" t="s">
        <v>13</v>
      </c>
      <c r="M1904" s="20"/>
    </row>
    <row r="1905" spans="1:13" x14ac:dyDescent="0.25">
      <c r="A1905" s="47" t="str">
        <f>IF('Hospitalisation Details'!A1905:A4247="?","Unidentified",'Hospitalisation Details'!A1905)</f>
        <v>Id434</v>
      </c>
      <c r="B1905" s="47">
        <f>IF('Hospitalisation Details'!B1905="?",AVERAGE('Hospitalisation Details'!$B$2:$B$2344),'Hospitalisation Details'!B1905)</f>
        <v>1974</v>
      </c>
      <c r="C1905" s="79" t="str">
        <f>IF(OR(('Hospitalisation Details'!C1905="?"),ISBLANK('Hospitalisation Details'!C1905:C4247)),"Sep",'Hospitalisation Details'!C1905)</f>
        <v>Jun</v>
      </c>
      <c r="D1905" s="70">
        <v>2</v>
      </c>
      <c r="E1905" s="47" t="s">
        <v>1938</v>
      </c>
      <c r="F1905" s="80" t="s">
        <v>7805</v>
      </c>
      <c r="G1905" s="70">
        <v>49</v>
      </c>
      <c r="H1905" s="47">
        <v>1</v>
      </c>
      <c r="I1905" s="48">
        <v>23568.27</v>
      </c>
      <c r="J1905" s="47" t="s">
        <v>11</v>
      </c>
      <c r="K1905" s="47" t="s">
        <v>11</v>
      </c>
      <c r="L1905" s="47" t="s">
        <v>42</v>
      </c>
      <c r="M1905" s="20"/>
    </row>
    <row r="1906" spans="1:13" x14ac:dyDescent="0.25">
      <c r="A1906" s="47" t="str">
        <f>IF('Hospitalisation Details'!A1906:A4248="?","Unidentified",'Hospitalisation Details'!A1906)</f>
        <v>Id433</v>
      </c>
      <c r="B1906" s="47">
        <f>IF('Hospitalisation Details'!B1906="?",AVERAGE('Hospitalisation Details'!$B$2:$B$2344),'Hospitalisation Details'!B1906)</f>
        <v>1973</v>
      </c>
      <c r="C1906" s="79" t="str">
        <f>IF(OR(('Hospitalisation Details'!C1906="?"),ISBLANK('Hospitalisation Details'!C1906:C4248)),"Sep",'Hospitalisation Details'!C1906)</f>
        <v>Jun</v>
      </c>
      <c r="D1906" s="70">
        <v>27</v>
      </c>
      <c r="E1906" s="47" t="s">
        <v>1939</v>
      </c>
      <c r="F1906" s="80" t="s">
        <v>7806</v>
      </c>
      <c r="G1906" s="70">
        <v>49</v>
      </c>
      <c r="H1906" s="47">
        <v>2</v>
      </c>
      <c r="I1906" s="48">
        <v>23807.24</v>
      </c>
      <c r="J1906" s="47" t="s">
        <v>11</v>
      </c>
      <c r="K1906" s="47" t="s">
        <v>12</v>
      </c>
      <c r="L1906" s="47" t="s">
        <v>23</v>
      </c>
      <c r="M1906" s="20"/>
    </row>
    <row r="1907" spans="1:13" x14ac:dyDescent="0.25">
      <c r="A1907" s="47" t="str">
        <f>IF('Hospitalisation Details'!A1907:A4249="?","Unidentified",'Hospitalisation Details'!A1907)</f>
        <v>Id432</v>
      </c>
      <c r="B1907" s="47">
        <f>IF('Hospitalisation Details'!B1907="?",AVERAGE('Hospitalisation Details'!$B$2:$B$2344),'Hospitalisation Details'!B1907)</f>
        <v>1970</v>
      </c>
      <c r="C1907" s="79" t="str">
        <f>IF(OR(('Hospitalisation Details'!C1907="?"),ISBLANK('Hospitalisation Details'!C1907:C4249)),"Sep",'Hospitalisation Details'!C1907)</f>
        <v>Aug</v>
      </c>
      <c r="D1907" s="70">
        <v>8</v>
      </c>
      <c r="E1907" s="47" t="s">
        <v>1940</v>
      </c>
      <c r="F1907" s="80" t="s">
        <v>7807</v>
      </c>
      <c r="G1907" s="70">
        <v>52</v>
      </c>
      <c r="H1907" s="47">
        <v>1</v>
      </c>
      <c r="I1907" s="48">
        <v>23887.66</v>
      </c>
      <c r="J1907" s="47" t="s">
        <v>11</v>
      </c>
      <c r="K1907" s="47" t="s">
        <v>12</v>
      </c>
      <c r="L1907" s="47" t="s">
        <v>23</v>
      </c>
      <c r="M1907" s="20"/>
    </row>
    <row r="1908" spans="1:13" x14ac:dyDescent="0.25">
      <c r="A1908" s="47" t="str">
        <f>IF('Hospitalisation Details'!A1908:A4250="?","Unidentified",'Hospitalisation Details'!A1908)</f>
        <v>Id431</v>
      </c>
      <c r="B1908" s="47">
        <f>IF('Hospitalisation Details'!B1908="?",AVERAGE('Hospitalisation Details'!$B$2:$B$2344),'Hospitalisation Details'!B1908)</f>
        <v>1971</v>
      </c>
      <c r="C1908" s="79" t="str">
        <f>IF(OR(('Hospitalisation Details'!C1908="?"),ISBLANK('Hospitalisation Details'!C1908:C4250)),"Sep",'Hospitalisation Details'!C1908)</f>
        <v>Jul</v>
      </c>
      <c r="D1908" s="70">
        <v>10</v>
      </c>
      <c r="E1908" s="47" t="s">
        <v>1941</v>
      </c>
      <c r="F1908" s="80" t="s">
        <v>7808</v>
      </c>
      <c r="G1908" s="70">
        <v>51</v>
      </c>
      <c r="H1908" s="47">
        <v>2</v>
      </c>
      <c r="I1908" s="48">
        <v>23967.38</v>
      </c>
      <c r="J1908" s="47" t="s">
        <v>11</v>
      </c>
      <c r="K1908" s="47" t="s">
        <v>11</v>
      </c>
      <c r="L1908" s="47" t="s">
        <v>23</v>
      </c>
      <c r="M1908" s="20"/>
    </row>
    <row r="1909" spans="1:13" x14ac:dyDescent="0.25">
      <c r="A1909" s="47" t="str">
        <f>IF('Hospitalisation Details'!A1909:A4251="?","Unidentified",'Hospitalisation Details'!A1909)</f>
        <v>Id430</v>
      </c>
      <c r="B1909" s="47">
        <f>IF('Hospitalisation Details'!B1909="?",AVERAGE('Hospitalisation Details'!$B$2:$B$2344),'Hospitalisation Details'!B1909)</f>
        <v>2003</v>
      </c>
      <c r="C1909" s="79" t="str">
        <f>IF(OR(('Hospitalisation Details'!C1909="?"),ISBLANK('Hospitalisation Details'!C1909:C4251)),"Sep",'Hospitalisation Details'!C1909)</f>
        <v>Dec</v>
      </c>
      <c r="D1909" s="70">
        <v>30</v>
      </c>
      <c r="E1909" s="47" t="s">
        <v>1942</v>
      </c>
      <c r="F1909" s="80" t="s">
        <v>6201</v>
      </c>
      <c r="G1909" s="70">
        <v>19</v>
      </c>
      <c r="H1909" s="47">
        <v>2</v>
      </c>
      <c r="I1909" s="48">
        <v>24059.68</v>
      </c>
      <c r="J1909" s="47" t="s">
        <v>11</v>
      </c>
      <c r="K1909" s="47" t="s">
        <v>11</v>
      </c>
      <c r="L1909" s="47" t="s">
        <v>23</v>
      </c>
      <c r="M1909" s="20"/>
    </row>
    <row r="1910" spans="1:13" x14ac:dyDescent="0.25">
      <c r="A1910" s="47" t="str">
        <f>IF('Hospitalisation Details'!A1910:A4252="?","Unidentified",'Hospitalisation Details'!A1910)</f>
        <v>Id429</v>
      </c>
      <c r="B1910" s="47">
        <f>IF('Hospitalisation Details'!B1910="?",AVERAGE('Hospitalisation Details'!$B$2:$B$2344),'Hospitalisation Details'!B1910)</f>
        <v>1973</v>
      </c>
      <c r="C1910" s="79" t="str">
        <f>IF(OR(('Hospitalisation Details'!C1910="?"),ISBLANK('Hospitalisation Details'!C1910:C4252)),"Sep",'Hospitalisation Details'!C1910)</f>
        <v>Jun</v>
      </c>
      <c r="D1910" s="70">
        <v>13</v>
      </c>
      <c r="E1910" s="47" t="s">
        <v>1943</v>
      </c>
      <c r="F1910" s="80" t="s">
        <v>7809</v>
      </c>
      <c r="G1910" s="70">
        <v>49</v>
      </c>
      <c r="H1910" s="47">
        <v>3</v>
      </c>
      <c r="I1910" s="48">
        <v>24106.91</v>
      </c>
      <c r="J1910" s="47" t="s">
        <v>11</v>
      </c>
      <c r="K1910" s="47" t="s">
        <v>11</v>
      </c>
      <c r="L1910" s="47" t="s">
        <v>247</v>
      </c>
      <c r="M1910" s="20"/>
    </row>
    <row r="1911" spans="1:13" x14ac:dyDescent="0.25">
      <c r="A1911" s="47" t="str">
        <f>IF('Hospitalisation Details'!A1911:A4253="?","Unidentified",'Hospitalisation Details'!A1911)</f>
        <v>Id428</v>
      </c>
      <c r="B1911" s="47">
        <f>IF('Hospitalisation Details'!B1911="?",AVERAGE('Hospitalisation Details'!$B$2:$B$2344),'Hospitalisation Details'!B1911)</f>
        <v>1974</v>
      </c>
      <c r="C1911" s="79" t="str">
        <f>IF(OR(('Hospitalisation Details'!C1911="?"),ISBLANK('Hospitalisation Details'!C1911:C4253)),"Sep",'Hospitalisation Details'!C1911)</f>
        <v>Sep</v>
      </c>
      <c r="D1911" s="70">
        <v>10</v>
      </c>
      <c r="E1911" s="47" t="s">
        <v>1944</v>
      </c>
      <c r="F1911" s="80" t="s">
        <v>7810</v>
      </c>
      <c r="G1911" s="70">
        <v>48</v>
      </c>
      <c r="H1911" s="47">
        <v>3</v>
      </c>
      <c r="I1911" s="48">
        <v>24180.93</v>
      </c>
      <c r="J1911" s="47" t="s">
        <v>11</v>
      </c>
      <c r="K1911" s="47" t="s">
        <v>16</v>
      </c>
      <c r="L1911" s="47" t="s">
        <v>13</v>
      </c>
      <c r="M1911" s="20"/>
    </row>
    <row r="1912" spans="1:13" x14ac:dyDescent="0.25">
      <c r="A1912" s="47" t="str">
        <f>IF('Hospitalisation Details'!A1912:A4254="?","Unidentified",'Hospitalisation Details'!A1912)</f>
        <v>Id427</v>
      </c>
      <c r="B1912" s="47">
        <f>IF('Hospitalisation Details'!B1912="?",AVERAGE('Hospitalisation Details'!$B$2:$B$2344),'Hospitalisation Details'!B1912)</f>
        <v>1964</v>
      </c>
      <c r="C1912" s="79" t="str">
        <f>IF(OR(('Hospitalisation Details'!C1912="?"),ISBLANK('Hospitalisation Details'!C1912:C4254)),"Sep",'Hospitalisation Details'!C1912)</f>
        <v>Dec</v>
      </c>
      <c r="D1912" s="70">
        <v>16</v>
      </c>
      <c r="E1912" s="47" t="s">
        <v>1945</v>
      </c>
      <c r="F1912" s="80" t="s">
        <v>7811</v>
      </c>
      <c r="G1912" s="70">
        <v>58</v>
      </c>
      <c r="H1912" s="47">
        <v>0</v>
      </c>
      <c r="I1912" s="48">
        <v>24227.34</v>
      </c>
      <c r="J1912" s="47" t="s">
        <v>11</v>
      </c>
      <c r="K1912" s="47" t="s">
        <v>16</v>
      </c>
      <c r="L1912" s="47" t="s">
        <v>13</v>
      </c>
      <c r="M1912" s="20"/>
    </row>
    <row r="1913" spans="1:13" x14ac:dyDescent="0.25">
      <c r="A1913" s="47" t="str">
        <f>IF('Hospitalisation Details'!A1913:A4255="?","Unidentified",'Hospitalisation Details'!A1913)</f>
        <v>Id426</v>
      </c>
      <c r="B1913" s="47">
        <f>IF('Hospitalisation Details'!B1913="?",AVERAGE('Hospitalisation Details'!$B$2:$B$2344),'Hospitalisation Details'!B1913)</f>
        <v>2004</v>
      </c>
      <c r="C1913" s="79" t="str">
        <f>IF(OR(('Hospitalisation Details'!C1913="?"),ISBLANK('Hospitalisation Details'!C1913:C4255)),"Sep",'Hospitalisation Details'!C1913)</f>
        <v>Aug</v>
      </c>
      <c r="D1913" s="70">
        <v>3</v>
      </c>
      <c r="E1913" s="47" t="s">
        <v>1946</v>
      </c>
      <c r="F1913" s="80" t="s">
        <v>7812</v>
      </c>
      <c r="G1913" s="70">
        <v>18</v>
      </c>
      <c r="H1913" s="47">
        <v>0</v>
      </c>
      <c r="I1913" s="48">
        <v>24294.02</v>
      </c>
      <c r="J1913" s="47" t="s">
        <v>11</v>
      </c>
      <c r="K1913" s="47" t="s">
        <v>16</v>
      </c>
      <c r="L1913" s="47" t="s">
        <v>42</v>
      </c>
      <c r="M1913" s="20"/>
    </row>
    <row r="1914" spans="1:13" x14ac:dyDescent="0.25">
      <c r="A1914" s="47" t="str">
        <f>IF('Hospitalisation Details'!A1914:A4256="?","Unidentified",'Hospitalisation Details'!A1914)</f>
        <v>Id425</v>
      </c>
      <c r="B1914" s="47">
        <f>IF('Hospitalisation Details'!B1914="?",AVERAGE('Hospitalisation Details'!$B$2:$B$2344),'Hospitalisation Details'!B1914)</f>
        <v>1999</v>
      </c>
      <c r="C1914" s="79" t="str">
        <f>IF(OR(('Hospitalisation Details'!C1914="?"),ISBLANK('Hospitalisation Details'!C1914:C4256)),"Sep",'Hospitalisation Details'!C1914)</f>
        <v>Oct</v>
      </c>
      <c r="D1914" s="70">
        <v>7</v>
      </c>
      <c r="E1914" s="47" t="s">
        <v>1947</v>
      </c>
      <c r="F1914" s="80" t="s">
        <v>7813</v>
      </c>
      <c r="G1914" s="70">
        <v>23</v>
      </c>
      <c r="H1914" s="47">
        <v>0</v>
      </c>
      <c r="I1914" s="48">
        <v>24387.74</v>
      </c>
      <c r="J1914" s="47" t="s">
        <v>11</v>
      </c>
      <c r="K1914" s="47" t="s">
        <v>16</v>
      </c>
      <c r="L1914" s="47" t="s">
        <v>42</v>
      </c>
      <c r="M1914" s="20"/>
    </row>
    <row r="1915" spans="1:13" x14ac:dyDescent="0.25">
      <c r="A1915" s="47" t="str">
        <f>IF('Hospitalisation Details'!A1915:A4257="?","Unidentified",'Hospitalisation Details'!A1915)</f>
        <v>Id424</v>
      </c>
      <c r="B1915" s="47">
        <f>IF('Hospitalisation Details'!B1915="?",AVERAGE('Hospitalisation Details'!$B$2:$B$2344),'Hospitalisation Details'!B1915)</f>
        <v>1970</v>
      </c>
      <c r="C1915" s="79" t="str">
        <f>IF(OR(('Hospitalisation Details'!C1915="?"),ISBLANK('Hospitalisation Details'!C1915:C4257)),"Sep",'Hospitalisation Details'!C1915)</f>
        <v>Nov</v>
      </c>
      <c r="D1915" s="70">
        <v>30</v>
      </c>
      <c r="E1915" s="47" t="s">
        <v>1948</v>
      </c>
      <c r="F1915" s="80" t="s">
        <v>7814</v>
      </c>
      <c r="G1915" s="70">
        <v>52</v>
      </c>
      <c r="H1915" s="47">
        <v>0</v>
      </c>
      <c r="I1915" s="48">
        <v>24393.62</v>
      </c>
      <c r="J1915" s="47" t="s">
        <v>11</v>
      </c>
      <c r="K1915" s="47" t="s">
        <v>12</v>
      </c>
      <c r="L1915" s="47" t="s">
        <v>23</v>
      </c>
      <c r="M1915" s="20"/>
    </row>
    <row r="1916" spans="1:13" x14ac:dyDescent="0.25">
      <c r="A1916" s="47" t="str">
        <f>IF('Hospitalisation Details'!A1916:A4258="?","Unidentified",'Hospitalisation Details'!A1916)</f>
        <v>Id423</v>
      </c>
      <c r="B1916" s="47">
        <f>IF('Hospitalisation Details'!B1916="?",AVERAGE('Hospitalisation Details'!$B$2:$B$2344),'Hospitalisation Details'!B1916)</f>
        <v>1968</v>
      </c>
      <c r="C1916" s="79" t="str">
        <f>IF(OR(('Hospitalisation Details'!C1916="?"),ISBLANK('Hospitalisation Details'!C1916:C4258)),"Sep",'Hospitalisation Details'!C1916)</f>
        <v>Jul</v>
      </c>
      <c r="D1916" s="70">
        <v>6</v>
      </c>
      <c r="E1916" s="47" t="s">
        <v>1949</v>
      </c>
      <c r="F1916" s="80" t="s">
        <v>7815</v>
      </c>
      <c r="G1916" s="70">
        <v>54</v>
      </c>
      <c r="H1916" s="47">
        <v>0</v>
      </c>
      <c r="I1916" s="48">
        <v>24476.48</v>
      </c>
      <c r="J1916" s="47" t="s">
        <v>11</v>
      </c>
      <c r="K1916" s="47" t="s">
        <v>11</v>
      </c>
      <c r="L1916" s="47" t="s">
        <v>23</v>
      </c>
      <c r="M1916" s="20"/>
    </row>
    <row r="1917" spans="1:13" x14ac:dyDescent="0.25">
      <c r="A1917" s="47" t="str">
        <f>IF('Hospitalisation Details'!A1917:A4259="?","Unidentified",'Hospitalisation Details'!A1917)</f>
        <v>Id422</v>
      </c>
      <c r="B1917" s="47">
        <f>IF('Hospitalisation Details'!B1917="?",AVERAGE('Hospitalisation Details'!$B$2:$B$2344),'Hospitalisation Details'!B1917)</f>
        <v>1961</v>
      </c>
      <c r="C1917" s="79" t="str">
        <f>IF(OR(('Hospitalisation Details'!C1917="?"),ISBLANK('Hospitalisation Details'!C1917:C4259)),"Sep",'Hospitalisation Details'!C1917)</f>
        <v>Oct</v>
      </c>
      <c r="D1917" s="70">
        <v>21</v>
      </c>
      <c r="E1917" s="47" t="s">
        <v>1950</v>
      </c>
      <c r="F1917" s="80" t="s">
        <v>7816</v>
      </c>
      <c r="G1917" s="70">
        <v>61</v>
      </c>
      <c r="H1917" s="47">
        <v>0</v>
      </c>
      <c r="I1917" s="48">
        <v>24513.09</v>
      </c>
      <c r="J1917" s="47" t="s">
        <v>11</v>
      </c>
      <c r="K1917" s="47" t="s">
        <v>11</v>
      </c>
      <c r="L1917" s="47" t="s">
        <v>13</v>
      </c>
      <c r="M1917" s="20"/>
    </row>
    <row r="1918" spans="1:13" x14ac:dyDescent="0.25">
      <c r="A1918" s="47" t="str">
        <f>IF('Hospitalisation Details'!A1918:A4260="?","Unidentified",'Hospitalisation Details'!A1918)</f>
        <v>Id421</v>
      </c>
      <c r="B1918" s="47">
        <f>IF('Hospitalisation Details'!B1918="?",AVERAGE('Hospitalisation Details'!$B$2:$B$2344),'Hospitalisation Details'!B1918)</f>
        <v>1972</v>
      </c>
      <c r="C1918" s="79" t="str">
        <f>IF(OR(('Hospitalisation Details'!C1918="?"),ISBLANK('Hospitalisation Details'!C1918:C4260)),"Sep",'Hospitalisation Details'!C1918)</f>
        <v>Sep</v>
      </c>
      <c r="D1918" s="70">
        <v>14</v>
      </c>
      <c r="E1918" s="47" t="s">
        <v>1951</v>
      </c>
      <c r="F1918" s="80" t="s">
        <v>7194</v>
      </c>
      <c r="G1918" s="70">
        <v>50</v>
      </c>
      <c r="H1918" s="47">
        <v>1</v>
      </c>
      <c r="I1918" s="48">
        <v>24520.26</v>
      </c>
      <c r="J1918" s="47" t="s">
        <v>11</v>
      </c>
      <c r="K1918" s="47" t="s">
        <v>12</v>
      </c>
      <c r="L1918" s="47" t="s">
        <v>42</v>
      </c>
      <c r="M1918" s="20"/>
    </row>
    <row r="1919" spans="1:13" x14ac:dyDescent="0.25">
      <c r="A1919" s="47" t="str">
        <f>IF('Hospitalisation Details'!A1919:A4261="?","Unidentified",'Hospitalisation Details'!A1919)</f>
        <v>Id420</v>
      </c>
      <c r="B1919" s="47">
        <f>IF('Hospitalisation Details'!B1919="?",AVERAGE('Hospitalisation Details'!$B$2:$B$2344),'Hospitalisation Details'!B1919)</f>
        <v>1975</v>
      </c>
      <c r="C1919" s="79" t="str">
        <f>IF(OR(('Hospitalisation Details'!C1919="?"),ISBLANK('Hospitalisation Details'!C1919:C4261)),"Sep",'Hospitalisation Details'!C1919)</f>
        <v>Jun</v>
      </c>
      <c r="D1919" s="70">
        <v>13</v>
      </c>
      <c r="E1919" s="47" t="s">
        <v>1952</v>
      </c>
      <c r="F1919" s="80" t="s">
        <v>7817</v>
      </c>
      <c r="G1919" s="70">
        <v>47</v>
      </c>
      <c r="H1919" s="47">
        <v>2</v>
      </c>
      <c r="I1919" s="48">
        <v>24535.7</v>
      </c>
      <c r="J1919" s="47" t="s">
        <v>11</v>
      </c>
      <c r="K1919" s="47" t="s">
        <v>11</v>
      </c>
      <c r="L1919" s="47" t="s">
        <v>23</v>
      </c>
      <c r="M1919" s="20"/>
    </row>
    <row r="1920" spans="1:13" x14ac:dyDescent="0.25">
      <c r="A1920" s="47" t="str">
        <f>IF('Hospitalisation Details'!A1920:A4262="?","Unidentified",'Hospitalisation Details'!A1920)</f>
        <v>Id419</v>
      </c>
      <c r="B1920" s="47">
        <f>IF('Hospitalisation Details'!B1920="?",AVERAGE('Hospitalisation Details'!$B$2:$B$2344),'Hospitalisation Details'!B1920)</f>
        <v>1976</v>
      </c>
      <c r="C1920" s="79" t="str">
        <f>IF(OR(('Hospitalisation Details'!C1920="?"),ISBLANK('Hospitalisation Details'!C1920:C4262)),"Sep",'Hospitalisation Details'!C1920)</f>
        <v>Oct</v>
      </c>
      <c r="D1920" s="70">
        <v>12</v>
      </c>
      <c r="E1920" s="47" t="s">
        <v>1953</v>
      </c>
      <c r="F1920" s="80" t="s">
        <v>7818</v>
      </c>
      <c r="G1920" s="70">
        <v>46</v>
      </c>
      <c r="H1920" s="47">
        <v>0</v>
      </c>
      <c r="I1920" s="48">
        <v>24603.05</v>
      </c>
      <c r="J1920" s="47" t="s">
        <v>11</v>
      </c>
      <c r="K1920" s="47" t="s">
        <v>11</v>
      </c>
      <c r="L1920" s="47" t="s">
        <v>42</v>
      </c>
      <c r="M1920" s="20"/>
    </row>
    <row r="1921" spans="1:13" x14ac:dyDescent="0.25">
      <c r="A1921" s="47" t="str">
        <f>IF('Hospitalisation Details'!A1921:A4263="?","Unidentified",'Hospitalisation Details'!A1921)</f>
        <v>Id418</v>
      </c>
      <c r="B1921" s="47">
        <f>IF('Hospitalisation Details'!B1921="?",AVERAGE('Hospitalisation Details'!$B$2:$B$2344),'Hospitalisation Details'!B1921)</f>
        <v>1970</v>
      </c>
      <c r="C1921" s="79" t="str">
        <f>IF(OR(('Hospitalisation Details'!C1921="?"),ISBLANK('Hospitalisation Details'!C1921:C4263)),"Sep",'Hospitalisation Details'!C1921)</f>
        <v>Jun</v>
      </c>
      <c r="D1921" s="70">
        <v>12</v>
      </c>
      <c r="E1921" s="47" t="s">
        <v>1954</v>
      </c>
      <c r="F1921" s="80" t="s">
        <v>7819</v>
      </c>
      <c r="G1921" s="70">
        <v>52</v>
      </c>
      <c r="H1921" s="47">
        <v>2</v>
      </c>
      <c r="I1921" s="48">
        <v>24667.42</v>
      </c>
      <c r="J1921" s="47" t="s">
        <v>11</v>
      </c>
      <c r="K1921" s="47" t="s">
        <v>12</v>
      </c>
      <c r="L1921" s="47" t="s">
        <v>13</v>
      </c>
      <c r="M1921" s="20"/>
    </row>
    <row r="1922" spans="1:13" x14ac:dyDescent="0.25">
      <c r="A1922" s="47" t="str">
        <f>IF('Hospitalisation Details'!A1922:A4264="?","Unidentified",'Hospitalisation Details'!A1922)</f>
        <v>Id417</v>
      </c>
      <c r="B1922" s="47">
        <f>IF('Hospitalisation Details'!B1922="?",AVERAGE('Hospitalisation Details'!$B$2:$B$2344),'Hospitalisation Details'!B1922)</f>
        <v>1996</v>
      </c>
      <c r="C1922" s="79" t="str">
        <f>IF(OR(('Hospitalisation Details'!C1922="?"),ISBLANK('Hospitalisation Details'!C1922:C4264)),"Sep",'Hospitalisation Details'!C1922)</f>
        <v>Aug</v>
      </c>
      <c r="D1922" s="70">
        <v>28</v>
      </c>
      <c r="E1922" s="47" t="s">
        <v>1955</v>
      </c>
      <c r="F1922" s="80" t="s">
        <v>7820</v>
      </c>
      <c r="G1922" s="70">
        <v>26</v>
      </c>
      <c r="H1922" s="47">
        <v>4</v>
      </c>
      <c r="I1922" s="48">
        <v>24671.66</v>
      </c>
      <c r="J1922" s="47" t="s">
        <v>11</v>
      </c>
      <c r="K1922" s="47" t="s">
        <v>16</v>
      </c>
      <c r="L1922" s="47" t="s">
        <v>247</v>
      </c>
      <c r="M1922" s="20"/>
    </row>
    <row r="1923" spans="1:13" x14ac:dyDescent="0.25">
      <c r="A1923" s="47" t="str">
        <f>IF('Hospitalisation Details'!A1923:A4265="?","Unidentified",'Hospitalisation Details'!A1923)</f>
        <v>Id416</v>
      </c>
      <c r="B1923" s="47">
        <f>IF('Hospitalisation Details'!B1923="?",AVERAGE('Hospitalisation Details'!$B$2:$B$2344),'Hospitalisation Details'!B1923)</f>
        <v>1992</v>
      </c>
      <c r="C1923" s="79" t="str">
        <f>IF(OR(('Hospitalisation Details'!C1923="?"),ISBLANK('Hospitalisation Details'!C1923:C4265)),"Sep",'Hospitalisation Details'!C1923)</f>
        <v>Oct</v>
      </c>
      <c r="D1923" s="70">
        <v>11</v>
      </c>
      <c r="E1923" s="47" t="s">
        <v>1956</v>
      </c>
      <c r="F1923" s="80" t="s">
        <v>6481</v>
      </c>
      <c r="G1923" s="70">
        <v>30</v>
      </c>
      <c r="H1923" s="47">
        <v>0</v>
      </c>
      <c r="I1923" s="48">
        <v>24795.040000000001</v>
      </c>
      <c r="J1923" s="47" t="s">
        <v>11</v>
      </c>
      <c r="K1923" s="47" t="s">
        <v>12</v>
      </c>
      <c r="L1923" s="47" t="s">
        <v>42</v>
      </c>
      <c r="M1923" s="20"/>
    </row>
    <row r="1924" spans="1:13" x14ac:dyDescent="0.25">
      <c r="A1924" s="47" t="str">
        <f>IF('Hospitalisation Details'!A1924:A4266="?","Unidentified",'Hospitalisation Details'!A1924)</f>
        <v>Id415</v>
      </c>
      <c r="B1924" s="47">
        <f>IF('Hospitalisation Details'!B1924="?",AVERAGE('Hospitalisation Details'!$B$2:$B$2344),'Hospitalisation Details'!B1924)</f>
        <v>1994</v>
      </c>
      <c r="C1924" s="79" t="str">
        <f>IF(OR(('Hospitalisation Details'!C1924="?"),ISBLANK('Hospitalisation Details'!C1924:C4266)),"Sep",'Hospitalisation Details'!C1924)</f>
        <v>Sep</v>
      </c>
      <c r="D1924" s="70">
        <v>9</v>
      </c>
      <c r="E1924" s="47" t="s">
        <v>1957</v>
      </c>
      <c r="F1924" s="80" t="s">
        <v>7821</v>
      </c>
      <c r="G1924" s="70">
        <v>28</v>
      </c>
      <c r="H1924" s="47">
        <v>0</v>
      </c>
      <c r="I1924" s="48">
        <v>24817.25</v>
      </c>
      <c r="J1924" s="47" t="s">
        <v>11</v>
      </c>
      <c r="K1924" s="47" t="s">
        <v>11</v>
      </c>
      <c r="L1924" s="47" t="s">
        <v>42</v>
      </c>
      <c r="M1924" s="20"/>
    </row>
    <row r="1925" spans="1:13" x14ac:dyDescent="0.25">
      <c r="A1925" s="47" t="str">
        <f>IF('Hospitalisation Details'!A1925:A4267="?","Unidentified",'Hospitalisation Details'!A1925)</f>
        <v>Id414</v>
      </c>
      <c r="B1925" s="47">
        <f>IF('Hospitalisation Details'!B1925="?",AVERAGE('Hospitalisation Details'!$B$2:$B$2344),'Hospitalisation Details'!B1925)</f>
        <v>1995</v>
      </c>
      <c r="C1925" s="79" t="str">
        <f>IF(OR(('Hospitalisation Details'!C1925="?"),ISBLANK('Hospitalisation Details'!C1925:C4267)),"Sep",'Hospitalisation Details'!C1925)</f>
        <v>Jun</v>
      </c>
      <c r="D1925" s="70">
        <v>10</v>
      </c>
      <c r="E1925" s="47" t="s">
        <v>1958</v>
      </c>
      <c r="F1925" s="80" t="s">
        <v>7822</v>
      </c>
      <c r="G1925" s="70">
        <v>27</v>
      </c>
      <c r="H1925" s="47">
        <v>0</v>
      </c>
      <c r="I1925" s="48">
        <v>24863.25</v>
      </c>
      <c r="J1925" s="47" t="s">
        <v>11</v>
      </c>
      <c r="K1925" s="47" t="s">
        <v>12</v>
      </c>
      <c r="L1925" s="47" t="s">
        <v>42</v>
      </c>
      <c r="M1925" s="20"/>
    </row>
    <row r="1926" spans="1:13" x14ac:dyDescent="0.25">
      <c r="A1926" s="47" t="str">
        <f>IF('Hospitalisation Details'!A1926:A4268="?","Unidentified",'Hospitalisation Details'!A1926)</f>
        <v>Id413</v>
      </c>
      <c r="B1926" s="47">
        <f>IF('Hospitalisation Details'!B1926="?",AVERAGE('Hospitalisation Details'!$B$2:$B$2344),'Hospitalisation Details'!B1926)</f>
        <v>1970</v>
      </c>
      <c r="C1926" s="79" t="str">
        <f>IF(OR(('Hospitalisation Details'!C1926="?"),ISBLANK('Hospitalisation Details'!C1926:C4268)),"Sep",'Hospitalisation Details'!C1926)</f>
        <v>Nov</v>
      </c>
      <c r="D1926" s="70">
        <v>26</v>
      </c>
      <c r="E1926" s="47" t="s">
        <v>1959</v>
      </c>
      <c r="F1926" s="80" t="s">
        <v>7823</v>
      </c>
      <c r="G1926" s="70">
        <v>52</v>
      </c>
      <c r="H1926" s="47">
        <v>3</v>
      </c>
      <c r="I1926" s="48">
        <v>24869.84</v>
      </c>
      <c r="J1926" s="47" t="s">
        <v>11</v>
      </c>
      <c r="K1926" s="47" t="s">
        <v>11</v>
      </c>
      <c r="L1926" s="47" t="s">
        <v>168</v>
      </c>
      <c r="M1926" s="20"/>
    </row>
    <row r="1927" spans="1:13" x14ac:dyDescent="0.25">
      <c r="A1927" s="47" t="str">
        <f>IF('Hospitalisation Details'!A1927:A4269="?","Unidentified",'Hospitalisation Details'!A1927)</f>
        <v>Id412</v>
      </c>
      <c r="B1927" s="47">
        <f>IF('Hospitalisation Details'!B1927="?",AVERAGE('Hospitalisation Details'!$B$2:$B$2344),'Hospitalisation Details'!B1927)</f>
        <v>1969</v>
      </c>
      <c r="C1927" s="79" t="str">
        <f>IF(OR(('Hospitalisation Details'!C1927="?"),ISBLANK('Hospitalisation Details'!C1927:C4269)),"Sep",'Hospitalisation Details'!C1927)</f>
        <v>Jul</v>
      </c>
      <c r="D1927" s="70">
        <v>23</v>
      </c>
      <c r="E1927" s="47" t="s">
        <v>1960</v>
      </c>
      <c r="F1927" s="80" t="s">
        <v>7824</v>
      </c>
      <c r="G1927" s="70">
        <v>53</v>
      </c>
      <c r="H1927" s="47">
        <v>3</v>
      </c>
      <c r="I1927" s="48">
        <v>24873.38</v>
      </c>
      <c r="J1927" s="47" t="s">
        <v>11</v>
      </c>
      <c r="K1927" s="47" t="s">
        <v>16</v>
      </c>
      <c r="L1927" s="47" t="s">
        <v>247</v>
      </c>
      <c r="M1927" s="20"/>
    </row>
    <row r="1928" spans="1:13" x14ac:dyDescent="0.25">
      <c r="A1928" s="47" t="str">
        <f>IF('Hospitalisation Details'!A1928:A4270="?","Unidentified",'Hospitalisation Details'!A1928)</f>
        <v>Id411</v>
      </c>
      <c r="B1928" s="47">
        <f>IF('Hospitalisation Details'!B1928="?",AVERAGE('Hospitalisation Details'!$B$2:$B$2344),'Hospitalisation Details'!B1928)</f>
        <v>1987</v>
      </c>
      <c r="C1928" s="79" t="str">
        <f>IF(OR(('Hospitalisation Details'!C1928="?"),ISBLANK('Hospitalisation Details'!C1928:C4270)),"Sep",'Hospitalisation Details'!C1928)</f>
        <v>Jun</v>
      </c>
      <c r="D1928" s="70">
        <v>14</v>
      </c>
      <c r="E1928" s="47" t="s">
        <v>1961</v>
      </c>
      <c r="F1928" s="80" t="s">
        <v>7825</v>
      </c>
      <c r="G1928" s="70">
        <v>35</v>
      </c>
      <c r="H1928" s="47">
        <v>2</v>
      </c>
      <c r="I1928" s="48">
        <v>24915.05</v>
      </c>
      <c r="J1928" s="47" t="s">
        <v>11</v>
      </c>
      <c r="K1928" s="47" t="s">
        <v>16</v>
      </c>
      <c r="L1928" s="47" t="s">
        <v>247</v>
      </c>
      <c r="M1928" s="20"/>
    </row>
    <row r="1929" spans="1:13" x14ac:dyDescent="0.25">
      <c r="A1929" s="47" t="str">
        <f>IF('Hospitalisation Details'!A1929:A4271="?","Unidentified",'Hospitalisation Details'!A1929)</f>
        <v>Id410</v>
      </c>
      <c r="B1929" s="47">
        <f>IF('Hospitalisation Details'!B1929="?",AVERAGE('Hospitalisation Details'!$B$2:$B$2344),'Hospitalisation Details'!B1929)</f>
        <v>1975</v>
      </c>
      <c r="C1929" s="79" t="str">
        <f>IF(OR(('Hospitalisation Details'!C1929="?"),ISBLANK('Hospitalisation Details'!C1929:C4271)),"Sep",'Hospitalisation Details'!C1929)</f>
        <v>Nov</v>
      </c>
      <c r="D1929" s="70">
        <v>14</v>
      </c>
      <c r="E1929" s="47" t="s">
        <v>1962</v>
      </c>
      <c r="F1929" s="80" t="s">
        <v>7826</v>
      </c>
      <c r="G1929" s="70">
        <v>47</v>
      </c>
      <c r="H1929" s="47">
        <v>3</v>
      </c>
      <c r="I1929" s="48">
        <v>24915.22</v>
      </c>
      <c r="J1929" s="47" t="s">
        <v>11</v>
      </c>
      <c r="K1929" s="47" t="s">
        <v>12</v>
      </c>
      <c r="L1929" s="47" t="s">
        <v>23</v>
      </c>
      <c r="M1929" s="20"/>
    </row>
    <row r="1930" spans="1:13" x14ac:dyDescent="0.25">
      <c r="A1930" s="47" t="str">
        <f>IF('Hospitalisation Details'!A1930:A4272="?","Unidentified",'Hospitalisation Details'!A1930)</f>
        <v>Id409</v>
      </c>
      <c r="B1930" s="47">
        <f>IF('Hospitalisation Details'!B1930="?",AVERAGE('Hospitalisation Details'!$B$2:$B$2344),'Hospitalisation Details'!B1930)</f>
        <v>1995</v>
      </c>
      <c r="C1930" s="79" t="str">
        <f>IF(OR(('Hospitalisation Details'!C1930="?"),ISBLANK('Hospitalisation Details'!C1930:C4272)),"Sep",'Hospitalisation Details'!C1930)</f>
        <v>Dec</v>
      </c>
      <c r="D1930" s="70">
        <v>4</v>
      </c>
      <c r="E1930" s="47" t="s">
        <v>1963</v>
      </c>
      <c r="F1930" s="80" t="s">
        <v>7827</v>
      </c>
      <c r="G1930" s="70">
        <v>27</v>
      </c>
      <c r="H1930" s="47">
        <v>0</v>
      </c>
      <c r="I1930" s="48">
        <v>25075.97</v>
      </c>
      <c r="J1930" s="47" t="s">
        <v>11</v>
      </c>
      <c r="K1930" s="47" t="s">
        <v>11</v>
      </c>
      <c r="L1930" s="47" t="s">
        <v>42</v>
      </c>
      <c r="M1930" s="20"/>
    </row>
    <row r="1931" spans="1:13" x14ac:dyDescent="0.25">
      <c r="A1931" s="47" t="str">
        <f>IF('Hospitalisation Details'!A1931:A4273="?","Unidentified",'Hospitalisation Details'!A1931)</f>
        <v>Id408</v>
      </c>
      <c r="B1931" s="47">
        <f>IF('Hospitalisation Details'!B1931="?",AVERAGE('Hospitalisation Details'!$B$2:$B$2344),'Hospitalisation Details'!B1931)</f>
        <v>1998</v>
      </c>
      <c r="C1931" s="79" t="str">
        <f>IF(OR(('Hospitalisation Details'!C1931="?"),ISBLANK('Hospitalisation Details'!C1931:C4273)),"Sep",'Hospitalisation Details'!C1931)</f>
        <v>Jun</v>
      </c>
      <c r="D1931" s="70">
        <v>14</v>
      </c>
      <c r="E1931" s="47" t="s">
        <v>1964</v>
      </c>
      <c r="F1931" s="80" t="s">
        <v>7828</v>
      </c>
      <c r="G1931" s="70">
        <v>24</v>
      </c>
      <c r="H1931" s="47">
        <v>0</v>
      </c>
      <c r="I1931" s="48">
        <v>25081.77</v>
      </c>
      <c r="J1931" s="47" t="s">
        <v>11</v>
      </c>
      <c r="K1931" s="47" t="s">
        <v>11</v>
      </c>
      <c r="L1931" s="47" t="s">
        <v>13</v>
      </c>
      <c r="M1931" s="20"/>
    </row>
    <row r="1932" spans="1:13" x14ac:dyDescent="0.25">
      <c r="A1932" s="47" t="str">
        <f>IF('Hospitalisation Details'!A1932:A4274="?","Unidentified",'Hospitalisation Details'!A1932)</f>
        <v>Id407</v>
      </c>
      <c r="B1932" s="47">
        <f>IF('Hospitalisation Details'!B1932="?",AVERAGE('Hospitalisation Details'!$B$2:$B$2344),'Hospitalisation Details'!B1932)</f>
        <v>1998</v>
      </c>
      <c r="C1932" s="79" t="str">
        <f>IF(OR(('Hospitalisation Details'!C1932="?"),ISBLANK('Hospitalisation Details'!C1932:C4274)),"Sep",'Hospitalisation Details'!C1932)</f>
        <v>Nov</v>
      </c>
      <c r="D1932" s="70">
        <v>24</v>
      </c>
      <c r="E1932" s="47" t="s">
        <v>1965</v>
      </c>
      <c r="F1932" s="80" t="s">
        <v>7829</v>
      </c>
      <c r="G1932" s="70">
        <v>24</v>
      </c>
      <c r="H1932" s="47">
        <v>0</v>
      </c>
      <c r="I1932" s="48">
        <v>25127.22</v>
      </c>
      <c r="J1932" s="47" t="s">
        <v>11</v>
      </c>
      <c r="K1932" s="47" t="s">
        <v>12</v>
      </c>
      <c r="L1932" s="47" t="s">
        <v>42</v>
      </c>
      <c r="M1932" s="20"/>
    </row>
    <row r="1933" spans="1:13" x14ac:dyDescent="0.25">
      <c r="A1933" s="47" t="str">
        <f>IF('Hospitalisation Details'!A1933:A4275="?","Unidentified",'Hospitalisation Details'!A1933)</f>
        <v>Id406</v>
      </c>
      <c r="B1933" s="47">
        <f>IF('Hospitalisation Details'!B1933="?",AVERAGE('Hospitalisation Details'!$B$2:$B$2344),'Hospitalisation Details'!B1933)</f>
        <v>1975</v>
      </c>
      <c r="C1933" s="79" t="str">
        <f>IF(OR(('Hospitalisation Details'!C1933="?"),ISBLANK('Hospitalisation Details'!C1933:C4275)),"Sep",'Hospitalisation Details'!C1933)</f>
        <v>Dec</v>
      </c>
      <c r="D1933" s="70">
        <v>14</v>
      </c>
      <c r="E1933" s="47" t="s">
        <v>1966</v>
      </c>
      <c r="F1933" s="80" t="s">
        <v>7830</v>
      </c>
      <c r="G1933" s="70">
        <v>47</v>
      </c>
      <c r="H1933" s="47">
        <v>3</v>
      </c>
      <c r="I1933" s="48">
        <v>25309.49</v>
      </c>
      <c r="J1933" s="47" t="s">
        <v>11</v>
      </c>
      <c r="K1933" s="47" t="s">
        <v>16</v>
      </c>
      <c r="L1933" s="47" t="s">
        <v>42</v>
      </c>
      <c r="M1933" s="20"/>
    </row>
    <row r="1934" spans="1:13" x14ac:dyDescent="0.25">
      <c r="A1934" s="47" t="str">
        <f>IF('Hospitalisation Details'!A1934:A4276="?","Unidentified",'Hospitalisation Details'!A1934)</f>
        <v>Id405</v>
      </c>
      <c r="B1934" s="47">
        <f>IF('Hospitalisation Details'!B1934="?",AVERAGE('Hospitalisation Details'!$B$2:$B$2344),'Hospitalisation Details'!B1934)</f>
        <v>1972</v>
      </c>
      <c r="C1934" s="79" t="str">
        <f>IF(OR(('Hospitalisation Details'!C1934="?"),ISBLANK('Hospitalisation Details'!C1934:C4276)),"Sep",'Hospitalisation Details'!C1934)</f>
        <v>Sep</v>
      </c>
      <c r="D1934" s="70">
        <v>26</v>
      </c>
      <c r="E1934" s="47" t="s">
        <v>1967</v>
      </c>
      <c r="F1934" s="80" t="s">
        <v>7179</v>
      </c>
      <c r="G1934" s="70">
        <v>50</v>
      </c>
      <c r="H1934" s="47">
        <v>2</v>
      </c>
      <c r="I1934" s="48">
        <v>25333.33</v>
      </c>
      <c r="J1934" s="47" t="s">
        <v>11</v>
      </c>
      <c r="K1934" s="47" t="s">
        <v>11</v>
      </c>
      <c r="L1934" s="47" t="s">
        <v>356</v>
      </c>
      <c r="M1934" s="20"/>
    </row>
    <row r="1935" spans="1:13" x14ac:dyDescent="0.25">
      <c r="A1935" s="47" t="str">
        <f>IF('Hospitalisation Details'!A1935:A4277="?","Unidentified",'Hospitalisation Details'!A1935)</f>
        <v>Id404</v>
      </c>
      <c r="B1935" s="47">
        <f>IF('Hospitalisation Details'!B1935="?",AVERAGE('Hospitalisation Details'!$B$2:$B$2344),'Hospitalisation Details'!B1935)</f>
        <v>1968</v>
      </c>
      <c r="C1935" s="79" t="str">
        <f>IF(OR(('Hospitalisation Details'!C1935="?"),ISBLANK('Hospitalisation Details'!C1935:C4277)),"Sep",'Hospitalisation Details'!C1935)</f>
        <v>Aug</v>
      </c>
      <c r="D1935" s="70">
        <v>22</v>
      </c>
      <c r="E1935" s="47" t="s">
        <v>1968</v>
      </c>
      <c r="F1935" s="80" t="s">
        <v>7831</v>
      </c>
      <c r="G1935" s="70">
        <v>54</v>
      </c>
      <c r="H1935" s="47">
        <v>3</v>
      </c>
      <c r="I1935" s="48">
        <v>25382.3</v>
      </c>
      <c r="J1935" s="47" t="s">
        <v>11</v>
      </c>
      <c r="K1935" s="47" t="s">
        <v>11</v>
      </c>
      <c r="L1935" s="47" t="s">
        <v>42</v>
      </c>
      <c r="M1935" s="20"/>
    </row>
    <row r="1936" spans="1:13" x14ac:dyDescent="0.25">
      <c r="A1936" s="47" t="str">
        <f>IF('Hospitalisation Details'!A1936:A4278="?","Unidentified",'Hospitalisation Details'!A1936)</f>
        <v>Id403</v>
      </c>
      <c r="B1936" s="47">
        <f>IF('Hospitalisation Details'!B1936="?",AVERAGE('Hospitalisation Details'!$B$2:$B$2344),'Hospitalisation Details'!B1936)</f>
        <v>1968</v>
      </c>
      <c r="C1936" s="79" t="str">
        <f>IF(OR(('Hospitalisation Details'!C1936="?"),ISBLANK('Hospitalisation Details'!C1936:C4278)),"Sep",'Hospitalisation Details'!C1936)</f>
        <v>Dec</v>
      </c>
      <c r="D1936" s="70">
        <v>11</v>
      </c>
      <c r="E1936" s="47" t="s">
        <v>1969</v>
      </c>
      <c r="F1936" s="80" t="s">
        <v>6813</v>
      </c>
      <c r="G1936" s="70">
        <v>54</v>
      </c>
      <c r="H1936" s="47">
        <v>1</v>
      </c>
      <c r="I1936" s="48">
        <v>25517.11</v>
      </c>
      <c r="J1936" s="47" t="s">
        <v>11</v>
      </c>
      <c r="K1936" s="47" t="s">
        <v>12</v>
      </c>
      <c r="L1936" s="47" t="s">
        <v>356</v>
      </c>
      <c r="M1936" s="20"/>
    </row>
    <row r="1937" spans="1:13" x14ac:dyDescent="0.25">
      <c r="A1937" s="47" t="str">
        <f>IF('Hospitalisation Details'!A1937:A4279="?","Unidentified",'Hospitalisation Details'!A1937)</f>
        <v>Id402</v>
      </c>
      <c r="B1937" s="47">
        <f>IF('Hospitalisation Details'!B1937="?",AVERAGE('Hospitalisation Details'!$B$2:$B$2344),'Hospitalisation Details'!B1937)</f>
        <v>2001</v>
      </c>
      <c r="C1937" s="79" t="str">
        <f>IF(OR(('Hospitalisation Details'!C1937="?"),ISBLANK('Hospitalisation Details'!C1937:C4279)),"Sep",'Hospitalisation Details'!C1937)</f>
        <v>Aug</v>
      </c>
      <c r="D1937" s="70">
        <v>2</v>
      </c>
      <c r="E1937" s="47" t="s">
        <v>1970</v>
      </c>
      <c r="F1937" s="80" t="s">
        <v>7832</v>
      </c>
      <c r="G1937" s="70">
        <v>21</v>
      </c>
      <c r="H1937" s="47">
        <v>0</v>
      </c>
      <c r="I1937" s="48">
        <v>25648.98</v>
      </c>
      <c r="J1937" s="47" t="s">
        <v>11</v>
      </c>
      <c r="K1937" s="47" t="s">
        <v>16</v>
      </c>
      <c r="L1937" s="47" t="s">
        <v>42</v>
      </c>
      <c r="M1937" s="20"/>
    </row>
    <row r="1938" spans="1:13" x14ac:dyDescent="0.25">
      <c r="A1938" s="47" t="str">
        <f>IF('Hospitalisation Details'!A1938:A4280="?","Unidentified",'Hospitalisation Details'!A1938)</f>
        <v>Id401</v>
      </c>
      <c r="B1938" s="47">
        <f>IF('Hospitalisation Details'!B1938="?",AVERAGE('Hospitalisation Details'!$B$2:$B$2344),'Hospitalisation Details'!B1938)</f>
        <v>1972</v>
      </c>
      <c r="C1938" s="79" t="str">
        <f>IF(OR(('Hospitalisation Details'!C1938="?"),ISBLANK('Hospitalisation Details'!C1938:C4280)),"Sep",'Hospitalisation Details'!C1938)</f>
        <v>Jul</v>
      </c>
      <c r="D1938" s="70">
        <v>17</v>
      </c>
      <c r="E1938" s="47" t="s">
        <v>1971</v>
      </c>
      <c r="F1938" s="80" t="s">
        <v>7833</v>
      </c>
      <c r="G1938" s="70">
        <v>50</v>
      </c>
      <c r="H1938" s="47">
        <v>0</v>
      </c>
      <c r="I1938" s="48">
        <v>25656.58</v>
      </c>
      <c r="J1938" s="47" t="s">
        <v>11</v>
      </c>
      <c r="K1938" s="47" t="s">
        <v>12</v>
      </c>
      <c r="L1938" s="47" t="s">
        <v>247</v>
      </c>
      <c r="M1938" s="20"/>
    </row>
    <row r="1939" spans="1:13" x14ac:dyDescent="0.25">
      <c r="A1939" s="47" t="str">
        <f>IF('Hospitalisation Details'!A1939:A4281="?","Unidentified",'Hospitalisation Details'!A1939)</f>
        <v>Id400</v>
      </c>
      <c r="B1939" s="47">
        <f>IF('Hospitalisation Details'!B1939="?",AVERAGE('Hospitalisation Details'!$B$2:$B$2344),'Hospitalisation Details'!B1939)</f>
        <v>1963</v>
      </c>
      <c r="C1939" s="79" t="str">
        <f>IF(OR(('Hospitalisation Details'!C1939="?"),ISBLANK('Hospitalisation Details'!C1939:C4281)),"Sep",'Hospitalisation Details'!C1939)</f>
        <v>Aug</v>
      </c>
      <c r="D1939" s="70">
        <v>21</v>
      </c>
      <c r="E1939" s="47" t="s">
        <v>1972</v>
      </c>
      <c r="F1939" s="80" t="s">
        <v>7834</v>
      </c>
      <c r="G1939" s="70">
        <v>59</v>
      </c>
      <c r="H1939" s="47">
        <v>0</v>
      </c>
      <c r="I1939" s="48">
        <v>25678.78</v>
      </c>
      <c r="J1939" s="47" t="s">
        <v>11</v>
      </c>
      <c r="K1939" s="47" t="s">
        <v>12</v>
      </c>
      <c r="L1939" s="47" t="s">
        <v>23</v>
      </c>
      <c r="M1939" s="20"/>
    </row>
    <row r="1940" spans="1:13" x14ac:dyDescent="0.25">
      <c r="A1940" s="47" t="str">
        <f>IF('Hospitalisation Details'!A1940:A4282="?","Unidentified",'Hospitalisation Details'!A1940)</f>
        <v>Id399</v>
      </c>
      <c r="B1940" s="47">
        <f>IF('Hospitalisation Details'!B1940="?",AVERAGE('Hospitalisation Details'!$B$2:$B$2344),'Hospitalisation Details'!B1940)</f>
        <v>1970</v>
      </c>
      <c r="C1940" s="79" t="str">
        <f>IF(OR(('Hospitalisation Details'!C1940="?"),ISBLANK('Hospitalisation Details'!C1940:C4282)),"Sep",'Hospitalisation Details'!C1940)</f>
        <v>Dec</v>
      </c>
      <c r="D1940" s="70">
        <v>3</v>
      </c>
      <c r="E1940" s="47" t="s">
        <v>1973</v>
      </c>
      <c r="F1940" s="80" t="s">
        <v>7835</v>
      </c>
      <c r="G1940" s="70">
        <v>52</v>
      </c>
      <c r="H1940" s="47">
        <v>3</v>
      </c>
      <c r="I1940" s="48">
        <v>25992.82</v>
      </c>
      <c r="J1940" s="47" t="s">
        <v>11</v>
      </c>
      <c r="K1940" s="47" t="s">
        <v>11</v>
      </c>
      <c r="L1940" s="47" t="s">
        <v>13</v>
      </c>
      <c r="M1940" s="20"/>
    </row>
    <row r="1941" spans="1:13" x14ac:dyDescent="0.25">
      <c r="A1941" s="47" t="str">
        <f>IF('Hospitalisation Details'!A1941:A4283="?","Unidentified",'Hospitalisation Details'!A1941)</f>
        <v>Id398</v>
      </c>
      <c r="B1941" s="47">
        <f>IF('Hospitalisation Details'!B1941="?",AVERAGE('Hospitalisation Details'!$B$2:$B$2344),'Hospitalisation Details'!B1941)</f>
        <v>2001</v>
      </c>
      <c r="C1941" s="79" t="str">
        <f>IF(OR(('Hospitalisation Details'!C1941="?"),ISBLANK('Hospitalisation Details'!C1941:C4283)),"Sep",'Hospitalisation Details'!C1941)</f>
        <v>Jun</v>
      </c>
      <c r="D1941" s="70">
        <v>5</v>
      </c>
      <c r="E1941" s="47" t="s">
        <v>1974</v>
      </c>
      <c r="F1941" s="80" t="s">
        <v>7836</v>
      </c>
      <c r="G1941" s="70">
        <v>22</v>
      </c>
      <c r="H1941" s="47">
        <v>2</v>
      </c>
      <c r="I1941" s="48">
        <v>26018.95</v>
      </c>
      <c r="J1941" s="47" t="s">
        <v>11</v>
      </c>
      <c r="K1941" s="47" t="s">
        <v>11</v>
      </c>
      <c r="L1941" s="47" t="s">
        <v>23</v>
      </c>
      <c r="M1941" s="20"/>
    </row>
    <row r="1942" spans="1:13" x14ac:dyDescent="0.25">
      <c r="A1942" s="47" t="str">
        <f>IF('Hospitalisation Details'!A1942:A4284="?","Unidentified",'Hospitalisation Details'!A1942)</f>
        <v>Id397</v>
      </c>
      <c r="B1942" s="47">
        <f>IF('Hospitalisation Details'!B1942="?",AVERAGE('Hospitalisation Details'!$B$2:$B$2344),'Hospitalisation Details'!B1942)</f>
        <v>2000</v>
      </c>
      <c r="C1942" s="79" t="str">
        <f>IF(OR(('Hospitalisation Details'!C1942="?"),ISBLANK('Hospitalisation Details'!C1942:C4284)),"Sep",'Hospitalisation Details'!C1942)</f>
        <v>Dec</v>
      </c>
      <c r="D1942" s="70">
        <v>26</v>
      </c>
      <c r="E1942" s="47" t="s">
        <v>1975</v>
      </c>
      <c r="F1942" s="80" t="s">
        <v>7837</v>
      </c>
      <c r="G1942" s="70">
        <v>22</v>
      </c>
      <c r="H1942" s="47">
        <v>0</v>
      </c>
      <c r="I1942" s="48">
        <v>26026.97</v>
      </c>
      <c r="J1942" s="47" t="s">
        <v>11</v>
      </c>
      <c r="K1942" s="47" t="s">
        <v>12</v>
      </c>
      <c r="L1942" s="47" t="s">
        <v>42</v>
      </c>
      <c r="M1942" s="20"/>
    </row>
    <row r="1943" spans="1:13" x14ac:dyDescent="0.25">
      <c r="A1943" s="47" t="str">
        <f>IF('Hospitalisation Details'!A1943:A4285="?","Unidentified",'Hospitalisation Details'!A1943)</f>
        <v>Id396</v>
      </c>
      <c r="B1943" s="47">
        <f>IF('Hospitalisation Details'!B1943="?",AVERAGE('Hospitalisation Details'!$B$2:$B$2344),'Hospitalisation Details'!B1943)</f>
        <v>1966</v>
      </c>
      <c r="C1943" s="79" t="str">
        <f>IF(OR(('Hospitalisation Details'!C1943="?"),ISBLANK('Hospitalisation Details'!C1943:C4285)),"Sep",'Hospitalisation Details'!C1943)</f>
        <v>Jul</v>
      </c>
      <c r="D1943" s="70">
        <v>9</v>
      </c>
      <c r="E1943" s="47" t="s">
        <v>1976</v>
      </c>
      <c r="F1943" s="80" t="s">
        <v>6979</v>
      </c>
      <c r="G1943" s="70">
        <v>56</v>
      </c>
      <c r="H1943" s="47">
        <v>1</v>
      </c>
      <c r="I1943" s="48">
        <v>26109.33</v>
      </c>
      <c r="J1943" s="47" t="s">
        <v>11</v>
      </c>
      <c r="K1943" s="47" t="s">
        <v>12</v>
      </c>
      <c r="L1943" s="47" t="s">
        <v>23</v>
      </c>
      <c r="M1943" s="20"/>
    </row>
    <row r="1944" spans="1:13" x14ac:dyDescent="0.25">
      <c r="A1944" s="47" t="str">
        <f>IF('Hospitalisation Details'!A1944:A4286="?","Unidentified",'Hospitalisation Details'!A1944)</f>
        <v>Id395</v>
      </c>
      <c r="B1944" s="47">
        <f>IF('Hospitalisation Details'!B1944="?",AVERAGE('Hospitalisation Details'!$B$2:$B$2344),'Hospitalisation Details'!B1944)</f>
        <v>2002</v>
      </c>
      <c r="C1944" s="79" t="str">
        <f>IF(OR(('Hospitalisation Details'!C1944="?"),ISBLANK('Hospitalisation Details'!C1944:C4286)),"Sep",'Hospitalisation Details'!C1944)</f>
        <v>Oct</v>
      </c>
      <c r="D1944" s="70">
        <v>11</v>
      </c>
      <c r="E1944" s="47" t="s">
        <v>1977</v>
      </c>
      <c r="F1944" s="80" t="s">
        <v>6318</v>
      </c>
      <c r="G1944" s="70">
        <v>20</v>
      </c>
      <c r="H1944" s="47">
        <v>0</v>
      </c>
      <c r="I1944" s="48">
        <v>26125.67</v>
      </c>
      <c r="J1944" s="47" t="s">
        <v>11</v>
      </c>
      <c r="K1944" s="47" t="s">
        <v>16</v>
      </c>
      <c r="L1944" s="47" t="s">
        <v>13</v>
      </c>
      <c r="M1944" s="20"/>
    </row>
    <row r="1945" spans="1:13" x14ac:dyDescent="0.25">
      <c r="A1945" s="47" t="str">
        <f>IF('Hospitalisation Details'!A1945:A4287="?","Unidentified",'Hospitalisation Details'!A1945)</f>
        <v>Id394</v>
      </c>
      <c r="B1945" s="47">
        <f>IF('Hospitalisation Details'!B1945="?",AVERAGE('Hospitalisation Details'!$B$2:$B$2344),'Hospitalisation Details'!B1945)</f>
        <v>1973</v>
      </c>
      <c r="C1945" s="79" t="str">
        <f>IF(OR(('Hospitalisation Details'!C1945="?"),ISBLANK('Hospitalisation Details'!C1945:C4287)),"Sep",'Hospitalisation Details'!C1945)</f>
        <v>Jul</v>
      </c>
      <c r="D1945" s="70">
        <v>7</v>
      </c>
      <c r="E1945" s="47" t="s">
        <v>1978</v>
      </c>
      <c r="F1945" s="80" t="s">
        <v>7174</v>
      </c>
      <c r="G1945" s="70">
        <v>49</v>
      </c>
      <c r="H1945" s="47">
        <v>1</v>
      </c>
      <c r="I1945" s="48">
        <v>26140.36</v>
      </c>
      <c r="J1945" s="47" t="s">
        <v>11</v>
      </c>
      <c r="K1945" s="47" t="s">
        <v>12</v>
      </c>
      <c r="L1945" s="47" t="s">
        <v>42</v>
      </c>
      <c r="M1945" s="20"/>
    </row>
    <row r="1946" spans="1:13" x14ac:dyDescent="0.25">
      <c r="A1946" s="47" t="str">
        <f>IF('Hospitalisation Details'!A1946:A4288="?","Unidentified",'Hospitalisation Details'!A1946)</f>
        <v>Id393</v>
      </c>
      <c r="B1946" s="47">
        <f>IF('Hospitalisation Details'!B1946="?",AVERAGE('Hospitalisation Details'!$B$2:$B$2344),'Hospitalisation Details'!B1946)</f>
        <v>1975</v>
      </c>
      <c r="C1946" s="79" t="str">
        <f>IF(OR(('Hospitalisation Details'!C1946="?"),ISBLANK('Hospitalisation Details'!C1946:C4288)),"Sep",'Hospitalisation Details'!C1946)</f>
        <v>Jun</v>
      </c>
      <c r="D1946" s="70">
        <v>4</v>
      </c>
      <c r="E1946" s="47" t="s">
        <v>1979</v>
      </c>
      <c r="F1946" s="80" t="s">
        <v>7838</v>
      </c>
      <c r="G1946" s="70">
        <v>48</v>
      </c>
      <c r="H1946" s="47">
        <v>1</v>
      </c>
      <c r="I1946" s="48">
        <v>26236.58</v>
      </c>
      <c r="J1946" s="47" t="s">
        <v>11</v>
      </c>
      <c r="K1946" s="47" t="s">
        <v>16</v>
      </c>
      <c r="L1946" s="47" t="s">
        <v>42</v>
      </c>
      <c r="M1946" s="20"/>
    </row>
    <row r="1947" spans="1:13" x14ac:dyDescent="0.25">
      <c r="A1947" s="47" t="str">
        <f>IF('Hospitalisation Details'!A1947:A4289="?","Unidentified",'Hospitalisation Details'!A1947)</f>
        <v>Id392</v>
      </c>
      <c r="B1947" s="47">
        <f>IF('Hospitalisation Details'!B1947="?",AVERAGE('Hospitalisation Details'!$B$2:$B$2344),'Hospitalisation Details'!B1947)</f>
        <v>2004</v>
      </c>
      <c r="C1947" s="79" t="str">
        <f>IF(OR(('Hospitalisation Details'!C1947="?"),ISBLANK('Hospitalisation Details'!C1947:C4289)),"Sep",'Hospitalisation Details'!C1947)</f>
        <v>Dec</v>
      </c>
      <c r="D1947" s="70">
        <v>5</v>
      </c>
      <c r="E1947" s="47" t="s">
        <v>1980</v>
      </c>
      <c r="F1947" s="80" t="s">
        <v>6195</v>
      </c>
      <c r="G1947" s="70">
        <v>18</v>
      </c>
      <c r="H1947" s="47">
        <v>0</v>
      </c>
      <c r="I1947" s="48">
        <v>26316.59</v>
      </c>
      <c r="J1947" s="47" t="s">
        <v>11</v>
      </c>
      <c r="K1947" s="47" t="s">
        <v>12</v>
      </c>
      <c r="L1947" s="47" t="s">
        <v>42</v>
      </c>
      <c r="M1947" s="20"/>
    </row>
    <row r="1948" spans="1:13" x14ac:dyDescent="0.25">
      <c r="A1948" s="47" t="str">
        <f>IF('Hospitalisation Details'!A1948:A4290="?","Unidentified",'Hospitalisation Details'!A1948)</f>
        <v>Id391</v>
      </c>
      <c r="B1948" s="47">
        <f>IF('Hospitalisation Details'!B1948="?",AVERAGE('Hospitalisation Details'!$B$2:$B$2344),'Hospitalisation Details'!B1948)</f>
        <v>1974</v>
      </c>
      <c r="C1948" s="79" t="str">
        <f>IF(OR(('Hospitalisation Details'!C1948="?"),ISBLANK('Hospitalisation Details'!C1948:C4290)),"Sep",'Hospitalisation Details'!C1948)</f>
        <v>Sep</v>
      </c>
      <c r="D1948" s="70">
        <v>21</v>
      </c>
      <c r="E1948" s="47" t="s">
        <v>1981</v>
      </c>
      <c r="F1948" s="80" t="s">
        <v>7839</v>
      </c>
      <c r="G1948" s="70">
        <v>48</v>
      </c>
      <c r="H1948" s="47">
        <v>1</v>
      </c>
      <c r="I1948" s="48">
        <v>26392.26</v>
      </c>
      <c r="J1948" s="47" t="s">
        <v>11</v>
      </c>
      <c r="K1948" s="47" t="s">
        <v>11</v>
      </c>
      <c r="L1948" s="47" t="s">
        <v>247</v>
      </c>
      <c r="M1948" s="20"/>
    </row>
    <row r="1949" spans="1:13" x14ac:dyDescent="0.25">
      <c r="A1949" s="47" t="str">
        <f>IF('Hospitalisation Details'!A1949:A4291="?","Unidentified",'Hospitalisation Details'!A1949)</f>
        <v>Id390</v>
      </c>
      <c r="B1949" s="47">
        <f>IF('Hospitalisation Details'!B1949="?",AVERAGE('Hospitalisation Details'!$B$2:$B$2344),'Hospitalisation Details'!B1949)</f>
        <v>1970</v>
      </c>
      <c r="C1949" s="79" t="str">
        <f>IF(OR(('Hospitalisation Details'!C1949="?"),ISBLANK('Hospitalisation Details'!C1949:C4291)),"Sep",'Hospitalisation Details'!C1949)</f>
        <v>Aug</v>
      </c>
      <c r="D1949" s="70">
        <v>27</v>
      </c>
      <c r="E1949" s="47" t="s">
        <v>1982</v>
      </c>
      <c r="F1949" s="80" t="s">
        <v>7840</v>
      </c>
      <c r="G1949" s="70">
        <v>52</v>
      </c>
      <c r="H1949" s="47">
        <v>2</v>
      </c>
      <c r="I1949" s="48">
        <v>26467.1</v>
      </c>
      <c r="J1949" s="47" t="s">
        <v>11</v>
      </c>
      <c r="K1949" s="47" t="s">
        <v>12</v>
      </c>
      <c r="L1949" s="47" t="s">
        <v>23</v>
      </c>
      <c r="M1949" s="20"/>
    </row>
    <row r="1950" spans="1:13" x14ac:dyDescent="0.25">
      <c r="A1950" s="47" t="str">
        <f>IF('Hospitalisation Details'!A1950:A4292="?","Unidentified",'Hospitalisation Details'!A1950)</f>
        <v>Id389</v>
      </c>
      <c r="B1950" s="47">
        <f>IF('Hospitalisation Details'!B1950="?",AVERAGE('Hospitalisation Details'!$B$2:$B$2344),'Hospitalisation Details'!B1950)</f>
        <v>2004</v>
      </c>
      <c r="C1950" s="79" t="str">
        <f>IF(OR(('Hospitalisation Details'!C1950="?"),ISBLANK('Hospitalisation Details'!C1950:C4292)),"Sep",'Hospitalisation Details'!C1950)</f>
        <v>Sep</v>
      </c>
      <c r="D1950" s="70">
        <v>5</v>
      </c>
      <c r="E1950" s="47" t="s">
        <v>1983</v>
      </c>
      <c r="F1950" s="80" t="s">
        <v>7841</v>
      </c>
      <c r="G1950" s="70">
        <v>18</v>
      </c>
      <c r="H1950" s="47">
        <v>0</v>
      </c>
      <c r="I1950" s="48">
        <v>26479.4</v>
      </c>
      <c r="J1950" s="47" t="s">
        <v>11</v>
      </c>
      <c r="K1950" s="47" t="s">
        <v>11</v>
      </c>
      <c r="L1950" s="47" t="s">
        <v>42</v>
      </c>
      <c r="M1950" s="20"/>
    </row>
    <row r="1951" spans="1:13" x14ac:dyDescent="0.25">
      <c r="A1951" s="47" t="str">
        <f>IF('Hospitalisation Details'!A1951:A4293="?","Unidentified",'Hospitalisation Details'!A1951)</f>
        <v>Id388</v>
      </c>
      <c r="B1951" s="47">
        <f>IF('Hospitalisation Details'!B1951="?",AVERAGE('Hospitalisation Details'!$B$2:$B$2344),'Hospitalisation Details'!B1951)</f>
        <v>1988</v>
      </c>
      <c r="C1951" s="79" t="str">
        <f>IF(OR(('Hospitalisation Details'!C1951="?"),ISBLANK('Hospitalisation Details'!C1951:C4293)),"Sep",'Hospitalisation Details'!C1951)</f>
        <v>Jul</v>
      </c>
      <c r="D1951" s="70">
        <v>22</v>
      </c>
      <c r="E1951" s="47" t="s">
        <v>1984</v>
      </c>
      <c r="F1951" s="80" t="s">
        <v>7842</v>
      </c>
      <c r="G1951" s="70">
        <v>34</v>
      </c>
      <c r="H1951" s="47">
        <v>3</v>
      </c>
      <c r="I1951" s="48">
        <v>26607.89</v>
      </c>
      <c r="J1951" s="47" t="s">
        <v>11</v>
      </c>
      <c r="K1951" s="47" t="s">
        <v>16</v>
      </c>
      <c r="L1951" s="47" t="s">
        <v>42</v>
      </c>
      <c r="M1951" s="20"/>
    </row>
    <row r="1952" spans="1:13" x14ac:dyDescent="0.25">
      <c r="A1952" s="47" t="str">
        <f>IF('Hospitalisation Details'!A1952:A4294="?","Unidentified",'Hospitalisation Details'!A1952)</f>
        <v>Id387</v>
      </c>
      <c r="B1952" s="47">
        <f>IF('Hospitalisation Details'!B1952="?",AVERAGE('Hospitalisation Details'!$B$2:$B$2344),'Hospitalisation Details'!B1952)</f>
        <v>1991</v>
      </c>
      <c r="C1952" s="79" t="str">
        <f>IF(OR(('Hospitalisation Details'!C1952="?"),ISBLANK('Hospitalisation Details'!C1952:C4294)),"Sep",'Hospitalisation Details'!C1952)</f>
        <v>Aug</v>
      </c>
      <c r="D1952" s="70">
        <v>22</v>
      </c>
      <c r="E1952" s="47" t="s">
        <v>1985</v>
      </c>
      <c r="F1952" s="80" t="s">
        <v>7843</v>
      </c>
      <c r="G1952" s="70">
        <v>31</v>
      </c>
      <c r="H1952" s="47">
        <v>3</v>
      </c>
      <c r="I1952" s="48">
        <v>26912.560000000001</v>
      </c>
      <c r="J1952" s="47" t="s">
        <v>11</v>
      </c>
      <c r="K1952" s="47" t="s">
        <v>11</v>
      </c>
      <c r="L1952" s="47" t="s">
        <v>42</v>
      </c>
      <c r="M1952" s="20"/>
    </row>
    <row r="1953" spans="1:13" x14ac:dyDescent="0.25">
      <c r="A1953" s="47" t="str">
        <f>IF('Hospitalisation Details'!A1953:A4295="?","Unidentified",'Hospitalisation Details'!A1953)</f>
        <v>Id386</v>
      </c>
      <c r="B1953" s="47">
        <f>IF('Hospitalisation Details'!B1953="?",AVERAGE('Hospitalisation Details'!$B$2:$B$2344),'Hospitalisation Details'!B1953)</f>
        <v>1958</v>
      </c>
      <c r="C1953" s="79" t="str">
        <f>IF(OR(('Hospitalisation Details'!C1953="?"),ISBLANK('Hospitalisation Details'!C1953:C4295)),"Sep",'Hospitalisation Details'!C1953)</f>
        <v>Dec</v>
      </c>
      <c r="D1953" s="70">
        <v>25</v>
      </c>
      <c r="E1953" s="47" t="s">
        <v>1986</v>
      </c>
      <c r="F1953" s="80" t="s">
        <v>7844</v>
      </c>
      <c r="G1953" s="70">
        <v>64</v>
      </c>
      <c r="H1953" s="47">
        <v>0</v>
      </c>
      <c r="I1953" s="48">
        <v>26926.51</v>
      </c>
      <c r="J1953" s="47" t="s">
        <v>11</v>
      </c>
      <c r="K1953" s="47" t="s">
        <v>16</v>
      </c>
      <c r="L1953" s="47" t="s">
        <v>13</v>
      </c>
      <c r="M1953" s="20"/>
    </row>
    <row r="1954" spans="1:13" x14ac:dyDescent="0.25">
      <c r="A1954" s="47" t="str">
        <f>IF('Hospitalisation Details'!A1954:A4296="?","Unidentified",'Hospitalisation Details'!A1954)</f>
        <v>Id385</v>
      </c>
      <c r="B1954" s="47">
        <f>IF('Hospitalisation Details'!B1954="?",AVERAGE('Hospitalisation Details'!$B$2:$B$2344),'Hospitalisation Details'!B1954)</f>
        <v>2002</v>
      </c>
      <c r="C1954" s="79" t="str">
        <f>IF(OR(('Hospitalisation Details'!C1954="?"),ISBLANK('Hospitalisation Details'!C1954:C4296)),"Sep",'Hospitalisation Details'!C1954)</f>
        <v>Jun</v>
      </c>
      <c r="D1954" s="70">
        <v>17</v>
      </c>
      <c r="E1954" s="47" t="s">
        <v>1987</v>
      </c>
      <c r="F1954" s="80" t="s">
        <v>7845</v>
      </c>
      <c r="G1954" s="70">
        <v>20</v>
      </c>
      <c r="H1954" s="47">
        <v>0</v>
      </c>
      <c r="I1954" s="48">
        <v>26927.69</v>
      </c>
      <c r="J1954" s="47" t="s">
        <v>11</v>
      </c>
      <c r="K1954" s="47" t="s">
        <v>11</v>
      </c>
      <c r="L1954" s="47" t="s">
        <v>42</v>
      </c>
      <c r="M1954" s="20"/>
    </row>
    <row r="1955" spans="1:13" x14ac:dyDescent="0.25">
      <c r="A1955" s="47" t="str">
        <f>IF('Hospitalisation Details'!A1955:A4297="?","Unidentified",'Hospitalisation Details'!A1955)</f>
        <v>Id384</v>
      </c>
      <c r="B1955" s="47">
        <f>IF('Hospitalisation Details'!B1955="?",AVERAGE('Hospitalisation Details'!$B$2:$B$2344),'Hospitalisation Details'!B1955)</f>
        <v>2000</v>
      </c>
      <c r="C1955" s="79" t="str">
        <f>IF(OR(('Hospitalisation Details'!C1955="?"),ISBLANK('Hospitalisation Details'!C1955:C4297)),"Sep",'Hospitalisation Details'!C1955)</f>
        <v>Nov</v>
      </c>
      <c r="D1955" s="70">
        <v>9</v>
      </c>
      <c r="E1955" s="47" t="s">
        <v>1988</v>
      </c>
      <c r="F1955" s="80" t="s">
        <v>7846</v>
      </c>
      <c r="G1955" s="70">
        <v>22</v>
      </c>
      <c r="H1955" s="47">
        <v>0</v>
      </c>
      <c r="I1955" s="48">
        <v>26936.98</v>
      </c>
      <c r="J1955" s="47" t="s">
        <v>11</v>
      </c>
      <c r="K1955" s="47" t="s">
        <v>12</v>
      </c>
      <c r="L1955" s="47" t="s">
        <v>42</v>
      </c>
      <c r="M1955" s="20"/>
    </row>
    <row r="1956" spans="1:13" x14ac:dyDescent="0.25">
      <c r="A1956" s="47" t="str">
        <f>IF('Hospitalisation Details'!A1956:A4298="?","Unidentified",'Hospitalisation Details'!A1956)</f>
        <v>Id383</v>
      </c>
      <c r="B1956" s="47">
        <f>IF('Hospitalisation Details'!B1956="?",AVERAGE('Hospitalisation Details'!$B$2:$B$2344),'Hospitalisation Details'!B1956)</f>
        <v>1960</v>
      </c>
      <c r="C1956" s="79" t="str">
        <f>IF(OR(('Hospitalisation Details'!C1956="?"),ISBLANK('Hospitalisation Details'!C1956:C4298)),"Sep",'Hospitalisation Details'!C1956)</f>
        <v>Jul</v>
      </c>
      <c r="D1956" s="70">
        <v>9</v>
      </c>
      <c r="E1956" s="47" t="s">
        <v>1989</v>
      </c>
      <c r="F1956" s="80" t="s">
        <v>7847</v>
      </c>
      <c r="G1956" s="70">
        <v>62</v>
      </c>
      <c r="H1956" s="47">
        <v>1</v>
      </c>
      <c r="I1956" s="48">
        <v>27000.98</v>
      </c>
      <c r="J1956" s="47" t="s">
        <v>11</v>
      </c>
      <c r="K1956" s="47" t="s">
        <v>11</v>
      </c>
      <c r="L1956" s="47" t="s">
        <v>13</v>
      </c>
      <c r="M1956" s="20"/>
    </row>
    <row r="1957" spans="1:13" x14ac:dyDescent="0.25">
      <c r="A1957" s="47" t="str">
        <f>IF('Hospitalisation Details'!A1957:A4299="?","Unidentified",'Hospitalisation Details'!A1957)</f>
        <v>Id382</v>
      </c>
      <c r="B1957" s="47">
        <f>IF('Hospitalisation Details'!B1957="?",AVERAGE('Hospitalisation Details'!$B$2:$B$2344),'Hospitalisation Details'!B1957)</f>
        <v>1958</v>
      </c>
      <c r="C1957" s="79" t="str">
        <f>IF(OR(('Hospitalisation Details'!C1957="?"),ISBLANK('Hospitalisation Details'!C1957:C4299)),"Sep",'Hospitalisation Details'!C1957)</f>
        <v>Jun</v>
      </c>
      <c r="D1957" s="70">
        <v>30</v>
      </c>
      <c r="E1957" s="47" t="s">
        <v>1990</v>
      </c>
      <c r="F1957" s="80" t="s">
        <v>7848</v>
      </c>
      <c r="G1957" s="70">
        <v>64</v>
      </c>
      <c r="H1957" s="47">
        <v>0</v>
      </c>
      <c r="I1957" s="48">
        <v>27037.91</v>
      </c>
      <c r="J1957" s="47" t="s">
        <v>11</v>
      </c>
      <c r="K1957" s="47" t="s">
        <v>11</v>
      </c>
      <c r="L1957" s="47" t="s">
        <v>13</v>
      </c>
      <c r="M1957" s="20"/>
    </row>
    <row r="1958" spans="1:13" x14ac:dyDescent="0.25">
      <c r="A1958" s="47" t="str">
        <f>IF('Hospitalisation Details'!A1958:A4300="?","Unidentified",'Hospitalisation Details'!A1958)</f>
        <v>Id381</v>
      </c>
      <c r="B1958" s="47">
        <f>IF('Hospitalisation Details'!B1958="?",AVERAGE('Hospitalisation Details'!$B$2:$B$2344),'Hospitalisation Details'!B1958)</f>
        <v>1994</v>
      </c>
      <c r="C1958" s="79" t="str">
        <f>IF(OR(('Hospitalisation Details'!C1958="?"),ISBLANK('Hospitalisation Details'!C1958:C4300)),"Sep",'Hospitalisation Details'!C1958)</f>
        <v>Jul</v>
      </c>
      <c r="D1958" s="70">
        <v>2</v>
      </c>
      <c r="E1958" s="47" t="s">
        <v>1991</v>
      </c>
      <c r="F1958" s="80" t="s">
        <v>7849</v>
      </c>
      <c r="G1958" s="70">
        <v>28</v>
      </c>
      <c r="H1958" s="47">
        <v>0</v>
      </c>
      <c r="I1958" s="48">
        <v>27080.639999999999</v>
      </c>
      <c r="J1958" s="47" t="s">
        <v>11</v>
      </c>
      <c r="K1958" s="47" t="s">
        <v>11</v>
      </c>
      <c r="L1958" s="47" t="s">
        <v>42</v>
      </c>
      <c r="M1958" s="20"/>
    </row>
    <row r="1959" spans="1:13" x14ac:dyDescent="0.25">
      <c r="A1959" s="47" t="str">
        <f>IF('Hospitalisation Details'!A1959:A4301="?","Unidentified",'Hospitalisation Details'!A1959)</f>
        <v>Id380</v>
      </c>
      <c r="B1959" s="47">
        <f>IF('Hospitalisation Details'!B1959="?",AVERAGE('Hospitalisation Details'!$B$2:$B$2344),'Hospitalisation Details'!B1959)</f>
        <v>1990</v>
      </c>
      <c r="C1959" s="79" t="str">
        <f>IF(OR(('Hospitalisation Details'!C1959="?"),ISBLANK('Hospitalisation Details'!C1959:C4301)),"Sep",'Hospitalisation Details'!C1959)</f>
        <v>Dec</v>
      </c>
      <c r="D1959" s="70">
        <v>13</v>
      </c>
      <c r="E1959" s="47" t="s">
        <v>1992</v>
      </c>
      <c r="F1959" s="80" t="s">
        <v>7850</v>
      </c>
      <c r="G1959" s="70">
        <v>32</v>
      </c>
      <c r="H1959" s="47">
        <v>3</v>
      </c>
      <c r="I1959" s="48">
        <v>27092.38</v>
      </c>
      <c r="J1959" s="47" t="s">
        <v>11</v>
      </c>
      <c r="K1959" s="47" t="s">
        <v>12</v>
      </c>
      <c r="L1959" s="47" t="s">
        <v>42</v>
      </c>
      <c r="M1959" s="20"/>
    </row>
    <row r="1960" spans="1:13" x14ac:dyDescent="0.25">
      <c r="A1960" s="47" t="str">
        <f>IF('Hospitalisation Details'!A1960:A4302="?","Unidentified",'Hospitalisation Details'!A1960)</f>
        <v>Id379</v>
      </c>
      <c r="B1960" s="47">
        <f>IF('Hospitalisation Details'!B1960="?",AVERAGE('Hospitalisation Details'!$B$2:$B$2344),'Hospitalisation Details'!B1960)</f>
        <v>1970</v>
      </c>
      <c r="C1960" s="79" t="str">
        <f>IF(OR(('Hospitalisation Details'!C1960="?"),ISBLANK('Hospitalisation Details'!C1960:C4302)),"Sep",'Hospitalisation Details'!C1960)</f>
        <v>Oct</v>
      </c>
      <c r="D1960" s="70">
        <v>2</v>
      </c>
      <c r="E1960" s="47" t="s">
        <v>1993</v>
      </c>
      <c r="F1960" s="80" t="s">
        <v>7339</v>
      </c>
      <c r="G1960" s="70">
        <v>52</v>
      </c>
      <c r="H1960" s="47">
        <v>0</v>
      </c>
      <c r="I1960" s="48">
        <v>27117.99</v>
      </c>
      <c r="J1960" s="47" t="s">
        <v>11</v>
      </c>
      <c r="K1960" s="47" t="s">
        <v>11</v>
      </c>
      <c r="L1960" s="47" t="s">
        <v>13</v>
      </c>
      <c r="M1960" s="20"/>
    </row>
    <row r="1961" spans="1:13" x14ac:dyDescent="0.25">
      <c r="A1961" s="47" t="str">
        <f>IF('Hospitalisation Details'!A1961:A4303="?","Unidentified",'Hospitalisation Details'!A1961)</f>
        <v>Id378</v>
      </c>
      <c r="B1961" s="47">
        <f>IF('Hospitalisation Details'!B1961="?",AVERAGE('Hospitalisation Details'!$B$2:$B$2344),'Hospitalisation Details'!B1961)</f>
        <v>1965</v>
      </c>
      <c r="C1961" s="79" t="str">
        <f>IF(OR(('Hospitalisation Details'!C1961="?"),ISBLANK('Hospitalisation Details'!C1961:C4303)),"Sep",'Hospitalisation Details'!C1961)</f>
        <v>Dec</v>
      </c>
      <c r="D1961" s="70">
        <v>21</v>
      </c>
      <c r="E1961" s="47" t="s">
        <v>1994</v>
      </c>
      <c r="F1961" s="80" t="s">
        <v>7851</v>
      </c>
      <c r="G1961" s="70">
        <v>57</v>
      </c>
      <c r="H1961" s="47">
        <v>0</v>
      </c>
      <c r="I1961" s="48">
        <v>27218.44</v>
      </c>
      <c r="J1961" s="47" t="s">
        <v>11</v>
      </c>
      <c r="K1961" s="47" t="s">
        <v>16</v>
      </c>
      <c r="L1961" s="47" t="s">
        <v>356</v>
      </c>
      <c r="M1961" s="20"/>
    </row>
    <row r="1962" spans="1:13" x14ac:dyDescent="0.25">
      <c r="A1962" s="47" t="str">
        <f>IF('Hospitalisation Details'!A1962:A4304="?","Unidentified",'Hospitalisation Details'!A1962)</f>
        <v>Id377</v>
      </c>
      <c r="B1962" s="47">
        <f>IF('Hospitalisation Details'!B1962="?",AVERAGE('Hospitalisation Details'!$B$2:$B$2344),'Hospitalisation Details'!B1962)</f>
        <v>1999</v>
      </c>
      <c r="C1962" s="79" t="str">
        <f>IF(OR(('Hospitalisation Details'!C1962="?"),ISBLANK('Hospitalisation Details'!C1962:C4304)),"Sep",'Hospitalisation Details'!C1962)</f>
        <v>Dec</v>
      </c>
      <c r="D1962" s="70">
        <v>2</v>
      </c>
      <c r="E1962" s="47" t="s">
        <v>1995</v>
      </c>
      <c r="F1962" s="80" t="s">
        <v>6157</v>
      </c>
      <c r="G1962" s="70">
        <v>23</v>
      </c>
      <c r="H1962" s="47">
        <v>0</v>
      </c>
      <c r="I1962" s="48">
        <v>27236.959999999999</v>
      </c>
      <c r="J1962" s="47" t="s">
        <v>11</v>
      </c>
      <c r="K1962" s="47" t="s">
        <v>16</v>
      </c>
      <c r="L1962" s="47" t="s">
        <v>42</v>
      </c>
      <c r="M1962" s="20"/>
    </row>
    <row r="1963" spans="1:13" x14ac:dyDescent="0.25">
      <c r="A1963" s="47" t="str">
        <f>IF('Hospitalisation Details'!A1963:A4305="?","Unidentified",'Hospitalisation Details'!A1963)</f>
        <v>Id376</v>
      </c>
      <c r="B1963" s="47">
        <f>IF('Hospitalisation Details'!B1963="?",AVERAGE('Hospitalisation Details'!$B$2:$B$2344),'Hospitalisation Details'!B1963)</f>
        <v>1968</v>
      </c>
      <c r="C1963" s="79" t="str">
        <f>IF(OR(('Hospitalisation Details'!C1963="?"),ISBLANK('Hospitalisation Details'!C1963:C4305)),"Sep",'Hospitalisation Details'!C1963)</f>
        <v>Jun</v>
      </c>
      <c r="D1963" s="70">
        <v>6</v>
      </c>
      <c r="E1963" s="47" t="s">
        <v>1996</v>
      </c>
      <c r="F1963" s="80" t="s">
        <v>7852</v>
      </c>
      <c r="G1963" s="70">
        <v>55</v>
      </c>
      <c r="H1963" s="47">
        <v>3</v>
      </c>
      <c r="I1963" s="48">
        <v>27322.73</v>
      </c>
      <c r="J1963" s="47" t="s">
        <v>11</v>
      </c>
      <c r="K1963" s="47" t="s">
        <v>11</v>
      </c>
      <c r="L1963" s="47" t="s">
        <v>13</v>
      </c>
      <c r="M1963" s="20"/>
    </row>
    <row r="1964" spans="1:13" x14ac:dyDescent="0.25">
      <c r="A1964" s="47" t="str">
        <f>IF('Hospitalisation Details'!A1964:A4306="?","Unidentified",'Hospitalisation Details'!A1964)</f>
        <v>Id375</v>
      </c>
      <c r="B1964" s="47">
        <f>IF('Hospitalisation Details'!B1964="?",AVERAGE('Hospitalisation Details'!$B$2:$B$2344),'Hospitalisation Details'!B1964)</f>
        <v>1969</v>
      </c>
      <c r="C1964" s="79" t="str">
        <f>IF(OR(('Hospitalisation Details'!C1964="?"),ISBLANK('Hospitalisation Details'!C1964:C4306)),"Sep",'Hospitalisation Details'!C1964)</f>
        <v>Oct</v>
      </c>
      <c r="D1964" s="70">
        <v>16</v>
      </c>
      <c r="E1964" s="47" t="s">
        <v>1997</v>
      </c>
      <c r="F1964" s="80" t="s">
        <v>7853</v>
      </c>
      <c r="G1964" s="70">
        <v>53</v>
      </c>
      <c r="H1964" s="47">
        <v>0</v>
      </c>
      <c r="I1964" s="48">
        <v>27346.04</v>
      </c>
      <c r="J1964" s="47" t="s">
        <v>11</v>
      </c>
      <c r="K1964" s="47" t="s">
        <v>11</v>
      </c>
      <c r="L1964" s="47" t="s">
        <v>13</v>
      </c>
      <c r="M1964" s="20"/>
    </row>
    <row r="1965" spans="1:13" x14ac:dyDescent="0.25">
      <c r="A1965" s="47" t="str">
        <f>IF('Hospitalisation Details'!A1965:A4307="?","Unidentified",'Hospitalisation Details'!A1965)</f>
        <v>Id374</v>
      </c>
      <c r="B1965" s="47">
        <f>IF('Hospitalisation Details'!B1965="?",AVERAGE('Hospitalisation Details'!$B$2:$B$2344),'Hospitalisation Details'!B1965)</f>
        <v>1988</v>
      </c>
      <c r="C1965" s="79" t="str">
        <f>IF(OR(('Hospitalisation Details'!C1965="?"),ISBLANK('Hospitalisation Details'!C1965:C4307)),"Sep",'Hospitalisation Details'!C1965)</f>
        <v>Sep</v>
      </c>
      <c r="D1965" s="70">
        <v>15</v>
      </c>
      <c r="E1965" s="47" t="s">
        <v>1998</v>
      </c>
      <c r="F1965" s="80" t="s">
        <v>6625</v>
      </c>
      <c r="G1965" s="70">
        <v>34</v>
      </c>
      <c r="H1965" s="47">
        <v>2</v>
      </c>
      <c r="I1965" s="48">
        <v>27375.9</v>
      </c>
      <c r="J1965" s="47" t="s">
        <v>11</v>
      </c>
      <c r="K1965" s="47" t="s">
        <v>12</v>
      </c>
      <c r="L1965" s="47" t="s">
        <v>164</v>
      </c>
      <c r="M1965" s="20"/>
    </row>
    <row r="1966" spans="1:13" x14ac:dyDescent="0.25">
      <c r="A1966" s="47" t="str">
        <f>IF('Hospitalisation Details'!A1966:A4308="?","Unidentified",'Hospitalisation Details'!A1966)</f>
        <v>Id373</v>
      </c>
      <c r="B1966" s="47">
        <f>IF('Hospitalisation Details'!B1966="?",AVERAGE('Hospitalisation Details'!$B$2:$B$2344),'Hospitalisation Details'!B1966)</f>
        <v>1985</v>
      </c>
      <c r="C1966" s="79" t="str">
        <f>IF(OR(('Hospitalisation Details'!C1966="?"),ISBLANK('Hospitalisation Details'!C1966:C4308)),"Sep",'Hospitalisation Details'!C1966)</f>
        <v>Dec</v>
      </c>
      <c r="D1966" s="70">
        <v>5</v>
      </c>
      <c r="E1966" s="47" t="s">
        <v>1999</v>
      </c>
      <c r="F1966" s="80" t="s">
        <v>7854</v>
      </c>
      <c r="G1966" s="70">
        <v>37</v>
      </c>
      <c r="H1966" s="47">
        <v>3</v>
      </c>
      <c r="I1966" s="48">
        <v>27432.73</v>
      </c>
      <c r="J1966" s="47" t="s">
        <v>11</v>
      </c>
      <c r="K1966" s="47" t="s">
        <v>16</v>
      </c>
      <c r="L1966" s="47" t="s">
        <v>42</v>
      </c>
      <c r="M1966" s="20"/>
    </row>
    <row r="1967" spans="1:13" x14ac:dyDescent="0.25">
      <c r="A1967" s="47" t="str">
        <f>IF('Hospitalisation Details'!A1967:A4309="?","Unidentified",'Hospitalisation Details'!A1967)</f>
        <v>Id372</v>
      </c>
      <c r="B1967" s="47">
        <f>IF('Hospitalisation Details'!B1967="?",AVERAGE('Hospitalisation Details'!$B$2:$B$2344),'Hospitalisation Details'!B1967)</f>
        <v>1981</v>
      </c>
      <c r="C1967" s="79" t="str">
        <f>IF(OR(('Hospitalisation Details'!C1967="?"),ISBLANK('Hospitalisation Details'!C1967:C4309)),"Sep",'Hospitalisation Details'!C1967)</f>
        <v>Oct</v>
      </c>
      <c r="D1967" s="70">
        <v>3</v>
      </c>
      <c r="E1967" s="47" t="s">
        <v>2000</v>
      </c>
      <c r="F1967" s="80" t="s">
        <v>7855</v>
      </c>
      <c r="G1967" s="70">
        <v>41</v>
      </c>
      <c r="H1967" s="47">
        <v>1</v>
      </c>
      <c r="I1967" s="48">
        <v>27495.59</v>
      </c>
      <c r="J1967" s="47" t="s">
        <v>11</v>
      </c>
      <c r="K1967" s="47" t="s">
        <v>16</v>
      </c>
      <c r="L1967" s="47" t="s">
        <v>42</v>
      </c>
      <c r="M1967" s="20"/>
    </row>
    <row r="1968" spans="1:13" x14ac:dyDescent="0.25">
      <c r="A1968" s="47" t="str">
        <f>IF('Hospitalisation Details'!A1968:A4310="?","Unidentified",'Hospitalisation Details'!A1968)</f>
        <v>Id371</v>
      </c>
      <c r="B1968" s="47">
        <f>IF('Hospitalisation Details'!B1968="?",AVERAGE('Hospitalisation Details'!$B$2:$B$2344),'Hospitalisation Details'!B1968)</f>
        <v>1965</v>
      </c>
      <c r="C1968" s="79" t="str">
        <f>IF(OR(('Hospitalisation Details'!C1968="?"),ISBLANK('Hospitalisation Details'!C1968:C4310)),"Sep",'Hospitalisation Details'!C1968)</f>
        <v>Oct</v>
      </c>
      <c r="D1968" s="70">
        <v>19</v>
      </c>
      <c r="E1968" s="47" t="s">
        <v>2001</v>
      </c>
      <c r="F1968" s="80" t="s">
        <v>7856</v>
      </c>
      <c r="G1968" s="70">
        <v>57</v>
      </c>
      <c r="H1968" s="47">
        <v>0</v>
      </c>
      <c r="I1968" s="48">
        <v>27533.91</v>
      </c>
      <c r="J1968" s="47" t="s">
        <v>11</v>
      </c>
      <c r="K1968" s="47" t="s">
        <v>12</v>
      </c>
      <c r="L1968" s="47" t="s">
        <v>13</v>
      </c>
      <c r="M1968" s="20"/>
    </row>
    <row r="1969" spans="1:13" x14ac:dyDescent="0.25">
      <c r="A1969" s="47" t="str">
        <f>IF('Hospitalisation Details'!A1969:A4311="?","Unidentified",'Hospitalisation Details'!A1969)</f>
        <v>Id370</v>
      </c>
      <c r="B1969" s="47">
        <f>IF('Hospitalisation Details'!B1969="?",AVERAGE('Hospitalisation Details'!$B$2:$B$2344),'Hospitalisation Details'!B1969)</f>
        <v>1984</v>
      </c>
      <c r="C1969" s="79" t="str">
        <f>IF(OR(('Hospitalisation Details'!C1969="?"),ISBLANK('Hospitalisation Details'!C1969:C4311)),"Sep",'Hospitalisation Details'!C1969)</f>
        <v>Jul</v>
      </c>
      <c r="D1969" s="70">
        <v>22</v>
      </c>
      <c r="E1969" s="47" t="s">
        <v>2002</v>
      </c>
      <c r="F1969" s="80" t="s">
        <v>7857</v>
      </c>
      <c r="G1969" s="70">
        <v>38</v>
      </c>
      <c r="H1969" s="47">
        <v>3</v>
      </c>
      <c r="I1969" s="48">
        <v>27534.53</v>
      </c>
      <c r="J1969" s="47" t="s">
        <v>11</v>
      </c>
      <c r="K1969" s="47" t="s">
        <v>11</v>
      </c>
      <c r="L1969" s="47" t="s">
        <v>42</v>
      </c>
      <c r="M1969" s="20"/>
    </row>
    <row r="1970" spans="1:13" x14ac:dyDescent="0.25">
      <c r="A1970" s="47" t="str">
        <f>IF('Hospitalisation Details'!A1970:A4312="?","Unidentified",'Hospitalisation Details'!A1970)</f>
        <v>Id369</v>
      </c>
      <c r="B1970" s="47">
        <f>IF('Hospitalisation Details'!B1970="?",AVERAGE('Hospitalisation Details'!$B$2:$B$2344),'Hospitalisation Details'!B1970)</f>
        <v>1985</v>
      </c>
      <c r="C1970" s="79" t="str">
        <f>IF(OR(('Hospitalisation Details'!C1970="?"),ISBLANK('Hospitalisation Details'!C1970:C4312)),"Sep",'Hospitalisation Details'!C1970)</f>
        <v>Nov</v>
      </c>
      <c r="D1970" s="70">
        <v>6</v>
      </c>
      <c r="E1970" s="47" t="s">
        <v>2003</v>
      </c>
      <c r="F1970" s="80" t="s">
        <v>7858</v>
      </c>
      <c r="G1970" s="70">
        <v>37</v>
      </c>
      <c r="H1970" s="47">
        <v>3</v>
      </c>
      <c r="I1970" s="48">
        <v>27598.93</v>
      </c>
      <c r="J1970" s="47" t="s">
        <v>11</v>
      </c>
      <c r="K1970" s="47" t="s">
        <v>16</v>
      </c>
      <c r="L1970" s="47" t="s">
        <v>42</v>
      </c>
      <c r="M1970" s="20"/>
    </row>
    <row r="1971" spans="1:13" x14ac:dyDescent="0.25">
      <c r="A1971" s="47" t="str">
        <f>IF('Hospitalisation Details'!A1971:A4313="?","Unidentified",'Hospitalisation Details'!A1971)</f>
        <v>Id368</v>
      </c>
      <c r="B1971" s="47">
        <f>IF('Hospitalisation Details'!B1971="?",AVERAGE('Hospitalisation Details'!$B$2:$B$2344),'Hospitalisation Details'!B1971)</f>
        <v>1992</v>
      </c>
      <c r="C1971" s="79" t="str">
        <f>IF(OR(('Hospitalisation Details'!C1971="?"),ISBLANK('Hospitalisation Details'!C1971:C4313)),"Sep",'Hospitalisation Details'!C1971)</f>
        <v>Jun</v>
      </c>
      <c r="D1971" s="70">
        <v>11</v>
      </c>
      <c r="E1971" s="47" t="s">
        <v>2004</v>
      </c>
      <c r="F1971" s="80" t="s">
        <v>7859</v>
      </c>
      <c r="G1971" s="70">
        <v>30</v>
      </c>
      <c r="H1971" s="47">
        <v>0</v>
      </c>
      <c r="I1971" s="48">
        <v>27614.71</v>
      </c>
      <c r="J1971" s="47" t="s">
        <v>11</v>
      </c>
      <c r="K1971" s="47" t="s">
        <v>12</v>
      </c>
      <c r="L1971" s="47" t="s">
        <v>42</v>
      </c>
      <c r="M1971" s="20"/>
    </row>
    <row r="1972" spans="1:13" x14ac:dyDescent="0.25">
      <c r="A1972" s="47" t="str">
        <f>IF('Hospitalisation Details'!A1972:A4314="?","Unidentified",'Hospitalisation Details'!A1972)</f>
        <v>Id367</v>
      </c>
      <c r="B1972" s="47">
        <f>IF('Hospitalisation Details'!B1972="?",AVERAGE('Hospitalisation Details'!$B$2:$B$2344),'Hospitalisation Details'!B1972)</f>
        <v>1997</v>
      </c>
      <c r="C1972" s="79" t="str">
        <f>IF(OR(('Hospitalisation Details'!C1972="?"),ISBLANK('Hospitalisation Details'!C1972:C4314)),"Sep",'Hospitalisation Details'!C1972)</f>
        <v>Sep</v>
      </c>
      <c r="D1972" s="70">
        <v>9</v>
      </c>
      <c r="E1972" s="47" t="s">
        <v>2005</v>
      </c>
      <c r="F1972" s="80" t="s">
        <v>7860</v>
      </c>
      <c r="G1972" s="70">
        <v>25</v>
      </c>
      <c r="H1972" s="47">
        <v>0</v>
      </c>
      <c r="I1972" s="48">
        <v>27619.360000000001</v>
      </c>
      <c r="J1972" s="47" t="s">
        <v>11</v>
      </c>
      <c r="K1972" s="47" t="s">
        <v>12</v>
      </c>
      <c r="L1972" s="47" t="s">
        <v>42</v>
      </c>
      <c r="M1972" s="20"/>
    </row>
    <row r="1973" spans="1:13" x14ac:dyDescent="0.25">
      <c r="A1973" s="47" t="str">
        <f>IF('Hospitalisation Details'!A1973:A4315="?","Unidentified",'Hospitalisation Details'!A1973)</f>
        <v>Id366</v>
      </c>
      <c r="B1973" s="47">
        <f>IF('Hospitalisation Details'!B1973="?",AVERAGE('Hospitalisation Details'!$B$2:$B$2344),'Hospitalisation Details'!B1973)</f>
        <v>1997</v>
      </c>
      <c r="C1973" s="79" t="str">
        <f>IF(OR(('Hospitalisation Details'!C1973="?"),ISBLANK('Hospitalisation Details'!C1973:C4315)),"Sep",'Hospitalisation Details'!C1973)</f>
        <v>Oct</v>
      </c>
      <c r="D1973" s="70">
        <v>7</v>
      </c>
      <c r="E1973" s="47" t="s">
        <v>2006</v>
      </c>
      <c r="F1973" s="80" t="s">
        <v>7861</v>
      </c>
      <c r="G1973" s="70">
        <v>25</v>
      </c>
      <c r="H1973" s="47">
        <v>0</v>
      </c>
      <c r="I1973" s="48">
        <v>27625.17</v>
      </c>
      <c r="J1973" s="47" t="s">
        <v>16</v>
      </c>
      <c r="K1973" s="47" t="s">
        <v>16</v>
      </c>
      <c r="L1973" s="47" t="s">
        <v>42</v>
      </c>
      <c r="M1973" s="20"/>
    </row>
    <row r="1974" spans="1:13" x14ac:dyDescent="0.25">
      <c r="A1974" s="47" t="str">
        <f>IF('Hospitalisation Details'!A1974:A4316="?","Unidentified",'Hospitalisation Details'!A1974)</f>
        <v>Id365</v>
      </c>
      <c r="B1974" s="47">
        <f>IF('Hospitalisation Details'!B1974="?",AVERAGE('Hospitalisation Details'!$B$2:$B$2344),'Hospitalisation Details'!B1974)</f>
        <v>1992</v>
      </c>
      <c r="C1974" s="79" t="str">
        <f>IF(OR(('Hospitalisation Details'!C1974="?"),ISBLANK('Hospitalisation Details'!C1974:C4316)),"Sep",'Hospitalisation Details'!C1974)</f>
        <v>Jul</v>
      </c>
      <c r="D1974" s="70">
        <v>3</v>
      </c>
      <c r="E1974" s="47" t="s">
        <v>2007</v>
      </c>
      <c r="F1974" s="80" t="s">
        <v>7862</v>
      </c>
      <c r="G1974" s="70">
        <v>30</v>
      </c>
      <c r="H1974" s="47">
        <v>0</v>
      </c>
      <c r="I1974" s="48">
        <v>27696.11</v>
      </c>
      <c r="J1974" s="47" t="s">
        <v>16</v>
      </c>
      <c r="K1974" s="47" t="s">
        <v>11</v>
      </c>
      <c r="L1974" s="47" t="s">
        <v>42</v>
      </c>
      <c r="M1974" s="20"/>
    </row>
    <row r="1975" spans="1:13" x14ac:dyDescent="0.25">
      <c r="A1975" s="47" t="str">
        <f>IF('Hospitalisation Details'!A1975:A4317="?","Unidentified",'Hospitalisation Details'!A1975)</f>
        <v>Id364</v>
      </c>
      <c r="B1975" s="47">
        <f>IF('Hospitalisation Details'!B1975="?",AVERAGE('Hospitalisation Details'!$B$2:$B$2344),'Hospitalisation Details'!B1975)</f>
        <v>2002</v>
      </c>
      <c r="C1975" s="79" t="str">
        <f>IF(OR(('Hospitalisation Details'!C1975="?"),ISBLANK('Hospitalisation Details'!C1975:C4317)),"Sep",'Hospitalisation Details'!C1975)</f>
        <v>Dec</v>
      </c>
      <c r="D1975" s="70">
        <v>6</v>
      </c>
      <c r="E1975" s="47" t="s">
        <v>2008</v>
      </c>
      <c r="F1975" s="80" t="s">
        <v>7863</v>
      </c>
      <c r="G1975" s="70">
        <v>20</v>
      </c>
      <c r="H1975" s="47">
        <v>1</v>
      </c>
      <c r="I1975" s="48">
        <v>27724.29</v>
      </c>
      <c r="J1975" s="47" t="s">
        <v>16</v>
      </c>
      <c r="K1975" s="47" t="s">
        <v>12</v>
      </c>
      <c r="L1975" s="47" t="s">
        <v>13</v>
      </c>
      <c r="M1975" s="20"/>
    </row>
    <row r="1976" spans="1:13" x14ac:dyDescent="0.25">
      <c r="A1976" s="47" t="str">
        <f>IF('Hospitalisation Details'!A1976:A4318="?","Unidentified",'Hospitalisation Details'!A1976)</f>
        <v>Id363</v>
      </c>
      <c r="B1976" s="47">
        <f>IF('Hospitalisation Details'!B1976="?",AVERAGE('Hospitalisation Details'!$B$2:$B$2344),'Hospitalisation Details'!B1976)</f>
        <v>1960</v>
      </c>
      <c r="C1976" s="79" t="str">
        <f>IF(OR(('Hospitalisation Details'!C1976="?"),ISBLANK('Hospitalisation Details'!C1976:C4318)),"Sep",'Hospitalisation Details'!C1976)</f>
        <v>Jul</v>
      </c>
      <c r="D1976" s="70">
        <v>6</v>
      </c>
      <c r="E1976" s="47" t="s">
        <v>2009</v>
      </c>
      <c r="F1976" s="80" t="s">
        <v>7864</v>
      </c>
      <c r="G1976" s="70">
        <v>62</v>
      </c>
      <c r="H1976" s="47">
        <v>0</v>
      </c>
      <c r="I1976" s="48">
        <v>27808.73</v>
      </c>
      <c r="J1976" s="47" t="s">
        <v>16</v>
      </c>
      <c r="K1976" s="47" t="s">
        <v>16</v>
      </c>
      <c r="L1976" s="47" t="s">
        <v>13</v>
      </c>
      <c r="M1976" s="20"/>
    </row>
    <row r="1977" spans="1:13" x14ac:dyDescent="0.25">
      <c r="A1977" s="47" t="str">
        <f>IF('Hospitalisation Details'!A1977:A4319="?","Unidentified",'Hospitalisation Details'!A1977)</f>
        <v>Id362</v>
      </c>
      <c r="B1977" s="47">
        <f>IF('Hospitalisation Details'!B1977="?",AVERAGE('Hospitalisation Details'!$B$2:$B$2344),'Hospitalisation Details'!B1977)</f>
        <v>1985</v>
      </c>
      <c r="C1977" s="79" t="str">
        <f>IF(OR(('Hospitalisation Details'!C1977="?"),ISBLANK('Hospitalisation Details'!C1977:C4319)),"Sep",'Hospitalisation Details'!C1977)</f>
        <v>Dec</v>
      </c>
      <c r="D1977" s="70">
        <v>4</v>
      </c>
      <c r="E1977" s="47" t="s">
        <v>2010</v>
      </c>
      <c r="F1977" s="80" t="s">
        <v>7865</v>
      </c>
      <c r="G1977" s="70">
        <v>37</v>
      </c>
      <c r="H1977" s="47">
        <v>3</v>
      </c>
      <c r="I1977" s="48">
        <v>27849.94</v>
      </c>
      <c r="J1977" s="47" t="s">
        <v>16</v>
      </c>
      <c r="K1977" s="47" t="s">
        <v>16</v>
      </c>
      <c r="L1977" s="47" t="s">
        <v>42</v>
      </c>
      <c r="M1977" s="20"/>
    </row>
    <row r="1978" spans="1:13" x14ac:dyDescent="0.25">
      <c r="A1978" s="47" t="str">
        <f>IF('Hospitalisation Details'!A1978:A4320="?","Unidentified",'Hospitalisation Details'!A1978)</f>
        <v>Id361</v>
      </c>
      <c r="B1978" s="47">
        <f>IF('Hospitalisation Details'!B1978="?",AVERAGE('Hospitalisation Details'!$B$2:$B$2344),'Hospitalisation Details'!B1978)</f>
        <v>1989</v>
      </c>
      <c r="C1978" s="79" t="str">
        <f>IF(OR(('Hospitalisation Details'!C1978="?"),ISBLANK('Hospitalisation Details'!C1978:C4320)),"Sep",'Hospitalisation Details'!C1978)</f>
        <v>Nov</v>
      </c>
      <c r="D1978" s="70">
        <v>21</v>
      </c>
      <c r="E1978" s="47" t="s">
        <v>2011</v>
      </c>
      <c r="F1978" s="80" t="s">
        <v>7866</v>
      </c>
      <c r="G1978" s="70">
        <v>33</v>
      </c>
      <c r="H1978" s="47">
        <v>3</v>
      </c>
      <c r="I1978" s="48">
        <v>27925.86</v>
      </c>
      <c r="J1978" s="47" t="s">
        <v>16</v>
      </c>
      <c r="K1978" s="47" t="s">
        <v>11</v>
      </c>
      <c r="L1978" s="47" t="s">
        <v>42</v>
      </c>
      <c r="M1978" s="20"/>
    </row>
    <row r="1979" spans="1:13" x14ac:dyDescent="0.25">
      <c r="A1979" s="47" t="str">
        <f>IF('Hospitalisation Details'!A1979:A4321="?","Unidentified",'Hospitalisation Details'!A1979)</f>
        <v>Id360</v>
      </c>
      <c r="B1979" s="47">
        <f>IF('Hospitalisation Details'!B1979="?",AVERAGE('Hospitalisation Details'!$B$2:$B$2344),'Hospitalisation Details'!B1979)</f>
        <v>1991</v>
      </c>
      <c r="C1979" s="79" t="str">
        <f>IF(OR(('Hospitalisation Details'!C1979="?"),ISBLANK('Hospitalisation Details'!C1979:C4321)),"Sep",'Hospitalisation Details'!C1979)</f>
        <v>Jun</v>
      </c>
      <c r="D1979" s="70">
        <v>4</v>
      </c>
      <c r="E1979" s="47" t="s">
        <v>2012</v>
      </c>
      <c r="F1979" s="80" t="s">
        <v>7867</v>
      </c>
      <c r="G1979" s="70">
        <v>32</v>
      </c>
      <c r="H1979" s="47">
        <v>3</v>
      </c>
      <c r="I1979" s="48">
        <v>27931.11</v>
      </c>
      <c r="J1979" s="47" t="s">
        <v>16</v>
      </c>
      <c r="K1979" s="47" t="s">
        <v>12</v>
      </c>
      <c r="L1979" s="47" t="s">
        <v>42</v>
      </c>
      <c r="M1979" s="20"/>
    </row>
    <row r="1980" spans="1:13" x14ac:dyDescent="0.25">
      <c r="A1980" s="47" t="str">
        <f>IF('Hospitalisation Details'!A1980:A4322="?","Unidentified",'Hospitalisation Details'!A1980)</f>
        <v>Id359</v>
      </c>
      <c r="B1980" s="47">
        <f>IF('Hospitalisation Details'!B1980="?",AVERAGE('Hospitalisation Details'!$B$2:$B$2344),'Hospitalisation Details'!B1980)</f>
        <v>1961</v>
      </c>
      <c r="C1980" s="79" t="str">
        <f>IF(OR(('Hospitalisation Details'!C1980="?"),ISBLANK('Hospitalisation Details'!C1980:C4322)),"Sep",'Hospitalisation Details'!C1980)</f>
        <v>Jul</v>
      </c>
      <c r="D1980" s="70">
        <v>28</v>
      </c>
      <c r="E1980" s="47" t="s">
        <v>2013</v>
      </c>
      <c r="F1980" s="80" t="s">
        <v>7868</v>
      </c>
      <c r="G1980" s="70">
        <v>61</v>
      </c>
      <c r="H1980" s="47">
        <v>3</v>
      </c>
      <c r="I1980" s="48">
        <v>27941.29</v>
      </c>
      <c r="J1980" s="47" t="s">
        <v>16</v>
      </c>
      <c r="K1980" s="47" t="s">
        <v>12</v>
      </c>
      <c r="L1980" s="47" t="s">
        <v>42</v>
      </c>
      <c r="M1980" s="20"/>
    </row>
    <row r="1981" spans="1:13" x14ac:dyDescent="0.25">
      <c r="A1981" s="47" t="str">
        <f>IF('Hospitalisation Details'!A1981:A4323="?","Unidentified",'Hospitalisation Details'!A1981)</f>
        <v>Id358</v>
      </c>
      <c r="B1981" s="47">
        <f>IF('Hospitalisation Details'!B1981="?",AVERAGE('Hospitalisation Details'!$B$2:$B$2344),'Hospitalisation Details'!B1981)</f>
        <v>1999</v>
      </c>
      <c r="C1981" s="79" t="str">
        <f>IF(OR(('Hospitalisation Details'!C1981="?"),ISBLANK('Hospitalisation Details'!C1981:C4323)),"Sep",'Hospitalisation Details'!C1981)</f>
        <v>Dec</v>
      </c>
      <c r="D1981" s="70">
        <v>21</v>
      </c>
      <c r="E1981" s="47" t="s">
        <v>2014</v>
      </c>
      <c r="F1981" s="80" t="s">
        <v>7869</v>
      </c>
      <c r="G1981" s="70">
        <v>23</v>
      </c>
      <c r="H1981" s="47">
        <v>0</v>
      </c>
      <c r="I1981" s="48">
        <v>27980.77</v>
      </c>
      <c r="J1981" s="47" t="s">
        <v>16</v>
      </c>
      <c r="K1981" s="47" t="s">
        <v>16</v>
      </c>
      <c r="L1981" s="47" t="s">
        <v>42</v>
      </c>
      <c r="M1981" s="20"/>
    </row>
    <row r="1982" spans="1:13" x14ac:dyDescent="0.25">
      <c r="A1982" s="47" t="str">
        <f>IF('Hospitalisation Details'!A1982:A4324="?","Unidentified",'Hospitalisation Details'!A1982)</f>
        <v>Id357</v>
      </c>
      <c r="B1982" s="47">
        <f>IF('Hospitalisation Details'!B1982="?",AVERAGE('Hospitalisation Details'!$B$2:$B$2344),'Hospitalisation Details'!B1982)</f>
        <v>1985</v>
      </c>
      <c r="C1982" s="79" t="str">
        <f>IF(OR(('Hospitalisation Details'!C1982="?"),ISBLANK('Hospitalisation Details'!C1982:C4324)),"Sep",'Hospitalisation Details'!C1982)</f>
        <v>Nov</v>
      </c>
      <c r="D1982" s="70">
        <v>29</v>
      </c>
      <c r="E1982" s="47" t="s">
        <v>2015</v>
      </c>
      <c r="F1982" s="80" t="s">
        <v>7870</v>
      </c>
      <c r="G1982" s="70">
        <v>37</v>
      </c>
      <c r="H1982" s="47">
        <v>3</v>
      </c>
      <c r="I1982" s="48">
        <v>28006.94</v>
      </c>
      <c r="J1982" s="47" t="s">
        <v>16</v>
      </c>
      <c r="K1982" s="47" t="s">
        <v>11</v>
      </c>
      <c r="L1982" s="47" t="s">
        <v>42</v>
      </c>
      <c r="M1982" s="20"/>
    </row>
    <row r="1983" spans="1:13" x14ac:dyDescent="0.25">
      <c r="A1983" s="47" t="str">
        <f>IF('Hospitalisation Details'!A1983:A4325="?","Unidentified",'Hospitalisation Details'!A1983)</f>
        <v>Id356</v>
      </c>
      <c r="B1983" s="47">
        <f>IF('Hospitalisation Details'!B1983="?",AVERAGE('Hospitalisation Details'!$B$2:$B$2344),'Hospitalisation Details'!B1983)</f>
        <v>1960</v>
      </c>
      <c r="C1983" s="79" t="str">
        <f>IF(OR(('Hospitalisation Details'!C1983="?"),ISBLANK('Hospitalisation Details'!C1983:C4325)),"Sep",'Hospitalisation Details'!C1983)</f>
        <v>Nov</v>
      </c>
      <c r="D1983" s="70">
        <v>22</v>
      </c>
      <c r="E1983" s="47" t="s">
        <v>2016</v>
      </c>
      <c r="F1983" s="80" t="s">
        <v>7871</v>
      </c>
      <c r="G1983" s="70">
        <v>62</v>
      </c>
      <c r="H1983" s="47">
        <v>0</v>
      </c>
      <c r="I1983" s="48">
        <v>28101.33</v>
      </c>
      <c r="J1983" s="47" t="s">
        <v>16</v>
      </c>
      <c r="K1983" s="47" t="s">
        <v>11</v>
      </c>
      <c r="L1983" s="47" t="s">
        <v>166</v>
      </c>
      <c r="M1983" s="20"/>
    </row>
    <row r="1984" spans="1:13" x14ac:dyDescent="0.25">
      <c r="A1984" s="47" t="str">
        <f>IF('Hospitalisation Details'!A1984:A4326="?","Unidentified",'Hospitalisation Details'!A1984)</f>
        <v>Id355</v>
      </c>
      <c r="B1984" s="47">
        <f>IF('Hospitalisation Details'!B1984="?",AVERAGE('Hospitalisation Details'!$B$2:$B$2344),'Hospitalisation Details'!B1984)</f>
        <v>1999</v>
      </c>
      <c r="C1984" s="79" t="str">
        <f>IF(OR(('Hospitalisation Details'!C1984="?"),ISBLANK('Hospitalisation Details'!C1984:C4326)),"Sep",'Hospitalisation Details'!C1984)</f>
        <v>Sep</v>
      </c>
      <c r="D1984" s="70">
        <v>6</v>
      </c>
      <c r="E1984" s="47" t="s">
        <v>2017</v>
      </c>
      <c r="F1984" s="80" t="s">
        <v>7872</v>
      </c>
      <c r="G1984" s="70">
        <v>23</v>
      </c>
      <c r="H1984" s="47">
        <v>0</v>
      </c>
      <c r="I1984" s="48">
        <v>28245.34</v>
      </c>
      <c r="J1984" s="47" t="s">
        <v>16</v>
      </c>
      <c r="K1984" s="47" t="s">
        <v>12</v>
      </c>
      <c r="L1984" s="47" t="s">
        <v>42</v>
      </c>
      <c r="M1984" s="20"/>
    </row>
    <row r="1985" spans="1:13" x14ac:dyDescent="0.25">
      <c r="A1985" s="47" t="str">
        <f>IF('Hospitalisation Details'!A1985:A4327="?","Unidentified",'Hospitalisation Details'!A1985)</f>
        <v>Id354</v>
      </c>
      <c r="B1985" s="47">
        <f>IF('Hospitalisation Details'!B1985="?",AVERAGE('Hospitalisation Details'!$B$2:$B$2344),'Hospitalisation Details'!B1985)</f>
        <v>1963</v>
      </c>
      <c r="C1985" s="79" t="str">
        <f>IF(OR(('Hospitalisation Details'!C1985="?"),ISBLANK('Hospitalisation Details'!C1985:C4327)),"Sep",'Hospitalisation Details'!C1985)</f>
        <v>Nov</v>
      </c>
      <c r="D1985" s="70">
        <v>25</v>
      </c>
      <c r="E1985" s="47" t="s">
        <v>2018</v>
      </c>
      <c r="F1985" s="80" t="s">
        <v>7873</v>
      </c>
      <c r="G1985" s="70">
        <v>59</v>
      </c>
      <c r="H1985" s="47">
        <v>1</v>
      </c>
      <c r="I1985" s="48">
        <v>28287.9</v>
      </c>
      <c r="J1985" s="47" t="s">
        <v>16</v>
      </c>
      <c r="K1985" s="47" t="s">
        <v>16</v>
      </c>
      <c r="L1985" s="47" t="s">
        <v>13</v>
      </c>
      <c r="M1985" s="20"/>
    </row>
    <row r="1986" spans="1:13" x14ac:dyDescent="0.25">
      <c r="A1986" s="47" t="str">
        <f>IF('Hospitalisation Details'!A1986:A4328="?","Unidentified",'Hospitalisation Details'!A1986)</f>
        <v>Id353</v>
      </c>
      <c r="B1986" s="47">
        <f>IF('Hospitalisation Details'!B1986="?",AVERAGE('Hospitalisation Details'!$B$2:$B$2344),'Hospitalisation Details'!B1986)</f>
        <v>1990</v>
      </c>
      <c r="C1986" s="79" t="str">
        <f>IF(OR(('Hospitalisation Details'!C1986="?"),ISBLANK('Hospitalisation Details'!C1986:C4328)),"Sep",'Hospitalisation Details'!C1986)</f>
        <v>Dec</v>
      </c>
      <c r="D1986" s="70">
        <v>24</v>
      </c>
      <c r="E1986" s="47" t="s">
        <v>2019</v>
      </c>
      <c r="F1986" s="80" t="s">
        <v>7874</v>
      </c>
      <c r="G1986" s="70">
        <v>32</v>
      </c>
      <c r="H1986" s="47">
        <v>3</v>
      </c>
      <c r="I1986" s="48">
        <v>28302.33</v>
      </c>
      <c r="J1986" s="47" t="s">
        <v>16</v>
      </c>
      <c r="K1986" s="47" t="s">
        <v>11</v>
      </c>
      <c r="L1986" s="47" t="s">
        <v>42</v>
      </c>
      <c r="M1986" s="20"/>
    </row>
    <row r="1987" spans="1:13" x14ac:dyDescent="0.25">
      <c r="A1987" s="47" t="str">
        <f>IF('Hospitalisation Details'!A1987:A4329="?","Unidentified",'Hospitalisation Details'!A1987)</f>
        <v>Id352</v>
      </c>
      <c r="B1987" s="47">
        <f>IF('Hospitalisation Details'!B1987="?",AVERAGE('Hospitalisation Details'!$B$2:$B$2344),'Hospitalisation Details'!B1987)</f>
        <v>1977</v>
      </c>
      <c r="C1987" s="79" t="str">
        <f>IF(OR(('Hospitalisation Details'!C1987="?"),ISBLANK('Hospitalisation Details'!C1987:C4329)),"Sep",'Hospitalisation Details'!C1987)</f>
        <v>Dec</v>
      </c>
      <c r="D1987" s="70">
        <v>2</v>
      </c>
      <c r="E1987" s="47" t="s">
        <v>2020</v>
      </c>
      <c r="F1987" s="80" t="s">
        <v>7105</v>
      </c>
      <c r="G1987" s="70">
        <v>45</v>
      </c>
      <c r="H1987" s="47">
        <v>1</v>
      </c>
      <c r="I1987" s="48">
        <v>28340.19</v>
      </c>
      <c r="J1987" s="47" t="s">
        <v>16</v>
      </c>
      <c r="K1987" s="47" t="s">
        <v>11</v>
      </c>
      <c r="L1987" s="47" t="s">
        <v>23</v>
      </c>
      <c r="M1987" s="20"/>
    </row>
    <row r="1988" spans="1:13" x14ac:dyDescent="0.25">
      <c r="A1988" s="47" t="str">
        <f>IF('Hospitalisation Details'!A1988:A4330="?","Unidentified",'Hospitalisation Details'!A1988)</f>
        <v>Id351</v>
      </c>
      <c r="B1988" s="47">
        <f>IF('Hospitalisation Details'!B1988="?",AVERAGE('Hospitalisation Details'!$B$2:$B$2344),'Hospitalisation Details'!B1988)</f>
        <v>1974</v>
      </c>
      <c r="C1988" s="79" t="str">
        <f>IF(OR(('Hospitalisation Details'!C1988="?"),ISBLANK('Hospitalisation Details'!C1988:C4330)),"Sep",'Hospitalisation Details'!C1988)</f>
        <v>Sep</v>
      </c>
      <c r="D1988" s="70">
        <v>16</v>
      </c>
      <c r="E1988" s="47" t="s">
        <v>2021</v>
      </c>
      <c r="F1988" s="80" t="s">
        <v>7413</v>
      </c>
      <c r="G1988" s="70">
        <v>48</v>
      </c>
      <c r="H1988" s="47">
        <v>1</v>
      </c>
      <c r="I1988" s="48">
        <v>28468.92</v>
      </c>
      <c r="J1988" s="47" t="s">
        <v>16</v>
      </c>
      <c r="K1988" s="47" t="s">
        <v>16</v>
      </c>
      <c r="L1988" s="47" t="s">
        <v>23</v>
      </c>
      <c r="M1988" s="20"/>
    </row>
    <row r="1989" spans="1:13" x14ac:dyDescent="0.25">
      <c r="A1989" s="47" t="str">
        <f>IF('Hospitalisation Details'!A1989:A4331="?","Unidentified",'Hospitalisation Details'!A1989)</f>
        <v>Id350</v>
      </c>
      <c r="B1989" s="70">
        <f>IF('Hospitalisation Details'!B1989="?",AVERAGE('Hospitalisation Details'!$B$2:$B$2344),'Hospitalisation Details'!B1989)</f>
        <v>1982</v>
      </c>
      <c r="C1989" s="79" t="str">
        <f>IF(OR(('Hospitalisation Details'!C1989="?"),ISBLANK('Hospitalisation Details'!C1989:C4331)),"Sep",'Hospitalisation Details'!C1989)</f>
        <v>Dec</v>
      </c>
      <c r="D1989" s="70">
        <v>11</v>
      </c>
      <c r="E1989" s="47" t="s">
        <v>2022</v>
      </c>
      <c r="F1989" s="80" t="s">
        <v>7875</v>
      </c>
      <c r="G1989" s="70">
        <v>40</v>
      </c>
      <c r="H1989" s="47">
        <v>1</v>
      </c>
      <c r="I1989" s="48">
        <v>28476.73</v>
      </c>
      <c r="J1989" s="47" t="s">
        <v>16</v>
      </c>
      <c r="K1989" s="47" t="s">
        <v>11</v>
      </c>
      <c r="L1989" s="47" t="s">
        <v>23</v>
      </c>
      <c r="M1989" s="20"/>
    </row>
    <row r="1990" spans="1:13" x14ac:dyDescent="0.25">
      <c r="A1990" s="47" t="str">
        <f>IF('Hospitalisation Details'!A1990:A4332="?","Unidentified",'Hospitalisation Details'!A1990)</f>
        <v>Id349</v>
      </c>
      <c r="B1990" s="47">
        <f>IF('Hospitalisation Details'!B1990="?",AVERAGE('Hospitalisation Details'!$B$2:$B$2344),'Hospitalisation Details'!B1990)</f>
        <v>1985</v>
      </c>
      <c r="C1990" s="79" t="str">
        <f>IF(OR(('Hospitalisation Details'!C1990="?"),ISBLANK('Hospitalisation Details'!C1990:C4332)),"Sep",'Hospitalisation Details'!C1990)</f>
        <v>Sep</v>
      </c>
      <c r="D1990" s="70">
        <v>27</v>
      </c>
      <c r="E1990" s="47" t="s">
        <v>2023</v>
      </c>
      <c r="F1990" s="80" t="s">
        <v>7876</v>
      </c>
      <c r="G1990" s="70">
        <v>37</v>
      </c>
      <c r="H1990" s="47">
        <v>3</v>
      </c>
      <c r="I1990" s="48">
        <v>28542.86</v>
      </c>
      <c r="J1990" s="47" t="s">
        <v>16</v>
      </c>
      <c r="K1990" s="47" t="s">
        <v>12</v>
      </c>
      <c r="L1990" s="47" t="s">
        <v>42</v>
      </c>
      <c r="M1990" s="20"/>
    </row>
    <row r="1991" spans="1:13" x14ac:dyDescent="0.25">
      <c r="A1991" s="47" t="str">
        <f>IF('Hospitalisation Details'!A1991:A4333="?","Unidentified",'Hospitalisation Details'!A1991)</f>
        <v>Id348</v>
      </c>
      <c r="B1991" s="47">
        <f>IF('Hospitalisation Details'!B1991="?",AVERAGE('Hospitalisation Details'!$B$2:$B$2344),'Hospitalisation Details'!B1991)</f>
        <v>1990</v>
      </c>
      <c r="C1991" s="79" t="str">
        <f>IF(OR(('Hospitalisation Details'!C1991="?"),ISBLANK('Hospitalisation Details'!C1991:C4333)),"Sep",'Hospitalisation Details'!C1991)</f>
        <v>Dec</v>
      </c>
      <c r="D1991" s="70">
        <v>5</v>
      </c>
      <c r="E1991" s="47" t="s">
        <v>2024</v>
      </c>
      <c r="F1991" s="80" t="s">
        <v>7877</v>
      </c>
      <c r="G1991" s="70">
        <v>32</v>
      </c>
      <c r="H1991" s="47">
        <v>3</v>
      </c>
      <c r="I1991" s="48">
        <v>28716.14</v>
      </c>
      <c r="J1991" s="47" t="s">
        <v>16</v>
      </c>
      <c r="K1991" s="47" t="s">
        <v>12</v>
      </c>
      <c r="L1991" s="47" t="s">
        <v>42</v>
      </c>
      <c r="M1991" s="20"/>
    </row>
    <row r="1992" spans="1:13" x14ac:dyDescent="0.25">
      <c r="A1992" s="47" t="str">
        <f>IF('Hospitalisation Details'!A1992:A4334="?","Unidentified",'Hospitalisation Details'!A1992)</f>
        <v>Id347</v>
      </c>
      <c r="B1992" s="47">
        <f>IF('Hospitalisation Details'!B1992="?",AVERAGE('Hospitalisation Details'!$B$2:$B$2344),'Hospitalisation Details'!B1992)</f>
        <v>1961</v>
      </c>
      <c r="C1992" s="79" t="str">
        <f>IF(OR(('Hospitalisation Details'!C1992="?"),ISBLANK('Hospitalisation Details'!C1992:C4334)),"Sep",'Hospitalisation Details'!C1992)</f>
        <v>Aug</v>
      </c>
      <c r="D1992" s="70">
        <v>3</v>
      </c>
      <c r="E1992" s="47" t="s">
        <v>2025</v>
      </c>
      <c r="F1992" s="80" t="s">
        <v>7878</v>
      </c>
      <c r="G1992" s="70">
        <v>61</v>
      </c>
      <c r="H1992" s="47">
        <v>1</v>
      </c>
      <c r="I1992" s="48">
        <v>28868.66</v>
      </c>
      <c r="J1992" s="47" t="s">
        <v>16</v>
      </c>
      <c r="K1992" s="47" t="s">
        <v>11</v>
      </c>
      <c r="L1992" s="47" t="s">
        <v>23</v>
      </c>
      <c r="M1992" s="20"/>
    </row>
    <row r="1993" spans="1:13" x14ac:dyDescent="0.25">
      <c r="A1993" s="47" t="str">
        <f>IF('Hospitalisation Details'!A1993:A4335="?","Unidentified",'Hospitalisation Details'!A1993)</f>
        <v>Id346</v>
      </c>
      <c r="B1993" s="47">
        <f>IF('Hospitalisation Details'!B1993="?",AVERAGE('Hospitalisation Details'!$B$2:$B$2344),'Hospitalisation Details'!B1993)</f>
        <v>1962</v>
      </c>
      <c r="C1993" s="79" t="str">
        <f>IF(OR(('Hospitalisation Details'!C1993="?"),ISBLANK('Hospitalisation Details'!C1993:C4335)),"Sep",'Hospitalisation Details'!C1993)</f>
        <v>Jul</v>
      </c>
      <c r="D1993" s="70">
        <v>25</v>
      </c>
      <c r="E1993" s="47" t="s">
        <v>2026</v>
      </c>
      <c r="F1993" s="80" t="s">
        <v>7879</v>
      </c>
      <c r="G1993" s="70">
        <v>60</v>
      </c>
      <c r="H1993" s="47">
        <v>0</v>
      </c>
      <c r="I1993" s="48">
        <v>28923.14</v>
      </c>
      <c r="J1993" s="47" t="s">
        <v>16</v>
      </c>
      <c r="K1993" s="47" t="s">
        <v>16</v>
      </c>
      <c r="L1993" s="47" t="s">
        <v>23</v>
      </c>
      <c r="M1993" s="20"/>
    </row>
    <row r="1994" spans="1:13" x14ac:dyDescent="0.25">
      <c r="A1994" s="47" t="str">
        <f>IF('Hospitalisation Details'!A1994:A4336="?","Unidentified",'Hospitalisation Details'!A1994)</f>
        <v>Id345</v>
      </c>
      <c r="B1994" s="47">
        <f>IF('Hospitalisation Details'!B1994="?",AVERAGE('Hospitalisation Details'!$B$2:$B$2344),'Hospitalisation Details'!B1994)</f>
        <v>1959</v>
      </c>
      <c r="C1994" s="79" t="str">
        <f>IF(OR(('Hospitalisation Details'!C1994="?"),ISBLANK('Hospitalisation Details'!C1994:C4336)),"Sep",'Hospitalisation Details'!C1994)</f>
        <v>Dec</v>
      </c>
      <c r="D1994" s="70">
        <v>5</v>
      </c>
      <c r="E1994" s="47" t="s">
        <v>2027</v>
      </c>
      <c r="F1994" s="80" t="s">
        <v>7880</v>
      </c>
      <c r="G1994" s="70">
        <v>63</v>
      </c>
      <c r="H1994" s="47">
        <v>0</v>
      </c>
      <c r="I1994" s="48">
        <v>28950.47</v>
      </c>
      <c r="J1994" s="47" t="s">
        <v>16</v>
      </c>
      <c r="K1994" s="47" t="s">
        <v>16</v>
      </c>
      <c r="L1994" s="47" t="s">
        <v>23</v>
      </c>
      <c r="M1994" s="20"/>
    </row>
    <row r="1995" spans="1:13" x14ac:dyDescent="0.25">
      <c r="A1995" s="47" t="str">
        <f>IF('Hospitalisation Details'!A1995:A4337="?","Unidentified",'Hospitalisation Details'!A1995)</f>
        <v>Id344</v>
      </c>
      <c r="B1995" s="47">
        <f>IF('Hospitalisation Details'!B1995="?",AVERAGE('Hospitalisation Details'!$B$2:$B$2344),'Hospitalisation Details'!B1995)</f>
        <v>2003</v>
      </c>
      <c r="C1995" s="79" t="str">
        <f>IF(OR(('Hospitalisation Details'!C1995="?"),ISBLANK('Hospitalisation Details'!C1995:C4337)),"Sep",'Hospitalisation Details'!C1995)</f>
        <v>Sep</v>
      </c>
      <c r="D1995" s="70">
        <v>1</v>
      </c>
      <c r="E1995" s="47" t="s">
        <v>2028</v>
      </c>
      <c r="F1995" s="80" t="s">
        <v>6218</v>
      </c>
      <c r="G1995" s="70">
        <v>19</v>
      </c>
      <c r="H1995" s="47">
        <v>0</v>
      </c>
      <c r="I1995" s="48">
        <v>28998.68</v>
      </c>
      <c r="J1995" s="47" t="s">
        <v>16</v>
      </c>
      <c r="K1995" s="47" t="s">
        <v>12</v>
      </c>
      <c r="L1995" s="47" t="s">
        <v>42</v>
      </c>
      <c r="M1995" s="20"/>
    </row>
    <row r="1996" spans="1:13" x14ac:dyDescent="0.25">
      <c r="A1996" s="47" t="str">
        <f>IF('Hospitalisation Details'!A1996:A4338="?","Unidentified",'Hospitalisation Details'!A1996)</f>
        <v>Id343</v>
      </c>
      <c r="B1996" s="47">
        <f>IF('Hospitalisation Details'!B1996="?",AVERAGE('Hospitalisation Details'!$B$2:$B$2344),'Hospitalisation Details'!B1996)</f>
        <v>1992</v>
      </c>
      <c r="C1996" s="79" t="str">
        <f>IF(OR(('Hospitalisation Details'!C1996="?"),ISBLANK('Hospitalisation Details'!C1996:C4338)),"Sep",'Hospitalisation Details'!C1996)</f>
        <v>Jul</v>
      </c>
      <c r="D1996" s="70">
        <v>7</v>
      </c>
      <c r="E1996" s="47" t="s">
        <v>2029</v>
      </c>
      <c r="F1996" s="80" t="s">
        <v>7463</v>
      </c>
      <c r="G1996" s="70">
        <v>30</v>
      </c>
      <c r="H1996" s="47">
        <v>0</v>
      </c>
      <c r="I1996" s="48">
        <v>29007.82</v>
      </c>
      <c r="J1996" s="47" t="s">
        <v>16</v>
      </c>
      <c r="K1996" s="47" t="s">
        <v>12</v>
      </c>
      <c r="L1996" s="47" t="s">
        <v>42</v>
      </c>
      <c r="M1996" s="20"/>
    </row>
    <row r="1997" spans="1:13" x14ac:dyDescent="0.25">
      <c r="A1997" s="47" t="str">
        <f>IF('Hospitalisation Details'!A1997:A4339="?","Unidentified",'Hospitalisation Details'!A1997)</f>
        <v>Id342</v>
      </c>
      <c r="B1997" s="47">
        <f>IF('Hospitalisation Details'!B1997="?",AVERAGE('Hospitalisation Details'!$B$2:$B$2344),'Hospitalisation Details'!B1997)</f>
        <v>1980</v>
      </c>
      <c r="C1997" s="79" t="str">
        <f>IF(OR(('Hospitalisation Details'!C1997="?"),ISBLANK('Hospitalisation Details'!C1997:C4339)),"Sep",'Hospitalisation Details'!C1997)</f>
        <v>Jul</v>
      </c>
      <c r="D1997" s="70">
        <v>14</v>
      </c>
      <c r="E1997" s="47" t="s">
        <v>2030</v>
      </c>
      <c r="F1997" s="80" t="s">
        <v>7881</v>
      </c>
      <c r="G1997" s="70">
        <v>42</v>
      </c>
      <c r="H1997" s="47">
        <v>2</v>
      </c>
      <c r="I1997" s="48">
        <v>29114.21</v>
      </c>
      <c r="J1997" s="47" t="s">
        <v>16</v>
      </c>
      <c r="K1997" s="47" t="s">
        <v>12</v>
      </c>
      <c r="L1997" s="47" t="s">
        <v>42</v>
      </c>
      <c r="M1997" s="20"/>
    </row>
    <row r="1998" spans="1:13" x14ac:dyDescent="0.25">
      <c r="A1998" s="47" t="str">
        <f>IF('Hospitalisation Details'!A1998:A4340="?","Unidentified",'Hospitalisation Details'!A1998)</f>
        <v>Id341</v>
      </c>
      <c r="B1998" s="47">
        <f>IF('Hospitalisation Details'!B1998="?",AVERAGE('Hospitalisation Details'!$B$2:$B$2344),'Hospitalisation Details'!B1998)</f>
        <v>1978</v>
      </c>
      <c r="C1998" s="79" t="str">
        <f>IF(OR(('Hospitalisation Details'!C1998="?"),ISBLANK('Hospitalisation Details'!C1998:C4340)),"Sep",'Hospitalisation Details'!C1998)</f>
        <v>Nov</v>
      </c>
      <c r="D1998" s="70">
        <v>29</v>
      </c>
      <c r="E1998" s="47" t="s">
        <v>2031</v>
      </c>
      <c r="F1998" s="80" t="s">
        <v>6861</v>
      </c>
      <c r="G1998" s="70">
        <v>44</v>
      </c>
      <c r="H1998" s="47">
        <v>2</v>
      </c>
      <c r="I1998" s="48">
        <v>29114.77</v>
      </c>
      <c r="J1998" s="47" t="s">
        <v>16</v>
      </c>
      <c r="K1998" s="47" t="s">
        <v>16</v>
      </c>
      <c r="L1998" s="47" t="s">
        <v>42</v>
      </c>
      <c r="M1998" s="20"/>
    </row>
    <row r="1999" spans="1:13" x14ac:dyDescent="0.25">
      <c r="A1999" s="47" t="str">
        <f>IF('Hospitalisation Details'!A1999:A4341="?","Unidentified",'Hospitalisation Details'!A1999)</f>
        <v>Id340</v>
      </c>
      <c r="B1999" s="47">
        <f>IF('Hospitalisation Details'!B1999="?",AVERAGE('Hospitalisation Details'!$B$2:$B$2344),'Hospitalisation Details'!B1999)</f>
        <v>1961</v>
      </c>
      <c r="C1999" s="79" t="str">
        <f>IF(OR(('Hospitalisation Details'!C1999="?"),ISBLANK('Hospitalisation Details'!C1999:C4341)),"Sep",'Hospitalisation Details'!C1999)</f>
        <v>Dec</v>
      </c>
      <c r="D1999" s="70">
        <v>24</v>
      </c>
      <c r="E1999" s="47" t="s">
        <v>2032</v>
      </c>
      <c r="F1999" s="80" t="s">
        <v>7541</v>
      </c>
      <c r="G1999" s="70">
        <v>61</v>
      </c>
      <c r="H1999" s="47">
        <v>0</v>
      </c>
      <c r="I1999" s="48">
        <v>29141.360000000001</v>
      </c>
      <c r="J1999" s="47" t="s">
        <v>16</v>
      </c>
      <c r="K1999" s="47" t="s">
        <v>12</v>
      </c>
      <c r="L1999" s="47" t="s">
        <v>23</v>
      </c>
      <c r="M1999" s="20"/>
    </row>
    <row r="2000" spans="1:13" x14ac:dyDescent="0.25">
      <c r="A2000" s="47" t="str">
        <f>IF('Hospitalisation Details'!A2000:A4342="?","Unidentified",'Hospitalisation Details'!A2000)</f>
        <v>Id339</v>
      </c>
      <c r="B2000" s="47">
        <f>IF('Hospitalisation Details'!B2000="?",AVERAGE('Hospitalisation Details'!$B$2:$B$2344),'Hospitalisation Details'!B2000)</f>
        <v>1976</v>
      </c>
      <c r="C2000" s="79" t="str">
        <f>IF(OR(('Hospitalisation Details'!C2000="?"),ISBLANK('Hospitalisation Details'!C2000:C4342)),"Sep",'Hospitalisation Details'!C2000)</f>
        <v>Nov</v>
      </c>
      <c r="D2000" s="70">
        <v>8</v>
      </c>
      <c r="E2000" s="47" t="s">
        <v>2033</v>
      </c>
      <c r="F2000" s="80" t="s">
        <v>7882</v>
      </c>
      <c r="G2000" s="70">
        <v>46</v>
      </c>
      <c r="H2000" s="47">
        <v>2</v>
      </c>
      <c r="I2000" s="48">
        <v>29160.39</v>
      </c>
      <c r="J2000" s="47" t="s">
        <v>16</v>
      </c>
      <c r="K2000" s="47" t="s">
        <v>11</v>
      </c>
      <c r="L2000" s="47" t="s">
        <v>42</v>
      </c>
      <c r="M2000" s="20"/>
    </row>
    <row r="2001" spans="1:13" x14ac:dyDescent="0.25">
      <c r="A2001" s="47" t="str">
        <f>IF('Hospitalisation Details'!A2001:A4343="?","Unidentified",'Hospitalisation Details'!A2001)</f>
        <v>Id338</v>
      </c>
      <c r="B2001" s="47">
        <f>IF('Hospitalisation Details'!B2001="?",AVERAGE('Hospitalisation Details'!$B$2:$B$2344),'Hospitalisation Details'!B2001)</f>
        <v>1969</v>
      </c>
      <c r="C2001" s="79" t="str">
        <f>IF(OR(('Hospitalisation Details'!C2001="?"),ISBLANK('Hospitalisation Details'!C2001:C4343)),"Sep",'Hospitalisation Details'!C2001)</f>
        <v>Jul</v>
      </c>
      <c r="D2001" s="70">
        <v>9</v>
      </c>
      <c r="E2001" s="47" t="s">
        <v>2034</v>
      </c>
      <c r="F2001" s="80" t="s">
        <v>7883</v>
      </c>
      <c r="G2001" s="70">
        <v>53</v>
      </c>
      <c r="H2001" s="47">
        <v>2</v>
      </c>
      <c r="I2001" s="48">
        <v>29186.48</v>
      </c>
      <c r="J2001" s="47" t="s">
        <v>16</v>
      </c>
      <c r="K2001" s="47" t="s">
        <v>12</v>
      </c>
      <c r="L2001" s="47" t="s">
        <v>247</v>
      </c>
      <c r="M2001" s="20"/>
    </row>
    <row r="2002" spans="1:13" x14ac:dyDescent="0.25">
      <c r="A2002" s="47" t="str">
        <f>IF('Hospitalisation Details'!A2002:A4344="?","Unidentified",'Hospitalisation Details'!A2002)</f>
        <v>Id337</v>
      </c>
      <c r="B2002" s="47">
        <f>IF('Hospitalisation Details'!B2002="?",AVERAGE('Hospitalisation Details'!$B$2:$B$2344),'Hospitalisation Details'!B2002)</f>
        <v>1978</v>
      </c>
      <c r="C2002" s="79" t="str">
        <f>IF(OR(('Hospitalisation Details'!C2002="?"),ISBLANK('Hospitalisation Details'!C2002:C4344)),"Sep",'Hospitalisation Details'!C2002)</f>
        <v>Jul</v>
      </c>
      <c r="D2002" s="70">
        <v>21</v>
      </c>
      <c r="E2002" s="47" t="s">
        <v>2035</v>
      </c>
      <c r="F2002" s="80" t="s">
        <v>7884</v>
      </c>
      <c r="G2002" s="70">
        <v>44</v>
      </c>
      <c r="H2002" s="47">
        <v>2</v>
      </c>
      <c r="I2002" s="48">
        <v>29227.599999999999</v>
      </c>
      <c r="J2002" s="47" t="s">
        <v>16</v>
      </c>
      <c r="K2002" s="47" t="s">
        <v>12</v>
      </c>
      <c r="L2002" s="47" t="s">
        <v>23</v>
      </c>
      <c r="M2002" s="20"/>
    </row>
    <row r="2003" spans="1:13" x14ac:dyDescent="0.25">
      <c r="A2003" s="47" t="str">
        <f>IF('Hospitalisation Details'!A2003:A4345="?","Unidentified",'Hospitalisation Details'!A2003)</f>
        <v>Id336</v>
      </c>
      <c r="B2003" s="47">
        <f>IF('Hospitalisation Details'!B2003="?",AVERAGE('Hospitalisation Details'!$B$2:$B$2344),'Hospitalisation Details'!B2003)</f>
        <v>1958</v>
      </c>
      <c r="C2003" s="79" t="str">
        <f>IF(OR(('Hospitalisation Details'!C2003="?"),ISBLANK('Hospitalisation Details'!C2003:C4345)),"Sep",'Hospitalisation Details'!C2003)</f>
        <v>Jun</v>
      </c>
      <c r="D2003" s="70">
        <v>5</v>
      </c>
      <c r="E2003" s="47" t="s">
        <v>2036</v>
      </c>
      <c r="F2003" s="80" t="s">
        <v>7885</v>
      </c>
      <c r="G2003" s="70">
        <v>65</v>
      </c>
      <c r="H2003" s="47">
        <v>0</v>
      </c>
      <c r="I2003" s="48">
        <v>29330.98</v>
      </c>
      <c r="J2003" s="47" t="s">
        <v>16</v>
      </c>
      <c r="K2003" s="47" t="s">
        <v>11</v>
      </c>
      <c r="L2003" s="47" t="s">
        <v>23</v>
      </c>
      <c r="M2003" s="20"/>
    </row>
    <row r="2004" spans="1:13" x14ac:dyDescent="0.25">
      <c r="A2004" s="47" t="str">
        <f>IF('Hospitalisation Details'!A2004:A4346="?","Unidentified",'Hospitalisation Details'!A2004)</f>
        <v>Id335</v>
      </c>
      <c r="B2004" s="47">
        <f>IF('Hospitalisation Details'!B2004="?",AVERAGE('Hospitalisation Details'!$B$2:$B$2344),'Hospitalisation Details'!B2004)</f>
        <v>1985</v>
      </c>
      <c r="C2004" s="79" t="str">
        <f>IF(OR(('Hospitalisation Details'!C2004="?"),ISBLANK('Hospitalisation Details'!C2004:C4346)),"Sep",'Hospitalisation Details'!C2004)</f>
        <v>Nov</v>
      </c>
      <c r="D2004" s="70">
        <v>7</v>
      </c>
      <c r="E2004" s="47" t="s">
        <v>2037</v>
      </c>
      <c r="F2004" s="80" t="s">
        <v>7886</v>
      </c>
      <c r="G2004" s="70">
        <v>37</v>
      </c>
      <c r="H2004" s="47">
        <v>3</v>
      </c>
      <c r="I2004" s="48">
        <v>29352.560000000001</v>
      </c>
      <c r="J2004" s="47" t="s">
        <v>16</v>
      </c>
      <c r="K2004" s="47" t="s">
        <v>16</v>
      </c>
      <c r="L2004" s="47" t="s">
        <v>42</v>
      </c>
      <c r="M2004" s="20"/>
    </row>
    <row r="2005" spans="1:13" x14ac:dyDescent="0.25">
      <c r="A2005" s="47" t="str">
        <f>IF('Hospitalisation Details'!A2005:A4347="?","Unidentified",'Hospitalisation Details'!A2005)</f>
        <v>Id334</v>
      </c>
      <c r="B2005" s="47">
        <f>IF('Hospitalisation Details'!B2005="?",AVERAGE('Hospitalisation Details'!$B$2:$B$2344),'Hospitalisation Details'!B2005)</f>
        <v>1987</v>
      </c>
      <c r="C2005" s="79" t="str">
        <f>IF(OR(('Hospitalisation Details'!C2005="?"),ISBLANK('Hospitalisation Details'!C2005:C4347)),"Sep",'Hospitalisation Details'!C2005)</f>
        <v>Jul</v>
      </c>
      <c r="D2005" s="70">
        <v>16</v>
      </c>
      <c r="E2005" s="47" t="s">
        <v>2038</v>
      </c>
      <c r="F2005" s="80" t="s">
        <v>7887</v>
      </c>
      <c r="G2005" s="70">
        <v>35</v>
      </c>
      <c r="H2005" s="47">
        <v>3</v>
      </c>
      <c r="I2005" s="48">
        <v>29443.59</v>
      </c>
      <c r="J2005" s="47" t="s">
        <v>16</v>
      </c>
      <c r="K2005" s="47" t="s">
        <v>16</v>
      </c>
      <c r="L2005" s="47" t="s">
        <v>42</v>
      </c>
      <c r="M2005" s="20"/>
    </row>
    <row r="2006" spans="1:13" x14ac:dyDescent="0.25">
      <c r="A2006" s="47" t="str">
        <f>IF('Hospitalisation Details'!A2006:A4348="?","Unidentified",'Hospitalisation Details'!A2006)</f>
        <v>Id333</v>
      </c>
      <c r="B2006" s="47">
        <f>IF('Hospitalisation Details'!B2006="?",AVERAGE('Hospitalisation Details'!$B$2:$B$2344),'Hospitalisation Details'!B2006)</f>
        <v>1959</v>
      </c>
      <c r="C2006" s="79" t="str">
        <f>IF(OR(('Hospitalisation Details'!C2006="?"),ISBLANK('Hospitalisation Details'!C2006:C4348)),"Sep",'Hospitalisation Details'!C2006)</f>
        <v>Oct</v>
      </c>
      <c r="D2006" s="70">
        <v>20</v>
      </c>
      <c r="E2006" s="47" t="s">
        <v>2039</v>
      </c>
      <c r="F2006" s="80" t="s">
        <v>7888</v>
      </c>
      <c r="G2006" s="70">
        <v>63</v>
      </c>
      <c r="H2006" s="47">
        <v>0</v>
      </c>
      <c r="I2006" s="48">
        <v>29523.17</v>
      </c>
      <c r="J2006" s="47" t="s">
        <v>16</v>
      </c>
      <c r="K2006" s="47" t="s">
        <v>11</v>
      </c>
      <c r="L2006" s="47" t="s">
        <v>247</v>
      </c>
      <c r="M2006" s="20"/>
    </row>
    <row r="2007" spans="1:13" x14ac:dyDescent="0.25">
      <c r="A2007" s="47" t="str">
        <f>IF('Hospitalisation Details'!A2007:A4349="?","Unidentified",'Hospitalisation Details'!A2007)</f>
        <v>Id332</v>
      </c>
      <c r="B2007" s="47">
        <f>IF('Hospitalisation Details'!B2007="?",AVERAGE('Hospitalisation Details'!$B$2:$B$2344),'Hospitalisation Details'!B2007)</f>
        <v>1975</v>
      </c>
      <c r="C2007" s="79" t="str">
        <f>IF(OR(('Hospitalisation Details'!C2007="?"),ISBLANK('Hospitalisation Details'!C2007:C4349)),"Sep",'Hospitalisation Details'!C2007)</f>
        <v>Nov</v>
      </c>
      <c r="D2007" s="70">
        <v>3</v>
      </c>
      <c r="E2007" s="47" t="s">
        <v>2040</v>
      </c>
      <c r="F2007" s="80" t="s">
        <v>7889</v>
      </c>
      <c r="G2007" s="70">
        <v>47</v>
      </c>
      <c r="H2007" s="47">
        <v>1</v>
      </c>
      <c r="I2007" s="48">
        <v>29583.8</v>
      </c>
      <c r="J2007" s="47" t="s">
        <v>16</v>
      </c>
      <c r="K2007" s="47" t="s">
        <v>16</v>
      </c>
      <c r="L2007" s="47" t="s">
        <v>42</v>
      </c>
      <c r="M2007" s="20"/>
    </row>
    <row r="2008" spans="1:13" x14ac:dyDescent="0.25">
      <c r="A2008" s="47" t="str">
        <f>IF('Hospitalisation Details'!A2008:A4350="?","Unidentified",'Hospitalisation Details'!A2008)</f>
        <v>Id331</v>
      </c>
      <c r="B2008" s="47">
        <f>IF('Hospitalisation Details'!B2008="?",AVERAGE('Hospitalisation Details'!$B$2:$B$2344),'Hospitalisation Details'!B2008)</f>
        <v>1993</v>
      </c>
      <c r="C2008" s="79" t="str">
        <f>IF(OR(('Hospitalisation Details'!C2008="?"),ISBLANK('Hospitalisation Details'!C2008:C4350)),"Sep",'Hospitalisation Details'!C2008)</f>
        <v>Jul</v>
      </c>
      <c r="D2008" s="70">
        <v>27</v>
      </c>
      <c r="E2008" s="47" t="s">
        <v>2041</v>
      </c>
      <c r="F2008" s="80" t="s">
        <v>7890</v>
      </c>
      <c r="G2008" s="70">
        <v>29</v>
      </c>
      <c r="H2008" s="47">
        <v>0</v>
      </c>
      <c r="I2008" s="48">
        <v>29622.69</v>
      </c>
      <c r="J2008" s="47" t="s">
        <v>16</v>
      </c>
      <c r="K2008" s="47" t="s">
        <v>16</v>
      </c>
      <c r="L2008" s="47" t="s">
        <v>42</v>
      </c>
      <c r="M2008" s="20"/>
    </row>
    <row r="2009" spans="1:13" x14ac:dyDescent="0.25">
      <c r="A2009" s="47" t="str">
        <f>IF('Hospitalisation Details'!A2009:A4351="?","Unidentified",'Hospitalisation Details'!A2009)</f>
        <v>Id330</v>
      </c>
      <c r="B2009" s="47">
        <f>IF('Hospitalisation Details'!B2009="?",AVERAGE('Hospitalisation Details'!$B$2:$B$2344),'Hospitalisation Details'!B2009)</f>
        <v>1973</v>
      </c>
      <c r="C2009" s="79" t="str">
        <f>IF(OR(('Hospitalisation Details'!C2009="?"),ISBLANK('Hospitalisation Details'!C2009:C4351)),"Sep",'Hospitalisation Details'!C2009)</f>
        <v>Aug</v>
      </c>
      <c r="D2009" s="70">
        <v>23</v>
      </c>
      <c r="E2009" s="47" t="s">
        <v>2042</v>
      </c>
      <c r="F2009" s="80" t="s">
        <v>7891</v>
      </c>
      <c r="G2009" s="70">
        <v>49</v>
      </c>
      <c r="H2009" s="47">
        <v>0</v>
      </c>
      <c r="I2009" s="48">
        <v>29757.69</v>
      </c>
      <c r="J2009" s="47" t="s">
        <v>16</v>
      </c>
      <c r="K2009" s="47" t="s">
        <v>12</v>
      </c>
      <c r="L2009" s="47" t="s">
        <v>42</v>
      </c>
      <c r="M2009" s="20"/>
    </row>
    <row r="2010" spans="1:13" x14ac:dyDescent="0.25">
      <c r="A2010" s="47" t="str">
        <f>IF('Hospitalisation Details'!A2010:A4352="?","Unidentified",'Hospitalisation Details'!A2010)</f>
        <v>Id329</v>
      </c>
      <c r="B2010" s="47">
        <f>IF('Hospitalisation Details'!B2010="?",AVERAGE('Hospitalisation Details'!$B$2:$B$2344),'Hospitalisation Details'!B2010)</f>
        <v>1998</v>
      </c>
      <c r="C2010" s="79" t="str">
        <f>IF(OR(('Hospitalisation Details'!C2010="?"),ISBLANK('Hospitalisation Details'!C2010:C4352)),"Sep",'Hospitalisation Details'!C2010)</f>
        <v>Jun</v>
      </c>
      <c r="D2010" s="70">
        <v>20</v>
      </c>
      <c r="E2010" s="47" t="s">
        <v>2043</v>
      </c>
      <c r="F2010" s="80" t="s">
        <v>6307</v>
      </c>
      <c r="G2010" s="70">
        <v>24</v>
      </c>
      <c r="H2010" s="47">
        <v>0</v>
      </c>
      <c r="I2010" s="48">
        <v>29760.6</v>
      </c>
      <c r="J2010" s="47" t="s">
        <v>16</v>
      </c>
      <c r="K2010" s="47" t="s">
        <v>11</v>
      </c>
      <c r="L2010" s="47" t="s">
        <v>42</v>
      </c>
      <c r="M2010" s="20"/>
    </row>
    <row r="2011" spans="1:13" x14ac:dyDescent="0.25">
      <c r="A2011" s="47" t="str">
        <f>IF('Hospitalisation Details'!A2011:A4353="?","Unidentified",'Hospitalisation Details'!A2011)</f>
        <v>Id328</v>
      </c>
      <c r="B2011" s="47">
        <f>IF('Hospitalisation Details'!B2011="?",AVERAGE('Hospitalisation Details'!$B$2:$B$2344),'Hospitalisation Details'!B2011)</f>
        <v>1981</v>
      </c>
      <c r="C2011" s="79" t="str">
        <f>IF(OR(('Hospitalisation Details'!C2011="?"),ISBLANK('Hospitalisation Details'!C2011:C4353)),"Sep",'Hospitalisation Details'!C2011)</f>
        <v>Aug</v>
      </c>
      <c r="D2011" s="70">
        <v>13</v>
      </c>
      <c r="E2011" s="47" t="s">
        <v>2044</v>
      </c>
      <c r="F2011" s="80" t="s">
        <v>7892</v>
      </c>
      <c r="G2011" s="70">
        <v>41</v>
      </c>
      <c r="H2011" s="47">
        <v>1</v>
      </c>
      <c r="I2011" s="48">
        <v>29816.639999999999</v>
      </c>
      <c r="J2011" s="47" t="s">
        <v>16</v>
      </c>
      <c r="K2011" s="47" t="s">
        <v>11</v>
      </c>
      <c r="L2011" s="47" t="s">
        <v>42</v>
      </c>
      <c r="M2011" s="20"/>
    </row>
    <row r="2012" spans="1:13" x14ac:dyDescent="0.25">
      <c r="A2012" s="47" t="str">
        <f>IF('Hospitalisation Details'!A2012:A4354="?","Unidentified",'Hospitalisation Details'!A2012)</f>
        <v>Id327</v>
      </c>
      <c r="B2012" s="70">
        <f>IF('Hospitalisation Details'!B2012="?",AVERAGE('Hospitalisation Details'!$B$2:$B$2344),'Hospitalisation Details'!B2012)</f>
        <v>1982</v>
      </c>
      <c r="C2012" s="79" t="str">
        <f>IF(OR(('Hospitalisation Details'!C2012="?"),ISBLANK('Hospitalisation Details'!C2012:C4354)),"Sep",'Hospitalisation Details'!C2012)</f>
        <v>Oct</v>
      </c>
      <c r="D2012" s="70">
        <v>29</v>
      </c>
      <c r="E2012" s="47" t="s">
        <v>2045</v>
      </c>
      <c r="F2012" s="80" t="s">
        <v>7893</v>
      </c>
      <c r="G2012" s="70">
        <v>40</v>
      </c>
      <c r="H2012" s="47">
        <v>3</v>
      </c>
      <c r="I2012" s="48">
        <v>29818.76</v>
      </c>
      <c r="J2012" s="47" t="s">
        <v>16</v>
      </c>
      <c r="K2012" s="47" t="s">
        <v>16</v>
      </c>
      <c r="L2012" s="47" t="s">
        <v>23</v>
      </c>
      <c r="M2012" s="20"/>
    </row>
    <row r="2013" spans="1:13" x14ac:dyDescent="0.25">
      <c r="A2013" s="47" t="str">
        <f>IF('Hospitalisation Details'!A2013:A4355="?","Unidentified",'Hospitalisation Details'!A2013)</f>
        <v>Id326</v>
      </c>
      <c r="B2013" s="47">
        <f>IF('Hospitalisation Details'!B2013="?",AVERAGE('Hospitalisation Details'!$B$2:$B$2344),'Hospitalisation Details'!B2013)</f>
        <v>1989</v>
      </c>
      <c r="C2013" s="79" t="str">
        <f>IF(OR(('Hospitalisation Details'!C2013="?"),ISBLANK('Hospitalisation Details'!C2013:C4355)),"Sep",'Hospitalisation Details'!C2013)</f>
        <v>Dec</v>
      </c>
      <c r="D2013" s="70">
        <v>30</v>
      </c>
      <c r="E2013" s="47" t="s">
        <v>2046</v>
      </c>
      <c r="F2013" s="80" t="s">
        <v>7894</v>
      </c>
      <c r="G2013" s="70">
        <v>33</v>
      </c>
      <c r="H2013" s="47">
        <v>3</v>
      </c>
      <c r="I2013" s="48">
        <v>29852.48</v>
      </c>
      <c r="J2013" s="47" t="s">
        <v>16</v>
      </c>
      <c r="K2013" s="47" t="s">
        <v>12</v>
      </c>
      <c r="L2013" s="47" t="s">
        <v>42</v>
      </c>
      <c r="M2013" s="20"/>
    </row>
    <row r="2014" spans="1:13" x14ac:dyDescent="0.25">
      <c r="A2014" s="47" t="str">
        <f>IF('Hospitalisation Details'!A2014:A4356="?","Unidentified",'Hospitalisation Details'!A2014)</f>
        <v>Id325</v>
      </c>
      <c r="B2014" s="47">
        <f>IF('Hospitalisation Details'!B2014="?",AVERAGE('Hospitalisation Details'!$B$2:$B$2344),'Hospitalisation Details'!B2014)</f>
        <v>1975</v>
      </c>
      <c r="C2014" s="79" t="str">
        <f>IF(OR(('Hospitalisation Details'!C2014="?"),ISBLANK('Hospitalisation Details'!C2014:C4356)),"Sep",'Hospitalisation Details'!C2014)</f>
        <v>Aug</v>
      </c>
      <c r="D2014" s="70">
        <v>19</v>
      </c>
      <c r="E2014" s="47" t="s">
        <v>2047</v>
      </c>
      <c r="F2014" s="80" t="s">
        <v>7895</v>
      </c>
      <c r="G2014" s="70">
        <v>47</v>
      </c>
      <c r="H2014" s="47">
        <v>1</v>
      </c>
      <c r="I2014" s="48">
        <v>29899.25</v>
      </c>
      <c r="J2014" s="47" t="s">
        <v>16</v>
      </c>
      <c r="K2014" s="47" t="s">
        <v>12</v>
      </c>
      <c r="L2014" s="47" t="s">
        <v>42</v>
      </c>
      <c r="M2014" s="20"/>
    </row>
    <row r="2015" spans="1:13" x14ac:dyDescent="0.25">
      <c r="A2015" s="47" t="str">
        <f>IF('Hospitalisation Details'!A2015:A4357="?","Unidentified",'Hospitalisation Details'!A2015)</f>
        <v>Id324</v>
      </c>
      <c r="B2015" s="47">
        <f>IF('Hospitalisation Details'!B2015="?",AVERAGE('Hospitalisation Details'!$B$2:$B$2344),'Hospitalisation Details'!B2015)</f>
        <v>1988</v>
      </c>
      <c r="C2015" s="79" t="str">
        <f>IF(OR(('Hospitalisation Details'!C2015="?"),ISBLANK('Hospitalisation Details'!C2015:C4357)),"Sep",'Hospitalisation Details'!C2015)</f>
        <v>Dec</v>
      </c>
      <c r="D2015" s="70">
        <v>30</v>
      </c>
      <c r="E2015" s="47" t="s">
        <v>2048</v>
      </c>
      <c r="F2015" s="80" t="s">
        <v>7896</v>
      </c>
      <c r="G2015" s="70">
        <v>34</v>
      </c>
      <c r="H2015" s="47">
        <v>3</v>
      </c>
      <c r="I2015" s="48">
        <v>29929.56</v>
      </c>
      <c r="J2015" s="47" t="s">
        <v>16</v>
      </c>
      <c r="K2015" s="47" t="s">
        <v>16</v>
      </c>
      <c r="L2015" s="47" t="s">
        <v>42</v>
      </c>
      <c r="M2015" s="20"/>
    </row>
    <row r="2016" spans="1:13" x14ac:dyDescent="0.25">
      <c r="A2016" s="47" t="str">
        <f>IF('Hospitalisation Details'!A2016:A4358="?","Unidentified",'Hospitalisation Details'!A2016)</f>
        <v>Id323</v>
      </c>
      <c r="B2016" s="47">
        <f>IF('Hospitalisation Details'!B2016="?",AVERAGE('Hospitalisation Details'!$B$2:$B$2344),'Hospitalisation Details'!B2016)</f>
        <v>1976</v>
      </c>
      <c r="C2016" s="79" t="str">
        <f>IF(OR(('Hospitalisation Details'!C2016="?"),ISBLANK('Hospitalisation Details'!C2016:C4358)),"Sep",'Hospitalisation Details'!C2016)</f>
        <v>Jun</v>
      </c>
      <c r="D2016" s="70">
        <v>12</v>
      </c>
      <c r="E2016" s="47" t="s">
        <v>2049</v>
      </c>
      <c r="F2016" s="80" t="s">
        <v>7032</v>
      </c>
      <c r="G2016" s="70">
        <v>46</v>
      </c>
      <c r="H2016" s="47">
        <v>2</v>
      </c>
      <c r="I2016" s="48">
        <v>29933.75</v>
      </c>
      <c r="J2016" s="47" t="s">
        <v>16</v>
      </c>
      <c r="K2016" s="47" t="s">
        <v>16</v>
      </c>
      <c r="L2016" s="47" t="s">
        <v>42</v>
      </c>
      <c r="M2016" s="20"/>
    </row>
    <row r="2017" spans="1:13" x14ac:dyDescent="0.25">
      <c r="A2017" s="47" t="str">
        <f>IF('Hospitalisation Details'!A2017:A4359="?","Unidentified",'Hospitalisation Details'!A2017)</f>
        <v>Id322</v>
      </c>
      <c r="B2017" s="47">
        <f>IF('Hospitalisation Details'!B2017="?",AVERAGE('Hospitalisation Details'!$B$2:$B$2344),'Hospitalisation Details'!B2017)</f>
        <v>1991</v>
      </c>
      <c r="C2017" s="79" t="str">
        <f>IF(OR(('Hospitalisation Details'!C2017="?"),ISBLANK('Hospitalisation Details'!C2017:C4359)),"Sep",'Hospitalisation Details'!C2017)</f>
        <v>Oct</v>
      </c>
      <c r="D2017" s="70">
        <v>5</v>
      </c>
      <c r="E2017" s="47" t="s">
        <v>2050</v>
      </c>
      <c r="F2017" s="80" t="s">
        <v>7897</v>
      </c>
      <c r="G2017" s="70">
        <v>31</v>
      </c>
      <c r="H2017" s="47">
        <v>3</v>
      </c>
      <c r="I2017" s="48">
        <v>29969.67</v>
      </c>
      <c r="J2017" s="47" t="s">
        <v>16</v>
      </c>
      <c r="K2017" s="47" t="s">
        <v>16</v>
      </c>
      <c r="L2017" s="47" t="s">
        <v>42</v>
      </c>
      <c r="M2017" s="20"/>
    </row>
    <row r="2018" spans="1:13" x14ac:dyDescent="0.25">
      <c r="A2018" s="47" t="str">
        <f>IF('Hospitalisation Details'!A2018:A4360="?","Unidentified",'Hospitalisation Details'!A2018)</f>
        <v>Id321</v>
      </c>
      <c r="B2018" s="47">
        <f>IF('Hospitalisation Details'!B2018="?",AVERAGE('Hospitalisation Details'!$B$2:$B$2344),'Hospitalisation Details'!B2018)</f>
        <v>1981</v>
      </c>
      <c r="C2018" s="79" t="str">
        <f>IF(OR(('Hospitalisation Details'!C2018="?"),ISBLANK('Hospitalisation Details'!C2018:C4360)),"Sep",'Hospitalisation Details'!C2018)</f>
        <v>Aug</v>
      </c>
      <c r="D2018" s="70">
        <v>4</v>
      </c>
      <c r="E2018" s="47" t="s">
        <v>2051</v>
      </c>
      <c r="F2018" s="80" t="s">
        <v>6902</v>
      </c>
      <c r="G2018" s="70">
        <v>41</v>
      </c>
      <c r="H2018" s="47">
        <v>1</v>
      </c>
      <c r="I2018" s="48">
        <v>30026.87</v>
      </c>
      <c r="J2018" s="47" t="s">
        <v>11</v>
      </c>
      <c r="K2018" s="47" t="s">
        <v>12</v>
      </c>
      <c r="L2018" s="47" t="s">
        <v>23</v>
      </c>
      <c r="M2018" s="20"/>
    </row>
    <row r="2019" spans="1:13" x14ac:dyDescent="0.25">
      <c r="A2019" s="47" t="str">
        <f>IF('Hospitalisation Details'!A2019:A4361="?","Unidentified",'Hospitalisation Details'!A2019)</f>
        <v>Id320</v>
      </c>
      <c r="B2019" s="47">
        <f>IF('Hospitalisation Details'!B2019="?",AVERAGE('Hospitalisation Details'!$B$2:$B$2344),'Hospitalisation Details'!B2019)</f>
        <v>1967</v>
      </c>
      <c r="C2019" s="79" t="str">
        <f>IF(OR(('Hospitalisation Details'!C2019="?"),ISBLANK('Hospitalisation Details'!C2019:C4361)),"Sep",'Hospitalisation Details'!C2019)</f>
        <v>Jun</v>
      </c>
      <c r="D2019" s="70">
        <v>16</v>
      </c>
      <c r="E2019" s="47" t="s">
        <v>2052</v>
      </c>
      <c r="F2019" s="80" t="s">
        <v>7898</v>
      </c>
      <c r="G2019" s="70">
        <v>55</v>
      </c>
      <c r="H2019" s="47">
        <v>3</v>
      </c>
      <c r="I2019" s="48">
        <v>30063.58</v>
      </c>
      <c r="J2019" s="47" t="s">
        <v>16</v>
      </c>
      <c r="K2019" s="47" t="s">
        <v>16</v>
      </c>
      <c r="L2019" s="47" t="s">
        <v>23</v>
      </c>
      <c r="M2019" s="20"/>
    </row>
    <row r="2020" spans="1:13" x14ac:dyDescent="0.25">
      <c r="A2020" s="47" t="str">
        <f>IF('Hospitalisation Details'!A2020:A4362="?","Unidentified",'Hospitalisation Details'!A2020)</f>
        <v>Id319</v>
      </c>
      <c r="B2020" s="47">
        <f>IF('Hospitalisation Details'!B2020="?",AVERAGE('Hospitalisation Details'!$B$2:$B$2344),'Hospitalisation Details'!B2020)</f>
        <v>1979</v>
      </c>
      <c r="C2020" s="79" t="str">
        <f>IF(OR(('Hospitalisation Details'!C2020="?"),ISBLANK('Hospitalisation Details'!C2020:C4362)),"Sep",'Hospitalisation Details'!C2020)</f>
        <v>Sep</v>
      </c>
      <c r="D2020" s="70">
        <v>2</v>
      </c>
      <c r="E2020" s="47" t="s">
        <v>2053</v>
      </c>
      <c r="F2020" s="80" t="s">
        <v>7899</v>
      </c>
      <c r="G2020" s="70">
        <v>43</v>
      </c>
      <c r="H2020" s="47">
        <v>2</v>
      </c>
      <c r="I2020" s="48">
        <v>30095.97</v>
      </c>
      <c r="J2020" s="47" t="s">
        <v>11</v>
      </c>
      <c r="K2020" s="47" t="s">
        <v>12</v>
      </c>
      <c r="L2020" s="47" t="s">
        <v>42</v>
      </c>
      <c r="M2020" s="20"/>
    </row>
    <row r="2021" spans="1:13" x14ac:dyDescent="0.25">
      <c r="A2021" s="47" t="str">
        <f>IF('Hospitalisation Details'!A2021:A4363="?","Unidentified",'Hospitalisation Details'!A2021)</f>
        <v>Id318</v>
      </c>
      <c r="B2021" s="47">
        <f>IF('Hospitalisation Details'!B2021="?",AVERAGE('Hospitalisation Details'!$B$2:$B$2344),'Hospitalisation Details'!B2021)</f>
        <v>1971</v>
      </c>
      <c r="C2021" s="79" t="str">
        <f>IF(OR(('Hospitalisation Details'!C2021="?"),ISBLANK('Hospitalisation Details'!C2021:C4363)),"Sep",'Hospitalisation Details'!C2021)</f>
        <v>Dec</v>
      </c>
      <c r="D2021" s="70">
        <v>25</v>
      </c>
      <c r="E2021" s="47" t="s">
        <v>2054</v>
      </c>
      <c r="F2021" s="80" t="s">
        <v>7900</v>
      </c>
      <c r="G2021" s="70">
        <v>51</v>
      </c>
      <c r="H2021" s="47">
        <v>0</v>
      </c>
      <c r="I2021" s="48">
        <v>30134.75</v>
      </c>
      <c r="J2021" s="47" t="s">
        <v>11</v>
      </c>
      <c r="K2021" s="47" t="s">
        <v>12</v>
      </c>
      <c r="L2021" s="47" t="s">
        <v>42</v>
      </c>
      <c r="M2021" s="20"/>
    </row>
    <row r="2022" spans="1:13" x14ac:dyDescent="0.25">
      <c r="A2022" s="47" t="str">
        <f>IF('Hospitalisation Details'!A2022:A4364="?","Unidentified",'Hospitalisation Details'!A2022)</f>
        <v>Id317</v>
      </c>
      <c r="B2022" s="47">
        <f>IF('Hospitalisation Details'!B2022="?",AVERAGE('Hospitalisation Details'!$B$2:$B$2344),'Hospitalisation Details'!B2022)</f>
        <v>1958</v>
      </c>
      <c r="C2022" s="79" t="str">
        <f>IF(OR(('Hospitalisation Details'!C2022="?"),ISBLANK('Hospitalisation Details'!C2022:C4364)),"Sep",'Hospitalisation Details'!C2022)</f>
        <v>Aug</v>
      </c>
      <c r="D2022" s="70">
        <v>11</v>
      </c>
      <c r="E2022" s="47" t="s">
        <v>2055</v>
      </c>
      <c r="F2022" s="80" t="s">
        <v>7901</v>
      </c>
      <c r="G2022" s="70">
        <v>64</v>
      </c>
      <c r="H2022" s="47">
        <v>1</v>
      </c>
      <c r="I2022" s="48">
        <v>30166.62</v>
      </c>
      <c r="J2022" s="47" t="s">
        <v>16</v>
      </c>
      <c r="K2022" s="47" t="s">
        <v>12</v>
      </c>
      <c r="L2022" s="47" t="s">
        <v>23</v>
      </c>
      <c r="M2022" s="20"/>
    </row>
    <row r="2023" spans="1:13" x14ac:dyDescent="0.25">
      <c r="A2023" s="47" t="str">
        <f>IF('Hospitalisation Details'!A2023:A4365="?","Unidentified",'Hospitalisation Details'!A2023)</f>
        <v>Id316</v>
      </c>
      <c r="B2023" s="47">
        <f>IF('Hospitalisation Details'!B2023="?",AVERAGE('Hospitalisation Details'!$B$2:$B$2344),'Hospitalisation Details'!B2023)</f>
        <v>1963</v>
      </c>
      <c r="C2023" s="79" t="str">
        <f>IF(OR(('Hospitalisation Details'!C2023="?"),ISBLANK('Hospitalisation Details'!C2023:C4365)),"Sep",'Hospitalisation Details'!C2023)</f>
        <v>Sep</v>
      </c>
      <c r="D2023" s="70">
        <v>13</v>
      </c>
      <c r="E2023" s="47" t="s">
        <v>2056</v>
      </c>
      <c r="F2023" s="80" t="s">
        <v>7902</v>
      </c>
      <c r="G2023" s="70">
        <v>59</v>
      </c>
      <c r="H2023" s="47">
        <v>3</v>
      </c>
      <c r="I2023" s="48">
        <v>30184.94</v>
      </c>
      <c r="J2023" s="47" t="s">
        <v>16</v>
      </c>
      <c r="K2023" s="47" t="s">
        <v>16</v>
      </c>
      <c r="L2023" s="47" t="s">
        <v>276</v>
      </c>
      <c r="M2023" s="20"/>
    </row>
    <row r="2024" spans="1:13" x14ac:dyDescent="0.25">
      <c r="A2024" s="47" t="str">
        <f>IF('Hospitalisation Details'!A2024:A4366="?","Unidentified",'Hospitalisation Details'!A2024)</f>
        <v>Id315</v>
      </c>
      <c r="B2024" s="47">
        <f>IF('Hospitalisation Details'!B2024="?",AVERAGE('Hospitalisation Details'!$B$2:$B$2344),'Hospitalisation Details'!B2024)</f>
        <v>1962</v>
      </c>
      <c r="C2024" s="79" t="str">
        <f>IF(OR(('Hospitalisation Details'!C2024="?"),ISBLANK('Hospitalisation Details'!C2024:C4366)),"Sep",'Hospitalisation Details'!C2024)</f>
        <v>Sep</v>
      </c>
      <c r="D2024" s="70">
        <v>15</v>
      </c>
      <c r="E2024" s="47" t="s">
        <v>2057</v>
      </c>
      <c r="F2024" s="80" t="s">
        <v>7415</v>
      </c>
      <c r="G2024" s="70">
        <v>60</v>
      </c>
      <c r="H2024" s="47">
        <v>0</v>
      </c>
      <c r="I2024" s="48">
        <v>30260</v>
      </c>
      <c r="J2024" s="47" t="s">
        <v>16</v>
      </c>
      <c r="K2024" s="47" t="s">
        <v>16</v>
      </c>
      <c r="L2024" s="47" t="s">
        <v>276</v>
      </c>
      <c r="M2024" s="20"/>
    </row>
    <row r="2025" spans="1:13" x14ac:dyDescent="0.25">
      <c r="A2025" s="47" t="str">
        <f>IF('Hospitalisation Details'!A2025:A4367="?","Unidentified",'Hospitalisation Details'!A2025)</f>
        <v>Id314</v>
      </c>
      <c r="B2025" s="47">
        <f>IF('Hospitalisation Details'!B2025="?",AVERAGE('Hospitalisation Details'!$B$2:$B$2344),'Hospitalisation Details'!B2025)</f>
        <v>1972</v>
      </c>
      <c r="C2025" s="79" t="str">
        <f>IF(OR(('Hospitalisation Details'!C2025="?"),ISBLANK('Hospitalisation Details'!C2025:C4367)),"Sep",'Hospitalisation Details'!C2025)</f>
        <v>Jul</v>
      </c>
      <c r="D2025" s="70">
        <v>24</v>
      </c>
      <c r="E2025" s="47" t="s">
        <v>2058</v>
      </c>
      <c r="F2025" s="80" t="s">
        <v>7903</v>
      </c>
      <c r="G2025" s="70">
        <v>50</v>
      </c>
      <c r="H2025" s="47">
        <v>2</v>
      </c>
      <c r="I2025" s="48">
        <v>30284.639999999999</v>
      </c>
      <c r="J2025" s="47" t="s">
        <v>16</v>
      </c>
      <c r="K2025" s="47" t="s">
        <v>16</v>
      </c>
      <c r="L2025" s="47" t="s">
        <v>23</v>
      </c>
      <c r="M2025" s="20"/>
    </row>
    <row r="2026" spans="1:13" x14ac:dyDescent="0.25">
      <c r="A2026" s="47" t="str">
        <f>IF('Hospitalisation Details'!A2026:A4368="?","Unidentified",'Hospitalisation Details'!A2026)</f>
        <v>Id313</v>
      </c>
      <c r="B2026" s="47">
        <f>IF('Hospitalisation Details'!B2026="?",AVERAGE('Hospitalisation Details'!$B$2:$B$2344),'Hospitalisation Details'!B2026)</f>
        <v>2004</v>
      </c>
      <c r="C2026" s="79" t="str">
        <f>IF(OR(('Hospitalisation Details'!C2026="?"),ISBLANK('Hospitalisation Details'!C2026:C4368)),"Sep",'Hospitalisation Details'!C2026)</f>
        <v>Jun</v>
      </c>
      <c r="D2026" s="70">
        <v>1</v>
      </c>
      <c r="E2026" s="47" t="s">
        <v>2059</v>
      </c>
      <c r="F2026" s="80" t="s">
        <v>7904</v>
      </c>
      <c r="G2026" s="70">
        <v>19</v>
      </c>
      <c r="H2026" s="47">
        <v>0</v>
      </c>
      <c r="I2026" s="48">
        <v>30328.27</v>
      </c>
      <c r="J2026" s="47" t="s">
        <v>11</v>
      </c>
      <c r="K2026" s="47" t="s">
        <v>11</v>
      </c>
      <c r="L2026" s="47" t="s">
        <v>42</v>
      </c>
      <c r="M2026" s="20"/>
    </row>
    <row r="2027" spans="1:13" x14ac:dyDescent="0.25">
      <c r="A2027" s="47" t="str">
        <f>IF('Hospitalisation Details'!A2027:A4369="?","Unidentified",'Hospitalisation Details'!A2027)</f>
        <v>Id312</v>
      </c>
      <c r="B2027" s="47">
        <f>IF('Hospitalisation Details'!B2027="?",AVERAGE('Hospitalisation Details'!$B$2:$B$2344),'Hospitalisation Details'!B2027)</f>
        <v>1969</v>
      </c>
      <c r="C2027" s="79" t="str">
        <f>IF(OR(('Hospitalisation Details'!C2027="?"),ISBLANK('Hospitalisation Details'!C2027:C4369)),"Sep",'Hospitalisation Details'!C2027)</f>
        <v>Jul</v>
      </c>
      <c r="D2027" s="70">
        <v>30</v>
      </c>
      <c r="E2027" s="47" t="s">
        <v>2060</v>
      </c>
      <c r="F2027" s="80" t="s">
        <v>7905</v>
      </c>
      <c r="G2027" s="70">
        <v>53</v>
      </c>
      <c r="H2027" s="47">
        <v>0</v>
      </c>
      <c r="I2027" s="48">
        <v>30366.93</v>
      </c>
      <c r="J2027" s="47" t="s">
        <v>11</v>
      </c>
      <c r="K2027" s="47" t="s">
        <v>11</v>
      </c>
      <c r="L2027" s="47" t="s">
        <v>42</v>
      </c>
      <c r="M2027" s="20"/>
    </row>
    <row r="2028" spans="1:13" x14ac:dyDescent="0.25">
      <c r="A2028" s="47" t="str">
        <f>IF('Hospitalisation Details'!A2028:A4370="?","Unidentified",'Hospitalisation Details'!A2028)</f>
        <v>Id311</v>
      </c>
      <c r="B2028" s="47">
        <f>IF('Hospitalisation Details'!B2028="?",AVERAGE('Hospitalisation Details'!$B$2:$B$2344),'Hospitalisation Details'!B2028)</f>
        <v>1976</v>
      </c>
      <c r="C2028" s="79" t="str">
        <f>IF(OR(('Hospitalisation Details'!C2028="?"),ISBLANK('Hospitalisation Details'!C2028:C4370)),"Sep",'Hospitalisation Details'!C2028)</f>
        <v>Sep</v>
      </c>
      <c r="D2028" s="70">
        <v>3</v>
      </c>
      <c r="E2028" s="47" t="s">
        <v>2061</v>
      </c>
      <c r="F2028" s="80" t="s">
        <v>7018</v>
      </c>
      <c r="G2028" s="70">
        <v>46</v>
      </c>
      <c r="H2028" s="47">
        <v>2</v>
      </c>
      <c r="I2028" s="48">
        <v>30409.53</v>
      </c>
      <c r="J2028" s="47" t="s">
        <v>11</v>
      </c>
      <c r="K2028" s="47" t="s">
        <v>12</v>
      </c>
      <c r="L2028" s="47" t="s">
        <v>23</v>
      </c>
      <c r="M2028" s="20"/>
    </row>
    <row r="2029" spans="1:13" x14ac:dyDescent="0.25">
      <c r="A2029" s="47" t="str">
        <f>IF('Hospitalisation Details'!A2029:A4371="?","Unidentified",'Hospitalisation Details'!A2029)</f>
        <v>Id310</v>
      </c>
      <c r="B2029" s="47">
        <f>IF('Hospitalisation Details'!B2029="?",AVERAGE('Hospitalisation Details'!$B$2:$B$2344),'Hospitalisation Details'!B2029)</f>
        <v>1998</v>
      </c>
      <c r="C2029" s="79" t="str">
        <f>IF(OR(('Hospitalisation Details'!C2029="?"),ISBLANK('Hospitalisation Details'!C2029:C4371)),"Sep",'Hospitalisation Details'!C2029)</f>
        <v>Oct</v>
      </c>
      <c r="D2029" s="70">
        <v>28</v>
      </c>
      <c r="E2029" s="47" t="s">
        <v>2062</v>
      </c>
      <c r="F2029" s="80" t="s">
        <v>7906</v>
      </c>
      <c r="G2029" s="70">
        <v>24</v>
      </c>
      <c r="H2029" s="47">
        <v>0</v>
      </c>
      <c r="I2029" s="48">
        <v>30422.03</v>
      </c>
      <c r="J2029" s="47" t="s">
        <v>11</v>
      </c>
      <c r="K2029" s="47" t="s">
        <v>12</v>
      </c>
      <c r="L2029" s="47" t="s">
        <v>42</v>
      </c>
      <c r="M2029" s="20"/>
    </row>
    <row r="2030" spans="1:13" x14ac:dyDescent="0.25">
      <c r="A2030" s="47" t="str">
        <f>IF('Hospitalisation Details'!A2030:A4372="?","Unidentified",'Hospitalisation Details'!A2030)</f>
        <v>Id309</v>
      </c>
      <c r="B2030" s="47">
        <f>IF('Hospitalisation Details'!B2030="?",AVERAGE('Hospitalisation Details'!$B$2:$B$2344),'Hospitalisation Details'!B2030)</f>
        <v>1983</v>
      </c>
      <c r="C2030" s="79" t="str">
        <f>IF(OR(('Hospitalisation Details'!C2030="?"),ISBLANK('Hospitalisation Details'!C2030:C4372)),"Sep",'Hospitalisation Details'!C2030)</f>
        <v>Sep</v>
      </c>
      <c r="D2030" s="70">
        <v>3</v>
      </c>
      <c r="E2030" s="47" t="s">
        <v>2063</v>
      </c>
      <c r="F2030" s="80" t="s">
        <v>6692</v>
      </c>
      <c r="G2030" s="70">
        <v>39</v>
      </c>
      <c r="H2030" s="47">
        <v>3</v>
      </c>
      <c r="I2030" s="48">
        <v>30457.37</v>
      </c>
      <c r="J2030" s="47" t="s">
        <v>11</v>
      </c>
      <c r="K2030" s="47" t="s">
        <v>16</v>
      </c>
      <c r="L2030" s="47" t="s">
        <v>23</v>
      </c>
      <c r="M2030" s="20"/>
    </row>
    <row r="2031" spans="1:13" x14ac:dyDescent="0.25">
      <c r="A2031" s="47" t="str">
        <f>IF('Hospitalisation Details'!A2031:A4373="?","Unidentified",'Hospitalisation Details'!A2031)</f>
        <v>Id308</v>
      </c>
      <c r="B2031" s="47">
        <f>IF('Hospitalisation Details'!B2031="?",AVERAGE('Hospitalisation Details'!$B$2:$B$2344),'Hospitalisation Details'!B2031)</f>
        <v>1986</v>
      </c>
      <c r="C2031" s="79" t="str">
        <f>IF(OR(('Hospitalisation Details'!C2031="?"),ISBLANK('Hospitalisation Details'!C2031:C4373)),"Sep",'Hospitalisation Details'!C2031)</f>
        <v>Aug</v>
      </c>
      <c r="D2031" s="70">
        <v>10</v>
      </c>
      <c r="E2031" s="47" t="s">
        <v>2064</v>
      </c>
      <c r="F2031" s="80" t="s">
        <v>7907</v>
      </c>
      <c r="G2031" s="70">
        <v>36</v>
      </c>
      <c r="H2031" s="47">
        <v>3</v>
      </c>
      <c r="I2031" s="48">
        <v>30530.5</v>
      </c>
      <c r="J2031" s="47" t="s">
        <v>11</v>
      </c>
      <c r="K2031" s="47" t="s">
        <v>16</v>
      </c>
      <c r="L2031" s="47" t="s">
        <v>42</v>
      </c>
      <c r="M2031" s="20"/>
    </row>
    <row r="2032" spans="1:13" x14ac:dyDescent="0.25">
      <c r="A2032" s="47" t="str">
        <f>IF('Hospitalisation Details'!A2032:A4374="?","Unidentified",'Hospitalisation Details'!A2032)</f>
        <v>Id307</v>
      </c>
      <c r="B2032" s="47">
        <f>IF('Hospitalisation Details'!B2032="?",AVERAGE('Hospitalisation Details'!$B$2:$B$2344),'Hospitalisation Details'!B2032)</f>
        <v>1970</v>
      </c>
      <c r="C2032" s="79" t="str">
        <f>IF(OR(('Hospitalisation Details'!C2032="?"),ISBLANK('Hospitalisation Details'!C2032:C4374)),"Sep",'Hospitalisation Details'!C2032)</f>
        <v>Nov</v>
      </c>
      <c r="D2032" s="70">
        <v>11</v>
      </c>
      <c r="E2032" s="47" t="s">
        <v>2065</v>
      </c>
      <c r="F2032" s="80" t="s">
        <v>7613</v>
      </c>
      <c r="G2032" s="70">
        <v>52</v>
      </c>
      <c r="H2032" s="47">
        <v>0</v>
      </c>
      <c r="I2032" s="48">
        <v>30625.65</v>
      </c>
      <c r="J2032" s="47" t="s">
        <v>11</v>
      </c>
      <c r="K2032" s="47" t="s">
        <v>12</v>
      </c>
      <c r="L2032" s="47" t="s">
        <v>42</v>
      </c>
      <c r="M2032" s="20"/>
    </row>
    <row r="2033" spans="1:13" x14ac:dyDescent="0.25">
      <c r="A2033" s="47" t="str">
        <f>IF('Hospitalisation Details'!A2033:A4375="?","Unidentified",'Hospitalisation Details'!A2033)</f>
        <v>Id306</v>
      </c>
      <c r="B2033" s="47">
        <f>IF('Hospitalisation Details'!B2033="?",AVERAGE('Hospitalisation Details'!$B$2:$B$2344),'Hospitalisation Details'!B2033)</f>
        <v>1999</v>
      </c>
      <c r="C2033" s="79" t="str">
        <f>IF(OR(('Hospitalisation Details'!C2033="?"),ISBLANK('Hospitalisation Details'!C2033:C4375)),"Sep",'Hospitalisation Details'!C2033)</f>
        <v>Sep</v>
      </c>
      <c r="D2033" s="70">
        <v>21</v>
      </c>
      <c r="E2033" s="47" t="s">
        <v>2066</v>
      </c>
      <c r="F2033" s="80" t="s">
        <v>7908</v>
      </c>
      <c r="G2033" s="70">
        <v>23</v>
      </c>
      <c r="H2033" s="47">
        <v>0</v>
      </c>
      <c r="I2033" s="48">
        <v>30697.71</v>
      </c>
      <c r="J2033" s="47" t="s">
        <v>16</v>
      </c>
      <c r="K2033" s="47" t="s">
        <v>11</v>
      </c>
      <c r="L2033" s="47" t="s">
        <v>42</v>
      </c>
      <c r="M2033" s="20"/>
    </row>
    <row r="2034" spans="1:13" x14ac:dyDescent="0.25">
      <c r="A2034" s="47" t="str">
        <f>IF('Hospitalisation Details'!A2034:A4376="?","Unidentified",'Hospitalisation Details'!A2034)</f>
        <v>Id305</v>
      </c>
      <c r="B2034" s="47">
        <f>IF('Hospitalisation Details'!B2034="?",AVERAGE('Hospitalisation Details'!$B$2:$B$2344),'Hospitalisation Details'!B2034)</f>
        <v>1983</v>
      </c>
      <c r="C2034" s="79" t="str">
        <f>IF(OR(('Hospitalisation Details'!C2034="?"),ISBLANK('Hospitalisation Details'!C2034:C4376)),"Sep",'Hospitalisation Details'!C2034)</f>
        <v>Dec</v>
      </c>
      <c r="D2034" s="70">
        <v>21</v>
      </c>
      <c r="E2034" s="47" t="s">
        <v>2067</v>
      </c>
      <c r="F2034" s="80" t="s">
        <v>7795</v>
      </c>
      <c r="G2034" s="70">
        <v>39</v>
      </c>
      <c r="H2034" s="47">
        <v>3</v>
      </c>
      <c r="I2034" s="48">
        <v>30724.44</v>
      </c>
      <c r="J2034" s="47" t="s">
        <v>11</v>
      </c>
      <c r="K2034" s="47" t="s">
        <v>12</v>
      </c>
      <c r="L2034" s="47" t="s">
        <v>42</v>
      </c>
      <c r="M2034" s="20"/>
    </row>
    <row r="2035" spans="1:13" x14ac:dyDescent="0.25">
      <c r="A2035" s="47" t="str">
        <f>IF('Hospitalisation Details'!A2035:A4377="?","Unidentified",'Hospitalisation Details'!A2035)</f>
        <v>Id304</v>
      </c>
      <c r="B2035" s="47">
        <f>IF('Hospitalisation Details'!B2035="?",AVERAGE('Hospitalisation Details'!$B$2:$B$2344),'Hospitalisation Details'!B2035)</f>
        <v>1988</v>
      </c>
      <c r="C2035" s="79" t="str">
        <f>IF(OR(('Hospitalisation Details'!C2035="?"),ISBLANK('Hospitalisation Details'!C2035:C4377)),"Sep",'Hospitalisation Details'!C2035)</f>
        <v>Sep</v>
      </c>
      <c r="D2035" s="70">
        <v>5</v>
      </c>
      <c r="E2035" s="47" t="s">
        <v>2068</v>
      </c>
      <c r="F2035" s="80" t="s">
        <v>7375</v>
      </c>
      <c r="G2035" s="70">
        <v>34</v>
      </c>
      <c r="H2035" s="47">
        <v>3</v>
      </c>
      <c r="I2035" s="48">
        <v>30763.01</v>
      </c>
      <c r="J2035" s="47" t="s">
        <v>11</v>
      </c>
      <c r="K2035" s="47" t="s">
        <v>16</v>
      </c>
      <c r="L2035" s="47" t="s">
        <v>42</v>
      </c>
      <c r="M2035" s="20"/>
    </row>
    <row r="2036" spans="1:13" x14ac:dyDescent="0.25">
      <c r="A2036" s="47" t="str">
        <f>IF('Hospitalisation Details'!A2036:A4378="?","Unidentified",'Hospitalisation Details'!A2036)</f>
        <v>Id303</v>
      </c>
      <c r="B2036" s="47">
        <f>IF('Hospitalisation Details'!B2036="?",AVERAGE('Hospitalisation Details'!$B$2:$B$2344),'Hospitalisation Details'!B2036)</f>
        <v>1961</v>
      </c>
      <c r="C2036" s="79" t="str">
        <f>IF(OR(('Hospitalisation Details'!C2036="?"),ISBLANK('Hospitalisation Details'!C2036:C4378)),"Sep",'Hospitalisation Details'!C2036)</f>
        <v>Sep</v>
      </c>
      <c r="D2036" s="70">
        <v>9</v>
      </c>
      <c r="E2036" s="47" t="s">
        <v>2069</v>
      </c>
      <c r="F2036" s="80" t="s">
        <v>7909</v>
      </c>
      <c r="G2036" s="70">
        <v>61</v>
      </c>
      <c r="H2036" s="47">
        <v>3</v>
      </c>
      <c r="I2036" s="48">
        <v>30942.19</v>
      </c>
      <c r="J2036" s="47" t="s">
        <v>11</v>
      </c>
      <c r="K2036" s="47" t="s">
        <v>11</v>
      </c>
      <c r="L2036" s="47" t="s">
        <v>13</v>
      </c>
      <c r="M2036" s="20"/>
    </row>
    <row r="2037" spans="1:13" x14ac:dyDescent="0.25">
      <c r="A2037" s="47" t="str">
        <f>IF('Hospitalisation Details'!A2037:A4379="?","Unidentified",'Hospitalisation Details'!A2037)</f>
        <v>Id302</v>
      </c>
      <c r="B2037" s="47">
        <f>IF('Hospitalisation Details'!B2037="?",AVERAGE('Hospitalisation Details'!$B$2:$B$2344),'Hospitalisation Details'!B2037)</f>
        <v>2004</v>
      </c>
      <c r="C2037" s="79" t="str">
        <f>IF(OR(('Hospitalisation Details'!C2037="?"),ISBLANK('Hospitalisation Details'!C2037:C4379)),"Sep",'Hospitalisation Details'!C2037)</f>
        <v>Nov</v>
      </c>
      <c r="D2037" s="70">
        <v>9</v>
      </c>
      <c r="E2037" s="47" t="s">
        <v>2070</v>
      </c>
      <c r="F2037" s="80" t="s">
        <v>7474</v>
      </c>
      <c r="G2037" s="70">
        <v>18</v>
      </c>
      <c r="H2037" s="47">
        <v>0</v>
      </c>
      <c r="I2037" s="48">
        <v>31196.61</v>
      </c>
      <c r="J2037" s="47" t="s">
        <v>11</v>
      </c>
      <c r="K2037" s="47" t="s">
        <v>16</v>
      </c>
      <c r="L2037" s="47" t="s">
        <v>42</v>
      </c>
      <c r="M2037" s="20"/>
    </row>
    <row r="2038" spans="1:13" x14ac:dyDescent="0.25">
      <c r="A2038" s="47" t="str">
        <f>IF('Hospitalisation Details'!A2038:A4380="?","Unidentified",'Hospitalisation Details'!A2038)</f>
        <v>Id301</v>
      </c>
      <c r="B2038" s="47">
        <f>IF('Hospitalisation Details'!B2038="?",AVERAGE('Hospitalisation Details'!$B$2:$B$2344),'Hospitalisation Details'!B2038)</f>
        <v>2000</v>
      </c>
      <c r="C2038" s="79" t="str">
        <f>IF(OR(('Hospitalisation Details'!C2038="?"),ISBLANK('Hospitalisation Details'!C2038:C4380)),"Sep",'Hospitalisation Details'!C2038)</f>
        <v>Jul</v>
      </c>
      <c r="D2038" s="70">
        <v>22</v>
      </c>
      <c r="E2038" s="47" t="s">
        <v>2071</v>
      </c>
      <c r="F2038" s="80" t="s">
        <v>7910</v>
      </c>
      <c r="G2038" s="70">
        <v>22</v>
      </c>
      <c r="H2038" s="47">
        <v>0</v>
      </c>
      <c r="I2038" s="48">
        <v>31234.560000000001</v>
      </c>
      <c r="J2038" s="47" t="s">
        <v>16</v>
      </c>
      <c r="K2038" s="47" t="s">
        <v>16</v>
      </c>
      <c r="L2038" s="47" t="s">
        <v>42</v>
      </c>
      <c r="M2038" s="20"/>
    </row>
    <row r="2039" spans="1:13" x14ac:dyDescent="0.25">
      <c r="A2039" s="47" t="str">
        <f>IF('Hospitalisation Details'!A2039:A4381="?","Unidentified",'Hospitalisation Details'!A2039)</f>
        <v>Id300</v>
      </c>
      <c r="B2039" s="47">
        <f>IF('Hospitalisation Details'!B2039="?",AVERAGE('Hospitalisation Details'!$B$2:$B$2344),'Hospitalisation Details'!B2039)</f>
        <v>1968</v>
      </c>
      <c r="C2039" s="79" t="str">
        <f>IF(OR(('Hospitalisation Details'!C2039="?"),ISBLANK('Hospitalisation Details'!C2039:C4381)),"Sep",'Hospitalisation Details'!C2039)</f>
        <v>Jul</v>
      </c>
      <c r="D2039" s="70">
        <v>9</v>
      </c>
      <c r="E2039" s="47" t="s">
        <v>2072</v>
      </c>
      <c r="F2039" s="80" t="s">
        <v>7911</v>
      </c>
      <c r="G2039" s="70">
        <v>54</v>
      </c>
      <c r="H2039" s="47">
        <v>0</v>
      </c>
      <c r="I2039" s="48">
        <v>31322.53</v>
      </c>
      <c r="J2039" s="47" t="s">
        <v>11</v>
      </c>
      <c r="K2039" s="47" t="s">
        <v>16</v>
      </c>
      <c r="L2039" s="47" t="s">
        <v>42</v>
      </c>
      <c r="M2039" s="20"/>
    </row>
    <row r="2040" spans="1:13" x14ac:dyDescent="0.25">
      <c r="A2040" s="47" t="str">
        <f>IF('Hospitalisation Details'!A2040:A4382="?","Unidentified",'Hospitalisation Details'!A2040)</f>
        <v>Id299</v>
      </c>
      <c r="B2040" s="47">
        <f>IF('Hospitalisation Details'!B2040="?",AVERAGE('Hospitalisation Details'!$B$2:$B$2344),'Hospitalisation Details'!B2040)</f>
        <v>1995</v>
      </c>
      <c r="C2040" s="79" t="str">
        <f>IF(OR(('Hospitalisation Details'!C2040="?"),ISBLANK('Hospitalisation Details'!C2040:C4382)),"Sep",'Hospitalisation Details'!C2040)</f>
        <v>Sep</v>
      </c>
      <c r="D2040" s="70">
        <v>27</v>
      </c>
      <c r="E2040" s="47" t="s">
        <v>2073</v>
      </c>
      <c r="F2040" s="80" t="s">
        <v>7729</v>
      </c>
      <c r="G2040" s="70">
        <v>27</v>
      </c>
      <c r="H2040" s="47">
        <v>0</v>
      </c>
      <c r="I2040" s="48">
        <v>31328.27</v>
      </c>
      <c r="J2040" s="47" t="s">
        <v>11</v>
      </c>
      <c r="K2040" s="47" t="s">
        <v>11</v>
      </c>
      <c r="L2040" s="47" t="s">
        <v>42</v>
      </c>
      <c r="M2040" s="20"/>
    </row>
    <row r="2041" spans="1:13" x14ac:dyDescent="0.25">
      <c r="A2041" s="47" t="str">
        <f>IF('Hospitalisation Details'!A2041:A4383="?","Unidentified",'Hospitalisation Details'!A2041)</f>
        <v>Id298</v>
      </c>
      <c r="B2041" s="47">
        <f>IF('Hospitalisation Details'!B2041="?",AVERAGE('Hospitalisation Details'!$B$2:$B$2344),'Hospitalisation Details'!B2041)</f>
        <v>1974</v>
      </c>
      <c r="C2041" s="79" t="str">
        <f>IF(OR(('Hospitalisation Details'!C2041="?"),ISBLANK('Hospitalisation Details'!C2041:C4383)),"Sep",'Hospitalisation Details'!C2041)</f>
        <v>Oct</v>
      </c>
      <c r="D2041" s="70">
        <v>8</v>
      </c>
      <c r="E2041" s="47" t="s">
        <v>2074</v>
      </c>
      <c r="F2041" s="80" t="s">
        <v>7912</v>
      </c>
      <c r="G2041" s="70">
        <v>48</v>
      </c>
      <c r="H2041" s="47">
        <v>0</v>
      </c>
      <c r="I2041" s="48">
        <v>31368.81</v>
      </c>
      <c r="J2041" s="47" t="s">
        <v>11</v>
      </c>
      <c r="K2041" s="47" t="s">
        <v>12</v>
      </c>
      <c r="L2041" s="47" t="s">
        <v>42</v>
      </c>
      <c r="M2041" s="20"/>
    </row>
    <row r="2042" spans="1:13" x14ac:dyDescent="0.25">
      <c r="A2042" s="47" t="str">
        <f>IF('Hospitalisation Details'!A2042:A4384="?","Unidentified",'Hospitalisation Details'!A2042)</f>
        <v>Id297</v>
      </c>
      <c r="B2042" s="47">
        <f>IF('Hospitalisation Details'!B2042="?",AVERAGE('Hospitalisation Details'!$B$2:$B$2344),'Hospitalisation Details'!B2042)</f>
        <v>1975</v>
      </c>
      <c r="C2042" s="79" t="str">
        <f>IF(OR(('Hospitalisation Details'!C2042="?"),ISBLANK('Hospitalisation Details'!C2042:C4384)),"Sep",'Hospitalisation Details'!C2042)</f>
        <v>Oct</v>
      </c>
      <c r="D2042" s="70">
        <v>29</v>
      </c>
      <c r="E2042" s="47" t="s">
        <v>2075</v>
      </c>
      <c r="F2042" s="80" t="s">
        <v>7154</v>
      </c>
      <c r="G2042" s="70">
        <v>47</v>
      </c>
      <c r="H2042" s="47">
        <v>1</v>
      </c>
      <c r="I2042" s="48">
        <v>31591.82</v>
      </c>
      <c r="J2042" s="47" t="s">
        <v>11</v>
      </c>
      <c r="K2042" s="47" t="s">
        <v>16</v>
      </c>
      <c r="L2042" s="47" t="s">
        <v>42</v>
      </c>
      <c r="M2042" s="20"/>
    </row>
    <row r="2043" spans="1:13" x14ac:dyDescent="0.25">
      <c r="A2043" s="47" t="str">
        <f>IF('Hospitalisation Details'!A2043:A4385="?","Unidentified",'Hospitalisation Details'!A2043)</f>
        <v>Id296</v>
      </c>
      <c r="B2043" s="47">
        <f>IF('Hospitalisation Details'!B2043="?",AVERAGE('Hospitalisation Details'!$B$2:$B$2344),'Hospitalisation Details'!B2043)</f>
        <v>1960</v>
      </c>
      <c r="C2043" s="79" t="str">
        <f>IF(OR(('Hospitalisation Details'!C2043="?"),ISBLANK('Hospitalisation Details'!C2043:C4385)),"Sep",'Hospitalisation Details'!C2043)</f>
        <v>Dec</v>
      </c>
      <c r="D2043" s="70">
        <v>13</v>
      </c>
      <c r="E2043" s="47" t="s">
        <v>2076</v>
      </c>
      <c r="F2043" s="80" t="s">
        <v>7913</v>
      </c>
      <c r="G2043" s="70">
        <v>62</v>
      </c>
      <c r="H2043" s="47">
        <v>1</v>
      </c>
      <c r="I2043" s="48">
        <v>31620</v>
      </c>
      <c r="J2043" s="47" t="s">
        <v>11</v>
      </c>
      <c r="K2043" s="47" t="s">
        <v>16</v>
      </c>
      <c r="L2043" s="47" t="s">
        <v>247</v>
      </c>
      <c r="M2043" s="20"/>
    </row>
    <row r="2044" spans="1:13" x14ac:dyDescent="0.25">
      <c r="A2044" s="47" t="str">
        <f>IF('Hospitalisation Details'!A2044:A4386="?","Unidentified",'Hospitalisation Details'!A2044)</f>
        <v>Id295</v>
      </c>
      <c r="B2044" s="47">
        <f>IF('Hospitalisation Details'!B2044="?",AVERAGE('Hospitalisation Details'!$B$2:$B$2344),'Hospitalisation Details'!B2044)</f>
        <v>1977</v>
      </c>
      <c r="C2044" s="79" t="str">
        <f>IF(OR(('Hospitalisation Details'!C2044="?"),ISBLANK('Hospitalisation Details'!C2044:C4386)),"Sep",'Hospitalisation Details'!C2044)</f>
        <v>Oct</v>
      </c>
      <c r="D2044" s="70">
        <v>14</v>
      </c>
      <c r="E2044" s="47" t="s">
        <v>2077</v>
      </c>
      <c r="F2044" s="80" t="s">
        <v>7914</v>
      </c>
      <c r="G2044" s="70">
        <v>45</v>
      </c>
      <c r="H2044" s="47">
        <v>2</v>
      </c>
      <c r="I2044" s="48">
        <v>31736.7</v>
      </c>
      <c r="J2044" s="47" t="s">
        <v>11</v>
      </c>
      <c r="K2044" s="47" t="s">
        <v>11</v>
      </c>
      <c r="L2044" s="47" t="s">
        <v>23</v>
      </c>
      <c r="M2044" s="20"/>
    </row>
    <row r="2045" spans="1:13" x14ac:dyDescent="0.25">
      <c r="A2045" s="47" t="str">
        <f>IF('Hospitalisation Details'!A2045:A4387="?","Unidentified",'Hospitalisation Details'!A2045)</f>
        <v>Id294</v>
      </c>
      <c r="B2045" s="47">
        <f>IF('Hospitalisation Details'!B2045="?",AVERAGE('Hospitalisation Details'!$B$2:$B$2344),'Hospitalisation Details'!B2045)</f>
        <v>1984</v>
      </c>
      <c r="C2045" s="79" t="str">
        <f>IF(OR(('Hospitalisation Details'!C2045="?"),ISBLANK('Hospitalisation Details'!C2045:C4387)),"Sep",'Hospitalisation Details'!C2045)</f>
        <v>Sep</v>
      </c>
      <c r="D2045" s="70">
        <v>10</v>
      </c>
      <c r="E2045" s="47" t="s">
        <v>2078</v>
      </c>
      <c r="F2045" s="80" t="s">
        <v>7915</v>
      </c>
      <c r="G2045" s="70">
        <v>38</v>
      </c>
      <c r="H2045" s="47">
        <v>3</v>
      </c>
      <c r="I2045" s="48">
        <v>31743.919999999998</v>
      </c>
      <c r="J2045" s="47" t="s">
        <v>11</v>
      </c>
      <c r="K2045" s="47" t="s">
        <v>16</v>
      </c>
      <c r="L2045" s="47" t="s">
        <v>42</v>
      </c>
      <c r="M2045" s="20"/>
    </row>
    <row r="2046" spans="1:13" x14ac:dyDescent="0.25">
      <c r="A2046" s="47" t="str">
        <f>IF('Hospitalisation Details'!A2046:A4388="?","Unidentified",'Hospitalisation Details'!A2046)</f>
        <v>Id293</v>
      </c>
      <c r="B2046" s="47">
        <f>IF('Hospitalisation Details'!B2046="?",AVERAGE('Hospitalisation Details'!$B$2:$B$2344),'Hospitalisation Details'!B2046)</f>
        <v>1975</v>
      </c>
      <c r="C2046" s="79" t="str">
        <f>IF(OR(('Hospitalisation Details'!C2046="?"),ISBLANK('Hospitalisation Details'!C2046:C4388)),"Sep",'Hospitalisation Details'!C2046)</f>
        <v>Sep</v>
      </c>
      <c r="D2046" s="70">
        <v>25</v>
      </c>
      <c r="E2046" s="47" t="s">
        <v>2079</v>
      </c>
      <c r="F2046" s="80" t="s">
        <v>7469</v>
      </c>
      <c r="G2046" s="70">
        <v>47</v>
      </c>
      <c r="H2046" s="47">
        <v>1</v>
      </c>
      <c r="I2046" s="48">
        <v>31897.1</v>
      </c>
      <c r="J2046" s="47" t="s">
        <v>11</v>
      </c>
      <c r="K2046" s="47" t="s">
        <v>12</v>
      </c>
      <c r="L2046" s="47" t="s">
        <v>42</v>
      </c>
      <c r="M2046" s="20"/>
    </row>
    <row r="2047" spans="1:13" x14ac:dyDescent="0.25">
      <c r="A2047" s="47" t="str">
        <f>IF('Hospitalisation Details'!A2047:A4389="?","Unidentified",'Hospitalisation Details'!A2047)</f>
        <v>Id292</v>
      </c>
      <c r="B2047" s="47">
        <f>IF('Hospitalisation Details'!B2047="?",AVERAGE('Hospitalisation Details'!$B$2:$B$2344),'Hospitalisation Details'!B2047)</f>
        <v>1972</v>
      </c>
      <c r="C2047" s="79" t="str">
        <f>IF(OR(('Hospitalisation Details'!C2047="?"),ISBLANK('Hospitalisation Details'!C2047:C4389)),"Sep",'Hospitalisation Details'!C2047)</f>
        <v>Sep</v>
      </c>
      <c r="D2047" s="70">
        <v>21</v>
      </c>
      <c r="E2047" s="47" t="s">
        <v>2080</v>
      </c>
      <c r="F2047" s="80" t="s">
        <v>7916</v>
      </c>
      <c r="G2047" s="70">
        <v>50</v>
      </c>
      <c r="H2047" s="47">
        <v>0</v>
      </c>
      <c r="I2047" s="48">
        <v>31980.89</v>
      </c>
      <c r="J2047" s="47" t="s">
        <v>11</v>
      </c>
      <c r="K2047" s="47" t="s">
        <v>16</v>
      </c>
      <c r="L2047" s="47" t="s">
        <v>42</v>
      </c>
      <c r="M2047" s="20"/>
    </row>
    <row r="2048" spans="1:13" x14ac:dyDescent="0.25">
      <c r="A2048" s="47" t="str">
        <f>IF('Hospitalisation Details'!A2048:A4390="?","Unidentified",'Hospitalisation Details'!A2048)</f>
        <v>Id291</v>
      </c>
      <c r="B2048" s="47">
        <f>IF('Hospitalisation Details'!B2048="?",AVERAGE('Hospitalisation Details'!$B$2:$B$2344),'Hospitalisation Details'!B2048)</f>
        <v>1993</v>
      </c>
      <c r="C2048" s="79" t="str">
        <f>IF(OR(('Hospitalisation Details'!C2048="?"),ISBLANK('Hospitalisation Details'!C2048:C4390)),"Sep",'Hospitalisation Details'!C2048)</f>
        <v>Sep</v>
      </c>
      <c r="D2048" s="70">
        <v>13</v>
      </c>
      <c r="E2048" s="47" t="s">
        <v>2081</v>
      </c>
      <c r="F2048" s="80" t="s">
        <v>7917</v>
      </c>
      <c r="G2048" s="70">
        <v>29</v>
      </c>
      <c r="H2048" s="47">
        <v>0</v>
      </c>
      <c r="I2048" s="48">
        <v>32086.21</v>
      </c>
      <c r="J2048" s="47" t="s">
        <v>16</v>
      </c>
      <c r="K2048" s="47" t="s">
        <v>12</v>
      </c>
      <c r="L2048" s="47" t="s">
        <v>42</v>
      </c>
      <c r="M2048" s="20"/>
    </row>
    <row r="2049" spans="1:13" x14ac:dyDescent="0.25">
      <c r="A2049" s="47" t="str">
        <f>IF('Hospitalisation Details'!A2049:A4391="?","Unidentified",'Hospitalisation Details'!A2049)</f>
        <v>Id290</v>
      </c>
      <c r="B2049" s="47">
        <f>IF('Hospitalisation Details'!B2049="?",AVERAGE('Hospitalisation Details'!$B$2:$B$2344),'Hospitalisation Details'!B2049)</f>
        <v>1978</v>
      </c>
      <c r="C2049" s="79" t="str">
        <f>IF(OR(('Hospitalisation Details'!C2049="?"),ISBLANK('Hospitalisation Details'!C2049:C4391)),"Sep",'Hospitalisation Details'!C2049)</f>
        <v>Nov</v>
      </c>
      <c r="D2049" s="70">
        <v>10</v>
      </c>
      <c r="E2049" s="47" t="s">
        <v>2082</v>
      </c>
      <c r="F2049" s="80" t="s">
        <v>7918</v>
      </c>
      <c r="G2049" s="70">
        <v>44</v>
      </c>
      <c r="H2049" s="47">
        <v>2</v>
      </c>
      <c r="I2049" s="48">
        <v>32108.66</v>
      </c>
      <c r="J2049" s="47" t="s">
        <v>16</v>
      </c>
      <c r="K2049" s="47" t="s">
        <v>12</v>
      </c>
      <c r="L2049" s="47" t="s">
        <v>356</v>
      </c>
      <c r="M2049" s="20"/>
    </row>
    <row r="2050" spans="1:13" x14ac:dyDescent="0.25">
      <c r="A2050" s="47" t="str">
        <f>IF('Hospitalisation Details'!A2050:A4392="?","Unidentified",'Hospitalisation Details'!A2050)</f>
        <v>Id289</v>
      </c>
      <c r="B2050" s="47">
        <f>IF('Hospitalisation Details'!B2050="?",AVERAGE('Hospitalisation Details'!$B$2:$B$2344),'Hospitalisation Details'!B2050)</f>
        <v>1969</v>
      </c>
      <c r="C2050" s="79" t="str">
        <f>IF(OR(('Hospitalisation Details'!C2050="?"),ISBLANK('Hospitalisation Details'!C2050:C4392)),"Sep",'Hospitalisation Details'!C2050)</f>
        <v>Sep</v>
      </c>
      <c r="D2050" s="70">
        <v>11</v>
      </c>
      <c r="E2050" s="47" t="s">
        <v>2083</v>
      </c>
      <c r="F2050" s="80" t="s">
        <v>7919</v>
      </c>
      <c r="G2050" s="70">
        <v>53</v>
      </c>
      <c r="H2050" s="47">
        <v>0</v>
      </c>
      <c r="I2050" s="48">
        <v>32192.76</v>
      </c>
      <c r="J2050" s="47" t="s">
        <v>16</v>
      </c>
      <c r="K2050" s="47" t="s">
        <v>11</v>
      </c>
      <c r="L2050" s="47" t="s">
        <v>42</v>
      </c>
      <c r="M2050" s="20"/>
    </row>
    <row r="2051" spans="1:13" x14ac:dyDescent="0.25">
      <c r="A2051" s="47" t="str">
        <f>IF('Hospitalisation Details'!A2051:A4393="?","Unidentified",'Hospitalisation Details'!A2051)</f>
        <v>Id288</v>
      </c>
      <c r="B2051" s="47">
        <f>IF('Hospitalisation Details'!B2051="?",AVERAGE('Hospitalisation Details'!$B$2:$B$2344),'Hospitalisation Details'!B2051)</f>
        <v>1994</v>
      </c>
      <c r="C2051" s="79" t="str">
        <f>IF(OR(('Hospitalisation Details'!C2051="?"),ISBLANK('Hospitalisation Details'!C2051:C4393)),"Sep",'Hospitalisation Details'!C2051)</f>
        <v>Sep</v>
      </c>
      <c r="D2051" s="70">
        <v>8</v>
      </c>
      <c r="E2051" s="47" t="s">
        <v>2084</v>
      </c>
      <c r="F2051" s="80" t="s">
        <v>7920</v>
      </c>
      <c r="G2051" s="70">
        <v>28</v>
      </c>
      <c r="H2051" s="47">
        <v>0</v>
      </c>
      <c r="I2051" s="48">
        <v>32222.81</v>
      </c>
      <c r="J2051" s="47" t="s">
        <v>11</v>
      </c>
      <c r="K2051" s="47" t="s">
        <v>16</v>
      </c>
      <c r="L2051" s="47" t="s">
        <v>42</v>
      </c>
      <c r="M2051" s="20"/>
    </row>
    <row r="2052" spans="1:13" x14ac:dyDescent="0.25">
      <c r="A2052" s="47" t="str">
        <f>IF('Hospitalisation Details'!A2052:A4394="?","Unidentified",'Hospitalisation Details'!A2052)</f>
        <v>Id287</v>
      </c>
      <c r="B2052" s="47">
        <f>IF('Hospitalisation Details'!B2052="?",AVERAGE('Hospitalisation Details'!$B$2:$B$2344),'Hospitalisation Details'!B2052)</f>
        <v>1975</v>
      </c>
      <c r="C2052" s="79" t="str">
        <f>IF(OR(('Hospitalisation Details'!C2052="?"),ISBLANK('Hospitalisation Details'!C2052:C4394)),"Sep",'Hospitalisation Details'!C2052)</f>
        <v>Dec</v>
      </c>
      <c r="D2052" s="70">
        <v>17</v>
      </c>
      <c r="E2052" s="47" t="s">
        <v>2085</v>
      </c>
      <c r="F2052" s="80" t="s">
        <v>7921</v>
      </c>
      <c r="G2052" s="70">
        <v>47</v>
      </c>
      <c r="H2052" s="47">
        <v>1</v>
      </c>
      <c r="I2052" s="48">
        <v>32259.96</v>
      </c>
      <c r="J2052" s="47" t="s">
        <v>11</v>
      </c>
      <c r="K2052" s="47" t="s">
        <v>12</v>
      </c>
      <c r="L2052" s="47" t="s">
        <v>23</v>
      </c>
      <c r="M2052" s="20"/>
    </row>
    <row r="2053" spans="1:13" x14ac:dyDescent="0.25">
      <c r="A2053" s="47" t="str">
        <f>IF('Hospitalisation Details'!A2053:A4395="?","Unidentified",'Hospitalisation Details'!A2053)</f>
        <v>Id286</v>
      </c>
      <c r="B2053" s="47">
        <f>IF('Hospitalisation Details'!B2053="?",AVERAGE('Hospitalisation Details'!$B$2:$B$2344),'Hospitalisation Details'!B2053)</f>
        <v>1986</v>
      </c>
      <c r="C2053" s="79" t="str">
        <f>IF(OR(('Hospitalisation Details'!C2053="?"),ISBLANK('Hospitalisation Details'!C2053:C4395)),"Sep",'Hospitalisation Details'!C2053)</f>
        <v>Dec</v>
      </c>
      <c r="D2053" s="70">
        <v>2</v>
      </c>
      <c r="E2053" s="47" t="s">
        <v>2086</v>
      </c>
      <c r="F2053" s="80" t="s">
        <v>6674</v>
      </c>
      <c r="G2053" s="70">
        <v>36</v>
      </c>
      <c r="H2053" s="47">
        <v>3</v>
      </c>
      <c r="I2053" s="48">
        <v>32288.49</v>
      </c>
      <c r="J2053" s="47" t="s">
        <v>11</v>
      </c>
      <c r="K2053" s="47" t="s">
        <v>11</v>
      </c>
      <c r="L2053" s="47" t="s">
        <v>42</v>
      </c>
      <c r="M2053" s="20"/>
    </row>
    <row r="2054" spans="1:13" x14ac:dyDescent="0.25">
      <c r="A2054" s="47" t="str">
        <f>IF('Hospitalisation Details'!A2054:A4396="?","Unidentified",'Hospitalisation Details'!A2054)</f>
        <v>Id285</v>
      </c>
      <c r="B2054" s="47">
        <f>IF('Hospitalisation Details'!B2054="?",AVERAGE('Hospitalisation Details'!$B$2:$B$2344),'Hospitalisation Details'!B2054)</f>
        <v>1972</v>
      </c>
      <c r="C2054" s="79" t="str">
        <f>IF(OR(('Hospitalisation Details'!C2054="?"),ISBLANK('Hospitalisation Details'!C2054:C4396)),"Sep",'Hospitalisation Details'!C2054)</f>
        <v>Oct</v>
      </c>
      <c r="D2054" s="70">
        <v>19</v>
      </c>
      <c r="E2054" s="47" t="s">
        <v>2087</v>
      </c>
      <c r="F2054" s="80" t="s">
        <v>7208</v>
      </c>
      <c r="G2054" s="70">
        <v>50</v>
      </c>
      <c r="H2054" s="47">
        <v>0</v>
      </c>
      <c r="I2054" s="48">
        <v>32428.63</v>
      </c>
      <c r="J2054" s="47" t="s">
        <v>11</v>
      </c>
      <c r="K2054" s="47" t="s">
        <v>11</v>
      </c>
      <c r="L2054" s="47" t="s">
        <v>42</v>
      </c>
      <c r="M2054" s="20"/>
    </row>
    <row r="2055" spans="1:13" x14ac:dyDescent="0.25">
      <c r="A2055" s="47" t="str">
        <f>IF('Hospitalisation Details'!A2055:A4397="?","Unidentified",'Hospitalisation Details'!A2055)</f>
        <v>Id284</v>
      </c>
      <c r="B2055" s="47">
        <f>IF('Hospitalisation Details'!B2055="?",AVERAGE('Hospitalisation Details'!$B$2:$B$2344),'Hospitalisation Details'!B2055)</f>
        <v>1976</v>
      </c>
      <c r="C2055" s="79" t="str">
        <f>IF(OR(('Hospitalisation Details'!C2055="?"),ISBLANK('Hospitalisation Details'!C2055:C4397)),"Sep",'Hospitalisation Details'!C2055)</f>
        <v>Aug</v>
      </c>
      <c r="D2055" s="70">
        <v>9</v>
      </c>
      <c r="E2055" s="47" t="s">
        <v>2088</v>
      </c>
      <c r="F2055" s="80" t="s">
        <v>7922</v>
      </c>
      <c r="G2055" s="70">
        <v>46</v>
      </c>
      <c r="H2055" s="47">
        <v>2</v>
      </c>
      <c r="I2055" s="48">
        <v>32430.22</v>
      </c>
      <c r="J2055" s="47" t="s">
        <v>11</v>
      </c>
      <c r="K2055" s="47" t="s">
        <v>12</v>
      </c>
      <c r="L2055" s="47" t="s">
        <v>42</v>
      </c>
      <c r="M2055" s="20"/>
    </row>
    <row r="2056" spans="1:13" x14ac:dyDescent="0.25">
      <c r="A2056" s="47" t="str">
        <f>IF('Hospitalisation Details'!A2056:A4398="?","Unidentified",'Hospitalisation Details'!A2056)</f>
        <v>Id283</v>
      </c>
      <c r="B2056" s="47">
        <f>IF('Hospitalisation Details'!B2056="?",AVERAGE('Hospitalisation Details'!$B$2:$B$2344),'Hospitalisation Details'!B2056)</f>
        <v>1981</v>
      </c>
      <c r="C2056" s="79" t="str">
        <f>IF(OR(('Hospitalisation Details'!C2056="?"),ISBLANK('Hospitalisation Details'!C2056:C4398)),"Sep",'Hospitalisation Details'!C2056)</f>
        <v>Sep</v>
      </c>
      <c r="D2056" s="70">
        <v>27</v>
      </c>
      <c r="E2056" s="47" t="s">
        <v>2089</v>
      </c>
      <c r="F2056" s="80" t="s">
        <v>7923</v>
      </c>
      <c r="G2056" s="70">
        <v>41</v>
      </c>
      <c r="H2056" s="47">
        <v>1</v>
      </c>
      <c r="I2056" s="48">
        <v>32462.35</v>
      </c>
      <c r="J2056" s="47" t="s">
        <v>11</v>
      </c>
      <c r="K2056" s="47" t="s">
        <v>11</v>
      </c>
      <c r="L2056" s="47" t="s">
        <v>42</v>
      </c>
      <c r="M2056" s="20"/>
    </row>
    <row r="2057" spans="1:13" x14ac:dyDescent="0.25">
      <c r="A2057" s="47" t="str">
        <f>IF('Hospitalisation Details'!A2057:A4399="?","Unidentified",'Hospitalisation Details'!A2057)</f>
        <v>Id282</v>
      </c>
      <c r="B2057" s="47">
        <f>IF('Hospitalisation Details'!B2057="?",AVERAGE('Hospitalisation Details'!$B$2:$B$2344),'Hospitalisation Details'!B2057)</f>
        <v>1976</v>
      </c>
      <c r="C2057" s="79" t="str">
        <f>IF(OR(('Hospitalisation Details'!C2057="?"),ISBLANK('Hospitalisation Details'!C2057:C4399)),"Sep",'Hospitalisation Details'!C2057)</f>
        <v>Sep</v>
      </c>
      <c r="D2057" s="70">
        <v>19</v>
      </c>
      <c r="E2057" s="47" t="s">
        <v>2090</v>
      </c>
      <c r="F2057" s="80" t="s">
        <v>7924</v>
      </c>
      <c r="G2057" s="70">
        <v>46</v>
      </c>
      <c r="H2057" s="47">
        <v>2</v>
      </c>
      <c r="I2057" s="48">
        <v>32485.46</v>
      </c>
      <c r="J2057" s="47" t="s">
        <v>11</v>
      </c>
      <c r="K2057" s="47" t="s">
        <v>16</v>
      </c>
      <c r="L2057" s="47" t="s">
        <v>42</v>
      </c>
      <c r="M2057" s="20"/>
    </row>
    <row r="2058" spans="1:13" x14ac:dyDescent="0.25">
      <c r="A2058" s="47" t="str">
        <f>IF('Hospitalisation Details'!A2058:A4400="?","Unidentified",'Hospitalisation Details'!A2058)</f>
        <v>Id281</v>
      </c>
      <c r="B2058" s="47">
        <f>IF('Hospitalisation Details'!B2058="?",AVERAGE('Hospitalisation Details'!$B$2:$B$2344),'Hospitalisation Details'!B2058)</f>
        <v>2003</v>
      </c>
      <c r="C2058" s="79" t="str">
        <f>IF(OR(('Hospitalisation Details'!C2058="?"),ISBLANK('Hospitalisation Details'!C2058:C4400)),"Sep",'Hospitalisation Details'!C2058)</f>
        <v>Oct</v>
      </c>
      <c r="D2058" s="70">
        <v>8</v>
      </c>
      <c r="E2058" s="47" t="s">
        <v>2091</v>
      </c>
      <c r="F2058" s="80" t="s">
        <v>7925</v>
      </c>
      <c r="G2058" s="70">
        <v>19</v>
      </c>
      <c r="H2058" s="47">
        <v>0</v>
      </c>
      <c r="I2058" s="48">
        <v>32548.34</v>
      </c>
      <c r="J2058" s="47" t="s">
        <v>16</v>
      </c>
      <c r="K2058" s="47" t="s">
        <v>11</v>
      </c>
      <c r="L2058" s="47" t="s">
        <v>13</v>
      </c>
      <c r="M2058" s="20"/>
    </row>
    <row r="2059" spans="1:13" x14ac:dyDescent="0.25">
      <c r="A2059" s="47" t="str">
        <f>IF('Hospitalisation Details'!A2059:A4401="?","Unidentified",'Hospitalisation Details'!A2059)</f>
        <v>Id280</v>
      </c>
      <c r="B2059" s="47">
        <f>IF('Hospitalisation Details'!B2059="?",AVERAGE('Hospitalisation Details'!$B$2:$B$2344),'Hospitalisation Details'!B2059)</f>
        <v>1990</v>
      </c>
      <c r="C2059" s="79" t="str">
        <f>IF(OR(('Hospitalisation Details'!C2059="?"),ISBLANK('Hospitalisation Details'!C2059:C4401)),"Sep",'Hospitalisation Details'!C2059)</f>
        <v>Jul</v>
      </c>
      <c r="D2059" s="70">
        <v>13</v>
      </c>
      <c r="E2059" s="47" t="s">
        <v>2092</v>
      </c>
      <c r="F2059" s="80" t="s">
        <v>6557</v>
      </c>
      <c r="G2059" s="70">
        <v>32</v>
      </c>
      <c r="H2059" s="47">
        <v>3</v>
      </c>
      <c r="I2059" s="48">
        <v>32672.11</v>
      </c>
      <c r="J2059" s="47" t="s">
        <v>16</v>
      </c>
      <c r="K2059" s="47" t="s">
        <v>16</v>
      </c>
      <c r="L2059" s="47" t="s">
        <v>42</v>
      </c>
      <c r="M2059" s="20"/>
    </row>
    <row r="2060" spans="1:13" x14ac:dyDescent="0.25">
      <c r="A2060" s="47" t="str">
        <f>IF('Hospitalisation Details'!A2060:A4402="?","Unidentified",'Hospitalisation Details'!A2060)</f>
        <v>Id279</v>
      </c>
      <c r="B2060" s="47">
        <f>IF('Hospitalisation Details'!B2060="?",AVERAGE('Hospitalisation Details'!$B$2:$B$2344),'Hospitalisation Details'!B2060)</f>
        <v>1968</v>
      </c>
      <c r="C2060" s="79" t="str">
        <f>IF(OR(('Hospitalisation Details'!C2060="?"),ISBLANK('Hospitalisation Details'!C2060:C4402)),"Sep",'Hospitalisation Details'!C2060)</f>
        <v>Nov</v>
      </c>
      <c r="D2060" s="70">
        <v>1</v>
      </c>
      <c r="E2060" s="47" t="s">
        <v>2093</v>
      </c>
      <c r="F2060" s="80" t="s">
        <v>7926</v>
      </c>
      <c r="G2060" s="70">
        <v>54</v>
      </c>
      <c r="H2060" s="47">
        <v>0</v>
      </c>
      <c r="I2060" s="48">
        <v>32686.080000000002</v>
      </c>
      <c r="J2060" s="47" t="s">
        <v>11</v>
      </c>
      <c r="K2060" s="47" t="s">
        <v>12</v>
      </c>
      <c r="L2060" s="47" t="s">
        <v>42</v>
      </c>
      <c r="M2060" s="20"/>
    </row>
    <row r="2061" spans="1:13" x14ac:dyDescent="0.25">
      <c r="A2061" s="47" t="str">
        <f>IF('Hospitalisation Details'!A2061:A4403="?","Unidentified",'Hospitalisation Details'!A2061)</f>
        <v>Id278</v>
      </c>
      <c r="B2061" s="47">
        <f>IF('Hospitalisation Details'!B2061="?",AVERAGE('Hospitalisation Details'!$B$2:$B$2344),'Hospitalisation Details'!B2061)</f>
        <v>1990</v>
      </c>
      <c r="C2061" s="79" t="str">
        <f>IF(OR(('Hospitalisation Details'!C2061="?"),ISBLANK('Hospitalisation Details'!C2061:C4403)),"Sep",'Hospitalisation Details'!C2061)</f>
        <v>Sep</v>
      </c>
      <c r="D2061" s="70">
        <v>30</v>
      </c>
      <c r="E2061" s="47" t="s">
        <v>2094</v>
      </c>
      <c r="F2061" s="80" t="s">
        <v>7927</v>
      </c>
      <c r="G2061" s="70">
        <v>32</v>
      </c>
      <c r="H2061" s="47">
        <v>3</v>
      </c>
      <c r="I2061" s="48">
        <v>32716.2</v>
      </c>
      <c r="J2061" s="47" t="s">
        <v>16</v>
      </c>
      <c r="K2061" s="47" t="s">
        <v>11</v>
      </c>
      <c r="L2061" s="47" t="s">
        <v>42</v>
      </c>
      <c r="M2061" s="20"/>
    </row>
    <row r="2062" spans="1:13" x14ac:dyDescent="0.25">
      <c r="A2062" s="47" t="str">
        <f>IF('Hospitalisation Details'!A2062:A4404="?","Unidentified",'Hospitalisation Details'!A2062)</f>
        <v>Id277</v>
      </c>
      <c r="B2062" s="47">
        <f>IF('Hospitalisation Details'!B2062="?",AVERAGE('Hospitalisation Details'!$B$2:$B$2344),'Hospitalisation Details'!B2062)</f>
        <v>1990</v>
      </c>
      <c r="C2062" s="79" t="str">
        <f>IF(OR(('Hospitalisation Details'!C2062="?"),ISBLANK('Hospitalisation Details'!C2062:C4404)),"Sep",'Hospitalisation Details'!C2062)</f>
        <v>Jul</v>
      </c>
      <c r="D2062" s="70">
        <v>9</v>
      </c>
      <c r="E2062" s="47" t="s">
        <v>2095</v>
      </c>
      <c r="F2062" s="80" t="s">
        <v>7928</v>
      </c>
      <c r="G2062" s="70">
        <v>32</v>
      </c>
      <c r="H2062" s="47">
        <v>2</v>
      </c>
      <c r="I2062" s="48">
        <v>32734.19</v>
      </c>
      <c r="J2062" s="47" t="s">
        <v>11</v>
      </c>
      <c r="K2062" s="47" t="s">
        <v>16</v>
      </c>
      <c r="L2062" s="47" t="s">
        <v>23</v>
      </c>
      <c r="M2062" s="20"/>
    </row>
    <row r="2063" spans="1:13" x14ac:dyDescent="0.25">
      <c r="A2063" s="47" t="str">
        <f>IF('Hospitalisation Details'!A2063:A4405="?","Unidentified",'Hospitalisation Details'!A2063)</f>
        <v>Id276</v>
      </c>
      <c r="B2063" s="47">
        <f>IF('Hospitalisation Details'!B2063="?",AVERAGE('Hospitalisation Details'!$B$2:$B$2344),'Hospitalisation Details'!B2063)</f>
        <v>1974</v>
      </c>
      <c r="C2063" s="79" t="str">
        <f>IF(OR(('Hospitalisation Details'!C2063="?"),ISBLANK('Hospitalisation Details'!C2063:C4405)),"Sep",'Hospitalisation Details'!C2063)</f>
        <v>Dec</v>
      </c>
      <c r="D2063" s="70">
        <v>6</v>
      </c>
      <c r="E2063" s="47" t="s">
        <v>2096</v>
      </c>
      <c r="F2063" s="80" t="s">
        <v>6970</v>
      </c>
      <c r="G2063" s="70">
        <v>48</v>
      </c>
      <c r="H2063" s="47">
        <v>0</v>
      </c>
      <c r="I2063" s="48">
        <v>32760.48</v>
      </c>
      <c r="J2063" s="47" t="s">
        <v>16</v>
      </c>
      <c r="K2063" s="47" t="s">
        <v>16</v>
      </c>
      <c r="L2063" s="47" t="s">
        <v>42</v>
      </c>
      <c r="M2063" s="20"/>
    </row>
    <row r="2064" spans="1:13" x14ac:dyDescent="0.25">
      <c r="A2064" s="47" t="str">
        <f>IF('Hospitalisation Details'!A2064:A4406="?","Unidentified",'Hospitalisation Details'!A2064)</f>
        <v>Id275</v>
      </c>
      <c r="B2064" s="47">
        <f>IF('Hospitalisation Details'!B2064="?",AVERAGE('Hospitalisation Details'!$B$2:$B$2344),'Hospitalisation Details'!B2064)</f>
        <v>1972</v>
      </c>
      <c r="C2064" s="79" t="str">
        <f>IF(OR(('Hospitalisation Details'!C2064="?"),ISBLANK('Hospitalisation Details'!C2064:C4406)),"Sep",'Hospitalisation Details'!C2064)</f>
        <v>Nov</v>
      </c>
      <c r="D2064" s="70">
        <v>7</v>
      </c>
      <c r="E2064" s="47" t="s">
        <v>2097</v>
      </c>
      <c r="F2064" s="80" t="s">
        <v>7623</v>
      </c>
      <c r="G2064" s="70">
        <v>50</v>
      </c>
      <c r="H2064" s="47">
        <v>0</v>
      </c>
      <c r="I2064" s="48">
        <v>32765.33</v>
      </c>
      <c r="J2064" s="47" t="s">
        <v>11</v>
      </c>
      <c r="K2064" s="47" t="s">
        <v>11</v>
      </c>
      <c r="L2064" s="47" t="s">
        <v>23</v>
      </c>
      <c r="M2064" s="20"/>
    </row>
    <row r="2065" spans="1:13" x14ac:dyDescent="0.25">
      <c r="A2065" s="47" t="str">
        <f>IF('Hospitalisation Details'!A2065:A4407="?","Unidentified",'Hospitalisation Details'!A2065)</f>
        <v>Id274</v>
      </c>
      <c r="B2065" s="47">
        <f>IF('Hospitalisation Details'!B2065="?",AVERAGE('Hospitalisation Details'!$B$2:$B$2344),'Hospitalisation Details'!B2065)</f>
        <v>1980</v>
      </c>
      <c r="C2065" s="79" t="str">
        <f>IF(OR(('Hospitalisation Details'!C2065="?"),ISBLANK('Hospitalisation Details'!C2065:C4407)),"Sep",'Hospitalisation Details'!C2065)</f>
        <v>Dec</v>
      </c>
      <c r="D2065" s="70">
        <v>12</v>
      </c>
      <c r="E2065" s="47" t="s">
        <v>2098</v>
      </c>
      <c r="F2065" s="80" t="s">
        <v>7929</v>
      </c>
      <c r="G2065" s="70">
        <v>42</v>
      </c>
      <c r="H2065" s="47">
        <v>3</v>
      </c>
      <c r="I2065" s="48">
        <v>32787.46</v>
      </c>
      <c r="J2065" s="47" t="s">
        <v>16</v>
      </c>
      <c r="K2065" s="47" t="s">
        <v>12</v>
      </c>
      <c r="L2065" s="47" t="s">
        <v>23</v>
      </c>
      <c r="M2065" s="20"/>
    </row>
    <row r="2066" spans="1:13" x14ac:dyDescent="0.25">
      <c r="A2066" s="47" t="str">
        <f>IF('Hospitalisation Details'!A2066:A4408="?","Unidentified",'Hospitalisation Details'!A2066)</f>
        <v>Id273</v>
      </c>
      <c r="B2066" s="47">
        <f>IF('Hospitalisation Details'!B2066="?",AVERAGE('Hospitalisation Details'!$B$2:$B$2344),'Hospitalisation Details'!B2066)</f>
        <v>1995</v>
      </c>
      <c r="C2066" s="79" t="str">
        <f>IF(OR(('Hospitalisation Details'!C2066="?"),ISBLANK('Hospitalisation Details'!C2066:C4408)),"Sep",'Hospitalisation Details'!C2066)</f>
        <v>Dec</v>
      </c>
      <c r="D2066" s="70">
        <v>4</v>
      </c>
      <c r="E2066" s="47" t="s">
        <v>2099</v>
      </c>
      <c r="F2066" s="80" t="s">
        <v>7827</v>
      </c>
      <c r="G2066" s="70">
        <v>27</v>
      </c>
      <c r="H2066" s="47">
        <v>0</v>
      </c>
      <c r="I2066" s="48">
        <v>32827.51</v>
      </c>
      <c r="J2066" s="47" t="s">
        <v>16</v>
      </c>
      <c r="K2066" s="47" t="s">
        <v>11</v>
      </c>
      <c r="L2066" s="47" t="s">
        <v>42</v>
      </c>
      <c r="M2066" s="20"/>
    </row>
    <row r="2067" spans="1:13" x14ac:dyDescent="0.25">
      <c r="A2067" s="47" t="str">
        <f>IF('Hospitalisation Details'!A2067:A4409="?","Unidentified",'Hospitalisation Details'!A2067)</f>
        <v>Id272</v>
      </c>
      <c r="B2067" s="47">
        <f>IF('Hospitalisation Details'!B2067="?",AVERAGE('Hospitalisation Details'!$B$2:$B$2344),'Hospitalisation Details'!B2067)</f>
        <v>1981</v>
      </c>
      <c r="C2067" s="79" t="str">
        <f>IF(OR(('Hospitalisation Details'!C2067="?"),ISBLANK('Hospitalisation Details'!C2067:C4409)),"Sep",'Hospitalisation Details'!C2067)</f>
        <v>Nov</v>
      </c>
      <c r="D2067" s="70">
        <v>17</v>
      </c>
      <c r="E2067" s="47" t="s">
        <v>2100</v>
      </c>
      <c r="F2067" s="80" t="s">
        <v>7930</v>
      </c>
      <c r="G2067" s="70">
        <v>41</v>
      </c>
      <c r="H2067" s="47">
        <v>1</v>
      </c>
      <c r="I2067" s="48">
        <v>32906.69</v>
      </c>
      <c r="J2067" s="47" t="s">
        <v>11</v>
      </c>
      <c r="K2067" s="47" t="s">
        <v>12</v>
      </c>
      <c r="L2067" s="47" t="s">
        <v>42</v>
      </c>
      <c r="M2067" s="20"/>
    </row>
    <row r="2068" spans="1:13" x14ac:dyDescent="0.25">
      <c r="A2068" s="47" t="str">
        <f>IF('Hospitalisation Details'!A2068:A4410="?","Unidentified",'Hospitalisation Details'!A2068)</f>
        <v>Id271</v>
      </c>
      <c r="B2068" s="47">
        <f>IF('Hospitalisation Details'!B2068="?",AVERAGE('Hospitalisation Details'!$B$2:$B$2344),'Hospitalisation Details'!B2068)</f>
        <v>1971</v>
      </c>
      <c r="C2068" s="79" t="str">
        <f>IF(OR(('Hospitalisation Details'!C2068="?"),ISBLANK('Hospitalisation Details'!C2068:C4410)),"Sep",'Hospitalisation Details'!C2068)</f>
        <v>Aug</v>
      </c>
      <c r="D2068" s="70">
        <v>24</v>
      </c>
      <c r="E2068" s="47" t="s">
        <v>2101</v>
      </c>
      <c r="F2068" s="80" t="s">
        <v>7931</v>
      </c>
      <c r="G2068" s="70">
        <v>51</v>
      </c>
      <c r="H2068" s="47">
        <v>0</v>
      </c>
      <c r="I2068" s="48">
        <v>32947.629999999997</v>
      </c>
      <c r="J2068" s="47" t="s">
        <v>11</v>
      </c>
      <c r="K2068" s="47" t="s">
        <v>16</v>
      </c>
      <c r="L2068" s="47" t="s">
        <v>42</v>
      </c>
      <c r="M2068" s="20"/>
    </row>
    <row r="2069" spans="1:13" x14ac:dyDescent="0.25">
      <c r="A2069" s="47" t="str">
        <f>IF('Hospitalisation Details'!A2069:A4411="?","Unidentified",'Hospitalisation Details'!A2069)</f>
        <v>Id270</v>
      </c>
      <c r="B2069" s="47">
        <f>IF('Hospitalisation Details'!B2069="?",AVERAGE('Hospitalisation Details'!$B$2:$B$2344),'Hospitalisation Details'!B2069)</f>
        <v>1995</v>
      </c>
      <c r="C2069" s="79" t="str">
        <f>IF(OR(('Hospitalisation Details'!C2069="?"),ISBLANK('Hospitalisation Details'!C2069:C4411)),"Sep",'Hospitalisation Details'!C2069)</f>
        <v>Jul</v>
      </c>
      <c r="D2069" s="70">
        <v>8</v>
      </c>
      <c r="E2069" s="47" t="s">
        <v>2102</v>
      </c>
      <c r="F2069" s="80" t="s">
        <v>7932</v>
      </c>
      <c r="G2069" s="70">
        <v>27</v>
      </c>
      <c r="H2069" s="47">
        <v>0</v>
      </c>
      <c r="I2069" s="48">
        <v>33017.46</v>
      </c>
      <c r="J2069" s="47" t="s">
        <v>16</v>
      </c>
      <c r="K2069" s="47" t="s">
        <v>16</v>
      </c>
      <c r="L2069" s="47" t="s">
        <v>42</v>
      </c>
      <c r="M2069" s="20"/>
    </row>
    <row r="2070" spans="1:13" x14ac:dyDescent="0.25">
      <c r="A2070" s="47" t="str">
        <f>IF('Hospitalisation Details'!A2070:A4412="?","Unidentified",'Hospitalisation Details'!A2070)</f>
        <v>Id269</v>
      </c>
      <c r="B2070" s="47">
        <f>IF('Hospitalisation Details'!B2070="?",AVERAGE('Hospitalisation Details'!$B$2:$B$2344),'Hospitalisation Details'!B2070)</f>
        <v>1967</v>
      </c>
      <c r="C2070" s="79" t="str">
        <f>IF(OR(('Hospitalisation Details'!C2070="?"),ISBLANK('Hospitalisation Details'!C2070:C4412)),"Sep",'Hospitalisation Details'!C2070)</f>
        <v>Jul</v>
      </c>
      <c r="D2070" s="70">
        <v>10</v>
      </c>
      <c r="E2070" s="47" t="s">
        <v>2103</v>
      </c>
      <c r="F2070" s="80" t="s">
        <v>7933</v>
      </c>
      <c r="G2070" s="70">
        <v>55</v>
      </c>
      <c r="H2070" s="47">
        <v>0</v>
      </c>
      <c r="I2070" s="48">
        <v>33025.32</v>
      </c>
      <c r="J2070" s="47" t="s">
        <v>11</v>
      </c>
      <c r="K2070" s="47" t="s">
        <v>12</v>
      </c>
      <c r="L2070" s="47" t="s">
        <v>42</v>
      </c>
      <c r="M2070" s="20"/>
    </row>
    <row r="2071" spans="1:13" x14ac:dyDescent="0.25">
      <c r="A2071" s="47" t="str">
        <f>IF('Hospitalisation Details'!A2071:A4413="?","Unidentified",'Hospitalisation Details'!A2071)</f>
        <v>Id268</v>
      </c>
      <c r="B2071" s="47">
        <f>IF('Hospitalisation Details'!B2071="?",AVERAGE('Hospitalisation Details'!$B$2:$B$2344),'Hospitalisation Details'!B2071)</f>
        <v>1994</v>
      </c>
      <c r="C2071" s="79" t="str">
        <f>IF(OR(('Hospitalisation Details'!C2071="?"),ISBLANK('Hospitalisation Details'!C2071:C4413)),"Sep",'Hospitalisation Details'!C2071)</f>
        <v>Jul</v>
      </c>
      <c r="D2071" s="70">
        <v>28</v>
      </c>
      <c r="E2071" s="47" t="s">
        <v>2104</v>
      </c>
      <c r="F2071" s="80" t="s">
        <v>7934</v>
      </c>
      <c r="G2071" s="70">
        <v>28</v>
      </c>
      <c r="H2071" s="47">
        <v>0</v>
      </c>
      <c r="I2071" s="48">
        <v>33057.230000000003</v>
      </c>
      <c r="J2071" s="47" t="s">
        <v>16</v>
      </c>
      <c r="K2071" s="47" t="s">
        <v>11</v>
      </c>
      <c r="L2071" s="47" t="s">
        <v>42</v>
      </c>
      <c r="M2071" s="20"/>
    </row>
    <row r="2072" spans="1:13" x14ac:dyDescent="0.25">
      <c r="A2072" s="47" t="str">
        <f>IF('Hospitalisation Details'!A2072:A4414="?","Unidentified",'Hospitalisation Details'!A2072)</f>
        <v>Id267</v>
      </c>
      <c r="B2072" s="47">
        <f>IF('Hospitalisation Details'!B2072="?",AVERAGE('Hospitalisation Details'!$B$2:$B$2344),'Hospitalisation Details'!B2072)</f>
        <v>1962</v>
      </c>
      <c r="C2072" s="79" t="str">
        <f>IF(OR(('Hospitalisation Details'!C2072="?"),ISBLANK('Hospitalisation Details'!C2072:C4414)),"Sep",'Hospitalisation Details'!C2072)</f>
        <v>Jul</v>
      </c>
      <c r="D2072" s="70">
        <v>1</v>
      </c>
      <c r="E2072" s="47" t="s">
        <v>2105</v>
      </c>
      <c r="F2072" s="80" t="s">
        <v>7935</v>
      </c>
      <c r="G2072" s="70">
        <v>60</v>
      </c>
      <c r="H2072" s="47">
        <v>0</v>
      </c>
      <c r="I2072" s="48">
        <v>33074.94</v>
      </c>
      <c r="J2072" s="47" t="s">
        <v>16</v>
      </c>
      <c r="K2072" s="47" t="s">
        <v>11</v>
      </c>
      <c r="L2072" s="47" t="s">
        <v>42</v>
      </c>
      <c r="M2072" s="20"/>
    </row>
    <row r="2073" spans="1:13" x14ac:dyDescent="0.25">
      <c r="A2073" s="47" t="str">
        <f>IF('Hospitalisation Details'!A2073:A4415="?","Unidentified",'Hospitalisation Details'!A2073)</f>
        <v>Id266</v>
      </c>
      <c r="B2073" s="47">
        <f>IF('Hospitalisation Details'!B2073="?",AVERAGE('Hospitalisation Details'!$B$2:$B$2344),'Hospitalisation Details'!B2073)</f>
        <v>1969</v>
      </c>
      <c r="C2073" s="79" t="str">
        <f>IF(OR(('Hospitalisation Details'!C2073="?"),ISBLANK('Hospitalisation Details'!C2073:C4415)),"Sep",'Hospitalisation Details'!C2073)</f>
        <v>Oct</v>
      </c>
      <c r="D2073" s="70">
        <v>30</v>
      </c>
      <c r="E2073" s="47" t="s">
        <v>2106</v>
      </c>
      <c r="F2073" s="80" t="s">
        <v>7936</v>
      </c>
      <c r="G2073" s="70">
        <v>53</v>
      </c>
      <c r="H2073" s="47">
        <v>0</v>
      </c>
      <c r="I2073" s="48">
        <v>33090.660000000003</v>
      </c>
      <c r="J2073" s="47" t="s">
        <v>11</v>
      </c>
      <c r="K2073" s="47" t="s">
        <v>11</v>
      </c>
      <c r="L2073" s="47" t="s">
        <v>42</v>
      </c>
      <c r="M2073" s="20"/>
    </row>
    <row r="2074" spans="1:13" x14ac:dyDescent="0.25">
      <c r="A2074" s="47" t="str">
        <f>IF('Hospitalisation Details'!A2074:A4416="?","Unidentified",'Hospitalisation Details'!A2074)</f>
        <v>Id265</v>
      </c>
      <c r="B2074" s="47">
        <f>IF('Hospitalisation Details'!B2074="?",AVERAGE('Hospitalisation Details'!$B$2:$B$2344),'Hospitalisation Details'!B2074)</f>
        <v>1985</v>
      </c>
      <c r="C2074" s="79" t="str">
        <f>IF(OR(('Hospitalisation Details'!C2074="?"),ISBLANK('Hospitalisation Details'!C2074:C4416)),"Sep",'Hospitalisation Details'!C2074)</f>
        <v>Jul</v>
      </c>
      <c r="D2074" s="70">
        <v>15</v>
      </c>
      <c r="E2074" s="47" t="s">
        <v>2107</v>
      </c>
      <c r="F2074" s="80" t="s">
        <v>7937</v>
      </c>
      <c r="G2074" s="70">
        <v>37</v>
      </c>
      <c r="H2074" s="47">
        <v>3</v>
      </c>
      <c r="I2074" s="48">
        <v>33121</v>
      </c>
      <c r="J2074" s="47" t="s">
        <v>11</v>
      </c>
      <c r="K2074" s="47" t="s">
        <v>16</v>
      </c>
      <c r="L2074" s="47" t="s">
        <v>42</v>
      </c>
      <c r="M2074" s="20"/>
    </row>
    <row r="2075" spans="1:13" x14ac:dyDescent="0.25">
      <c r="A2075" s="47" t="str">
        <f>IF('Hospitalisation Details'!A2075:A4417="?","Unidentified",'Hospitalisation Details'!A2075)</f>
        <v>Id264</v>
      </c>
      <c r="B2075" s="47">
        <f>IF('Hospitalisation Details'!B2075="?",AVERAGE('Hospitalisation Details'!$B$2:$B$2344),'Hospitalisation Details'!B2075)</f>
        <v>1990</v>
      </c>
      <c r="C2075" s="79" t="str">
        <f>IF(OR(('Hospitalisation Details'!C2075="?"),ISBLANK('Hospitalisation Details'!C2075:C4417)),"Sep",'Hospitalisation Details'!C2075)</f>
        <v>Oct</v>
      </c>
      <c r="D2075" s="70">
        <v>12</v>
      </c>
      <c r="E2075" s="47" t="s">
        <v>2108</v>
      </c>
      <c r="F2075" s="80" t="s">
        <v>7938</v>
      </c>
      <c r="G2075" s="70">
        <v>32</v>
      </c>
      <c r="H2075" s="47">
        <v>3</v>
      </c>
      <c r="I2075" s="48">
        <v>33292.83</v>
      </c>
      <c r="J2075" s="47" t="s">
        <v>11</v>
      </c>
      <c r="K2075" s="47" t="s">
        <v>16</v>
      </c>
      <c r="L2075" s="47" t="s">
        <v>42</v>
      </c>
      <c r="M2075" s="20"/>
    </row>
    <row r="2076" spans="1:13" x14ac:dyDescent="0.25">
      <c r="A2076" s="47" t="str">
        <f>IF('Hospitalisation Details'!A2076:A4418="?","Unidentified",'Hospitalisation Details'!A2076)</f>
        <v>Id263</v>
      </c>
      <c r="B2076" s="47">
        <f>IF('Hospitalisation Details'!B2076="?",AVERAGE('Hospitalisation Details'!$B$2:$B$2344),'Hospitalisation Details'!B2076)</f>
        <v>2003</v>
      </c>
      <c r="C2076" s="79" t="str">
        <f>IF(OR(('Hospitalisation Details'!C2076="?"),ISBLANK('Hospitalisation Details'!C2076:C4418)),"Sep",'Hospitalisation Details'!C2076)</f>
        <v>Nov</v>
      </c>
      <c r="D2076" s="70">
        <v>28</v>
      </c>
      <c r="E2076" s="47" t="s">
        <v>2109</v>
      </c>
      <c r="F2076" s="80" t="s">
        <v>7939</v>
      </c>
      <c r="G2076" s="70">
        <v>19</v>
      </c>
      <c r="H2076" s="47">
        <v>0</v>
      </c>
      <c r="I2076" s="48">
        <v>33307.550000000003</v>
      </c>
      <c r="J2076" s="47" t="s">
        <v>11</v>
      </c>
      <c r="K2076" s="47" t="s">
        <v>12</v>
      </c>
      <c r="L2076" s="47" t="s">
        <v>23</v>
      </c>
      <c r="M2076" s="20"/>
    </row>
    <row r="2077" spans="1:13" x14ac:dyDescent="0.25">
      <c r="A2077" s="47" t="str">
        <f>IF('Hospitalisation Details'!A2077:A4419="?","Unidentified",'Hospitalisation Details'!A2077)</f>
        <v>Id262</v>
      </c>
      <c r="B2077" s="47">
        <f>IF('Hospitalisation Details'!B2077="?",AVERAGE('Hospitalisation Details'!$B$2:$B$2344),'Hospitalisation Details'!B2077)</f>
        <v>1972</v>
      </c>
      <c r="C2077" s="79" t="str">
        <f>IF(OR(('Hospitalisation Details'!C2077="?"),ISBLANK('Hospitalisation Details'!C2077:C4419)),"Sep",'Hospitalisation Details'!C2077)</f>
        <v>Sep</v>
      </c>
      <c r="D2077" s="70">
        <v>5</v>
      </c>
      <c r="E2077" s="47" t="s">
        <v>2110</v>
      </c>
      <c r="F2077" s="80" t="s">
        <v>7457</v>
      </c>
      <c r="G2077" s="70">
        <v>50</v>
      </c>
      <c r="H2077" s="47">
        <v>0</v>
      </c>
      <c r="I2077" s="48">
        <v>33344.449999999997</v>
      </c>
      <c r="J2077" s="47" t="s">
        <v>11</v>
      </c>
      <c r="K2077" s="47" t="s">
        <v>12</v>
      </c>
      <c r="L2077" s="47" t="s">
        <v>42</v>
      </c>
      <c r="M2077" s="20"/>
    </row>
    <row r="2078" spans="1:13" x14ac:dyDescent="0.25">
      <c r="A2078" s="47" t="str">
        <f>IF('Hospitalisation Details'!A2078:A4420="?","Unidentified",'Hospitalisation Details'!A2078)</f>
        <v>Id261</v>
      </c>
      <c r="B2078" s="47">
        <f>IF('Hospitalisation Details'!B2078="?",AVERAGE('Hospitalisation Details'!$B$2:$B$2344),'Hospitalisation Details'!B2078)</f>
        <v>1985</v>
      </c>
      <c r="C2078" s="79" t="str">
        <f>IF(OR(('Hospitalisation Details'!C2078="?"),ISBLANK('Hospitalisation Details'!C2078:C4420)),"Sep",'Hospitalisation Details'!C2078)</f>
        <v>Dec</v>
      </c>
      <c r="D2078" s="70">
        <v>7</v>
      </c>
      <c r="E2078" s="47" t="s">
        <v>2111</v>
      </c>
      <c r="F2078" s="80" t="s">
        <v>7940</v>
      </c>
      <c r="G2078" s="70">
        <v>37</v>
      </c>
      <c r="H2078" s="47">
        <v>3</v>
      </c>
      <c r="I2078" s="48">
        <v>33450.99</v>
      </c>
      <c r="J2078" s="47" t="s">
        <v>11</v>
      </c>
      <c r="K2078" s="47" t="s">
        <v>11</v>
      </c>
      <c r="L2078" s="47" t="s">
        <v>42</v>
      </c>
      <c r="M2078" s="20"/>
    </row>
    <row r="2079" spans="1:13" x14ac:dyDescent="0.25">
      <c r="A2079" s="47" t="str">
        <f>IF('Hospitalisation Details'!A2079:A4421="?","Unidentified",'Hospitalisation Details'!A2079)</f>
        <v>Id260</v>
      </c>
      <c r="B2079" s="47">
        <f>IF('Hospitalisation Details'!B2079="?",AVERAGE('Hospitalisation Details'!$B$2:$B$2344),'Hospitalisation Details'!B2079)</f>
        <v>1970</v>
      </c>
      <c r="C2079" s="79" t="str">
        <f>IF(OR(('Hospitalisation Details'!C2079="?"),ISBLANK('Hospitalisation Details'!C2079:C4421)),"Sep",'Hospitalisation Details'!C2079)</f>
        <v>Jun</v>
      </c>
      <c r="D2079" s="70">
        <v>18</v>
      </c>
      <c r="E2079" s="47" t="s">
        <v>2112</v>
      </c>
      <c r="F2079" s="80" t="s">
        <v>7449</v>
      </c>
      <c r="G2079" s="70">
        <v>52</v>
      </c>
      <c r="H2079" s="47">
        <v>2</v>
      </c>
      <c r="I2079" s="48">
        <v>33471.97</v>
      </c>
      <c r="J2079" s="47" t="s">
        <v>11</v>
      </c>
      <c r="K2079" s="47" t="s">
        <v>11</v>
      </c>
      <c r="L2079" s="47" t="s">
        <v>23</v>
      </c>
      <c r="M2079" s="20"/>
    </row>
    <row r="2080" spans="1:13" x14ac:dyDescent="0.25">
      <c r="A2080" s="47" t="str">
        <f>IF('Hospitalisation Details'!A2080:A4422="?","Unidentified",'Hospitalisation Details'!A2080)</f>
        <v>Id259</v>
      </c>
      <c r="B2080" s="47">
        <f>IF('Hospitalisation Details'!B2080="?",AVERAGE('Hospitalisation Details'!$B$2:$B$2344),'Hospitalisation Details'!B2080)</f>
        <v>2002</v>
      </c>
      <c r="C2080" s="79" t="str">
        <f>IF(OR(('Hospitalisation Details'!C2080="?"),ISBLANK('Hospitalisation Details'!C2080:C4422)),"Sep",'Hospitalisation Details'!C2080)</f>
        <v>Aug</v>
      </c>
      <c r="D2080" s="70">
        <v>25</v>
      </c>
      <c r="E2080" s="47" t="s">
        <v>2113</v>
      </c>
      <c r="F2080" s="80" t="s">
        <v>7700</v>
      </c>
      <c r="G2080" s="70">
        <v>20</v>
      </c>
      <c r="H2080" s="47">
        <v>0</v>
      </c>
      <c r="I2080" s="48">
        <v>33475.82</v>
      </c>
      <c r="J2080" s="47" t="s">
        <v>16</v>
      </c>
      <c r="K2080" s="47" t="s">
        <v>16</v>
      </c>
      <c r="L2080" s="47" t="s">
        <v>170</v>
      </c>
      <c r="M2080" s="20"/>
    </row>
    <row r="2081" spans="1:13" x14ac:dyDescent="0.25">
      <c r="A2081" s="47" t="str">
        <f>IF('Hospitalisation Details'!A2081:A4423="?","Unidentified",'Hospitalisation Details'!A2081)</f>
        <v>Id258</v>
      </c>
      <c r="B2081" s="47">
        <f>IF('Hospitalisation Details'!B2081="?",AVERAGE('Hospitalisation Details'!$B$2:$B$2344),'Hospitalisation Details'!B2081)</f>
        <v>1984</v>
      </c>
      <c r="C2081" s="79" t="str">
        <f>IF(OR(('Hospitalisation Details'!C2081="?"),ISBLANK('Hospitalisation Details'!C2081:C4423)),"Sep",'Hospitalisation Details'!C2081)</f>
        <v>Jul</v>
      </c>
      <c r="D2081" s="70">
        <v>22</v>
      </c>
      <c r="E2081" s="47" t="s">
        <v>2114</v>
      </c>
      <c r="F2081" s="80" t="s">
        <v>7857</v>
      </c>
      <c r="G2081" s="70">
        <v>38</v>
      </c>
      <c r="H2081" s="47">
        <v>3</v>
      </c>
      <c r="I2081" s="48">
        <v>33527.1</v>
      </c>
      <c r="J2081" s="47" t="s">
        <v>11</v>
      </c>
      <c r="K2081" s="47" t="s">
        <v>12</v>
      </c>
      <c r="L2081" s="47" t="s">
        <v>42</v>
      </c>
      <c r="M2081" s="20"/>
    </row>
    <row r="2082" spans="1:13" x14ac:dyDescent="0.25">
      <c r="A2082" s="47" t="str">
        <f>IF('Hospitalisation Details'!A2082:A4424="?","Unidentified",'Hospitalisation Details'!A2082)</f>
        <v>Id257</v>
      </c>
      <c r="B2082" s="47">
        <f>IF('Hospitalisation Details'!B2082="?",AVERAGE('Hospitalisation Details'!$B$2:$B$2344),'Hospitalisation Details'!B2082)</f>
        <v>2003</v>
      </c>
      <c r="C2082" s="79" t="str">
        <f>IF(OR(('Hospitalisation Details'!C2082="?"),ISBLANK('Hospitalisation Details'!C2082:C4424)),"Sep",'Hospitalisation Details'!C2082)</f>
        <v>Sep</v>
      </c>
      <c r="D2082" s="70">
        <v>9</v>
      </c>
      <c r="E2082" s="47" t="s">
        <v>2115</v>
      </c>
      <c r="F2082" s="80" t="s">
        <v>6191</v>
      </c>
      <c r="G2082" s="70">
        <v>19</v>
      </c>
      <c r="H2082" s="47">
        <v>0</v>
      </c>
      <c r="I2082" s="48">
        <v>33611.71</v>
      </c>
      <c r="J2082" s="47" t="s">
        <v>16</v>
      </c>
      <c r="K2082" s="47" t="s">
        <v>11</v>
      </c>
      <c r="L2082" s="47" t="s">
        <v>42</v>
      </c>
      <c r="M2082" s="20"/>
    </row>
    <row r="2083" spans="1:13" x14ac:dyDescent="0.25">
      <c r="A2083" s="47" t="str">
        <f>IF('Hospitalisation Details'!A2083:A4425="?","Unidentified",'Hospitalisation Details'!A2083)</f>
        <v>Id256</v>
      </c>
      <c r="B2083" s="47">
        <f>IF('Hospitalisation Details'!B2083="?",AVERAGE('Hospitalisation Details'!$B$2:$B$2344),'Hospitalisation Details'!B2083)</f>
        <v>1993</v>
      </c>
      <c r="C2083" s="79" t="str">
        <f>IF(OR(('Hospitalisation Details'!C2083="?"),ISBLANK('Hospitalisation Details'!C2083:C4425)),"Sep",'Hospitalisation Details'!C2083)</f>
        <v>Nov</v>
      </c>
      <c r="D2083" s="70">
        <v>28</v>
      </c>
      <c r="E2083" s="47" t="s">
        <v>2116</v>
      </c>
      <c r="F2083" s="80" t="s">
        <v>7941</v>
      </c>
      <c r="G2083" s="70">
        <v>29</v>
      </c>
      <c r="H2083" s="47">
        <v>0</v>
      </c>
      <c r="I2083" s="48">
        <v>33707.550000000003</v>
      </c>
      <c r="J2083" s="47" t="s">
        <v>11</v>
      </c>
      <c r="K2083" s="47" t="s">
        <v>11</v>
      </c>
      <c r="L2083" s="47" t="s">
        <v>42</v>
      </c>
      <c r="M2083" s="20"/>
    </row>
    <row r="2084" spans="1:13" x14ac:dyDescent="0.25">
      <c r="A2084" s="47" t="str">
        <f>IF('Hospitalisation Details'!A2084:A4426="?","Unidentified",'Hospitalisation Details'!A2084)</f>
        <v>Id255</v>
      </c>
      <c r="B2084" s="47">
        <f>IF('Hospitalisation Details'!B2084="?",AVERAGE('Hospitalisation Details'!$B$2:$B$2344),'Hospitalisation Details'!B2084)</f>
        <v>2004</v>
      </c>
      <c r="C2084" s="79" t="str">
        <f>IF(OR(('Hospitalisation Details'!C2084="?"),ISBLANK('Hospitalisation Details'!C2084:C4426)),"Sep",'Hospitalisation Details'!C2084)</f>
        <v>Nov</v>
      </c>
      <c r="D2084" s="70">
        <v>1</v>
      </c>
      <c r="E2084" s="47" t="s">
        <v>2117</v>
      </c>
      <c r="F2084" s="80" t="s">
        <v>6705</v>
      </c>
      <c r="G2084" s="70">
        <v>18</v>
      </c>
      <c r="H2084" s="47">
        <v>0</v>
      </c>
      <c r="I2084" s="48">
        <v>33732.69</v>
      </c>
      <c r="J2084" s="47" t="s">
        <v>16</v>
      </c>
      <c r="K2084" s="47" t="s">
        <v>16</v>
      </c>
      <c r="L2084" s="47" t="s">
        <v>356</v>
      </c>
      <c r="M2084" s="20"/>
    </row>
    <row r="2085" spans="1:13" x14ac:dyDescent="0.25">
      <c r="A2085" s="47" t="str">
        <f>IF('Hospitalisation Details'!A2085:A4427="?","Unidentified",'Hospitalisation Details'!A2085)</f>
        <v>Id254</v>
      </c>
      <c r="B2085" s="47">
        <f>IF('Hospitalisation Details'!B2085="?",AVERAGE('Hospitalisation Details'!$B$2:$B$2344),'Hospitalisation Details'!B2085)</f>
        <v>2003</v>
      </c>
      <c r="C2085" s="79" t="str">
        <f>IF(OR(('Hospitalisation Details'!C2085="?"),ISBLANK('Hospitalisation Details'!C2085:C4427)),"Sep",'Hospitalisation Details'!C2085)</f>
        <v>Sep</v>
      </c>
      <c r="D2085" s="70">
        <v>12</v>
      </c>
      <c r="E2085" s="47" t="s">
        <v>2118</v>
      </c>
      <c r="F2085" s="80" t="s">
        <v>7942</v>
      </c>
      <c r="G2085" s="70">
        <v>19</v>
      </c>
      <c r="H2085" s="47">
        <v>0</v>
      </c>
      <c r="I2085" s="48">
        <v>33750.29</v>
      </c>
      <c r="J2085" s="47" t="s">
        <v>16</v>
      </c>
      <c r="K2085" s="47" t="s">
        <v>12</v>
      </c>
      <c r="L2085" s="47" t="s">
        <v>23</v>
      </c>
      <c r="M2085" s="20"/>
    </row>
    <row r="2086" spans="1:13" x14ac:dyDescent="0.25">
      <c r="A2086" s="47" t="str">
        <f>IF('Hospitalisation Details'!A2086:A4428="?","Unidentified",'Hospitalisation Details'!A2086)</f>
        <v>Id253</v>
      </c>
      <c r="B2086" s="47">
        <f>IF('Hospitalisation Details'!B2086="?",AVERAGE('Hospitalisation Details'!$B$2:$B$2344),'Hospitalisation Details'!B2086)</f>
        <v>1962</v>
      </c>
      <c r="C2086" s="79" t="str">
        <f>IF(OR(('Hospitalisation Details'!C2086="?"),ISBLANK('Hospitalisation Details'!C2086:C4428)),"Sep",'Hospitalisation Details'!C2086)</f>
        <v>Dec</v>
      </c>
      <c r="D2086" s="70">
        <v>11</v>
      </c>
      <c r="E2086" s="47" t="s">
        <v>2119</v>
      </c>
      <c r="F2086" s="80" t="s">
        <v>7943</v>
      </c>
      <c r="G2086" s="70">
        <v>60</v>
      </c>
      <c r="H2086" s="47">
        <v>0</v>
      </c>
      <c r="I2086" s="48">
        <v>33753.32</v>
      </c>
      <c r="J2086" s="47" t="s">
        <v>16</v>
      </c>
      <c r="K2086" s="47" t="s">
        <v>12</v>
      </c>
      <c r="L2086" s="47" t="s">
        <v>42</v>
      </c>
      <c r="M2086" s="20"/>
    </row>
    <row r="2087" spans="1:13" x14ac:dyDescent="0.25">
      <c r="A2087" s="47" t="str">
        <f>IF('Hospitalisation Details'!A2087:A4429="?","Unidentified",'Hospitalisation Details'!A2087)</f>
        <v>Id252</v>
      </c>
      <c r="B2087" s="47">
        <f>IF('Hospitalisation Details'!B2087="?",AVERAGE('Hospitalisation Details'!$B$2:$B$2344),'Hospitalisation Details'!B2087)</f>
        <v>2000</v>
      </c>
      <c r="C2087" s="79" t="str">
        <f>IF(OR(('Hospitalisation Details'!C2087="?"),ISBLANK('Hospitalisation Details'!C2087:C4429)),"Sep",'Hospitalisation Details'!C2087)</f>
        <v>Oct</v>
      </c>
      <c r="D2087" s="70">
        <v>26</v>
      </c>
      <c r="E2087" s="47" t="s">
        <v>2120</v>
      </c>
      <c r="F2087" s="80" t="s">
        <v>7944</v>
      </c>
      <c r="G2087" s="70">
        <v>22</v>
      </c>
      <c r="H2087" s="47">
        <v>0</v>
      </c>
      <c r="I2087" s="48">
        <v>33829.39</v>
      </c>
      <c r="J2087" s="47" t="s">
        <v>11</v>
      </c>
      <c r="K2087" s="47" t="s">
        <v>12</v>
      </c>
      <c r="L2087" s="47" t="s">
        <v>42</v>
      </c>
      <c r="M2087" s="20"/>
    </row>
    <row r="2088" spans="1:13" x14ac:dyDescent="0.25">
      <c r="A2088" s="47" t="str">
        <f>IF('Hospitalisation Details'!A2088:A4430="?","Unidentified",'Hospitalisation Details'!A2088)</f>
        <v>Id251</v>
      </c>
      <c r="B2088" s="47">
        <f>IF('Hospitalisation Details'!B2088="?",AVERAGE('Hospitalisation Details'!$B$2:$B$2344),'Hospitalisation Details'!B2088)</f>
        <v>1997</v>
      </c>
      <c r="C2088" s="79" t="str">
        <f>IF(OR(('Hospitalisation Details'!C2088="?"),ISBLANK('Hospitalisation Details'!C2088:C4430)),"Sep",'Hospitalisation Details'!C2088)</f>
        <v>Aug</v>
      </c>
      <c r="D2088" s="70">
        <v>9</v>
      </c>
      <c r="E2088" s="47" t="s">
        <v>2121</v>
      </c>
      <c r="F2088" s="80" t="s">
        <v>7945</v>
      </c>
      <c r="G2088" s="70">
        <v>25</v>
      </c>
      <c r="H2088" s="47">
        <v>0</v>
      </c>
      <c r="I2088" s="48">
        <v>33900.65</v>
      </c>
      <c r="J2088" s="47" t="s">
        <v>11</v>
      </c>
      <c r="K2088" s="47" t="s">
        <v>12</v>
      </c>
      <c r="L2088" s="47" t="s">
        <v>42</v>
      </c>
      <c r="M2088" s="20"/>
    </row>
    <row r="2089" spans="1:13" x14ac:dyDescent="0.25">
      <c r="A2089" s="47" t="str">
        <f>IF('Hospitalisation Details'!A2089:A4431="?","Unidentified",'Hospitalisation Details'!A2089)</f>
        <v>Id250</v>
      </c>
      <c r="B2089" s="47">
        <f>IF('Hospitalisation Details'!B2089="?",AVERAGE('Hospitalisation Details'!$B$2:$B$2344),'Hospitalisation Details'!B2089)</f>
        <v>2000</v>
      </c>
      <c r="C2089" s="79" t="str">
        <f>IF(OR(('Hospitalisation Details'!C2089="?"),ISBLANK('Hospitalisation Details'!C2089:C4431)),"Sep",'Hospitalisation Details'!C2089)</f>
        <v>Dec</v>
      </c>
      <c r="D2089" s="70">
        <v>27</v>
      </c>
      <c r="E2089" s="47" t="s">
        <v>2122</v>
      </c>
      <c r="F2089" s="80" t="s">
        <v>6271</v>
      </c>
      <c r="G2089" s="70">
        <v>22</v>
      </c>
      <c r="H2089" s="47">
        <v>0</v>
      </c>
      <c r="I2089" s="48">
        <v>33907.550000000003</v>
      </c>
      <c r="J2089" s="47" t="s">
        <v>11</v>
      </c>
      <c r="K2089" s="47" t="s">
        <v>11</v>
      </c>
      <c r="L2089" s="47" t="s">
        <v>23</v>
      </c>
      <c r="M2089" s="20"/>
    </row>
    <row r="2090" spans="1:13" x14ac:dyDescent="0.25">
      <c r="A2090" s="47" t="str">
        <f>IF('Hospitalisation Details'!A2090:A4432="?","Unidentified",'Hospitalisation Details'!A2090)</f>
        <v>Id249</v>
      </c>
      <c r="B2090" s="47">
        <f>IF('Hospitalisation Details'!B2090="?",AVERAGE('Hospitalisation Details'!$B$2:$B$2344),'Hospitalisation Details'!B2090)</f>
        <v>1994</v>
      </c>
      <c r="C2090" s="79" t="str">
        <f>IF(OR(('Hospitalisation Details'!C2090="?"),ISBLANK('Hospitalisation Details'!C2090:C4432)),"Sep",'Hospitalisation Details'!C2090)</f>
        <v>Sep</v>
      </c>
      <c r="D2090" s="70">
        <v>25</v>
      </c>
      <c r="E2090" s="47" t="s">
        <v>2123</v>
      </c>
      <c r="F2090" s="80" t="s">
        <v>7946</v>
      </c>
      <c r="G2090" s="70">
        <v>28</v>
      </c>
      <c r="H2090" s="47">
        <v>0</v>
      </c>
      <c r="I2090" s="48">
        <v>33975.47</v>
      </c>
      <c r="J2090" s="47" t="s">
        <v>11</v>
      </c>
      <c r="K2090" s="47" t="s">
        <v>11</v>
      </c>
      <c r="L2090" s="47" t="s">
        <v>42</v>
      </c>
      <c r="M2090" s="20"/>
    </row>
    <row r="2091" spans="1:13" x14ac:dyDescent="0.25">
      <c r="A2091" s="47" t="str">
        <f>IF('Hospitalisation Details'!A2091:A4433="?","Unidentified",'Hospitalisation Details'!A2091)</f>
        <v>Id248</v>
      </c>
      <c r="B2091" s="47">
        <f>IF('Hospitalisation Details'!B2091="?",AVERAGE('Hospitalisation Details'!$B$2:$B$2344),'Hospitalisation Details'!B2091)</f>
        <v>1972</v>
      </c>
      <c r="C2091" s="79" t="str">
        <f>IF(OR(('Hospitalisation Details'!C2091="?"),ISBLANK('Hospitalisation Details'!C2091:C4433)),"Sep",'Hospitalisation Details'!C2091)</f>
        <v>Jul</v>
      </c>
      <c r="D2091" s="70">
        <v>26</v>
      </c>
      <c r="E2091" s="47" t="s">
        <v>2124</v>
      </c>
      <c r="F2091" s="80" t="s">
        <v>7947</v>
      </c>
      <c r="G2091" s="70">
        <v>50</v>
      </c>
      <c r="H2091" s="47">
        <v>0</v>
      </c>
      <c r="I2091" s="48">
        <v>34053.360000000001</v>
      </c>
      <c r="J2091" s="47" t="s">
        <v>11</v>
      </c>
      <c r="K2091" s="47" t="s">
        <v>11</v>
      </c>
      <c r="L2091" s="47" t="s">
        <v>42</v>
      </c>
      <c r="M2091" s="20"/>
    </row>
    <row r="2092" spans="1:13" x14ac:dyDescent="0.25">
      <c r="A2092" s="47" t="str">
        <f>IF('Hospitalisation Details'!A2092:A4434="?","Unidentified",'Hospitalisation Details'!A2092)</f>
        <v>Id247</v>
      </c>
      <c r="B2092" s="47">
        <f>IF('Hospitalisation Details'!B2092="?",AVERAGE('Hospitalisation Details'!$B$2:$B$2344),'Hospitalisation Details'!B2092)</f>
        <v>2002</v>
      </c>
      <c r="C2092" s="79" t="str">
        <f>IF(OR(('Hospitalisation Details'!C2092="?"),ISBLANK('Hospitalisation Details'!C2092:C4434)),"Sep",'Hospitalisation Details'!C2092)</f>
        <v>Dec</v>
      </c>
      <c r="D2092" s="70">
        <v>26</v>
      </c>
      <c r="E2092" s="47" t="s">
        <v>2125</v>
      </c>
      <c r="F2092" s="80" t="s">
        <v>7948</v>
      </c>
      <c r="G2092" s="70">
        <v>20</v>
      </c>
      <c r="H2092" s="47">
        <v>0</v>
      </c>
      <c r="I2092" s="48">
        <v>34084.68</v>
      </c>
      <c r="J2092" s="47" t="s">
        <v>11</v>
      </c>
      <c r="K2092" s="47" t="s">
        <v>12</v>
      </c>
      <c r="L2092" s="47" t="s">
        <v>42</v>
      </c>
      <c r="M2092" s="20"/>
    </row>
    <row r="2093" spans="1:13" x14ac:dyDescent="0.25">
      <c r="A2093" s="47" t="str">
        <f>IF('Hospitalisation Details'!A2093:A4435="?","Unidentified",'Hospitalisation Details'!A2093)</f>
        <v>Id246</v>
      </c>
      <c r="B2093" s="47">
        <f>IF('Hospitalisation Details'!B2093="?",AVERAGE('Hospitalisation Details'!$B$2:$B$2344),'Hospitalisation Details'!B2093)</f>
        <v>1999</v>
      </c>
      <c r="C2093" s="79" t="str">
        <f>IF(OR(('Hospitalisation Details'!C2093="?"),ISBLANK('Hospitalisation Details'!C2093:C4435)),"Sep",'Hospitalisation Details'!C2093)</f>
        <v>Nov</v>
      </c>
      <c r="D2093" s="70">
        <v>6</v>
      </c>
      <c r="E2093" s="47" t="s">
        <v>2126</v>
      </c>
      <c r="F2093" s="80" t="s">
        <v>7949</v>
      </c>
      <c r="G2093" s="70">
        <v>23</v>
      </c>
      <c r="H2093" s="47">
        <v>0</v>
      </c>
      <c r="I2093" s="48">
        <v>34166.269999999997</v>
      </c>
      <c r="J2093" s="47" t="s">
        <v>11</v>
      </c>
      <c r="K2093" s="47" t="s">
        <v>12</v>
      </c>
      <c r="L2093" s="47" t="s">
        <v>42</v>
      </c>
      <c r="M2093" s="20"/>
    </row>
    <row r="2094" spans="1:13" x14ac:dyDescent="0.25">
      <c r="A2094" s="47" t="str">
        <f>IF('Hospitalisation Details'!A2094:A4436="?","Unidentified",'Hospitalisation Details'!A2094)</f>
        <v>Id245</v>
      </c>
      <c r="B2094" s="47">
        <f>IF('Hospitalisation Details'!B2094="?",AVERAGE('Hospitalisation Details'!$B$2:$B$2344),'Hospitalisation Details'!B2094)</f>
        <v>1971</v>
      </c>
      <c r="C2094" s="79" t="str">
        <f>IF(OR(('Hospitalisation Details'!C2094="?"),ISBLANK('Hospitalisation Details'!C2094:C4436)),"Sep",'Hospitalisation Details'!C2094)</f>
        <v>Aug</v>
      </c>
      <c r="D2094" s="70">
        <v>25</v>
      </c>
      <c r="E2094" s="47" t="s">
        <v>2127</v>
      </c>
      <c r="F2094" s="80" t="s">
        <v>7950</v>
      </c>
      <c r="G2094" s="70">
        <v>51</v>
      </c>
      <c r="H2094" s="47">
        <v>0</v>
      </c>
      <c r="I2094" s="48">
        <v>34205.07</v>
      </c>
      <c r="J2094" s="47" t="s">
        <v>11</v>
      </c>
      <c r="K2094" s="47" t="s">
        <v>11</v>
      </c>
      <c r="L2094" s="47" t="s">
        <v>42</v>
      </c>
      <c r="M2094" s="20"/>
    </row>
    <row r="2095" spans="1:13" x14ac:dyDescent="0.25">
      <c r="A2095" s="47" t="str">
        <f>IF('Hospitalisation Details'!A2095:A4437="?","Unidentified",'Hospitalisation Details'!A2095)</f>
        <v>Id244</v>
      </c>
      <c r="B2095" s="47">
        <f>IF('Hospitalisation Details'!B2095="?",AVERAGE('Hospitalisation Details'!$B$2:$B$2344),'Hospitalisation Details'!B2095)</f>
        <v>1975</v>
      </c>
      <c r="C2095" s="79" t="str">
        <f>IF(OR(('Hospitalisation Details'!C2095="?"),ISBLANK('Hospitalisation Details'!C2095:C4437)),"Sep",'Hospitalisation Details'!C2095)</f>
        <v>Jul</v>
      </c>
      <c r="D2095" s="70">
        <v>21</v>
      </c>
      <c r="E2095" s="47" t="s">
        <v>2128</v>
      </c>
      <c r="F2095" s="80" t="s">
        <v>7951</v>
      </c>
      <c r="G2095" s="70">
        <v>47</v>
      </c>
      <c r="H2095" s="47">
        <v>1</v>
      </c>
      <c r="I2095" s="48">
        <v>34210.33</v>
      </c>
      <c r="J2095" s="47" t="s">
        <v>11</v>
      </c>
      <c r="K2095" s="47" t="s">
        <v>16</v>
      </c>
      <c r="L2095" s="47" t="s">
        <v>23</v>
      </c>
      <c r="M2095" s="20"/>
    </row>
    <row r="2096" spans="1:13" x14ac:dyDescent="0.25">
      <c r="A2096" s="47" t="str">
        <f>IF('Hospitalisation Details'!A2096:A4438="?","Unidentified",'Hospitalisation Details'!A2096)</f>
        <v>Id243</v>
      </c>
      <c r="B2096" s="47">
        <f>IF('Hospitalisation Details'!B2096="?",AVERAGE('Hospitalisation Details'!$B$2:$B$2344),'Hospitalisation Details'!B2096)</f>
        <v>1962</v>
      </c>
      <c r="C2096" s="79" t="str">
        <f>IF(OR(('Hospitalisation Details'!C2096="?"),ISBLANK('Hospitalisation Details'!C2096:C4438)),"Sep",'Hospitalisation Details'!C2096)</f>
        <v>Jul</v>
      </c>
      <c r="D2096" s="70">
        <v>5</v>
      </c>
      <c r="E2096" s="47" t="s">
        <v>2129</v>
      </c>
      <c r="F2096" s="80" t="s">
        <v>7952</v>
      </c>
      <c r="G2096" s="70">
        <v>60</v>
      </c>
      <c r="H2096" s="47">
        <v>0</v>
      </c>
      <c r="I2096" s="48">
        <v>34218.019999999997</v>
      </c>
      <c r="J2096" s="47" t="s">
        <v>16</v>
      </c>
      <c r="K2096" s="47" t="s">
        <v>16</v>
      </c>
      <c r="L2096" s="47" t="s">
        <v>42</v>
      </c>
      <c r="M2096" s="20"/>
    </row>
    <row r="2097" spans="1:13" x14ac:dyDescent="0.25">
      <c r="A2097" s="47" t="str">
        <f>IF('Hospitalisation Details'!A2097:A4439="?","Unidentified",'Hospitalisation Details'!A2097)</f>
        <v>Id242</v>
      </c>
      <c r="B2097" s="47">
        <f>IF('Hospitalisation Details'!B2097="?",AVERAGE('Hospitalisation Details'!$B$2:$B$2344),'Hospitalisation Details'!B2097)</f>
        <v>1998</v>
      </c>
      <c r="C2097" s="79" t="str">
        <f>IF(OR(('Hospitalisation Details'!C2097="?"),ISBLANK('Hospitalisation Details'!C2097:C4439)),"Sep",'Hospitalisation Details'!C2097)</f>
        <v>Jun</v>
      </c>
      <c r="D2097" s="70">
        <v>11</v>
      </c>
      <c r="E2097" s="47" t="s">
        <v>2130</v>
      </c>
      <c r="F2097" s="80" t="s">
        <v>7953</v>
      </c>
      <c r="G2097" s="70">
        <v>24</v>
      </c>
      <c r="H2097" s="47">
        <v>0</v>
      </c>
      <c r="I2097" s="48">
        <v>34254.050000000003</v>
      </c>
      <c r="J2097" s="47" t="s">
        <v>16</v>
      </c>
      <c r="K2097" s="47" t="s">
        <v>12</v>
      </c>
      <c r="L2097" s="47" t="s">
        <v>166</v>
      </c>
      <c r="M2097" s="20"/>
    </row>
    <row r="2098" spans="1:13" x14ac:dyDescent="0.25">
      <c r="A2098" s="47" t="str">
        <f>IF('Hospitalisation Details'!A2098:A4440="?","Unidentified",'Hospitalisation Details'!A2098)</f>
        <v>id3444</v>
      </c>
      <c r="B2098" s="47">
        <f>IF('Hospitalisation Details'!B2098="?",AVERAGE('Hospitalisation Details'!$B$2:$B$2344),'Hospitalisation Details'!B2098)</f>
        <v>1995</v>
      </c>
      <c r="C2098" s="79" t="str">
        <f>IF(OR(('Hospitalisation Details'!C2098="?"),ISBLANK('Hospitalisation Details'!C2098:C4440)),"Sep",'Hospitalisation Details'!C2098)</f>
        <v>Oct</v>
      </c>
      <c r="D2098" s="70">
        <v>30</v>
      </c>
      <c r="E2098" s="47" t="s">
        <v>2131</v>
      </c>
      <c r="F2098" s="80" t="s">
        <v>7954</v>
      </c>
      <c r="G2098" s="70">
        <v>27</v>
      </c>
      <c r="H2098" s="47">
        <v>0</v>
      </c>
      <c r="I2098" s="48">
        <v>34289.43</v>
      </c>
      <c r="J2098" s="47" t="s">
        <v>16</v>
      </c>
      <c r="K2098" s="47" t="s">
        <v>16</v>
      </c>
      <c r="L2098" s="47" t="s">
        <v>42</v>
      </c>
      <c r="M2098" s="20"/>
    </row>
    <row r="2099" spans="1:13" x14ac:dyDescent="0.25">
      <c r="A2099" s="47" t="str">
        <f>IF('Hospitalisation Details'!A2099:A4441="?","Unidentified",'Hospitalisation Details'!A2099)</f>
        <v>Id241</v>
      </c>
      <c r="B2099" s="47">
        <f>IF('Hospitalisation Details'!B2099="?",AVERAGE('Hospitalisation Details'!$B$2:$B$2344),'Hospitalisation Details'!B2099)</f>
        <v>1986</v>
      </c>
      <c r="C2099" s="79" t="str">
        <f>IF(OR(('Hospitalisation Details'!C2099="?"),ISBLANK('Hospitalisation Details'!C2099:C4441)),"Sep",'Hospitalisation Details'!C2099)</f>
        <v>Oct</v>
      </c>
      <c r="D2099" s="70">
        <v>11</v>
      </c>
      <c r="E2099" s="47" t="s">
        <v>2132</v>
      </c>
      <c r="F2099" s="80" t="s">
        <v>7955</v>
      </c>
      <c r="G2099" s="70">
        <v>36</v>
      </c>
      <c r="H2099" s="47">
        <v>3</v>
      </c>
      <c r="I2099" s="48">
        <v>34293.120000000003</v>
      </c>
      <c r="J2099" s="47" t="s">
        <v>16</v>
      </c>
      <c r="K2099" s="47" t="s">
        <v>11</v>
      </c>
      <c r="L2099" s="47" t="s">
        <v>42</v>
      </c>
      <c r="M2099" s="20"/>
    </row>
    <row r="2100" spans="1:13" x14ac:dyDescent="0.25">
      <c r="A2100" s="47" t="str">
        <f>IF('Hospitalisation Details'!A2100:A4442="?","Unidentified",'Hospitalisation Details'!A2100)</f>
        <v>Id240</v>
      </c>
      <c r="B2100" s="47">
        <f>IF('Hospitalisation Details'!B2100="?",AVERAGE('Hospitalisation Details'!$B$2:$B$2344),'Hospitalisation Details'!B2100)</f>
        <v>2004</v>
      </c>
      <c r="C2100" s="79" t="str">
        <f>IF(OR(('Hospitalisation Details'!C2100="?"),ISBLANK('Hospitalisation Details'!C2100:C4442)),"Sep",'Hospitalisation Details'!C2100)</f>
        <v>Nov</v>
      </c>
      <c r="D2100" s="70">
        <v>1</v>
      </c>
      <c r="E2100" s="47" t="s">
        <v>2133</v>
      </c>
      <c r="F2100" s="80" t="s">
        <v>6705</v>
      </c>
      <c r="G2100" s="70">
        <v>18</v>
      </c>
      <c r="H2100" s="47">
        <v>2</v>
      </c>
      <c r="I2100" s="48">
        <v>34303.17</v>
      </c>
      <c r="J2100" s="47" t="s">
        <v>16</v>
      </c>
      <c r="K2100" s="47" t="s">
        <v>12</v>
      </c>
      <c r="L2100" s="47" t="s">
        <v>13</v>
      </c>
      <c r="M2100" s="20"/>
    </row>
    <row r="2101" spans="1:13" x14ac:dyDescent="0.25">
      <c r="A2101" s="47" t="str">
        <f>IF('Hospitalisation Details'!A2101:A4443="?","Unidentified",'Hospitalisation Details'!A2101)</f>
        <v>Id239</v>
      </c>
      <c r="B2101" s="47">
        <f>IF('Hospitalisation Details'!B2101="?",AVERAGE('Hospitalisation Details'!$B$2:$B$2344),'Hospitalisation Details'!B2101)</f>
        <v>1983</v>
      </c>
      <c r="C2101" s="79" t="str">
        <f>IF(OR(('Hospitalisation Details'!C2101="?"),ISBLANK('Hospitalisation Details'!C2101:C4443)),"Sep",'Hospitalisation Details'!C2101)</f>
        <v>Oct</v>
      </c>
      <c r="D2101" s="70">
        <v>2</v>
      </c>
      <c r="E2101" s="47" t="s">
        <v>2134</v>
      </c>
      <c r="F2101" s="80" t="s">
        <v>7956</v>
      </c>
      <c r="G2101" s="70">
        <v>39</v>
      </c>
      <c r="H2101" s="47">
        <v>3</v>
      </c>
      <c r="I2101" s="48">
        <v>34307.22</v>
      </c>
      <c r="J2101" s="47" t="s">
        <v>11</v>
      </c>
      <c r="K2101" s="47" t="s">
        <v>11</v>
      </c>
      <c r="L2101" s="47" t="s">
        <v>23</v>
      </c>
      <c r="M2101" s="20"/>
    </row>
    <row r="2102" spans="1:13" x14ac:dyDescent="0.25">
      <c r="A2102" s="47" t="str">
        <f>IF('Hospitalisation Details'!A2102:A4444="?","Unidentified",'Hospitalisation Details'!A2102)</f>
        <v>Id238</v>
      </c>
      <c r="B2102" s="47">
        <f>IF('Hospitalisation Details'!B2102="?",AVERAGE('Hospitalisation Details'!$B$2:$B$2344),'Hospitalisation Details'!B2102)</f>
        <v>1984</v>
      </c>
      <c r="C2102" s="79" t="str">
        <f>IF(OR(('Hospitalisation Details'!C2102="?"),ISBLANK('Hospitalisation Details'!C2102:C4444)),"Sep",'Hospitalisation Details'!C2102)</f>
        <v>Oct</v>
      </c>
      <c r="D2102" s="70">
        <v>1</v>
      </c>
      <c r="E2102" s="47" t="s">
        <v>2135</v>
      </c>
      <c r="F2102" s="80" t="s">
        <v>7957</v>
      </c>
      <c r="G2102" s="70">
        <v>38</v>
      </c>
      <c r="H2102" s="47">
        <v>3</v>
      </c>
      <c r="I2102" s="48">
        <v>34402.22</v>
      </c>
      <c r="J2102" s="47" t="s">
        <v>11</v>
      </c>
      <c r="K2102" s="47" t="s">
        <v>12</v>
      </c>
      <c r="L2102" s="47" t="s">
        <v>42</v>
      </c>
      <c r="M2102" s="20"/>
    </row>
    <row r="2103" spans="1:13" x14ac:dyDescent="0.25">
      <c r="A2103" s="47" t="str">
        <f>IF('Hospitalisation Details'!A2103:A4445="?","Unidentified",'Hospitalisation Details'!A2103)</f>
        <v>Id237</v>
      </c>
      <c r="B2103" s="47">
        <f>IF('Hospitalisation Details'!B2103="?",AVERAGE('Hospitalisation Details'!$B$2:$B$2344),'Hospitalisation Details'!B2103)</f>
        <v>2003</v>
      </c>
      <c r="C2103" s="79" t="str">
        <f>IF(OR(('Hospitalisation Details'!C2103="?"),ISBLANK('Hospitalisation Details'!C2103:C4445)),"Sep",'Hospitalisation Details'!C2103)</f>
        <v>Oct</v>
      </c>
      <c r="D2103" s="70">
        <v>5</v>
      </c>
      <c r="E2103" s="47" t="s">
        <v>2136</v>
      </c>
      <c r="F2103" s="80" t="s">
        <v>7958</v>
      </c>
      <c r="G2103" s="70">
        <v>19</v>
      </c>
      <c r="H2103" s="47">
        <v>0</v>
      </c>
      <c r="I2103" s="48">
        <v>34439.86</v>
      </c>
      <c r="J2103" s="47" t="s">
        <v>11</v>
      </c>
      <c r="K2103" s="47" t="s">
        <v>16</v>
      </c>
      <c r="L2103" s="47" t="s">
        <v>13</v>
      </c>
      <c r="M2103" s="20"/>
    </row>
    <row r="2104" spans="1:13" x14ac:dyDescent="0.25">
      <c r="A2104" s="47" t="str">
        <f>IF('Hospitalisation Details'!A2104:A4446="?","Unidentified",'Hospitalisation Details'!A2104)</f>
        <v>Id236</v>
      </c>
      <c r="B2104" s="47">
        <f>IF('Hospitalisation Details'!B2104="?",AVERAGE('Hospitalisation Details'!$B$2:$B$2344),'Hospitalisation Details'!B2104)</f>
        <v>1990</v>
      </c>
      <c r="C2104" s="79" t="str">
        <f>IF(OR(('Hospitalisation Details'!C2104="?"),ISBLANK('Hospitalisation Details'!C2104:C4446)),"Sep",'Hospitalisation Details'!C2104)</f>
        <v>Sep</v>
      </c>
      <c r="D2104" s="70">
        <v>24</v>
      </c>
      <c r="E2104" s="47" t="s">
        <v>2137</v>
      </c>
      <c r="F2104" s="80" t="s">
        <v>7959</v>
      </c>
      <c r="G2104" s="70">
        <v>32</v>
      </c>
      <c r="H2104" s="47">
        <v>3</v>
      </c>
      <c r="I2104" s="48">
        <v>34456.269999999997</v>
      </c>
      <c r="J2104" s="47" t="s">
        <v>16</v>
      </c>
      <c r="K2104" s="47" t="s">
        <v>11</v>
      </c>
      <c r="L2104" s="47" t="s">
        <v>42</v>
      </c>
      <c r="M2104" s="20"/>
    </row>
    <row r="2105" spans="1:13" x14ac:dyDescent="0.25">
      <c r="A2105" s="47" t="str">
        <f>IF('Hospitalisation Details'!A2105:A4447="?","Unidentified",'Hospitalisation Details'!A2105)</f>
        <v>Id235</v>
      </c>
      <c r="B2105" s="47">
        <f>IF('Hospitalisation Details'!B2105="?",AVERAGE('Hospitalisation Details'!$B$2:$B$2344),'Hospitalisation Details'!B2105)</f>
        <v>1998</v>
      </c>
      <c r="C2105" s="79" t="str">
        <f>IF(OR(('Hospitalisation Details'!C2105="?"),ISBLANK('Hospitalisation Details'!C2105:C4447)),"Sep",'Hospitalisation Details'!C2105)</f>
        <v>Jun</v>
      </c>
      <c r="D2105" s="70">
        <v>24</v>
      </c>
      <c r="E2105" s="47" t="s">
        <v>2138</v>
      </c>
      <c r="F2105" s="80" t="s">
        <v>7960</v>
      </c>
      <c r="G2105" s="70">
        <v>24</v>
      </c>
      <c r="H2105" s="47">
        <v>0</v>
      </c>
      <c r="I2105" s="48">
        <v>34472.839999999997</v>
      </c>
      <c r="J2105" s="47" t="s">
        <v>16</v>
      </c>
      <c r="K2105" s="47" t="s">
        <v>12</v>
      </c>
      <c r="L2105" s="47" t="s">
        <v>42</v>
      </c>
      <c r="M2105" s="20"/>
    </row>
    <row r="2106" spans="1:13" x14ac:dyDescent="0.25">
      <c r="A2106" s="47" t="str">
        <f>IF('Hospitalisation Details'!A2106:A4448="?","Unidentified",'Hospitalisation Details'!A2106)</f>
        <v>Id234</v>
      </c>
      <c r="B2106" s="47">
        <f>IF('Hospitalisation Details'!B2106="?",AVERAGE('Hospitalisation Details'!$B$2:$B$2344),'Hospitalisation Details'!B2106)</f>
        <v>1976</v>
      </c>
      <c r="C2106" s="79" t="str">
        <f>IF(OR(('Hospitalisation Details'!C2106="?"),ISBLANK('Hospitalisation Details'!C2106:C4448)),"Sep",'Hospitalisation Details'!C2106)</f>
        <v>Nov</v>
      </c>
      <c r="D2106" s="70">
        <v>25</v>
      </c>
      <c r="E2106" s="47" t="s">
        <v>2139</v>
      </c>
      <c r="F2106" s="80" t="s">
        <v>7961</v>
      </c>
      <c r="G2106" s="70">
        <v>46</v>
      </c>
      <c r="H2106" s="47">
        <v>2</v>
      </c>
      <c r="I2106" s="48">
        <v>34543.39</v>
      </c>
      <c r="J2106" s="47" t="s">
        <v>11</v>
      </c>
      <c r="K2106" s="47" t="s">
        <v>12</v>
      </c>
      <c r="L2106" s="47" t="s">
        <v>42</v>
      </c>
      <c r="M2106" s="20"/>
    </row>
    <row r="2107" spans="1:13" x14ac:dyDescent="0.25">
      <c r="A2107" s="47" t="str">
        <f>IF('Hospitalisation Details'!A2107:A4449="?","Unidentified",'Hospitalisation Details'!A2107)</f>
        <v>Id233</v>
      </c>
      <c r="B2107" s="47">
        <f>IF('Hospitalisation Details'!B2107="?",AVERAGE('Hospitalisation Details'!$B$2:$B$2344),'Hospitalisation Details'!B2107)</f>
        <v>2004</v>
      </c>
      <c r="C2107" s="79" t="str">
        <f>IF(OR(('Hospitalisation Details'!C2107="?"),ISBLANK('Hospitalisation Details'!C2107:C4449)),"Sep",'Hospitalisation Details'!C2107)</f>
        <v>Oct</v>
      </c>
      <c r="D2107" s="70">
        <v>9</v>
      </c>
      <c r="E2107" s="47" t="s">
        <v>2140</v>
      </c>
      <c r="F2107" s="80" t="s">
        <v>7962</v>
      </c>
      <c r="G2107" s="70">
        <v>18</v>
      </c>
      <c r="H2107" s="47">
        <v>0</v>
      </c>
      <c r="I2107" s="48">
        <v>34617.839999999997</v>
      </c>
      <c r="J2107" s="47" t="s">
        <v>16</v>
      </c>
      <c r="K2107" s="47" t="s">
        <v>12</v>
      </c>
      <c r="L2107" s="47" t="s">
        <v>168</v>
      </c>
      <c r="M2107" s="20"/>
    </row>
    <row r="2108" spans="1:13" x14ac:dyDescent="0.25">
      <c r="A2108" s="47" t="str">
        <f>IF('Hospitalisation Details'!A2108:A4450="?","Unidentified",'Hospitalisation Details'!A2108)</f>
        <v>Id232</v>
      </c>
      <c r="B2108" s="47">
        <f>IF('Hospitalisation Details'!B2108="?",AVERAGE('Hospitalisation Details'!$B$2:$B$2344),'Hospitalisation Details'!B2108)</f>
        <v>1994</v>
      </c>
      <c r="C2108" s="79" t="str">
        <f>IF(OR(('Hospitalisation Details'!C2108="?"),ISBLANK('Hospitalisation Details'!C2108:C4450)),"Sep",'Hospitalisation Details'!C2108)</f>
        <v>Jul</v>
      </c>
      <c r="D2108" s="70">
        <v>7</v>
      </c>
      <c r="E2108" s="47" t="s">
        <v>2141</v>
      </c>
      <c r="F2108" s="80" t="s">
        <v>6806</v>
      </c>
      <c r="G2108" s="70">
        <v>28</v>
      </c>
      <c r="H2108" s="47">
        <v>0</v>
      </c>
      <c r="I2108" s="48">
        <v>34672.15</v>
      </c>
      <c r="J2108" s="47" t="s">
        <v>16</v>
      </c>
      <c r="K2108" s="47" t="s">
        <v>12</v>
      </c>
      <c r="L2108" s="47" t="s">
        <v>13</v>
      </c>
      <c r="M2108" s="20"/>
    </row>
    <row r="2109" spans="1:13" x14ac:dyDescent="0.25">
      <c r="A2109" s="47" t="str">
        <f>IF('Hospitalisation Details'!A2109:A4451="?","Unidentified",'Hospitalisation Details'!A2109)</f>
        <v>Id231</v>
      </c>
      <c r="B2109" s="47">
        <f>IF('Hospitalisation Details'!B2109="?",AVERAGE('Hospitalisation Details'!$B$2:$B$2344),'Hospitalisation Details'!B2109)</f>
        <v>2003</v>
      </c>
      <c r="C2109" s="79" t="str">
        <f>IF(OR(('Hospitalisation Details'!C2109="?"),ISBLANK('Hospitalisation Details'!C2109:C4451)),"Sep",'Hospitalisation Details'!C2109)</f>
        <v>Jul</v>
      </c>
      <c r="D2109" s="70">
        <v>3</v>
      </c>
      <c r="E2109" s="47" t="s">
        <v>2142</v>
      </c>
      <c r="F2109" s="80" t="s">
        <v>6393</v>
      </c>
      <c r="G2109" s="70">
        <v>19</v>
      </c>
      <c r="H2109" s="47">
        <v>0</v>
      </c>
      <c r="I2109" s="48">
        <v>34779.620000000003</v>
      </c>
      <c r="J2109" s="47" t="s">
        <v>16</v>
      </c>
      <c r="K2109" s="47" t="s">
        <v>11</v>
      </c>
      <c r="L2109" s="47" t="s">
        <v>42</v>
      </c>
      <c r="M2109" s="20"/>
    </row>
    <row r="2110" spans="1:13" x14ac:dyDescent="0.25">
      <c r="A2110" s="47" t="str">
        <f>IF('Hospitalisation Details'!A2110:A4452="?","Unidentified",'Hospitalisation Details'!A2110)</f>
        <v>Id230</v>
      </c>
      <c r="B2110" s="47">
        <f>IF('Hospitalisation Details'!B2110="?",AVERAGE('Hospitalisation Details'!$B$2:$B$2344),'Hospitalisation Details'!B2110)</f>
        <v>1995</v>
      </c>
      <c r="C2110" s="79" t="str">
        <f>IF(OR(('Hospitalisation Details'!C2110="?"),ISBLANK('Hospitalisation Details'!C2110:C4452)),"Sep",'Hospitalisation Details'!C2110)</f>
        <v>Dec</v>
      </c>
      <c r="D2110" s="70">
        <v>27</v>
      </c>
      <c r="E2110" s="47" t="s">
        <v>2143</v>
      </c>
      <c r="F2110" s="80" t="s">
        <v>6590</v>
      </c>
      <c r="G2110" s="70">
        <v>27</v>
      </c>
      <c r="H2110" s="47">
        <v>1</v>
      </c>
      <c r="I2110" s="48">
        <v>34806.47</v>
      </c>
      <c r="J2110" s="47" t="s">
        <v>16</v>
      </c>
      <c r="K2110" s="47" t="s">
        <v>11</v>
      </c>
      <c r="L2110" s="47" t="s">
        <v>13</v>
      </c>
      <c r="M2110" s="20"/>
    </row>
    <row r="2111" spans="1:13" x14ac:dyDescent="0.25">
      <c r="A2111" s="47" t="str">
        <f>IF('Hospitalisation Details'!A2111:A4453="?","Unidentified",'Hospitalisation Details'!A2111)</f>
        <v>Id229</v>
      </c>
      <c r="B2111" s="47">
        <f>IF('Hospitalisation Details'!B2111="?",AVERAGE('Hospitalisation Details'!$B$2:$B$2344),'Hospitalisation Details'!B2111)</f>
        <v>2003</v>
      </c>
      <c r="C2111" s="79" t="str">
        <f>IF(OR(('Hospitalisation Details'!C2111="?"),ISBLANK('Hospitalisation Details'!C2111:C4453)),"Sep",'Hospitalisation Details'!C2111)</f>
        <v>Sep</v>
      </c>
      <c r="D2111" s="70">
        <v>17</v>
      </c>
      <c r="E2111" s="47" t="s">
        <v>2144</v>
      </c>
      <c r="F2111" s="80" t="s">
        <v>7963</v>
      </c>
      <c r="G2111" s="70">
        <v>19</v>
      </c>
      <c r="H2111" s="47">
        <v>0</v>
      </c>
      <c r="I2111" s="48">
        <v>34828.65</v>
      </c>
      <c r="J2111" s="47" t="s">
        <v>16</v>
      </c>
      <c r="K2111" s="47" t="s">
        <v>12</v>
      </c>
      <c r="L2111" s="47" t="s">
        <v>42</v>
      </c>
      <c r="M2111" s="20"/>
    </row>
    <row r="2112" spans="1:13" x14ac:dyDescent="0.25">
      <c r="A2112" s="47" t="str">
        <f>IF('Hospitalisation Details'!A2112:A4454="?","Unidentified",'Hospitalisation Details'!A2112)</f>
        <v>Id228</v>
      </c>
      <c r="B2112" s="47">
        <f>IF('Hospitalisation Details'!B2112="?",AVERAGE('Hospitalisation Details'!$B$2:$B$2344),'Hospitalisation Details'!B2112)</f>
        <v>1995</v>
      </c>
      <c r="C2112" s="79" t="str">
        <f>IF(OR(('Hospitalisation Details'!C2112="?"),ISBLANK('Hospitalisation Details'!C2112:C4454)),"Sep",'Hospitalisation Details'!C2112)</f>
        <v>Oct</v>
      </c>
      <c r="D2112" s="70">
        <v>17</v>
      </c>
      <c r="E2112" s="47" t="s">
        <v>2145</v>
      </c>
      <c r="F2112" s="80" t="s">
        <v>6770</v>
      </c>
      <c r="G2112" s="70">
        <v>27</v>
      </c>
      <c r="H2112" s="47">
        <v>0</v>
      </c>
      <c r="I2112" s="48">
        <v>34838.870000000003</v>
      </c>
      <c r="J2112" s="47" t="s">
        <v>11</v>
      </c>
      <c r="K2112" s="47" t="s">
        <v>12</v>
      </c>
      <c r="L2112" s="47" t="s">
        <v>42</v>
      </c>
      <c r="M2112" s="20"/>
    </row>
    <row r="2113" spans="1:13" x14ac:dyDescent="0.25">
      <c r="A2113" s="47" t="str">
        <f>IF('Hospitalisation Details'!A2113:A4455="?","Unidentified",'Hospitalisation Details'!A2113)</f>
        <v>Id227</v>
      </c>
      <c r="B2113" s="47">
        <f>IF('Hospitalisation Details'!B2113="?",AVERAGE('Hospitalisation Details'!$B$2:$B$2344),'Hospitalisation Details'!B2113)</f>
        <v>1983</v>
      </c>
      <c r="C2113" s="79" t="str">
        <f>IF(OR(('Hospitalisation Details'!C2113="?"),ISBLANK('Hospitalisation Details'!C2113:C4455)),"Sep",'Hospitalisation Details'!C2113)</f>
        <v>Jul</v>
      </c>
      <c r="D2113" s="70">
        <v>29</v>
      </c>
      <c r="E2113" s="47" t="s">
        <v>2146</v>
      </c>
      <c r="F2113" s="80" t="s">
        <v>7964</v>
      </c>
      <c r="G2113" s="70">
        <v>39</v>
      </c>
      <c r="H2113" s="47">
        <v>3</v>
      </c>
      <c r="I2113" s="48">
        <v>34940.61</v>
      </c>
      <c r="J2113" s="47" t="s">
        <v>11</v>
      </c>
      <c r="K2113" s="47" t="s">
        <v>12</v>
      </c>
      <c r="L2113" s="47" t="s">
        <v>42</v>
      </c>
      <c r="M2113" s="20"/>
    </row>
    <row r="2114" spans="1:13" x14ac:dyDescent="0.25">
      <c r="A2114" s="47" t="str">
        <f>IF('Hospitalisation Details'!A2114:A4456="?","Unidentified",'Hospitalisation Details'!A2114)</f>
        <v>Id226</v>
      </c>
      <c r="B2114" s="47">
        <f>IF('Hospitalisation Details'!B2114="?",AVERAGE('Hospitalisation Details'!$B$2:$B$2344),'Hospitalisation Details'!B2114)</f>
        <v>1967</v>
      </c>
      <c r="C2114" s="79" t="str">
        <f>IF(OR(('Hospitalisation Details'!C2114="?"),ISBLANK('Hospitalisation Details'!C2114:C4456)),"Sep",'Hospitalisation Details'!C2114)</f>
        <v>Oct</v>
      </c>
      <c r="D2114" s="70">
        <v>7</v>
      </c>
      <c r="E2114" s="47" t="s">
        <v>2147</v>
      </c>
      <c r="F2114" s="80" t="s">
        <v>7965</v>
      </c>
      <c r="G2114" s="70">
        <v>55</v>
      </c>
      <c r="H2114" s="47">
        <v>0</v>
      </c>
      <c r="I2114" s="48">
        <v>34975.68</v>
      </c>
      <c r="J2114" s="47" t="s">
        <v>11</v>
      </c>
      <c r="K2114" s="47" t="s">
        <v>11</v>
      </c>
      <c r="L2114" s="47" t="s">
        <v>42</v>
      </c>
      <c r="M2114" s="20"/>
    </row>
    <row r="2115" spans="1:13" x14ac:dyDescent="0.25">
      <c r="A2115" s="47" t="str">
        <f>IF('Hospitalisation Details'!A2115:A4457="?","Unidentified",'Hospitalisation Details'!A2115)</f>
        <v>Id225</v>
      </c>
      <c r="B2115" s="47">
        <f>IF('Hospitalisation Details'!B2115="?",AVERAGE('Hospitalisation Details'!$B$2:$B$2344),'Hospitalisation Details'!B2115)</f>
        <v>1998</v>
      </c>
      <c r="C2115" s="79" t="str">
        <f>IF(OR(('Hospitalisation Details'!C2115="?"),ISBLANK('Hospitalisation Details'!C2115:C4457)),"Sep",'Hospitalisation Details'!C2115)</f>
        <v>Aug</v>
      </c>
      <c r="D2115" s="70">
        <v>22</v>
      </c>
      <c r="E2115" s="47" t="s">
        <v>2148</v>
      </c>
      <c r="F2115" s="80" t="s">
        <v>7966</v>
      </c>
      <c r="G2115" s="70">
        <v>24</v>
      </c>
      <c r="H2115" s="47">
        <v>0</v>
      </c>
      <c r="I2115" s="48">
        <v>34976.42</v>
      </c>
      <c r="J2115" s="47" t="s">
        <v>11</v>
      </c>
      <c r="K2115" s="47" t="s">
        <v>16</v>
      </c>
      <c r="L2115" s="47" t="s">
        <v>42</v>
      </c>
      <c r="M2115" s="20"/>
    </row>
    <row r="2116" spans="1:13" x14ac:dyDescent="0.25">
      <c r="A2116" s="47" t="str">
        <f>IF('Hospitalisation Details'!A2116:A4458="?","Unidentified",'Hospitalisation Details'!A2116)</f>
        <v>Id224</v>
      </c>
      <c r="B2116" s="47">
        <f>IF('Hospitalisation Details'!B2116="?",AVERAGE('Hospitalisation Details'!$B$2:$B$2344),'Hospitalisation Details'!B2116)</f>
        <v>1997</v>
      </c>
      <c r="C2116" s="79" t="str">
        <f>IF(OR(('Hospitalisation Details'!C2116="?"),ISBLANK('Hospitalisation Details'!C2116:C4458)),"Sep",'Hospitalisation Details'!C2116)</f>
        <v>Aug</v>
      </c>
      <c r="D2116" s="70">
        <v>22</v>
      </c>
      <c r="E2116" s="47" t="s">
        <v>2149</v>
      </c>
      <c r="F2116" s="80" t="s">
        <v>7967</v>
      </c>
      <c r="G2116" s="70">
        <v>25</v>
      </c>
      <c r="H2116" s="47">
        <v>0</v>
      </c>
      <c r="I2116" s="48">
        <v>34979.86</v>
      </c>
      <c r="J2116" s="47" t="s">
        <v>11</v>
      </c>
      <c r="K2116" s="47" t="s">
        <v>11</v>
      </c>
      <c r="L2116" s="47" t="s">
        <v>42</v>
      </c>
      <c r="M2116" s="20"/>
    </row>
    <row r="2117" spans="1:13" x14ac:dyDescent="0.25">
      <c r="A2117" s="47" t="str">
        <f>IF('Hospitalisation Details'!A2117:A4459="?","Unidentified",'Hospitalisation Details'!A2117)</f>
        <v>Id223</v>
      </c>
      <c r="B2117" s="70">
        <f>IF('Hospitalisation Details'!B2117="?",AVERAGE('Hospitalisation Details'!$B$2:$B$2344),'Hospitalisation Details'!B2117)</f>
        <v>1982</v>
      </c>
      <c r="C2117" s="79" t="str">
        <f>IF(OR(('Hospitalisation Details'!C2117="?"),ISBLANK('Hospitalisation Details'!C2117:C4459)),"Sep",'Hospitalisation Details'!C2117)</f>
        <v>Jul</v>
      </c>
      <c r="D2117" s="70">
        <v>5</v>
      </c>
      <c r="E2117" s="47" t="s">
        <v>2150</v>
      </c>
      <c r="F2117" s="80" t="s">
        <v>7968</v>
      </c>
      <c r="G2117" s="70">
        <v>40</v>
      </c>
      <c r="H2117" s="47">
        <v>3</v>
      </c>
      <c r="I2117" s="48">
        <v>35000.730000000003</v>
      </c>
      <c r="J2117" s="47" t="s">
        <v>11</v>
      </c>
      <c r="K2117" s="47" t="s">
        <v>12</v>
      </c>
      <c r="L2117" s="47" t="s">
        <v>42</v>
      </c>
      <c r="M2117" s="20"/>
    </row>
    <row r="2118" spans="1:13" x14ac:dyDescent="0.25">
      <c r="A2118" s="47" t="str">
        <f>IF('Hospitalisation Details'!A2118:A4460="?","Unidentified",'Hospitalisation Details'!A2118)</f>
        <v>Id222</v>
      </c>
      <c r="B2118" s="47">
        <f>IF('Hospitalisation Details'!B2118="?",AVERAGE('Hospitalisation Details'!$B$2:$B$2344),'Hospitalisation Details'!B2118)</f>
        <v>1975</v>
      </c>
      <c r="C2118" s="79" t="str">
        <f>IF(OR(('Hospitalisation Details'!C2118="?"),ISBLANK('Hospitalisation Details'!C2118:C4460)),"Sep",'Hospitalisation Details'!C2118)</f>
        <v>Aug</v>
      </c>
      <c r="D2118" s="70">
        <v>29</v>
      </c>
      <c r="E2118" s="47" t="s">
        <v>2151</v>
      </c>
      <c r="F2118" s="80" t="s">
        <v>7969</v>
      </c>
      <c r="G2118" s="70">
        <v>47</v>
      </c>
      <c r="H2118" s="47">
        <v>1</v>
      </c>
      <c r="I2118" s="48">
        <v>35050.620000000003</v>
      </c>
      <c r="J2118" s="47" t="s">
        <v>11</v>
      </c>
      <c r="K2118" s="47" t="s">
        <v>16</v>
      </c>
      <c r="L2118" s="47" t="s">
        <v>42</v>
      </c>
      <c r="M2118" s="20"/>
    </row>
    <row r="2119" spans="1:13" x14ac:dyDescent="0.25">
      <c r="A2119" s="47" t="str">
        <f>IF('Hospitalisation Details'!A2119:A4461="?","Unidentified",'Hospitalisation Details'!A2119)</f>
        <v>Id221</v>
      </c>
      <c r="B2119" s="47">
        <f>IF('Hospitalisation Details'!B2119="?",AVERAGE('Hospitalisation Details'!$B$2:$B$2344),'Hospitalisation Details'!B2119)</f>
        <v>1977</v>
      </c>
      <c r="C2119" s="79" t="str">
        <f>IF(OR(('Hospitalisation Details'!C2119="?"),ISBLANK('Hospitalisation Details'!C2119:C4461)),"Sep",'Hospitalisation Details'!C2119)</f>
        <v>Jun</v>
      </c>
      <c r="D2119" s="70">
        <v>29</v>
      </c>
      <c r="E2119" s="47" t="s">
        <v>2152</v>
      </c>
      <c r="F2119" s="80" t="s">
        <v>7970</v>
      </c>
      <c r="G2119" s="70">
        <v>45</v>
      </c>
      <c r="H2119" s="47">
        <v>0</v>
      </c>
      <c r="I2119" s="48">
        <v>35069.370000000003</v>
      </c>
      <c r="J2119" s="47" t="s">
        <v>16</v>
      </c>
      <c r="K2119" s="47" t="s">
        <v>16</v>
      </c>
      <c r="L2119" s="47" t="s">
        <v>356</v>
      </c>
      <c r="M2119" s="20"/>
    </row>
    <row r="2120" spans="1:13" x14ac:dyDescent="0.25">
      <c r="A2120" s="47" t="str">
        <f>IF('Hospitalisation Details'!A2120:A4462="?","Unidentified",'Hospitalisation Details'!A2120)</f>
        <v>Id220</v>
      </c>
      <c r="B2120" s="47">
        <f>IF('Hospitalisation Details'!B2120="?",AVERAGE('Hospitalisation Details'!$B$2:$B$2344),'Hospitalisation Details'!B2120)</f>
        <v>1998</v>
      </c>
      <c r="C2120" s="79" t="str">
        <f>IF(OR(('Hospitalisation Details'!C2120="?"),ISBLANK('Hospitalisation Details'!C2120:C4462)),"Sep",'Hospitalisation Details'!C2120)</f>
        <v>Dec</v>
      </c>
      <c r="D2120" s="70">
        <v>22</v>
      </c>
      <c r="E2120" s="47" t="s">
        <v>2153</v>
      </c>
      <c r="F2120" s="80" t="s">
        <v>7971</v>
      </c>
      <c r="G2120" s="70">
        <v>24</v>
      </c>
      <c r="H2120" s="47">
        <v>0</v>
      </c>
      <c r="I2120" s="48">
        <v>35147.53</v>
      </c>
      <c r="J2120" s="47" t="s">
        <v>16</v>
      </c>
      <c r="K2120" s="47" t="s">
        <v>16</v>
      </c>
      <c r="L2120" s="47" t="s">
        <v>168</v>
      </c>
      <c r="M2120" s="20"/>
    </row>
    <row r="2121" spans="1:13" x14ac:dyDescent="0.25">
      <c r="A2121" s="47" t="str">
        <f>IF('Hospitalisation Details'!A2121:A4463="?","Unidentified",'Hospitalisation Details'!A2121)</f>
        <v>Id219</v>
      </c>
      <c r="B2121" s="47">
        <f>IF('Hospitalisation Details'!B2121="?",AVERAGE('Hospitalisation Details'!$B$2:$B$2344),'Hospitalisation Details'!B2121)</f>
        <v>1967</v>
      </c>
      <c r="C2121" s="79" t="str">
        <f>IF(OR(('Hospitalisation Details'!C2121="?"),ISBLANK('Hospitalisation Details'!C2121:C4463)),"Sep",'Hospitalisation Details'!C2121)</f>
        <v>Dec</v>
      </c>
      <c r="D2121" s="70">
        <v>30</v>
      </c>
      <c r="E2121" s="47" t="s">
        <v>2154</v>
      </c>
      <c r="F2121" s="80" t="s">
        <v>7429</v>
      </c>
      <c r="G2121" s="70">
        <v>55</v>
      </c>
      <c r="H2121" s="47">
        <v>1</v>
      </c>
      <c r="I2121" s="48">
        <v>35160.129999999997</v>
      </c>
      <c r="J2121" s="47" t="s">
        <v>11</v>
      </c>
      <c r="K2121" s="47" t="s">
        <v>11</v>
      </c>
      <c r="L2121" s="47" t="s">
        <v>42</v>
      </c>
      <c r="M2121" s="20"/>
    </row>
    <row r="2122" spans="1:13" x14ac:dyDescent="0.25">
      <c r="A2122" s="47" t="str">
        <f>IF('Hospitalisation Details'!A2122:A4464="?","Unidentified",'Hospitalisation Details'!A2122)</f>
        <v>Id218</v>
      </c>
      <c r="B2122" s="47">
        <f>IF('Hospitalisation Details'!B2122="?",AVERAGE('Hospitalisation Details'!$B$2:$B$2344),'Hospitalisation Details'!B2122)</f>
        <v>1997</v>
      </c>
      <c r="C2122" s="79" t="str">
        <f>IF(OR(('Hospitalisation Details'!C2122="?"),ISBLANK('Hospitalisation Details'!C2122:C4464)),"Sep",'Hospitalisation Details'!C2122)</f>
        <v>Jul</v>
      </c>
      <c r="D2122" s="70">
        <v>9</v>
      </c>
      <c r="E2122" s="47" t="s">
        <v>2155</v>
      </c>
      <c r="F2122" s="80" t="s">
        <v>7972</v>
      </c>
      <c r="G2122" s="70">
        <v>25</v>
      </c>
      <c r="H2122" s="47">
        <v>0</v>
      </c>
      <c r="I2122" s="48">
        <v>35302.089999999997</v>
      </c>
      <c r="J2122" s="47" t="s">
        <v>16</v>
      </c>
      <c r="K2122" s="47" t="s">
        <v>11</v>
      </c>
      <c r="L2122" s="47" t="s">
        <v>42</v>
      </c>
      <c r="M2122" s="20"/>
    </row>
    <row r="2123" spans="1:13" x14ac:dyDescent="0.25">
      <c r="A2123" s="47" t="str">
        <f>IF('Hospitalisation Details'!A2123:A4465="?","Unidentified",'Hospitalisation Details'!A2123)</f>
        <v>Id217</v>
      </c>
      <c r="B2123" s="47">
        <f>IF('Hospitalisation Details'!B2123="?",AVERAGE('Hospitalisation Details'!$B$2:$B$2344),'Hospitalisation Details'!B2123)</f>
        <v>1988</v>
      </c>
      <c r="C2123" s="79" t="str">
        <f>IF(OR(('Hospitalisation Details'!C2123="?"),ISBLANK('Hospitalisation Details'!C2123:C4465)),"Sep",'Hospitalisation Details'!C2123)</f>
        <v>Sep</v>
      </c>
      <c r="D2123" s="70">
        <v>19</v>
      </c>
      <c r="E2123" s="47" t="s">
        <v>2156</v>
      </c>
      <c r="F2123" s="80" t="s">
        <v>7973</v>
      </c>
      <c r="G2123" s="70">
        <v>34</v>
      </c>
      <c r="H2123" s="47">
        <v>3</v>
      </c>
      <c r="I2123" s="48">
        <v>35315.96</v>
      </c>
      <c r="J2123" s="47" t="s">
        <v>11</v>
      </c>
      <c r="K2123" s="47" t="s">
        <v>16</v>
      </c>
      <c r="L2123" s="47" t="s">
        <v>42</v>
      </c>
      <c r="M2123" s="20"/>
    </row>
    <row r="2124" spans="1:13" x14ac:dyDescent="0.25">
      <c r="A2124" s="47" t="str">
        <f>IF('Hospitalisation Details'!A2124:A4466="?","Unidentified",'Hospitalisation Details'!A2124)</f>
        <v>Id216</v>
      </c>
      <c r="B2124" s="47">
        <f>IF('Hospitalisation Details'!B2124="?",AVERAGE('Hospitalisation Details'!$B$2:$B$2344),'Hospitalisation Details'!B2124)</f>
        <v>1971</v>
      </c>
      <c r="C2124" s="79" t="str">
        <f>IF(OR(('Hospitalisation Details'!C2124="?"),ISBLANK('Hospitalisation Details'!C2124:C4466)),"Sep",'Hospitalisation Details'!C2124)</f>
        <v>Sep</v>
      </c>
      <c r="D2124" s="70">
        <v>22</v>
      </c>
      <c r="E2124" s="47" t="s">
        <v>2157</v>
      </c>
      <c r="F2124" s="80" t="s">
        <v>7974</v>
      </c>
      <c r="G2124" s="70">
        <v>51</v>
      </c>
      <c r="H2124" s="47">
        <v>0</v>
      </c>
      <c r="I2124" s="48">
        <v>35345.730000000003</v>
      </c>
      <c r="J2124" s="47" t="s">
        <v>11</v>
      </c>
      <c r="K2124" s="47" t="s">
        <v>12</v>
      </c>
      <c r="L2124" s="47" t="s">
        <v>42</v>
      </c>
      <c r="M2124" s="20"/>
    </row>
    <row r="2125" spans="1:13" x14ac:dyDescent="0.25">
      <c r="A2125" s="47" t="str">
        <f>IF('Hospitalisation Details'!A2125:A4467="?","Unidentified",'Hospitalisation Details'!A2125)</f>
        <v>Id215</v>
      </c>
      <c r="B2125" s="47">
        <f>IF('Hospitalisation Details'!B2125="?",AVERAGE('Hospitalisation Details'!$B$2:$B$2344),'Hospitalisation Details'!B2125)</f>
        <v>1988</v>
      </c>
      <c r="C2125" s="79" t="str">
        <f>IF(OR(('Hospitalisation Details'!C2125="?"),ISBLANK('Hospitalisation Details'!C2125:C4467)),"Sep",'Hospitalisation Details'!C2125)</f>
        <v>Nov</v>
      </c>
      <c r="D2125" s="70">
        <v>20</v>
      </c>
      <c r="E2125" s="47" t="s">
        <v>2158</v>
      </c>
      <c r="F2125" s="80" t="s">
        <v>7975</v>
      </c>
      <c r="G2125" s="70">
        <v>34</v>
      </c>
      <c r="H2125" s="47">
        <v>0</v>
      </c>
      <c r="I2125" s="48">
        <v>35491.64</v>
      </c>
      <c r="J2125" s="47" t="s">
        <v>16</v>
      </c>
      <c r="K2125" s="47" t="s">
        <v>11</v>
      </c>
      <c r="L2125" s="47" t="s">
        <v>42</v>
      </c>
      <c r="M2125" s="20"/>
    </row>
    <row r="2126" spans="1:13" x14ac:dyDescent="0.25">
      <c r="A2126" s="47" t="str">
        <f>IF('Hospitalisation Details'!A2126:A4468="?","Unidentified",'Hospitalisation Details'!A2126)</f>
        <v>Id214</v>
      </c>
      <c r="B2126" s="47">
        <f>IF('Hospitalisation Details'!B2126="?",AVERAGE('Hospitalisation Details'!$B$2:$B$2344),'Hospitalisation Details'!B2126)</f>
        <v>1973</v>
      </c>
      <c r="C2126" s="79" t="str">
        <f>IF(OR(('Hospitalisation Details'!C2126="?"),ISBLANK('Hospitalisation Details'!C2126:C4468)),"Sep",'Hospitalisation Details'!C2126)</f>
        <v>Dec</v>
      </c>
      <c r="D2126" s="70">
        <v>16</v>
      </c>
      <c r="E2126" s="47" t="s">
        <v>2159</v>
      </c>
      <c r="F2126" s="80" t="s">
        <v>7008</v>
      </c>
      <c r="G2126" s="70">
        <v>49</v>
      </c>
      <c r="H2126" s="47">
        <v>0</v>
      </c>
      <c r="I2126" s="48">
        <v>35517.19</v>
      </c>
      <c r="J2126" s="47" t="s">
        <v>11</v>
      </c>
      <c r="K2126" s="47" t="s">
        <v>11</v>
      </c>
      <c r="L2126" s="47" t="s">
        <v>42</v>
      </c>
      <c r="M2126" s="20"/>
    </row>
    <row r="2127" spans="1:13" x14ac:dyDescent="0.25">
      <c r="A2127" s="47" t="str">
        <f>IF('Hospitalisation Details'!A2127:A4469="?","Unidentified",'Hospitalisation Details'!A2127)</f>
        <v>Id213</v>
      </c>
      <c r="B2127" s="47">
        <f>IF('Hospitalisation Details'!B2127="?",AVERAGE('Hospitalisation Details'!$B$2:$B$2344),'Hospitalisation Details'!B2127)</f>
        <v>1992</v>
      </c>
      <c r="C2127" s="79" t="str">
        <f>IF(OR(('Hospitalisation Details'!C2127="?"),ISBLANK('Hospitalisation Details'!C2127:C4469)),"Sep",'Hospitalisation Details'!C2127)</f>
        <v>Sep</v>
      </c>
      <c r="D2127" s="70">
        <v>13</v>
      </c>
      <c r="E2127" s="47" t="s">
        <v>2160</v>
      </c>
      <c r="F2127" s="80" t="s">
        <v>6073</v>
      </c>
      <c r="G2127" s="70">
        <v>30</v>
      </c>
      <c r="H2127" s="47">
        <v>0</v>
      </c>
      <c r="I2127" s="48">
        <v>35547.47</v>
      </c>
      <c r="J2127" s="47" t="s">
        <v>11</v>
      </c>
      <c r="K2127" s="47" t="s">
        <v>12</v>
      </c>
      <c r="L2127" s="47" t="s">
        <v>42</v>
      </c>
      <c r="M2127" s="20"/>
    </row>
    <row r="2128" spans="1:13" x14ac:dyDescent="0.25">
      <c r="A2128" s="47" t="str">
        <f>IF('Hospitalisation Details'!A2128:A4470="?","Unidentified",'Hospitalisation Details'!A2128)</f>
        <v>Id212</v>
      </c>
      <c r="B2128" s="47">
        <f>IF('Hospitalisation Details'!B2128="?",AVERAGE('Hospitalisation Details'!$B$2:$B$2344),'Hospitalisation Details'!B2128)</f>
        <v>1973</v>
      </c>
      <c r="C2128" s="79" t="str">
        <f>IF(OR(('Hospitalisation Details'!C2128="?"),ISBLANK('Hospitalisation Details'!C2128:C4470)),"Sep",'Hospitalisation Details'!C2128)</f>
        <v>Oct</v>
      </c>
      <c r="D2128" s="70">
        <v>27</v>
      </c>
      <c r="E2128" s="47" t="s">
        <v>2161</v>
      </c>
      <c r="F2128" s="80" t="s">
        <v>7118</v>
      </c>
      <c r="G2128" s="70">
        <v>49</v>
      </c>
      <c r="H2128" s="47">
        <v>0</v>
      </c>
      <c r="I2128" s="48">
        <v>35547.72</v>
      </c>
      <c r="J2128" s="47" t="s">
        <v>16</v>
      </c>
      <c r="K2128" s="47" t="s">
        <v>16</v>
      </c>
      <c r="L2128" s="47" t="s">
        <v>42</v>
      </c>
      <c r="M2128" s="20"/>
    </row>
    <row r="2129" spans="1:13" x14ac:dyDescent="0.25">
      <c r="A2129" s="47" t="str">
        <f>IF('Hospitalisation Details'!A2129:A4471="?","Unidentified",'Hospitalisation Details'!A2129)</f>
        <v>Id211</v>
      </c>
      <c r="B2129" s="47">
        <f>IF('Hospitalisation Details'!B2129="?",AVERAGE('Hospitalisation Details'!$B$2:$B$2344),'Hospitalisation Details'!B2129)</f>
        <v>1964</v>
      </c>
      <c r="C2129" s="79" t="str">
        <f>IF(OR(('Hospitalisation Details'!C2129="?"),ISBLANK('Hospitalisation Details'!C2129:C4471)),"Sep",'Hospitalisation Details'!C2129)</f>
        <v>Aug</v>
      </c>
      <c r="D2129" s="70">
        <v>29</v>
      </c>
      <c r="E2129" s="47" t="s">
        <v>2162</v>
      </c>
      <c r="F2129" s="80" t="s">
        <v>7976</v>
      </c>
      <c r="G2129" s="70">
        <v>58</v>
      </c>
      <c r="H2129" s="47">
        <v>0</v>
      </c>
      <c r="I2129" s="48">
        <v>35573.26</v>
      </c>
      <c r="J2129" s="47" t="s">
        <v>11</v>
      </c>
      <c r="K2129" s="47" t="s">
        <v>16</v>
      </c>
      <c r="L2129" s="47" t="s">
        <v>42</v>
      </c>
      <c r="M2129" s="20"/>
    </row>
    <row r="2130" spans="1:13" x14ac:dyDescent="0.25">
      <c r="A2130" s="47" t="str">
        <f>IF('Hospitalisation Details'!A2130:A4472="?","Unidentified",'Hospitalisation Details'!A2130)</f>
        <v>Id210</v>
      </c>
      <c r="B2130" s="47">
        <f>IF('Hospitalisation Details'!B2130="?",AVERAGE('Hospitalisation Details'!$B$2:$B$2344),'Hospitalisation Details'!B2130)</f>
        <v>1971</v>
      </c>
      <c r="C2130" s="79" t="str">
        <f>IF(OR(('Hospitalisation Details'!C2130="?"),ISBLANK('Hospitalisation Details'!C2130:C4472)),"Sep",'Hospitalisation Details'!C2130)</f>
        <v>Aug</v>
      </c>
      <c r="D2130" s="70">
        <v>10</v>
      </c>
      <c r="E2130" s="47" t="s">
        <v>2163</v>
      </c>
      <c r="F2130" s="80" t="s">
        <v>7977</v>
      </c>
      <c r="G2130" s="70">
        <v>51</v>
      </c>
      <c r="H2130" s="47">
        <v>0</v>
      </c>
      <c r="I2130" s="48">
        <v>35583.17</v>
      </c>
      <c r="J2130" s="47" t="s">
        <v>16</v>
      </c>
      <c r="K2130" s="47" t="s">
        <v>12</v>
      </c>
      <c r="L2130" s="47" t="s">
        <v>42</v>
      </c>
      <c r="M2130" s="20"/>
    </row>
    <row r="2131" spans="1:13" x14ac:dyDescent="0.25">
      <c r="A2131" s="47" t="str">
        <f>IF('Hospitalisation Details'!A2131:A4473="?","Unidentified",'Hospitalisation Details'!A2131)</f>
        <v>Id209</v>
      </c>
      <c r="B2131" s="47">
        <f>IF('Hospitalisation Details'!B2131="?",AVERAGE('Hospitalisation Details'!$B$2:$B$2344),'Hospitalisation Details'!B2131)</f>
        <v>2000</v>
      </c>
      <c r="C2131" s="79" t="str">
        <f>IF(OR(('Hospitalisation Details'!C2131="?"),ISBLANK('Hospitalisation Details'!C2131:C4473)),"Sep",'Hospitalisation Details'!C2131)</f>
        <v>Oct</v>
      </c>
      <c r="D2131" s="70">
        <v>13</v>
      </c>
      <c r="E2131" s="47" t="s">
        <v>2164</v>
      </c>
      <c r="F2131" s="80" t="s">
        <v>7978</v>
      </c>
      <c r="G2131" s="70">
        <v>22</v>
      </c>
      <c r="H2131" s="47">
        <v>0</v>
      </c>
      <c r="I2131" s="48">
        <v>35585.58</v>
      </c>
      <c r="J2131" s="47" t="s">
        <v>16</v>
      </c>
      <c r="K2131" s="47" t="s">
        <v>11</v>
      </c>
      <c r="L2131" s="47" t="s">
        <v>42</v>
      </c>
      <c r="M2131" s="20"/>
    </row>
    <row r="2132" spans="1:13" x14ac:dyDescent="0.25">
      <c r="A2132" s="47" t="str">
        <f>IF('Hospitalisation Details'!A2132:A4474="?","Unidentified",'Hospitalisation Details'!A2132)</f>
        <v>Id208</v>
      </c>
      <c r="B2132" s="47">
        <f>IF('Hospitalisation Details'!B2132="?",AVERAGE('Hospitalisation Details'!$B$2:$B$2344),'Hospitalisation Details'!B2132)</f>
        <v>2000</v>
      </c>
      <c r="C2132" s="79" t="str">
        <f>IF(OR(('Hospitalisation Details'!C2132="?"),ISBLANK('Hospitalisation Details'!C2132:C4474)),"Sep",'Hospitalisation Details'!C2132)</f>
        <v>Nov</v>
      </c>
      <c r="D2132" s="70">
        <v>19</v>
      </c>
      <c r="E2132" s="47" t="s">
        <v>2165</v>
      </c>
      <c r="F2132" s="80" t="s">
        <v>7979</v>
      </c>
      <c r="G2132" s="70">
        <v>22</v>
      </c>
      <c r="H2132" s="47">
        <v>0</v>
      </c>
      <c r="I2132" s="48">
        <v>35585.58</v>
      </c>
      <c r="J2132" s="47" t="s">
        <v>11</v>
      </c>
      <c r="K2132" s="47" t="s">
        <v>12</v>
      </c>
      <c r="L2132" s="47" t="s">
        <v>42</v>
      </c>
      <c r="M2132" s="20"/>
    </row>
    <row r="2133" spans="1:13" x14ac:dyDescent="0.25">
      <c r="A2133" s="47" t="str">
        <f>IF('Hospitalisation Details'!A2133:A4475="?","Unidentified",'Hospitalisation Details'!A2133)</f>
        <v>Id207</v>
      </c>
      <c r="B2133" s="47">
        <f>IF('Hospitalisation Details'!B2133="?",AVERAGE('Hospitalisation Details'!$B$2:$B$2344),'Hospitalisation Details'!B2133)</f>
        <v>2000</v>
      </c>
      <c r="C2133" s="79" t="str">
        <f>IF(OR(('Hospitalisation Details'!C2133="?"),ISBLANK('Hospitalisation Details'!C2133:C4475)),"Sep",'Hospitalisation Details'!C2133)</f>
        <v>Dec</v>
      </c>
      <c r="D2133" s="70">
        <v>17</v>
      </c>
      <c r="E2133" s="47" t="s">
        <v>2166</v>
      </c>
      <c r="F2133" s="80" t="s">
        <v>6336</v>
      </c>
      <c r="G2133" s="70">
        <v>22</v>
      </c>
      <c r="H2133" s="47">
        <v>3</v>
      </c>
      <c r="I2133" s="48">
        <v>35595.589999999997</v>
      </c>
      <c r="J2133" s="47" t="s">
        <v>11</v>
      </c>
      <c r="K2133" s="47" t="s">
        <v>12</v>
      </c>
      <c r="L2133" s="47" t="s">
        <v>13</v>
      </c>
      <c r="M2133" s="20"/>
    </row>
    <row r="2134" spans="1:13" x14ac:dyDescent="0.25">
      <c r="A2134" s="47" t="str">
        <f>IF('Hospitalisation Details'!A2134:A4476="?","Unidentified",'Hospitalisation Details'!A2134)</f>
        <v>Id206</v>
      </c>
      <c r="B2134" s="47">
        <f>IF('Hospitalisation Details'!B2134="?",AVERAGE('Hospitalisation Details'!$B$2:$B$2344),'Hospitalisation Details'!B2134)</f>
        <v>1978</v>
      </c>
      <c r="C2134" s="79" t="str">
        <f>IF(OR(('Hospitalisation Details'!C2134="?"),ISBLANK('Hospitalisation Details'!C2134:C4476)),"Sep",'Hospitalisation Details'!C2134)</f>
        <v>Dec</v>
      </c>
      <c r="D2134" s="70">
        <v>19</v>
      </c>
      <c r="E2134" s="47" t="s">
        <v>2167</v>
      </c>
      <c r="F2134" s="80" t="s">
        <v>7555</v>
      </c>
      <c r="G2134" s="70">
        <v>44</v>
      </c>
      <c r="H2134" s="47">
        <v>2</v>
      </c>
      <c r="I2134" s="48">
        <v>35701.9</v>
      </c>
      <c r="J2134" s="47" t="s">
        <v>11</v>
      </c>
      <c r="K2134" s="47" t="s">
        <v>16</v>
      </c>
      <c r="L2134" s="47" t="s">
        <v>42</v>
      </c>
      <c r="M2134" s="20"/>
    </row>
    <row r="2135" spans="1:13" x14ac:dyDescent="0.25">
      <c r="A2135" s="47" t="str">
        <f>IF('Hospitalisation Details'!A2135:A4477="?","Unidentified",'Hospitalisation Details'!A2135)</f>
        <v>Id205</v>
      </c>
      <c r="B2135" s="47">
        <f>IF('Hospitalisation Details'!B2135="?",AVERAGE('Hospitalisation Details'!$B$2:$B$2344),'Hospitalisation Details'!B2135)</f>
        <v>1974</v>
      </c>
      <c r="C2135" s="79" t="str">
        <f>IF(OR(('Hospitalisation Details'!C2135="?"),ISBLANK('Hospitalisation Details'!C2135:C4477)),"Sep",'Hospitalisation Details'!C2135)</f>
        <v>Jul</v>
      </c>
      <c r="D2135" s="70">
        <v>15</v>
      </c>
      <c r="E2135" s="47" t="s">
        <v>2168</v>
      </c>
      <c r="F2135" s="80" t="s">
        <v>7980</v>
      </c>
      <c r="G2135" s="70">
        <v>48</v>
      </c>
      <c r="H2135" s="47">
        <v>0</v>
      </c>
      <c r="I2135" s="48">
        <v>35711.39</v>
      </c>
      <c r="J2135" s="47" t="s">
        <v>11</v>
      </c>
      <c r="K2135" s="47" t="s">
        <v>12</v>
      </c>
      <c r="L2135" s="47" t="s">
        <v>23</v>
      </c>
      <c r="M2135" s="20"/>
    </row>
    <row r="2136" spans="1:13" x14ac:dyDescent="0.25">
      <c r="A2136" s="47" t="str">
        <f>IF('Hospitalisation Details'!A2136:A4478="?","Unidentified",'Hospitalisation Details'!A2136)</f>
        <v>Id204</v>
      </c>
      <c r="B2136" s="47">
        <f>IF('Hospitalisation Details'!B2136="?",AVERAGE('Hospitalisation Details'!$B$2:$B$2344),'Hospitalisation Details'!B2136)</f>
        <v>1976</v>
      </c>
      <c r="C2136" s="79" t="str">
        <f>IF(OR(('Hospitalisation Details'!C2136="?"),ISBLANK('Hospitalisation Details'!C2136:C4478)),"Sep",'Hospitalisation Details'!C2136)</f>
        <v>Oct</v>
      </c>
      <c r="D2136" s="70">
        <v>4</v>
      </c>
      <c r="E2136" s="47" t="s">
        <v>2169</v>
      </c>
      <c r="F2136" s="80" t="s">
        <v>7981</v>
      </c>
      <c r="G2136" s="70">
        <v>46</v>
      </c>
      <c r="H2136" s="47">
        <v>2</v>
      </c>
      <c r="I2136" s="48">
        <v>35733.96</v>
      </c>
      <c r="J2136" s="47" t="s">
        <v>11</v>
      </c>
      <c r="K2136" s="47" t="s">
        <v>11</v>
      </c>
      <c r="L2136" s="47" t="s">
        <v>42</v>
      </c>
      <c r="M2136" s="20"/>
    </row>
    <row r="2137" spans="1:13" x14ac:dyDescent="0.25">
      <c r="A2137" s="47" t="str">
        <f>IF('Hospitalisation Details'!A2137:A4479="?","Unidentified",'Hospitalisation Details'!A2137)</f>
        <v>Id203</v>
      </c>
      <c r="B2137" s="47">
        <f>IF('Hospitalisation Details'!B2137="?",AVERAGE('Hospitalisation Details'!$B$2:$B$2344),'Hospitalisation Details'!B2137)</f>
        <v>1992</v>
      </c>
      <c r="C2137" s="79" t="str">
        <f>IF(OR(('Hospitalisation Details'!C2137="?"),ISBLANK('Hospitalisation Details'!C2137:C4479)),"Sep",'Hospitalisation Details'!C2137)</f>
        <v>Jun</v>
      </c>
      <c r="D2137" s="70">
        <v>18</v>
      </c>
      <c r="E2137" s="47" t="s">
        <v>2170</v>
      </c>
      <c r="F2137" s="80" t="s">
        <v>6494</v>
      </c>
      <c r="G2137" s="70">
        <v>30</v>
      </c>
      <c r="H2137" s="47">
        <v>0</v>
      </c>
      <c r="I2137" s="48">
        <v>35883.269999999997</v>
      </c>
      <c r="J2137" s="47" t="s">
        <v>11</v>
      </c>
      <c r="K2137" s="47" t="s">
        <v>16</v>
      </c>
      <c r="L2137" s="47" t="s">
        <v>42</v>
      </c>
      <c r="M2137" s="20"/>
    </row>
    <row r="2138" spans="1:13" x14ac:dyDescent="0.25">
      <c r="A2138" s="47" t="str">
        <f>IF('Hospitalisation Details'!A2138:A4480="?","Unidentified",'Hospitalisation Details'!A2138)</f>
        <v>Id202</v>
      </c>
      <c r="B2138" s="47">
        <f>IF('Hospitalisation Details'!B2138="?",AVERAGE('Hospitalisation Details'!$B$2:$B$2344),'Hospitalisation Details'!B2138)</f>
        <v>1981</v>
      </c>
      <c r="C2138" s="79" t="str">
        <f>IF(OR(('Hospitalisation Details'!C2138="?"),ISBLANK('Hospitalisation Details'!C2138:C4480)),"Sep",'Hospitalisation Details'!C2138)</f>
        <v>Nov</v>
      </c>
      <c r="D2138" s="70">
        <v>22</v>
      </c>
      <c r="E2138" s="47" t="s">
        <v>2171</v>
      </c>
      <c r="F2138" s="80" t="s">
        <v>6756</v>
      </c>
      <c r="G2138" s="70">
        <v>41</v>
      </c>
      <c r="H2138" s="47">
        <v>1</v>
      </c>
      <c r="I2138" s="48">
        <v>35952.65</v>
      </c>
      <c r="J2138" s="47" t="s">
        <v>16</v>
      </c>
      <c r="K2138" s="47" t="s">
        <v>12</v>
      </c>
      <c r="L2138" s="47" t="s">
        <v>42</v>
      </c>
      <c r="M2138" s="20"/>
    </row>
    <row r="2139" spans="1:13" x14ac:dyDescent="0.25">
      <c r="A2139" s="47" t="str">
        <f>IF('Hospitalisation Details'!A2139:A4481="?","Unidentified",'Hospitalisation Details'!A2139)</f>
        <v>Id201</v>
      </c>
      <c r="B2139" s="47">
        <f>IF('Hospitalisation Details'!B2139="?",AVERAGE('Hospitalisation Details'!$B$2:$B$2344),'Hospitalisation Details'!B2139)</f>
        <v>1999</v>
      </c>
      <c r="C2139" s="79" t="str">
        <f>IF(OR(('Hospitalisation Details'!C2139="?"),ISBLANK('Hospitalisation Details'!C2139:C4481)),"Sep",'Hospitalisation Details'!C2139)</f>
        <v>Sep</v>
      </c>
      <c r="D2139" s="70">
        <v>4</v>
      </c>
      <c r="E2139" s="47" t="s">
        <v>2172</v>
      </c>
      <c r="F2139" s="80" t="s">
        <v>7982</v>
      </c>
      <c r="G2139" s="70">
        <v>23</v>
      </c>
      <c r="H2139" s="47">
        <v>2</v>
      </c>
      <c r="I2139" s="48">
        <v>36021.01</v>
      </c>
      <c r="J2139" s="47" t="s">
        <v>11</v>
      </c>
      <c r="K2139" s="47" t="s">
        <v>12</v>
      </c>
      <c r="L2139" s="47" t="s">
        <v>13</v>
      </c>
      <c r="M2139" s="20"/>
    </row>
    <row r="2140" spans="1:13" x14ac:dyDescent="0.25">
      <c r="A2140" s="47" t="str">
        <f>IF('Hospitalisation Details'!A2140:A4482="?","Unidentified",'Hospitalisation Details'!A2140)</f>
        <v>Id200</v>
      </c>
      <c r="B2140" s="47">
        <f>IF('Hospitalisation Details'!B2140="?",AVERAGE('Hospitalisation Details'!$B$2:$B$2344),'Hospitalisation Details'!B2140)</f>
        <v>1963</v>
      </c>
      <c r="C2140" s="79" t="str">
        <f>IF(OR(('Hospitalisation Details'!C2140="?"),ISBLANK('Hospitalisation Details'!C2140:C4482)),"Sep",'Hospitalisation Details'!C2140)</f>
        <v>Jul</v>
      </c>
      <c r="D2140" s="70">
        <v>22</v>
      </c>
      <c r="E2140" s="47" t="s">
        <v>2173</v>
      </c>
      <c r="F2140" s="80" t="s">
        <v>7983</v>
      </c>
      <c r="G2140" s="70">
        <v>59</v>
      </c>
      <c r="H2140" s="47">
        <v>0</v>
      </c>
      <c r="I2140" s="48">
        <v>36074.339999999997</v>
      </c>
      <c r="J2140" s="47" t="s">
        <v>11</v>
      </c>
      <c r="K2140" s="47" t="s">
        <v>16</v>
      </c>
      <c r="L2140" s="47" t="s">
        <v>42</v>
      </c>
      <c r="M2140" s="20"/>
    </row>
    <row r="2141" spans="1:13" x14ac:dyDescent="0.25">
      <c r="A2141" s="47" t="str">
        <f>IF('Hospitalisation Details'!A2141:A4483="?","Unidentified",'Hospitalisation Details'!A2141)</f>
        <v>Id199</v>
      </c>
      <c r="B2141" s="47">
        <f>IF('Hospitalisation Details'!B2141="?",AVERAGE('Hospitalisation Details'!$B$2:$B$2344),'Hospitalisation Details'!B2141)</f>
        <v>1996</v>
      </c>
      <c r="C2141" s="79" t="str">
        <f>IF(OR(('Hospitalisation Details'!C2141="?"),ISBLANK('Hospitalisation Details'!C2141:C4483)),"Sep",'Hospitalisation Details'!C2141)</f>
        <v>Aug</v>
      </c>
      <c r="D2141" s="70">
        <v>20</v>
      </c>
      <c r="E2141" s="47" t="s">
        <v>2174</v>
      </c>
      <c r="F2141" s="80" t="s">
        <v>7984</v>
      </c>
      <c r="G2141" s="70">
        <v>26</v>
      </c>
      <c r="H2141" s="47">
        <v>2</v>
      </c>
      <c r="I2141" s="48">
        <v>36085.22</v>
      </c>
      <c r="J2141" s="47" t="s">
        <v>16</v>
      </c>
      <c r="K2141" s="47" t="s">
        <v>16</v>
      </c>
      <c r="L2141" s="47" t="s">
        <v>42</v>
      </c>
      <c r="M2141" s="20"/>
    </row>
    <row r="2142" spans="1:13" x14ac:dyDescent="0.25">
      <c r="A2142" s="47" t="str">
        <f>IF('Hospitalisation Details'!A2142:A4484="?","Unidentified",'Hospitalisation Details'!A2142)</f>
        <v>Id198</v>
      </c>
      <c r="B2142" s="47">
        <f>IF('Hospitalisation Details'!B2142="?",AVERAGE('Hospitalisation Details'!$B$2:$B$2344),'Hospitalisation Details'!B2142)</f>
        <v>1979</v>
      </c>
      <c r="C2142" s="79" t="str">
        <f>IF(OR(('Hospitalisation Details'!C2142="?"),ISBLANK('Hospitalisation Details'!C2142:C4484)),"Sep",'Hospitalisation Details'!C2142)</f>
        <v>Nov</v>
      </c>
      <c r="D2142" s="70">
        <v>4</v>
      </c>
      <c r="E2142" s="47" t="s">
        <v>2175</v>
      </c>
      <c r="F2142" s="80" t="s">
        <v>6852</v>
      </c>
      <c r="G2142" s="70">
        <v>43</v>
      </c>
      <c r="H2142" s="47">
        <v>2</v>
      </c>
      <c r="I2142" s="48">
        <v>36090.49</v>
      </c>
      <c r="J2142" s="47" t="s">
        <v>11</v>
      </c>
      <c r="K2142" s="47" t="s">
        <v>11</v>
      </c>
      <c r="L2142" s="47" t="s">
        <v>42</v>
      </c>
      <c r="M2142" s="20"/>
    </row>
    <row r="2143" spans="1:13" x14ac:dyDescent="0.25">
      <c r="A2143" s="47" t="str">
        <f>IF('Hospitalisation Details'!A2143:A4485="?","Unidentified",'Hospitalisation Details'!A2143)</f>
        <v>Id197</v>
      </c>
      <c r="B2143" s="47">
        <f>IF('Hospitalisation Details'!B2143="?",AVERAGE('Hospitalisation Details'!$B$2:$B$2344),'Hospitalisation Details'!B2143)</f>
        <v>1997</v>
      </c>
      <c r="C2143" s="79" t="str">
        <f>IF(OR(('Hospitalisation Details'!C2143="?"),ISBLANK('Hospitalisation Details'!C2143:C4485)),"Sep",'Hospitalisation Details'!C2143)</f>
        <v>Jun</v>
      </c>
      <c r="D2143" s="70">
        <v>12</v>
      </c>
      <c r="E2143" s="47" t="s">
        <v>2176</v>
      </c>
      <c r="F2143" s="80" t="s">
        <v>7985</v>
      </c>
      <c r="G2143" s="70">
        <v>25</v>
      </c>
      <c r="H2143" s="47">
        <v>2</v>
      </c>
      <c r="I2143" s="48">
        <v>36124.57</v>
      </c>
      <c r="J2143" s="47" t="s">
        <v>16</v>
      </c>
      <c r="K2143" s="47" t="s">
        <v>12</v>
      </c>
      <c r="L2143" s="47" t="s">
        <v>13</v>
      </c>
      <c r="M2143" s="20"/>
    </row>
    <row r="2144" spans="1:13" x14ac:dyDescent="0.25">
      <c r="A2144" s="47" t="str">
        <f>IF('Hospitalisation Details'!A2144:A4486="?","Unidentified",'Hospitalisation Details'!A2144)</f>
        <v>Id196</v>
      </c>
      <c r="B2144" s="47">
        <f>IF('Hospitalisation Details'!B2144="?",AVERAGE('Hospitalisation Details'!$B$2:$B$2344),'Hospitalisation Details'!B2144)</f>
        <v>2004</v>
      </c>
      <c r="C2144" s="79" t="str">
        <f>IF(OR(('Hospitalisation Details'!C2144="?"),ISBLANK('Hospitalisation Details'!C2144:C4486)),"Sep",'Hospitalisation Details'!C2144)</f>
        <v>Aug</v>
      </c>
      <c r="D2144" s="70">
        <v>30</v>
      </c>
      <c r="E2144" s="47" t="s">
        <v>2177</v>
      </c>
      <c r="F2144" s="80" t="s">
        <v>7986</v>
      </c>
      <c r="G2144" s="70">
        <v>18</v>
      </c>
      <c r="H2144" s="47">
        <v>0</v>
      </c>
      <c r="I2144" s="48">
        <v>36149.480000000003</v>
      </c>
      <c r="J2144" s="47" t="s">
        <v>11</v>
      </c>
      <c r="K2144" s="47" t="s">
        <v>11</v>
      </c>
      <c r="L2144" s="47" t="s">
        <v>13</v>
      </c>
      <c r="M2144" s="20"/>
    </row>
    <row r="2145" spans="1:13" x14ac:dyDescent="0.25">
      <c r="A2145" s="47" t="str">
        <f>IF('Hospitalisation Details'!A2145:A4487="?","Unidentified",'Hospitalisation Details'!A2145)</f>
        <v>Id195</v>
      </c>
      <c r="B2145" s="47">
        <f>IF('Hospitalisation Details'!B2145="?",AVERAGE('Hospitalisation Details'!$B$2:$B$2344),'Hospitalisation Details'!B2145)</f>
        <v>1974</v>
      </c>
      <c r="C2145" s="79" t="str">
        <f>IF(OR(('Hospitalisation Details'!C2145="?"),ISBLANK('Hospitalisation Details'!C2145:C4487)),"Sep",'Hospitalisation Details'!C2145)</f>
        <v>Dec</v>
      </c>
      <c r="D2145" s="70">
        <v>6</v>
      </c>
      <c r="E2145" s="47" t="s">
        <v>2178</v>
      </c>
      <c r="F2145" s="80" t="s">
        <v>6970</v>
      </c>
      <c r="G2145" s="70">
        <v>48</v>
      </c>
      <c r="H2145" s="47">
        <v>0</v>
      </c>
      <c r="I2145" s="48">
        <v>36182.870000000003</v>
      </c>
      <c r="J2145" s="47" t="s">
        <v>11</v>
      </c>
      <c r="K2145" s="47" t="s">
        <v>12</v>
      </c>
      <c r="L2145" s="47" t="s">
        <v>23</v>
      </c>
      <c r="M2145" s="20"/>
    </row>
    <row r="2146" spans="1:13" x14ac:dyDescent="0.25">
      <c r="A2146" s="47" t="str">
        <f>IF('Hospitalisation Details'!A2146:A4488="?","Unidentified",'Hospitalisation Details'!A2146)</f>
        <v>Id194</v>
      </c>
      <c r="B2146" s="47">
        <f>IF('Hospitalisation Details'!B2146="?",AVERAGE('Hospitalisation Details'!$B$2:$B$2344),'Hospitalisation Details'!B2146)</f>
        <v>1999</v>
      </c>
      <c r="C2146" s="79" t="str">
        <f>IF(OR(('Hospitalisation Details'!C2146="?"),ISBLANK('Hospitalisation Details'!C2146:C4488)),"Sep",'Hospitalisation Details'!C2146)</f>
        <v>Oct</v>
      </c>
      <c r="D2146" s="70">
        <v>1</v>
      </c>
      <c r="E2146" s="47" t="s">
        <v>2179</v>
      </c>
      <c r="F2146" s="80" t="s">
        <v>6230</v>
      </c>
      <c r="G2146" s="70">
        <v>23</v>
      </c>
      <c r="H2146" s="47">
        <v>3</v>
      </c>
      <c r="I2146" s="48">
        <v>36189.1</v>
      </c>
      <c r="J2146" s="47" t="s">
        <v>16</v>
      </c>
      <c r="K2146" s="47" t="s">
        <v>12</v>
      </c>
      <c r="L2146" s="47" t="s">
        <v>168</v>
      </c>
      <c r="M2146" s="20"/>
    </row>
    <row r="2147" spans="1:13" x14ac:dyDescent="0.25">
      <c r="A2147" s="47" t="str">
        <f>IF('Hospitalisation Details'!A2147:A4489="?","Unidentified",'Hospitalisation Details'!A2147)</f>
        <v>Id193</v>
      </c>
      <c r="B2147" s="47">
        <f>IF('Hospitalisation Details'!B2147="?",AVERAGE('Hospitalisation Details'!$B$2:$B$2344),'Hospitalisation Details'!B2147)</f>
        <v>1993</v>
      </c>
      <c r="C2147" s="79" t="str">
        <f>IF(OR(('Hospitalisation Details'!C2147="?"),ISBLANK('Hospitalisation Details'!C2147:C4489)),"Sep",'Hospitalisation Details'!C2147)</f>
        <v>Dec</v>
      </c>
      <c r="D2147" s="70">
        <v>28</v>
      </c>
      <c r="E2147" s="47" t="s">
        <v>2180</v>
      </c>
      <c r="F2147" s="80" t="s">
        <v>7987</v>
      </c>
      <c r="G2147" s="70">
        <v>29</v>
      </c>
      <c r="H2147" s="47">
        <v>0</v>
      </c>
      <c r="I2147" s="48">
        <v>36197.699999999997</v>
      </c>
      <c r="J2147" s="47" t="s">
        <v>16</v>
      </c>
      <c r="K2147" s="47" t="s">
        <v>12</v>
      </c>
      <c r="L2147" s="47" t="s">
        <v>42</v>
      </c>
      <c r="M2147" s="20"/>
    </row>
    <row r="2148" spans="1:13" x14ac:dyDescent="0.25">
      <c r="A2148" s="47" t="str">
        <f>IF('Hospitalisation Details'!A2148:A4490="?","Unidentified",'Hospitalisation Details'!A2148)</f>
        <v>Id192</v>
      </c>
      <c r="B2148" s="47">
        <f>IF('Hospitalisation Details'!B2148="?",AVERAGE('Hospitalisation Details'!$B$2:$B$2344),'Hospitalisation Details'!B2148)</f>
        <v>2003</v>
      </c>
      <c r="C2148" s="79" t="str">
        <f>IF(OR(('Hospitalisation Details'!C2148="?"),ISBLANK('Hospitalisation Details'!C2148:C4490)),"Sep",'Hospitalisation Details'!C2148)</f>
        <v>Sep</v>
      </c>
      <c r="D2148" s="70">
        <v>5</v>
      </c>
      <c r="E2148" s="47" t="s">
        <v>2181</v>
      </c>
      <c r="F2148" s="80" t="s">
        <v>7988</v>
      </c>
      <c r="G2148" s="70">
        <v>19</v>
      </c>
      <c r="H2148" s="47">
        <v>0</v>
      </c>
      <c r="I2148" s="48">
        <v>36219.410000000003</v>
      </c>
      <c r="J2148" s="47" t="s">
        <v>16</v>
      </c>
      <c r="K2148" s="47" t="s">
        <v>16</v>
      </c>
      <c r="L2148" s="47" t="s">
        <v>23</v>
      </c>
      <c r="M2148" s="20"/>
    </row>
    <row r="2149" spans="1:13" x14ac:dyDescent="0.25">
      <c r="A2149" s="47" t="str">
        <f>IF('Hospitalisation Details'!A2149:A4491="?","Unidentified",'Hospitalisation Details'!A2149)</f>
        <v>Id191</v>
      </c>
      <c r="B2149" s="47">
        <f>IF('Hospitalisation Details'!B2149="?",AVERAGE('Hospitalisation Details'!$B$2:$B$2344),'Hospitalisation Details'!B2149)</f>
        <v>2004</v>
      </c>
      <c r="C2149" s="79" t="str">
        <f>IF(OR(('Hospitalisation Details'!C2149="?"),ISBLANK('Hospitalisation Details'!C2149:C4491)),"Sep",'Hospitalisation Details'!C2149)</f>
        <v>Dec</v>
      </c>
      <c r="D2149" s="70">
        <v>25</v>
      </c>
      <c r="E2149" s="47" t="s">
        <v>2182</v>
      </c>
      <c r="F2149" s="80" t="s">
        <v>7989</v>
      </c>
      <c r="G2149" s="70">
        <v>18</v>
      </c>
      <c r="H2149" s="47">
        <v>0</v>
      </c>
      <c r="I2149" s="48">
        <v>36307.800000000003</v>
      </c>
      <c r="J2149" s="47" t="s">
        <v>16</v>
      </c>
      <c r="K2149" s="47" t="s">
        <v>11</v>
      </c>
      <c r="L2149" s="47" t="s">
        <v>13</v>
      </c>
      <c r="M2149" s="20"/>
    </row>
    <row r="2150" spans="1:13" x14ac:dyDescent="0.25">
      <c r="A2150" s="47" t="str">
        <f>IF('Hospitalisation Details'!A2150:A4492="?","Unidentified",'Hospitalisation Details'!A2150)</f>
        <v>Id190</v>
      </c>
      <c r="B2150" s="47">
        <f>IF('Hospitalisation Details'!B2150="?",AVERAGE('Hospitalisation Details'!$B$2:$B$2344),'Hospitalisation Details'!B2150)</f>
        <v>1992</v>
      </c>
      <c r="C2150" s="79" t="str">
        <f>IF(OR(('Hospitalisation Details'!C2150="?"),ISBLANK('Hospitalisation Details'!C2150:C4492)),"Sep",'Hospitalisation Details'!C2150)</f>
        <v>Jun</v>
      </c>
      <c r="D2150" s="70">
        <v>16</v>
      </c>
      <c r="E2150" s="47" t="s">
        <v>2183</v>
      </c>
      <c r="F2150" s="80" t="s">
        <v>7990</v>
      </c>
      <c r="G2150" s="70">
        <v>30</v>
      </c>
      <c r="H2150" s="47">
        <v>0</v>
      </c>
      <c r="I2150" s="48">
        <v>36314.050000000003</v>
      </c>
      <c r="J2150" s="47" t="s">
        <v>11</v>
      </c>
      <c r="K2150" s="47" t="s">
        <v>11</v>
      </c>
      <c r="L2150" s="47" t="s">
        <v>42</v>
      </c>
      <c r="M2150" s="20"/>
    </row>
    <row r="2151" spans="1:13" x14ac:dyDescent="0.25">
      <c r="A2151" s="47" t="str">
        <f>IF('Hospitalisation Details'!A2151:A4493="?","Unidentified",'Hospitalisation Details'!A2151)</f>
        <v>Id189</v>
      </c>
      <c r="B2151" s="47">
        <f>IF('Hospitalisation Details'!B2151="?",AVERAGE('Hospitalisation Details'!$B$2:$B$2344),'Hospitalisation Details'!B2151)</f>
        <v>1967</v>
      </c>
      <c r="C2151" s="79" t="str">
        <f>IF(OR(('Hospitalisation Details'!C2151="?"),ISBLANK('Hospitalisation Details'!C2151:C4493)),"Sep",'Hospitalisation Details'!C2151)</f>
        <v>Oct</v>
      </c>
      <c r="D2151" s="70">
        <v>18</v>
      </c>
      <c r="E2151" s="47" t="s">
        <v>2184</v>
      </c>
      <c r="F2151" s="80" t="s">
        <v>7991</v>
      </c>
      <c r="G2151" s="70">
        <v>55</v>
      </c>
      <c r="H2151" s="47">
        <v>0</v>
      </c>
      <c r="I2151" s="48">
        <v>36332.449999999997</v>
      </c>
      <c r="J2151" s="47" t="s">
        <v>16</v>
      </c>
      <c r="K2151" s="47" t="s">
        <v>12</v>
      </c>
      <c r="L2151" s="47" t="s">
        <v>42</v>
      </c>
      <c r="M2151" s="20"/>
    </row>
    <row r="2152" spans="1:13" x14ac:dyDescent="0.25">
      <c r="A2152" s="47" t="str">
        <f>IF('Hospitalisation Details'!A2152:A4494="?","Unidentified",'Hospitalisation Details'!A2152)</f>
        <v>Id188</v>
      </c>
      <c r="B2152" s="47">
        <f>IF('Hospitalisation Details'!B2152="?",AVERAGE('Hospitalisation Details'!$B$2:$B$2344),'Hospitalisation Details'!B2152)</f>
        <v>1975</v>
      </c>
      <c r="C2152" s="79" t="str">
        <f>IF(OR(('Hospitalisation Details'!C2152="?"),ISBLANK('Hospitalisation Details'!C2152:C4494)),"Sep",'Hospitalisation Details'!C2152)</f>
        <v>Jun</v>
      </c>
      <c r="D2152" s="70">
        <v>5</v>
      </c>
      <c r="E2152" s="47" t="s">
        <v>2185</v>
      </c>
      <c r="F2152" s="80" t="s">
        <v>7237</v>
      </c>
      <c r="G2152" s="70">
        <v>48</v>
      </c>
      <c r="H2152" s="47">
        <v>1</v>
      </c>
      <c r="I2152" s="48">
        <v>36350.71</v>
      </c>
      <c r="J2152" s="47" t="s">
        <v>16</v>
      </c>
      <c r="K2152" s="47" t="s">
        <v>11</v>
      </c>
      <c r="L2152" s="47" t="s">
        <v>42</v>
      </c>
      <c r="M2152" s="20"/>
    </row>
    <row r="2153" spans="1:13" x14ac:dyDescent="0.25">
      <c r="A2153" s="47" t="str">
        <f>IF('Hospitalisation Details'!A2153:A4495="?","Unidentified",'Hospitalisation Details'!A2153)</f>
        <v>Id187</v>
      </c>
      <c r="B2153" s="47">
        <f>IF('Hospitalisation Details'!B2153="?",AVERAGE('Hospitalisation Details'!$B$2:$B$2344),'Hospitalisation Details'!B2153)</f>
        <v>2003</v>
      </c>
      <c r="C2153" s="79" t="str">
        <f>IF(OR(('Hospitalisation Details'!C2153="?"),ISBLANK('Hospitalisation Details'!C2153:C4495)),"Sep",'Hospitalisation Details'!C2153)</f>
        <v>Dec</v>
      </c>
      <c r="D2153" s="70">
        <v>9</v>
      </c>
      <c r="E2153" s="47" t="s">
        <v>2186</v>
      </c>
      <c r="F2153" s="80" t="s">
        <v>7992</v>
      </c>
      <c r="G2153" s="70">
        <v>19</v>
      </c>
      <c r="H2153" s="47">
        <v>2</v>
      </c>
      <c r="I2153" s="48">
        <v>36397.58</v>
      </c>
      <c r="J2153" s="47" t="s">
        <v>11</v>
      </c>
      <c r="K2153" s="47" t="s">
        <v>12</v>
      </c>
      <c r="L2153" s="47" t="s">
        <v>42</v>
      </c>
      <c r="M2153" s="20"/>
    </row>
    <row r="2154" spans="1:13" x14ac:dyDescent="0.25">
      <c r="A2154" s="47" t="str">
        <f>IF('Hospitalisation Details'!A2154:A4496="?","Unidentified",'Hospitalisation Details'!A2154)</f>
        <v>Id186</v>
      </c>
      <c r="B2154" s="47">
        <f>IF('Hospitalisation Details'!B2154="?",AVERAGE('Hospitalisation Details'!$B$2:$B$2344),'Hospitalisation Details'!B2154)</f>
        <v>1962</v>
      </c>
      <c r="C2154" s="79" t="str">
        <f>IF(OR(('Hospitalisation Details'!C2154="?"),ISBLANK('Hospitalisation Details'!C2154:C4496)),"Sep",'Hospitalisation Details'!C2154)</f>
        <v>Nov</v>
      </c>
      <c r="D2154" s="70">
        <v>19</v>
      </c>
      <c r="E2154" s="47" t="s">
        <v>2187</v>
      </c>
      <c r="F2154" s="80" t="s">
        <v>7993</v>
      </c>
      <c r="G2154" s="70">
        <v>60</v>
      </c>
      <c r="H2154" s="47">
        <v>0</v>
      </c>
      <c r="I2154" s="48">
        <v>36445.550000000003</v>
      </c>
      <c r="J2154" s="47" t="s">
        <v>11</v>
      </c>
      <c r="K2154" s="47" t="s">
        <v>11</v>
      </c>
      <c r="L2154" s="47" t="s">
        <v>42</v>
      </c>
      <c r="M2154" s="20"/>
    </row>
    <row r="2155" spans="1:13" x14ac:dyDescent="0.25">
      <c r="A2155" s="47" t="str">
        <f>IF('Hospitalisation Details'!A2155:A4497="?","Unidentified",'Hospitalisation Details'!A2155)</f>
        <v>Id185</v>
      </c>
      <c r="B2155" s="47">
        <f>IF('Hospitalisation Details'!B2155="?",AVERAGE('Hospitalisation Details'!$B$2:$B$2344),'Hospitalisation Details'!B2155)</f>
        <v>1973</v>
      </c>
      <c r="C2155" s="79" t="str">
        <f>IF(OR(('Hospitalisation Details'!C2155="?"),ISBLANK('Hospitalisation Details'!C2155:C4497)),"Sep",'Hospitalisation Details'!C2155)</f>
        <v>Aug</v>
      </c>
      <c r="D2155" s="70">
        <v>9</v>
      </c>
      <c r="E2155" s="47" t="s">
        <v>2188</v>
      </c>
      <c r="F2155" s="80" t="s">
        <v>7994</v>
      </c>
      <c r="G2155" s="70">
        <v>49</v>
      </c>
      <c r="H2155" s="47">
        <v>0</v>
      </c>
      <c r="I2155" s="48">
        <v>36541.550000000003</v>
      </c>
      <c r="J2155" s="47" t="s">
        <v>11</v>
      </c>
      <c r="K2155" s="47" t="s">
        <v>12</v>
      </c>
      <c r="L2155" s="47" t="s">
        <v>42</v>
      </c>
      <c r="M2155" s="20"/>
    </row>
    <row r="2156" spans="1:13" x14ac:dyDescent="0.25">
      <c r="A2156" s="47" t="str">
        <f>IF('Hospitalisation Details'!A2156:A4498="?","Unidentified",'Hospitalisation Details'!A2156)</f>
        <v>Id184</v>
      </c>
      <c r="B2156" s="47">
        <f>IF('Hospitalisation Details'!B2156="?",AVERAGE('Hospitalisation Details'!$B$2:$B$2344),'Hospitalisation Details'!B2156)</f>
        <v>1992</v>
      </c>
      <c r="C2156" s="79" t="str">
        <f>IF(OR(('Hospitalisation Details'!C2156="?"),ISBLANK('Hospitalisation Details'!C2156:C4498)),"Sep",'Hospitalisation Details'!C2156)</f>
        <v>Oct</v>
      </c>
      <c r="D2156" s="70">
        <v>9</v>
      </c>
      <c r="E2156" s="47" t="s">
        <v>2189</v>
      </c>
      <c r="F2156" s="80" t="s">
        <v>6564</v>
      </c>
      <c r="G2156" s="70">
        <v>30</v>
      </c>
      <c r="H2156" s="47">
        <v>0</v>
      </c>
      <c r="I2156" s="48">
        <v>36572.800000000003</v>
      </c>
      <c r="J2156" s="47" t="s">
        <v>16</v>
      </c>
      <c r="K2156" s="47" t="s">
        <v>11</v>
      </c>
      <c r="L2156" s="47" t="s">
        <v>42</v>
      </c>
      <c r="M2156" s="20"/>
    </row>
    <row r="2157" spans="1:13" x14ac:dyDescent="0.25">
      <c r="A2157" s="47" t="str">
        <f>IF('Hospitalisation Details'!A2157:A4499="?","Unidentified",'Hospitalisation Details'!A2157)</f>
        <v>Id183</v>
      </c>
      <c r="B2157" s="47">
        <f>IF('Hospitalisation Details'!B2157="?",AVERAGE('Hospitalisation Details'!$B$2:$B$2344),'Hospitalisation Details'!B2157)</f>
        <v>1961</v>
      </c>
      <c r="C2157" s="79" t="str">
        <f>IF(OR(('Hospitalisation Details'!C2157="?"),ISBLANK('Hospitalisation Details'!C2157:C4499)),"Sep",'Hospitalisation Details'!C2157)</f>
        <v>Jul</v>
      </c>
      <c r="D2157" s="70">
        <v>29</v>
      </c>
      <c r="E2157" s="47" t="s">
        <v>2190</v>
      </c>
      <c r="F2157" s="80" t="s">
        <v>7995</v>
      </c>
      <c r="G2157" s="70">
        <v>61</v>
      </c>
      <c r="H2157" s="47">
        <v>4</v>
      </c>
      <c r="I2157" s="48">
        <v>36580.28</v>
      </c>
      <c r="J2157" s="47" t="s">
        <v>11</v>
      </c>
      <c r="K2157" s="47" t="s">
        <v>11</v>
      </c>
      <c r="L2157" s="47" t="s">
        <v>13</v>
      </c>
      <c r="M2157" s="20"/>
    </row>
    <row r="2158" spans="1:13" x14ac:dyDescent="0.25">
      <c r="A2158" s="47" t="str">
        <f>IF('Hospitalisation Details'!A2158:A4500="?","Unidentified",'Hospitalisation Details'!A2158)</f>
        <v>Id182</v>
      </c>
      <c r="B2158" s="47">
        <f>IF('Hospitalisation Details'!B2158="?",AVERAGE('Hospitalisation Details'!$B$2:$B$2344),'Hospitalisation Details'!B2158)</f>
        <v>1970</v>
      </c>
      <c r="C2158" s="79" t="str">
        <f>IF(OR(('Hospitalisation Details'!C2158="?"),ISBLANK('Hospitalisation Details'!C2158:C4500)),"Sep",'Hospitalisation Details'!C2158)</f>
        <v>Jul</v>
      </c>
      <c r="D2158" s="70">
        <v>14</v>
      </c>
      <c r="E2158" s="47" t="s">
        <v>2191</v>
      </c>
      <c r="F2158" s="80" t="s">
        <v>7996</v>
      </c>
      <c r="G2158" s="70">
        <v>52</v>
      </c>
      <c r="H2158" s="47">
        <v>0</v>
      </c>
      <c r="I2158" s="48">
        <v>36786.370000000003</v>
      </c>
      <c r="J2158" s="47" t="s">
        <v>16</v>
      </c>
      <c r="K2158" s="47" t="s">
        <v>16</v>
      </c>
      <c r="L2158" s="47" t="s">
        <v>42</v>
      </c>
      <c r="M2158" s="20"/>
    </row>
    <row r="2159" spans="1:13" x14ac:dyDescent="0.25">
      <c r="A2159" s="47" t="str">
        <f>IF('Hospitalisation Details'!A2159:A4501="?","Unidentified",'Hospitalisation Details'!A2159)</f>
        <v>Id181</v>
      </c>
      <c r="B2159" s="47">
        <f>IF('Hospitalisation Details'!B2159="?",AVERAGE('Hospitalisation Details'!$B$2:$B$2344),'Hospitalisation Details'!B2159)</f>
        <v>1965</v>
      </c>
      <c r="C2159" s="79" t="str">
        <f>IF(OR(('Hospitalisation Details'!C2159="?"),ISBLANK('Hospitalisation Details'!C2159:C4501)),"Sep",'Hospitalisation Details'!C2159)</f>
        <v>Dec</v>
      </c>
      <c r="D2159" s="70">
        <v>28</v>
      </c>
      <c r="E2159" s="47" t="s">
        <v>2192</v>
      </c>
      <c r="F2159" s="80" t="s">
        <v>7997</v>
      </c>
      <c r="G2159" s="70">
        <v>57</v>
      </c>
      <c r="H2159" s="47">
        <v>0</v>
      </c>
      <c r="I2159" s="48">
        <v>36795.29</v>
      </c>
      <c r="J2159" s="47" t="s">
        <v>11</v>
      </c>
      <c r="K2159" s="47" t="s">
        <v>16</v>
      </c>
      <c r="L2159" s="47" t="s">
        <v>42</v>
      </c>
      <c r="M2159" s="20"/>
    </row>
    <row r="2160" spans="1:13" x14ac:dyDescent="0.25">
      <c r="A2160" s="47" t="str">
        <f>IF('Hospitalisation Details'!A2160:A4502="?","Unidentified",'Hospitalisation Details'!A2160)</f>
        <v>Id180</v>
      </c>
      <c r="B2160" s="47">
        <f>IF('Hospitalisation Details'!B2160="?",AVERAGE('Hospitalisation Details'!$B$2:$B$2344),'Hospitalisation Details'!B2160)</f>
        <v>1992</v>
      </c>
      <c r="C2160" s="79" t="str">
        <f>IF(OR(('Hospitalisation Details'!C2160="?"),ISBLANK('Hospitalisation Details'!C2160:C4502)),"Sep",'Hospitalisation Details'!C2160)</f>
        <v>Oct</v>
      </c>
      <c r="D2160" s="70">
        <v>6</v>
      </c>
      <c r="E2160" s="47" t="s">
        <v>2193</v>
      </c>
      <c r="F2160" s="80" t="s">
        <v>6132</v>
      </c>
      <c r="G2160" s="70">
        <v>30</v>
      </c>
      <c r="H2160" s="47">
        <v>0</v>
      </c>
      <c r="I2160" s="48">
        <v>36837.47</v>
      </c>
      <c r="J2160" s="47" t="s">
        <v>16</v>
      </c>
      <c r="K2160" s="47" t="s">
        <v>11</v>
      </c>
      <c r="L2160" s="47" t="s">
        <v>42</v>
      </c>
      <c r="M2160" s="20"/>
    </row>
    <row r="2161" spans="1:13" x14ac:dyDescent="0.25">
      <c r="A2161" s="47" t="str">
        <f>IF('Hospitalisation Details'!A2161:A4503="?","Unidentified",'Hospitalisation Details'!A2161)</f>
        <v>Id179</v>
      </c>
      <c r="B2161" s="47">
        <f>IF('Hospitalisation Details'!B2161="?",AVERAGE('Hospitalisation Details'!$B$2:$B$2344),'Hospitalisation Details'!B2161)</f>
        <v>1992</v>
      </c>
      <c r="C2161" s="79" t="str">
        <f>IF(OR(('Hospitalisation Details'!C2161="?"),ISBLANK('Hospitalisation Details'!C2161:C4503)),"Sep",'Hospitalisation Details'!C2161)</f>
        <v>Jul</v>
      </c>
      <c r="D2161" s="70">
        <v>4</v>
      </c>
      <c r="E2161" s="47" t="s">
        <v>2194</v>
      </c>
      <c r="F2161" s="80" t="s">
        <v>7998</v>
      </c>
      <c r="G2161" s="70">
        <v>30</v>
      </c>
      <c r="H2161" s="47">
        <v>0</v>
      </c>
      <c r="I2161" s="48">
        <v>36837.47</v>
      </c>
      <c r="J2161" s="47" t="s">
        <v>11</v>
      </c>
      <c r="K2161" s="47" t="s">
        <v>12</v>
      </c>
      <c r="L2161" s="47" t="s">
        <v>42</v>
      </c>
      <c r="M2161" s="20"/>
    </row>
    <row r="2162" spans="1:13" x14ac:dyDescent="0.25">
      <c r="A2162" s="47" t="str">
        <f>IF('Hospitalisation Details'!A2162:A4504="?","Unidentified",'Hospitalisation Details'!A2162)</f>
        <v>Id178</v>
      </c>
      <c r="B2162" s="47">
        <f>IF('Hospitalisation Details'!B2162="?",AVERAGE('Hospitalisation Details'!$B$2:$B$2344),'Hospitalisation Details'!B2162)</f>
        <v>1972</v>
      </c>
      <c r="C2162" s="79" t="str">
        <f>IF(OR(('Hospitalisation Details'!C2162="?"),ISBLANK('Hospitalisation Details'!C2162:C4504)),"Sep",'Hospitalisation Details'!C2162)</f>
        <v>Dec</v>
      </c>
      <c r="D2162" s="70">
        <v>5</v>
      </c>
      <c r="E2162" s="47" t="s">
        <v>2195</v>
      </c>
      <c r="F2162" s="80" t="s">
        <v>7999</v>
      </c>
      <c r="G2162" s="70">
        <v>50</v>
      </c>
      <c r="H2162" s="47">
        <v>0</v>
      </c>
      <c r="I2162" s="48">
        <v>36889.99</v>
      </c>
      <c r="J2162" s="47" t="s">
        <v>16</v>
      </c>
      <c r="K2162" s="47" t="s">
        <v>12</v>
      </c>
      <c r="L2162" s="47" t="s">
        <v>42</v>
      </c>
      <c r="M2162" s="20"/>
    </row>
    <row r="2163" spans="1:13" x14ac:dyDescent="0.25">
      <c r="A2163" s="47" t="str">
        <f>IF('Hospitalisation Details'!A2163:A4505="?","Unidentified",'Hospitalisation Details'!A2163)</f>
        <v>Id177</v>
      </c>
      <c r="B2163" s="47">
        <f>IF('Hospitalisation Details'!B2163="?",AVERAGE('Hospitalisation Details'!$B$2:$B$2344),'Hospitalisation Details'!B2163)</f>
        <v>2003</v>
      </c>
      <c r="C2163" s="79" t="str">
        <f>IF(OR(('Hospitalisation Details'!C2163="?"),ISBLANK('Hospitalisation Details'!C2163:C4505)),"Sep",'Hospitalisation Details'!C2163)</f>
        <v>Jun</v>
      </c>
      <c r="D2163" s="70">
        <v>21</v>
      </c>
      <c r="E2163" s="47" t="s">
        <v>2196</v>
      </c>
      <c r="F2163" s="80" t="s">
        <v>8000</v>
      </c>
      <c r="G2163" s="70">
        <v>19</v>
      </c>
      <c r="H2163" s="47">
        <v>0</v>
      </c>
      <c r="I2163" s="48">
        <v>36898.730000000003</v>
      </c>
      <c r="J2163" s="47" t="s">
        <v>11</v>
      </c>
      <c r="K2163" s="47" t="s">
        <v>16</v>
      </c>
      <c r="L2163" s="47" t="s">
        <v>23</v>
      </c>
      <c r="M2163" s="20"/>
    </row>
    <row r="2164" spans="1:13" x14ac:dyDescent="0.25">
      <c r="A2164" s="47" t="str">
        <f>IF('Hospitalisation Details'!A2164:A4506="?","Unidentified",'Hospitalisation Details'!A2164)</f>
        <v>Id176</v>
      </c>
      <c r="B2164" s="47">
        <f>IF('Hospitalisation Details'!B2164="?",AVERAGE('Hospitalisation Details'!$B$2:$B$2344),'Hospitalisation Details'!B2164)</f>
        <v>1963</v>
      </c>
      <c r="C2164" s="79" t="str">
        <f>IF(OR(('Hospitalisation Details'!C2164="?"),ISBLANK('Hospitalisation Details'!C2164:C4506)),"Sep",'Hospitalisation Details'!C2164)</f>
        <v>Jul</v>
      </c>
      <c r="D2164" s="70">
        <v>24</v>
      </c>
      <c r="E2164" s="47" t="s">
        <v>2197</v>
      </c>
      <c r="F2164" s="80" t="s">
        <v>8001</v>
      </c>
      <c r="G2164" s="70">
        <v>59</v>
      </c>
      <c r="H2164" s="47">
        <v>2</v>
      </c>
      <c r="I2164" s="48">
        <v>36910.61</v>
      </c>
      <c r="J2164" s="47" t="s">
        <v>11</v>
      </c>
      <c r="K2164" s="47" t="s">
        <v>11</v>
      </c>
      <c r="L2164" s="47" t="s">
        <v>42</v>
      </c>
      <c r="M2164" s="20"/>
    </row>
    <row r="2165" spans="1:13" x14ac:dyDescent="0.25">
      <c r="A2165" s="47" t="str">
        <f>IF('Hospitalisation Details'!A2165:A4507="?","Unidentified",'Hospitalisation Details'!A2165)</f>
        <v>Id175</v>
      </c>
      <c r="B2165" s="47">
        <f>IF('Hospitalisation Details'!B2165="?",AVERAGE('Hospitalisation Details'!$B$2:$B$2344),'Hospitalisation Details'!B2165)</f>
        <v>1991</v>
      </c>
      <c r="C2165" s="79" t="str">
        <f>IF(OR(('Hospitalisation Details'!C2165="?"),ISBLANK('Hospitalisation Details'!C2165:C4507)),"Sep",'Hospitalisation Details'!C2165)</f>
        <v>Jun</v>
      </c>
      <c r="D2165" s="70">
        <v>10</v>
      </c>
      <c r="E2165" s="47" t="s">
        <v>2198</v>
      </c>
      <c r="F2165" s="80" t="s">
        <v>8002</v>
      </c>
      <c r="G2165" s="70">
        <v>31</v>
      </c>
      <c r="H2165" s="47">
        <v>3</v>
      </c>
      <c r="I2165" s="48">
        <v>36911.99</v>
      </c>
      <c r="J2165" s="47" t="s">
        <v>11</v>
      </c>
      <c r="K2165" s="47" t="s">
        <v>11</v>
      </c>
      <c r="L2165" s="47" t="s">
        <v>42</v>
      </c>
      <c r="M2165" s="20"/>
    </row>
    <row r="2166" spans="1:13" x14ac:dyDescent="0.25">
      <c r="A2166" s="47" t="str">
        <f>IF('Hospitalisation Details'!A2166:A4508="?","Unidentified",'Hospitalisation Details'!A2166)</f>
        <v>Id174</v>
      </c>
      <c r="B2166" s="47">
        <f>IF('Hospitalisation Details'!B2166="?",AVERAGE('Hospitalisation Details'!$B$2:$B$2344),'Hospitalisation Details'!B2166)</f>
        <v>1968</v>
      </c>
      <c r="C2166" s="79" t="str">
        <f>IF(OR(('Hospitalisation Details'!C2166="?"),ISBLANK('Hospitalisation Details'!C2166:C4508)),"Sep",'Hospitalisation Details'!C2166)</f>
        <v>Oct</v>
      </c>
      <c r="D2166" s="70">
        <v>22</v>
      </c>
      <c r="E2166" s="47" t="s">
        <v>2199</v>
      </c>
      <c r="F2166" s="80" t="s">
        <v>8003</v>
      </c>
      <c r="G2166" s="70">
        <v>54</v>
      </c>
      <c r="H2166" s="47">
        <v>0</v>
      </c>
      <c r="I2166" s="48">
        <v>36922.61</v>
      </c>
      <c r="J2166" s="47" t="s">
        <v>11</v>
      </c>
      <c r="K2166" s="47" t="s">
        <v>16</v>
      </c>
      <c r="L2166" s="47" t="s">
        <v>42</v>
      </c>
      <c r="M2166" s="20"/>
    </row>
    <row r="2167" spans="1:13" x14ac:dyDescent="0.25">
      <c r="A2167" s="47" t="str">
        <f>IF('Hospitalisation Details'!A2167:A4509="?","Unidentified",'Hospitalisation Details'!A2167)</f>
        <v>Id173</v>
      </c>
      <c r="B2167" s="47">
        <f>IF('Hospitalisation Details'!B2167="?",AVERAGE('Hospitalisation Details'!$B$2:$B$2344),'Hospitalisation Details'!B2167)</f>
        <v>1977</v>
      </c>
      <c r="C2167" s="79" t="str">
        <f>IF(OR(('Hospitalisation Details'!C2167="?"),ISBLANK('Hospitalisation Details'!C2167:C4509)),"Sep",'Hospitalisation Details'!C2167)</f>
        <v>Aug</v>
      </c>
      <c r="D2167" s="70">
        <v>13</v>
      </c>
      <c r="E2167" s="47" t="s">
        <v>2200</v>
      </c>
      <c r="F2167" s="80" t="s">
        <v>8004</v>
      </c>
      <c r="G2167" s="70">
        <v>45</v>
      </c>
      <c r="H2167" s="47">
        <v>2</v>
      </c>
      <c r="I2167" s="48">
        <v>36935.64</v>
      </c>
      <c r="J2167" s="47" t="s">
        <v>11</v>
      </c>
      <c r="K2167" s="47" t="s">
        <v>16</v>
      </c>
      <c r="L2167" s="47" t="s">
        <v>42</v>
      </c>
      <c r="M2167" s="20"/>
    </row>
    <row r="2168" spans="1:13" x14ac:dyDescent="0.25">
      <c r="A2168" s="47" t="str">
        <f>IF('Hospitalisation Details'!A2168:A4510="?","Unidentified",'Hospitalisation Details'!A2168)</f>
        <v>Id172</v>
      </c>
      <c r="B2168" s="47">
        <f>IF('Hospitalisation Details'!B2168="?",AVERAGE('Hospitalisation Details'!$B$2:$B$2344),'Hospitalisation Details'!B2168)</f>
        <v>1992</v>
      </c>
      <c r="C2168" s="79" t="str">
        <f>IF(OR(('Hospitalisation Details'!C2168="?"),ISBLANK('Hospitalisation Details'!C2168:C4510)),"Sep",'Hospitalisation Details'!C2168)</f>
        <v>Aug</v>
      </c>
      <c r="D2168" s="70">
        <v>25</v>
      </c>
      <c r="E2168" s="47" t="s">
        <v>2201</v>
      </c>
      <c r="F2168" s="80" t="s">
        <v>8005</v>
      </c>
      <c r="G2168" s="70">
        <v>30</v>
      </c>
      <c r="H2168" s="47">
        <v>0</v>
      </c>
      <c r="I2168" s="48">
        <v>36950.26</v>
      </c>
      <c r="J2168" s="47" t="s">
        <v>16</v>
      </c>
      <c r="K2168" s="47" t="s">
        <v>16</v>
      </c>
      <c r="L2168" s="47" t="s">
        <v>13</v>
      </c>
      <c r="M2168" s="20"/>
    </row>
    <row r="2169" spans="1:13" x14ac:dyDescent="0.25">
      <c r="A2169" s="47" t="str">
        <f>IF('Hospitalisation Details'!A2169:A4511="?","Unidentified",'Hospitalisation Details'!A2169)</f>
        <v>Id171</v>
      </c>
      <c r="B2169" s="47">
        <f>IF('Hospitalisation Details'!B2169="?",AVERAGE('Hospitalisation Details'!$B$2:$B$2344),'Hospitalisation Details'!B2169)</f>
        <v>1992</v>
      </c>
      <c r="C2169" s="79" t="str">
        <f>IF(OR(('Hospitalisation Details'!C2169="?"),ISBLANK('Hospitalisation Details'!C2169:C4511)),"Sep",'Hospitalisation Details'!C2169)</f>
        <v>Sep</v>
      </c>
      <c r="D2169" s="70">
        <v>13</v>
      </c>
      <c r="E2169" s="47" t="s">
        <v>2202</v>
      </c>
      <c r="F2169" s="80" t="s">
        <v>6073</v>
      </c>
      <c r="G2169" s="70">
        <v>30</v>
      </c>
      <c r="H2169" s="47">
        <v>0</v>
      </c>
      <c r="I2169" s="48">
        <v>36976.449999999997</v>
      </c>
      <c r="J2169" s="47" t="s">
        <v>11</v>
      </c>
      <c r="K2169" s="47" t="s">
        <v>12</v>
      </c>
      <c r="L2169" s="47" t="s">
        <v>42</v>
      </c>
      <c r="M2169" s="20"/>
    </row>
    <row r="2170" spans="1:13" x14ac:dyDescent="0.25">
      <c r="A2170" s="47" t="str">
        <f>IF('Hospitalisation Details'!A2170:A4512="?","Unidentified",'Hospitalisation Details'!A2170)</f>
        <v>Id170</v>
      </c>
      <c r="B2170" s="47">
        <f>IF('Hospitalisation Details'!B2170="?",AVERAGE('Hospitalisation Details'!$B$2:$B$2344),'Hospitalisation Details'!B2170)</f>
        <v>1991</v>
      </c>
      <c r="C2170" s="79" t="str">
        <f>IF(OR(('Hospitalisation Details'!C2170="?"),ISBLANK('Hospitalisation Details'!C2170:C4512)),"Sep",'Hospitalisation Details'!C2170)</f>
        <v>Nov</v>
      </c>
      <c r="D2170" s="70">
        <v>1</v>
      </c>
      <c r="E2170" s="47" t="s">
        <v>2203</v>
      </c>
      <c r="F2170" s="80" t="s">
        <v>8006</v>
      </c>
      <c r="G2170" s="70">
        <v>31</v>
      </c>
      <c r="H2170" s="47">
        <v>3</v>
      </c>
      <c r="I2170" s="48">
        <v>37040.879999999997</v>
      </c>
      <c r="J2170" s="47" t="s">
        <v>11</v>
      </c>
      <c r="K2170" s="47" t="s">
        <v>11</v>
      </c>
      <c r="L2170" s="47" t="s">
        <v>42</v>
      </c>
      <c r="M2170" s="20"/>
    </row>
    <row r="2171" spans="1:13" x14ac:dyDescent="0.25">
      <c r="A2171" s="47" t="str">
        <f>IF('Hospitalisation Details'!A2171:A4513="?","Unidentified",'Hospitalisation Details'!A2171)</f>
        <v>Id169</v>
      </c>
      <c r="B2171" s="47">
        <f>IF('Hospitalisation Details'!B2171="?",AVERAGE('Hospitalisation Details'!$B$2:$B$2344),'Hospitalisation Details'!B2171)</f>
        <v>1988</v>
      </c>
      <c r="C2171" s="79" t="str">
        <f>IF(OR(('Hospitalisation Details'!C2171="?"),ISBLANK('Hospitalisation Details'!C2171:C4513)),"Sep",'Hospitalisation Details'!C2171)</f>
        <v>Dec</v>
      </c>
      <c r="D2171" s="70">
        <v>17</v>
      </c>
      <c r="E2171" s="47" t="s">
        <v>2204</v>
      </c>
      <c r="F2171" s="80" t="s">
        <v>7633</v>
      </c>
      <c r="G2171" s="70">
        <v>34</v>
      </c>
      <c r="H2171" s="47">
        <v>3</v>
      </c>
      <c r="I2171" s="48">
        <v>37076.370000000003</v>
      </c>
      <c r="J2171" s="47" t="s">
        <v>11</v>
      </c>
      <c r="K2171" s="47" t="s">
        <v>16</v>
      </c>
      <c r="L2171" s="47" t="s">
        <v>42</v>
      </c>
      <c r="M2171" s="20"/>
    </row>
    <row r="2172" spans="1:13" x14ac:dyDescent="0.25">
      <c r="A2172" s="47" t="str">
        <f>IF('Hospitalisation Details'!A2172:A4514="?","Unidentified",'Hospitalisation Details'!A2172)</f>
        <v>Id168</v>
      </c>
      <c r="B2172" s="47">
        <f>IF('Hospitalisation Details'!B2172="?",AVERAGE('Hospitalisation Details'!$B$2:$B$2344),'Hospitalisation Details'!B2172)</f>
        <v>1989</v>
      </c>
      <c r="C2172" s="79" t="str">
        <f>IF(OR(('Hospitalisation Details'!C2172="?"),ISBLANK('Hospitalisation Details'!C2172:C4514)),"Sep",'Hospitalisation Details'!C2172)</f>
        <v>Jun</v>
      </c>
      <c r="D2172" s="70">
        <v>10</v>
      </c>
      <c r="E2172" s="47" t="s">
        <v>2205</v>
      </c>
      <c r="F2172" s="80" t="s">
        <v>8007</v>
      </c>
      <c r="G2172" s="70">
        <v>33</v>
      </c>
      <c r="H2172" s="47">
        <v>0</v>
      </c>
      <c r="I2172" s="48">
        <v>37079.370000000003</v>
      </c>
      <c r="J2172" s="47" t="s">
        <v>11</v>
      </c>
      <c r="K2172" s="47" t="s">
        <v>12</v>
      </c>
      <c r="L2172" s="47" t="s">
        <v>42</v>
      </c>
      <c r="M2172" s="20"/>
    </row>
    <row r="2173" spans="1:13" x14ac:dyDescent="0.25">
      <c r="A2173" s="47" t="str">
        <f>IF('Hospitalisation Details'!A2173:A4515="?","Unidentified",'Hospitalisation Details'!A2173)</f>
        <v>Id167</v>
      </c>
      <c r="B2173" s="47">
        <f>IF('Hospitalisation Details'!B2173="?",AVERAGE('Hospitalisation Details'!$B$2:$B$2344),'Hospitalisation Details'!B2173)</f>
        <v>1995</v>
      </c>
      <c r="C2173" s="79" t="str">
        <f>IF(OR(('Hospitalisation Details'!C2173="?"),ISBLANK('Hospitalisation Details'!C2173:C4515)),"Sep",'Hospitalisation Details'!C2173)</f>
        <v>Oct</v>
      </c>
      <c r="D2173" s="70">
        <v>30</v>
      </c>
      <c r="E2173" s="47" t="s">
        <v>2206</v>
      </c>
      <c r="F2173" s="80" t="s">
        <v>7954</v>
      </c>
      <c r="G2173" s="70">
        <v>27</v>
      </c>
      <c r="H2173" s="47">
        <v>0</v>
      </c>
      <c r="I2173" s="48">
        <v>37133.9</v>
      </c>
      <c r="J2173" s="47" t="s">
        <v>11</v>
      </c>
      <c r="K2173" s="47" t="s">
        <v>11</v>
      </c>
      <c r="L2173" s="47" t="s">
        <v>13</v>
      </c>
      <c r="M2173" s="20"/>
    </row>
    <row r="2174" spans="1:13" x14ac:dyDescent="0.25">
      <c r="A2174" s="47" t="str">
        <f>IF('Hospitalisation Details'!A2174:A4516="?","Unidentified",'Hospitalisation Details'!A2174)</f>
        <v>Id166</v>
      </c>
      <c r="B2174" s="47">
        <f>IF('Hospitalisation Details'!B2174="?",AVERAGE('Hospitalisation Details'!$B$2:$B$2344),'Hospitalisation Details'!B2174)</f>
        <v>2000</v>
      </c>
      <c r="C2174" s="79" t="str">
        <f>IF(OR(('Hospitalisation Details'!C2174="?"),ISBLANK('Hospitalisation Details'!C2174:C4516)),"Sep",'Hospitalisation Details'!C2174)</f>
        <v>Sep</v>
      </c>
      <c r="D2174" s="70">
        <v>5</v>
      </c>
      <c r="E2174" s="47" t="s">
        <v>2207</v>
      </c>
      <c r="F2174" s="80" t="s">
        <v>8008</v>
      </c>
      <c r="G2174" s="70">
        <v>22</v>
      </c>
      <c r="H2174" s="47">
        <v>1</v>
      </c>
      <c r="I2174" s="48">
        <v>37165.160000000003</v>
      </c>
      <c r="J2174" s="47" t="s">
        <v>16</v>
      </c>
      <c r="K2174" s="47" t="s">
        <v>12</v>
      </c>
      <c r="L2174" s="47" t="s">
        <v>6582</v>
      </c>
      <c r="M2174" s="20"/>
    </row>
    <row r="2175" spans="1:13" x14ac:dyDescent="0.25">
      <c r="A2175" s="47" t="str">
        <f>IF('Hospitalisation Details'!A2175:A4517="?","Unidentified",'Hospitalisation Details'!A2175)</f>
        <v>Id165</v>
      </c>
      <c r="B2175" s="47">
        <f>IF('Hospitalisation Details'!B2175="?",AVERAGE('Hospitalisation Details'!$B$2:$B$2344),'Hospitalisation Details'!B2175)</f>
        <v>1990</v>
      </c>
      <c r="C2175" s="79" t="str">
        <f>IF(OR(('Hospitalisation Details'!C2175="?"),ISBLANK('Hospitalisation Details'!C2175:C4517)),"Sep",'Hospitalisation Details'!C2175)</f>
        <v>Oct</v>
      </c>
      <c r="D2175" s="70">
        <v>17</v>
      </c>
      <c r="E2175" s="47" t="s">
        <v>2208</v>
      </c>
      <c r="F2175" s="80" t="s">
        <v>8009</v>
      </c>
      <c r="G2175" s="70">
        <v>32</v>
      </c>
      <c r="H2175" s="47">
        <v>3</v>
      </c>
      <c r="I2175" s="48">
        <v>37251.22</v>
      </c>
      <c r="J2175" s="47" t="s">
        <v>11</v>
      </c>
      <c r="K2175" s="47" t="s">
        <v>11</v>
      </c>
      <c r="L2175" s="47" t="s">
        <v>42</v>
      </c>
      <c r="M2175" s="20"/>
    </row>
    <row r="2176" spans="1:13" x14ac:dyDescent="0.25">
      <c r="A2176" s="47" t="str">
        <f>IF('Hospitalisation Details'!A2176:A4518="?","Unidentified",'Hospitalisation Details'!A2176)</f>
        <v>Id164</v>
      </c>
      <c r="B2176" s="47">
        <f>IF('Hospitalisation Details'!B2176="?",AVERAGE('Hospitalisation Details'!$B$2:$B$2344),'Hospitalisation Details'!B2176)</f>
        <v>1985</v>
      </c>
      <c r="C2176" s="79" t="str">
        <f>IF(OR(('Hospitalisation Details'!C2176="?"),ISBLANK('Hospitalisation Details'!C2176:C4518)),"Sep",'Hospitalisation Details'!C2176)</f>
        <v>Nov</v>
      </c>
      <c r="D2176" s="70">
        <v>17</v>
      </c>
      <c r="E2176" s="47" t="s">
        <v>2209</v>
      </c>
      <c r="F2176" s="80" t="s">
        <v>8010</v>
      </c>
      <c r="G2176" s="70">
        <v>37</v>
      </c>
      <c r="H2176" s="47">
        <v>0</v>
      </c>
      <c r="I2176" s="48">
        <v>37270.15</v>
      </c>
      <c r="J2176" s="47" t="s">
        <v>11</v>
      </c>
      <c r="K2176" s="47" t="s">
        <v>16</v>
      </c>
      <c r="L2176" s="47" t="s">
        <v>247</v>
      </c>
      <c r="M2176" s="20"/>
    </row>
    <row r="2177" spans="1:13" x14ac:dyDescent="0.25">
      <c r="A2177" s="47" t="str">
        <f>IF('Hospitalisation Details'!A2177:A4519="?","Unidentified",'Hospitalisation Details'!A2177)</f>
        <v>Id163</v>
      </c>
      <c r="B2177" s="47">
        <f>IF('Hospitalisation Details'!B2177="?",AVERAGE('Hospitalisation Details'!$B$2:$B$2344),'Hospitalisation Details'!B2177)</f>
        <v>1975</v>
      </c>
      <c r="C2177" s="79" t="str">
        <f>IF(OR(('Hospitalisation Details'!C2177="?"),ISBLANK('Hospitalisation Details'!C2177:C4519)),"Sep",'Hospitalisation Details'!C2177)</f>
        <v>Nov</v>
      </c>
      <c r="D2177" s="70">
        <v>9</v>
      </c>
      <c r="E2177" s="47" t="s">
        <v>2210</v>
      </c>
      <c r="F2177" s="80" t="s">
        <v>8011</v>
      </c>
      <c r="G2177" s="70">
        <v>47</v>
      </c>
      <c r="H2177" s="47">
        <v>1</v>
      </c>
      <c r="I2177" s="48">
        <v>37272.339999999997</v>
      </c>
      <c r="J2177" s="47" t="s">
        <v>11</v>
      </c>
      <c r="K2177" s="47" t="s">
        <v>12</v>
      </c>
      <c r="L2177" s="47" t="s">
        <v>42</v>
      </c>
      <c r="M2177" s="20"/>
    </row>
    <row r="2178" spans="1:13" x14ac:dyDescent="0.25">
      <c r="A2178" s="47" t="str">
        <f>IF('Hospitalisation Details'!A2178:A4520="?","Unidentified",'Hospitalisation Details'!A2178)</f>
        <v>Id162</v>
      </c>
      <c r="B2178" s="47">
        <f>IF('Hospitalisation Details'!B2178="?",AVERAGE('Hospitalisation Details'!$B$2:$B$2344),'Hospitalisation Details'!B2178)</f>
        <v>1969</v>
      </c>
      <c r="C2178" s="79" t="str">
        <f>IF(OR(('Hospitalisation Details'!C2178="?"),ISBLANK('Hospitalisation Details'!C2178:C4520)),"Sep",'Hospitalisation Details'!C2178)</f>
        <v>Oct</v>
      </c>
      <c r="D2178" s="70">
        <v>30</v>
      </c>
      <c r="E2178" s="47" t="s">
        <v>2211</v>
      </c>
      <c r="F2178" s="80" t="s">
        <v>7936</v>
      </c>
      <c r="G2178" s="70">
        <v>53</v>
      </c>
      <c r="H2178" s="47">
        <v>0</v>
      </c>
      <c r="I2178" s="48">
        <v>37277.269999999997</v>
      </c>
      <c r="J2178" s="47" t="s">
        <v>16</v>
      </c>
      <c r="K2178" s="47" t="s">
        <v>12</v>
      </c>
      <c r="L2178" s="47" t="s">
        <v>42</v>
      </c>
      <c r="M2178" s="20"/>
    </row>
    <row r="2179" spans="1:13" x14ac:dyDescent="0.25">
      <c r="A2179" s="47" t="str">
        <f>IF('Hospitalisation Details'!A2179:A4521="?","Unidentified",'Hospitalisation Details'!A2179)</f>
        <v>Id161</v>
      </c>
      <c r="B2179" s="47">
        <f>IF('Hospitalisation Details'!B2179="?",AVERAGE('Hospitalisation Details'!$B$2:$B$2344),'Hospitalisation Details'!B2179)</f>
        <v>1979</v>
      </c>
      <c r="C2179" s="79" t="str">
        <f>IF(OR(('Hospitalisation Details'!C2179="?"),ISBLANK('Hospitalisation Details'!C2179:C4521)),"Sep",'Hospitalisation Details'!C2179)</f>
        <v>Aug</v>
      </c>
      <c r="D2179" s="70">
        <v>3</v>
      </c>
      <c r="E2179" s="47" t="s">
        <v>2212</v>
      </c>
      <c r="F2179" s="80" t="s">
        <v>8012</v>
      </c>
      <c r="G2179" s="70">
        <v>43</v>
      </c>
      <c r="H2179" s="47">
        <v>2</v>
      </c>
      <c r="I2179" s="48">
        <v>37425.94</v>
      </c>
      <c r="J2179" s="47" t="s">
        <v>11</v>
      </c>
      <c r="K2179" s="47" t="s">
        <v>16</v>
      </c>
      <c r="L2179" s="47" t="s">
        <v>42</v>
      </c>
      <c r="M2179" s="20"/>
    </row>
    <row r="2180" spans="1:13" x14ac:dyDescent="0.25">
      <c r="A2180" s="47" t="str">
        <f>IF('Hospitalisation Details'!A2180:A4522="?","Unidentified",'Hospitalisation Details'!A2180)</f>
        <v>Id160</v>
      </c>
      <c r="B2180" s="47">
        <f>IF('Hospitalisation Details'!B2180="?",AVERAGE('Hospitalisation Details'!$B$2:$B$2344),'Hospitalisation Details'!B2180)</f>
        <v>2002</v>
      </c>
      <c r="C2180" s="79" t="str">
        <f>IF(OR(('Hospitalisation Details'!C2180="?"),ISBLANK('Hospitalisation Details'!C2180:C4522)),"Sep",'Hospitalisation Details'!C2180)</f>
        <v>Sep</v>
      </c>
      <c r="D2180" s="70">
        <v>27</v>
      </c>
      <c r="E2180" s="47" t="s">
        <v>2213</v>
      </c>
      <c r="F2180" s="80" t="s">
        <v>8013</v>
      </c>
      <c r="G2180" s="70">
        <v>20</v>
      </c>
      <c r="H2180" s="47">
        <v>3</v>
      </c>
      <c r="I2180" s="48">
        <v>37465.339999999997</v>
      </c>
      <c r="J2180" s="47" t="s">
        <v>16</v>
      </c>
      <c r="K2180" s="47" t="s">
        <v>11</v>
      </c>
      <c r="L2180" s="47" t="s">
        <v>23</v>
      </c>
      <c r="M2180" s="20"/>
    </row>
    <row r="2181" spans="1:13" x14ac:dyDescent="0.25">
      <c r="A2181" s="47" t="str">
        <f>IF('Hospitalisation Details'!A2181:A4523="?","Unidentified",'Hospitalisation Details'!A2181)</f>
        <v>Id159</v>
      </c>
      <c r="B2181" s="47">
        <f>IF('Hospitalisation Details'!B2181="?",AVERAGE('Hospitalisation Details'!$B$2:$B$2344),'Hospitalisation Details'!B2181)</f>
        <v>2000</v>
      </c>
      <c r="C2181" s="79" t="str">
        <f>IF(OR(('Hospitalisation Details'!C2181="?"),ISBLANK('Hospitalisation Details'!C2181:C4523)),"Sep",'Hospitalisation Details'!C2181)</f>
        <v>Oct</v>
      </c>
      <c r="D2181" s="70">
        <v>12</v>
      </c>
      <c r="E2181" s="47" t="s">
        <v>2214</v>
      </c>
      <c r="F2181" s="80" t="s">
        <v>8014</v>
      </c>
      <c r="G2181" s="70">
        <v>22</v>
      </c>
      <c r="H2181" s="47">
        <v>2</v>
      </c>
      <c r="I2181" s="48">
        <v>37484.449999999997</v>
      </c>
      <c r="J2181" s="47" t="s">
        <v>16</v>
      </c>
      <c r="K2181" s="47" t="s">
        <v>16</v>
      </c>
      <c r="L2181" s="47" t="s">
        <v>13</v>
      </c>
      <c r="M2181" s="20"/>
    </row>
    <row r="2182" spans="1:13" x14ac:dyDescent="0.25">
      <c r="A2182" s="47" t="str">
        <f>IF('Hospitalisation Details'!A2182:A4524="?","Unidentified",'Hospitalisation Details'!A2182)</f>
        <v>Id158</v>
      </c>
      <c r="B2182" s="47">
        <f>IF('Hospitalisation Details'!B2182="?",AVERAGE('Hospitalisation Details'!$B$2:$B$2344),'Hospitalisation Details'!B2182)</f>
        <v>1990</v>
      </c>
      <c r="C2182" s="79" t="str">
        <f>IF(OR(('Hospitalisation Details'!C2182="?"),ISBLANK('Hospitalisation Details'!C2182:C4524)),"Sep",'Hospitalisation Details'!C2182)</f>
        <v>Nov</v>
      </c>
      <c r="D2182" s="70">
        <v>16</v>
      </c>
      <c r="E2182" s="47" t="s">
        <v>2215</v>
      </c>
      <c r="F2182" s="80" t="s">
        <v>8015</v>
      </c>
      <c r="G2182" s="70">
        <v>32</v>
      </c>
      <c r="H2182" s="47">
        <v>1</v>
      </c>
      <c r="I2182" s="48">
        <v>37607.53</v>
      </c>
      <c r="J2182" s="47" t="s">
        <v>16</v>
      </c>
      <c r="K2182" s="47" t="s">
        <v>11</v>
      </c>
      <c r="L2182" s="47" t="s">
        <v>166</v>
      </c>
      <c r="M2182" s="20"/>
    </row>
    <row r="2183" spans="1:13" x14ac:dyDescent="0.25">
      <c r="A2183" s="47" t="str">
        <f>IF('Hospitalisation Details'!A2183:A4525="?","Unidentified",'Hospitalisation Details'!A2183)</f>
        <v>Id157</v>
      </c>
      <c r="B2183" s="70">
        <f>IF('Hospitalisation Details'!B2183="?",AVERAGE('Hospitalisation Details'!$B$2:$B$2344),'Hospitalisation Details'!B2183)</f>
        <v>1982</v>
      </c>
      <c r="C2183" s="79" t="str">
        <f>IF(OR(('Hospitalisation Details'!C2183="?"),ISBLANK('Hospitalisation Details'!C2183:C4525)),"Sep",'Hospitalisation Details'!C2183)</f>
        <v>Jun</v>
      </c>
      <c r="D2183" s="70">
        <v>20</v>
      </c>
      <c r="E2183" s="47" t="s">
        <v>2216</v>
      </c>
      <c r="F2183" s="80" t="s">
        <v>8016</v>
      </c>
      <c r="G2183" s="70">
        <v>40</v>
      </c>
      <c r="H2183" s="47">
        <v>3</v>
      </c>
      <c r="I2183" s="48">
        <v>37650.74</v>
      </c>
      <c r="J2183" s="47" t="s">
        <v>11</v>
      </c>
      <c r="K2183" s="47" t="s">
        <v>11</v>
      </c>
      <c r="L2183" s="47" t="s">
        <v>23</v>
      </c>
      <c r="M2183" s="20"/>
    </row>
    <row r="2184" spans="1:13" x14ac:dyDescent="0.25">
      <c r="A2184" s="47" t="str">
        <f>IF('Hospitalisation Details'!A2184:A4526="?","Unidentified",'Hospitalisation Details'!A2184)</f>
        <v>Id156</v>
      </c>
      <c r="B2184" s="47">
        <f>IF('Hospitalisation Details'!B2184="?",AVERAGE('Hospitalisation Details'!$B$2:$B$2344),'Hospitalisation Details'!B2184)</f>
        <v>1970</v>
      </c>
      <c r="C2184" s="79" t="str">
        <f>IF(OR(('Hospitalisation Details'!C2184="?"),ISBLANK('Hospitalisation Details'!C2184:C4526)),"Sep",'Hospitalisation Details'!C2184)</f>
        <v>Oct</v>
      </c>
      <c r="D2184" s="70">
        <v>28</v>
      </c>
      <c r="E2184" s="47" t="s">
        <v>2217</v>
      </c>
      <c r="F2184" s="80" t="s">
        <v>7277</v>
      </c>
      <c r="G2184" s="70">
        <v>52</v>
      </c>
      <c r="H2184" s="47">
        <v>0</v>
      </c>
      <c r="I2184" s="48">
        <v>37675.06</v>
      </c>
      <c r="J2184" s="47" t="s">
        <v>11</v>
      </c>
      <c r="K2184" s="47" t="s">
        <v>12</v>
      </c>
      <c r="L2184" s="47" t="s">
        <v>42</v>
      </c>
      <c r="M2184" s="20"/>
    </row>
    <row r="2185" spans="1:13" x14ac:dyDescent="0.25">
      <c r="A2185" s="47" t="str">
        <f>IF('Hospitalisation Details'!A2185:A4527="?","Unidentified",'Hospitalisation Details'!A2185)</f>
        <v>Id155</v>
      </c>
      <c r="B2185" s="47">
        <f>IF('Hospitalisation Details'!B2185="?",AVERAGE('Hospitalisation Details'!$B$2:$B$2344),'Hospitalisation Details'!B2185)</f>
        <v>1988</v>
      </c>
      <c r="C2185" s="79" t="str">
        <f>IF(OR(('Hospitalisation Details'!C2185="?"),ISBLANK('Hospitalisation Details'!C2185:C4527)),"Sep",'Hospitalisation Details'!C2185)</f>
        <v>Oct</v>
      </c>
      <c r="D2185" s="70">
        <v>10</v>
      </c>
      <c r="E2185" s="47" t="s">
        <v>2218</v>
      </c>
      <c r="F2185" s="80" t="s">
        <v>6840</v>
      </c>
      <c r="G2185" s="70">
        <v>34</v>
      </c>
      <c r="H2185" s="47">
        <v>1</v>
      </c>
      <c r="I2185" s="48">
        <v>37701.879999999997</v>
      </c>
      <c r="J2185" s="47" t="s">
        <v>11</v>
      </c>
      <c r="K2185" s="47" t="s">
        <v>12</v>
      </c>
      <c r="L2185" s="47" t="s">
        <v>249</v>
      </c>
      <c r="M2185" s="20"/>
    </row>
    <row r="2186" spans="1:13" x14ac:dyDescent="0.25">
      <c r="A2186" s="47" t="str">
        <f>IF('Hospitalisation Details'!A2186:A4528="?","Unidentified",'Hospitalisation Details'!A2186)</f>
        <v>Id154</v>
      </c>
      <c r="B2186" s="47">
        <f>IF('Hospitalisation Details'!B2186="?",AVERAGE('Hospitalisation Details'!$B$2:$B$2344),'Hospitalisation Details'!B2186)</f>
        <v>1976</v>
      </c>
      <c r="C2186" s="79" t="str">
        <f>IF(OR(('Hospitalisation Details'!C2186="?"),ISBLANK('Hospitalisation Details'!C2186:C4528)),"Sep",'Hospitalisation Details'!C2186)</f>
        <v>Sep</v>
      </c>
      <c r="D2186" s="70">
        <v>18</v>
      </c>
      <c r="E2186" s="47" t="s">
        <v>2219</v>
      </c>
      <c r="F2186" s="80" t="s">
        <v>8017</v>
      </c>
      <c r="G2186" s="70">
        <v>46</v>
      </c>
      <c r="H2186" s="47">
        <v>2</v>
      </c>
      <c r="I2186" s="48">
        <v>37735.199999999997</v>
      </c>
      <c r="J2186" s="47" t="s">
        <v>11</v>
      </c>
      <c r="K2186" s="47" t="s">
        <v>11</v>
      </c>
      <c r="L2186" s="47" t="s">
        <v>42</v>
      </c>
      <c r="M2186" s="20"/>
    </row>
    <row r="2187" spans="1:13" x14ac:dyDescent="0.25">
      <c r="A2187" s="47" t="str">
        <f>IF('Hospitalisation Details'!A2187:A4529="?","Unidentified",'Hospitalisation Details'!A2187)</f>
        <v>Id153</v>
      </c>
      <c r="B2187" s="47">
        <f>IF('Hospitalisation Details'!B2187="?",AVERAGE('Hospitalisation Details'!$B$2:$B$2344),'Hospitalisation Details'!B2187)</f>
        <v>1986</v>
      </c>
      <c r="C2187" s="79" t="str">
        <f>IF(OR(('Hospitalisation Details'!C2187="?"),ISBLANK('Hospitalisation Details'!C2187:C4529)),"Sep",'Hospitalisation Details'!C2187)</f>
        <v>Aug</v>
      </c>
      <c r="D2187" s="70">
        <v>15</v>
      </c>
      <c r="E2187" s="47" t="s">
        <v>2220</v>
      </c>
      <c r="F2187" s="80" t="s">
        <v>8018</v>
      </c>
      <c r="G2187" s="70">
        <v>36</v>
      </c>
      <c r="H2187" s="47">
        <v>0</v>
      </c>
      <c r="I2187" s="48">
        <v>37742.58</v>
      </c>
      <c r="J2187" s="47" t="s">
        <v>16</v>
      </c>
      <c r="K2187" s="47" t="s">
        <v>16</v>
      </c>
      <c r="L2187" s="47" t="s">
        <v>13</v>
      </c>
      <c r="M2187" s="20"/>
    </row>
    <row r="2188" spans="1:13" x14ac:dyDescent="0.25">
      <c r="A2188" s="47" t="str">
        <f>IF('Hospitalisation Details'!A2188:A4530="?","Unidentified",'Hospitalisation Details'!A2188)</f>
        <v>Id152</v>
      </c>
      <c r="B2188" s="47">
        <f>IF('Hospitalisation Details'!B2188="?",AVERAGE('Hospitalisation Details'!$B$2:$B$2344),'Hospitalisation Details'!B2188)</f>
        <v>1983</v>
      </c>
      <c r="C2188" s="79" t="str">
        <f>IF(OR(('Hospitalisation Details'!C2188="?"),ISBLANK('Hospitalisation Details'!C2188:C4530)),"Sep",'Hospitalisation Details'!C2188)</f>
        <v>Jul</v>
      </c>
      <c r="D2188" s="70">
        <v>26</v>
      </c>
      <c r="E2188" s="47" t="s">
        <v>2221</v>
      </c>
      <c r="F2188" s="80" t="s">
        <v>8019</v>
      </c>
      <c r="G2188" s="70">
        <v>39</v>
      </c>
      <c r="H2188" s="47">
        <v>3</v>
      </c>
      <c r="I2188" s="48">
        <v>37800.980000000003</v>
      </c>
      <c r="J2188" s="47" t="s">
        <v>11</v>
      </c>
      <c r="K2188" s="47" t="s">
        <v>11</v>
      </c>
      <c r="L2188" s="47" t="s">
        <v>42</v>
      </c>
      <c r="M2188" s="20"/>
    </row>
    <row r="2189" spans="1:13" x14ac:dyDescent="0.25">
      <c r="A2189" s="47" t="str">
        <f>IF('Hospitalisation Details'!A2189:A4531="?","Unidentified",'Hospitalisation Details'!A2189)</f>
        <v>Id151</v>
      </c>
      <c r="B2189" s="47">
        <f>IF('Hospitalisation Details'!B2189="?",AVERAGE('Hospitalisation Details'!$B$2:$B$2344),'Hospitalisation Details'!B2189)</f>
        <v>1979</v>
      </c>
      <c r="C2189" s="79" t="str">
        <f>IF(OR(('Hospitalisation Details'!C2189="?"),ISBLANK('Hospitalisation Details'!C2189:C4531)),"Sep",'Hospitalisation Details'!C2189)</f>
        <v>Sep</v>
      </c>
      <c r="D2189" s="70">
        <v>9</v>
      </c>
      <c r="E2189" s="47" t="s">
        <v>2222</v>
      </c>
      <c r="F2189" s="80" t="s">
        <v>8020</v>
      </c>
      <c r="G2189" s="70">
        <v>43</v>
      </c>
      <c r="H2189" s="47">
        <v>0</v>
      </c>
      <c r="I2189" s="48">
        <v>37829.72</v>
      </c>
      <c r="J2189" s="47" t="s">
        <v>16</v>
      </c>
      <c r="K2189" s="47" t="s">
        <v>11</v>
      </c>
      <c r="L2189" s="47" t="s">
        <v>42</v>
      </c>
      <c r="M2189" s="20"/>
    </row>
    <row r="2190" spans="1:13" x14ac:dyDescent="0.25">
      <c r="A2190" s="47" t="str">
        <f>IF('Hospitalisation Details'!A2190:A4532="?","Unidentified",'Hospitalisation Details'!A2190)</f>
        <v>Id150</v>
      </c>
      <c r="B2190" s="47">
        <f>IF('Hospitalisation Details'!B2190="?",AVERAGE('Hospitalisation Details'!$B$2:$B$2344),'Hospitalisation Details'!B2190)</f>
        <v>1998</v>
      </c>
      <c r="C2190" s="79" t="str">
        <f>IF(OR(('Hospitalisation Details'!C2190="?"),ISBLANK('Hospitalisation Details'!C2190:C4532)),"Sep",'Hospitalisation Details'!C2190)</f>
        <v>Jul</v>
      </c>
      <c r="D2190" s="70">
        <v>29</v>
      </c>
      <c r="E2190" s="47" t="s">
        <v>2223</v>
      </c>
      <c r="F2190" s="80" t="s">
        <v>8021</v>
      </c>
      <c r="G2190" s="70">
        <v>24</v>
      </c>
      <c r="H2190" s="47">
        <v>0</v>
      </c>
      <c r="I2190" s="48">
        <v>38126.25</v>
      </c>
      <c r="J2190" s="47" t="s">
        <v>16</v>
      </c>
      <c r="K2190" s="47" t="s">
        <v>12</v>
      </c>
      <c r="L2190" s="47" t="s">
        <v>13</v>
      </c>
      <c r="M2190" s="20"/>
    </row>
    <row r="2191" spans="1:13" x14ac:dyDescent="0.25">
      <c r="A2191" s="47" t="str">
        <f>IF('Hospitalisation Details'!A2191:A4533="?","Unidentified",'Hospitalisation Details'!A2191)</f>
        <v>Id149</v>
      </c>
      <c r="B2191" s="47">
        <f>IF('Hospitalisation Details'!B2191="?",AVERAGE('Hospitalisation Details'!$B$2:$B$2344),'Hospitalisation Details'!B2191)</f>
        <v>1972</v>
      </c>
      <c r="C2191" s="79" t="str">
        <f>IF(OR(('Hospitalisation Details'!C2191="?"),ISBLANK('Hospitalisation Details'!C2191:C4533)),"Sep",'Hospitalisation Details'!C2191)</f>
        <v>Nov</v>
      </c>
      <c r="D2191" s="70">
        <v>19</v>
      </c>
      <c r="E2191" s="47" t="s">
        <v>2224</v>
      </c>
      <c r="F2191" s="80" t="s">
        <v>8022</v>
      </c>
      <c r="G2191" s="70">
        <v>50</v>
      </c>
      <c r="H2191" s="47">
        <v>0</v>
      </c>
      <c r="I2191" s="48">
        <v>38189.1</v>
      </c>
      <c r="J2191" s="47" t="s">
        <v>11</v>
      </c>
      <c r="K2191" s="47" t="s">
        <v>11</v>
      </c>
      <c r="L2191" s="47" t="s">
        <v>42</v>
      </c>
      <c r="M2191" s="20"/>
    </row>
    <row r="2192" spans="1:13" x14ac:dyDescent="0.25">
      <c r="A2192" s="47" t="str">
        <f>IF('Hospitalisation Details'!A2192:A4534="?","Unidentified",'Hospitalisation Details'!A2192)</f>
        <v>Id148</v>
      </c>
      <c r="B2192" s="47">
        <f>IF('Hospitalisation Details'!B2192="?",AVERAGE('Hospitalisation Details'!$B$2:$B$2344),'Hospitalisation Details'!B2192)</f>
        <v>1989</v>
      </c>
      <c r="C2192" s="79" t="str">
        <f>IF(OR(('Hospitalisation Details'!C2192="?"),ISBLANK('Hospitalisation Details'!C2192:C4534)),"Sep",'Hospitalisation Details'!C2192)</f>
        <v>Sep</v>
      </c>
      <c r="D2192" s="70">
        <v>8</v>
      </c>
      <c r="E2192" s="47" t="s">
        <v>2225</v>
      </c>
      <c r="F2192" s="80" t="s">
        <v>8023</v>
      </c>
      <c r="G2192" s="70">
        <v>33</v>
      </c>
      <c r="H2192" s="47">
        <v>3</v>
      </c>
      <c r="I2192" s="48">
        <v>38237.339999999997</v>
      </c>
      <c r="J2192" s="47" t="s">
        <v>11</v>
      </c>
      <c r="K2192" s="47" t="s">
        <v>12</v>
      </c>
      <c r="L2192" s="47" t="s">
        <v>42</v>
      </c>
      <c r="M2192" s="20"/>
    </row>
    <row r="2193" spans="1:13" x14ac:dyDescent="0.25">
      <c r="A2193" s="47" t="str">
        <f>IF('Hospitalisation Details'!A2193:A4535="?","Unidentified",'Hospitalisation Details'!A2193)</f>
        <v>Id147</v>
      </c>
      <c r="B2193" s="47">
        <f>IF('Hospitalisation Details'!B2193="?",AVERAGE('Hospitalisation Details'!$B$2:$B$2344),'Hospitalisation Details'!B2193)</f>
        <v>1964</v>
      </c>
      <c r="C2193" s="79" t="str">
        <f>IF(OR(('Hospitalisation Details'!C2193="?"),ISBLANK('Hospitalisation Details'!C2193:C4535)),"Sep",'Hospitalisation Details'!C2193)</f>
        <v>Jun</v>
      </c>
      <c r="D2193" s="70">
        <v>16</v>
      </c>
      <c r="E2193" s="47" t="s">
        <v>2226</v>
      </c>
      <c r="F2193" s="80" t="s">
        <v>8024</v>
      </c>
      <c r="G2193" s="70">
        <v>58</v>
      </c>
      <c r="H2193" s="47">
        <v>0</v>
      </c>
      <c r="I2193" s="48">
        <v>38241.74</v>
      </c>
      <c r="J2193" s="47" t="s">
        <v>11</v>
      </c>
      <c r="K2193" s="47" t="s">
        <v>12</v>
      </c>
      <c r="L2193" s="47" t="s">
        <v>42</v>
      </c>
      <c r="M2193" s="20"/>
    </row>
    <row r="2194" spans="1:13" x14ac:dyDescent="0.25">
      <c r="A2194" s="47" t="str">
        <f>IF('Hospitalisation Details'!A2194:A4536="?","Unidentified",'Hospitalisation Details'!A2194)</f>
        <v>Id146</v>
      </c>
      <c r="B2194" s="47">
        <f>IF('Hospitalisation Details'!B2194="?",AVERAGE('Hospitalisation Details'!$B$2:$B$2344),'Hospitalisation Details'!B2194)</f>
        <v>1980</v>
      </c>
      <c r="C2194" s="79" t="str">
        <f>IF(OR(('Hospitalisation Details'!C2194="?"),ISBLANK('Hospitalisation Details'!C2194:C4536)),"Sep",'Hospitalisation Details'!C2194)</f>
        <v>Aug</v>
      </c>
      <c r="D2194" s="70">
        <v>16</v>
      </c>
      <c r="E2194" s="47" t="s">
        <v>2227</v>
      </c>
      <c r="F2194" s="80" t="s">
        <v>8025</v>
      </c>
      <c r="G2194" s="70">
        <v>42</v>
      </c>
      <c r="H2194" s="47">
        <v>1</v>
      </c>
      <c r="I2194" s="48">
        <v>38245.589999999997</v>
      </c>
      <c r="J2194" s="47" t="s">
        <v>16</v>
      </c>
      <c r="K2194" s="47" t="s">
        <v>11</v>
      </c>
      <c r="L2194" s="47" t="s">
        <v>13</v>
      </c>
      <c r="M2194" s="20"/>
    </row>
    <row r="2195" spans="1:13" x14ac:dyDescent="0.25">
      <c r="A2195" s="47" t="str">
        <f>IF('Hospitalisation Details'!A2195:A4537="?","Unidentified",'Hospitalisation Details'!A2195)</f>
        <v>Id145</v>
      </c>
      <c r="B2195" s="47">
        <f>IF('Hospitalisation Details'!B2195="?",AVERAGE('Hospitalisation Details'!$B$2:$B$2344),'Hospitalisation Details'!B2195)</f>
        <v>1989</v>
      </c>
      <c r="C2195" s="79" t="str">
        <f>IF(OR(('Hospitalisation Details'!C2195="?"),ISBLANK('Hospitalisation Details'!C2195:C4537)),"Sep",'Hospitalisation Details'!C2195)</f>
        <v>Oct</v>
      </c>
      <c r="D2195" s="70">
        <v>30</v>
      </c>
      <c r="E2195" s="47" t="s">
        <v>2228</v>
      </c>
      <c r="F2195" s="80" t="s">
        <v>8026</v>
      </c>
      <c r="G2195" s="70">
        <v>33</v>
      </c>
      <c r="H2195" s="47">
        <v>1</v>
      </c>
      <c r="I2195" s="48">
        <v>38282.75</v>
      </c>
      <c r="J2195" s="47" t="s">
        <v>16</v>
      </c>
      <c r="K2195" s="47" t="s">
        <v>11</v>
      </c>
      <c r="L2195" s="47" t="s">
        <v>13</v>
      </c>
      <c r="M2195" s="20"/>
    </row>
    <row r="2196" spans="1:13" x14ac:dyDescent="0.25">
      <c r="A2196" s="47" t="str">
        <f>IF('Hospitalisation Details'!A2196:A4538="?","Unidentified",'Hospitalisation Details'!A2196)</f>
        <v>Id144</v>
      </c>
      <c r="B2196" s="47">
        <f>IF('Hospitalisation Details'!B2196="?",AVERAGE('Hospitalisation Details'!$B$2:$B$2344),'Hospitalisation Details'!B2196)</f>
        <v>1980</v>
      </c>
      <c r="C2196" s="79" t="str">
        <f>IF(OR(('Hospitalisation Details'!C2196="?"),ISBLANK('Hospitalisation Details'!C2196:C4538)),"Sep",'Hospitalisation Details'!C2196)</f>
        <v>Jun</v>
      </c>
      <c r="D2196" s="70">
        <v>12</v>
      </c>
      <c r="E2196" s="47" t="s">
        <v>2229</v>
      </c>
      <c r="F2196" s="80" t="s">
        <v>8027</v>
      </c>
      <c r="G2196" s="70">
        <v>42</v>
      </c>
      <c r="H2196" s="47">
        <v>2</v>
      </c>
      <c r="I2196" s="48">
        <v>38313.129999999997</v>
      </c>
      <c r="J2196" s="47" t="s">
        <v>16</v>
      </c>
      <c r="K2196" s="47" t="s">
        <v>12</v>
      </c>
      <c r="L2196" s="47" t="s">
        <v>42</v>
      </c>
      <c r="M2196" s="20"/>
    </row>
    <row r="2197" spans="1:13" x14ac:dyDescent="0.25">
      <c r="A2197" s="47" t="str">
        <f>IF('Hospitalisation Details'!A2197:A4539="?","Unidentified",'Hospitalisation Details'!A2197)</f>
        <v>Id143</v>
      </c>
      <c r="B2197" s="47">
        <f>IF('Hospitalisation Details'!B2197="?",AVERAGE('Hospitalisation Details'!$B$2:$B$2344),'Hospitalisation Details'!B2197)</f>
        <v>2002</v>
      </c>
      <c r="C2197" s="79" t="str">
        <f>IF(OR(('Hospitalisation Details'!C2197="?"),ISBLANK('Hospitalisation Details'!C2197:C4539)),"Sep",'Hospitalisation Details'!C2197)</f>
        <v>Sep</v>
      </c>
      <c r="D2197" s="70">
        <v>17</v>
      </c>
      <c r="E2197" s="47" t="s">
        <v>2230</v>
      </c>
      <c r="F2197" s="80" t="s">
        <v>8028</v>
      </c>
      <c r="G2197" s="70">
        <v>20</v>
      </c>
      <c r="H2197" s="47">
        <v>2</v>
      </c>
      <c r="I2197" s="48">
        <v>38344.57</v>
      </c>
      <c r="J2197" s="47" t="s">
        <v>16</v>
      </c>
      <c r="K2197" s="47" t="s">
        <v>12</v>
      </c>
      <c r="L2197" s="47" t="s">
        <v>42</v>
      </c>
      <c r="M2197" s="20"/>
    </row>
    <row r="2198" spans="1:13" x14ac:dyDescent="0.25">
      <c r="A2198" s="47" t="str">
        <f>IF('Hospitalisation Details'!A2198:A4540="?","Unidentified",'Hospitalisation Details'!A2198)</f>
        <v>Id142</v>
      </c>
      <c r="B2198" s="47">
        <f>IF('Hospitalisation Details'!B2198="?",AVERAGE('Hospitalisation Details'!$B$2:$B$2344),'Hospitalisation Details'!B2198)</f>
        <v>1970</v>
      </c>
      <c r="C2198" s="79" t="str">
        <f>IF(OR(('Hospitalisation Details'!C2198="?"),ISBLANK('Hospitalisation Details'!C2198:C4540)),"Sep",'Hospitalisation Details'!C2198)</f>
        <v>Aug</v>
      </c>
      <c r="D2198" s="70">
        <v>22</v>
      </c>
      <c r="E2198" s="47" t="s">
        <v>2231</v>
      </c>
      <c r="F2198" s="80" t="s">
        <v>8029</v>
      </c>
      <c r="G2198" s="70">
        <v>52</v>
      </c>
      <c r="H2198" s="47">
        <v>0</v>
      </c>
      <c r="I2198" s="48">
        <v>38389.79</v>
      </c>
      <c r="J2198" s="47" t="s">
        <v>11</v>
      </c>
      <c r="K2198" s="47" t="s">
        <v>12</v>
      </c>
      <c r="L2198" s="47" t="s">
        <v>42</v>
      </c>
      <c r="M2198" s="20"/>
    </row>
    <row r="2199" spans="1:13" x14ac:dyDescent="0.25">
      <c r="A2199" s="47" t="str">
        <f>IF('Hospitalisation Details'!A2199:A4541="?","Unidentified",'Hospitalisation Details'!A2199)</f>
        <v>Id141</v>
      </c>
      <c r="B2199" s="47">
        <f>IF('Hospitalisation Details'!B2199="?",AVERAGE('Hospitalisation Details'!$B$2:$B$2344),'Hospitalisation Details'!B2199)</f>
        <v>1971</v>
      </c>
      <c r="C2199" s="79" t="str">
        <f>IF(OR(('Hospitalisation Details'!C2199="?"),ISBLANK('Hospitalisation Details'!C2199:C4541)),"Sep",'Hospitalisation Details'!C2199)</f>
        <v>Dec</v>
      </c>
      <c r="D2199" s="70">
        <v>23</v>
      </c>
      <c r="E2199" s="47" t="s">
        <v>2232</v>
      </c>
      <c r="F2199" s="80" t="s">
        <v>8030</v>
      </c>
      <c r="G2199" s="70">
        <v>51</v>
      </c>
      <c r="H2199" s="47">
        <v>0</v>
      </c>
      <c r="I2199" s="48">
        <v>38405.26</v>
      </c>
      <c r="J2199" s="47" t="s">
        <v>11</v>
      </c>
      <c r="K2199" s="47" t="s">
        <v>16</v>
      </c>
      <c r="L2199" s="47" t="s">
        <v>42</v>
      </c>
      <c r="M2199" s="20"/>
    </row>
    <row r="2200" spans="1:13" x14ac:dyDescent="0.25">
      <c r="A2200" s="47" t="str">
        <f>IF('Hospitalisation Details'!A2200:A4542="?","Unidentified",'Hospitalisation Details'!A2200)</f>
        <v>Id140</v>
      </c>
      <c r="B2200" s="47">
        <f>IF('Hospitalisation Details'!B2200="?",AVERAGE('Hospitalisation Details'!$B$2:$B$2344),'Hospitalisation Details'!B2200)</f>
        <v>1986</v>
      </c>
      <c r="C2200" s="79" t="str">
        <f>IF(OR(('Hospitalisation Details'!C2200="?"),ISBLANK('Hospitalisation Details'!C2200:C4542)),"Sep",'Hospitalisation Details'!C2200)</f>
        <v>Jun</v>
      </c>
      <c r="D2200" s="70">
        <v>21</v>
      </c>
      <c r="E2200" s="47" t="s">
        <v>2233</v>
      </c>
      <c r="F2200" s="80" t="s">
        <v>8031</v>
      </c>
      <c r="G2200" s="70">
        <v>36</v>
      </c>
      <c r="H2200" s="47">
        <v>2</v>
      </c>
      <c r="I2200" s="48">
        <v>38415.47</v>
      </c>
      <c r="J2200" s="47" t="s">
        <v>16</v>
      </c>
      <c r="K2200" s="47" t="s">
        <v>11</v>
      </c>
      <c r="L2200" s="47" t="s">
        <v>42</v>
      </c>
      <c r="M2200" s="20"/>
    </row>
    <row r="2201" spans="1:13" x14ac:dyDescent="0.25">
      <c r="A2201" s="47" t="str">
        <f>IF('Hospitalisation Details'!A2201:A4543="?","Unidentified",'Hospitalisation Details'!A2201)</f>
        <v>Id139</v>
      </c>
      <c r="B2201" s="47">
        <f>IF('Hospitalisation Details'!B2201="?",AVERAGE('Hospitalisation Details'!$B$2:$B$2344),'Hospitalisation Details'!B2201)</f>
        <v>1999</v>
      </c>
      <c r="C2201" s="79" t="str">
        <f>IF(OR(('Hospitalisation Details'!C2201="?"),ISBLANK('Hospitalisation Details'!C2201:C4543)),"Sep",'Hospitalisation Details'!C2201)</f>
        <v>Nov</v>
      </c>
      <c r="D2201" s="70">
        <v>12</v>
      </c>
      <c r="E2201" s="47" t="s">
        <v>2234</v>
      </c>
      <c r="F2201" s="80" t="s">
        <v>6301</v>
      </c>
      <c r="G2201" s="70">
        <v>23</v>
      </c>
      <c r="H2201" s="47">
        <v>2</v>
      </c>
      <c r="I2201" s="48">
        <v>38511.629999999997</v>
      </c>
      <c r="J2201" s="47" t="s">
        <v>11</v>
      </c>
      <c r="K2201" s="47" t="s">
        <v>11</v>
      </c>
      <c r="L2201" s="47" t="s">
        <v>247</v>
      </c>
      <c r="M2201" s="20"/>
    </row>
    <row r="2202" spans="1:13" x14ac:dyDescent="0.25">
      <c r="A2202" s="47" t="str">
        <f>IF('Hospitalisation Details'!A2202:A4544="?","Unidentified",'Hospitalisation Details'!A2202)</f>
        <v>Id138</v>
      </c>
      <c r="B2202" s="47">
        <f>IF('Hospitalisation Details'!B2202="?",AVERAGE('Hospitalisation Details'!$B$2:$B$2344),'Hospitalisation Details'!B2202)</f>
        <v>1990</v>
      </c>
      <c r="C2202" s="79" t="str">
        <f>IF(OR(('Hospitalisation Details'!C2202="?"),ISBLANK('Hospitalisation Details'!C2202:C4544)),"Sep",'Hospitalisation Details'!C2202)</f>
        <v>Jul</v>
      </c>
      <c r="D2202" s="70">
        <v>13</v>
      </c>
      <c r="E2202" s="47" t="s">
        <v>2235</v>
      </c>
      <c r="F2202" s="80" t="s">
        <v>6557</v>
      </c>
      <c r="G2202" s="70">
        <v>32</v>
      </c>
      <c r="H2202" s="47">
        <v>3</v>
      </c>
      <c r="I2202" s="48">
        <v>38652.089999999997</v>
      </c>
      <c r="J2202" s="47" t="s">
        <v>11</v>
      </c>
      <c r="K2202" s="47" t="s">
        <v>11</v>
      </c>
      <c r="L2202" s="47" t="s">
        <v>42</v>
      </c>
      <c r="M2202" s="20"/>
    </row>
    <row r="2203" spans="1:13" x14ac:dyDescent="0.25">
      <c r="A2203" s="47" t="str">
        <f>IF('Hospitalisation Details'!A2203:A4545="?","Unidentified",'Hospitalisation Details'!A2203)</f>
        <v>Id137</v>
      </c>
      <c r="B2203" s="47">
        <f>IF('Hospitalisation Details'!B2203="?",AVERAGE('Hospitalisation Details'!$B$2:$B$2344),'Hospitalisation Details'!B2203)</f>
        <v>1986</v>
      </c>
      <c r="C2203" s="79" t="str">
        <f>IF(OR(('Hospitalisation Details'!C2203="?"),ISBLANK('Hospitalisation Details'!C2203:C4545)),"Sep",'Hospitalisation Details'!C2203)</f>
        <v>Jul</v>
      </c>
      <c r="D2203" s="70">
        <v>20</v>
      </c>
      <c r="E2203" s="47" t="s">
        <v>2236</v>
      </c>
      <c r="F2203" s="80" t="s">
        <v>8032</v>
      </c>
      <c r="G2203" s="70">
        <v>36</v>
      </c>
      <c r="H2203" s="47">
        <v>1</v>
      </c>
      <c r="I2203" s="48">
        <v>38709.18</v>
      </c>
      <c r="J2203" s="47" t="s">
        <v>16</v>
      </c>
      <c r="K2203" s="47" t="s">
        <v>12</v>
      </c>
      <c r="L2203" s="47" t="s">
        <v>13</v>
      </c>
      <c r="M2203" s="20"/>
    </row>
    <row r="2204" spans="1:13" x14ac:dyDescent="0.25">
      <c r="A2204" s="47" t="str">
        <f>IF('Hospitalisation Details'!A2204:A4546="?","Unidentified",'Hospitalisation Details'!A2204)</f>
        <v>Id136</v>
      </c>
      <c r="B2204" s="47">
        <f>IF('Hospitalisation Details'!B2204="?",AVERAGE('Hospitalisation Details'!$B$2:$B$2344),'Hospitalisation Details'!B2204)</f>
        <v>1991</v>
      </c>
      <c r="C2204" s="79" t="str">
        <f>IF(OR(('Hospitalisation Details'!C2204="?"),ISBLANK('Hospitalisation Details'!C2204:C4546)),"Sep",'Hospitalisation Details'!C2204)</f>
        <v>Nov</v>
      </c>
      <c r="D2204" s="70">
        <v>22</v>
      </c>
      <c r="E2204" s="47" t="s">
        <v>2237</v>
      </c>
      <c r="F2204" s="80" t="s">
        <v>8033</v>
      </c>
      <c r="G2204" s="70">
        <v>31</v>
      </c>
      <c r="H2204" s="47">
        <v>2</v>
      </c>
      <c r="I2204" s="48">
        <v>38711</v>
      </c>
      <c r="J2204" s="47" t="s">
        <v>16</v>
      </c>
      <c r="K2204" s="47" t="s">
        <v>12</v>
      </c>
      <c r="L2204" s="47" t="s">
        <v>42</v>
      </c>
      <c r="M2204" s="20"/>
    </row>
    <row r="2205" spans="1:13" x14ac:dyDescent="0.25">
      <c r="A2205" s="47" t="str">
        <f>IF('Hospitalisation Details'!A2205:A4547="?","Unidentified",'Hospitalisation Details'!A2205)</f>
        <v>Id135</v>
      </c>
      <c r="B2205" s="47">
        <f>IF('Hospitalisation Details'!B2205="?",AVERAGE('Hospitalisation Details'!$B$2:$B$2344),'Hospitalisation Details'!B2205)</f>
        <v>1991</v>
      </c>
      <c r="C2205" s="79" t="str">
        <f>IF(OR(('Hospitalisation Details'!C2205="?"),ISBLANK('Hospitalisation Details'!C2205:C4547)),"Sep",'Hospitalisation Details'!C2205)</f>
        <v>Nov</v>
      </c>
      <c r="D2205" s="70">
        <v>2</v>
      </c>
      <c r="E2205" s="47" t="s">
        <v>2238</v>
      </c>
      <c r="F2205" s="80" t="s">
        <v>8034</v>
      </c>
      <c r="G2205" s="70">
        <v>31</v>
      </c>
      <c r="H2205" s="47">
        <v>2</v>
      </c>
      <c r="I2205" s="48">
        <v>38711</v>
      </c>
      <c r="J2205" s="47" t="s">
        <v>11</v>
      </c>
      <c r="K2205" s="47" t="s">
        <v>11</v>
      </c>
      <c r="L2205" s="47" t="s">
        <v>42</v>
      </c>
      <c r="M2205" s="20"/>
    </row>
    <row r="2206" spans="1:13" x14ac:dyDescent="0.25">
      <c r="A2206" s="47" t="str">
        <f>IF('Hospitalisation Details'!A2206:A4548="?","Unidentified",'Hospitalisation Details'!A2206)</f>
        <v>Id134</v>
      </c>
      <c r="B2206" s="47">
        <f>IF('Hospitalisation Details'!B2206="?",AVERAGE('Hospitalisation Details'!$B$2:$B$2344),'Hospitalisation Details'!B2206)</f>
        <v>1976</v>
      </c>
      <c r="C2206" s="79" t="str">
        <f>IF(OR(('Hospitalisation Details'!C2206="?"),ISBLANK('Hospitalisation Details'!C2206:C4548)),"Sep",'Hospitalisation Details'!C2206)</f>
        <v>Jun</v>
      </c>
      <c r="D2206" s="70">
        <v>15</v>
      </c>
      <c r="E2206" s="47" t="s">
        <v>2239</v>
      </c>
      <c r="F2206" s="80" t="s">
        <v>8035</v>
      </c>
      <c r="G2206" s="70">
        <v>46</v>
      </c>
      <c r="H2206" s="47">
        <v>2</v>
      </c>
      <c r="I2206" s="48">
        <v>38740.120000000003</v>
      </c>
      <c r="J2206" s="47" t="s">
        <v>11</v>
      </c>
      <c r="K2206" s="47" t="s">
        <v>11</v>
      </c>
      <c r="L2206" s="47" t="s">
        <v>23</v>
      </c>
      <c r="M2206" s="20"/>
    </row>
    <row r="2207" spans="1:13" x14ac:dyDescent="0.25">
      <c r="A2207" s="47" t="str">
        <f>IF('Hospitalisation Details'!A2207:A4549="?","Unidentified",'Hospitalisation Details'!A2207)</f>
        <v>Id133</v>
      </c>
      <c r="B2207" s="47">
        <f>IF('Hospitalisation Details'!B2207="?",AVERAGE('Hospitalisation Details'!$B$2:$B$2344),'Hospitalisation Details'!B2207)</f>
        <v>1991</v>
      </c>
      <c r="C2207" s="79" t="str">
        <f>IF(OR(('Hospitalisation Details'!C2207="?"),ISBLANK('Hospitalisation Details'!C2207:C4549)),"Sep",'Hospitalisation Details'!C2207)</f>
        <v>Nov</v>
      </c>
      <c r="D2207" s="70">
        <v>8</v>
      </c>
      <c r="E2207" s="47" t="s">
        <v>2240</v>
      </c>
      <c r="F2207" s="80" t="s">
        <v>8036</v>
      </c>
      <c r="G2207" s="70">
        <v>31</v>
      </c>
      <c r="H2207" s="47">
        <v>3</v>
      </c>
      <c r="I2207" s="48">
        <v>38746.36</v>
      </c>
      <c r="J2207" s="47" t="s">
        <v>16</v>
      </c>
      <c r="K2207" s="47" t="s">
        <v>11</v>
      </c>
      <c r="L2207" s="47" t="s">
        <v>23</v>
      </c>
      <c r="M2207" s="20"/>
    </row>
    <row r="2208" spans="1:13" x14ac:dyDescent="0.25">
      <c r="A2208" s="47" t="str">
        <f>IF('Hospitalisation Details'!A2208:A4550="?","Unidentified",'Hospitalisation Details'!A2208)</f>
        <v>Id132</v>
      </c>
      <c r="B2208" s="47">
        <f>IF('Hospitalisation Details'!B2208="?",AVERAGE('Hospitalisation Details'!$B$2:$B$2344),'Hospitalisation Details'!B2208)</f>
        <v>2004</v>
      </c>
      <c r="C2208" s="79" t="str">
        <f>IF(OR(('Hospitalisation Details'!C2208="?"),ISBLANK('Hospitalisation Details'!C2208:C4550)),"Sep",'Hospitalisation Details'!C2208)</f>
        <v>Dec</v>
      </c>
      <c r="D2208" s="70">
        <v>5</v>
      </c>
      <c r="E2208" s="47" t="s">
        <v>2241</v>
      </c>
      <c r="F2208" s="80" t="s">
        <v>6195</v>
      </c>
      <c r="G2208" s="70">
        <v>18</v>
      </c>
      <c r="H2208" s="47">
        <v>0</v>
      </c>
      <c r="I2208" s="48">
        <v>38792.69</v>
      </c>
      <c r="J2208" s="47" t="s">
        <v>11</v>
      </c>
      <c r="K2208" s="47" t="s">
        <v>11</v>
      </c>
      <c r="L2208" s="47" t="s">
        <v>13</v>
      </c>
      <c r="M2208" s="20"/>
    </row>
    <row r="2209" spans="1:13" x14ac:dyDescent="0.25">
      <c r="A2209" s="47" t="str">
        <f>IF('Hospitalisation Details'!A2209:A4551="?","Unidentified",'Hospitalisation Details'!A2209)</f>
        <v>Id131</v>
      </c>
      <c r="B2209" s="47">
        <f>IF('Hospitalisation Details'!B2209="?",AVERAGE('Hospitalisation Details'!$B$2:$B$2344),'Hospitalisation Details'!B2209)</f>
        <v>1979</v>
      </c>
      <c r="C2209" s="79" t="str">
        <f>IF(OR(('Hospitalisation Details'!C2209="?"),ISBLANK('Hospitalisation Details'!C2209:C4551)),"Sep",'Hospitalisation Details'!C2209)</f>
        <v>Dec</v>
      </c>
      <c r="D2209" s="70">
        <v>3</v>
      </c>
      <c r="E2209" s="47" t="s">
        <v>2242</v>
      </c>
      <c r="F2209" s="80" t="s">
        <v>8037</v>
      </c>
      <c r="G2209" s="70">
        <v>43</v>
      </c>
      <c r="H2209" s="47">
        <v>2</v>
      </c>
      <c r="I2209" s="48">
        <v>38836.980000000003</v>
      </c>
      <c r="J2209" s="47" t="s">
        <v>11</v>
      </c>
      <c r="K2209" s="47" t="s">
        <v>16</v>
      </c>
      <c r="L2209" s="47" t="s">
        <v>42</v>
      </c>
      <c r="M2209" s="20"/>
    </row>
    <row r="2210" spans="1:13" x14ac:dyDescent="0.25">
      <c r="A2210" s="47" t="str">
        <f>IF('Hospitalisation Details'!A2210:A4552="?","Unidentified",'Hospitalisation Details'!A2210)</f>
        <v>Id130</v>
      </c>
      <c r="B2210" s="47">
        <f>IF('Hospitalisation Details'!B2210="?",AVERAGE('Hospitalisation Details'!$B$2:$B$2344),'Hospitalisation Details'!B2210)</f>
        <v>1964</v>
      </c>
      <c r="C2210" s="79" t="str">
        <f>IF(OR(('Hospitalisation Details'!C2210="?"),ISBLANK('Hospitalisation Details'!C2210:C4552)),"Sep",'Hospitalisation Details'!C2210)</f>
        <v>Jun</v>
      </c>
      <c r="D2210" s="70">
        <v>6</v>
      </c>
      <c r="E2210" s="47" t="s">
        <v>2243</v>
      </c>
      <c r="F2210" s="80" t="s">
        <v>8038</v>
      </c>
      <c r="G2210" s="70">
        <v>59</v>
      </c>
      <c r="H2210" s="47">
        <v>0</v>
      </c>
      <c r="I2210" s="48">
        <v>38869.25</v>
      </c>
      <c r="J2210" s="47" t="s">
        <v>11</v>
      </c>
      <c r="K2210" s="47" t="s">
        <v>11</v>
      </c>
      <c r="L2210" s="47" t="s">
        <v>42</v>
      </c>
      <c r="M2210" s="20"/>
    </row>
    <row r="2211" spans="1:13" x14ac:dyDescent="0.25">
      <c r="A2211" s="47" t="str">
        <f>IF('Hospitalisation Details'!A2211:A4553="?","Unidentified",'Hospitalisation Details'!A2211)</f>
        <v>Id129</v>
      </c>
      <c r="B2211" s="47">
        <f>IF('Hospitalisation Details'!B2211="?",AVERAGE('Hospitalisation Details'!$B$2:$B$2344),'Hospitalisation Details'!B2211)</f>
        <v>1967</v>
      </c>
      <c r="C2211" s="79" t="str">
        <f>IF(OR(('Hospitalisation Details'!C2211="?"),ISBLANK('Hospitalisation Details'!C2211:C4553)),"Sep",'Hospitalisation Details'!C2211)</f>
        <v>Jul</v>
      </c>
      <c r="D2211" s="70">
        <v>30</v>
      </c>
      <c r="E2211" s="47" t="s">
        <v>2244</v>
      </c>
      <c r="F2211" s="80" t="s">
        <v>7270</v>
      </c>
      <c r="G2211" s="70">
        <v>55</v>
      </c>
      <c r="H2211" s="47">
        <v>0</v>
      </c>
      <c r="I2211" s="48">
        <v>38893.360000000001</v>
      </c>
      <c r="J2211" s="47" t="s">
        <v>16</v>
      </c>
      <c r="K2211" s="47" t="s">
        <v>11</v>
      </c>
      <c r="L2211" s="47" t="s">
        <v>42</v>
      </c>
      <c r="M2211" s="20"/>
    </row>
    <row r="2212" spans="1:13" x14ac:dyDescent="0.25">
      <c r="A2212" s="47" t="str">
        <f>IF('Hospitalisation Details'!A2212:A4554="?","Unidentified",'Hospitalisation Details'!A2212)</f>
        <v>Id128</v>
      </c>
      <c r="B2212" s="47">
        <f>IF('Hospitalisation Details'!B2212="?",AVERAGE('Hospitalisation Details'!$B$2:$B$2344),'Hospitalisation Details'!B2212)</f>
        <v>1987</v>
      </c>
      <c r="C2212" s="79" t="str">
        <f>IF(OR(('Hospitalisation Details'!C2212="?"),ISBLANK('Hospitalisation Details'!C2212:C4554)),"Sep",'Hospitalisation Details'!C2212)</f>
        <v>Jun</v>
      </c>
      <c r="D2212" s="70">
        <v>16</v>
      </c>
      <c r="E2212" s="47" t="s">
        <v>2245</v>
      </c>
      <c r="F2212" s="80" t="s">
        <v>8039</v>
      </c>
      <c r="G2212" s="70">
        <v>35</v>
      </c>
      <c r="H2212" s="47">
        <v>3</v>
      </c>
      <c r="I2212" s="48">
        <v>38924.04</v>
      </c>
      <c r="J2212" s="47" t="s">
        <v>11</v>
      </c>
      <c r="K2212" s="47" t="s">
        <v>11</v>
      </c>
      <c r="L2212" s="47" t="s">
        <v>42</v>
      </c>
      <c r="M2212" s="20"/>
    </row>
    <row r="2213" spans="1:13" x14ac:dyDescent="0.25">
      <c r="A2213" s="47" t="str">
        <f>IF('Hospitalisation Details'!A2213:A4555="?","Unidentified",'Hospitalisation Details'!A2213)</f>
        <v>Id127</v>
      </c>
      <c r="B2213" s="47">
        <f>IF('Hospitalisation Details'!B2213="?",AVERAGE('Hospitalisation Details'!$B$2:$B$2344),'Hospitalisation Details'!B2213)</f>
        <v>1976</v>
      </c>
      <c r="C2213" s="79" t="str">
        <f>IF(OR(('Hospitalisation Details'!C2213="?"),ISBLANK('Hospitalisation Details'!C2213:C4555)),"Sep",'Hospitalisation Details'!C2213)</f>
        <v>Dec</v>
      </c>
      <c r="D2213" s="70">
        <v>15</v>
      </c>
      <c r="E2213" s="47" t="s">
        <v>2246</v>
      </c>
      <c r="F2213" s="80" t="s">
        <v>8040</v>
      </c>
      <c r="G2213" s="70">
        <v>46</v>
      </c>
      <c r="H2213" s="47">
        <v>2</v>
      </c>
      <c r="I2213" s="48">
        <v>38932.559999999998</v>
      </c>
      <c r="J2213" s="47" t="s">
        <v>11</v>
      </c>
      <c r="K2213" s="47" t="s">
        <v>12</v>
      </c>
      <c r="L2213" s="47" t="s">
        <v>42</v>
      </c>
      <c r="M2213" s="20"/>
    </row>
    <row r="2214" spans="1:13" x14ac:dyDescent="0.25">
      <c r="A2214" s="47" t="str">
        <f>IF('Hospitalisation Details'!A2214:A4556="?","Unidentified",'Hospitalisation Details'!A2214)</f>
        <v>Id126</v>
      </c>
      <c r="B2214" s="47">
        <f>IF('Hospitalisation Details'!B2214="?",AVERAGE('Hospitalisation Details'!$B$2:$B$2344),'Hospitalisation Details'!B2214)</f>
        <v>1980</v>
      </c>
      <c r="C2214" s="79" t="str">
        <f>IF(OR(('Hospitalisation Details'!C2214="?"),ISBLANK('Hospitalisation Details'!C2214:C4556)),"Sep",'Hospitalisation Details'!C2214)</f>
        <v>Sep</v>
      </c>
      <c r="D2214" s="70">
        <v>24</v>
      </c>
      <c r="E2214" s="47" t="s">
        <v>2247</v>
      </c>
      <c r="F2214" s="80" t="s">
        <v>8041</v>
      </c>
      <c r="G2214" s="70">
        <v>42</v>
      </c>
      <c r="H2214" s="47">
        <v>2</v>
      </c>
      <c r="I2214" s="48">
        <v>38947.43</v>
      </c>
      <c r="J2214" s="47" t="s">
        <v>11</v>
      </c>
      <c r="K2214" s="47" t="s">
        <v>12</v>
      </c>
      <c r="L2214" s="47" t="s">
        <v>42</v>
      </c>
      <c r="M2214" s="20"/>
    </row>
    <row r="2215" spans="1:13" x14ac:dyDescent="0.25">
      <c r="A2215" s="47" t="str">
        <f>IF('Hospitalisation Details'!A2215:A4557="?","Unidentified",'Hospitalisation Details'!A2215)</f>
        <v>Id125</v>
      </c>
      <c r="B2215" s="47">
        <f>IF('Hospitalisation Details'!B2215="?",AVERAGE('Hospitalisation Details'!$B$2:$B$2344),'Hospitalisation Details'!B2215)</f>
        <v>1978</v>
      </c>
      <c r="C2215" s="79" t="str">
        <f>IF(OR(('Hospitalisation Details'!C2215="?"),ISBLANK('Hospitalisation Details'!C2215:C4557)),"Sep",'Hospitalisation Details'!C2215)</f>
        <v>Oct</v>
      </c>
      <c r="D2215" s="70">
        <v>12</v>
      </c>
      <c r="E2215" s="47" t="s">
        <v>2248</v>
      </c>
      <c r="F2215" s="80" t="s">
        <v>8042</v>
      </c>
      <c r="G2215" s="70">
        <v>44</v>
      </c>
      <c r="H2215" s="47">
        <v>2</v>
      </c>
      <c r="I2215" s="48">
        <v>38998.550000000003</v>
      </c>
      <c r="J2215" s="47" t="s">
        <v>16</v>
      </c>
      <c r="K2215" s="47" t="s">
        <v>16</v>
      </c>
      <c r="L2215" s="47" t="s">
        <v>42</v>
      </c>
      <c r="M2215" s="20"/>
    </row>
    <row r="2216" spans="1:13" x14ac:dyDescent="0.25">
      <c r="A2216" s="47" t="str">
        <f>IF('Hospitalisation Details'!A2216:A4558="?","Unidentified",'Hospitalisation Details'!A2216)</f>
        <v>Id124</v>
      </c>
      <c r="B2216" s="47">
        <f>IF('Hospitalisation Details'!B2216="?",AVERAGE('Hospitalisation Details'!$B$2:$B$2344),'Hospitalisation Details'!B2216)</f>
        <v>1985</v>
      </c>
      <c r="C2216" s="79" t="str">
        <f>IF(OR(('Hospitalisation Details'!C2216="?"),ISBLANK('Hospitalisation Details'!C2216:C4558)),"Sep",'Hospitalisation Details'!C2216)</f>
        <v>Sep</v>
      </c>
      <c r="D2216" s="70">
        <v>20</v>
      </c>
      <c r="E2216" s="47" t="s">
        <v>2249</v>
      </c>
      <c r="F2216" s="80" t="s">
        <v>8043</v>
      </c>
      <c r="G2216" s="70">
        <v>37</v>
      </c>
      <c r="H2216" s="47">
        <v>1</v>
      </c>
      <c r="I2216" s="48">
        <v>39047.29</v>
      </c>
      <c r="J2216" s="47" t="s">
        <v>16</v>
      </c>
      <c r="K2216" s="47" t="s">
        <v>12</v>
      </c>
      <c r="L2216" s="47" t="s">
        <v>356</v>
      </c>
      <c r="M2216" s="20"/>
    </row>
    <row r="2217" spans="1:13" x14ac:dyDescent="0.25">
      <c r="A2217" s="47" t="str">
        <f>IF('Hospitalisation Details'!A2217:A4559="?","Unidentified",'Hospitalisation Details'!A2217)</f>
        <v>Id123</v>
      </c>
      <c r="B2217" s="70">
        <f>IF('Hospitalisation Details'!B2217="?",AVERAGE('Hospitalisation Details'!$B$2:$B$2344),'Hospitalisation Details'!B2217)</f>
        <v>1982</v>
      </c>
      <c r="C2217" s="79" t="str">
        <f>IF(OR(('Hospitalisation Details'!C2217="?"),ISBLANK('Hospitalisation Details'!C2217:C4559)),"Sep",'Hospitalisation Details'!C2217)</f>
        <v>Aug</v>
      </c>
      <c r="D2217" s="70">
        <v>4</v>
      </c>
      <c r="E2217" s="47" t="s">
        <v>2250</v>
      </c>
      <c r="F2217" s="80" t="s">
        <v>8044</v>
      </c>
      <c r="G2217" s="70">
        <v>40</v>
      </c>
      <c r="H2217" s="47">
        <v>1</v>
      </c>
      <c r="I2217" s="48">
        <v>39125.33</v>
      </c>
      <c r="J2217" s="47" t="s">
        <v>16</v>
      </c>
      <c r="K2217" s="47" t="s">
        <v>16</v>
      </c>
      <c r="L2217" s="47" t="s">
        <v>168</v>
      </c>
      <c r="M2217" s="20"/>
    </row>
    <row r="2218" spans="1:13" x14ac:dyDescent="0.25">
      <c r="A2218" s="47" t="str">
        <f>IF('Hospitalisation Details'!A2218:A4560="?","Unidentified",'Hospitalisation Details'!A2218)</f>
        <v>Id122</v>
      </c>
      <c r="B2218" s="47">
        <f>IF('Hospitalisation Details'!B2218="?",AVERAGE('Hospitalisation Details'!$B$2:$B$2344),'Hospitalisation Details'!B2218)</f>
        <v>1962</v>
      </c>
      <c r="C2218" s="79" t="str">
        <f>IF(OR(('Hospitalisation Details'!C2218="?"),ISBLANK('Hospitalisation Details'!C2218:C4560)),"Sep",'Hospitalisation Details'!C2218)</f>
        <v>Jul</v>
      </c>
      <c r="D2218" s="70">
        <v>7</v>
      </c>
      <c r="E2218" s="47" t="s">
        <v>2251</v>
      </c>
      <c r="F2218" s="80" t="s">
        <v>8045</v>
      </c>
      <c r="G2218" s="70">
        <v>60</v>
      </c>
      <c r="H2218" s="47">
        <v>0</v>
      </c>
      <c r="I2218" s="48">
        <v>39221.120000000003</v>
      </c>
      <c r="J2218" s="47" t="s">
        <v>11</v>
      </c>
      <c r="K2218" s="47" t="s">
        <v>16</v>
      </c>
      <c r="L2218" s="47" t="s">
        <v>42</v>
      </c>
      <c r="M2218" s="20"/>
    </row>
    <row r="2219" spans="1:13" x14ac:dyDescent="0.25">
      <c r="A2219" s="47" t="str">
        <f>IF('Hospitalisation Details'!A2219:A4561="?","Unidentified",'Hospitalisation Details'!A2219)</f>
        <v>Id121</v>
      </c>
      <c r="B2219" s="47">
        <f>IF('Hospitalisation Details'!B2219="?",AVERAGE('Hospitalisation Details'!$B$2:$B$2344),'Hospitalisation Details'!B2219)</f>
        <v>1992</v>
      </c>
      <c r="C2219" s="79" t="str">
        <f>IF(OR(('Hospitalisation Details'!C2219="?"),ISBLANK('Hospitalisation Details'!C2219:C4561)),"Sep",'Hospitalisation Details'!C2219)</f>
        <v>Nov</v>
      </c>
      <c r="D2219" s="70">
        <v>30</v>
      </c>
      <c r="E2219" s="47" t="s">
        <v>2252</v>
      </c>
      <c r="F2219" s="80" t="s">
        <v>6071</v>
      </c>
      <c r="G2219" s="70">
        <v>30</v>
      </c>
      <c r="H2219" s="47">
        <v>2</v>
      </c>
      <c r="I2219" s="48">
        <v>39241.440000000002</v>
      </c>
      <c r="J2219" s="47" t="s">
        <v>16</v>
      </c>
      <c r="K2219" s="47" t="s">
        <v>12</v>
      </c>
      <c r="L2219" s="47" t="s">
        <v>42</v>
      </c>
      <c r="M2219" s="20"/>
    </row>
    <row r="2220" spans="1:13" x14ac:dyDescent="0.25">
      <c r="A2220" s="47" t="str">
        <f>IF('Hospitalisation Details'!A2220:A4562="?","Unidentified",'Hospitalisation Details'!A2220)</f>
        <v>Id120</v>
      </c>
      <c r="B2220" s="70">
        <f>IF('Hospitalisation Details'!B2220="?",AVERAGE('Hospitalisation Details'!$B$2:$B$2344),'Hospitalisation Details'!B2220)</f>
        <v>1982</v>
      </c>
      <c r="C2220" s="79" t="str">
        <f>IF(OR(('Hospitalisation Details'!C2220="?"),ISBLANK('Hospitalisation Details'!C2220:C4562)),"Sep",'Hospitalisation Details'!C2220)</f>
        <v>Aug</v>
      </c>
      <c r="D2220" s="70">
        <v>16</v>
      </c>
      <c r="E2220" s="47" t="s">
        <v>2253</v>
      </c>
      <c r="F2220" s="80" t="s">
        <v>6890</v>
      </c>
      <c r="G2220" s="70">
        <v>40</v>
      </c>
      <c r="H2220" s="47">
        <v>3</v>
      </c>
      <c r="I2220" s="48">
        <v>39315.279999999999</v>
      </c>
      <c r="J2220" s="47" t="s">
        <v>11</v>
      </c>
      <c r="K2220" s="47" t="s">
        <v>12</v>
      </c>
      <c r="L2220" s="47" t="s">
        <v>42</v>
      </c>
      <c r="M2220" s="20"/>
    </row>
    <row r="2221" spans="1:13" x14ac:dyDescent="0.25">
      <c r="A2221" s="47" t="str">
        <f>IF('Hospitalisation Details'!A2221:A4563="?","Unidentified",'Hospitalisation Details'!A2221)</f>
        <v>Id119</v>
      </c>
      <c r="B2221" s="47">
        <f>IF('Hospitalisation Details'!B2221="?",AVERAGE('Hospitalisation Details'!$B$2:$B$2344),'Hospitalisation Details'!B2221)</f>
        <v>1978</v>
      </c>
      <c r="C2221" s="79" t="str">
        <f>IF(OR(('Hospitalisation Details'!C2221="?"),ISBLANK('Hospitalisation Details'!C2221:C4563)),"Sep",'Hospitalisation Details'!C2221)</f>
        <v>Aug</v>
      </c>
      <c r="D2221" s="70">
        <v>5</v>
      </c>
      <c r="E2221" s="47" t="s">
        <v>2254</v>
      </c>
      <c r="F2221" s="80" t="s">
        <v>6854</v>
      </c>
      <c r="G2221" s="70">
        <v>44</v>
      </c>
      <c r="H2221" s="47">
        <v>2</v>
      </c>
      <c r="I2221" s="48">
        <v>39352.6</v>
      </c>
      <c r="J2221" s="47" t="s">
        <v>11</v>
      </c>
      <c r="K2221" s="47" t="s">
        <v>12</v>
      </c>
      <c r="L2221" s="47" t="s">
        <v>42</v>
      </c>
      <c r="M2221" s="20"/>
    </row>
    <row r="2222" spans="1:13" x14ac:dyDescent="0.25">
      <c r="A2222" s="47" t="str">
        <f>IF('Hospitalisation Details'!A2222:A4564="?","Unidentified",'Hospitalisation Details'!A2222)</f>
        <v>Id118</v>
      </c>
      <c r="B2222" s="47">
        <f>IF('Hospitalisation Details'!B2222="?",AVERAGE('Hospitalisation Details'!$B$2:$B$2344),'Hospitalisation Details'!B2222)</f>
        <v>1966</v>
      </c>
      <c r="C2222" s="79" t="str">
        <f>IF(OR(('Hospitalisation Details'!C2222="?"),ISBLANK('Hospitalisation Details'!C2222:C4564)),"Sep",'Hospitalisation Details'!C2222)</f>
        <v>Jun</v>
      </c>
      <c r="D2222" s="70">
        <v>24</v>
      </c>
      <c r="E2222" s="47" t="s">
        <v>2255</v>
      </c>
      <c r="F2222" s="80" t="s">
        <v>8046</v>
      </c>
      <c r="G2222" s="70">
        <v>56</v>
      </c>
      <c r="H2222" s="47">
        <v>0</v>
      </c>
      <c r="I2222" s="48">
        <v>39396.86</v>
      </c>
      <c r="J2222" s="47" t="s">
        <v>11</v>
      </c>
      <c r="K2222" s="47" t="s">
        <v>11</v>
      </c>
      <c r="L2222" s="47" t="s">
        <v>42</v>
      </c>
      <c r="M2222" s="20"/>
    </row>
    <row r="2223" spans="1:13" x14ac:dyDescent="0.25">
      <c r="A2223" s="47" t="str">
        <f>IF('Hospitalisation Details'!A2223:A4565="?","Unidentified",'Hospitalisation Details'!A2223)</f>
        <v>Id117</v>
      </c>
      <c r="B2223" s="47">
        <f>IF('Hospitalisation Details'!B2223="?",AVERAGE('Hospitalisation Details'!$B$2:$B$2344),'Hospitalisation Details'!B2223)</f>
        <v>1978</v>
      </c>
      <c r="C2223" s="79" t="str">
        <f>IF(OR(('Hospitalisation Details'!C2223="?"),ISBLANK('Hospitalisation Details'!C2223:C4565)),"Sep",'Hospitalisation Details'!C2223)</f>
        <v>Jul</v>
      </c>
      <c r="D2223" s="70">
        <v>12</v>
      </c>
      <c r="E2223" s="47" t="s">
        <v>2256</v>
      </c>
      <c r="F2223" s="80" t="s">
        <v>8047</v>
      </c>
      <c r="G2223" s="70">
        <v>44</v>
      </c>
      <c r="H2223" s="47">
        <v>1</v>
      </c>
      <c r="I2223" s="48">
        <v>39556.49</v>
      </c>
      <c r="J2223" s="47" t="s">
        <v>16</v>
      </c>
      <c r="K2223" s="47" t="s">
        <v>11</v>
      </c>
      <c r="L2223" s="47" t="s">
        <v>164</v>
      </c>
      <c r="M2223" s="20"/>
    </row>
    <row r="2224" spans="1:13" x14ac:dyDescent="0.25">
      <c r="A2224" s="47" t="str">
        <f>IF('Hospitalisation Details'!A2224:A4566="?","Unidentified",'Hospitalisation Details'!A2224)</f>
        <v>Id116</v>
      </c>
      <c r="B2224" s="47">
        <f>IF('Hospitalisation Details'!B2224="?",AVERAGE('Hospitalisation Details'!$B$2:$B$2344),'Hospitalisation Details'!B2224)</f>
        <v>1981</v>
      </c>
      <c r="C2224" s="79" t="str">
        <f>IF(OR(('Hospitalisation Details'!C2224="?"),ISBLANK('Hospitalisation Details'!C2224:C4566)),"Sep",'Hospitalisation Details'!C2224)</f>
        <v>Jul</v>
      </c>
      <c r="D2224" s="70">
        <v>5</v>
      </c>
      <c r="E2224" s="47" t="s">
        <v>2257</v>
      </c>
      <c r="F2224" s="80" t="s">
        <v>8048</v>
      </c>
      <c r="G2224" s="70">
        <v>41</v>
      </c>
      <c r="H2224" s="47">
        <v>3</v>
      </c>
      <c r="I2224" s="48">
        <v>39597.410000000003</v>
      </c>
      <c r="J2224" s="47" t="s">
        <v>16</v>
      </c>
      <c r="K2224" s="47" t="s">
        <v>11</v>
      </c>
      <c r="L2224" s="47" t="s">
        <v>356</v>
      </c>
      <c r="M2224" s="20"/>
    </row>
    <row r="2225" spans="1:13" x14ac:dyDescent="0.25">
      <c r="A2225" s="47" t="str">
        <f>IF('Hospitalisation Details'!A2225:A4567="?","Unidentified",'Hospitalisation Details'!A2225)</f>
        <v>Id115</v>
      </c>
      <c r="B2225" s="47">
        <f>IF('Hospitalisation Details'!B2225="?",AVERAGE('Hospitalisation Details'!$B$2:$B$2344),'Hospitalisation Details'!B2225)</f>
        <v>1995</v>
      </c>
      <c r="C2225" s="79" t="str">
        <f>IF(OR(('Hospitalisation Details'!C2225="?"),ISBLANK('Hospitalisation Details'!C2225:C4567)),"Sep",'Hospitalisation Details'!C2225)</f>
        <v>Aug</v>
      </c>
      <c r="D2225" s="70">
        <v>7</v>
      </c>
      <c r="E2225" s="47" t="s">
        <v>2258</v>
      </c>
      <c r="F2225" s="80" t="s">
        <v>8049</v>
      </c>
      <c r="G2225" s="70">
        <v>27</v>
      </c>
      <c r="H2225" s="47">
        <v>0</v>
      </c>
      <c r="I2225" s="48">
        <v>39611.760000000002</v>
      </c>
      <c r="J2225" s="47" t="s">
        <v>16</v>
      </c>
      <c r="K2225" s="47" t="s">
        <v>12</v>
      </c>
      <c r="L2225" s="47" t="s">
        <v>13</v>
      </c>
      <c r="M2225" s="20"/>
    </row>
    <row r="2226" spans="1:13" x14ac:dyDescent="0.25">
      <c r="A2226" s="47" t="str">
        <f>IF('Hospitalisation Details'!A2226:A4568="?","Unidentified",'Hospitalisation Details'!A2226)</f>
        <v>Id114</v>
      </c>
      <c r="B2226" s="47">
        <f>IF('Hospitalisation Details'!B2226="?",AVERAGE('Hospitalisation Details'!$B$2:$B$2344),'Hospitalisation Details'!B2226)</f>
        <v>1977</v>
      </c>
      <c r="C2226" s="79" t="str">
        <f>IF(OR(('Hospitalisation Details'!C2226="?"),ISBLANK('Hospitalisation Details'!C2226:C4568)),"Sep",'Hospitalisation Details'!C2226)</f>
        <v>Dec</v>
      </c>
      <c r="D2226" s="70">
        <v>17</v>
      </c>
      <c r="E2226" s="47" t="s">
        <v>2259</v>
      </c>
      <c r="F2226" s="80" t="s">
        <v>8050</v>
      </c>
      <c r="G2226" s="70">
        <v>45</v>
      </c>
      <c r="H2226" s="47">
        <v>2</v>
      </c>
      <c r="I2226" s="48">
        <v>39670.44</v>
      </c>
      <c r="J2226" s="47" t="s">
        <v>11</v>
      </c>
      <c r="K2226" s="47" t="s">
        <v>16</v>
      </c>
      <c r="L2226" s="47" t="s">
        <v>23</v>
      </c>
      <c r="M2226" s="20"/>
    </row>
    <row r="2227" spans="1:13" x14ac:dyDescent="0.25">
      <c r="A2227" s="47" t="str">
        <f>IF('Hospitalisation Details'!A2227:A4569="?","Unidentified",'Hospitalisation Details'!A2227)</f>
        <v>Id113</v>
      </c>
      <c r="B2227" s="47">
        <f>IF('Hospitalisation Details'!B2227="?",AVERAGE('Hospitalisation Details'!$B$2:$B$2344),'Hospitalisation Details'!B2227)</f>
        <v>1968</v>
      </c>
      <c r="C2227" s="79" t="str">
        <f>IF(OR(('Hospitalisation Details'!C2227="?"),ISBLANK('Hospitalisation Details'!C2227:C4569)),"Sep",'Hospitalisation Details'!C2227)</f>
        <v>Sep</v>
      </c>
      <c r="D2227" s="70">
        <v>29</v>
      </c>
      <c r="E2227" s="47" t="s">
        <v>2260</v>
      </c>
      <c r="F2227" s="80" t="s">
        <v>8051</v>
      </c>
      <c r="G2227" s="70">
        <v>54</v>
      </c>
      <c r="H2227" s="47">
        <v>0</v>
      </c>
      <c r="I2227" s="48">
        <v>39721.93</v>
      </c>
      <c r="J2227" s="47" t="s">
        <v>11</v>
      </c>
      <c r="K2227" s="47" t="s">
        <v>11</v>
      </c>
      <c r="L2227" s="47" t="s">
        <v>42</v>
      </c>
      <c r="M2227" s="20"/>
    </row>
    <row r="2228" spans="1:13" x14ac:dyDescent="0.25">
      <c r="A2228" s="47" t="str">
        <f>IF('Hospitalisation Details'!A2228:A4570="?","Unidentified",'Hospitalisation Details'!A2228)</f>
        <v>Id112</v>
      </c>
      <c r="B2228" s="47">
        <f>IF('Hospitalisation Details'!B2228="?",AVERAGE('Hospitalisation Details'!$B$2:$B$2344),'Hospitalisation Details'!B2228)</f>
        <v>2003</v>
      </c>
      <c r="C2228" s="79" t="str">
        <f>IF(OR(('Hospitalisation Details'!C2228="?"),ISBLANK('Hospitalisation Details'!C2228:C4570)),"Sep",'Hospitalisation Details'!C2228)</f>
        <v>Jul</v>
      </c>
      <c r="D2228" s="70">
        <v>16</v>
      </c>
      <c r="E2228" s="47" t="s">
        <v>2261</v>
      </c>
      <c r="F2228" s="80" t="s">
        <v>8052</v>
      </c>
      <c r="G2228" s="70">
        <v>19</v>
      </c>
      <c r="H2228" s="47">
        <v>0</v>
      </c>
      <c r="I2228" s="48">
        <v>39722.75</v>
      </c>
      <c r="J2228" s="47" t="s">
        <v>16</v>
      </c>
      <c r="K2228" s="47" t="s">
        <v>16</v>
      </c>
      <c r="L2228" s="47" t="s">
        <v>13</v>
      </c>
      <c r="M2228" s="20"/>
    </row>
    <row r="2229" spans="1:13" x14ac:dyDescent="0.25">
      <c r="A2229" s="47" t="str">
        <f>IF('Hospitalisation Details'!A2229:A4571="?","Unidentified",'Hospitalisation Details'!A2229)</f>
        <v>Id111</v>
      </c>
      <c r="B2229" s="47">
        <f>IF('Hospitalisation Details'!B2229="?",AVERAGE('Hospitalisation Details'!$B$2:$B$2344),'Hospitalisation Details'!B2229)</f>
        <v>1977</v>
      </c>
      <c r="C2229" s="79" t="str">
        <f>IF(OR(('Hospitalisation Details'!C2229="?"),ISBLANK('Hospitalisation Details'!C2229:C4571)),"Sep",'Hospitalisation Details'!C2229)</f>
        <v>Aug</v>
      </c>
      <c r="D2229" s="70">
        <v>12</v>
      </c>
      <c r="E2229" s="47" t="s">
        <v>2262</v>
      </c>
      <c r="F2229" s="80" t="s">
        <v>8053</v>
      </c>
      <c r="G2229" s="70">
        <v>45</v>
      </c>
      <c r="H2229" s="47">
        <v>1</v>
      </c>
      <c r="I2229" s="48">
        <v>39725.519999999997</v>
      </c>
      <c r="J2229" s="47" t="s">
        <v>11</v>
      </c>
      <c r="K2229" s="47" t="s">
        <v>16</v>
      </c>
      <c r="L2229" s="47" t="s">
        <v>23</v>
      </c>
      <c r="M2229" s="20"/>
    </row>
    <row r="2230" spans="1:13" x14ac:dyDescent="0.25">
      <c r="A2230" s="47" t="str">
        <f>IF('Hospitalisation Details'!A2230:A4572="?","Unidentified",'Hospitalisation Details'!A2230)</f>
        <v>Id110</v>
      </c>
      <c r="B2230" s="47">
        <f>IF('Hospitalisation Details'!B2230="?",AVERAGE('Hospitalisation Details'!$B$2:$B$2344),'Hospitalisation Details'!B2230)</f>
        <v>1973</v>
      </c>
      <c r="C2230" s="79" t="str">
        <f>IF(OR(('Hospitalisation Details'!C2230="?"),ISBLANK('Hospitalisation Details'!C2230:C4572)),"Sep",'Hospitalisation Details'!C2230)</f>
        <v>Dec</v>
      </c>
      <c r="D2230" s="70">
        <v>17</v>
      </c>
      <c r="E2230" s="47" t="s">
        <v>2263</v>
      </c>
      <c r="F2230" s="80" t="s">
        <v>8054</v>
      </c>
      <c r="G2230" s="70">
        <v>49</v>
      </c>
      <c r="H2230" s="47">
        <v>0</v>
      </c>
      <c r="I2230" s="48">
        <v>39727.61</v>
      </c>
      <c r="J2230" s="47" t="s">
        <v>16</v>
      </c>
      <c r="K2230" s="47" t="s">
        <v>11</v>
      </c>
      <c r="L2230" s="47" t="s">
        <v>42</v>
      </c>
      <c r="M2230" s="20"/>
    </row>
    <row r="2231" spans="1:13" x14ac:dyDescent="0.25">
      <c r="A2231" s="47" t="str">
        <f>IF('Hospitalisation Details'!A2231:A4573="?","Unidentified",'Hospitalisation Details'!A2231)</f>
        <v>Id109</v>
      </c>
      <c r="B2231" s="47">
        <f>IF('Hospitalisation Details'!B2231="?",AVERAGE('Hospitalisation Details'!$B$2:$B$2344),'Hospitalisation Details'!B2231)</f>
        <v>1987</v>
      </c>
      <c r="C2231" s="79" t="str">
        <f>IF(OR(('Hospitalisation Details'!C2231="?"),ISBLANK('Hospitalisation Details'!C2231:C4573)),"Sep",'Hospitalisation Details'!C2231)</f>
        <v>Jul</v>
      </c>
      <c r="D2231" s="70">
        <v>24</v>
      </c>
      <c r="E2231" s="47" t="s">
        <v>2264</v>
      </c>
      <c r="F2231" s="80" t="s">
        <v>8055</v>
      </c>
      <c r="G2231" s="70">
        <v>35</v>
      </c>
      <c r="H2231" s="47">
        <v>1</v>
      </c>
      <c r="I2231" s="48">
        <v>39774.28</v>
      </c>
      <c r="J2231" s="47" t="s">
        <v>16</v>
      </c>
      <c r="K2231" s="47" t="s">
        <v>16</v>
      </c>
      <c r="L2231" s="47" t="s">
        <v>276</v>
      </c>
      <c r="M2231" s="20"/>
    </row>
    <row r="2232" spans="1:13" x14ac:dyDescent="0.25">
      <c r="A2232" s="47" t="str">
        <f>IF('Hospitalisation Details'!A2232:A4574="?","Unidentified",'Hospitalisation Details'!A2232)</f>
        <v>Id108</v>
      </c>
      <c r="B2232" s="47">
        <f>IF('Hospitalisation Details'!B2232="?",AVERAGE('Hospitalisation Details'!$B$2:$B$2344),'Hospitalisation Details'!B2232)</f>
        <v>1985</v>
      </c>
      <c r="C2232" s="79" t="str">
        <f>IF(OR(('Hospitalisation Details'!C2232="?"),ISBLANK('Hospitalisation Details'!C2232:C4574)),"Sep",'Hospitalisation Details'!C2232)</f>
        <v>Jul</v>
      </c>
      <c r="D2232" s="70">
        <v>17</v>
      </c>
      <c r="E2232" s="47" t="s">
        <v>2265</v>
      </c>
      <c r="F2232" s="80" t="s">
        <v>8056</v>
      </c>
      <c r="G2232" s="70">
        <v>37</v>
      </c>
      <c r="H2232" s="47">
        <v>2</v>
      </c>
      <c r="I2232" s="48">
        <v>39836.519999999997</v>
      </c>
      <c r="J2232" s="47" t="s">
        <v>11</v>
      </c>
      <c r="K2232" s="47" t="s">
        <v>16</v>
      </c>
      <c r="L2232" s="47" t="s">
        <v>42</v>
      </c>
      <c r="M2232" s="20"/>
    </row>
    <row r="2233" spans="1:13" x14ac:dyDescent="0.25">
      <c r="A2233" s="47" t="str">
        <f>IF('Hospitalisation Details'!A2233:A4575="?","Unidentified",'Hospitalisation Details'!A2233)</f>
        <v>Id107</v>
      </c>
      <c r="B2233" s="47">
        <f>IF('Hospitalisation Details'!B2233="?",AVERAGE('Hospitalisation Details'!$B$2:$B$2344),'Hospitalisation Details'!B2233)</f>
        <v>1983</v>
      </c>
      <c r="C2233" s="79" t="str">
        <f>IF(OR(('Hospitalisation Details'!C2233="?"),ISBLANK('Hospitalisation Details'!C2233:C4575)),"Sep",'Hospitalisation Details'!C2233)</f>
        <v>Jun</v>
      </c>
      <c r="D2233" s="70">
        <v>1</v>
      </c>
      <c r="E2233" s="47" t="s">
        <v>2266</v>
      </c>
      <c r="F2233" s="80" t="s">
        <v>8057</v>
      </c>
      <c r="G2233" s="70">
        <v>40</v>
      </c>
      <c r="H2233" s="47">
        <v>3</v>
      </c>
      <c r="I2233" s="48">
        <v>39865.699999999997</v>
      </c>
      <c r="J2233" s="47" t="s">
        <v>11</v>
      </c>
      <c r="K2233" s="47" t="s">
        <v>11</v>
      </c>
      <c r="L2233" s="47" t="s">
        <v>42</v>
      </c>
      <c r="M2233" s="20"/>
    </row>
    <row r="2234" spans="1:13" x14ac:dyDescent="0.25">
      <c r="A2234" s="47" t="str">
        <f>IF('Hospitalisation Details'!A2234:A4576="?","Unidentified",'Hospitalisation Details'!A2234)</f>
        <v>Id106</v>
      </c>
      <c r="B2234" s="47">
        <f>IF('Hospitalisation Details'!B2234="?",AVERAGE('Hospitalisation Details'!$B$2:$B$2344),'Hospitalisation Details'!B2234)</f>
        <v>1985</v>
      </c>
      <c r="C2234" s="79" t="str">
        <f>IF(OR(('Hospitalisation Details'!C2234="?"),ISBLANK('Hospitalisation Details'!C2234:C4576)),"Sep",'Hospitalisation Details'!C2234)</f>
        <v>Aug</v>
      </c>
      <c r="D2234" s="70">
        <v>22</v>
      </c>
      <c r="E2234" s="47" t="s">
        <v>2267</v>
      </c>
      <c r="F2234" s="80" t="s">
        <v>8058</v>
      </c>
      <c r="G2234" s="70">
        <v>37</v>
      </c>
      <c r="H2234" s="47">
        <v>1</v>
      </c>
      <c r="I2234" s="48">
        <v>39871.699999999997</v>
      </c>
      <c r="J2234" s="47" t="s">
        <v>16</v>
      </c>
      <c r="K2234" s="47" t="s">
        <v>11</v>
      </c>
      <c r="L2234" s="47" t="s">
        <v>13</v>
      </c>
      <c r="M2234" s="20"/>
    </row>
    <row r="2235" spans="1:13" x14ac:dyDescent="0.25">
      <c r="A2235" s="47" t="str">
        <f>IF('Hospitalisation Details'!A2235:A4577="?","Unidentified",'Hospitalisation Details'!A2235)</f>
        <v>Id105</v>
      </c>
      <c r="B2235" s="47">
        <f>IF('Hospitalisation Details'!B2235="?",AVERAGE('Hospitalisation Details'!$B$2:$B$2344),'Hospitalisation Details'!B2235)</f>
        <v>1975</v>
      </c>
      <c r="C2235" s="79" t="str">
        <f>IF(OR(('Hospitalisation Details'!C2235="?"),ISBLANK('Hospitalisation Details'!C2235:C4577)),"Sep",'Hospitalisation Details'!C2235)</f>
        <v>Dec</v>
      </c>
      <c r="D2235" s="70">
        <v>2</v>
      </c>
      <c r="E2235" s="47" t="s">
        <v>2268</v>
      </c>
      <c r="F2235" s="80" t="s">
        <v>7132</v>
      </c>
      <c r="G2235" s="70">
        <v>47</v>
      </c>
      <c r="H2235" s="47">
        <v>1</v>
      </c>
      <c r="I2235" s="48">
        <v>39963.120000000003</v>
      </c>
      <c r="J2235" s="47" t="s">
        <v>11</v>
      </c>
      <c r="K2235" s="47" t="s">
        <v>11</v>
      </c>
      <c r="L2235" s="47" t="s">
        <v>42</v>
      </c>
      <c r="M2235" s="20"/>
    </row>
    <row r="2236" spans="1:13" x14ac:dyDescent="0.25">
      <c r="A2236" s="47" t="str">
        <f>IF('Hospitalisation Details'!A2236:A4578="?","Unidentified",'Hospitalisation Details'!A2236)</f>
        <v>Id104</v>
      </c>
      <c r="B2236" s="47">
        <f>IF('Hospitalisation Details'!B2236="?",AVERAGE('Hospitalisation Details'!$B$2:$B$2344),'Hospitalisation Details'!B2236)</f>
        <v>1987</v>
      </c>
      <c r="C2236" s="79" t="str">
        <f>IF(OR(('Hospitalisation Details'!C2236="?"),ISBLANK('Hospitalisation Details'!C2236:C4578)),"Sep",'Hospitalisation Details'!C2236)</f>
        <v>Aug</v>
      </c>
      <c r="D2236" s="70">
        <v>8</v>
      </c>
      <c r="E2236" s="47" t="s">
        <v>2269</v>
      </c>
      <c r="F2236" s="80" t="s">
        <v>8059</v>
      </c>
      <c r="G2236" s="70">
        <v>35</v>
      </c>
      <c r="H2236" s="47">
        <v>3</v>
      </c>
      <c r="I2236" s="48">
        <v>39983.43</v>
      </c>
      <c r="J2236" s="47" t="s">
        <v>11</v>
      </c>
      <c r="K2236" s="47" t="s">
        <v>12</v>
      </c>
      <c r="L2236" s="47" t="s">
        <v>23</v>
      </c>
      <c r="M2236" s="20"/>
    </row>
    <row r="2237" spans="1:13" x14ac:dyDescent="0.25">
      <c r="A2237" s="47" t="str">
        <f>IF('Hospitalisation Details'!A2237:A4579="?","Unidentified",'Hospitalisation Details'!A2237)</f>
        <v>Id103</v>
      </c>
      <c r="B2237" s="70">
        <f>IF('Hospitalisation Details'!B2237="?",AVERAGE('Hospitalisation Details'!$B$2:$B$2344),'Hospitalisation Details'!B2237)</f>
        <v>1982</v>
      </c>
      <c r="C2237" s="79" t="str">
        <f>IF(OR(('Hospitalisation Details'!C2237="?"),ISBLANK('Hospitalisation Details'!C2237:C4579)),"Sep",'Hospitalisation Details'!C2237)</f>
        <v>Dec</v>
      </c>
      <c r="D2237" s="70">
        <v>25</v>
      </c>
      <c r="E2237" s="47" t="s">
        <v>2270</v>
      </c>
      <c r="F2237" s="80" t="s">
        <v>8060</v>
      </c>
      <c r="G2237" s="70">
        <v>40</v>
      </c>
      <c r="H2237" s="47">
        <v>2</v>
      </c>
      <c r="I2237" s="48">
        <v>40003.33</v>
      </c>
      <c r="J2237" s="47" t="s">
        <v>16</v>
      </c>
      <c r="K2237" s="47" t="s">
        <v>16</v>
      </c>
      <c r="L2237" s="47" t="s">
        <v>23</v>
      </c>
      <c r="M2237" s="20"/>
    </row>
    <row r="2238" spans="1:13" x14ac:dyDescent="0.25">
      <c r="A2238" s="47" t="str">
        <f>IF('Hospitalisation Details'!A2238:A4580="?","Unidentified",'Hospitalisation Details'!A2238)</f>
        <v>Id102</v>
      </c>
      <c r="B2238" s="47">
        <f>IF('Hospitalisation Details'!B2238="?",AVERAGE('Hospitalisation Details'!$B$2:$B$2344),'Hospitalisation Details'!B2238)</f>
        <v>1978</v>
      </c>
      <c r="C2238" s="79" t="str">
        <f>IF(OR(('Hospitalisation Details'!C2238="?"),ISBLANK('Hospitalisation Details'!C2238:C4580)),"Sep",'Hospitalisation Details'!C2238)</f>
        <v>Dec</v>
      </c>
      <c r="D2238" s="70">
        <v>20</v>
      </c>
      <c r="E2238" s="47" t="s">
        <v>2271</v>
      </c>
      <c r="F2238" s="80" t="s">
        <v>8061</v>
      </c>
      <c r="G2238" s="70">
        <v>44</v>
      </c>
      <c r="H2238" s="47">
        <v>2</v>
      </c>
      <c r="I2238" s="48">
        <v>40054.730000000003</v>
      </c>
      <c r="J2238" s="47" t="s">
        <v>16</v>
      </c>
      <c r="K2238" s="47" t="s">
        <v>12</v>
      </c>
      <c r="L2238" s="47" t="s">
        <v>42</v>
      </c>
      <c r="M2238" s="20"/>
    </row>
    <row r="2239" spans="1:13" x14ac:dyDescent="0.25">
      <c r="A2239" s="47" t="str">
        <f>IF('Hospitalisation Details'!A2239:A4581="?","Unidentified",'Hospitalisation Details'!A2239)</f>
        <v>Id101</v>
      </c>
      <c r="B2239" s="47">
        <f>IF('Hospitalisation Details'!B2239="?",AVERAGE('Hospitalisation Details'!$B$2:$B$2344),'Hospitalisation Details'!B2239)</f>
        <v>1966</v>
      </c>
      <c r="C2239" s="79" t="str">
        <f>IF(OR(('Hospitalisation Details'!C2239="?"),ISBLANK('Hospitalisation Details'!C2239:C4581)),"Sep",'Hospitalisation Details'!C2239)</f>
        <v>Aug</v>
      </c>
      <c r="D2239" s="70">
        <v>12</v>
      </c>
      <c r="E2239" s="47" t="s">
        <v>2272</v>
      </c>
      <c r="F2239" s="80" t="s">
        <v>8062</v>
      </c>
      <c r="G2239" s="70">
        <v>56</v>
      </c>
      <c r="H2239" s="47">
        <v>0</v>
      </c>
      <c r="I2239" s="48">
        <v>40069.440000000002</v>
      </c>
      <c r="J2239" s="47" t="s">
        <v>16</v>
      </c>
      <c r="K2239" s="47" t="s">
        <v>12</v>
      </c>
      <c r="L2239" s="47" t="s">
        <v>42</v>
      </c>
      <c r="M2239" s="20"/>
    </row>
    <row r="2240" spans="1:13" x14ac:dyDescent="0.25">
      <c r="A2240" s="47" t="str">
        <f>IF('Hospitalisation Details'!A2240:A4582="?","Unidentified",'Hospitalisation Details'!A2240)</f>
        <v>Id100</v>
      </c>
      <c r="B2240" s="47">
        <f>IF('Hospitalisation Details'!B2240="?",AVERAGE('Hospitalisation Details'!$B$2:$B$2344),'Hospitalisation Details'!B2240)</f>
        <v>1983</v>
      </c>
      <c r="C2240" s="79" t="str">
        <f>IF(OR(('Hospitalisation Details'!C2240="?"),ISBLANK('Hospitalisation Details'!C2240:C4582)),"Sep",'Hospitalisation Details'!C2240)</f>
        <v>Oct</v>
      </c>
      <c r="D2240" s="70">
        <v>14</v>
      </c>
      <c r="E2240" s="47" t="s">
        <v>2273</v>
      </c>
      <c r="F2240" s="80" t="s">
        <v>8063</v>
      </c>
      <c r="G2240" s="70">
        <v>39</v>
      </c>
      <c r="H2240" s="47">
        <v>2</v>
      </c>
      <c r="I2240" s="48">
        <v>40103.89</v>
      </c>
      <c r="J2240" s="47" t="s">
        <v>16</v>
      </c>
      <c r="K2240" s="47" t="s">
        <v>11</v>
      </c>
      <c r="L2240" s="47" t="s">
        <v>42</v>
      </c>
      <c r="M2240" s="20"/>
    </row>
    <row r="2241" spans="1:13" x14ac:dyDescent="0.25">
      <c r="A2241" s="47" t="str">
        <f>IF('Hospitalisation Details'!A2241:A4583="?","Unidentified",'Hospitalisation Details'!A2241)</f>
        <v>Id99</v>
      </c>
      <c r="B2241" s="47">
        <f>IF('Hospitalisation Details'!B2241="?",AVERAGE('Hospitalisation Details'!$B$2:$B$2344),'Hospitalisation Details'!B2241)</f>
        <v>1985</v>
      </c>
      <c r="C2241" s="79" t="str">
        <f>IF(OR(('Hospitalisation Details'!C2241="?"),ISBLANK('Hospitalisation Details'!C2241:C4583)),"Sep",'Hospitalisation Details'!C2241)</f>
        <v>Oct</v>
      </c>
      <c r="D2241" s="70">
        <v>21</v>
      </c>
      <c r="E2241" s="47" t="s">
        <v>2274</v>
      </c>
      <c r="F2241" s="80" t="s">
        <v>8064</v>
      </c>
      <c r="G2241" s="70">
        <v>37</v>
      </c>
      <c r="H2241" s="47">
        <v>4</v>
      </c>
      <c r="I2241" s="48">
        <v>40182.25</v>
      </c>
      <c r="J2241" s="47" t="s">
        <v>16</v>
      </c>
      <c r="K2241" s="47" t="s">
        <v>11</v>
      </c>
      <c r="L2241" s="47" t="s">
        <v>42</v>
      </c>
      <c r="M2241" s="20"/>
    </row>
    <row r="2242" spans="1:13" x14ac:dyDescent="0.25">
      <c r="A2242" s="47" t="str">
        <f>IF('Hospitalisation Details'!A2242:A4584="?","Unidentified",'Hospitalisation Details'!A2242)</f>
        <v>Id98</v>
      </c>
      <c r="B2242" s="47">
        <f>IF('Hospitalisation Details'!B2242="?",AVERAGE('Hospitalisation Details'!$B$2:$B$2344),'Hospitalisation Details'!B2242)</f>
        <v>1979</v>
      </c>
      <c r="C2242" s="79" t="str">
        <f>IF(OR(('Hospitalisation Details'!C2242="?"),ISBLANK('Hospitalisation Details'!C2242:C4584)),"Sep",'Hospitalisation Details'!C2242)</f>
        <v>Aug</v>
      </c>
      <c r="D2242" s="70">
        <v>18</v>
      </c>
      <c r="E2242" s="47" t="s">
        <v>2275</v>
      </c>
      <c r="F2242" s="80" t="s">
        <v>8065</v>
      </c>
      <c r="G2242" s="70">
        <v>43</v>
      </c>
      <c r="H2242" s="47">
        <v>2</v>
      </c>
      <c r="I2242" s="48">
        <v>40204.83</v>
      </c>
      <c r="J2242" s="47" t="s">
        <v>16</v>
      </c>
      <c r="K2242" s="47" t="s">
        <v>12</v>
      </c>
      <c r="L2242" s="47" t="s">
        <v>23</v>
      </c>
      <c r="M2242" s="20"/>
    </row>
    <row r="2243" spans="1:13" x14ac:dyDescent="0.25">
      <c r="A2243" s="47" t="str">
        <f>IF('Hospitalisation Details'!A2243:A4585="?","Unidentified",'Hospitalisation Details'!A2243)</f>
        <v>Id97</v>
      </c>
      <c r="B2243" s="47">
        <f>IF('Hospitalisation Details'!B2243="?",AVERAGE('Hospitalisation Details'!$B$2:$B$2344),'Hospitalisation Details'!B2243)</f>
        <v>1981</v>
      </c>
      <c r="C2243" s="79" t="str">
        <f>IF(OR(('Hospitalisation Details'!C2243="?"),ISBLANK('Hospitalisation Details'!C2243:C4585)),"Sep",'Hospitalisation Details'!C2243)</f>
        <v>Jul</v>
      </c>
      <c r="D2243" s="70">
        <v>28</v>
      </c>
      <c r="E2243" s="47" t="s">
        <v>2276</v>
      </c>
      <c r="F2243" s="80" t="s">
        <v>8066</v>
      </c>
      <c r="G2243" s="70">
        <v>41</v>
      </c>
      <c r="H2243" s="47">
        <v>1</v>
      </c>
      <c r="I2243" s="48">
        <v>40208.559999999998</v>
      </c>
      <c r="J2243" s="47" t="s">
        <v>16</v>
      </c>
      <c r="K2243" s="47" t="s">
        <v>11</v>
      </c>
      <c r="L2243" s="47" t="s">
        <v>42</v>
      </c>
      <c r="M2243" s="20"/>
    </row>
    <row r="2244" spans="1:13" x14ac:dyDescent="0.25">
      <c r="A2244" s="47" t="str">
        <f>IF('Hospitalisation Details'!A2244:A4586="?","Unidentified",'Hospitalisation Details'!A2244)</f>
        <v>Id96</v>
      </c>
      <c r="B2244" s="47">
        <f>IF('Hospitalisation Details'!B2244="?",AVERAGE('Hospitalisation Details'!$B$2:$B$2344),'Hospitalisation Details'!B2244)</f>
        <v>1981</v>
      </c>
      <c r="C2244" s="79" t="str">
        <f>IF(OR(('Hospitalisation Details'!C2244="?"),ISBLANK('Hospitalisation Details'!C2244:C4586)),"Sep",'Hospitalisation Details'!C2244)</f>
        <v>Oct</v>
      </c>
      <c r="D2244" s="70">
        <v>4</v>
      </c>
      <c r="E2244" s="47" t="s">
        <v>2277</v>
      </c>
      <c r="F2244" s="80" t="s">
        <v>8067</v>
      </c>
      <c r="G2244" s="70">
        <v>41</v>
      </c>
      <c r="H2244" s="47">
        <v>1</v>
      </c>
      <c r="I2244" s="48">
        <v>40273.65</v>
      </c>
      <c r="J2244" s="47" t="s">
        <v>16</v>
      </c>
      <c r="K2244" s="47" t="s">
        <v>12</v>
      </c>
      <c r="L2244" s="47" t="s">
        <v>13</v>
      </c>
      <c r="M2244" s="20"/>
    </row>
    <row r="2245" spans="1:13" x14ac:dyDescent="0.25">
      <c r="A2245" s="47" t="str">
        <f>IF('Hospitalisation Details'!A2245:A4587="?","Unidentified",'Hospitalisation Details'!A2245)</f>
        <v>Id95</v>
      </c>
      <c r="B2245" s="47">
        <f>IF('Hospitalisation Details'!B2245="?",AVERAGE('Hospitalisation Details'!$B$2:$B$2344),'Hospitalisation Details'!B2245)</f>
        <v>1977</v>
      </c>
      <c r="C2245" s="79" t="str">
        <f>IF(OR(('Hospitalisation Details'!C2245="?"),ISBLANK('Hospitalisation Details'!C2245:C4587)),"Sep",'Hospitalisation Details'!C2245)</f>
        <v>Jun</v>
      </c>
      <c r="D2245" s="70">
        <v>27</v>
      </c>
      <c r="E2245" s="47" t="s">
        <v>2278</v>
      </c>
      <c r="F2245" s="80" t="s">
        <v>8068</v>
      </c>
      <c r="G2245" s="70">
        <v>45</v>
      </c>
      <c r="H2245" s="47">
        <v>2</v>
      </c>
      <c r="I2245" s="48">
        <v>40284.379999999997</v>
      </c>
      <c r="J2245" s="47" t="s">
        <v>16</v>
      </c>
      <c r="K2245" s="47" t="s">
        <v>12</v>
      </c>
      <c r="L2245" s="47" t="s">
        <v>23</v>
      </c>
      <c r="M2245" s="20"/>
    </row>
    <row r="2246" spans="1:13" x14ac:dyDescent="0.25">
      <c r="A2246" s="47" t="str">
        <f>IF('Hospitalisation Details'!A2246:A4588="?","Unidentified",'Hospitalisation Details'!A2246)</f>
        <v>Id94</v>
      </c>
      <c r="B2246" s="47">
        <f>IF('Hospitalisation Details'!B2246="?",AVERAGE('Hospitalisation Details'!$B$2:$B$2344),'Hospitalisation Details'!B2246)</f>
        <v>1962</v>
      </c>
      <c r="C2246" s="79" t="str">
        <f>IF(OR(('Hospitalisation Details'!C2246="?"),ISBLANK('Hospitalisation Details'!C2246:C4588)),"Sep",'Hospitalisation Details'!C2246)</f>
        <v>Sep</v>
      </c>
      <c r="D2246" s="70">
        <v>4</v>
      </c>
      <c r="E2246" s="47" t="s">
        <v>2279</v>
      </c>
      <c r="F2246" s="80" t="s">
        <v>8069</v>
      </c>
      <c r="G2246" s="70">
        <v>60</v>
      </c>
      <c r="H2246" s="47">
        <v>0</v>
      </c>
      <c r="I2246" s="48">
        <v>40309.93</v>
      </c>
      <c r="J2246" s="47" t="s">
        <v>16</v>
      </c>
      <c r="K2246" s="47" t="s">
        <v>12</v>
      </c>
      <c r="L2246" s="47" t="s">
        <v>42</v>
      </c>
      <c r="M2246" s="20"/>
    </row>
    <row r="2247" spans="1:13" x14ac:dyDescent="0.25">
      <c r="A2247" s="47" t="str">
        <f>IF('Hospitalisation Details'!A2247:A4589="?","Unidentified",'Hospitalisation Details'!A2247)</f>
        <v>Id93</v>
      </c>
      <c r="B2247" s="47">
        <f>IF('Hospitalisation Details'!B2247="?",AVERAGE('Hospitalisation Details'!$B$2:$B$2344),'Hospitalisation Details'!B2247)</f>
        <v>1966</v>
      </c>
      <c r="C2247" s="79" t="str">
        <f>IF(OR(('Hospitalisation Details'!C2247="?"),ISBLANK('Hospitalisation Details'!C2247:C4589)),"Sep",'Hospitalisation Details'!C2247)</f>
        <v>Aug</v>
      </c>
      <c r="D2247" s="70">
        <v>12</v>
      </c>
      <c r="E2247" s="47" t="s">
        <v>2280</v>
      </c>
      <c r="F2247" s="80" t="s">
        <v>8062</v>
      </c>
      <c r="G2247" s="70">
        <v>56</v>
      </c>
      <c r="H2247" s="47">
        <v>0</v>
      </c>
      <c r="I2247" s="48">
        <v>40373.74</v>
      </c>
      <c r="J2247" s="47" t="s">
        <v>16</v>
      </c>
      <c r="K2247" s="47" t="s">
        <v>12</v>
      </c>
      <c r="L2247" s="47" t="s">
        <v>42</v>
      </c>
      <c r="M2247" s="20"/>
    </row>
    <row r="2248" spans="1:13" x14ac:dyDescent="0.25">
      <c r="A2248" s="47" t="str">
        <f>IF('Hospitalisation Details'!A2248:A4590="?","Unidentified",'Hospitalisation Details'!A2248)</f>
        <v>Id92</v>
      </c>
      <c r="B2248" s="47">
        <f>IF('Hospitalisation Details'!B2248="?",AVERAGE('Hospitalisation Details'!$B$2:$B$2344),'Hospitalisation Details'!B2248)</f>
        <v>1985</v>
      </c>
      <c r="C2248" s="79" t="str">
        <f>IF(OR(('Hospitalisation Details'!C2248="?"),ISBLANK('Hospitalisation Details'!C2248:C4590)),"Sep",'Hospitalisation Details'!C2248)</f>
        <v>Nov</v>
      </c>
      <c r="D2248" s="70">
        <v>3</v>
      </c>
      <c r="E2248" s="47" t="s">
        <v>2281</v>
      </c>
      <c r="F2248" s="80" t="s">
        <v>8070</v>
      </c>
      <c r="G2248" s="70">
        <v>37</v>
      </c>
      <c r="H2248" s="47">
        <v>0</v>
      </c>
      <c r="I2248" s="48">
        <v>40419.019999999997</v>
      </c>
      <c r="J2248" s="47" t="s">
        <v>16</v>
      </c>
      <c r="K2248" s="47" t="s">
        <v>11</v>
      </c>
      <c r="L2248" s="47" t="s">
        <v>13</v>
      </c>
      <c r="M2248" s="20"/>
    </row>
    <row r="2249" spans="1:13" x14ac:dyDescent="0.25">
      <c r="A2249" s="47" t="str">
        <f>IF('Hospitalisation Details'!A2249:A4591="?","Unidentified",'Hospitalisation Details'!A2249)</f>
        <v>Id91</v>
      </c>
      <c r="B2249" s="47">
        <f>IF('Hospitalisation Details'!B2249="?",AVERAGE('Hospitalisation Details'!$B$2:$B$2344),'Hospitalisation Details'!B2249)</f>
        <v>1975</v>
      </c>
      <c r="C2249" s="79" t="str">
        <f>IF(OR(('Hospitalisation Details'!C2249="?"),ISBLANK('Hospitalisation Details'!C2249:C4591)),"Sep",'Hospitalisation Details'!C2249)</f>
        <v>Jul</v>
      </c>
      <c r="D2249" s="70">
        <v>10</v>
      </c>
      <c r="E2249" s="47" t="s">
        <v>2282</v>
      </c>
      <c r="F2249" s="80" t="s">
        <v>8071</v>
      </c>
      <c r="G2249" s="70">
        <v>47</v>
      </c>
      <c r="H2249" s="47">
        <v>1</v>
      </c>
      <c r="I2249" s="48">
        <v>40590.550000000003</v>
      </c>
      <c r="J2249" s="47" t="s">
        <v>16</v>
      </c>
      <c r="K2249" s="47" t="s">
        <v>12</v>
      </c>
      <c r="L2249" s="47" t="s">
        <v>23</v>
      </c>
      <c r="M2249" s="20"/>
    </row>
    <row r="2250" spans="1:13" x14ac:dyDescent="0.25">
      <c r="A2250" s="47" t="str">
        <f>IF('Hospitalisation Details'!A2250:A4592="?","Unidentified",'Hospitalisation Details'!A2250)</f>
        <v>Id90</v>
      </c>
      <c r="B2250" s="47">
        <f>IF('Hospitalisation Details'!B2250="?",AVERAGE('Hospitalisation Details'!$B$2:$B$2344),'Hospitalisation Details'!B2250)</f>
        <v>1970</v>
      </c>
      <c r="C2250" s="79" t="str">
        <f>IF(OR(('Hospitalisation Details'!C2250="?"),ISBLANK('Hospitalisation Details'!C2250:C4592)),"Sep",'Hospitalisation Details'!C2250)</f>
        <v>Sep</v>
      </c>
      <c r="D2250" s="70">
        <v>25</v>
      </c>
      <c r="E2250" s="47" t="s">
        <v>2283</v>
      </c>
      <c r="F2250" s="80" t="s">
        <v>8072</v>
      </c>
      <c r="G2250" s="70">
        <v>52</v>
      </c>
      <c r="H2250" s="47">
        <v>0</v>
      </c>
      <c r="I2250" s="48">
        <v>40692.910000000003</v>
      </c>
      <c r="J2250" s="47" t="s">
        <v>16</v>
      </c>
      <c r="K2250" s="47" t="s">
        <v>16</v>
      </c>
      <c r="L2250" s="47" t="s">
        <v>42</v>
      </c>
      <c r="M2250" s="20"/>
    </row>
    <row r="2251" spans="1:13" x14ac:dyDescent="0.25">
      <c r="A2251" s="47" t="str">
        <f>IF('Hospitalisation Details'!A2251:A4593="?","Unidentified",'Hospitalisation Details'!A2251)</f>
        <v>Id89</v>
      </c>
      <c r="B2251" s="47">
        <f>IF('Hospitalisation Details'!B2251="?",AVERAGE('Hospitalisation Details'!$B$2:$B$2344),'Hospitalisation Details'!B2251)</f>
        <v>1976</v>
      </c>
      <c r="C2251" s="79" t="str">
        <f>IF(OR(('Hospitalisation Details'!C2251="?"),ISBLANK('Hospitalisation Details'!C2251:C4593)),"Sep",'Hospitalisation Details'!C2251)</f>
        <v>Dec</v>
      </c>
      <c r="D2251" s="70">
        <v>26</v>
      </c>
      <c r="E2251" s="47" t="s">
        <v>2284</v>
      </c>
      <c r="F2251" s="80" t="s">
        <v>8073</v>
      </c>
      <c r="G2251" s="70">
        <v>46</v>
      </c>
      <c r="H2251" s="47">
        <v>3</v>
      </c>
      <c r="I2251" s="48">
        <v>40720.550000000003</v>
      </c>
      <c r="J2251" s="47" t="s">
        <v>16</v>
      </c>
      <c r="K2251" s="47" t="s">
        <v>12</v>
      </c>
      <c r="L2251" s="47" t="s">
        <v>23</v>
      </c>
      <c r="M2251" s="20"/>
    </row>
    <row r="2252" spans="1:13" x14ac:dyDescent="0.25">
      <c r="A2252" s="47" t="str">
        <f>IF('Hospitalisation Details'!A2252:A4594="?","Unidentified",'Hospitalisation Details'!A2252)</f>
        <v>Id88</v>
      </c>
      <c r="B2252" s="47">
        <f>IF('Hospitalisation Details'!B2252="?",AVERAGE('Hospitalisation Details'!$B$2:$B$2344),'Hospitalisation Details'!B2252)</f>
        <v>1972</v>
      </c>
      <c r="C2252" s="79" t="str">
        <f>IF(OR(('Hospitalisation Details'!C2252="?"),ISBLANK('Hospitalisation Details'!C2252:C4594)),"Sep",'Hospitalisation Details'!C2252)</f>
        <v>Jun</v>
      </c>
      <c r="D2252" s="70">
        <v>10</v>
      </c>
      <c r="E2252" s="47" t="s">
        <v>2285</v>
      </c>
      <c r="F2252" s="80" t="s">
        <v>8074</v>
      </c>
      <c r="G2252" s="70">
        <v>50</v>
      </c>
      <c r="H2252" s="47">
        <v>0</v>
      </c>
      <c r="I2252" s="48">
        <v>40817.85</v>
      </c>
      <c r="J2252" s="47" t="s">
        <v>16</v>
      </c>
      <c r="K2252" s="47" t="s">
        <v>12</v>
      </c>
      <c r="L2252" s="47" t="s">
        <v>42</v>
      </c>
      <c r="M2252" s="20"/>
    </row>
    <row r="2253" spans="1:13" x14ac:dyDescent="0.25">
      <c r="A2253" s="47" t="str">
        <f>IF('Hospitalisation Details'!A2253:A4595="?","Unidentified",'Hospitalisation Details'!A2253)</f>
        <v>Id87</v>
      </c>
      <c r="B2253" s="47">
        <f>IF('Hospitalisation Details'!B2253="?",AVERAGE('Hospitalisation Details'!$B$2:$B$2344),'Hospitalisation Details'!B2253)</f>
        <v>1999</v>
      </c>
      <c r="C2253" s="79" t="str">
        <f>IF(OR(('Hospitalisation Details'!C2253="?"),ISBLANK('Hospitalisation Details'!C2253:C4595)),"Sep",'Hospitalisation Details'!C2253)</f>
        <v>Jul</v>
      </c>
      <c r="D2253" s="70">
        <v>2</v>
      </c>
      <c r="E2253" s="47" t="s">
        <v>2286</v>
      </c>
      <c r="F2253" s="80" t="s">
        <v>8075</v>
      </c>
      <c r="G2253" s="70">
        <v>23</v>
      </c>
      <c r="H2253" s="47">
        <v>1</v>
      </c>
      <c r="I2253" s="48">
        <v>40904.199999999997</v>
      </c>
      <c r="J2253" s="47" t="s">
        <v>16</v>
      </c>
      <c r="K2253" s="47" t="s">
        <v>16</v>
      </c>
      <c r="L2253" s="47" t="s">
        <v>247</v>
      </c>
      <c r="M2253" s="20"/>
    </row>
    <row r="2254" spans="1:13" x14ac:dyDescent="0.25">
      <c r="A2254" s="47" t="str">
        <f>IF('Hospitalisation Details'!A2254:A4596="?","Unidentified",'Hospitalisation Details'!A2254)</f>
        <v>Id86</v>
      </c>
      <c r="B2254" s="47">
        <f>IF('Hospitalisation Details'!B2254="?",AVERAGE('Hospitalisation Details'!$B$2:$B$2344),'Hospitalisation Details'!B2254)</f>
        <v>1992</v>
      </c>
      <c r="C2254" s="79" t="str">
        <f>IF(OR(('Hospitalisation Details'!C2254="?"),ISBLANK('Hospitalisation Details'!C2254:C4596)),"Sep",'Hospitalisation Details'!C2254)</f>
        <v>Aug</v>
      </c>
      <c r="D2254" s="70">
        <v>4</v>
      </c>
      <c r="E2254" s="47" t="s">
        <v>2287</v>
      </c>
      <c r="F2254" s="80" t="s">
        <v>6496</v>
      </c>
      <c r="G2254" s="70">
        <v>30</v>
      </c>
      <c r="H2254" s="47">
        <v>3</v>
      </c>
      <c r="I2254" s="48">
        <v>40932.43</v>
      </c>
      <c r="J2254" s="47" t="s">
        <v>16</v>
      </c>
      <c r="K2254" s="47" t="s">
        <v>11</v>
      </c>
      <c r="L2254" s="47" t="s">
        <v>13</v>
      </c>
      <c r="M2254" s="20"/>
    </row>
    <row r="2255" spans="1:13" x14ac:dyDescent="0.25">
      <c r="A2255" s="47" t="str">
        <f>IF('Hospitalisation Details'!A2255:A4597="?","Unidentified",'Hospitalisation Details'!A2255)</f>
        <v>Id85</v>
      </c>
      <c r="B2255" s="47">
        <f>IF('Hospitalisation Details'!B2255="?",AVERAGE('Hospitalisation Details'!$B$2:$B$2344),'Hospitalisation Details'!B2255)</f>
        <v>1979</v>
      </c>
      <c r="C2255" s="79" t="str">
        <f>IF(OR(('Hospitalisation Details'!C2255="?"),ISBLANK('Hospitalisation Details'!C2255:C4597)),"Sep",'Hospitalisation Details'!C2255)</f>
        <v>Sep</v>
      </c>
      <c r="D2255" s="70">
        <v>16</v>
      </c>
      <c r="E2255" s="47" t="s">
        <v>2288</v>
      </c>
      <c r="F2255" s="80" t="s">
        <v>8076</v>
      </c>
      <c r="G2255" s="70">
        <v>43</v>
      </c>
      <c r="H2255" s="47">
        <v>3</v>
      </c>
      <c r="I2255" s="48">
        <v>40941.29</v>
      </c>
      <c r="J2255" s="47" t="s">
        <v>16</v>
      </c>
      <c r="K2255" s="47" t="s">
        <v>11</v>
      </c>
      <c r="L2255" s="47" t="s">
        <v>13</v>
      </c>
      <c r="M2255" s="20"/>
    </row>
    <row r="2256" spans="1:13" x14ac:dyDescent="0.25">
      <c r="A2256" s="47" t="str">
        <f>IF('Hospitalisation Details'!A2256:A4598="?","Unidentified",'Hospitalisation Details'!A2256)</f>
        <v>Id84</v>
      </c>
      <c r="B2256" s="47">
        <f>IF('Hospitalisation Details'!B2256="?",AVERAGE('Hospitalisation Details'!$B$2:$B$2344),'Hospitalisation Details'!B2256)</f>
        <v>1983</v>
      </c>
      <c r="C2256" s="79" t="str">
        <f>IF(OR(('Hospitalisation Details'!C2256="?"),ISBLANK('Hospitalisation Details'!C2256:C4598)),"Sep",'Hospitalisation Details'!C2256)</f>
        <v>Sep</v>
      </c>
      <c r="D2256" s="70">
        <v>8</v>
      </c>
      <c r="E2256" s="47" t="s">
        <v>2289</v>
      </c>
      <c r="F2256" s="80" t="s">
        <v>8077</v>
      </c>
      <c r="G2256" s="70">
        <v>39</v>
      </c>
      <c r="H2256" s="47">
        <v>3</v>
      </c>
      <c r="I2256" s="48">
        <v>40961.29</v>
      </c>
      <c r="J2256" s="47" t="s">
        <v>16</v>
      </c>
      <c r="K2256" s="47" t="s">
        <v>11</v>
      </c>
      <c r="L2256" s="47" t="s">
        <v>42</v>
      </c>
      <c r="M2256" s="20"/>
    </row>
    <row r="2257" spans="1:13" x14ac:dyDescent="0.25">
      <c r="A2257" s="47" t="str">
        <f>IF('Hospitalisation Details'!A2257:A4599="?","Unidentified",'Hospitalisation Details'!A2257)</f>
        <v>Id83</v>
      </c>
      <c r="B2257" s="47">
        <f>IF('Hospitalisation Details'!B2257="?",AVERAGE('Hospitalisation Details'!$B$2:$B$2344),'Hospitalisation Details'!B2257)</f>
        <v>1974</v>
      </c>
      <c r="C2257" s="79" t="str">
        <f>IF(OR(('Hospitalisation Details'!C2257="?"),ISBLANK('Hospitalisation Details'!C2257:C4599)),"Sep",'Hospitalisation Details'!C2257)</f>
        <v>Jun</v>
      </c>
      <c r="D2257" s="70">
        <v>5</v>
      </c>
      <c r="E2257" s="47" t="s">
        <v>2290</v>
      </c>
      <c r="F2257" s="80" t="s">
        <v>8078</v>
      </c>
      <c r="G2257" s="70">
        <v>49</v>
      </c>
      <c r="H2257" s="47">
        <v>0</v>
      </c>
      <c r="I2257" s="48">
        <v>40974.160000000003</v>
      </c>
      <c r="J2257" s="47" t="s">
        <v>16</v>
      </c>
      <c r="K2257" s="47" t="s">
        <v>11</v>
      </c>
      <c r="L2257" s="47" t="s">
        <v>13</v>
      </c>
      <c r="M2257" s="20"/>
    </row>
    <row r="2258" spans="1:13" x14ac:dyDescent="0.25">
      <c r="A2258" s="47" t="str">
        <f>IF('Hospitalisation Details'!A2258:A4600="?","Unidentified",'Hospitalisation Details'!A2258)</f>
        <v>Id82</v>
      </c>
      <c r="B2258" s="47">
        <f>IF('Hospitalisation Details'!B2258="?",AVERAGE('Hospitalisation Details'!$B$2:$B$2344),'Hospitalisation Details'!B2258)</f>
        <v>1979</v>
      </c>
      <c r="C2258" s="79" t="str">
        <f>IF(OR(('Hospitalisation Details'!C2258="?"),ISBLANK('Hospitalisation Details'!C2258:C4600)),"Sep",'Hospitalisation Details'!C2258)</f>
        <v>Oct</v>
      </c>
      <c r="D2258" s="70">
        <v>11</v>
      </c>
      <c r="E2258" s="47" t="s">
        <v>2291</v>
      </c>
      <c r="F2258" s="80" t="s">
        <v>8079</v>
      </c>
      <c r="G2258" s="70">
        <v>43</v>
      </c>
      <c r="H2258" s="47">
        <v>1</v>
      </c>
      <c r="I2258" s="48">
        <v>41034.22</v>
      </c>
      <c r="J2258" s="47" t="s">
        <v>16</v>
      </c>
      <c r="K2258" s="47" t="s">
        <v>12</v>
      </c>
      <c r="L2258" s="47" t="s">
        <v>356</v>
      </c>
      <c r="M2258" s="20"/>
    </row>
    <row r="2259" spans="1:13" x14ac:dyDescent="0.25">
      <c r="A2259" s="47" t="str">
        <f>IF('Hospitalisation Details'!A2259:A4601="?","Unidentified",'Hospitalisation Details'!A2259)</f>
        <v>Id81</v>
      </c>
      <c r="B2259" s="47">
        <f>IF('Hospitalisation Details'!B2259="?",AVERAGE('Hospitalisation Details'!$B$2:$B$2344),'Hospitalisation Details'!B2259)</f>
        <v>1972</v>
      </c>
      <c r="C2259" s="79" t="str">
        <f>IF(OR(('Hospitalisation Details'!C2259="?"),ISBLANK('Hospitalisation Details'!C2259:C4601)),"Sep",'Hospitalisation Details'!C2259)</f>
        <v>Aug</v>
      </c>
      <c r="D2259" s="70">
        <v>12</v>
      </c>
      <c r="E2259" s="47" t="s">
        <v>2292</v>
      </c>
      <c r="F2259" s="80" t="s">
        <v>8080</v>
      </c>
      <c r="G2259" s="70">
        <v>50</v>
      </c>
      <c r="H2259" s="47">
        <v>0</v>
      </c>
      <c r="I2259" s="48">
        <v>41055.29</v>
      </c>
      <c r="J2259" s="47" t="s">
        <v>16</v>
      </c>
      <c r="K2259" s="47" t="s">
        <v>11</v>
      </c>
      <c r="L2259" s="47" t="s">
        <v>42</v>
      </c>
      <c r="M2259" s="20"/>
    </row>
    <row r="2260" spans="1:13" x14ac:dyDescent="0.25">
      <c r="A2260" s="47" t="str">
        <f>IF('Hospitalisation Details'!A2260:A4602="?","Unidentified",'Hospitalisation Details'!A2260)</f>
        <v>Id80</v>
      </c>
      <c r="B2260" s="47">
        <f>IF('Hospitalisation Details'!B2260="?",AVERAGE('Hospitalisation Details'!$B$2:$B$2344),'Hospitalisation Details'!B2260)</f>
        <v>1972</v>
      </c>
      <c r="C2260" s="79" t="str">
        <f>IF(OR(('Hospitalisation Details'!C2260="?"),ISBLANK('Hospitalisation Details'!C2260:C4602)),"Sep",'Hospitalisation Details'!C2260)</f>
        <v>Sep</v>
      </c>
      <c r="D2260" s="70">
        <v>6</v>
      </c>
      <c r="E2260" s="47" t="s">
        <v>2293</v>
      </c>
      <c r="F2260" s="80" t="s">
        <v>8081</v>
      </c>
      <c r="G2260" s="70">
        <v>50</v>
      </c>
      <c r="H2260" s="47">
        <v>0</v>
      </c>
      <c r="I2260" s="48">
        <v>41097.160000000003</v>
      </c>
      <c r="J2260" s="47" t="s">
        <v>16</v>
      </c>
      <c r="K2260" s="47" t="s">
        <v>12</v>
      </c>
      <c r="L2260" s="47" t="s">
        <v>168</v>
      </c>
      <c r="M2260" s="20"/>
    </row>
    <row r="2261" spans="1:13" x14ac:dyDescent="0.25">
      <c r="A2261" s="47" t="str">
        <f>IF('Hospitalisation Details'!A2261:A4603="?","Unidentified",'Hospitalisation Details'!A2261)</f>
        <v>Id79</v>
      </c>
      <c r="B2261" s="47">
        <f>IF('Hospitalisation Details'!B2261="?",AVERAGE('Hospitalisation Details'!$B$2:$B$2344),'Hospitalisation Details'!B2261)</f>
        <v>1969</v>
      </c>
      <c r="C2261" s="79" t="str">
        <f>IF(OR(('Hospitalisation Details'!C2261="?"),ISBLANK('Hospitalisation Details'!C2261:C4603)),"Sep",'Hospitalisation Details'!C2261)</f>
        <v>Aug</v>
      </c>
      <c r="D2261" s="70">
        <v>8</v>
      </c>
      <c r="E2261" s="47" t="s">
        <v>2294</v>
      </c>
      <c r="F2261" s="80" t="s">
        <v>7665</v>
      </c>
      <c r="G2261" s="70">
        <v>53</v>
      </c>
      <c r="H2261" s="47">
        <v>0</v>
      </c>
      <c r="I2261" s="48">
        <v>41191.57</v>
      </c>
      <c r="J2261" s="47" t="s">
        <v>16</v>
      </c>
      <c r="K2261" s="47" t="s">
        <v>11</v>
      </c>
      <c r="L2261" s="47" t="s">
        <v>42</v>
      </c>
      <c r="M2261" s="20"/>
    </row>
    <row r="2262" spans="1:13" x14ac:dyDescent="0.25">
      <c r="A2262" s="47" t="str">
        <f>IF('Hospitalisation Details'!A2262:A4604="?","Unidentified",'Hospitalisation Details'!A2262)</f>
        <v>Id78</v>
      </c>
      <c r="B2262" s="47">
        <f>IF('Hospitalisation Details'!B2262="?",AVERAGE('Hospitalisation Details'!$B$2:$B$2344),'Hospitalisation Details'!B2262)</f>
        <v>1964</v>
      </c>
      <c r="C2262" s="79" t="str">
        <f>IF(OR(('Hospitalisation Details'!C2262="?"),ISBLANK('Hospitalisation Details'!C2262:C4604)),"Sep",'Hospitalisation Details'!C2262)</f>
        <v>Jun</v>
      </c>
      <c r="D2262" s="70">
        <v>6</v>
      </c>
      <c r="E2262" s="47" t="s">
        <v>2295</v>
      </c>
      <c r="F2262" s="80" t="s">
        <v>8038</v>
      </c>
      <c r="G2262" s="70">
        <v>59</v>
      </c>
      <c r="H2262" s="47">
        <v>0</v>
      </c>
      <c r="I2262" s="48">
        <v>41250.39</v>
      </c>
      <c r="J2262" s="47" t="s">
        <v>16</v>
      </c>
      <c r="K2262" s="47" t="s">
        <v>12</v>
      </c>
      <c r="L2262" s="47" t="s">
        <v>42</v>
      </c>
      <c r="M2262" s="20"/>
    </row>
    <row r="2263" spans="1:13" x14ac:dyDescent="0.25">
      <c r="A2263" s="47" t="str">
        <f>IF('Hospitalisation Details'!A2263:A4605="?","Unidentified",'Hospitalisation Details'!A2263)</f>
        <v>Id77</v>
      </c>
      <c r="B2263" s="47">
        <f>IF('Hospitalisation Details'!B2263="?",AVERAGE('Hospitalisation Details'!$B$2:$B$2344),'Hospitalisation Details'!B2263)</f>
        <v>1977</v>
      </c>
      <c r="C2263" s="79" t="str">
        <f>IF(OR(('Hospitalisation Details'!C2263="?"),ISBLANK('Hospitalisation Details'!C2263:C4605)),"Sep",'Hospitalisation Details'!C2263)</f>
        <v>Aug</v>
      </c>
      <c r="D2263" s="70">
        <v>27</v>
      </c>
      <c r="E2263" s="47" t="s">
        <v>2296</v>
      </c>
      <c r="F2263" s="80" t="s">
        <v>8082</v>
      </c>
      <c r="G2263" s="70">
        <v>45</v>
      </c>
      <c r="H2263" s="47">
        <v>2</v>
      </c>
      <c r="I2263" s="48">
        <v>41271.5</v>
      </c>
      <c r="J2263" s="47" t="s">
        <v>16</v>
      </c>
      <c r="K2263" s="47" t="s">
        <v>11</v>
      </c>
      <c r="L2263" s="47" t="s">
        <v>42</v>
      </c>
      <c r="M2263" s="20"/>
    </row>
    <row r="2264" spans="1:13" x14ac:dyDescent="0.25">
      <c r="A2264" s="47" t="str">
        <f>IF('Hospitalisation Details'!A2264:A4606="?","Unidentified",'Hospitalisation Details'!A2264)</f>
        <v>Id76</v>
      </c>
      <c r="B2264" s="47">
        <f>IF('Hospitalisation Details'!B2264="?",AVERAGE('Hospitalisation Details'!$B$2:$B$2344),'Hospitalisation Details'!B2264)</f>
        <v>1964</v>
      </c>
      <c r="C2264" s="79" t="str">
        <f>IF(OR(('Hospitalisation Details'!C2264="?"),ISBLANK('Hospitalisation Details'!C2264:C4606)),"Sep",'Hospitalisation Details'!C2264)</f>
        <v>Oct</v>
      </c>
      <c r="D2264" s="70">
        <v>7</v>
      </c>
      <c r="E2264" s="47" t="s">
        <v>2297</v>
      </c>
      <c r="F2264" s="80" t="s">
        <v>8083</v>
      </c>
      <c r="G2264" s="70">
        <v>58</v>
      </c>
      <c r="H2264" s="47">
        <v>0</v>
      </c>
      <c r="I2264" s="48">
        <v>41331.79</v>
      </c>
      <c r="J2264" s="47" t="s">
        <v>16</v>
      </c>
      <c r="K2264" s="47" t="s">
        <v>11</v>
      </c>
      <c r="L2264" s="47" t="s">
        <v>42</v>
      </c>
      <c r="M2264" s="20"/>
    </row>
    <row r="2265" spans="1:13" x14ac:dyDescent="0.25">
      <c r="A2265" s="47" t="str">
        <f>IF('Hospitalisation Details'!A2265:A4607="?","Unidentified",'Hospitalisation Details'!A2265)</f>
        <v>Id75</v>
      </c>
      <c r="B2265" s="47">
        <f>IF('Hospitalisation Details'!B2265="?",AVERAGE('Hospitalisation Details'!$B$2:$B$2344),'Hospitalisation Details'!B2265)</f>
        <v>1971</v>
      </c>
      <c r="C2265" s="79" t="str">
        <f>IF(OR(('Hospitalisation Details'!C2265="?"),ISBLANK('Hospitalisation Details'!C2265:C4607)),"Sep",'Hospitalisation Details'!C2265)</f>
        <v>Oct</v>
      </c>
      <c r="D2265" s="70">
        <v>16</v>
      </c>
      <c r="E2265" s="47" t="s">
        <v>2298</v>
      </c>
      <c r="F2265" s="80" t="s">
        <v>8084</v>
      </c>
      <c r="G2265" s="70">
        <v>51</v>
      </c>
      <c r="H2265" s="47">
        <v>0</v>
      </c>
      <c r="I2265" s="48">
        <v>41351.879999999997</v>
      </c>
      <c r="J2265" s="47" t="s">
        <v>16</v>
      </c>
      <c r="K2265" s="47" t="s">
        <v>11</v>
      </c>
      <c r="L2265" s="47" t="s">
        <v>42</v>
      </c>
      <c r="M2265" s="20"/>
    </row>
    <row r="2266" spans="1:13" x14ac:dyDescent="0.25">
      <c r="A2266" s="47" t="str">
        <f>IF('Hospitalisation Details'!A2266:A4608="?","Unidentified",'Hospitalisation Details'!A2266)</f>
        <v>Id74</v>
      </c>
      <c r="B2266" s="47">
        <f>IF('Hospitalisation Details'!B2266="?",AVERAGE('Hospitalisation Details'!$B$2:$B$2344),'Hospitalisation Details'!B2266)</f>
        <v>1967</v>
      </c>
      <c r="C2266" s="79" t="str">
        <f>IF(OR(('Hospitalisation Details'!C2266="?"),ISBLANK('Hospitalisation Details'!C2266:C4608)),"Sep",'Hospitalisation Details'!C2266)</f>
        <v>Dec</v>
      </c>
      <c r="D2266" s="70">
        <v>22</v>
      </c>
      <c r="E2266" s="47" t="s">
        <v>2299</v>
      </c>
      <c r="F2266" s="80" t="s">
        <v>7397</v>
      </c>
      <c r="G2266" s="70">
        <v>55</v>
      </c>
      <c r="H2266" s="47">
        <v>0</v>
      </c>
      <c r="I2266" s="48">
        <v>41505.15</v>
      </c>
      <c r="J2266" s="47" t="s">
        <v>16</v>
      </c>
      <c r="K2266" s="47" t="s">
        <v>11</v>
      </c>
      <c r="L2266" s="47" t="s">
        <v>42</v>
      </c>
      <c r="M2266" s="20"/>
    </row>
    <row r="2267" spans="1:13" x14ac:dyDescent="0.25">
      <c r="A2267" s="47" t="str">
        <f>IF('Hospitalisation Details'!A2267:A4609="?","Unidentified",'Hospitalisation Details'!A2267)</f>
        <v>Id73</v>
      </c>
      <c r="B2267" s="47">
        <f>IF('Hospitalisation Details'!B2267="?",AVERAGE('Hospitalisation Details'!$B$2:$B$2344),'Hospitalisation Details'!B2267)</f>
        <v>1974</v>
      </c>
      <c r="C2267" s="79" t="str">
        <f>IF(OR(('Hospitalisation Details'!C2267="?"),ISBLANK('Hospitalisation Details'!C2267:C4609)),"Sep",'Hospitalisation Details'!C2267)</f>
        <v>Nov</v>
      </c>
      <c r="D2267" s="70">
        <v>24</v>
      </c>
      <c r="E2267" s="47" t="s">
        <v>2300</v>
      </c>
      <c r="F2267" s="80" t="s">
        <v>8085</v>
      </c>
      <c r="G2267" s="70">
        <v>48</v>
      </c>
      <c r="H2267" s="47">
        <v>0</v>
      </c>
      <c r="I2267" s="48">
        <v>41636.199999999997</v>
      </c>
      <c r="J2267" s="47" t="s">
        <v>16</v>
      </c>
      <c r="K2267" s="47" t="s">
        <v>16</v>
      </c>
      <c r="L2267" s="47" t="s">
        <v>42</v>
      </c>
      <c r="M2267" s="20"/>
    </row>
    <row r="2268" spans="1:13" x14ac:dyDescent="0.25">
      <c r="A2268" s="47" t="str">
        <f>IF('Hospitalisation Details'!A2268:A4610="?","Unidentified",'Hospitalisation Details'!A2268)</f>
        <v>Id72</v>
      </c>
      <c r="B2268" s="47">
        <f>IF('Hospitalisation Details'!B2268="?",AVERAGE('Hospitalisation Details'!$B$2:$B$2344),'Hospitalisation Details'!B2268)</f>
        <v>1976</v>
      </c>
      <c r="C2268" s="79" t="str">
        <f>IF(OR(('Hospitalisation Details'!C2268="?"),ISBLANK('Hospitalisation Details'!C2268:C4610)),"Sep",'Hospitalisation Details'!C2268)</f>
        <v>Oct</v>
      </c>
      <c r="D2268" s="70">
        <v>29</v>
      </c>
      <c r="E2268" s="47" t="s">
        <v>2301</v>
      </c>
      <c r="F2268" s="80" t="s">
        <v>8086</v>
      </c>
      <c r="G2268" s="70">
        <v>46</v>
      </c>
      <c r="H2268" s="47">
        <v>1</v>
      </c>
      <c r="I2268" s="48">
        <v>41661.599999999999</v>
      </c>
      <c r="J2268" s="47" t="s">
        <v>16</v>
      </c>
      <c r="K2268" s="47" t="s">
        <v>12</v>
      </c>
      <c r="L2268" s="47" t="s">
        <v>42</v>
      </c>
      <c r="M2268" s="20"/>
    </row>
    <row r="2269" spans="1:13" x14ac:dyDescent="0.25">
      <c r="A2269" s="47" t="str">
        <f>IF('Hospitalisation Details'!A2269:A4611="?","Unidentified",'Hospitalisation Details'!A2269)</f>
        <v>Id71</v>
      </c>
      <c r="B2269" s="47">
        <f>IF('Hospitalisation Details'!B2269="?",AVERAGE('Hospitalisation Details'!$B$2:$B$2344),'Hospitalisation Details'!B2269)</f>
        <v>1975</v>
      </c>
      <c r="C2269" s="79" t="str">
        <f>IF(OR(('Hospitalisation Details'!C2269="?"),ISBLANK('Hospitalisation Details'!C2269:C4611)),"Sep",'Hospitalisation Details'!C2269)</f>
        <v>Nov</v>
      </c>
      <c r="D2269" s="70">
        <v>14</v>
      </c>
      <c r="E2269" s="47" t="s">
        <v>2302</v>
      </c>
      <c r="F2269" s="80" t="s">
        <v>7826</v>
      </c>
      <c r="G2269" s="70">
        <v>47</v>
      </c>
      <c r="H2269" s="47">
        <v>0</v>
      </c>
      <c r="I2269" s="48">
        <v>41676.080000000002</v>
      </c>
      <c r="J2269" s="47" t="s">
        <v>16</v>
      </c>
      <c r="K2269" s="47" t="s">
        <v>11</v>
      </c>
      <c r="L2269" s="47" t="s">
        <v>13</v>
      </c>
      <c r="M2269" s="20"/>
    </row>
    <row r="2270" spans="1:13" x14ac:dyDescent="0.25">
      <c r="A2270" s="47" t="str">
        <f>IF('Hospitalisation Details'!A2270:A4612="?","Unidentified",'Hospitalisation Details'!A2270)</f>
        <v>Id70</v>
      </c>
      <c r="B2270" s="47">
        <f>IF('Hospitalisation Details'!B2270="?",AVERAGE('Hospitalisation Details'!$B$2:$B$2344),'Hospitalisation Details'!B2270)</f>
        <v>1975</v>
      </c>
      <c r="C2270" s="79" t="str">
        <f>IF(OR(('Hospitalisation Details'!C2270="?"),ISBLANK('Hospitalisation Details'!C2270:C4612)),"Sep",'Hospitalisation Details'!C2270)</f>
        <v>Sep</v>
      </c>
      <c r="D2270" s="70">
        <v>29</v>
      </c>
      <c r="E2270" s="47" t="s">
        <v>2303</v>
      </c>
      <c r="F2270" s="80" t="s">
        <v>8087</v>
      </c>
      <c r="G2270" s="70">
        <v>47</v>
      </c>
      <c r="H2270" s="47">
        <v>1</v>
      </c>
      <c r="I2270" s="48">
        <v>41681.86</v>
      </c>
      <c r="J2270" s="47" t="s">
        <v>16</v>
      </c>
      <c r="K2270" s="47" t="s">
        <v>16</v>
      </c>
      <c r="L2270" s="47" t="s">
        <v>42</v>
      </c>
      <c r="M2270" s="20"/>
    </row>
    <row r="2271" spans="1:13" x14ac:dyDescent="0.25">
      <c r="A2271" s="47" t="str">
        <f>IF('Hospitalisation Details'!A2271:A4613="?","Unidentified",'Hospitalisation Details'!A2271)</f>
        <v>Id69</v>
      </c>
      <c r="B2271" s="47">
        <f>IF('Hospitalisation Details'!B2271="?",AVERAGE('Hospitalisation Details'!$B$2:$B$2344),'Hospitalisation Details'!B2271)</f>
        <v>1962</v>
      </c>
      <c r="C2271" s="79" t="str">
        <f>IF(OR(('Hospitalisation Details'!C2271="?"),ISBLANK('Hospitalisation Details'!C2271:C4613)),"Sep",'Hospitalisation Details'!C2271)</f>
        <v>Sep</v>
      </c>
      <c r="D2271" s="70">
        <v>22</v>
      </c>
      <c r="E2271" s="47" t="s">
        <v>2304</v>
      </c>
      <c r="F2271" s="80" t="s">
        <v>8088</v>
      </c>
      <c r="G2271" s="70">
        <v>60</v>
      </c>
      <c r="H2271" s="47">
        <v>0</v>
      </c>
      <c r="I2271" s="48">
        <v>41794.629999999997</v>
      </c>
      <c r="J2271" s="47" t="s">
        <v>16</v>
      </c>
      <c r="K2271" s="47" t="s">
        <v>12</v>
      </c>
      <c r="L2271" s="47" t="s">
        <v>42</v>
      </c>
      <c r="M2271" s="20"/>
    </row>
    <row r="2272" spans="1:13" x14ac:dyDescent="0.25">
      <c r="A2272" s="47" t="str">
        <f>IF('Hospitalisation Details'!A2272:A4614="?","Unidentified",'Hospitalisation Details'!A2272)</f>
        <v>Id68</v>
      </c>
      <c r="B2272" s="47">
        <f>IF('Hospitalisation Details'!B2272="?",AVERAGE('Hospitalisation Details'!$B$2:$B$2344),'Hospitalisation Details'!B2272)</f>
        <v>1966</v>
      </c>
      <c r="C2272" s="79" t="str">
        <f>IF(OR(('Hospitalisation Details'!C2272="?"),ISBLANK('Hospitalisation Details'!C2272:C4614)),"Sep",'Hospitalisation Details'!C2272)</f>
        <v>Sep</v>
      </c>
      <c r="D2272" s="70">
        <v>21</v>
      </c>
      <c r="E2272" s="47" t="s">
        <v>2305</v>
      </c>
      <c r="F2272" s="80" t="s">
        <v>8089</v>
      </c>
      <c r="G2272" s="70">
        <v>56</v>
      </c>
      <c r="H2272" s="47">
        <v>0</v>
      </c>
      <c r="I2272" s="48">
        <v>41886.54</v>
      </c>
      <c r="J2272" s="47" t="s">
        <v>16</v>
      </c>
      <c r="K2272" s="47" t="s">
        <v>12</v>
      </c>
      <c r="L2272" s="47" t="s">
        <v>42</v>
      </c>
      <c r="M2272" s="20"/>
    </row>
    <row r="2273" spans="1:13" x14ac:dyDescent="0.25">
      <c r="A2273" s="47" t="str">
        <f>IF('Hospitalisation Details'!A2273:A4615="?","Unidentified",'Hospitalisation Details'!A2273)</f>
        <v>Id67</v>
      </c>
      <c r="B2273" s="47">
        <f>IF('Hospitalisation Details'!B2273="?",AVERAGE('Hospitalisation Details'!$B$2:$B$2344),'Hospitalisation Details'!B2273)</f>
        <v>1972</v>
      </c>
      <c r="C2273" s="79" t="str">
        <f>IF(OR(('Hospitalisation Details'!C2273="?"),ISBLANK('Hospitalisation Details'!C2273:C4615)),"Sep",'Hospitalisation Details'!C2273)</f>
        <v>Jun</v>
      </c>
      <c r="D2273" s="70">
        <v>8</v>
      </c>
      <c r="E2273" s="47" t="s">
        <v>2306</v>
      </c>
      <c r="F2273" s="80" t="s">
        <v>8090</v>
      </c>
      <c r="G2273" s="70">
        <v>51</v>
      </c>
      <c r="H2273" s="47">
        <v>1</v>
      </c>
      <c r="I2273" s="48">
        <v>41919.1</v>
      </c>
      <c r="J2273" s="47" t="s">
        <v>16</v>
      </c>
      <c r="K2273" s="47" t="s">
        <v>16</v>
      </c>
      <c r="L2273" s="47" t="s">
        <v>168</v>
      </c>
      <c r="M2273" s="20"/>
    </row>
    <row r="2274" spans="1:13" x14ac:dyDescent="0.25">
      <c r="A2274" s="47" t="str">
        <f>IF('Hospitalisation Details'!A2274:A4616="?","Unidentified",'Hospitalisation Details'!A2274)</f>
        <v>Id66</v>
      </c>
      <c r="B2274" s="47">
        <f>IF('Hospitalisation Details'!B2274="?",AVERAGE('Hospitalisation Details'!$B$2:$B$2344),'Hospitalisation Details'!B2274)</f>
        <v>1984</v>
      </c>
      <c r="C2274" s="79" t="str">
        <f>IF(OR(('Hospitalisation Details'!C2274="?"),ISBLANK('Hospitalisation Details'!C2274:C4616)),"Sep",'Hospitalisation Details'!C2274)</f>
        <v>Nov</v>
      </c>
      <c r="D2274" s="70">
        <v>10</v>
      </c>
      <c r="E2274" s="47" t="s">
        <v>2307</v>
      </c>
      <c r="F2274" s="80" t="s">
        <v>8091</v>
      </c>
      <c r="G2274" s="70">
        <v>38</v>
      </c>
      <c r="H2274" s="47">
        <v>3</v>
      </c>
      <c r="I2274" s="48">
        <v>41949.24</v>
      </c>
      <c r="J2274" s="47" t="s">
        <v>16</v>
      </c>
      <c r="K2274" s="47" t="s">
        <v>16</v>
      </c>
      <c r="L2274" s="47" t="s">
        <v>13</v>
      </c>
      <c r="M2274" s="20"/>
    </row>
    <row r="2275" spans="1:13" x14ac:dyDescent="0.25">
      <c r="A2275" s="47" t="str">
        <f>IF('Hospitalisation Details'!A2275:A4617="?","Unidentified",'Hospitalisation Details'!A2275)</f>
        <v>Id65</v>
      </c>
      <c r="B2275" s="47">
        <f>IF('Hospitalisation Details'!B2275="?",AVERAGE('Hospitalisation Details'!$B$2:$B$2344),'Hospitalisation Details'!B2275)</f>
        <v>1968</v>
      </c>
      <c r="C2275" s="79" t="str">
        <f>IF(OR(('Hospitalisation Details'!C2275="?"),ISBLANK('Hospitalisation Details'!C2275:C4617)),"Sep",'Hospitalisation Details'!C2275)</f>
        <v>Dec</v>
      </c>
      <c r="D2275" s="70">
        <v>19</v>
      </c>
      <c r="E2275" s="47" t="s">
        <v>2308</v>
      </c>
      <c r="F2275" s="80" t="s">
        <v>8092</v>
      </c>
      <c r="G2275" s="70">
        <v>54</v>
      </c>
      <c r="H2275" s="47">
        <v>1</v>
      </c>
      <c r="I2275" s="48">
        <v>41999.519999999997</v>
      </c>
      <c r="J2275" s="47" t="s">
        <v>16</v>
      </c>
      <c r="K2275" s="47" t="s">
        <v>12</v>
      </c>
      <c r="L2275" s="47" t="s">
        <v>13</v>
      </c>
      <c r="M2275" s="20"/>
    </row>
    <row r="2276" spans="1:13" x14ac:dyDescent="0.25">
      <c r="A2276" s="47" t="str">
        <f>IF('Hospitalisation Details'!A2276:A4618="?","Unidentified",'Hospitalisation Details'!A2276)</f>
        <v>Id64</v>
      </c>
      <c r="B2276" s="47">
        <f>IF('Hospitalisation Details'!B2276="?",AVERAGE('Hospitalisation Details'!$B$2:$B$2344),'Hospitalisation Details'!B2276)</f>
        <v>1976</v>
      </c>
      <c r="C2276" s="79" t="str">
        <f>IF(OR(('Hospitalisation Details'!C2276="?"),ISBLANK('Hospitalisation Details'!C2276:C4618)),"Sep",'Hospitalisation Details'!C2276)</f>
        <v>Nov</v>
      </c>
      <c r="D2276" s="70">
        <v>28</v>
      </c>
      <c r="E2276" s="47" t="s">
        <v>2309</v>
      </c>
      <c r="F2276" s="80" t="s">
        <v>7140</v>
      </c>
      <c r="G2276" s="70">
        <v>46</v>
      </c>
      <c r="H2276" s="47">
        <v>0</v>
      </c>
      <c r="I2276" s="48">
        <v>42111.66</v>
      </c>
      <c r="J2276" s="47" t="s">
        <v>16</v>
      </c>
      <c r="K2276" s="47" t="s">
        <v>16</v>
      </c>
      <c r="L2276" s="47" t="s">
        <v>247</v>
      </c>
      <c r="M2276" s="20"/>
    </row>
    <row r="2277" spans="1:13" x14ac:dyDescent="0.25">
      <c r="A2277" s="47" t="str">
        <f>IF('Hospitalisation Details'!A2277:A4619="?","Unidentified",'Hospitalisation Details'!A2277)</f>
        <v>Id63</v>
      </c>
      <c r="B2277" s="47">
        <f>IF('Hospitalisation Details'!B2277="?",AVERAGE('Hospitalisation Details'!$B$2:$B$2344),'Hospitalisation Details'!B2277)</f>
        <v>1997</v>
      </c>
      <c r="C2277" s="79" t="str">
        <f>IF(OR(('Hospitalisation Details'!C2277="?"),ISBLANK('Hospitalisation Details'!C2277:C4619)),"Sep",'Hospitalisation Details'!C2277)</f>
        <v>Dec</v>
      </c>
      <c r="D2277" s="70">
        <v>9</v>
      </c>
      <c r="E2277" s="47" t="s">
        <v>2310</v>
      </c>
      <c r="F2277" s="80" t="s">
        <v>8093</v>
      </c>
      <c r="G2277" s="70">
        <v>25</v>
      </c>
      <c r="H2277" s="47">
        <v>2</v>
      </c>
      <c r="I2277" s="48">
        <v>42112.24</v>
      </c>
      <c r="J2277" s="47" t="s">
        <v>16</v>
      </c>
      <c r="K2277" s="47" t="s">
        <v>12</v>
      </c>
      <c r="L2277" s="47" t="s">
        <v>13</v>
      </c>
      <c r="M2277" s="20"/>
    </row>
    <row r="2278" spans="1:13" x14ac:dyDescent="0.25">
      <c r="A2278" s="47" t="str">
        <f>IF('Hospitalisation Details'!A2278:A4620="?","Unidentified",'Hospitalisation Details'!A2278)</f>
        <v>Id62</v>
      </c>
      <c r="B2278" s="47">
        <f>IF('Hospitalisation Details'!B2278="?",AVERAGE('Hospitalisation Details'!$B$2:$B$2344),'Hospitalisation Details'!B2278)</f>
        <v>1979</v>
      </c>
      <c r="C2278" s="79" t="str">
        <f>IF(OR(('Hospitalisation Details'!C2278="?"),ISBLANK('Hospitalisation Details'!C2278:C4620)),"Sep",'Hospitalisation Details'!C2278)</f>
        <v>Jul</v>
      </c>
      <c r="D2278" s="70">
        <v>3</v>
      </c>
      <c r="E2278" s="47" t="s">
        <v>2311</v>
      </c>
      <c r="F2278" s="80" t="s">
        <v>8094</v>
      </c>
      <c r="G2278" s="70">
        <v>43</v>
      </c>
      <c r="H2278" s="47">
        <v>3</v>
      </c>
      <c r="I2278" s="48">
        <v>42124.52</v>
      </c>
      <c r="J2278" s="47" t="s">
        <v>16</v>
      </c>
      <c r="K2278" s="47" t="s">
        <v>16</v>
      </c>
      <c r="L2278" s="47" t="s">
        <v>13</v>
      </c>
      <c r="M2278" s="20"/>
    </row>
    <row r="2279" spans="1:13" x14ac:dyDescent="0.25">
      <c r="A2279" s="47" t="str">
        <f>IF('Hospitalisation Details'!A2279:A4621="?","Unidentified",'Hospitalisation Details'!A2279)</f>
        <v>Id61</v>
      </c>
      <c r="B2279" s="47">
        <f>IF('Hospitalisation Details'!B2279="?",AVERAGE('Hospitalisation Details'!$B$2:$B$2344),'Hospitalisation Details'!B2279)</f>
        <v>1973</v>
      </c>
      <c r="C2279" s="79" t="str">
        <f>IF(OR(('Hospitalisation Details'!C2279="?"),ISBLANK('Hospitalisation Details'!C2279:C4621)),"Sep",'Hospitalisation Details'!C2279)</f>
        <v>Sep</v>
      </c>
      <c r="D2279" s="70">
        <v>18</v>
      </c>
      <c r="E2279" s="47" t="s">
        <v>2312</v>
      </c>
      <c r="F2279" s="80" t="s">
        <v>7122</v>
      </c>
      <c r="G2279" s="70">
        <v>49</v>
      </c>
      <c r="H2279" s="47">
        <v>0</v>
      </c>
      <c r="I2279" s="48">
        <v>42188.15</v>
      </c>
      <c r="J2279" s="47" t="s">
        <v>16</v>
      </c>
      <c r="K2279" s="47" t="s">
        <v>16</v>
      </c>
      <c r="L2279" s="47" t="s">
        <v>42</v>
      </c>
      <c r="M2279" s="20"/>
    </row>
    <row r="2280" spans="1:13" x14ac:dyDescent="0.25">
      <c r="A2280" s="47" t="str">
        <f>IF('Hospitalisation Details'!A2280:A4622="?","Unidentified",'Hospitalisation Details'!A2280)</f>
        <v>Id60</v>
      </c>
      <c r="B2280" s="47">
        <f>IF('Hospitalisation Details'!B2280="?",AVERAGE('Hospitalisation Details'!$B$2:$B$2344),'Hospitalisation Details'!B2280)</f>
        <v>1975</v>
      </c>
      <c r="C2280" s="79" t="str">
        <f>IF(OR(('Hospitalisation Details'!C2280="?"),ISBLANK('Hospitalisation Details'!C2280:C4622)),"Sep",'Hospitalisation Details'!C2280)</f>
        <v>Aug</v>
      </c>
      <c r="D2280" s="70">
        <v>15</v>
      </c>
      <c r="E2280" s="47" t="s">
        <v>2313</v>
      </c>
      <c r="F2280" s="80" t="s">
        <v>7221</v>
      </c>
      <c r="G2280" s="70">
        <v>47</v>
      </c>
      <c r="H2280" s="47">
        <v>1</v>
      </c>
      <c r="I2280" s="48">
        <v>42211.14</v>
      </c>
      <c r="J2280" s="47" t="s">
        <v>16</v>
      </c>
      <c r="K2280" s="47" t="s">
        <v>12</v>
      </c>
      <c r="L2280" s="47" t="s">
        <v>13</v>
      </c>
      <c r="M2280" s="20"/>
    </row>
    <row r="2281" spans="1:13" x14ac:dyDescent="0.25">
      <c r="A2281" s="47" t="str">
        <f>IF('Hospitalisation Details'!A2281:A4623="?","Unidentified",'Hospitalisation Details'!A2281)</f>
        <v>Id59</v>
      </c>
      <c r="B2281" s="47">
        <f>IF('Hospitalisation Details'!B2281="?",AVERAGE('Hospitalisation Details'!$B$2:$B$2344),'Hospitalisation Details'!B2281)</f>
        <v>1967</v>
      </c>
      <c r="C2281" s="79" t="str">
        <f>IF(OR(('Hospitalisation Details'!C2281="?"),ISBLANK('Hospitalisation Details'!C2281:C4623)),"Sep",'Hospitalisation Details'!C2281)</f>
        <v>Jun</v>
      </c>
      <c r="D2281" s="70">
        <v>28</v>
      </c>
      <c r="E2281" s="47" t="s">
        <v>2314</v>
      </c>
      <c r="F2281" s="80" t="s">
        <v>7219</v>
      </c>
      <c r="G2281" s="70">
        <v>55</v>
      </c>
      <c r="H2281" s="47">
        <v>0</v>
      </c>
      <c r="I2281" s="48">
        <v>42303.69</v>
      </c>
      <c r="J2281" s="47" t="s">
        <v>16</v>
      </c>
      <c r="K2281" s="47" t="s">
        <v>11</v>
      </c>
      <c r="L2281" s="47" t="s">
        <v>168</v>
      </c>
      <c r="M2281" s="20"/>
    </row>
    <row r="2282" spans="1:13" x14ac:dyDescent="0.25">
      <c r="A2282" s="47" t="str">
        <f>IF('Hospitalisation Details'!A2282:A4624="?","Unidentified",'Hospitalisation Details'!A2282)</f>
        <v>Id58</v>
      </c>
      <c r="B2282" s="47">
        <f>IF('Hospitalisation Details'!B2282="?",AVERAGE('Hospitalisation Details'!$B$2:$B$2344),'Hospitalisation Details'!B2282)</f>
        <v>1968</v>
      </c>
      <c r="C2282" s="79" t="str">
        <f>IF(OR(('Hospitalisation Details'!C2282="?"),ISBLANK('Hospitalisation Details'!C2282:C4624)),"Sep",'Hospitalisation Details'!C2282)</f>
        <v>Aug</v>
      </c>
      <c r="D2282" s="70">
        <v>3</v>
      </c>
      <c r="E2282" s="47" t="s">
        <v>2315</v>
      </c>
      <c r="F2282" s="80" t="s">
        <v>8095</v>
      </c>
      <c r="G2282" s="70">
        <v>54</v>
      </c>
      <c r="H2282" s="47">
        <v>0</v>
      </c>
      <c r="I2282" s="48">
        <v>42478.6</v>
      </c>
      <c r="J2282" s="47" t="s">
        <v>16</v>
      </c>
      <c r="K2282" s="47" t="s">
        <v>11</v>
      </c>
      <c r="L2282" s="47" t="s">
        <v>42</v>
      </c>
      <c r="M2282" s="20"/>
    </row>
    <row r="2283" spans="1:13" x14ac:dyDescent="0.25">
      <c r="A2283" s="47" t="str">
        <f>IF('Hospitalisation Details'!A2283:A4625="?","Unidentified",'Hospitalisation Details'!A2283)</f>
        <v>Id57</v>
      </c>
      <c r="B2283" s="47">
        <f>IF('Hospitalisation Details'!B2283="?",AVERAGE('Hospitalisation Details'!$B$2:$B$2344),'Hospitalisation Details'!B2283)</f>
        <v>1967</v>
      </c>
      <c r="C2283" s="79" t="str">
        <f>IF(OR(('Hospitalisation Details'!C2283="?"),ISBLANK('Hospitalisation Details'!C2283:C4625)),"Sep",'Hospitalisation Details'!C2283)</f>
        <v>Jun</v>
      </c>
      <c r="D2283" s="70">
        <v>27</v>
      </c>
      <c r="E2283" s="47" t="s">
        <v>2316</v>
      </c>
      <c r="F2283" s="80" t="s">
        <v>8096</v>
      </c>
      <c r="G2283" s="70">
        <v>55</v>
      </c>
      <c r="H2283" s="47">
        <v>0</v>
      </c>
      <c r="I2283" s="48">
        <v>42538.720000000001</v>
      </c>
      <c r="J2283" s="47" t="s">
        <v>16</v>
      </c>
      <c r="K2283" s="47" t="s">
        <v>12</v>
      </c>
      <c r="L2283" s="47" t="s">
        <v>42</v>
      </c>
      <c r="M2283" s="20"/>
    </row>
    <row r="2284" spans="1:13" x14ac:dyDescent="0.25">
      <c r="A2284" s="47" t="str">
        <f>IF('Hospitalisation Details'!A2284:A4626="?","Unidentified",'Hospitalisation Details'!A2284)</f>
        <v>Id56</v>
      </c>
      <c r="B2284" s="47">
        <f>IF('Hospitalisation Details'!B2284="?",AVERAGE('Hospitalisation Details'!$B$2:$B$2344),'Hospitalisation Details'!B2284)</f>
        <v>1979</v>
      </c>
      <c r="C2284" s="79" t="str">
        <f>IF(OR(('Hospitalisation Details'!C2284="?"),ISBLANK('Hospitalisation Details'!C2284:C4626)),"Sep",'Hospitalisation Details'!C2284)</f>
        <v>Dec</v>
      </c>
      <c r="D2284" s="70">
        <v>27</v>
      </c>
      <c r="E2284" s="47" t="s">
        <v>2317</v>
      </c>
      <c r="F2284" s="80" t="s">
        <v>8097</v>
      </c>
      <c r="G2284" s="70">
        <v>43</v>
      </c>
      <c r="H2284" s="47">
        <v>2</v>
      </c>
      <c r="I2284" s="48">
        <v>42560.43</v>
      </c>
      <c r="J2284" s="47" t="s">
        <v>16</v>
      </c>
      <c r="K2284" s="47" t="s">
        <v>12</v>
      </c>
      <c r="L2284" s="47" t="s">
        <v>13</v>
      </c>
      <c r="M2284" s="20"/>
    </row>
    <row r="2285" spans="1:13" x14ac:dyDescent="0.25">
      <c r="A2285" s="47" t="str">
        <f>IF('Hospitalisation Details'!A2285:A4627="?","Unidentified",'Hospitalisation Details'!A2285)</f>
        <v>Id55</v>
      </c>
      <c r="B2285" s="47">
        <f>IF('Hospitalisation Details'!B2285="?",AVERAGE('Hospitalisation Details'!$B$2:$B$2344),'Hospitalisation Details'!B2285)</f>
        <v>1971</v>
      </c>
      <c r="C2285" s="79" t="str">
        <f>IF(OR(('Hospitalisation Details'!C2285="?"),ISBLANK('Hospitalisation Details'!C2285:C4627)),"Sep",'Hospitalisation Details'!C2285)</f>
        <v>Nov</v>
      </c>
      <c r="D2285" s="70">
        <v>3</v>
      </c>
      <c r="E2285" s="47" t="s">
        <v>2318</v>
      </c>
      <c r="F2285" s="80" t="s">
        <v>8098</v>
      </c>
      <c r="G2285" s="70">
        <v>51</v>
      </c>
      <c r="H2285" s="47">
        <v>0</v>
      </c>
      <c r="I2285" s="48">
        <v>42644.2</v>
      </c>
      <c r="J2285" s="47" t="s">
        <v>16</v>
      </c>
      <c r="K2285" s="47" t="s">
        <v>12</v>
      </c>
      <c r="L2285" s="47" t="s">
        <v>42</v>
      </c>
      <c r="M2285" s="20"/>
    </row>
    <row r="2286" spans="1:13" x14ac:dyDescent="0.25">
      <c r="A2286" s="47" t="str">
        <f>IF('Hospitalisation Details'!A2286:A4628="?","Unidentified",'Hospitalisation Details'!A2286)</f>
        <v>Id54</v>
      </c>
      <c r="B2286" s="47">
        <f>IF('Hospitalisation Details'!B2286="?",AVERAGE('Hospitalisation Details'!$B$2:$B$2344),'Hospitalisation Details'!B2286)</f>
        <v>1977</v>
      </c>
      <c r="C2286" s="79" t="str">
        <f>IF(OR(('Hospitalisation Details'!C2286="?"),ISBLANK('Hospitalisation Details'!C2286:C4628)),"Sep",'Hospitalisation Details'!C2286)</f>
        <v>Oct</v>
      </c>
      <c r="D2286" s="70">
        <v>21</v>
      </c>
      <c r="E2286" s="47" t="s">
        <v>2319</v>
      </c>
      <c r="F2286" s="80" t="s">
        <v>8099</v>
      </c>
      <c r="G2286" s="70">
        <v>45</v>
      </c>
      <c r="H2286" s="47">
        <v>2</v>
      </c>
      <c r="I2286" s="48">
        <v>42760.5</v>
      </c>
      <c r="J2286" s="47" t="s">
        <v>16</v>
      </c>
      <c r="K2286" s="47" t="s">
        <v>11</v>
      </c>
      <c r="L2286" s="47" t="s">
        <v>23</v>
      </c>
      <c r="M2286" s="20"/>
    </row>
    <row r="2287" spans="1:13" x14ac:dyDescent="0.25">
      <c r="A2287" s="47" t="str">
        <f>IF('Hospitalisation Details'!A2287:A4629="?","Unidentified",'Hospitalisation Details'!A2287)</f>
        <v>Id53</v>
      </c>
      <c r="B2287" s="47">
        <f>IF('Hospitalisation Details'!B2287="?",AVERAGE('Hospitalisation Details'!$B$2:$B$2344),'Hospitalisation Details'!B2287)</f>
        <v>1965</v>
      </c>
      <c r="C2287" s="79" t="str">
        <f>IF(OR(('Hospitalisation Details'!C2287="?"),ISBLANK('Hospitalisation Details'!C2287:C4629)),"Sep",'Hospitalisation Details'!C2287)</f>
        <v>Oct</v>
      </c>
      <c r="D2287" s="70">
        <v>29</v>
      </c>
      <c r="E2287" s="47" t="s">
        <v>2320</v>
      </c>
      <c r="F2287" s="80" t="s">
        <v>7402</v>
      </c>
      <c r="G2287" s="70">
        <v>57</v>
      </c>
      <c r="H2287" s="47">
        <v>0</v>
      </c>
      <c r="I2287" s="48">
        <v>42764.12</v>
      </c>
      <c r="J2287" s="47" t="s">
        <v>16</v>
      </c>
      <c r="K2287" s="47" t="s">
        <v>11</v>
      </c>
      <c r="L2287" s="47" t="s">
        <v>42</v>
      </c>
      <c r="M2287" s="20"/>
    </row>
    <row r="2288" spans="1:13" x14ac:dyDescent="0.25">
      <c r="A2288" s="47" t="str">
        <f>IF('Hospitalisation Details'!A2288:A4630="?","Unidentified",'Hospitalisation Details'!A2288)</f>
        <v>Id52</v>
      </c>
      <c r="B2288" s="47">
        <f>IF('Hospitalisation Details'!B2288="?",AVERAGE('Hospitalisation Details'!$B$2:$B$2344),'Hospitalisation Details'!B2288)</f>
        <v>1972</v>
      </c>
      <c r="C2288" s="79" t="str">
        <f>IF(OR(('Hospitalisation Details'!C2288="?"),ISBLANK('Hospitalisation Details'!C2288:C4630)),"Sep",'Hospitalisation Details'!C2288)</f>
        <v>Sep</v>
      </c>
      <c r="D2288" s="70">
        <v>10</v>
      </c>
      <c r="E2288" s="47" t="s">
        <v>2321</v>
      </c>
      <c r="F2288" s="80" t="s">
        <v>8100</v>
      </c>
      <c r="G2288" s="70">
        <v>50</v>
      </c>
      <c r="H2288" s="47">
        <v>2</v>
      </c>
      <c r="I2288" s="48">
        <v>42856.84</v>
      </c>
      <c r="J2288" s="47" t="s">
        <v>16</v>
      </c>
      <c r="K2288" s="47" t="s">
        <v>16</v>
      </c>
      <c r="L2288" s="47" t="s">
        <v>42</v>
      </c>
      <c r="M2288" s="20"/>
    </row>
    <row r="2289" spans="1:13" x14ac:dyDescent="0.25">
      <c r="A2289" s="47" t="str">
        <f>IF('Hospitalisation Details'!A2289:A4631="?","Unidentified",'Hospitalisation Details'!A2289)</f>
        <v>Id51</v>
      </c>
      <c r="B2289" s="47">
        <f>IF('Hospitalisation Details'!B2289="?",AVERAGE('Hospitalisation Details'!$B$2:$B$2344),'Hospitalisation Details'!B2289)</f>
        <v>1975</v>
      </c>
      <c r="C2289" s="79" t="str">
        <f>IF(OR(('Hospitalisation Details'!C2289="?"),ISBLANK('Hospitalisation Details'!C2289:C4631)),"Sep",'Hospitalisation Details'!C2289)</f>
        <v>Oct</v>
      </c>
      <c r="D2289" s="70">
        <v>23</v>
      </c>
      <c r="E2289" s="47" t="s">
        <v>2322</v>
      </c>
      <c r="F2289" s="80" t="s">
        <v>8101</v>
      </c>
      <c r="G2289" s="70">
        <v>47</v>
      </c>
      <c r="H2289" s="47">
        <v>1</v>
      </c>
      <c r="I2289" s="48">
        <v>42969.85</v>
      </c>
      <c r="J2289" s="47" t="s">
        <v>16</v>
      </c>
      <c r="K2289" s="47" t="s">
        <v>12</v>
      </c>
      <c r="L2289" s="47" t="s">
        <v>13</v>
      </c>
      <c r="M2289" s="20"/>
    </row>
    <row r="2290" spans="1:13" x14ac:dyDescent="0.25">
      <c r="A2290" s="47" t="str">
        <f>IF('Hospitalisation Details'!A2290:A4632="?","Unidentified",'Hospitalisation Details'!A2290)</f>
        <v>Id50</v>
      </c>
      <c r="B2290" s="47">
        <f>IF('Hospitalisation Details'!B2290="?",AVERAGE('Hospitalisation Details'!$B$2:$B$2344),'Hospitalisation Details'!B2290)</f>
        <v>1978</v>
      </c>
      <c r="C2290" s="79" t="str">
        <f>IF(OR(('Hospitalisation Details'!C2290="?"),ISBLANK('Hospitalisation Details'!C2290:C4632)),"Sep",'Hospitalisation Details'!C2290)</f>
        <v>Nov</v>
      </c>
      <c r="D2290" s="70">
        <v>4</v>
      </c>
      <c r="E2290" s="47" t="s">
        <v>2323</v>
      </c>
      <c r="F2290" s="80" t="s">
        <v>8102</v>
      </c>
      <c r="G2290" s="70">
        <v>44</v>
      </c>
      <c r="H2290" s="47">
        <v>0</v>
      </c>
      <c r="I2290" s="48">
        <v>42983.46</v>
      </c>
      <c r="J2290" s="47" t="s">
        <v>16</v>
      </c>
      <c r="K2290" s="47" t="s">
        <v>11</v>
      </c>
      <c r="L2290" s="47" t="s">
        <v>23</v>
      </c>
      <c r="M2290" s="20"/>
    </row>
    <row r="2291" spans="1:13" x14ac:dyDescent="0.25">
      <c r="A2291" s="47" t="str">
        <f>IF('Hospitalisation Details'!A2291:A4633="?","Unidentified",'Hospitalisation Details'!A2291)</f>
        <v>Id49</v>
      </c>
      <c r="B2291" s="47">
        <f>IF('Hospitalisation Details'!B2291="?",AVERAGE('Hospitalisation Details'!$B$2:$B$2344),'Hospitalisation Details'!B2291)</f>
        <v>1965</v>
      </c>
      <c r="C2291" s="79" t="str">
        <f>IF(OR(('Hospitalisation Details'!C2291="?"),ISBLANK('Hospitalisation Details'!C2291:C4633)),"Sep",'Hospitalisation Details'!C2291)</f>
        <v>Nov</v>
      </c>
      <c r="D2291" s="70">
        <v>29</v>
      </c>
      <c r="E2291" s="47" t="s">
        <v>2324</v>
      </c>
      <c r="F2291" s="80" t="s">
        <v>7330</v>
      </c>
      <c r="G2291" s="70">
        <v>57</v>
      </c>
      <c r="H2291" s="47">
        <v>0</v>
      </c>
      <c r="I2291" s="48">
        <v>43073.760000000002</v>
      </c>
      <c r="J2291" s="47" t="s">
        <v>11</v>
      </c>
      <c r="K2291" s="47" t="s">
        <v>11</v>
      </c>
      <c r="L2291" s="47" t="s">
        <v>42</v>
      </c>
      <c r="M2291" s="20"/>
    </row>
    <row r="2292" spans="1:13" x14ac:dyDescent="0.25">
      <c r="A2292" s="47" t="str">
        <f>IF('Hospitalisation Details'!A2292:A4634="?","Unidentified",'Hospitalisation Details'!A2292)</f>
        <v>Id48</v>
      </c>
      <c r="B2292" s="47">
        <f>IF('Hospitalisation Details'!B2292="?",AVERAGE('Hospitalisation Details'!$B$2:$B$2344),'Hospitalisation Details'!B2292)</f>
        <v>1969</v>
      </c>
      <c r="C2292" s="79" t="str">
        <f>IF(OR(('Hospitalisation Details'!C2292="?"),ISBLANK('Hospitalisation Details'!C2292:C4634)),"Sep",'Hospitalisation Details'!C2292)</f>
        <v>Dec</v>
      </c>
      <c r="D2292" s="70">
        <v>3</v>
      </c>
      <c r="E2292" s="47" t="s">
        <v>2325</v>
      </c>
      <c r="F2292" s="80" t="s">
        <v>6810</v>
      </c>
      <c r="G2292" s="70">
        <v>53</v>
      </c>
      <c r="H2292" s="47">
        <v>0</v>
      </c>
      <c r="I2292" s="48">
        <v>43254.42</v>
      </c>
      <c r="J2292" s="47" t="s">
        <v>11</v>
      </c>
      <c r="K2292" s="47" t="s">
        <v>11</v>
      </c>
      <c r="L2292" s="47" t="s">
        <v>168</v>
      </c>
      <c r="M2292" s="20"/>
    </row>
    <row r="2293" spans="1:13" x14ac:dyDescent="0.25">
      <c r="A2293" s="47" t="str">
        <f>IF('Hospitalisation Details'!A2293:A4635="?","Unidentified",'Hospitalisation Details'!A2293)</f>
        <v>Id47</v>
      </c>
      <c r="B2293" s="47">
        <f>IF('Hospitalisation Details'!B2293="?",AVERAGE('Hospitalisation Details'!$B$2:$B$2344),'Hospitalisation Details'!B2293)</f>
        <v>1965</v>
      </c>
      <c r="C2293" s="79" t="str">
        <f>IF(OR(('Hospitalisation Details'!C2293="?"),ISBLANK('Hospitalisation Details'!C2293:C4635)),"Sep",'Hospitalisation Details'!C2293)</f>
        <v>Aug</v>
      </c>
      <c r="D2293" s="70">
        <v>22</v>
      </c>
      <c r="E2293" s="47" t="s">
        <v>2326</v>
      </c>
      <c r="F2293" s="80" t="s">
        <v>8103</v>
      </c>
      <c r="G2293" s="70">
        <v>57</v>
      </c>
      <c r="H2293" s="47">
        <v>0</v>
      </c>
      <c r="I2293" s="48">
        <v>43578.94</v>
      </c>
      <c r="J2293" s="47" t="s">
        <v>11</v>
      </c>
      <c r="K2293" s="47" t="s">
        <v>11</v>
      </c>
      <c r="L2293" s="47" t="s">
        <v>23</v>
      </c>
      <c r="M2293" s="20"/>
    </row>
    <row r="2294" spans="1:13" x14ac:dyDescent="0.25">
      <c r="A2294" s="47" t="str">
        <f>IF('Hospitalisation Details'!A2294:A4636="?","Unidentified",'Hospitalisation Details'!A2294)</f>
        <v>Id46</v>
      </c>
      <c r="B2294" s="47">
        <f>IF('Hospitalisation Details'!B2294="?",AVERAGE('Hospitalisation Details'!$B$2:$B$2344),'Hospitalisation Details'!B2294)</f>
        <v>1986</v>
      </c>
      <c r="C2294" s="79" t="str">
        <f>IF(OR(('Hospitalisation Details'!C2294="?"),ISBLANK('Hospitalisation Details'!C2294:C4636)),"Sep",'Hospitalisation Details'!C2294)</f>
        <v>Dec</v>
      </c>
      <c r="D2294" s="70">
        <v>29</v>
      </c>
      <c r="E2294" s="47" t="s">
        <v>2327</v>
      </c>
      <c r="F2294" s="80" t="s">
        <v>8104</v>
      </c>
      <c r="G2294" s="70">
        <v>36</v>
      </c>
      <c r="H2294" s="47">
        <v>3</v>
      </c>
      <c r="I2294" s="48">
        <v>43753.34</v>
      </c>
      <c r="J2294" s="47" t="s">
        <v>11</v>
      </c>
      <c r="K2294" s="47" t="s">
        <v>16</v>
      </c>
      <c r="L2294" s="47" t="s">
        <v>164</v>
      </c>
      <c r="M2294" s="20"/>
    </row>
    <row r="2295" spans="1:13" x14ac:dyDescent="0.25">
      <c r="A2295" s="47" t="str">
        <f>IF('Hospitalisation Details'!A2295:A4637="?","Unidentified",'Hospitalisation Details'!A2295)</f>
        <v>Id45</v>
      </c>
      <c r="B2295" s="47">
        <f>IF('Hospitalisation Details'!B2295="?",AVERAGE('Hospitalisation Details'!$B$2:$B$2344),'Hospitalisation Details'!B2295)</f>
        <v>1966</v>
      </c>
      <c r="C2295" s="79" t="str">
        <f>IF(OR(('Hospitalisation Details'!C2295="?"),ISBLANK('Hospitalisation Details'!C2295:C4637)),"Sep",'Hospitalisation Details'!C2295)</f>
        <v>Oct</v>
      </c>
      <c r="D2295" s="70">
        <v>25</v>
      </c>
      <c r="E2295" s="47" t="s">
        <v>2328</v>
      </c>
      <c r="F2295" s="80" t="s">
        <v>8105</v>
      </c>
      <c r="G2295" s="70">
        <v>56</v>
      </c>
      <c r="H2295" s="47">
        <v>2</v>
      </c>
      <c r="I2295" s="48">
        <v>43813.87</v>
      </c>
      <c r="J2295" s="47" t="s">
        <v>11</v>
      </c>
      <c r="K2295" s="47" t="s">
        <v>11</v>
      </c>
      <c r="L2295" s="47" t="s">
        <v>13</v>
      </c>
      <c r="M2295" s="20"/>
    </row>
    <row r="2296" spans="1:13" x14ac:dyDescent="0.25">
      <c r="A2296" s="47" t="str">
        <f>IF('Hospitalisation Details'!A2296:A4638="?","Unidentified",'Hospitalisation Details'!A2296)</f>
        <v>Id44</v>
      </c>
      <c r="B2296" s="47">
        <f>IF('Hospitalisation Details'!B2296="?",AVERAGE('Hospitalisation Details'!$B$2:$B$2344),'Hospitalisation Details'!B2296)</f>
        <v>1966</v>
      </c>
      <c r="C2296" s="79" t="str">
        <f>IF(OR(('Hospitalisation Details'!C2296="?"),ISBLANK('Hospitalisation Details'!C2296:C4638)),"Sep",'Hospitalisation Details'!C2296)</f>
        <v>Jul</v>
      </c>
      <c r="D2296" s="70">
        <v>2</v>
      </c>
      <c r="E2296" s="47" t="s">
        <v>2329</v>
      </c>
      <c r="F2296" s="80" t="s">
        <v>7261</v>
      </c>
      <c r="G2296" s="70">
        <v>56</v>
      </c>
      <c r="H2296" s="47">
        <v>0</v>
      </c>
      <c r="I2296" s="48">
        <v>43817.45</v>
      </c>
      <c r="J2296" s="47" t="s">
        <v>11</v>
      </c>
      <c r="K2296" s="47" t="s">
        <v>12</v>
      </c>
      <c r="L2296" s="47" t="s">
        <v>23</v>
      </c>
      <c r="M2296" s="20"/>
    </row>
    <row r="2297" spans="1:13" x14ac:dyDescent="0.25">
      <c r="A2297" s="47" t="str">
        <f>IF('Hospitalisation Details'!A2297:A4639="?","Unidentified",'Hospitalisation Details'!A2297)</f>
        <v>Id43</v>
      </c>
      <c r="B2297" s="47">
        <f>IF('Hospitalisation Details'!B2297="?",AVERAGE('Hospitalisation Details'!$B$2:$B$2344),'Hospitalisation Details'!B2297)</f>
        <v>1980</v>
      </c>
      <c r="C2297" s="79" t="str">
        <f>IF(OR(('Hospitalisation Details'!C2297="?"),ISBLANK('Hospitalisation Details'!C2297:C4639)),"Sep",'Hospitalisation Details'!C2297)</f>
        <v>Nov</v>
      </c>
      <c r="D2297" s="70">
        <v>10</v>
      </c>
      <c r="E2297" s="47" t="s">
        <v>2330</v>
      </c>
      <c r="F2297" s="80" t="s">
        <v>8106</v>
      </c>
      <c r="G2297" s="70">
        <v>42</v>
      </c>
      <c r="H2297" s="47">
        <v>2</v>
      </c>
      <c r="I2297" s="48">
        <v>43896.38</v>
      </c>
      <c r="J2297" s="47" t="s">
        <v>11</v>
      </c>
      <c r="K2297" s="47" t="s">
        <v>16</v>
      </c>
      <c r="L2297" s="47" t="s">
        <v>13</v>
      </c>
      <c r="M2297" s="20"/>
    </row>
    <row r="2298" spans="1:13" x14ac:dyDescent="0.25">
      <c r="A2298" s="47" t="str">
        <f>IF('Hospitalisation Details'!A2298:A4640="?","Unidentified",'Hospitalisation Details'!A2298)</f>
        <v>Id42</v>
      </c>
      <c r="B2298" s="47">
        <f>IF('Hospitalisation Details'!B2298="?",AVERAGE('Hospitalisation Details'!$B$2:$B$2344),'Hospitalisation Details'!B2298)</f>
        <v>1966</v>
      </c>
      <c r="C2298" s="79" t="str">
        <f>IF(OR(('Hospitalisation Details'!C2298="?"),ISBLANK('Hospitalisation Details'!C2298:C4640)),"Sep",'Hospitalisation Details'!C2298)</f>
        <v>Oct</v>
      </c>
      <c r="D2298" s="70">
        <v>5</v>
      </c>
      <c r="E2298" s="47" t="s">
        <v>2331</v>
      </c>
      <c r="F2298" s="80" t="s">
        <v>8107</v>
      </c>
      <c r="G2298" s="70">
        <v>56</v>
      </c>
      <c r="H2298" s="47">
        <v>0</v>
      </c>
      <c r="I2298" s="48">
        <v>43921.18</v>
      </c>
      <c r="J2298" s="47" t="s">
        <v>11</v>
      </c>
      <c r="K2298" s="47" t="s">
        <v>11</v>
      </c>
      <c r="L2298" s="47" t="s">
        <v>23</v>
      </c>
      <c r="M2298" s="20"/>
    </row>
    <row r="2299" spans="1:13" x14ac:dyDescent="0.25">
      <c r="A2299" s="47" t="str">
        <f>IF('Hospitalisation Details'!A2299:A4641="?","Unidentified",'Hospitalisation Details'!A2299)</f>
        <v>Id41</v>
      </c>
      <c r="B2299" s="47">
        <f>IF('Hospitalisation Details'!B2299="?",AVERAGE('Hospitalisation Details'!$B$2:$B$2344),'Hospitalisation Details'!B2299)</f>
        <v>1988</v>
      </c>
      <c r="C2299" s="79" t="str">
        <f>IF(OR(('Hospitalisation Details'!C2299="?"),ISBLANK('Hospitalisation Details'!C2299:C4641)),"Sep",'Hospitalisation Details'!C2299)</f>
        <v>Jul</v>
      </c>
      <c r="D2299" s="70">
        <v>16</v>
      </c>
      <c r="E2299" s="47" t="s">
        <v>2332</v>
      </c>
      <c r="F2299" s="80" t="s">
        <v>8108</v>
      </c>
      <c r="G2299" s="70">
        <v>34</v>
      </c>
      <c r="H2299" s="47">
        <v>1</v>
      </c>
      <c r="I2299" s="48">
        <v>43943.88</v>
      </c>
      <c r="J2299" s="47" t="s">
        <v>11</v>
      </c>
      <c r="K2299" s="47" t="s">
        <v>16</v>
      </c>
      <c r="L2299" s="47" t="s">
        <v>23</v>
      </c>
      <c r="M2299" s="20"/>
    </row>
    <row r="2300" spans="1:13" x14ac:dyDescent="0.25">
      <c r="A2300" s="47" t="str">
        <f>IF('Hospitalisation Details'!A2300:A4642="?","Unidentified",'Hospitalisation Details'!A2300)</f>
        <v>Id40</v>
      </c>
      <c r="B2300" s="47">
        <f>IF('Hospitalisation Details'!B2300="?",AVERAGE('Hospitalisation Details'!$B$2:$B$2344),'Hospitalisation Details'!B2300)</f>
        <v>1975</v>
      </c>
      <c r="C2300" s="79" t="str">
        <f>IF(OR(('Hospitalisation Details'!C2300="?"),ISBLANK('Hospitalisation Details'!C2300:C4642)),"Sep",'Hospitalisation Details'!C2300)</f>
        <v>Jun</v>
      </c>
      <c r="D2300" s="70">
        <v>1</v>
      </c>
      <c r="E2300" s="47" t="s">
        <v>2333</v>
      </c>
      <c r="F2300" s="80" t="s">
        <v>8109</v>
      </c>
      <c r="G2300" s="70">
        <v>48</v>
      </c>
      <c r="H2300" s="47">
        <v>2</v>
      </c>
      <c r="I2300" s="48">
        <v>44202.65</v>
      </c>
      <c r="J2300" s="47" t="s">
        <v>11</v>
      </c>
      <c r="K2300" s="47" t="s">
        <v>11</v>
      </c>
      <c r="L2300" s="47" t="s">
        <v>13</v>
      </c>
      <c r="M2300" s="20"/>
    </row>
    <row r="2301" spans="1:13" x14ac:dyDescent="0.25">
      <c r="A2301" s="47" t="str">
        <f>IF('Hospitalisation Details'!A2301:A4643="?","Unidentified",'Hospitalisation Details'!A2301)</f>
        <v>Id39</v>
      </c>
      <c r="B2301" s="47">
        <f>IF('Hospitalisation Details'!B2301="?",AVERAGE('Hospitalisation Details'!$B$2:$B$2344),'Hospitalisation Details'!B2301)</f>
        <v>1968</v>
      </c>
      <c r="C2301" s="79" t="str">
        <f>IF(OR(('Hospitalisation Details'!C2301="?"),ISBLANK('Hospitalisation Details'!C2301:C4643)),"Sep",'Hospitalisation Details'!C2301)</f>
        <v>Nov</v>
      </c>
      <c r="D2301" s="70">
        <v>24</v>
      </c>
      <c r="E2301" s="47" t="s">
        <v>2334</v>
      </c>
      <c r="F2301" s="80" t="s">
        <v>8110</v>
      </c>
      <c r="G2301" s="70">
        <v>54</v>
      </c>
      <c r="H2301" s="47">
        <v>2</v>
      </c>
      <c r="I2301" s="48">
        <v>44260.75</v>
      </c>
      <c r="J2301" s="47" t="s">
        <v>11</v>
      </c>
      <c r="K2301" s="47" t="s">
        <v>16</v>
      </c>
      <c r="L2301" s="47" t="s">
        <v>13</v>
      </c>
      <c r="M2301" s="20"/>
    </row>
    <row r="2302" spans="1:13" x14ac:dyDescent="0.25">
      <c r="A2302" s="47" t="str">
        <f>IF('Hospitalisation Details'!A2302:A4644="?","Unidentified",'Hospitalisation Details'!A2302)</f>
        <v>Id38</v>
      </c>
      <c r="B2302" s="47">
        <f>IF('Hospitalisation Details'!B2302="?",AVERAGE('Hospitalisation Details'!$B$2:$B$2344),'Hospitalisation Details'!B2302)</f>
        <v>1971</v>
      </c>
      <c r="C2302" s="79" t="str">
        <f>IF(OR(('Hospitalisation Details'!C2302="?"),ISBLANK('Hospitalisation Details'!C2302:C4644)),"Sep",'Hospitalisation Details'!C2302)</f>
        <v>Oct</v>
      </c>
      <c r="D2302" s="70">
        <v>29</v>
      </c>
      <c r="E2302" s="47" t="s">
        <v>2335</v>
      </c>
      <c r="F2302" s="80" t="s">
        <v>8111</v>
      </c>
      <c r="G2302" s="70">
        <v>51</v>
      </c>
      <c r="H2302" s="47">
        <v>0</v>
      </c>
      <c r="I2302" s="48">
        <v>44400.41</v>
      </c>
      <c r="J2302" s="47" t="s">
        <v>11</v>
      </c>
      <c r="K2302" s="47" t="s">
        <v>11</v>
      </c>
      <c r="L2302" s="47" t="s">
        <v>13</v>
      </c>
      <c r="M2302" s="20"/>
    </row>
    <row r="2303" spans="1:13" x14ac:dyDescent="0.25">
      <c r="A2303" s="47" t="str">
        <f>IF('Hospitalisation Details'!A2303:A4645="?","Unidentified",'Hospitalisation Details'!A2303)</f>
        <v>Id37</v>
      </c>
      <c r="B2303" s="47">
        <f>IF('Hospitalisation Details'!B2303="?",AVERAGE('Hospitalisation Details'!$B$2:$B$2344),'Hospitalisation Details'!B2303)</f>
        <v>1967</v>
      </c>
      <c r="C2303" s="79" t="str">
        <f>IF(OR(('Hospitalisation Details'!C2303="?"),ISBLANK('Hospitalisation Details'!C2303:C4645)),"Sep",'Hospitalisation Details'!C2303)</f>
        <v>Sep</v>
      </c>
      <c r="D2303" s="70">
        <v>14</v>
      </c>
      <c r="E2303" s="47" t="s">
        <v>2336</v>
      </c>
      <c r="F2303" s="80" t="s">
        <v>8112</v>
      </c>
      <c r="G2303" s="70">
        <v>55</v>
      </c>
      <c r="H2303" s="47">
        <v>0</v>
      </c>
      <c r="I2303" s="48">
        <v>44423.8</v>
      </c>
      <c r="J2303" s="47" t="s">
        <v>11</v>
      </c>
      <c r="K2303" s="47" t="s">
        <v>12</v>
      </c>
      <c r="L2303" s="47" t="s">
        <v>13</v>
      </c>
      <c r="M2303" s="20"/>
    </row>
    <row r="2304" spans="1:13" x14ac:dyDescent="0.25">
      <c r="A2304" s="47" t="str">
        <f>IF('Hospitalisation Details'!A2304:A4646="?","Unidentified",'Hospitalisation Details'!A2304)</f>
        <v>Id36</v>
      </c>
      <c r="B2304" s="47">
        <f>IF('Hospitalisation Details'!B2304="?",AVERAGE('Hospitalisation Details'!$B$2:$B$2344),'Hospitalisation Details'!B2304)</f>
        <v>2000</v>
      </c>
      <c r="C2304" s="79" t="str">
        <f>IF(OR(('Hospitalisation Details'!C2304="?"),ISBLANK('Hospitalisation Details'!C2304:C4646)),"Sep",'Hospitalisation Details'!C2304)</f>
        <v>Aug</v>
      </c>
      <c r="D2304" s="70">
        <v>2</v>
      </c>
      <c r="E2304" s="47" t="s">
        <v>2337</v>
      </c>
      <c r="F2304" s="80" t="s">
        <v>8113</v>
      </c>
      <c r="G2304" s="70">
        <v>22</v>
      </c>
      <c r="H2304" s="47">
        <v>1</v>
      </c>
      <c r="I2304" s="48">
        <v>44501.4</v>
      </c>
      <c r="J2304" s="47" t="s">
        <v>11</v>
      </c>
      <c r="K2304" s="47" t="s">
        <v>12</v>
      </c>
      <c r="L2304" s="47" t="s">
        <v>13</v>
      </c>
      <c r="M2304" s="20"/>
    </row>
    <row r="2305" spans="1:13" x14ac:dyDescent="0.25">
      <c r="A2305" s="47" t="str">
        <f>IF('Hospitalisation Details'!A2305:A4647="?","Unidentified",'Hospitalisation Details'!A2305)</f>
        <v>Id35</v>
      </c>
      <c r="B2305" s="47">
        <f>IF('Hospitalisation Details'!B2305="?",AVERAGE('Hospitalisation Details'!$B$2:$B$2344),'Hospitalisation Details'!B2305)</f>
        <v>1993</v>
      </c>
      <c r="C2305" s="79" t="str">
        <f>IF(OR(('Hospitalisation Details'!C2305="?"),ISBLANK('Hospitalisation Details'!C2305:C4647)),"Sep",'Hospitalisation Details'!C2305)</f>
        <v>Oct</v>
      </c>
      <c r="D2305" s="70">
        <v>11</v>
      </c>
      <c r="E2305" s="47" t="s">
        <v>2338</v>
      </c>
      <c r="F2305" s="80" t="s">
        <v>8114</v>
      </c>
      <c r="G2305" s="70">
        <v>29</v>
      </c>
      <c r="H2305" s="47">
        <v>2</v>
      </c>
      <c r="I2305" s="48">
        <v>44585.46</v>
      </c>
      <c r="J2305" s="47" t="s">
        <v>11</v>
      </c>
      <c r="K2305" s="47" t="s">
        <v>11</v>
      </c>
      <c r="L2305" s="47" t="s">
        <v>42</v>
      </c>
      <c r="M2305" s="20"/>
    </row>
    <row r="2306" spans="1:13" x14ac:dyDescent="0.25">
      <c r="A2306" s="47" t="str">
        <f>IF('Hospitalisation Details'!A2306:A4648="?","Unidentified",'Hospitalisation Details'!A2306)</f>
        <v>Id34</v>
      </c>
      <c r="B2306" s="47">
        <f>IF('Hospitalisation Details'!B2306="?",AVERAGE('Hospitalisation Details'!$B$2:$B$2344),'Hospitalisation Details'!B2306)</f>
        <v>1971</v>
      </c>
      <c r="C2306" s="79" t="str">
        <f>IF(OR(('Hospitalisation Details'!C2306="?"),ISBLANK('Hospitalisation Details'!C2306:C4648)),"Sep",'Hospitalisation Details'!C2306)</f>
        <v>Aug</v>
      </c>
      <c r="D2306" s="70">
        <v>13</v>
      </c>
      <c r="E2306" s="47" t="s">
        <v>2339</v>
      </c>
      <c r="F2306" s="80" t="s">
        <v>8115</v>
      </c>
      <c r="G2306" s="70">
        <v>51</v>
      </c>
      <c r="H2306" s="47">
        <v>2</v>
      </c>
      <c r="I2306" s="48">
        <v>44641.2</v>
      </c>
      <c r="J2306" s="47" t="s">
        <v>11</v>
      </c>
      <c r="K2306" s="47" t="s">
        <v>12</v>
      </c>
      <c r="L2306" s="47" t="s">
        <v>247</v>
      </c>
      <c r="M2306" s="20"/>
    </row>
    <row r="2307" spans="1:13" x14ac:dyDescent="0.25">
      <c r="A2307" s="47" t="str">
        <f>IF('Hospitalisation Details'!A2307:A4649="?","Unidentified",'Hospitalisation Details'!A2307)</f>
        <v>Id33</v>
      </c>
      <c r="B2307" s="47">
        <f>IF('Hospitalisation Details'!B2307="?",AVERAGE('Hospitalisation Details'!$B$2:$B$2344),'Hospitalisation Details'!B2307)</f>
        <v>1962</v>
      </c>
      <c r="C2307" s="79" t="str">
        <f>IF(OR(('Hospitalisation Details'!C2307="?"),ISBLANK('Hospitalisation Details'!C2307:C4649)),"Sep",'Hospitalisation Details'!C2307)</f>
        <v>Dec</v>
      </c>
      <c r="D2307" s="70">
        <v>17</v>
      </c>
      <c r="E2307" s="47" t="s">
        <v>2340</v>
      </c>
      <c r="F2307" s="80" t="s">
        <v>8116</v>
      </c>
      <c r="G2307" s="70">
        <v>60</v>
      </c>
      <c r="H2307" s="47">
        <v>0</v>
      </c>
      <c r="I2307" s="48">
        <v>45008.959999999999</v>
      </c>
      <c r="J2307" s="47" t="s">
        <v>11</v>
      </c>
      <c r="K2307" s="47" t="s">
        <v>11</v>
      </c>
      <c r="L2307" s="47" t="s">
        <v>13</v>
      </c>
      <c r="M2307" s="20"/>
    </row>
    <row r="2308" spans="1:13" x14ac:dyDescent="0.25">
      <c r="A2308" s="47" t="str">
        <f>IF('Hospitalisation Details'!A2308:A4650="?","Unidentified",'Hospitalisation Details'!A2308)</f>
        <v>Id32</v>
      </c>
      <c r="B2308" s="47">
        <f>IF('Hospitalisation Details'!B2308="?",AVERAGE('Hospitalisation Details'!$B$2:$B$2344),'Hospitalisation Details'!B2308)</f>
        <v>1974</v>
      </c>
      <c r="C2308" s="79" t="str">
        <f>IF(OR(('Hospitalisation Details'!C2308="?"),ISBLANK('Hospitalisation Details'!C2308:C4650)),"Sep",'Hospitalisation Details'!C2308)</f>
        <v>Aug</v>
      </c>
      <c r="D2308" s="70">
        <v>9</v>
      </c>
      <c r="E2308" s="47" t="s">
        <v>2341</v>
      </c>
      <c r="F2308" s="80" t="s">
        <v>8117</v>
      </c>
      <c r="G2308" s="70">
        <v>48</v>
      </c>
      <c r="H2308" s="47">
        <v>2</v>
      </c>
      <c r="I2308" s="48">
        <v>45702.02</v>
      </c>
      <c r="J2308" s="47" t="s">
        <v>11</v>
      </c>
      <c r="K2308" s="47" t="s">
        <v>11</v>
      </c>
      <c r="L2308" s="47" t="s">
        <v>23</v>
      </c>
      <c r="M2308" s="20"/>
    </row>
    <row r="2309" spans="1:13" x14ac:dyDescent="0.25">
      <c r="A2309" s="47" t="str">
        <f>IF('Hospitalisation Details'!A2309:A4651="?","Unidentified",'Hospitalisation Details'!A2309)</f>
        <v>Id31</v>
      </c>
      <c r="B2309" s="47">
        <f>IF('Hospitalisation Details'!B2309="?",AVERAGE('Hospitalisation Details'!$B$2:$B$2344),'Hospitalisation Details'!B2309)</f>
        <v>1960</v>
      </c>
      <c r="C2309" s="79" t="str">
        <f>IF(OR(('Hospitalisation Details'!C2309="?"),ISBLANK('Hospitalisation Details'!C2309:C4651)),"Sep",'Hospitalisation Details'!C2309)</f>
        <v>Dec</v>
      </c>
      <c r="D2309" s="70">
        <v>21</v>
      </c>
      <c r="E2309" s="47" t="s">
        <v>2342</v>
      </c>
      <c r="F2309" s="80" t="s">
        <v>8118</v>
      </c>
      <c r="G2309" s="70">
        <v>62</v>
      </c>
      <c r="H2309" s="47">
        <v>0</v>
      </c>
      <c r="I2309" s="48">
        <v>45710.21</v>
      </c>
      <c r="J2309" s="47" t="s">
        <v>11</v>
      </c>
      <c r="K2309" s="47" t="s">
        <v>11</v>
      </c>
      <c r="L2309" s="47" t="s">
        <v>168</v>
      </c>
      <c r="M2309" s="20"/>
    </row>
    <row r="2310" spans="1:13" x14ac:dyDescent="0.25">
      <c r="A2310" s="47" t="str">
        <f>IF('Hospitalisation Details'!A2310:A4652="?","Unidentified",'Hospitalisation Details'!A2310)</f>
        <v>Id30</v>
      </c>
      <c r="B2310" s="47">
        <f>IF('Hospitalisation Details'!B2310="?",AVERAGE('Hospitalisation Details'!$B$2:$B$2344),'Hospitalisation Details'!B2310)</f>
        <v>1979</v>
      </c>
      <c r="C2310" s="79" t="str">
        <f>IF(OR(('Hospitalisation Details'!C2310="?"),ISBLANK('Hospitalisation Details'!C2310:C4652)),"Sep",'Hospitalisation Details'!C2310)</f>
        <v>Aug</v>
      </c>
      <c r="D2310" s="70">
        <v>12</v>
      </c>
      <c r="E2310" s="47" t="s">
        <v>2343</v>
      </c>
      <c r="F2310" s="80" t="s">
        <v>8119</v>
      </c>
      <c r="G2310" s="70">
        <v>43</v>
      </c>
      <c r="H2310" s="47">
        <v>0</v>
      </c>
      <c r="I2310" s="48">
        <v>45863.21</v>
      </c>
      <c r="J2310" s="47" t="s">
        <v>11</v>
      </c>
      <c r="K2310" s="47" t="s">
        <v>16</v>
      </c>
      <c r="L2310" s="47" t="s">
        <v>13</v>
      </c>
      <c r="M2310" s="20"/>
    </row>
    <row r="2311" spans="1:13" x14ac:dyDescent="0.25">
      <c r="A2311" s="47" t="str">
        <f>IF('Hospitalisation Details'!A2311:A4653="?","Unidentified",'Hospitalisation Details'!A2311)</f>
        <v>Id29</v>
      </c>
      <c r="B2311" s="47">
        <f>IF('Hospitalisation Details'!B2311="?",AVERAGE('Hospitalisation Details'!$B$2:$B$2344),'Hospitalisation Details'!B2311)</f>
        <v>1985</v>
      </c>
      <c r="C2311" s="79" t="str">
        <f>IF(OR(('Hospitalisation Details'!C2311="?"),ISBLANK('Hospitalisation Details'!C2311:C4653)),"Sep",'Hospitalisation Details'!C2311)</f>
        <v>Sep</v>
      </c>
      <c r="D2311" s="70">
        <v>30</v>
      </c>
      <c r="E2311" s="47" t="s">
        <v>2344</v>
      </c>
      <c r="F2311" s="80" t="s">
        <v>8120</v>
      </c>
      <c r="G2311" s="70">
        <v>37</v>
      </c>
      <c r="H2311" s="47">
        <v>2</v>
      </c>
      <c r="I2311" s="48">
        <v>46113.51</v>
      </c>
      <c r="J2311" s="47" t="s">
        <v>11</v>
      </c>
      <c r="K2311" s="47" t="s">
        <v>12</v>
      </c>
      <c r="L2311" s="47" t="s">
        <v>42</v>
      </c>
      <c r="M2311" s="20"/>
    </row>
    <row r="2312" spans="1:13" x14ac:dyDescent="0.25">
      <c r="A2312" s="47" t="str">
        <f>IF('Hospitalisation Details'!A2312:A4654="?","Unidentified",'Hospitalisation Details'!A2312)</f>
        <v>Id28</v>
      </c>
      <c r="B2312" s="47">
        <f>IF('Hospitalisation Details'!B2312="?",AVERAGE('Hospitalisation Details'!$B$2:$B$2344),'Hospitalisation Details'!B2312)</f>
        <v>1962</v>
      </c>
      <c r="C2312" s="79" t="str">
        <f>IF(OR(('Hospitalisation Details'!C2312="?"),ISBLANK('Hospitalisation Details'!C2312:C4654)),"Sep",'Hospitalisation Details'!C2312)</f>
        <v>Dec</v>
      </c>
      <c r="D2312" s="70">
        <v>4</v>
      </c>
      <c r="E2312" s="47" t="s">
        <v>2345</v>
      </c>
      <c r="F2312" s="80" t="s">
        <v>8121</v>
      </c>
      <c r="G2312" s="70">
        <v>60</v>
      </c>
      <c r="H2312" s="47">
        <v>3</v>
      </c>
      <c r="I2312" s="48">
        <v>46130.53</v>
      </c>
      <c r="J2312" s="47" t="s">
        <v>16</v>
      </c>
      <c r="K2312" s="47" t="s">
        <v>16</v>
      </c>
      <c r="L2312" s="47" t="s">
        <v>23</v>
      </c>
      <c r="M2312" s="20"/>
    </row>
    <row r="2313" spans="1:13" x14ac:dyDescent="0.25">
      <c r="A2313" s="47" t="str">
        <f>IF('Hospitalisation Details'!A2313:A4655="?","Unidentified",'Hospitalisation Details'!A2313)</f>
        <v>Id27</v>
      </c>
      <c r="B2313" s="47">
        <f>IF('Hospitalisation Details'!B2313="?",AVERAGE('Hospitalisation Details'!$B$2:$B$2344),'Hospitalisation Details'!B2313)</f>
        <v>1976</v>
      </c>
      <c r="C2313" s="79" t="str">
        <f>IF(OR(('Hospitalisation Details'!C2313="?"),ISBLANK('Hospitalisation Details'!C2313:C4655)),"Sep",'Hospitalisation Details'!C2313)</f>
        <v>Dec</v>
      </c>
      <c r="D2313" s="70">
        <v>2</v>
      </c>
      <c r="E2313" s="47" t="s">
        <v>2346</v>
      </c>
      <c r="F2313" s="80" t="s">
        <v>8122</v>
      </c>
      <c r="G2313" s="70">
        <v>46</v>
      </c>
      <c r="H2313" s="47">
        <v>3</v>
      </c>
      <c r="I2313" s="48">
        <v>46151.12</v>
      </c>
      <c r="J2313" s="47" t="s">
        <v>16</v>
      </c>
      <c r="K2313" s="47" t="s">
        <v>12</v>
      </c>
      <c r="L2313" s="47" t="s">
        <v>13</v>
      </c>
      <c r="M2313" s="20"/>
    </row>
    <row r="2314" spans="1:13" x14ac:dyDescent="0.25">
      <c r="A2314" s="47" t="str">
        <f>IF('Hospitalisation Details'!A2314:A4656="?","Unidentified",'Hospitalisation Details'!A2314)</f>
        <v>Id26</v>
      </c>
      <c r="B2314" s="47">
        <f>IF('Hospitalisation Details'!B2314="?",AVERAGE('Hospitalisation Details'!$B$2:$B$2344),'Hospitalisation Details'!B2314)</f>
        <v>1978</v>
      </c>
      <c r="C2314" s="79" t="str">
        <f>IF(OR(('Hospitalisation Details'!C2314="?"),ISBLANK('Hospitalisation Details'!C2314:C4656)),"Sep",'Hospitalisation Details'!C2314)</f>
        <v>Aug</v>
      </c>
      <c r="D2314" s="70">
        <v>17</v>
      </c>
      <c r="E2314" s="47" t="s">
        <v>2347</v>
      </c>
      <c r="F2314" s="80" t="s">
        <v>8123</v>
      </c>
      <c r="G2314" s="70">
        <v>44</v>
      </c>
      <c r="H2314" s="47">
        <v>2</v>
      </c>
      <c r="I2314" s="48">
        <v>46200.99</v>
      </c>
      <c r="J2314" s="47" t="s">
        <v>16</v>
      </c>
      <c r="K2314" s="47" t="s">
        <v>16</v>
      </c>
      <c r="L2314" s="47" t="s">
        <v>13</v>
      </c>
      <c r="M2314" s="20"/>
    </row>
    <row r="2315" spans="1:13" x14ac:dyDescent="0.25">
      <c r="A2315" s="47" t="str">
        <f>IF('Hospitalisation Details'!A2315:A4657="?","Unidentified",'Hospitalisation Details'!A2315)</f>
        <v>Id25</v>
      </c>
      <c r="B2315" s="47">
        <f>IF('Hospitalisation Details'!B2315="?",AVERAGE('Hospitalisation Details'!$B$2:$B$2344),'Hospitalisation Details'!B2315)</f>
        <v>1971</v>
      </c>
      <c r="C2315" s="79" t="str">
        <f>IF(OR(('Hospitalisation Details'!C2315="?"),ISBLANK('Hospitalisation Details'!C2315:C4657)),"Sep",'Hospitalisation Details'!C2315)</f>
        <v>Dec</v>
      </c>
      <c r="D2315" s="70">
        <v>6</v>
      </c>
      <c r="E2315" s="47" t="s">
        <v>2348</v>
      </c>
      <c r="F2315" s="80" t="s">
        <v>8124</v>
      </c>
      <c r="G2315" s="70">
        <v>51</v>
      </c>
      <c r="H2315" s="47">
        <v>3</v>
      </c>
      <c r="I2315" s="48">
        <v>46255.11</v>
      </c>
      <c r="J2315" s="47" t="s">
        <v>16</v>
      </c>
      <c r="K2315" s="47" t="s">
        <v>12</v>
      </c>
      <c r="L2315" s="47" t="s">
        <v>247</v>
      </c>
      <c r="M2315" s="20"/>
    </row>
    <row r="2316" spans="1:13" x14ac:dyDescent="0.25">
      <c r="A2316" s="47" t="str">
        <f>IF('Hospitalisation Details'!A2316:A4658="?","Unidentified",'Hospitalisation Details'!A2316)</f>
        <v>Id24</v>
      </c>
      <c r="B2316" s="47">
        <f>IF('Hospitalisation Details'!B2316="?",AVERAGE('Hospitalisation Details'!$B$2:$B$2344),'Hospitalisation Details'!B2316)</f>
        <v>1961</v>
      </c>
      <c r="C2316" s="79" t="str">
        <f>IF(OR(('Hospitalisation Details'!C2316="?"),ISBLANK('Hospitalisation Details'!C2316:C4658)),"Sep",'Hospitalisation Details'!C2316)</f>
        <v>Aug</v>
      </c>
      <c r="D2316" s="70">
        <v>8</v>
      </c>
      <c r="E2316" s="47" t="s">
        <v>2349</v>
      </c>
      <c r="F2316" s="80" t="s">
        <v>8125</v>
      </c>
      <c r="G2316" s="70">
        <v>61</v>
      </c>
      <c r="H2316" s="47">
        <v>0</v>
      </c>
      <c r="I2316" s="48">
        <v>46599.11</v>
      </c>
      <c r="J2316" s="47" t="s">
        <v>16</v>
      </c>
      <c r="K2316" s="47" t="s">
        <v>16</v>
      </c>
      <c r="L2316" s="47" t="s">
        <v>13</v>
      </c>
      <c r="M2316" s="20"/>
    </row>
    <row r="2317" spans="1:13" x14ac:dyDescent="0.25">
      <c r="A2317" s="47" t="str">
        <f>IF('Hospitalisation Details'!A2317:A4659="?","Unidentified",'Hospitalisation Details'!A2317)</f>
        <v>Id23</v>
      </c>
      <c r="B2317" s="47">
        <f>IF('Hospitalisation Details'!B2317="?",AVERAGE('Hospitalisation Details'!$B$2:$B$2344),'Hospitalisation Details'!B2317)</f>
        <v>1969</v>
      </c>
      <c r="C2317" s="79" t="str">
        <f>IF(OR(('Hospitalisation Details'!C2317="?"),ISBLANK('Hospitalisation Details'!C2317:C4659)),"Sep",'Hospitalisation Details'!C2317)</f>
        <v>Jun</v>
      </c>
      <c r="D2317" s="70">
        <v>23</v>
      </c>
      <c r="E2317" s="47" t="s">
        <v>2350</v>
      </c>
      <c r="F2317" s="80" t="s">
        <v>8126</v>
      </c>
      <c r="G2317" s="70">
        <v>53</v>
      </c>
      <c r="H2317" s="47">
        <v>3</v>
      </c>
      <c r="I2317" s="48">
        <v>46661.440000000002</v>
      </c>
      <c r="J2317" s="47" t="s">
        <v>16</v>
      </c>
      <c r="K2317" s="47" t="s">
        <v>12</v>
      </c>
      <c r="L2317" s="47" t="s">
        <v>23</v>
      </c>
      <c r="M2317" s="20"/>
    </row>
    <row r="2318" spans="1:13" x14ac:dyDescent="0.25">
      <c r="A2318" s="47" t="str">
        <f>IF('Hospitalisation Details'!A2318:A4660="?","Unidentified",'Hospitalisation Details'!A2318)</f>
        <v>Id22</v>
      </c>
      <c r="B2318" s="47">
        <f>IF('Hospitalisation Details'!B2318="?",AVERAGE('Hospitalisation Details'!$B$2:$B$2344),'Hospitalisation Details'!B2318)</f>
        <v>1960</v>
      </c>
      <c r="C2318" s="79" t="str">
        <f>IF(OR(('Hospitalisation Details'!C2318="?"),ISBLANK('Hospitalisation Details'!C2318:C4660)),"Sep",'Hospitalisation Details'!C2318)</f>
        <v>Nov</v>
      </c>
      <c r="D2318" s="70">
        <v>17</v>
      </c>
      <c r="E2318" s="47" t="s">
        <v>2351</v>
      </c>
      <c r="F2318" s="80" t="s">
        <v>8127</v>
      </c>
      <c r="G2318" s="70">
        <v>62</v>
      </c>
      <c r="H2318" s="47">
        <v>3</v>
      </c>
      <c r="I2318" s="48">
        <v>46718.16</v>
      </c>
      <c r="J2318" s="47" t="s">
        <v>16</v>
      </c>
      <c r="K2318" s="47" t="s">
        <v>16</v>
      </c>
      <c r="L2318" s="47" t="s">
        <v>23</v>
      </c>
      <c r="M2318" s="20"/>
    </row>
    <row r="2319" spans="1:13" x14ac:dyDescent="0.25">
      <c r="A2319" s="47" t="str">
        <f>IF('Hospitalisation Details'!A2319:A4661="?","Unidentified",'Hospitalisation Details'!A2319)</f>
        <v>Id21</v>
      </c>
      <c r="B2319" s="47">
        <f>IF('Hospitalisation Details'!B2319="?",AVERAGE('Hospitalisation Details'!$B$2:$B$2344),'Hospitalisation Details'!B2319)</f>
        <v>1958</v>
      </c>
      <c r="C2319" s="79" t="str">
        <f>IF(OR(('Hospitalisation Details'!C2319="?"),ISBLANK('Hospitalisation Details'!C2319:C4661)),"Sep",'Hospitalisation Details'!C2319)</f>
        <v>Sep</v>
      </c>
      <c r="D2319" s="70">
        <v>15</v>
      </c>
      <c r="E2319" s="47" t="s">
        <v>2352</v>
      </c>
      <c r="F2319" s="80" t="s">
        <v>8128</v>
      </c>
      <c r="G2319" s="70">
        <v>64</v>
      </c>
      <c r="H2319" s="47">
        <v>0</v>
      </c>
      <c r="I2319" s="48">
        <v>46889.26</v>
      </c>
      <c r="J2319" s="47" t="s">
        <v>11</v>
      </c>
      <c r="K2319" s="47" t="s">
        <v>12</v>
      </c>
      <c r="L2319" s="47" t="s">
        <v>13</v>
      </c>
      <c r="M2319" s="20"/>
    </row>
    <row r="2320" spans="1:13" x14ac:dyDescent="0.25">
      <c r="A2320" s="47" t="str">
        <f>IF('Hospitalisation Details'!A2320:A4662="?","Unidentified",'Hospitalisation Details'!A2320)</f>
        <v>Id20</v>
      </c>
      <c r="B2320" s="47">
        <f>IF('Hospitalisation Details'!B2320="?",AVERAGE('Hospitalisation Details'!$B$2:$B$2344),'Hospitalisation Details'!B2320)</f>
        <v>1959</v>
      </c>
      <c r="C2320" s="79" t="str">
        <f>IF(OR(('Hospitalisation Details'!C2320="?"),ISBLANK('Hospitalisation Details'!C2320:C4662)),"Sep",'Hospitalisation Details'!C2320)</f>
        <v>Jul</v>
      </c>
      <c r="D2320" s="70">
        <v>14</v>
      </c>
      <c r="E2320" s="47" t="s">
        <v>2353</v>
      </c>
      <c r="F2320" s="80" t="s">
        <v>8129</v>
      </c>
      <c r="G2320" s="70">
        <v>63</v>
      </c>
      <c r="H2320" s="47">
        <v>0</v>
      </c>
      <c r="I2320" s="48">
        <v>47055.53</v>
      </c>
      <c r="J2320" s="47" t="s">
        <v>11</v>
      </c>
      <c r="K2320" s="47" t="s">
        <v>16</v>
      </c>
      <c r="L2320" s="47" t="s">
        <v>13</v>
      </c>
      <c r="M2320" s="20"/>
    </row>
    <row r="2321" spans="1:13" x14ac:dyDescent="0.25">
      <c r="A2321" s="47" t="str">
        <f>IF('Hospitalisation Details'!A2321:A4663="?","Unidentified",'Hospitalisation Details'!A2321)</f>
        <v>Id19</v>
      </c>
      <c r="B2321" s="47">
        <f>IF('Hospitalisation Details'!B2321="?",AVERAGE('Hospitalisation Details'!$B$2:$B$2344),'Hospitalisation Details'!B2321)</f>
        <v>1970</v>
      </c>
      <c r="C2321" s="79" t="str">
        <f>IF(OR(('Hospitalisation Details'!C2321="?"),ISBLANK('Hospitalisation Details'!C2321:C4663)),"Sep",'Hospitalisation Details'!C2321)</f>
        <v>Dec</v>
      </c>
      <c r="D2321" s="70">
        <v>28</v>
      </c>
      <c r="E2321" s="47" t="s">
        <v>2354</v>
      </c>
      <c r="F2321" s="80" t="s">
        <v>7453</v>
      </c>
      <c r="G2321" s="70">
        <v>52</v>
      </c>
      <c r="H2321" s="47">
        <v>2</v>
      </c>
      <c r="I2321" s="48">
        <v>47269.85</v>
      </c>
      <c r="J2321" s="47" t="s">
        <v>16</v>
      </c>
      <c r="K2321" s="47" t="s">
        <v>11</v>
      </c>
      <c r="L2321" s="47" t="s">
        <v>13</v>
      </c>
      <c r="M2321" s="20"/>
    </row>
    <row r="2322" spans="1:13" x14ac:dyDescent="0.25">
      <c r="A2322" s="47" t="str">
        <f>IF('Hospitalisation Details'!A2322:A4664="?","Unidentified",'Hospitalisation Details'!A2322)</f>
        <v>Id18</v>
      </c>
      <c r="B2322" s="47">
        <f>IF('Hospitalisation Details'!B2322="?",AVERAGE('Hospitalisation Details'!$B$2:$B$2344),'Hospitalisation Details'!B2322)</f>
        <v>1958</v>
      </c>
      <c r="C2322" s="79" t="str">
        <f>IF(OR(('Hospitalisation Details'!C2322="?"),ISBLANK('Hospitalisation Details'!C2322:C4664)),"Sep",'Hospitalisation Details'!C2322)</f>
        <v>Sep</v>
      </c>
      <c r="D2322" s="70">
        <v>3</v>
      </c>
      <c r="E2322" s="47" t="s">
        <v>2355</v>
      </c>
      <c r="F2322" s="80" t="s">
        <v>8130</v>
      </c>
      <c r="G2322" s="70">
        <v>64</v>
      </c>
      <c r="H2322" s="47">
        <v>2</v>
      </c>
      <c r="I2322" s="48">
        <v>47291.06</v>
      </c>
      <c r="J2322" s="47" t="s">
        <v>11</v>
      </c>
      <c r="K2322" s="47" t="s">
        <v>16</v>
      </c>
      <c r="L2322" s="47" t="s">
        <v>42</v>
      </c>
      <c r="M2322" s="20"/>
    </row>
    <row r="2323" spans="1:13" x14ac:dyDescent="0.25">
      <c r="A2323" s="47" t="str">
        <f>IF('Hospitalisation Details'!A2323:A4665="?","Unidentified",'Hospitalisation Details'!A2323)</f>
        <v>Id17</v>
      </c>
      <c r="B2323" s="47">
        <f>IF('Hospitalisation Details'!B2323="?",AVERAGE('Hospitalisation Details'!$B$2:$B$2344),'Hospitalisation Details'!B2323)</f>
        <v>1959</v>
      </c>
      <c r="C2323" s="79" t="str">
        <f>IF(OR(('Hospitalisation Details'!C2323="?"),ISBLANK('Hospitalisation Details'!C2323:C4665)),"Sep",'Hospitalisation Details'!C2323)</f>
        <v>Oct</v>
      </c>
      <c r="D2323" s="70">
        <v>4</v>
      </c>
      <c r="E2323" s="47" t="s">
        <v>2356</v>
      </c>
      <c r="F2323" s="80" t="s">
        <v>8131</v>
      </c>
      <c r="G2323" s="70">
        <v>63</v>
      </c>
      <c r="H2323" s="47">
        <v>2</v>
      </c>
      <c r="I2323" s="48">
        <v>47305.31</v>
      </c>
      <c r="J2323" s="47" t="s">
        <v>11</v>
      </c>
      <c r="K2323" s="47" t="s">
        <v>16</v>
      </c>
      <c r="L2323" s="47" t="s">
        <v>42</v>
      </c>
      <c r="M2323" s="20"/>
    </row>
    <row r="2324" spans="1:13" x14ac:dyDescent="0.25">
      <c r="A2324" s="47" t="str">
        <f>IF('Hospitalisation Details'!A2324:A4666="?","Unidentified",'Hospitalisation Details'!A2324)</f>
        <v>Id16</v>
      </c>
      <c r="B2324" s="47">
        <f>IF('Hospitalisation Details'!B2324="?",AVERAGE('Hospitalisation Details'!$B$2:$B$2344),'Hospitalisation Details'!B2324)</f>
        <v>1961</v>
      </c>
      <c r="C2324" s="79" t="str">
        <f>IF(OR(('Hospitalisation Details'!C2324="?"),ISBLANK('Hospitalisation Details'!C2324:C4666)),"Sep",'Hospitalisation Details'!C2324)</f>
        <v>Jun</v>
      </c>
      <c r="D2324" s="70">
        <v>13</v>
      </c>
      <c r="E2324" s="47" t="s">
        <v>2357</v>
      </c>
      <c r="F2324" s="80" t="s">
        <v>8132</v>
      </c>
      <c r="G2324" s="70">
        <v>61</v>
      </c>
      <c r="H2324" s="47">
        <v>1</v>
      </c>
      <c r="I2324" s="48">
        <v>47403.88</v>
      </c>
      <c r="J2324" s="47" t="s">
        <v>16</v>
      </c>
      <c r="K2324" s="47" t="s">
        <v>12</v>
      </c>
      <c r="L2324" s="47" t="s">
        <v>42</v>
      </c>
      <c r="M2324" s="20"/>
    </row>
    <row r="2325" spans="1:13" x14ac:dyDescent="0.25">
      <c r="A2325" s="47" t="str">
        <f>IF('Hospitalisation Details'!A2325:A4667="?","Unidentified",'Hospitalisation Details'!A2325)</f>
        <v>Id15</v>
      </c>
      <c r="B2325" s="47">
        <f>IF('Hospitalisation Details'!B2325="?",AVERAGE('Hospitalisation Details'!$B$2:$B$2344),'Hospitalisation Details'!B2325)</f>
        <v>1971</v>
      </c>
      <c r="C2325" s="79" t="str">
        <f>IF(OR(('Hospitalisation Details'!C2325="?"),ISBLANK('Hospitalisation Details'!C2325:C4667)),"Sep",'Hospitalisation Details'!C2325)</f>
        <v>Sep</v>
      </c>
      <c r="D2325" s="70">
        <v>27</v>
      </c>
      <c r="E2325" s="47" t="s">
        <v>2358</v>
      </c>
      <c r="F2325" s="80" t="s">
        <v>6709</v>
      </c>
      <c r="G2325" s="70">
        <v>51</v>
      </c>
      <c r="H2325" s="47">
        <v>2</v>
      </c>
      <c r="I2325" s="48">
        <v>47462.89</v>
      </c>
      <c r="J2325" s="47" t="s">
        <v>16</v>
      </c>
      <c r="K2325" s="47" t="s">
        <v>11</v>
      </c>
      <c r="L2325" s="47" t="s">
        <v>13</v>
      </c>
      <c r="M2325" s="20"/>
    </row>
    <row r="2326" spans="1:13" x14ac:dyDescent="0.25">
      <c r="A2326" s="47" t="str">
        <f>IF('Hospitalisation Details'!A2326:A4668="?","Unidentified",'Hospitalisation Details'!A2326)</f>
        <v>Id14</v>
      </c>
      <c r="B2326" s="47">
        <f>IF('Hospitalisation Details'!B2326="?",AVERAGE('Hospitalisation Details'!$B$2:$B$2344),'Hospitalisation Details'!B2326)</f>
        <v>1964</v>
      </c>
      <c r="C2326" s="79" t="str">
        <f>IF(OR(('Hospitalisation Details'!C2326="?"),ISBLANK('Hospitalisation Details'!C2326:C4668)),"Sep",'Hospitalisation Details'!C2326)</f>
        <v>Nov</v>
      </c>
      <c r="D2326" s="70">
        <v>7</v>
      </c>
      <c r="E2326" s="47" t="s">
        <v>2359</v>
      </c>
      <c r="F2326" s="80" t="s">
        <v>7165</v>
      </c>
      <c r="G2326" s="70">
        <v>58</v>
      </c>
      <c r="H2326" s="47">
        <v>2</v>
      </c>
      <c r="I2326" s="48">
        <v>47496.49</v>
      </c>
      <c r="J2326" s="47" t="s">
        <v>16</v>
      </c>
      <c r="K2326" s="47" t="s">
        <v>12</v>
      </c>
      <c r="L2326" s="47" t="s">
        <v>23</v>
      </c>
      <c r="M2326" s="20"/>
    </row>
    <row r="2327" spans="1:13" x14ac:dyDescent="0.25">
      <c r="A2327" s="47" t="str">
        <f>IF('Hospitalisation Details'!A2327:A4669="?","Unidentified",'Hospitalisation Details'!A2327)</f>
        <v>Id13</v>
      </c>
      <c r="B2327" s="47">
        <f>IF('Hospitalisation Details'!B2327="?",AVERAGE('Hospitalisation Details'!$B$2:$B$2344),'Hospitalisation Details'!B2327)</f>
        <v>1963</v>
      </c>
      <c r="C2327" s="79" t="str">
        <f>IF(OR(('Hospitalisation Details'!C2327="?"),ISBLANK('Hospitalisation Details'!C2327:C4669)),"Sep",'Hospitalisation Details'!C2327)</f>
        <v>Aug</v>
      </c>
      <c r="D2327" s="70">
        <v>5</v>
      </c>
      <c r="E2327" s="47" t="s">
        <v>2360</v>
      </c>
      <c r="F2327" s="80" t="s">
        <v>8133</v>
      </c>
      <c r="G2327" s="70">
        <v>59</v>
      </c>
      <c r="H2327" s="47">
        <v>1</v>
      </c>
      <c r="I2327" s="48">
        <v>47896.79</v>
      </c>
      <c r="J2327" s="47" t="s">
        <v>16</v>
      </c>
      <c r="K2327" s="47" t="s">
        <v>12</v>
      </c>
      <c r="L2327" s="47" t="s">
        <v>247</v>
      </c>
      <c r="M2327" s="20"/>
    </row>
    <row r="2328" spans="1:13" x14ac:dyDescent="0.25">
      <c r="A2328" s="47" t="str">
        <f>IF('Hospitalisation Details'!A2328:A4670="?","Unidentified",'Hospitalisation Details'!A2328)</f>
        <v>Id12</v>
      </c>
      <c r="B2328" s="47">
        <f>IF('Hospitalisation Details'!B2328="?",AVERAGE('Hospitalisation Details'!$B$2:$B$2344),'Hospitalisation Details'!B2328)</f>
        <v>1958</v>
      </c>
      <c r="C2328" s="79" t="str">
        <f>IF(OR(('Hospitalisation Details'!C2328="?"),ISBLANK('Hospitalisation Details'!C2328:C4670)),"Sep",'Hospitalisation Details'!C2328)</f>
        <v>Nov</v>
      </c>
      <c r="D2328" s="70">
        <v>16</v>
      </c>
      <c r="E2328" s="47" t="s">
        <v>2361</v>
      </c>
      <c r="F2328" s="80" t="s">
        <v>8134</v>
      </c>
      <c r="G2328" s="70">
        <v>64</v>
      </c>
      <c r="H2328" s="47">
        <v>1</v>
      </c>
      <c r="I2328" s="48">
        <v>47928.03</v>
      </c>
      <c r="J2328" s="47" t="s">
        <v>11</v>
      </c>
      <c r="K2328" s="47" t="s">
        <v>12</v>
      </c>
      <c r="L2328" s="47" t="s">
        <v>42</v>
      </c>
      <c r="M2328" s="20"/>
    </row>
    <row r="2329" spans="1:13" x14ac:dyDescent="0.25">
      <c r="A2329" s="47" t="str">
        <f>IF('Hospitalisation Details'!A2329:A4671="?","Unidentified",'Hospitalisation Details'!A2329)</f>
        <v>Id11</v>
      </c>
      <c r="B2329" s="47">
        <f>IF('Hospitalisation Details'!B2329="?",AVERAGE('Hospitalisation Details'!$B$2:$B$2344),'Hospitalisation Details'!B2329)</f>
        <v>1962</v>
      </c>
      <c r="C2329" s="79" t="str">
        <f>IF(OR(('Hospitalisation Details'!C2329="?"),ISBLANK('Hospitalisation Details'!C2329:C4671)),"Sep",'Hospitalisation Details'!C2329)</f>
        <v>Aug</v>
      </c>
      <c r="D2329" s="70">
        <v>27</v>
      </c>
      <c r="E2329" s="47" t="s">
        <v>2362</v>
      </c>
      <c r="F2329" s="80" t="s">
        <v>7461</v>
      </c>
      <c r="G2329" s="70">
        <v>60</v>
      </c>
      <c r="H2329" s="47">
        <v>0</v>
      </c>
      <c r="I2329" s="48">
        <v>48173.36</v>
      </c>
      <c r="J2329" s="47" t="s">
        <v>16</v>
      </c>
      <c r="K2329" s="47" t="s">
        <v>12</v>
      </c>
      <c r="L2329" s="47" t="s">
        <v>42</v>
      </c>
      <c r="M2329" s="20"/>
    </row>
    <row r="2330" spans="1:13" x14ac:dyDescent="0.25">
      <c r="A2330" s="47" t="str">
        <f>IF('Hospitalisation Details'!A2330:A4672="?","Unidentified",'Hospitalisation Details'!A2330)</f>
        <v>Id10</v>
      </c>
      <c r="B2330" s="47">
        <f>IF('Hospitalisation Details'!B2330="?",AVERAGE('Hospitalisation Details'!$B$2:$B$2344),'Hospitalisation Details'!B2330)</f>
        <v>1961</v>
      </c>
      <c r="C2330" s="79" t="str">
        <f>IF(OR(('Hospitalisation Details'!C2330="?"),ISBLANK('Hospitalisation Details'!C2330:C4672)),"Sep",'Hospitalisation Details'!C2330)</f>
        <v>Dec</v>
      </c>
      <c r="D2330" s="70">
        <v>21</v>
      </c>
      <c r="E2330" s="47" t="s">
        <v>2363</v>
      </c>
      <c r="F2330" s="80" t="s">
        <v>8135</v>
      </c>
      <c r="G2330" s="70">
        <v>61</v>
      </c>
      <c r="H2330" s="47">
        <v>1</v>
      </c>
      <c r="I2330" s="48">
        <v>48517.56</v>
      </c>
      <c r="J2330" s="47" t="s">
        <v>16</v>
      </c>
      <c r="K2330" s="47" t="s">
        <v>12</v>
      </c>
      <c r="L2330" s="47" t="s">
        <v>247</v>
      </c>
      <c r="M2330" s="20"/>
    </row>
    <row r="2331" spans="1:13" x14ac:dyDescent="0.25">
      <c r="A2331" s="47" t="str">
        <f>IF('Hospitalisation Details'!A2331:A4673="?","Unidentified",'Hospitalisation Details'!A2331)</f>
        <v>Id9</v>
      </c>
      <c r="B2331" s="47">
        <f>IF('Hospitalisation Details'!B2331="?",AVERAGE('Hospitalisation Details'!$B$2:$B$2344),'Hospitalisation Details'!B2331)</f>
        <v>1968</v>
      </c>
      <c r="C2331" s="79" t="str">
        <f>IF(OR(('Hospitalisation Details'!C2331="?"),ISBLANK('Hospitalisation Details'!C2331:C4673)),"Sep",'Hospitalisation Details'!C2331)</f>
        <v>Dec</v>
      </c>
      <c r="D2331" s="70">
        <v>1</v>
      </c>
      <c r="E2331" s="47" t="s">
        <v>2364</v>
      </c>
      <c r="F2331" s="80" t="s">
        <v>8136</v>
      </c>
      <c r="G2331" s="70">
        <v>54</v>
      </c>
      <c r="H2331" s="47">
        <v>3</v>
      </c>
      <c r="I2331" s="48">
        <v>48549.18</v>
      </c>
      <c r="J2331" s="47" t="s">
        <v>16</v>
      </c>
      <c r="K2331" s="47" t="s">
        <v>12</v>
      </c>
      <c r="L2331" s="47" t="s">
        <v>168</v>
      </c>
      <c r="M2331" s="20"/>
    </row>
    <row r="2332" spans="1:13" x14ac:dyDescent="0.25">
      <c r="A2332" s="47" t="str">
        <f>IF('Hospitalisation Details'!A2332:A4674="?","Unidentified",'Hospitalisation Details'!A2332)</f>
        <v>Id8</v>
      </c>
      <c r="B2332" s="47">
        <f>IF('Hospitalisation Details'!B2332="?",AVERAGE('Hospitalisation Details'!$B$2:$B$2344),'Hospitalisation Details'!B2332)</f>
        <v>1962</v>
      </c>
      <c r="C2332" s="79" t="str">
        <f>IF(OR(('Hospitalisation Details'!C2332="?"),ISBLANK('Hospitalisation Details'!C2332:C4674)),"Sep",'Hospitalisation Details'!C2332)</f>
        <v>Oct</v>
      </c>
      <c r="D2332" s="70">
        <v>11</v>
      </c>
      <c r="E2332" s="47" t="s">
        <v>2365</v>
      </c>
      <c r="F2332" s="80" t="s">
        <v>7512</v>
      </c>
      <c r="G2332" s="70">
        <v>60</v>
      </c>
      <c r="H2332" s="47">
        <v>0</v>
      </c>
      <c r="I2332" s="48">
        <v>48673.56</v>
      </c>
      <c r="J2332" s="47" t="s">
        <v>16</v>
      </c>
      <c r="K2332" s="47" t="s">
        <v>11</v>
      </c>
      <c r="L2332" s="47" t="s">
        <v>13</v>
      </c>
      <c r="M2332" s="20"/>
    </row>
    <row r="2333" spans="1:13" x14ac:dyDescent="0.25">
      <c r="A2333" s="47" t="str">
        <f>IF('Hospitalisation Details'!A2333:A4675="?","Unidentified",'Hospitalisation Details'!A2333)</f>
        <v>Id7</v>
      </c>
      <c r="B2333" s="47">
        <f>IF('Hospitalisation Details'!B2333="?",AVERAGE('Hospitalisation Details'!$B$2:$B$2344),'Hospitalisation Details'!B2333)</f>
        <v>1965</v>
      </c>
      <c r="C2333" s="79" t="str">
        <f>IF(OR(('Hospitalisation Details'!C2333="?"),ISBLANK('Hospitalisation Details'!C2333:C4675)),"Sep",'Hospitalisation Details'!C2333)</f>
        <v>Oct</v>
      </c>
      <c r="D2333" s="70">
        <v>27</v>
      </c>
      <c r="E2333" s="47" t="s">
        <v>2366</v>
      </c>
      <c r="F2333" s="80" t="s">
        <v>7361</v>
      </c>
      <c r="G2333" s="70">
        <v>57</v>
      </c>
      <c r="H2333" s="47">
        <v>1</v>
      </c>
      <c r="I2333" s="48">
        <v>48675.519999999997</v>
      </c>
      <c r="J2333" s="47" t="s">
        <v>16</v>
      </c>
      <c r="K2333" s="47" t="s">
        <v>11</v>
      </c>
      <c r="L2333" s="47" t="s">
        <v>13</v>
      </c>
      <c r="M2333" s="20"/>
    </row>
    <row r="2334" spans="1:13" x14ac:dyDescent="0.25">
      <c r="A2334" s="47" t="str">
        <f>IF('Hospitalisation Details'!A2334:A4676="?","Unidentified",'Hospitalisation Details'!A2334)</f>
        <v>Id6</v>
      </c>
      <c r="B2334" s="47">
        <f>IF('Hospitalisation Details'!B2334="?",AVERAGE('Hospitalisation Details'!$B$2:$B$2344),'Hospitalisation Details'!B2334)</f>
        <v>1959</v>
      </c>
      <c r="C2334" s="79" t="str">
        <f>IF(OR(('Hospitalisation Details'!C2334="?"),ISBLANK('Hospitalisation Details'!C2334:C4676)),"Sep",'Hospitalisation Details'!C2334)</f>
        <v>Jul</v>
      </c>
      <c r="D2334" s="70">
        <v>22</v>
      </c>
      <c r="E2334" s="47" t="s">
        <v>2367</v>
      </c>
      <c r="F2334" s="80" t="s">
        <v>8137</v>
      </c>
      <c r="G2334" s="70">
        <v>63</v>
      </c>
      <c r="H2334" s="47">
        <v>0</v>
      </c>
      <c r="I2334" s="48">
        <v>48824.45</v>
      </c>
      <c r="J2334" s="47" t="s">
        <v>11</v>
      </c>
      <c r="K2334" s="47" t="s">
        <v>16</v>
      </c>
      <c r="L2334" s="47" t="s">
        <v>42</v>
      </c>
      <c r="M2334" s="20"/>
    </row>
    <row r="2335" spans="1:13" x14ac:dyDescent="0.25">
      <c r="A2335" s="47" t="str">
        <f>IF('Hospitalisation Details'!A2335:A4677="?","Unidentified",'Hospitalisation Details'!A2335)</f>
        <v>Id5</v>
      </c>
      <c r="B2335" s="47">
        <f>IF('Hospitalisation Details'!B2335="?",AVERAGE('Hospitalisation Details'!$B$2:$B$2344),'Hospitalisation Details'!B2335)</f>
        <v>1978</v>
      </c>
      <c r="C2335" s="79" t="str">
        <f>IF(OR(('Hospitalisation Details'!C2335="?"),ISBLANK('Hospitalisation Details'!C2335:C4677)),"Sep",'Hospitalisation Details'!C2335)</f>
        <v>Dec</v>
      </c>
      <c r="D2335" s="70">
        <v>29</v>
      </c>
      <c r="E2335" s="47" t="s">
        <v>2368</v>
      </c>
      <c r="F2335" s="80" t="s">
        <v>6962</v>
      </c>
      <c r="G2335" s="70">
        <v>44</v>
      </c>
      <c r="H2335" s="47">
        <v>0</v>
      </c>
      <c r="I2335" s="48">
        <v>48885.14</v>
      </c>
      <c r="J2335" s="47" t="s">
        <v>16</v>
      </c>
      <c r="K2335" s="47" t="s">
        <v>11</v>
      </c>
      <c r="L2335" s="47" t="s">
        <v>13</v>
      </c>
      <c r="M2335" s="20"/>
    </row>
    <row r="2336" spans="1:13" x14ac:dyDescent="0.25">
      <c r="A2336" s="47" t="str">
        <f>IF('Hospitalisation Details'!A2336:A4678="?","Unidentified",'Hospitalisation Details'!A2336)</f>
        <v>Id4</v>
      </c>
      <c r="B2336" s="47">
        <f>IF('Hospitalisation Details'!B2336="?",AVERAGE('Hospitalisation Details'!$B$2:$B$2344),'Hospitalisation Details'!B2336)</f>
        <v>1963</v>
      </c>
      <c r="C2336" s="79" t="str">
        <f>IF(OR(('Hospitalisation Details'!C2336="?"),ISBLANK('Hospitalisation Details'!C2336:C4678)),"Sep",'Hospitalisation Details'!C2336)</f>
        <v>Sep</v>
      </c>
      <c r="D2336" s="70">
        <v>4</v>
      </c>
      <c r="E2336" s="47" t="s">
        <v>2369</v>
      </c>
      <c r="F2336" s="80" t="s">
        <v>8138</v>
      </c>
      <c r="G2336" s="70">
        <v>59</v>
      </c>
      <c r="H2336" s="47">
        <v>1</v>
      </c>
      <c r="I2336" s="48">
        <v>48970.25</v>
      </c>
      <c r="J2336" s="47" t="s">
        <v>16</v>
      </c>
      <c r="K2336" s="47" t="s">
        <v>11</v>
      </c>
      <c r="L2336" s="47" t="s">
        <v>13</v>
      </c>
      <c r="M2336" s="20"/>
    </row>
    <row r="2337" spans="1:13" x14ac:dyDescent="0.25">
      <c r="A2337" s="47" t="str">
        <f>IF('Hospitalisation Details'!A2337:A4679="?","Unidentified",'Hospitalisation Details'!A2337)</f>
        <v>Id3</v>
      </c>
      <c r="B2337" s="47">
        <f>IF('Hospitalisation Details'!B2337="?",AVERAGE('Hospitalisation Details'!$B$2:$B$2344),'Hospitalisation Details'!B2337)</f>
        <v>1958</v>
      </c>
      <c r="C2337" s="79" t="str">
        <f>IF(OR(('Hospitalisation Details'!C2337="?"),ISBLANK('Hospitalisation Details'!C2337:C4679)),"Sep",'Hospitalisation Details'!C2337)</f>
        <v>Jun</v>
      </c>
      <c r="D2337" s="70">
        <v>27</v>
      </c>
      <c r="E2337" s="47" t="s">
        <v>2370</v>
      </c>
      <c r="F2337" s="80" t="s">
        <v>8139</v>
      </c>
      <c r="G2337" s="70">
        <v>64</v>
      </c>
      <c r="H2337" s="47">
        <v>2</v>
      </c>
      <c r="I2337" s="48">
        <v>49577.66</v>
      </c>
      <c r="J2337" s="47" t="s">
        <v>11</v>
      </c>
      <c r="K2337" s="47" t="s">
        <v>11</v>
      </c>
      <c r="L2337" s="47" t="s">
        <v>13</v>
      </c>
      <c r="M2337" s="20"/>
    </row>
    <row r="2338" spans="1:13" x14ac:dyDescent="0.25">
      <c r="A2338" s="47" t="str">
        <f>IF('Hospitalisation Details'!A2338:A4680="?","Unidentified",'Hospitalisation Details'!A2338)</f>
        <v>Id2</v>
      </c>
      <c r="B2338" s="47">
        <f>IF('Hospitalisation Details'!B2338="?",AVERAGE('Hospitalisation Details'!$B$2:$B$2344),'Hospitalisation Details'!B2338)</f>
        <v>1994</v>
      </c>
      <c r="C2338" s="79" t="str">
        <f>IF(OR(('Hospitalisation Details'!C2338="?"),ISBLANK('Hospitalisation Details'!C2338:C4680)),"Sep",'Hospitalisation Details'!C2338)</f>
        <v>Oct</v>
      </c>
      <c r="D2338" s="70">
        <v>27</v>
      </c>
      <c r="E2338" s="47" t="s">
        <v>2371</v>
      </c>
      <c r="F2338" s="80" t="s">
        <v>8140</v>
      </c>
      <c r="G2338" s="70">
        <v>28</v>
      </c>
      <c r="H2338" s="47">
        <v>1</v>
      </c>
      <c r="I2338" s="48">
        <v>51194.559999999998</v>
      </c>
      <c r="J2338" s="47" t="s">
        <v>16</v>
      </c>
      <c r="K2338" s="47" t="s">
        <v>12</v>
      </c>
      <c r="L2338" s="47" t="s">
        <v>42</v>
      </c>
      <c r="M2338" s="20"/>
    </row>
    <row r="2339" spans="1:13" x14ac:dyDescent="0.25">
      <c r="A2339" s="47" t="str">
        <f>IF('Hospitalisation Details'!A2339:A4681="?","Unidentified",'Hospitalisation Details'!A2339)</f>
        <v>Id1</v>
      </c>
      <c r="B2339" s="47">
        <f>IF('Hospitalisation Details'!B2339="?",AVERAGE('Hospitalisation Details'!$B$2:$B$2344),'Hospitalisation Details'!B2339)</f>
        <v>1962</v>
      </c>
      <c r="C2339" s="79" t="str">
        <f>IF(OR(('Hospitalisation Details'!C2339="?"),ISBLANK('Hospitalisation Details'!C2339:C4681)),"Sep",'Hospitalisation Details'!C2339)</f>
        <v>Aug</v>
      </c>
      <c r="D2339" s="70">
        <v>4</v>
      </c>
      <c r="E2339" s="47" t="s">
        <v>2372</v>
      </c>
      <c r="F2339" s="80" t="s">
        <v>8141</v>
      </c>
      <c r="G2339" s="70">
        <v>60</v>
      </c>
      <c r="H2339" s="47">
        <v>0</v>
      </c>
      <c r="I2339" s="48">
        <v>52590.83</v>
      </c>
      <c r="J2339" s="47" t="s">
        <v>16</v>
      </c>
      <c r="K2339" s="47" t="s">
        <v>12</v>
      </c>
      <c r="L2339" s="47" t="s">
        <v>42</v>
      </c>
      <c r="M2339" s="20"/>
    </row>
    <row r="2340" spans="1:13" x14ac:dyDescent="0.25">
      <c r="A2340" s="47" t="s">
        <v>31</v>
      </c>
      <c r="B2340" s="47">
        <f>IF('Hospitalisation Details'!B2340="?",AVERAGE('Hospitalisation Details'!$B$2:$B$2344),'Hospitalisation Details'!B2340)</f>
        <v>1989</v>
      </c>
      <c r="C2340" s="79" t="str">
        <f>IF(OR(('Hospitalisation Details'!C2340="?"),ISBLANK('Hospitalisation Details'!C2340:C4682)),"Sep",'Hospitalisation Details'!C2340)</f>
        <v>Jun</v>
      </c>
      <c r="D2340" s="70">
        <v>19</v>
      </c>
      <c r="E2340" s="47" t="s">
        <v>31</v>
      </c>
      <c r="F2340" s="80" t="s">
        <v>8142</v>
      </c>
      <c r="G2340" s="70">
        <v>33</v>
      </c>
      <c r="H2340" s="47">
        <v>0</v>
      </c>
      <c r="I2340" s="48">
        <v>55135.4</v>
      </c>
      <c r="J2340" s="47" t="s">
        <v>16</v>
      </c>
      <c r="K2340" s="47" t="s">
        <v>11</v>
      </c>
      <c r="L2340" s="47" t="s">
        <v>23</v>
      </c>
      <c r="M2340" s="20"/>
    </row>
    <row r="2341" spans="1:13" x14ac:dyDescent="0.25">
      <c r="A2341" s="47" t="s">
        <v>31</v>
      </c>
      <c r="B2341" s="47">
        <f>IF('Hospitalisation Details'!B2341="?",AVERAGE('Hospitalisation Details'!$B$2:$B$2344),'Hospitalisation Details'!B2341)</f>
        <v>1991</v>
      </c>
      <c r="C2341" s="79" t="str">
        <f>IF(OR(('Hospitalisation Details'!C2341="?"),ISBLANK('Hospitalisation Details'!C2341:C4683)),"Sep",'Hospitalisation Details'!C2341)</f>
        <v>Jun</v>
      </c>
      <c r="D2341" s="70">
        <v>6</v>
      </c>
      <c r="E2341" s="47" t="s">
        <v>31</v>
      </c>
      <c r="F2341" s="80" t="s">
        <v>8143</v>
      </c>
      <c r="G2341" s="70">
        <v>32</v>
      </c>
      <c r="H2341" s="47">
        <v>1</v>
      </c>
      <c r="I2341" s="48">
        <v>58571.07</v>
      </c>
      <c r="J2341" s="47" t="s">
        <v>16</v>
      </c>
      <c r="K2341" s="47" t="s">
        <v>12</v>
      </c>
      <c r="L2341" s="47" t="s">
        <v>247</v>
      </c>
      <c r="M2341" s="20"/>
    </row>
    <row r="2342" spans="1:13" x14ac:dyDescent="0.25">
      <c r="A2342" s="47" t="s">
        <v>31</v>
      </c>
      <c r="B2342" s="47">
        <f>IF('Hospitalisation Details'!B2342="?",AVERAGE('Hospitalisation Details'!$B$2:$B$2344),'Hospitalisation Details'!B2342)</f>
        <v>1970</v>
      </c>
      <c r="C2342" s="79" t="str">
        <f>IF(OR(('Hospitalisation Details'!C2342="?"),ISBLANK('Hospitalisation Details'!C2342:C4684)),"Sep",'Hospitalisation Details'!C2342)</f>
        <v>Sep</v>
      </c>
      <c r="D2342" s="70">
        <v>11</v>
      </c>
      <c r="E2342" s="47" t="s">
        <v>31</v>
      </c>
      <c r="F2342" s="80" t="s">
        <v>7619</v>
      </c>
      <c r="G2342" s="70">
        <v>52</v>
      </c>
      <c r="H2342" s="47">
        <v>3</v>
      </c>
      <c r="I2342" s="48">
        <v>60021.4</v>
      </c>
      <c r="J2342" s="47" t="s">
        <v>16</v>
      </c>
      <c r="K2342" s="47" t="s">
        <v>16</v>
      </c>
      <c r="L2342" s="47" t="s">
        <v>23</v>
      </c>
      <c r="M2342" s="20"/>
    </row>
    <row r="2343" spans="1:13" x14ac:dyDescent="0.25">
      <c r="A2343" s="47" t="s">
        <v>31</v>
      </c>
      <c r="B2343" s="47">
        <f>IF('Hospitalisation Details'!B2343="?",AVERAGE('Hospitalisation Details'!$B$2:$B$2344),'Hospitalisation Details'!B2343)</f>
        <v>1977</v>
      </c>
      <c r="C2343" s="79" t="str">
        <f>IF(OR(('Hospitalisation Details'!C2343="?"),ISBLANK('Hospitalisation Details'!C2343:C4685)),"Sep",'Hospitalisation Details'!C2343)</f>
        <v>Jun</v>
      </c>
      <c r="D2343" s="70">
        <v>8</v>
      </c>
      <c r="E2343" s="47" t="s">
        <v>31</v>
      </c>
      <c r="F2343" s="80" t="s">
        <v>8144</v>
      </c>
      <c r="G2343" s="70">
        <v>46</v>
      </c>
      <c r="H2343" s="47">
        <v>0</v>
      </c>
      <c r="I2343" s="48">
        <v>62592.87</v>
      </c>
      <c r="J2343" s="47" t="s">
        <v>11</v>
      </c>
      <c r="K2343" s="47" t="s">
        <v>12</v>
      </c>
      <c r="L2343" s="47" t="s">
        <v>13</v>
      </c>
      <c r="M2343" s="20"/>
    </row>
    <row r="2344" spans="1:13" x14ac:dyDescent="0.25">
      <c r="A2344" s="47" t="s">
        <v>31</v>
      </c>
      <c r="B2344" s="47">
        <f>IF('Hospitalisation Details'!B2344="?",AVERAGE('Hospitalisation Details'!$B$2:$B$2344),'Hospitalisation Details'!B2344)</f>
        <v>1968</v>
      </c>
      <c r="C2344" s="79" t="str">
        <f>IF(OR(('Hospitalisation Details'!C2344="?"),ISBLANK('Hospitalisation Details'!C2344:C4686)),"Sep",'Hospitalisation Details'!C2344)</f>
        <v>Oct</v>
      </c>
      <c r="D2344" s="70">
        <v>12</v>
      </c>
      <c r="E2344" s="47" t="s">
        <v>31</v>
      </c>
      <c r="F2344" s="80" t="s">
        <v>8145</v>
      </c>
      <c r="G2344" s="70">
        <v>54</v>
      </c>
      <c r="H2344" s="47">
        <v>0</v>
      </c>
      <c r="I2344" s="48">
        <v>63770.43</v>
      </c>
      <c r="J2344" s="47" t="s">
        <v>16</v>
      </c>
      <c r="K2344" s="47" t="s">
        <v>12</v>
      </c>
      <c r="L2344" s="47" t="s">
        <v>13</v>
      </c>
      <c r="M2344" s="20"/>
    </row>
  </sheetData>
  <conditionalFormatting sqref="A1:A46 A2345:A1048576">
    <cfRule type="duplicateValues" dxfId="3" priority="2"/>
  </conditionalFormatting>
  <conditionalFormatting sqref="E1:E46 E2345:E1048576">
    <cfRule type="duplicateValues" dxfId="2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"/>
  <sheetViews>
    <sheetView showGridLines="0" workbookViewId="0">
      <selection activeCell="M27" sqref="M27"/>
    </sheetView>
  </sheetViews>
  <sheetFormatPr defaultRowHeight="15" x14ac:dyDescent="0.25"/>
  <cols>
    <col min="3" max="3" width="15.140625" customWidth="1"/>
    <col min="4" max="4" width="15" bestFit="1" customWidth="1"/>
  </cols>
  <sheetData>
    <row r="1" spans="1:5" ht="18.75" x14ac:dyDescent="0.25">
      <c r="B1" s="11" t="s">
        <v>6010</v>
      </c>
    </row>
    <row r="2" spans="1:5" ht="17.25" x14ac:dyDescent="0.25">
      <c r="B2" s="53" t="s">
        <v>6013</v>
      </c>
      <c r="C2" s="52"/>
      <c r="D2" s="52"/>
    </row>
    <row r="3" spans="1:5" ht="15.75" x14ac:dyDescent="0.25">
      <c r="A3">
        <v>1</v>
      </c>
      <c r="B3" s="13" t="s">
        <v>6034</v>
      </c>
    </row>
    <row r="4" spans="1:5" x14ac:dyDescent="0.25">
      <c r="D4" s="30">
        <f>COUNTIF('Updated Medical examination'!H2:H2336,"Yes")</f>
        <v>391</v>
      </c>
    </row>
    <row r="5" spans="1:5" ht="15.75" x14ac:dyDescent="0.25">
      <c r="A5">
        <v>2</v>
      </c>
      <c r="B5" s="13" t="s">
        <v>6035</v>
      </c>
    </row>
    <row r="6" spans="1:5" x14ac:dyDescent="0.25">
      <c r="D6" s="30">
        <f>COUNTIF('Updated Medical examination'!C2:C2336,"Obesity")</f>
        <v>1234</v>
      </c>
    </row>
    <row r="7" spans="1:5" ht="15.75" x14ac:dyDescent="0.25">
      <c r="A7">
        <v>3</v>
      </c>
      <c r="B7" s="13" t="s">
        <v>6036</v>
      </c>
    </row>
    <row r="8" spans="1:5" ht="15.75" x14ac:dyDescent="0.25">
      <c r="C8" s="31" t="s">
        <v>6018</v>
      </c>
      <c r="D8" s="32">
        <f>COUNTIF('Updated Medical examination'!E2:E2336,"Prediabetes")</f>
        <v>443</v>
      </c>
    </row>
    <row r="9" spans="1:5" ht="15.75" x14ac:dyDescent="0.25">
      <c r="B9" s="13"/>
      <c r="C9" s="32" t="s">
        <v>6019</v>
      </c>
      <c r="D9" s="32">
        <f>COUNTIF('Updated Medical examination'!E2:E2336,"Above Diabetes")</f>
        <v>797</v>
      </c>
    </row>
    <row r="10" spans="1:5" x14ac:dyDescent="0.25">
      <c r="C10" s="41" t="s">
        <v>6020</v>
      </c>
      <c r="D10" s="32">
        <f>SUM(D8+D9)</f>
        <v>1240</v>
      </c>
    </row>
    <row r="11" spans="1:5" ht="15.75" x14ac:dyDescent="0.25">
      <c r="A11">
        <v>4</v>
      </c>
      <c r="B11" s="13" t="s">
        <v>6037</v>
      </c>
    </row>
    <row r="12" spans="1:5" x14ac:dyDescent="0.25">
      <c r="D12" s="30">
        <f>COUNTIFS('Updated Medical examination'!C2:C2336,"Obesity",'Updated Medical examination'!F2:F2336,"Yes")</f>
        <v>497</v>
      </c>
    </row>
    <row r="13" spans="1:5" ht="15.75" x14ac:dyDescent="0.25">
      <c r="A13">
        <v>5</v>
      </c>
      <c r="B13" s="12" t="s">
        <v>6038</v>
      </c>
    </row>
    <row r="14" spans="1:5" x14ac:dyDescent="0.25">
      <c r="D14" s="30">
        <f>SUM('Updated Medical examination'!I2:I2336)</f>
        <v>1579</v>
      </c>
    </row>
    <row r="15" spans="1:5" ht="15.75" x14ac:dyDescent="0.25">
      <c r="A15">
        <v>6</v>
      </c>
      <c r="B15" s="12" t="s">
        <v>6039</v>
      </c>
    </row>
    <row r="16" spans="1:5" ht="12.75" customHeight="1" x14ac:dyDescent="0.25">
      <c r="B16" s="30" t="s">
        <v>6017</v>
      </c>
      <c r="C16" s="30"/>
      <c r="D16" s="30"/>
      <c r="E16" s="30">
        <f>COUNTIF('Updated Medical examination'!G:G,"Yes")</f>
        <v>144</v>
      </c>
    </row>
    <row r="17" spans="1:5" ht="15.75" x14ac:dyDescent="0.25">
      <c r="B17" s="33" t="s">
        <v>6015</v>
      </c>
      <c r="C17" s="34"/>
      <c r="D17" s="34"/>
      <c r="E17" s="30">
        <f>COUNTA('Updated Medical examination'!A2:A2336)</f>
        <v>2335</v>
      </c>
    </row>
    <row r="18" spans="1:5" x14ac:dyDescent="0.25">
      <c r="B18" s="42"/>
      <c r="C18" s="43" t="s">
        <v>6016</v>
      </c>
      <c r="D18" s="44"/>
      <c r="E18" s="35">
        <f>E16/E17</f>
        <v>6.1670235546038545E-2</v>
      </c>
    </row>
    <row r="20" spans="1:5" ht="15.75" x14ac:dyDescent="0.25">
      <c r="A20">
        <v>7</v>
      </c>
      <c r="B20" s="13" t="s">
        <v>6040</v>
      </c>
    </row>
    <row r="21" spans="1:5" x14ac:dyDescent="0.25">
      <c r="D21" s="51">
        <v>6.9237378640776663</v>
      </c>
    </row>
    <row r="22" spans="1:5" ht="15.75" x14ac:dyDescent="0.25">
      <c r="A22">
        <v>8</v>
      </c>
      <c r="B22" s="13" t="s">
        <v>6041</v>
      </c>
    </row>
    <row r="23" spans="1:5" x14ac:dyDescent="0.25">
      <c r="D23" s="30">
        <f>COUNTIFS('Updated Medical examination'!F2:F2336,"Yes", 'Updated Medical examination'!G2:G2336,"Yes")</f>
        <v>19</v>
      </c>
    </row>
    <row r="24" spans="1:5" ht="15.75" x14ac:dyDescent="0.25">
      <c r="A24">
        <v>9</v>
      </c>
      <c r="B24" s="13" t="s">
        <v>6042</v>
      </c>
    </row>
    <row r="25" spans="1:5" x14ac:dyDescent="0.25">
      <c r="D25" s="51">
        <f>AVERAGE('Updated Medical examination'!$B$9:$B$739)</f>
        <v>34.648235294117661</v>
      </c>
    </row>
    <row r="27" spans="1:5" ht="17.25" x14ac:dyDescent="0.25">
      <c r="B27" s="53" t="s">
        <v>6021</v>
      </c>
      <c r="C27" s="52"/>
      <c r="D27" s="52"/>
    </row>
    <row r="28" spans="1:5" ht="15.75" x14ac:dyDescent="0.25">
      <c r="A28">
        <v>1</v>
      </c>
      <c r="B28" s="13" t="s">
        <v>6045</v>
      </c>
    </row>
    <row r="29" spans="1:5" ht="15.75" x14ac:dyDescent="0.25">
      <c r="B29" s="13"/>
      <c r="C29" s="36" t="s">
        <v>6024</v>
      </c>
      <c r="D29" s="37">
        <f>SUM('Updated Hospitalisation details'!I2:I2344)</f>
        <v>31768896.019999977</v>
      </c>
    </row>
    <row r="30" spans="1:5" ht="15.75" x14ac:dyDescent="0.25">
      <c r="B30" s="13"/>
      <c r="C30" s="36" t="s">
        <v>6029</v>
      </c>
      <c r="D30" s="38">
        <f>AVERAGE('Updated Hospitalisation details'!I2:I2344)</f>
        <v>13559.067870251803</v>
      </c>
    </row>
    <row r="31" spans="1:5" ht="15.75" x14ac:dyDescent="0.25">
      <c r="B31" s="13"/>
      <c r="C31" s="36" t="s">
        <v>6026</v>
      </c>
      <c r="D31" s="38">
        <f>COUNT('Updated Hospitalisation details'!I2:I2344)</f>
        <v>2343</v>
      </c>
    </row>
    <row r="32" spans="1:5" ht="15.75" x14ac:dyDescent="0.25">
      <c r="B32" s="13"/>
      <c r="C32" s="36" t="s">
        <v>6027</v>
      </c>
      <c r="D32" s="38">
        <f>MAX('Updated Hospitalisation details'!I2:I2344)</f>
        <v>63770.43</v>
      </c>
    </row>
    <row r="33" spans="1:13" ht="15.75" x14ac:dyDescent="0.25">
      <c r="B33" s="13"/>
      <c r="C33" s="36" t="s">
        <v>6028</v>
      </c>
      <c r="D33" s="38">
        <f>MIN('Updated Hospitalisation details'!I2:I2344)</f>
        <v>563.84</v>
      </c>
    </row>
    <row r="34" spans="1:13" ht="15.75" x14ac:dyDescent="0.25">
      <c r="B34" s="13"/>
      <c r="C34" s="36" t="s">
        <v>6043</v>
      </c>
      <c r="D34" s="38">
        <f>_xlfn.PERCENTILE.INC('Updated Hospitalisation details'!I2:I2344,0.5)</f>
        <v>9634.5400000000009</v>
      </c>
    </row>
    <row r="35" spans="1:13" ht="15.75" x14ac:dyDescent="0.25">
      <c r="B35" s="13"/>
      <c r="C35" s="36" t="s">
        <v>6022</v>
      </c>
      <c r="D35" s="38">
        <v>650</v>
      </c>
    </row>
    <row r="36" spans="1:13" ht="15.75" x14ac:dyDescent="0.25">
      <c r="B36" s="13"/>
      <c r="D36" s="5"/>
    </row>
    <row r="37" spans="1:13" ht="15.75" x14ac:dyDescent="0.25">
      <c r="B37" s="13"/>
      <c r="C37" s="15"/>
      <c r="M37" t="s">
        <v>6023</v>
      </c>
    </row>
    <row r="38" spans="1:13" ht="15.75" x14ac:dyDescent="0.25">
      <c r="A38">
        <v>2</v>
      </c>
      <c r="B38" s="12" t="s">
        <v>6052</v>
      </c>
    </row>
    <row r="39" spans="1:13" ht="15.75" x14ac:dyDescent="0.25">
      <c r="B39" s="13"/>
      <c r="C39" s="39" t="s">
        <v>6043</v>
      </c>
      <c r="D39" s="39">
        <f>AVERAGE('Updated Hospitalisation details'!$G$2:$G$2344)</f>
        <v>39.186939820742637</v>
      </c>
    </row>
    <row r="40" spans="1:13" ht="15.75" x14ac:dyDescent="0.25">
      <c r="B40" s="13"/>
      <c r="C40" s="40" t="s">
        <v>6044</v>
      </c>
      <c r="D40" s="40">
        <f>MODE('Updated Hospitalisation details'!G2:G2344)</f>
        <v>18</v>
      </c>
    </row>
    <row r="41" spans="1:13" ht="15.75" x14ac:dyDescent="0.25">
      <c r="B41" s="13"/>
    </row>
    <row r="42" spans="1:13" ht="15.75" x14ac:dyDescent="0.25">
      <c r="A42">
        <v>3</v>
      </c>
      <c r="B42" s="12" t="s">
        <v>6053</v>
      </c>
    </row>
    <row r="43" spans="1:13" x14ac:dyDescent="0.25">
      <c r="D43" s="5">
        <f>AVERAGE('Updated Hospitalisation details'!$I$670:$I$2344)</f>
        <v>17700.671826865659</v>
      </c>
    </row>
    <row r="44" spans="1:13" x14ac:dyDescent="0.25">
      <c r="D44" s="5"/>
    </row>
    <row r="45" spans="1:13" ht="15.75" x14ac:dyDescent="0.25">
      <c r="A45">
        <v>4</v>
      </c>
      <c r="B45" s="13" t="s">
        <v>6054</v>
      </c>
    </row>
    <row r="46" spans="1:13" x14ac:dyDescent="0.25">
      <c r="C46" s="41" t="s">
        <v>6046</v>
      </c>
      <c r="D46" s="41" t="s">
        <v>6047</v>
      </c>
    </row>
    <row r="47" spans="1:13" x14ac:dyDescent="0.25">
      <c r="C47" s="14" t="s">
        <v>6048</v>
      </c>
      <c r="D47" s="45">
        <v>9310917.4900000002</v>
      </c>
    </row>
    <row r="48" spans="1:13" x14ac:dyDescent="0.25">
      <c r="C48" s="14" t="s">
        <v>6049</v>
      </c>
      <c r="D48" s="45">
        <v>15898788.890000001</v>
      </c>
    </row>
    <row r="49" spans="1:4" x14ac:dyDescent="0.25">
      <c r="C49" s="14" t="s">
        <v>6050</v>
      </c>
      <c r="D49" s="45">
        <v>6558489.6399999997</v>
      </c>
    </row>
    <row r="50" spans="1:4" x14ac:dyDescent="0.25">
      <c r="C50" s="41" t="s">
        <v>6051</v>
      </c>
      <c r="D50" s="46">
        <v>31768196.02</v>
      </c>
    </row>
    <row r="52" spans="1:4" ht="15.75" x14ac:dyDescent="0.25">
      <c r="A52">
        <v>5</v>
      </c>
      <c r="B52" s="12" t="s">
        <v>6055</v>
      </c>
    </row>
    <row r="53" spans="1:4" x14ac:dyDescent="0.25">
      <c r="C53" s="49" t="s">
        <v>6056</v>
      </c>
      <c r="D53" s="50" t="s">
        <v>6025</v>
      </c>
    </row>
    <row r="54" spans="1:4" x14ac:dyDescent="0.25">
      <c r="C54" s="47" t="s">
        <v>6048</v>
      </c>
      <c r="D54" s="48">
        <v>13522.208923076912</v>
      </c>
    </row>
    <row r="55" spans="1:4" x14ac:dyDescent="0.25">
      <c r="C55" s="47" t="s">
        <v>6049</v>
      </c>
      <c r="D55" s="48">
        <v>13521.67217932217</v>
      </c>
    </row>
    <row r="56" spans="1:4" x14ac:dyDescent="0.25">
      <c r="C56" s="47" t="s">
        <v>6050</v>
      </c>
      <c r="D56" s="47" t="s">
        <v>6057</v>
      </c>
    </row>
    <row r="57" spans="1:4" x14ac:dyDescent="0.25">
      <c r="C57" s="49" t="s">
        <v>6051</v>
      </c>
      <c r="D57" s="50" t="s">
        <v>6058</v>
      </c>
    </row>
    <row r="59" spans="1:4" ht="15.75" x14ac:dyDescent="0.25">
      <c r="A59">
        <v>6</v>
      </c>
      <c r="B59" s="12" t="s">
        <v>6059</v>
      </c>
    </row>
    <row r="60" spans="1:4" x14ac:dyDescent="0.25">
      <c r="C60" s="30" t="s">
        <v>6060</v>
      </c>
    </row>
    <row r="62" spans="1:4" ht="15.75" x14ac:dyDescent="0.25">
      <c r="A62">
        <v>7</v>
      </c>
      <c r="B62" s="13" t="s">
        <v>6063</v>
      </c>
    </row>
    <row r="63" spans="1:4" x14ac:dyDescent="0.25">
      <c r="D63" s="30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6"/>
  <sheetViews>
    <sheetView workbookViewId="0">
      <selection activeCell="P10" sqref="P10"/>
    </sheetView>
  </sheetViews>
  <sheetFormatPr defaultRowHeight="15" x14ac:dyDescent="0.25"/>
  <cols>
    <col min="1" max="1" width="12.85546875" bestFit="1" customWidth="1"/>
    <col min="2" max="2" width="21" bestFit="1" customWidth="1"/>
    <col min="3" max="3" width="9" customWidth="1"/>
    <col min="4" max="4" width="10.140625" customWidth="1"/>
    <col min="5" max="5" width="14.85546875" customWidth="1"/>
    <col min="6" max="6" width="19.42578125" customWidth="1"/>
    <col min="7" max="7" width="15.28515625" customWidth="1"/>
    <col min="8" max="8" width="31.42578125" style="56" customWidth="1"/>
    <col min="9" max="9" width="10.42578125" customWidth="1"/>
    <col min="10" max="10" width="15.85546875" customWidth="1"/>
    <col min="11" max="11" width="18.140625" customWidth="1"/>
    <col min="12" max="12" width="15.5703125" customWidth="1"/>
    <col min="13" max="13" width="11.7109375" customWidth="1"/>
    <col min="14" max="14" width="14.28515625" customWidth="1"/>
    <col min="15" max="15" width="12.7109375" customWidth="1"/>
    <col min="16" max="16" width="14.42578125" customWidth="1"/>
    <col min="17" max="17" width="13.7109375" customWidth="1"/>
  </cols>
  <sheetData>
    <row r="1" spans="1:17" ht="16.5" thickBot="1" x14ac:dyDescent="0.3">
      <c r="A1" s="57" t="s">
        <v>0</v>
      </c>
      <c r="B1" s="57" t="s">
        <v>2396</v>
      </c>
      <c r="C1" s="57" t="s">
        <v>2373</v>
      </c>
      <c r="D1" s="57" t="s">
        <v>2374</v>
      </c>
      <c r="E1" s="57" t="s">
        <v>6064</v>
      </c>
      <c r="F1" s="57" t="s">
        <v>6065</v>
      </c>
      <c r="G1" s="57" t="s">
        <v>6066</v>
      </c>
      <c r="H1" s="57" t="s">
        <v>6067</v>
      </c>
      <c r="I1" s="57" t="s">
        <v>6068</v>
      </c>
      <c r="J1" s="57" t="s">
        <v>6006</v>
      </c>
      <c r="K1" s="57" t="s">
        <v>6007</v>
      </c>
      <c r="L1" s="57" t="s">
        <v>6008</v>
      </c>
      <c r="M1" s="57" t="s">
        <v>2388</v>
      </c>
      <c r="N1" s="57" t="s">
        <v>6069</v>
      </c>
      <c r="O1" s="57" t="s">
        <v>6056</v>
      </c>
      <c r="P1" s="57" t="s">
        <v>8</v>
      </c>
      <c r="Q1" s="57" t="s">
        <v>6009</v>
      </c>
    </row>
    <row r="2" spans="1:17" ht="16.5" thickBot="1" x14ac:dyDescent="0.3">
      <c r="A2" s="58" t="s">
        <v>2372</v>
      </c>
      <c r="B2" s="47" t="s">
        <v>2400</v>
      </c>
      <c r="C2" s="47">
        <f>VLOOKUP(A2,'Updated Medical examination'!A1:J2336,2,FALSE)</f>
        <v>47.41</v>
      </c>
      <c r="D2" s="47">
        <f>VLOOKUP(A2,'Updated Medical examination'!A1:J2336,4,0)</f>
        <v>7.47</v>
      </c>
      <c r="E2" s="47" t="str">
        <f>VLOOKUP(A2,'Updated Medical examination'!A1:J2336,6,0)</f>
        <v>No</v>
      </c>
      <c r="F2" s="47" t="str">
        <f>VLOOKUP(A2,'Updated Medical examination'!A1:J2336,7,0)</f>
        <v>No</v>
      </c>
      <c r="G2" s="47" t="str">
        <f>VLOOKUP(A2,'Updated Medical examination'!A1:J2336,8,0)</f>
        <v>No</v>
      </c>
      <c r="H2" s="47">
        <f>VLOOKUP(A2,'Updated Medical examination'!A1:J2336,9,0)</f>
        <v>0</v>
      </c>
      <c r="I2" s="47" t="str">
        <f>VLOOKUP(A2,'Updated Medical examination'!A1:J2336,10,0)</f>
        <v>Yes</v>
      </c>
      <c r="J2" s="47" t="str">
        <f>VLOOKUP(A2,'Updated Medical examination'!A1:J2336,3,0)</f>
        <v>Obesity</v>
      </c>
      <c r="K2" s="47" t="str">
        <f>VLOOKUP(A2,'Updated Medical examination'!A1:J2336,5,0)</f>
        <v>Above Diabetes</v>
      </c>
      <c r="L2" s="54">
        <v>25123</v>
      </c>
      <c r="M2" s="59">
        <v>63770.43</v>
      </c>
      <c r="N2" s="55" t="s">
        <v>16</v>
      </c>
      <c r="O2" s="55" t="s">
        <v>12</v>
      </c>
      <c r="P2" s="55" t="s">
        <v>13</v>
      </c>
      <c r="Q2" s="55">
        <v>54</v>
      </c>
    </row>
    <row r="3" spans="1:17" ht="16.5" thickBot="1" x14ac:dyDescent="0.3">
      <c r="A3" s="58" t="s">
        <v>2371</v>
      </c>
      <c r="B3" s="47" t="s">
        <v>2403</v>
      </c>
      <c r="C3" s="47">
        <f>VLOOKUP(A3,'Updated Medical examination'!A2:J2337,2,FALSE)</f>
        <v>30.36</v>
      </c>
      <c r="D3" s="47">
        <f>VLOOKUP(A3,'Updated Medical examination'!A2:J2337,4,0)</f>
        <v>5.77</v>
      </c>
      <c r="E3" s="47" t="str">
        <f>VLOOKUP(A3,'Updated Medical examination'!A2:J2337,6,0)</f>
        <v>No</v>
      </c>
      <c r="F3" s="47" t="str">
        <f>VLOOKUP(A3,'Updated Medical examination'!A2:J2337,7,0)</f>
        <v>No</v>
      </c>
      <c r="G3" s="47" t="str">
        <f>VLOOKUP(A3,'Updated Medical examination'!A2:J2337,8,0)</f>
        <v>No</v>
      </c>
      <c r="H3" s="47">
        <f>VLOOKUP(A3,'Updated Medical examination'!A2:J2337,9,0)</f>
        <v>0</v>
      </c>
      <c r="I3" s="47" t="str">
        <f>VLOOKUP(A3,'Updated Medical examination'!A2:J2337,10,0)</f>
        <v>Yes</v>
      </c>
      <c r="J3" s="47" t="str">
        <f>VLOOKUP(A3,'Updated Medical examination'!A2:J2337,3,0)</f>
        <v>Obesity</v>
      </c>
      <c r="K3" s="47" t="str">
        <f>VLOOKUP(A3,'Updated Medical examination'!A2:J2337,5,0)</f>
        <v>Prediabetes</v>
      </c>
      <c r="L3" s="54">
        <v>28284</v>
      </c>
      <c r="M3" s="59">
        <v>62592.87</v>
      </c>
      <c r="N3" s="55" t="s">
        <v>11</v>
      </c>
      <c r="O3" s="55" t="s">
        <v>12</v>
      </c>
      <c r="P3" s="55" t="s">
        <v>13</v>
      </c>
      <c r="Q3" s="55">
        <v>46</v>
      </c>
    </row>
    <row r="4" spans="1:17" ht="16.5" thickBot="1" x14ac:dyDescent="0.3">
      <c r="A4" s="58" t="s">
        <v>2370</v>
      </c>
      <c r="B4" s="47" t="s">
        <v>2405</v>
      </c>
      <c r="C4" s="47">
        <f>VLOOKUP(A4,'Updated Medical examination'!A3:J2338,2,FALSE)</f>
        <v>34.484999999999999</v>
      </c>
      <c r="D4" s="47">
        <f>VLOOKUP(A4,'Updated Medical examination'!A3:J2338,4,0)</f>
        <v>11.87</v>
      </c>
      <c r="E4" s="47" t="str">
        <f>VLOOKUP(A4,'Updated Medical examination'!A3:J2338,6,0)</f>
        <v>Yes</v>
      </c>
      <c r="F4" s="47" t="str">
        <f>VLOOKUP(A4,'Updated Medical examination'!A3:J2338,7,0)</f>
        <v>No</v>
      </c>
      <c r="G4" s="47" t="str">
        <f>VLOOKUP(A4,'Updated Medical examination'!A3:J2338,8,0)</f>
        <v>No</v>
      </c>
      <c r="H4" s="47">
        <f>VLOOKUP(A4,'Updated Medical examination'!A3:J2338,9,0)</f>
        <v>2</v>
      </c>
      <c r="I4" s="47" t="str">
        <f>VLOOKUP(A4,'Updated Medical examination'!A3:J2338,10,0)</f>
        <v>Yes</v>
      </c>
      <c r="J4" s="47" t="str">
        <f>VLOOKUP(A4,'Updated Medical examination'!A3:J2338,3,0)</f>
        <v>Obesity</v>
      </c>
      <c r="K4" s="47" t="str">
        <f>VLOOKUP(A4,'Updated Medical examination'!A3:J2338,5,0)</f>
        <v>Above Diabetes</v>
      </c>
      <c r="L4" s="54">
        <v>25822</v>
      </c>
      <c r="M4" s="59">
        <v>60021.4</v>
      </c>
      <c r="N4" s="55" t="s">
        <v>16</v>
      </c>
      <c r="O4" s="55" t="s">
        <v>16</v>
      </c>
      <c r="P4" s="55" t="s">
        <v>23</v>
      </c>
      <c r="Q4" s="55">
        <v>52</v>
      </c>
    </row>
    <row r="5" spans="1:17" ht="16.5" thickBot="1" x14ac:dyDescent="0.3">
      <c r="A5" s="58" t="s">
        <v>2369</v>
      </c>
      <c r="B5" s="47" t="s">
        <v>2407</v>
      </c>
      <c r="C5" s="47">
        <f>VLOOKUP(A5,'Updated Medical examination'!A4:J2339,2,FALSE)</f>
        <v>38.094999999999999</v>
      </c>
      <c r="D5" s="47">
        <f>VLOOKUP(A5,'Updated Medical examination'!A4:J2339,4,0)</f>
        <v>6.05</v>
      </c>
      <c r="E5" s="47" t="str">
        <f>VLOOKUP(A5,'Updated Medical examination'!A4:J2339,6,0)</f>
        <v>No</v>
      </c>
      <c r="F5" s="47" t="str">
        <f>VLOOKUP(A5,'Updated Medical examination'!A4:J2339,7,0)</f>
        <v>No</v>
      </c>
      <c r="G5" s="47" t="str">
        <f>VLOOKUP(A5,'Updated Medical examination'!A4:J2339,8,0)</f>
        <v>No</v>
      </c>
      <c r="H5" s="47">
        <f>VLOOKUP(A5,'Updated Medical examination'!A4:J2339,9,0)</f>
        <v>0</v>
      </c>
      <c r="I5" s="47" t="str">
        <f>VLOOKUP(A5,'Updated Medical examination'!A4:J2339,10,0)</f>
        <v>Yes</v>
      </c>
      <c r="J5" s="47" t="str">
        <f>VLOOKUP(A5,'Updated Medical examination'!A4:J2339,3,0)</f>
        <v>Obesity</v>
      </c>
      <c r="K5" s="47" t="str">
        <f>VLOOKUP(A5,'Updated Medical examination'!A4:J2339,5,0)</f>
        <v>Prediabetes</v>
      </c>
      <c r="L5" s="54">
        <v>33395</v>
      </c>
      <c r="M5" s="59">
        <v>58571.07</v>
      </c>
      <c r="N5" s="55" t="s">
        <v>16</v>
      </c>
      <c r="O5" s="55" t="s">
        <v>12</v>
      </c>
      <c r="P5" s="55" t="s">
        <v>247</v>
      </c>
      <c r="Q5" s="55">
        <v>32</v>
      </c>
    </row>
    <row r="6" spans="1:17" ht="16.5" thickBot="1" x14ac:dyDescent="0.3">
      <c r="A6" s="58" t="s">
        <v>2368</v>
      </c>
      <c r="B6" s="47" t="s">
        <v>2409</v>
      </c>
      <c r="C6" s="47">
        <f>VLOOKUP(A6,'Updated Medical examination'!A5:J2340,2,FALSE)</f>
        <v>35.53</v>
      </c>
      <c r="D6" s="47">
        <f>VLOOKUP(A6,'Updated Medical examination'!A5:J2340,4,0)</f>
        <v>5.45</v>
      </c>
      <c r="E6" s="47" t="str">
        <f>VLOOKUP(A6,'Updated Medical examination'!A5:J2340,6,0)</f>
        <v>No</v>
      </c>
      <c r="F6" s="47" t="str">
        <f>VLOOKUP(A6,'Updated Medical examination'!A5:J2340,7,0)</f>
        <v>No</v>
      </c>
      <c r="G6" s="47" t="str">
        <f>VLOOKUP(A6,'Updated Medical examination'!A5:J2340,8,0)</f>
        <v>No</v>
      </c>
      <c r="H6" s="47">
        <f>VLOOKUP(A6,'Updated Medical examination'!A5:J2340,9,0)</f>
        <v>0</v>
      </c>
      <c r="I6" s="47" t="str">
        <f>VLOOKUP(A6,'Updated Medical examination'!A5:J2340,10,0)</f>
        <v>Yes</v>
      </c>
      <c r="J6" s="47" t="str">
        <f>VLOOKUP(A6,'Updated Medical examination'!A5:J2340,3,0)</f>
        <v>Obesity</v>
      </c>
      <c r="K6" s="47" t="str">
        <f>VLOOKUP(A6,'Updated Medical examination'!A5:J2340,5,0)</f>
        <v>Normal</v>
      </c>
      <c r="L6" s="54">
        <v>32678</v>
      </c>
      <c r="M6" s="59">
        <v>55135.4</v>
      </c>
      <c r="N6" s="55" t="s">
        <v>16</v>
      </c>
      <c r="O6" s="55" t="s">
        <v>11</v>
      </c>
      <c r="P6" s="55" t="s">
        <v>23</v>
      </c>
      <c r="Q6" s="55">
        <v>33</v>
      </c>
    </row>
    <row r="7" spans="1:17" ht="16.5" thickBot="1" x14ac:dyDescent="0.3">
      <c r="A7" s="58" t="s">
        <v>2367</v>
      </c>
      <c r="B7" s="47" t="s">
        <v>2411</v>
      </c>
      <c r="C7" s="47">
        <f>VLOOKUP(A7,'Updated Medical examination'!A6:J2341,2,FALSE)</f>
        <v>32.799999999999997</v>
      </c>
      <c r="D7" s="47">
        <f>VLOOKUP(A7,'Updated Medical examination'!A6:J2341,4,0)</f>
        <v>6.59</v>
      </c>
      <c r="E7" s="47" t="str">
        <f>VLOOKUP(A7,'Updated Medical examination'!A6:J2341,6,0)</f>
        <v>No</v>
      </c>
      <c r="F7" s="47" t="str">
        <f>VLOOKUP(A7,'Updated Medical examination'!A6:J2341,7,0)</f>
        <v>No</v>
      </c>
      <c r="G7" s="47" t="str">
        <f>VLOOKUP(A7,'Updated Medical examination'!A6:J2341,8,0)</f>
        <v>No</v>
      </c>
      <c r="H7" s="47">
        <f>VLOOKUP(A7,'Updated Medical examination'!A6:J2341,9,0)</f>
        <v>0</v>
      </c>
      <c r="I7" s="47" t="str">
        <f>VLOOKUP(A7,'Updated Medical examination'!A6:J2341,10,0)</f>
        <v>Yes</v>
      </c>
      <c r="J7" s="47" t="str">
        <f>VLOOKUP(A7,'Updated Medical examination'!A6:J2341,3,0)</f>
        <v>Obesity</v>
      </c>
      <c r="K7" s="47" t="str">
        <f>VLOOKUP(A7,'Updated Medical examination'!A6:J2341,5,0)</f>
        <v>Above Diabetes</v>
      </c>
      <c r="L7" s="54">
        <v>22862</v>
      </c>
      <c r="M7" s="59">
        <v>52590.83</v>
      </c>
      <c r="N7" s="55" t="s">
        <v>16</v>
      </c>
      <c r="O7" s="55" t="s">
        <v>12</v>
      </c>
      <c r="P7" s="55" t="s">
        <v>42</v>
      </c>
      <c r="Q7" s="55">
        <v>60</v>
      </c>
    </row>
    <row r="8" spans="1:17" ht="16.5" thickBot="1" x14ac:dyDescent="0.3">
      <c r="A8" s="58" t="s">
        <v>2366</v>
      </c>
      <c r="B8" s="47" t="s">
        <v>2413</v>
      </c>
      <c r="C8" s="47">
        <f>VLOOKUP(A8,'Updated Medical examination'!A7:J2342,2,FALSE)</f>
        <v>36.4</v>
      </c>
      <c r="D8" s="47">
        <f>VLOOKUP(A8,'Updated Medical examination'!A7:J2342,4,0)</f>
        <v>6.07</v>
      </c>
      <c r="E8" s="47" t="str">
        <f>VLOOKUP(A8,'Updated Medical examination'!A7:J2342,6,0)</f>
        <v>No</v>
      </c>
      <c r="F8" s="47" t="str">
        <f>VLOOKUP(A8,'Updated Medical examination'!A7:J2342,7,0)</f>
        <v>No</v>
      </c>
      <c r="G8" s="47" t="str">
        <f>VLOOKUP(A8,'Updated Medical examination'!A7:J2342,8,0)</f>
        <v>No</v>
      </c>
      <c r="H8" s="47">
        <f>VLOOKUP(A8,'Updated Medical examination'!A7:J2342,9,0)</f>
        <v>0</v>
      </c>
      <c r="I8" s="47" t="str">
        <f>VLOOKUP(A8,'Updated Medical examination'!A7:J2342,10,0)</f>
        <v>Yes</v>
      </c>
      <c r="J8" s="47" t="str">
        <f>VLOOKUP(A8,'Updated Medical examination'!A7:J2342,3,0)</f>
        <v>Obesity</v>
      </c>
      <c r="K8" s="47" t="str">
        <f>VLOOKUP(A8,'Updated Medical examination'!A7:J2342,5,0)</f>
        <v>Prediabetes</v>
      </c>
      <c r="L8" s="54">
        <v>34634</v>
      </c>
      <c r="M8" s="59">
        <v>51194.559999999998</v>
      </c>
      <c r="N8" s="55" t="s">
        <v>16</v>
      </c>
      <c r="O8" s="55" t="s">
        <v>12</v>
      </c>
      <c r="P8" s="55" t="s">
        <v>42</v>
      </c>
      <c r="Q8" s="55">
        <v>28</v>
      </c>
    </row>
    <row r="9" spans="1:17" ht="16.5" thickBot="1" x14ac:dyDescent="0.3">
      <c r="A9" s="58" t="s">
        <v>2365</v>
      </c>
      <c r="B9" s="47" t="s">
        <v>2415</v>
      </c>
      <c r="C9" s="47">
        <f>VLOOKUP(A9,'Updated Medical examination'!A8:J2343,2,FALSE)</f>
        <v>36.96</v>
      </c>
      <c r="D9" s="47">
        <f>VLOOKUP(A9,'Updated Medical examination'!A8:J2343,4,0)</f>
        <v>7.93</v>
      </c>
      <c r="E9" s="47" t="str">
        <f>VLOOKUP(A9,'Updated Medical examination'!A8:J2343,6,0)</f>
        <v>No</v>
      </c>
      <c r="F9" s="47" t="str">
        <f>VLOOKUP(A9,'Updated Medical examination'!A8:J2343,7,0)</f>
        <v>No</v>
      </c>
      <c r="G9" s="47" t="str">
        <f>VLOOKUP(A9,'Updated Medical examination'!A8:J2343,8,0)</f>
        <v>No</v>
      </c>
      <c r="H9" s="47">
        <f>VLOOKUP(A9,'Updated Medical examination'!A8:J2343,9,0)</f>
        <v>3</v>
      </c>
      <c r="I9" s="47" t="str">
        <f>VLOOKUP(A9,'Updated Medical examination'!A8:J2343,10,0)</f>
        <v>Yes</v>
      </c>
      <c r="J9" s="47" t="str">
        <f>VLOOKUP(A9,'Updated Medical examination'!A8:J2343,3,0)</f>
        <v>Obesity</v>
      </c>
      <c r="K9" s="47" t="str">
        <f>VLOOKUP(A9,'Updated Medical examination'!A8:J2343,5,0)</f>
        <v>Above Diabetes</v>
      </c>
      <c r="L9" s="54">
        <v>21363</v>
      </c>
      <c r="M9" s="59">
        <v>49577.66</v>
      </c>
      <c r="N9" s="55" t="s">
        <v>11</v>
      </c>
      <c r="O9" s="55" t="s">
        <v>11</v>
      </c>
      <c r="P9" s="55" t="s">
        <v>13</v>
      </c>
      <c r="Q9" s="55">
        <v>64</v>
      </c>
    </row>
    <row r="10" spans="1:17" ht="16.5" thickBot="1" x14ac:dyDescent="0.3">
      <c r="A10" s="58" t="s">
        <v>2364</v>
      </c>
      <c r="B10" s="47" t="s">
        <v>2417</v>
      </c>
      <c r="C10" s="47">
        <f>VLOOKUP(A10,'Updated Medical examination'!A9:J2344,2,FALSE)</f>
        <v>41.14</v>
      </c>
      <c r="D10" s="47">
        <f>VLOOKUP(A10,'Updated Medical examination'!A9:J2344,4,0)</f>
        <v>9.58</v>
      </c>
      <c r="E10" s="47" t="str">
        <f>VLOOKUP(A10,'Updated Medical examination'!A9:J2344,6,0)</f>
        <v>Yes</v>
      </c>
      <c r="F10" s="47" t="str">
        <f>VLOOKUP(A10,'Updated Medical examination'!A9:J2344,7,0)</f>
        <v>No</v>
      </c>
      <c r="G10" s="47" t="str">
        <f>VLOOKUP(A10,'Updated Medical examination'!A9:J2344,8,0)</f>
        <v>Yes</v>
      </c>
      <c r="H10" s="47">
        <f>VLOOKUP(A10,'Updated Medical examination'!A9:J2344,9,0)</f>
        <v>1</v>
      </c>
      <c r="I10" s="47" t="str">
        <f>VLOOKUP(A10,'Updated Medical examination'!A9:J2344,10,0)</f>
        <v>Yes</v>
      </c>
      <c r="J10" s="47" t="str">
        <f>VLOOKUP(A10,'Updated Medical examination'!A9:J2344,3,0)</f>
        <v>Obesity</v>
      </c>
      <c r="K10" s="47" t="str">
        <f>VLOOKUP(A10,'Updated Medical examination'!A9:J2344,5,0)</f>
        <v>Above Diabetes</v>
      </c>
      <c r="L10" s="54">
        <v>23258</v>
      </c>
      <c r="M10" s="59">
        <v>48970.25</v>
      </c>
      <c r="N10" s="55" t="s">
        <v>16</v>
      </c>
      <c r="O10" s="55" t="s">
        <v>11</v>
      </c>
      <c r="P10" s="55" t="s">
        <v>13</v>
      </c>
      <c r="Q10" s="55">
        <v>59</v>
      </c>
    </row>
    <row r="11" spans="1:17" ht="16.5" thickBot="1" x14ac:dyDescent="0.3">
      <c r="A11" s="58" t="s">
        <v>2363</v>
      </c>
      <c r="B11" s="47" t="s">
        <v>2419</v>
      </c>
      <c r="C11" s="47">
        <f>VLOOKUP(A11,'Updated Medical examination'!A10:J2345,2,FALSE)</f>
        <v>38.06</v>
      </c>
      <c r="D11" s="47">
        <f>VLOOKUP(A11,'Updated Medical examination'!A10:J2345,4,0)</f>
        <v>10.79</v>
      </c>
      <c r="E11" s="47" t="str">
        <f>VLOOKUP(A11,'Updated Medical examination'!A10:J2345,6,0)</f>
        <v>No</v>
      </c>
      <c r="F11" s="47" t="str">
        <f>VLOOKUP(A11,'Updated Medical examination'!A10:J2345,7,0)</f>
        <v>No</v>
      </c>
      <c r="G11" s="47" t="str">
        <f>VLOOKUP(A11,'Updated Medical examination'!A10:J2345,8,0)</f>
        <v>No</v>
      </c>
      <c r="H11" s="47">
        <f>VLOOKUP(A11,'Updated Medical examination'!A10:J2345,9,0)</f>
        <v>0</v>
      </c>
      <c r="I11" s="47" t="str">
        <f>VLOOKUP(A11,'Updated Medical examination'!A10:J2345,10,0)</f>
        <v>Yes</v>
      </c>
      <c r="J11" s="47" t="str">
        <f>VLOOKUP(A11,'Updated Medical examination'!A10:J2345,3,0)</f>
        <v>Obesity</v>
      </c>
      <c r="K11" s="47" t="str">
        <f>VLOOKUP(A11,'Updated Medical examination'!A10:J2345,5,0)</f>
        <v>Above Diabetes</v>
      </c>
      <c r="L11" s="54">
        <v>28853</v>
      </c>
      <c r="M11" s="59">
        <v>48885.14</v>
      </c>
      <c r="N11" s="55" t="s">
        <v>16</v>
      </c>
      <c r="O11" s="55" t="s">
        <v>11</v>
      </c>
      <c r="P11" s="55" t="s">
        <v>13</v>
      </c>
      <c r="Q11" s="55">
        <v>44</v>
      </c>
    </row>
    <row r="12" spans="1:17" ht="16.5" thickBot="1" x14ac:dyDescent="0.3">
      <c r="A12" s="58" t="s">
        <v>2362</v>
      </c>
      <c r="B12" s="47" t="s">
        <v>2421</v>
      </c>
      <c r="C12" s="47">
        <f>VLOOKUP(A12,'Updated Medical examination'!A11:J2346,2,FALSE)</f>
        <v>37.700000000000003</v>
      </c>
      <c r="D12" s="47">
        <f>VLOOKUP(A12,'Updated Medical examination'!A11:J2346,4,0)</f>
        <v>5.96</v>
      </c>
      <c r="E12" s="47" t="str">
        <f>VLOOKUP(A12,'Updated Medical examination'!A11:J2346,6,0)</f>
        <v>Yes</v>
      </c>
      <c r="F12" s="47" t="str">
        <f>VLOOKUP(A12,'Updated Medical examination'!A11:J2346,7,0)</f>
        <v>No</v>
      </c>
      <c r="G12" s="47" t="str">
        <f>VLOOKUP(A12,'Updated Medical examination'!A11:J2346,8,0)</f>
        <v>No</v>
      </c>
      <c r="H12" s="47">
        <f>VLOOKUP(A12,'Updated Medical examination'!A11:J2346,9,0)</f>
        <v>2</v>
      </c>
      <c r="I12" s="47" t="str">
        <f>VLOOKUP(A12,'Updated Medical examination'!A11:J2346,10,0)</f>
        <v>Yes</v>
      </c>
      <c r="J12" s="47" t="str">
        <f>VLOOKUP(A12,'Updated Medical examination'!A11:J2346,3,0)</f>
        <v>Obesity</v>
      </c>
      <c r="K12" s="47" t="str">
        <f>VLOOKUP(A12,'Updated Medical examination'!A11:J2346,5,0)</f>
        <v>Prediabetes</v>
      </c>
      <c r="L12" s="54">
        <v>21753</v>
      </c>
      <c r="M12" s="59">
        <v>48824.45</v>
      </c>
      <c r="N12" s="55" t="s">
        <v>11</v>
      </c>
      <c r="O12" s="55" t="s">
        <v>16</v>
      </c>
      <c r="P12" s="55" t="s">
        <v>42</v>
      </c>
      <c r="Q12" s="55">
        <v>63</v>
      </c>
    </row>
    <row r="13" spans="1:17" ht="16.5" thickBot="1" x14ac:dyDescent="0.3">
      <c r="A13" s="58" t="s">
        <v>2361</v>
      </c>
      <c r="B13" s="47" t="s">
        <v>2423</v>
      </c>
      <c r="C13" s="47">
        <f>VLOOKUP(A13,'Updated Medical examination'!A12:J2347,2,FALSE)</f>
        <v>42.13</v>
      </c>
      <c r="D13" s="47">
        <f>VLOOKUP(A13,'Updated Medical examination'!A12:J2347,4,0)</f>
        <v>11.9</v>
      </c>
      <c r="E13" s="47" t="str">
        <f>VLOOKUP(A13,'Updated Medical examination'!A12:J2347,6,0)</f>
        <v>No</v>
      </c>
      <c r="F13" s="47" t="str">
        <f>VLOOKUP(A13,'Updated Medical examination'!A12:J2347,7,0)</f>
        <v>No</v>
      </c>
      <c r="G13" s="47" t="str">
        <f>VLOOKUP(A13,'Updated Medical examination'!A12:J2347,8,0)</f>
        <v>No</v>
      </c>
      <c r="H13" s="47">
        <f>VLOOKUP(A13,'Updated Medical examination'!A12:J2347,9,0)</f>
        <v>0</v>
      </c>
      <c r="I13" s="47" t="str">
        <f>VLOOKUP(A13,'Updated Medical examination'!A12:J2347,10,0)</f>
        <v>Yes</v>
      </c>
      <c r="J13" s="47" t="str">
        <f>VLOOKUP(A13,'Updated Medical examination'!A12:J2347,3,0)</f>
        <v>Obesity</v>
      </c>
      <c r="K13" s="47" t="str">
        <f>VLOOKUP(A13,'Updated Medical examination'!A12:J2347,5,0)</f>
        <v>Above Diabetes</v>
      </c>
      <c r="L13" s="54">
        <v>24042</v>
      </c>
      <c r="M13" s="59">
        <v>48675.519999999997</v>
      </c>
      <c r="N13" s="55" t="s">
        <v>16</v>
      </c>
      <c r="O13" s="55" t="s">
        <v>11</v>
      </c>
      <c r="P13" s="55" t="s">
        <v>13</v>
      </c>
      <c r="Q13" s="55">
        <v>57</v>
      </c>
    </row>
    <row r="14" spans="1:17" ht="16.5" thickBot="1" x14ac:dyDescent="0.3">
      <c r="A14" s="58" t="s">
        <v>2360</v>
      </c>
      <c r="B14" s="47" t="s">
        <v>2425</v>
      </c>
      <c r="C14" s="47">
        <f>VLOOKUP(A14,'Updated Medical examination'!A13:J2348,2,FALSE)</f>
        <v>40.92</v>
      </c>
      <c r="D14" s="47">
        <f>VLOOKUP(A14,'Updated Medical examination'!A13:J2348,4,0)</f>
        <v>8.41</v>
      </c>
      <c r="E14" s="47" t="str">
        <f>VLOOKUP(A14,'Updated Medical examination'!A13:J2348,6,0)</f>
        <v>No</v>
      </c>
      <c r="F14" s="47" t="str">
        <f>VLOOKUP(A14,'Updated Medical examination'!A13:J2348,7,0)</f>
        <v>No</v>
      </c>
      <c r="G14" s="47" t="str">
        <f>VLOOKUP(A14,'Updated Medical examination'!A13:J2348,8,0)</f>
        <v>No</v>
      </c>
      <c r="H14" s="47">
        <f>VLOOKUP(A14,'Updated Medical examination'!A13:J2348,9,0)</f>
        <v>0</v>
      </c>
      <c r="I14" s="47" t="str">
        <f>VLOOKUP(A14,'Updated Medical examination'!A13:J2348,10,0)</f>
        <v>Yes</v>
      </c>
      <c r="J14" s="47" t="str">
        <f>VLOOKUP(A14,'Updated Medical examination'!A13:J2348,3,0)</f>
        <v>Obesity</v>
      </c>
      <c r="K14" s="47" t="str">
        <f>VLOOKUP(A14,'Updated Medical examination'!A13:J2348,5,0)</f>
        <v>Above Diabetes</v>
      </c>
      <c r="L14" s="54">
        <v>22930</v>
      </c>
      <c r="M14" s="59">
        <v>48673.56</v>
      </c>
      <c r="N14" s="55" t="s">
        <v>16</v>
      </c>
      <c r="O14" s="55" t="s">
        <v>11</v>
      </c>
      <c r="P14" s="55" t="s">
        <v>13</v>
      </c>
      <c r="Q14" s="55">
        <v>60</v>
      </c>
    </row>
    <row r="15" spans="1:17" ht="16.5" thickBot="1" x14ac:dyDescent="0.3">
      <c r="A15" s="58" t="s">
        <v>2359</v>
      </c>
      <c r="B15" s="47" t="s">
        <v>2427</v>
      </c>
      <c r="C15" s="47">
        <f>VLOOKUP(A15,'Updated Medical examination'!A14:J2349,2,FALSE)</f>
        <v>40.564999999999998</v>
      </c>
      <c r="D15" s="47">
        <f>VLOOKUP(A15,'Updated Medical examination'!A14:J2349,4,0)</f>
        <v>7.02</v>
      </c>
      <c r="E15" s="47" t="str">
        <f>VLOOKUP(A15,'Updated Medical examination'!A14:J2349,6,0)</f>
        <v>No</v>
      </c>
      <c r="F15" s="47" t="str">
        <f>VLOOKUP(A15,'Updated Medical examination'!A14:J2349,7,0)</f>
        <v>No</v>
      </c>
      <c r="G15" s="47" t="str">
        <f>VLOOKUP(A15,'Updated Medical examination'!A14:J2349,8,0)</f>
        <v>No</v>
      </c>
      <c r="H15" s="47">
        <f>VLOOKUP(A15,'Updated Medical examination'!A14:J2349,9,0)</f>
        <v>0</v>
      </c>
      <c r="I15" s="47" t="str">
        <f>VLOOKUP(A15,'Updated Medical examination'!A14:J2349,10,0)</f>
        <v>Yes</v>
      </c>
      <c r="J15" s="47" t="str">
        <f>VLOOKUP(A15,'Updated Medical examination'!A14:J2349,3,0)</f>
        <v>Obesity</v>
      </c>
      <c r="K15" s="47" t="str">
        <f>VLOOKUP(A15,'Updated Medical examination'!A14:J2349,5,0)</f>
        <v>Above Diabetes</v>
      </c>
      <c r="L15" s="54">
        <v>25173</v>
      </c>
      <c r="M15" s="59">
        <v>48549.18</v>
      </c>
      <c r="N15" s="55" t="s">
        <v>16</v>
      </c>
      <c r="O15" s="55" t="s">
        <v>12</v>
      </c>
      <c r="P15" s="55" t="s">
        <v>168</v>
      </c>
      <c r="Q15" s="55">
        <v>54</v>
      </c>
    </row>
    <row r="16" spans="1:17" ht="16.5" thickBot="1" x14ac:dyDescent="0.3">
      <c r="A16" s="58" t="s">
        <v>2358</v>
      </c>
      <c r="B16" s="47" t="s">
        <v>2429</v>
      </c>
      <c r="C16" s="47">
        <f>VLOOKUP(A16,'Updated Medical examination'!A15:J2350,2,FALSE)</f>
        <v>36.384999999999998</v>
      </c>
      <c r="D16" s="47">
        <f>VLOOKUP(A16,'Updated Medical examination'!A15:J2350,4,0)</f>
        <v>7.59</v>
      </c>
      <c r="E16" s="47" t="str">
        <f>VLOOKUP(A16,'Updated Medical examination'!A15:J2350,6,0)</f>
        <v>Yes</v>
      </c>
      <c r="F16" s="47" t="str">
        <f>VLOOKUP(A16,'Updated Medical examination'!A15:J2350,7,0)</f>
        <v>No</v>
      </c>
      <c r="G16" s="47" t="str">
        <f>VLOOKUP(A16,'Updated Medical examination'!A15:J2350,8,0)</f>
        <v>No</v>
      </c>
      <c r="H16" s="47">
        <f>VLOOKUP(A16,'Updated Medical examination'!A15:J2350,9,0)</f>
        <v>2</v>
      </c>
      <c r="I16" s="47" t="str">
        <f>VLOOKUP(A16,'Updated Medical examination'!A15:J2350,10,0)</f>
        <v>Yes</v>
      </c>
      <c r="J16" s="47" t="str">
        <f>VLOOKUP(A16,'Updated Medical examination'!A15:J2350,3,0)</f>
        <v>Obesity</v>
      </c>
      <c r="K16" s="47" t="str">
        <f>VLOOKUP(A16,'Updated Medical examination'!A15:J2350,5,0)</f>
        <v>Above Diabetes</v>
      </c>
      <c r="L16" s="54">
        <v>22636</v>
      </c>
      <c r="M16" s="59">
        <v>48517.56</v>
      </c>
      <c r="N16" s="55" t="s">
        <v>16</v>
      </c>
      <c r="O16" s="55" t="s">
        <v>12</v>
      </c>
      <c r="P16" s="55" t="s">
        <v>247</v>
      </c>
      <c r="Q16" s="55">
        <v>61</v>
      </c>
    </row>
    <row r="17" spans="1:17" ht="16.5" thickBot="1" x14ac:dyDescent="0.3">
      <c r="A17" s="58" t="s">
        <v>2357</v>
      </c>
      <c r="B17" s="47" t="s">
        <v>2431</v>
      </c>
      <c r="C17" s="47">
        <f>VLOOKUP(A17,'Updated Medical examination'!A16:J2351,2,FALSE)</f>
        <v>39.9</v>
      </c>
      <c r="D17" s="47">
        <f>VLOOKUP(A17,'Updated Medical examination'!A16:J2351,4,0)</f>
        <v>11.32</v>
      </c>
      <c r="E17" s="47" t="str">
        <f>VLOOKUP(A17,'Updated Medical examination'!A16:J2351,6,0)</f>
        <v>No</v>
      </c>
      <c r="F17" s="47" t="str">
        <f>VLOOKUP(A17,'Updated Medical examination'!A16:J2351,7,0)</f>
        <v>No</v>
      </c>
      <c r="G17" s="47" t="str">
        <f>VLOOKUP(A17,'Updated Medical examination'!A16:J2351,8,0)</f>
        <v>No</v>
      </c>
      <c r="H17" s="47">
        <f>VLOOKUP(A17,'Updated Medical examination'!A16:J2351,9,0)</f>
        <v>0</v>
      </c>
      <c r="I17" s="47" t="str">
        <f>VLOOKUP(A17,'Updated Medical examination'!A16:J2351,10,0)</f>
        <v>Yes</v>
      </c>
      <c r="J17" s="47" t="str">
        <f>VLOOKUP(A17,'Updated Medical examination'!A16:J2351,3,0)</f>
        <v>Obesity</v>
      </c>
      <c r="K17" s="47" t="str">
        <f>VLOOKUP(A17,'Updated Medical examination'!A16:J2351,5,0)</f>
        <v>Above Diabetes</v>
      </c>
      <c r="L17" s="54">
        <v>22885</v>
      </c>
      <c r="M17" s="59">
        <v>48173.36</v>
      </c>
      <c r="N17" s="55" t="s">
        <v>16</v>
      </c>
      <c r="O17" s="55" t="s">
        <v>12</v>
      </c>
      <c r="P17" s="55" t="s">
        <v>42</v>
      </c>
      <c r="Q17" s="55">
        <v>60</v>
      </c>
    </row>
    <row r="18" spans="1:17" ht="16.5" thickBot="1" x14ac:dyDescent="0.3">
      <c r="A18" s="58" t="s">
        <v>2356</v>
      </c>
      <c r="B18" s="47" t="s">
        <v>2433</v>
      </c>
      <c r="C18" s="47">
        <f>VLOOKUP(A18,'Updated Medical examination'!A17:J2352,2,FALSE)</f>
        <v>33.799999999999997</v>
      </c>
      <c r="D18" s="47">
        <f>VLOOKUP(A18,'Updated Medical examination'!A17:J2352,4,0)</f>
        <v>7.67</v>
      </c>
      <c r="E18" s="47" t="str">
        <f>VLOOKUP(A18,'Updated Medical examination'!A17:J2352,6,0)</f>
        <v>No</v>
      </c>
      <c r="F18" s="47" t="str">
        <f>VLOOKUP(A18,'Updated Medical examination'!A17:J2352,7,0)</f>
        <v>No</v>
      </c>
      <c r="G18" s="47" t="str">
        <f>VLOOKUP(A18,'Updated Medical examination'!A17:J2352,8,0)</f>
        <v>No</v>
      </c>
      <c r="H18" s="47">
        <f>VLOOKUP(A18,'Updated Medical examination'!A17:J2352,9,0)</f>
        <v>3</v>
      </c>
      <c r="I18" s="47" t="str">
        <f>VLOOKUP(A18,'Updated Medical examination'!A17:J2352,10,0)</f>
        <v>Yes</v>
      </c>
      <c r="J18" s="47" t="str">
        <f>VLOOKUP(A18,'Updated Medical examination'!A17:J2352,3,0)</f>
        <v>Obesity</v>
      </c>
      <c r="K18" s="47" t="str">
        <f>VLOOKUP(A18,'Updated Medical examination'!A17:J2352,5,0)</f>
        <v>Above Diabetes</v>
      </c>
      <c r="L18" s="54">
        <v>21505</v>
      </c>
      <c r="M18" s="59">
        <v>47928.03</v>
      </c>
      <c r="N18" s="55" t="s">
        <v>11</v>
      </c>
      <c r="O18" s="55" t="s">
        <v>12</v>
      </c>
      <c r="P18" s="55" t="s">
        <v>42</v>
      </c>
      <c r="Q18" s="55">
        <v>64</v>
      </c>
    </row>
    <row r="19" spans="1:17" ht="16.5" thickBot="1" x14ac:dyDescent="0.3">
      <c r="A19" s="58" t="s">
        <v>2355</v>
      </c>
      <c r="B19" s="47" t="s">
        <v>2435</v>
      </c>
      <c r="C19" s="47">
        <f>VLOOKUP(A19,'Updated Medical examination'!A18:J2353,2,FALSE)</f>
        <v>36.765000000000001</v>
      </c>
      <c r="D19" s="47">
        <f>VLOOKUP(A19,'Updated Medical examination'!A18:J2353,4,0)</f>
        <v>7.29</v>
      </c>
      <c r="E19" s="47" t="str">
        <f>VLOOKUP(A19,'Updated Medical examination'!A18:J2353,6,0)</f>
        <v>Yes</v>
      </c>
      <c r="F19" s="47" t="str">
        <f>VLOOKUP(A19,'Updated Medical examination'!A18:J2353,7,0)</f>
        <v>No</v>
      </c>
      <c r="G19" s="47" t="str">
        <f>VLOOKUP(A19,'Updated Medical examination'!A18:J2353,8,0)</f>
        <v>Yes</v>
      </c>
      <c r="H19" s="47">
        <f>VLOOKUP(A19,'Updated Medical examination'!A18:J2353,9,0)</f>
        <v>1</v>
      </c>
      <c r="I19" s="47" t="str">
        <f>VLOOKUP(A19,'Updated Medical examination'!A18:J2353,10,0)</f>
        <v>Yes</v>
      </c>
      <c r="J19" s="47" t="str">
        <f>VLOOKUP(A19,'Updated Medical examination'!A18:J2353,3,0)</f>
        <v>Obesity</v>
      </c>
      <c r="K19" s="47" t="str">
        <f>VLOOKUP(A19,'Updated Medical examination'!A18:J2353,5,0)</f>
        <v>Above Diabetes</v>
      </c>
      <c r="L19" s="54">
        <v>23228</v>
      </c>
      <c r="M19" s="59">
        <v>47896.79</v>
      </c>
      <c r="N19" s="55" t="s">
        <v>16</v>
      </c>
      <c r="O19" s="55" t="s">
        <v>12</v>
      </c>
      <c r="P19" s="55" t="s">
        <v>247</v>
      </c>
      <c r="Q19" s="55">
        <v>59</v>
      </c>
    </row>
    <row r="20" spans="1:17" ht="16.5" thickBot="1" x14ac:dyDescent="0.3">
      <c r="A20" s="58" t="s">
        <v>2354</v>
      </c>
      <c r="B20" s="47" t="s">
        <v>2437</v>
      </c>
      <c r="C20" s="47">
        <f>VLOOKUP(A20,'Updated Medical examination'!A19:J2354,2,FALSE)</f>
        <v>36.954999999999998</v>
      </c>
      <c r="D20" s="47">
        <f>VLOOKUP(A20,'Updated Medical examination'!A19:J2354,4,0)</f>
        <v>4.72</v>
      </c>
      <c r="E20" s="47" t="str">
        <f>VLOOKUP(A20,'Updated Medical examination'!A19:J2354,6,0)</f>
        <v>Yes</v>
      </c>
      <c r="F20" s="47" t="str">
        <f>VLOOKUP(A20,'Updated Medical examination'!A19:J2354,7,0)</f>
        <v>No</v>
      </c>
      <c r="G20" s="47" t="str">
        <f>VLOOKUP(A20,'Updated Medical examination'!A19:J2354,8,0)</f>
        <v>No</v>
      </c>
      <c r="H20" s="47">
        <f>VLOOKUP(A20,'Updated Medical examination'!A19:J2354,9,0)</f>
        <v>1</v>
      </c>
      <c r="I20" s="47" t="str">
        <f>VLOOKUP(A20,'Updated Medical examination'!A19:J2354,10,0)</f>
        <v>Yes</v>
      </c>
      <c r="J20" s="47" t="str">
        <f>VLOOKUP(A20,'Updated Medical examination'!A19:J2354,3,0)</f>
        <v>Obesity</v>
      </c>
      <c r="K20" s="47" t="str">
        <f>VLOOKUP(A20,'Updated Medical examination'!A19:J2354,5,0)</f>
        <v>Normal</v>
      </c>
      <c r="L20" s="54">
        <v>23688</v>
      </c>
      <c r="M20" s="59">
        <v>47496.49</v>
      </c>
      <c r="N20" s="55" t="s">
        <v>16</v>
      </c>
      <c r="O20" s="55" t="s">
        <v>12</v>
      </c>
      <c r="P20" s="55" t="s">
        <v>23</v>
      </c>
      <c r="Q20" s="55">
        <v>58</v>
      </c>
    </row>
    <row r="21" spans="1:17" ht="16.5" thickBot="1" x14ac:dyDescent="0.3">
      <c r="A21" s="58" t="s">
        <v>2353</v>
      </c>
      <c r="B21" s="47" t="s">
        <v>2439</v>
      </c>
      <c r="C21" s="47">
        <f>VLOOKUP(A21,'Updated Medical examination'!A20:J2355,2,FALSE)</f>
        <v>42.9</v>
      </c>
      <c r="D21" s="47">
        <f>VLOOKUP(A21,'Updated Medical examination'!A20:J2355,4,0)</f>
        <v>11.41</v>
      </c>
      <c r="E21" s="47" t="str">
        <f>VLOOKUP(A21,'Updated Medical examination'!A20:J2355,6,0)</f>
        <v>No</v>
      </c>
      <c r="F21" s="47" t="str">
        <f>VLOOKUP(A21,'Updated Medical examination'!A20:J2355,7,0)</f>
        <v>No</v>
      </c>
      <c r="G21" s="47" t="str">
        <f>VLOOKUP(A21,'Updated Medical examination'!A20:J2355,8,0)</f>
        <v>No</v>
      </c>
      <c r="H21" s="47">
        <f>VLOOKUP(A21,'Updated Medical examination'!A20:J2355,9,0)</f>
        <v>0</v>
      </c>
      <c r="I21" s="47" t="str">
        <f>VLOOKUP(A21,'Updated Medical examination'!A20:J2355,10,0)</f>
        <v>Yes</v>
      </c>
      <c r="J21" s="47" t="str">
        <f>VLOOKUP(A21,'Updated Medical examination'!A20:J2355,3,0)</f>
        <v>Obesity</v>
      </c>
      <c r="K21" s="47" t="str">
        <f>VLOOKUP(A21,'Updated Medical examination'!A20:J2355,5,0)</f>
        <v>Above Diabetes</v>
      </c>
      <c r="L21" s="54">
        <v>26203</v>
      </c>
      <c r="M21" s="59">
        <v>47462.89</v>
      </c>
      <c r="N21" s="55" t="s">
        <v>16</v>
      </c>
      <c r="O21" s="55" t="s">
        <v>11</v>
      </c>
      <c r="P21" s="55" t="s">
        <v>13</v>
      </c>
      <c r="Q21" s="55">
        <v>51</v>
      </c>
    </row>
    <row r="22" spans="1:17" ht="16.5" thickBot="1" x14ac:dyDescent="0.3">
      <c r="A22" s="58" t="s">
        <v>2352</v>
      </c>
      <c r="B22" s="47" t="s">
        <v>2441</v>
      </c>
      <c r="C22" s="47">
        <f>VLOOKUP(A22,'Updated Medical examination'!A21:J2356,2,FALSE)</f>
        <v>36.299999999999997</v>
      </c>
      <c r="D22" s="47">
        <f>VLOOKUP(A22,'Updated Medical examination'!A21:J2356,4,0)</f>
        <v>11.5</v>
      </c>
      <c r="E22" s="47" t="str">
        <f>VLOOKUP(A22,'Updated Medical examination'!A21:J2356,6,0)</f>
        <v>Yes</v>
      </c>
      <c r="F22" s="47" t="str">
        <f>VLOOKUP(A22,'Updated Medical examination'!A21:J2356,7,0)</f>
        <v>No</v>
      </c>
      <c r="G22" s="47" t="str">
        <f>VLOOKUP(A22,'Updated Medical examination'!A21:J2356,8,0)</f>
        <v>No</v>
      </c>
      <c r="H22" s="47">
        <f>VLOOKUP(A22,'Updated Medical examination'!A21:J2356,9,0)</f>
        <v>2</v>
      </c>
      <c r="I22" s="47" t="str">
        <f>VLOOKUP(A22,'Updated Medical examination'!A21:J2356,10,0)</f>
        <v>Yes</v>
      </c>
      <c r="J22" s="47" t="str">
        <f>VLOOKUP(A22,'Updated Medical examination'!A21:J2356,3,0)</f>
        <v>Obesity</v>
      </c>
      <c r="K22" s="47" t="str">
        <f>VLOOKUP(A22,'Updated Medical examination'!A21:J2356,5,0)</f>
        <v>Above Diabetes</v>
      </c>
      <c r="L22" s="54">
        <v>22445</v>
      </c>
      <c r="M22" s="59">
        <v>47403.88</v>
      </c>
      <c r="N22" s="55" t="s">
        <v>16</v>
      </c>
      <c r="O22" s="55" t="s">
        <v>12</v>
      </c>
      <c r="P22" s="55" t="s">
        <v>42</v>
      </c>
      <c r="Q22" s="55">
        <v>61</v>
      </c>
    </row>
    <row r="23" spans="1:17" ht="16.5" thickBot="1" x14ac:dyDescent="0.3">
      <c r="A23" s="58" t="s">
        <v>2351</v>
      </c>
      <c r="B23" s="47" t="s">
        <v>2443</v>
      </c>
      <c r="C23" s="47">
        <f>VLOOKUP(A23,'Updated Medical examination'!A22:J2357,2,FALSE)</f>
        <v>32.200000000000003</v>
      </c>
      <c r="D23" s="47">
        <f>VLOOKUP(A23,'Updated Medical examination'!A22:J2357,4,0)</f>
        <v>6.22</v>
      </c>
      <c r="E23" s="47" t="str">
        <f>VLOOKUP(A23,'Updated Medical examination'!A22:J2357,6,0)</f>
        <v>Yes</v>
      </c>
      <c r="F23" s="47" t="str">
        <f>VLOOKUP(A23,'Updated Medical examination'!A22:J2357,7,0)</f>
        <v>No</v>
      </c>
      <c r="G23" s="47" t="str">
        <f>VLOOKUP(A23,'Updated Medical examination'!A22:J2357,8,0)</f>
        <v>No</v>
      </c>
      <c r="H23" s="47">
        <f>VLOOKUP(A23,'Updated Medical examination'!A22:J2357,9,0)</f>
        <v>2</v>
      </c>
      <c r="I23" s="47" t="str">
        <f>VLOOKUP(A23,'Updated Medical examination'!A22:J2357,10,0)</f>
        <v>Yes</v>
      </c>
      <c r="J23" s="47" t="str">
        <f>VLOOKUP(A23,'Updated Medical examination'!A22:J2357,3,0)</f>
        <v>Obesity</v>
      </c>
      <c r="K23" s="47" t="str">
        <f>VLOOKUP(A23,'Updated Medical examination'!A22:J2357,5,0)</f>
        <v>Prediabetes</v>
      </c>
      <c r="L23" s="54">
        <v>21827</v>
      </c>
      <c r="M23" s="59">
        <v>47305.31</v>
      </c>
      <c r="N23" s="55" t="s">
        <v>11</v>
      </c>
      <c r="O23" s="55" t="s">
        <v>16</v>
      </c>
      <c r="P23" s="55" t="s">
        <v>42</v>
      </c>
      <c r="Q23" s="55">
        <v>63</v>
      </c>
    </row>
    <row r="24" spans="1:17" ht="16.5" thickBot="1" x14ac:dyDescent="0.3">
      <c r="A24" s="58" t="s">
        <v>2350</v>
      </c>
      <c r="B24" s="47" t="s">
        <v>2445</v>
      </c>
      <c r="C24" s="47">
        <f>VLOOKUP(A24,'Updated Medical examination'!A23:J2358,2,FALSE)</f>
        <v>31.3</v>
      </c>
      <c r="D24" s="47">
        <f>VLOOKUP(A24,'Updated Medical examination'!A23:J2358,4,0)</f>
        <v>11.38</v>
      </c>
      <c r="E24" s="47" t="str">
        <f>VLOOKUP(A24,'Updated Medical examination'!A23:J2358,6,0)</f>
        <v>No</v>
      </c>
      <c r="F24" s="47" t="str">
        <f>VLOOKUP(A24,'Updated Medical examination'!A23:J2358,7,0)</f>
        <v>No</v>
      </c>
      <c r="G24" s="47" t="str">
        <f>VLOOKUP(A24,'Updated Medical examination'!A23:J2358,8,0)</f>
        <v>No</v>
      </c>
      <c r="H24" s="47">
        <f>VLOOKUP(A24,'Updated Medical examination'!A23:J2358,9,0)</f>
        <v>3</v>
      </c>
      <c r="I24" s="47" t="str">
        <f>VLOOKUP(A24,'Updated Medical examination'!A23:J2358,10,0)</f>
        <v>Yes</v>
      </c>
      <c r="J24" s="47" t="str">
        <f>VLOOKUP(A24,'Updated Medical examination'!A23:J2358,3,0)</f>
        <v>Obesity</v>
      </c>
      <c r="K24" s="47" t="str">
        <f>VLOOKUP(A24,'Updated Medical examination'!A23:J2358,5,0)</f>
        <v>Above Diabetes</v>
      </c>
      <c r="L24" s="54">
        <v>21431</v>
      </c>
      <c r="M24" s="59">
        <v>47291.06</v>
      </c>
      <c r="N24" s="55" t="s">
        <v>11</v>
      </c>
      <c r="O24" s="55" t="s">
        <v>16</v>
      </c>
      <c r="P24" s="55" t="s">
        <v>42</v>
      </c>
      <c r="Q24" s="55">
        <v>64</v>
      </c>
    </row>
    <row r="25" spans="1:17" ht="16.5" thickBot="1" x14ac:dyDescent="0.3">
      <c r="A25" s="58" t="s">
        <v>2349</v>
      </c>
      <c r="B25" s="47" t="s">
        <v>2447</v>
      </c>
      <c r="C25" s="47">
        <f>VLOOKUP(A25,'Updated Medical examination'!A24:J2359,2,FALSE)</f>
        <v>41.8</v>
      </c>
      <c r="D25" s="47">
        <f>VLOOKUP(A25,'Updated Medical examination'!A24:J2359,4,0)</f>
        <v>7.89</v>
      </c>
      <c r="E25" s="47" t="str">
        <f>VLOOKUP(A25,'Updated Medical examination'!A24:J2359,6,0)</f>
        <v>Yes</v>
      </c>
      <c r="F25" s="47" t="str">
        <f>VLOOKUP(A25,'Updated Medical examination'!A24:J2359,7,0)</f>
        <v>No</v>
      </c>
      <c r="G25" s="47" t="str">
        <f>VLOOKUP(A25,'Updated Medical examination'!A24:J2359,8,0)</f>
        <v>No</v>
      </c>
      <c r="H25" s="47">
        <f>VLOOKUP(A25,'Updated Medical examination'!A24:J2359,9,0)</f>
        <v>2</v>
      </c>
      <c r="I25" s="47" t="str">
        <f>VLOOKUP(A25,'Updated Medical examination'!A24:J2359,10,0)</f>
        <v>Yes</v>
      </c>
      <c r="J25" s="47" t="str">
        <f>VLOOKUP(A25,'Updated Medical examination'!A24:J2359,3,0)</f>
        <v>Obesity</v>
      </c>
      <c r="K25" s="47" t="str">
        <f>VLOOKUP(A25,'Updated Medical examination'!A24:J2359,5,0)</f>
        <v>Above Diabetes</v>
      </c>
      <c r="L25" s="54">
        <v>25930</v>
      </c>
      <c r="M25" s="59">
        <v>47269.85</v>
      </c>
      <c r="N25" s="55" t="s">
        <v>16</v>
      </c>
      <c r="O25" s="55" t="s">
        <v>11</v>
      </c>
      <c r="P25" s="55" t="s">
        <v>13</v>
      </c>
      <c r="Q25" s="55">
        <v>52</v>
      </c>
    </row>
    <row r="26" spans="1:17" ht="16.5" thickBot="1" x14ac:dyDescent="0.3">
      <c r="A26" s="58" t="s">
        <v>2348</v>
      </c>
      <c r="B26" s="47" t="s">
        <v>2449</v>
      </c>
      <c r="C26" s="47">
        <f>VLOOKUP(A26,'Updated Medical examination'!A25:J2360,2,FALSE)</f>
        <v>35.090000000000003</v>
      </c>
      <c r="D26" s="47">
        <f>VLOOKUP(A26,'Updated Medical examination'!A25:J2360,4,0)</f>
        <v>4.38</v>
      </c>
      <c r="E26" s="47" t="str">
        <f>VLOOKUP(A26,'Updated Medical examination'!A25:J2360,6,0)</f>
        <v>Yes</v>
      </c>
      <c r="F26" s="47" t="str">
        <f>VLOOKUP(A26,'Updated Medical examination'!A25:J2360,7,0)</f>
        <v>No</v>
      </c>
      <c r="G26" s="47" t="str">
        <f>VLOOKUP(A26,'Updated Medical examination'!A25:J2360,8,0)</f>
        <v>No</v>
      </c>
      <c r="H26" s="47">
        <f>VLOOKUP(A26,'Updated Medical examination'!A25:J2360,9,0)</f>
        <v>2</v>
      </c>
      <c r="I26" s="47" t="str">
        <f>VLOOKUP(A26,'Updated Medical examination'!A25:J2360,10,0)</f>
        <v>Yes</v>
      </c>
      <c r="J26" s="47" t="str">
        <f>VLOOKUP(A26,'Updated Medical examination'!A25:J2360,3,0)</f>
        <v>Obesity</v>
      </c>
      <c r="K26" s="47" t="str">
        <f>VLOOKUP(A26,'Updated Medical examination'!A25:J2360,5,0)</f>
        <v>Normal</v>
      </c>
      <c r="L26" s="54">
        <v>21745</v>
      </c>
      <c r="M26" s="59">
        <v>47055.53</v>
      </c>
      <c r="N26" s="55" t="s">
        <v>11</v>
      </c>
      <c r="O26" s="55" t="s">
        <v>16</v>
      </c>
      <c r="P26" s="55" t="s">
        <v>13</v>
      </c>
      <c r="Q26" s="55">
        <v>63</v>
      </c>
    </row>
    <row r="27" spans="1:17" ht="16.5" thickBot="1" x14ac:dyDescent="0.3">
      <c r="A27" s="58" t="s">
        <v>2347</v>
      </c>
      <c r="B27" s="47" t="s">
        <v>2451</v>
      </c>
      <c r="C27" s="47">
        <f>VLOOKUP(A27,'Updated Medical examination'!A26:J2361,2,FALSE)</f>
        <v>33.880000000000003</v>
      </c>
      <c r="D27" s="47">
        <f>VLOOKUP(A27,'Updated Medical examination'!A26:J2361,4,0)</f>
        <v>7.01</v>
      </c>
      <c r="E27" s="47" t="str">
        <f>VLOOKUP(A27,'Updated Medical examination'!A26:J2361,6,0)</f>
        <v>No</v>
      </c>
      <c r="F27" s="47" t="str">
        <f>VLOOKUP(A27,'Updated Medical examination'!A26:J2361,7,0)</f>
        <v>No</v>
      </c>
      <c r="G27" s="47" t="str">
        <f>VLOOKUP(A27,'Updated Medical examination'!A26:J2361,8,0)</f>
        <v>No</v>
      </c>
      <c r="H27" s="47">
        <f>VLOOKUP(A27,'Updated Medical examination'!A26:J2361,9,0)</f>
        <v>3</v>
      </c>
      <c r="I27" s="47" t="str">
        <f>VLOOKUP(A27,'Updated Medical examination'!A26:J2361,10,0)</f>
        <v>Yes</v>
      </c>
      <c r="J27" s="47" t="str">
        <f>VLOOKUP(A27,'Updated Medical examination'!A26:J2361,3,0)</f>
        <v>Obesity</v>
      </c>
      <c r="K27" s="47" t="str">
        <f>VLOOKUP(A27,'Updated Medical examination'!A26:J2361,5,0)</f>
        <v>Above Diabetes</v>
      </c>
      <c r="L27" s="54">
        <v>21443</v>
      </c>
      <c r="M27" s="59">
        <v>46889.26</v>
      </c>
      <c r="N27" s="55" t="s">
        <v>11</v>
      </c>
      <c r="O27" s="55" t="s">
        <v>12</v>
      </c>
      <c r="P27" s="55" t="s">
        <v>13</v>
      </c>
      <c r="Q27" s="55">
        <v>64</v>
      </c>
    </row>
    <row r="28" spans="1:17" ht="16.5" thickBot="1" x14ac:dyDescent="0.3">
      <c r="A28" s="58" t="s">
        <v>2346</v>
      </c>
      <c r="B28" s="47" t="s">
        <v>2453</v>
      </c>
      <c r="C28" s="47">
        <f>VLOOKUP(A28,'Updated Medical examination'!A27:J2362,2,FALSE)</f>
        <v>30.875</v>
      </c>
      <c r="D28" s="47">
        <f>VLOOKUP(A28,'Updated Medical examination'!A27:J2362,4,0)</f>
        <v>11.88</v>
      </c>
      <c r="E28" s="47" t="str">
        <f>VLOOKUP(A28,'Updated Medical examination'!A27:J2362,6,0)</f>
        <v>No</v>
      </c>
      <c r="F28" s="47" t="str">
        <f>VLOOKUP(A28,'Updated Medical examination'!A27:J2362,7,0)</f>
        <v>No</v>
      </c>
      <c r="G28" s="47" t="str">
        <f>VLOOKUP(A28,'Updated Medical examination'!A27:J2362,8,0)</f>
        <v>No</v>
      </c>
      <c r="H28" s="47">
        <f>VLOOKUP(A28,'Updated Medical examination'!A27:J2362,9,0)</f>
        <v>0</v>
      </c>
      <c r="I28" s="47" t="str">
        <f>VLOOKUP(A28,'Updated Medical examination'!A27:J2362,10,0)</f>
        <v>Yes</v>
      </c>
      <c r="J28" s="47" t="str">
        <f>VLOOKUP(A28,'Updated Medical examination'!A27:J2362,3,0)</f>
        <v>Obesity</v>
      </c>
      <c r="K28" s="47" t="str">
        <f>VLOOKUP(A28,'Updated Medical examination'!A27:J2362,5,0)</f>
        <v>Above Diabetes</v>
      </c>
      <c r="L28" s="54">
        <v>22237</v>
      </c>
      <c r="M28" s="59">
        <v>46718.16</v>
      </c>
      <c r="N28" s="55" t="s">
        <v>16</v>
      </c>
      <c r="O28" s="55" t="s">
        <v>16</v>
      </c>
      <c r="P28" s="55" t="s">
        <v>23</v>
      </c>
      <c r="Q28" s="55">
        <v>62</v>
      </c>
    </row>
    <row r="29" spans="1:17" ht="16.5" thickBot="1" x14ac:dyDescent="0.3">
      <c r="A29" s="58" t="s">
        <v>2345</v>
      </c>
      <c r="B29" s="47" t="s">
        <v>2455</v>
      </c>
      <c r="C29" s="47">
        <f>VLOOKUP(A29,'Updated Medical examination'!A28:J2363,2,FALSE)</f>
        <v>36.86</v>
      </c>
      <c r="D29" s="47">
        <f>VLOOKUP(A29,'Updated Medical examination'!A28:J2363,4,0)</f>
        <v>5.19</v>
      </c>
      <c r="E29" s="47" t="str">
        <f>VLOOKUP(A29,'Updated Medical examination'!A28:J2363,6,0)</f>
        <v>Yes</v>
      </c>
      <c r="F29" s="47" t="str">
        <f>VLOOKUP(A29,'Updated Medical examination'!A28:J2363,7,0)</f>
        <v>No</v>
      </c>
      <c r="G29" s="47" t="str">
        <f>VLOOKUP(A29,'Updated Medical examination'!A28:J2363,8,0)</f>
        <v>Yes</v>
      </c>
      <c r="H29" s="47">
        <f>VLOOKUP(A29,'Updated Medical examination'!A28:J2363,9,0)</f>
        <v>1</v>
      </c>
      <c r="I29" s="47" t="str">
        <f>VLOOKUP(A29,'Updated Medical examination'!A28:J2363,10,0)</f>
        <v>Yes</v>
      </c>
      <c r="J29" s="47" t="str">
        <f>VLOOKUP(A29,'Updated Medical examination'!A28:J2363,3,0)</f>
        <v>Obesity</v>
      </c>
      <c r="K29" s="47" t="str">
        <f>VLOOKUP(A29,'Updated Medical examination'!A28:J2363,5,0)</f>
        <v>Normal</v>
      </c>
      <c r="L29" s="54">
        <v>25377</v>
      </c>
      <c r="M29" s="59">
        <v>46661.440000000002</v>
      </c>
      <c r="N29" s="55" t="s">
        <v>16</v>
      </c>
      <c r="O29" s="55" t="s">
        <v>12</v>
      </c>
      <c r="P29" s="55" t="s">
        <v>23</v>
      </c>
      <c r="Q29" s="55">
        <v>53</v>
      </c>
    </row>
    <row r="30" spans="1:17" ht="16.5" thickBot="1" x14ac:dyDescent="0.3">
      <c r="A30" s="58" t="s">
        <v>2344</v>
      </c>
      <c r="B30" s="47" t="s">
        <v>2415</v>
      </c>
      <c r="C30" s="47">
        <f>VLOOKUP(A30,'Updated Medical examination'!A29:J2364,2,FALSE)</f>
        <v>35.86</v>
      </c>
      <c r="D30" s="47">
        <f>VLOOKUP(A30,'Updated Medical examination'!A29:J2364,4,0)</f>
        <v>6.74</v>
      </c>
      <c r="E30" s="47" t="str">
        <f>VLOOKUP(A30,'Updated Medical examination'!A29:J2364,6,0)</f>
        <v>Yes</v>
      </c>
      <c r="F30" s="47" t="str">
        <f>VLOOKUP(A30,'Updated Medical examination'!A29:J2364,7,0)</f>
        <v>No</v>
      </c>
      <c r="G30" s="47" t="str">
        <f>VLOOKUP(A30,'Updated Medical examination'!A29:J2364,8,0)</f>
        <v>No</v>
      </c>
      <c r="H30" s="47">
        <f>VLOOKUP(A30,'Updated Medical examination'!A29:J2364,9,0)</f>
        <v>2</v>
      </c>
      <c r="I30" s="47" t="str">
        <f>VLOOKUP(A30,'Updated Medical examination'!A29:J2364,10,0)</f>
        <v>Yes</v>
      </c>
      <c r="J30" s="47" t="str">
        <f>VLOOKUP(A30,'Updated Medical examination'!A29:J2364,3,0)</f>
        <v>Obesity</v>
      </c>
      <c r="K30" s="47" t="str">
        <f>VLOOKUP(A30,'Updated Medical examination'!A29:J2364,5,0)</f>
        <v>Above Diabetes</v>
      </c>
      <c r="L30" s="54">
        <v>22501</v>
      </c>
      <c r="M30" s="59">
        <v>46599.11</v>
      </c>
      <c r="N30" s="55" t="s">
        <v>16</v>
      </c>
      <c r="O30" s="55" t="s">
        <v>16</v>
      </c>
      <c r="P30" s="55" t="s">
        <v>13</v>
      </c>
      <c r="Q30" s="55">
        <v>61</v>
      </c>
    </row>
    <row r="31" spans="1:17" ht="16.5" thickBot="1" x14ac:dyDescent="0.3">
      <c r="A31" s="58" t="s">
        <v>2343</v>
      </c>
      <c r="B31" s="47" t="s">
        <v>2458</v>
      </c>
      <c r="C31" s="47">
        <f>VLOOKUP(A31,'Updated Medical examination'!A30:J2365,2,FALSE)</f>
        <v>37.049999999999997</v>
      </c>
      <c r="D31" s="47">
        <f>VLOOKUP(A31,'Updated Medical examination'!A30:J2365,4,0)</f>
        <v>8.44</v>
      </c>
      <c r="E31" s="47" t="str">
        <f>VLOOKUP(A31,'Updated Medical examination'!A30:J2365,6,0)</f>
        <v>No</v>
      </c>
      <c r="F31" s="47" t="str">
        <f>VLOOKUP(A31,'Updated Medical examination'!A30:J2365,7,0)</f>
        <v>No</v>
      </c>
      <c r="G31" s="47" t="str">
        <f>VLOOKUP(A31,'Updated Medical examination'!A30:J2365,8,0)</f>
        <v>No</v>
      </c>
      <c r="H31" s="47">
        <f>VLOOKUP(A31,'Updated Medical examination'!A30:J2365,9,0)</f>
        <v>0</v>
      </c>
      <c r="I31" s="47" t="str">
        <f>VLOOKUP(A31,'Updated Medical examination'!A30:J2365,10,0)</f>
        <v>Yes</v>
      </c>
      <c r="J31" s="47" t="str">
        <f>VLOOKUP(A31,'Updated Medical examination'!A30:J2365,3,0)</f>
        <v>Obesity</v>
      </c>
      <c r="K31" s="47" t="str">
        <f>VLOOKUP(A31,'Updated Medical examination'!A30:J2365,5,0)</f>
        <v>Above Diabetes</v>
      </c>
      <c r="L31" s="54">
        <v>26273</v>
      </c>
      <c r="M31" s="59">
        <v>46255.11</v>
      </c>
      <c r="N31" s="55" t="s">
        <v>16</v>
      </c>
      <c r="O31" s="55" t="s">
        <v>12</v>
      </c>
      <c r="P31" s="55" t="s">
        <v>247</v>
      </c>
      <c r="Q31" s="55">
        <v>51</v>
      </c>
    </row>
    <row r="32" spans="1:17" ht="16.5" thickBot="1" x14ac:dyDescent="0.3">
      <c r="A32" s="58" t="s">
        <v>2342</v>
      </c>
      <c r="B32" s="47" t="s">
        <v>2460</v>
      </c>
      <c r="C32" s="47">
        <f>VLOOKUP(A32,'Updated Medical examination'!A31:J2366,2,FALSE)</f>
        <v>43.89</v>
      </c>
      <c r="D32" s="47">
        <f>VLOOKUP(A32,'Updated Medical examination'!A31:J2366,4,0)</f>
        <v>8.7100000000000009</v>
      </c>
      <c r="E32" s="47" t="str">
        <f>VLOOKUP(A32,'Updated Medical examination'!A31:J2366,6,0)</f>
        <v>No</v>
      </c>
      <c r="F32" s="47" t="str">
        <f>VLOOKUP(A32,'Updated Medical examination'!A31:J2366,7,0)</f>
        <v>No</v>
      </c>
      <c r="G32" s="47" t="str">
        <f>VLOOKUP(A32,'Updated Medical examination'!A31:J2366,8,0)</f>
        <v>No</v>
      </c>
      <c r="H32" s="47">
        <f>VLOOKUP(A32,'Updated Medical examination'!A31:J2366,9,0)</f>
        <v>0</v>
      </c>
      <c r="I32" s="47" t="str">
        <f>VLOOKUP(A32,'Updated Medical examination'!A31:J2366,10,0)</f>
        <v>Yes</v>
      </c>
      <c r="J32" s="47" t="str">
        <f>VLOOKUP(A32,'Updated Medical examination'!A31:J2366,3,0)</f>
        <v>Obesity</v>
      </c>
      <c r="K32" s="47" t="str">
        <f>VLOOKUP(A32,'Updated Medical examination'!A31:J2366,5,0)</f>
        <v>Above Diabetes</v>
      </c>
      <c r="L32" s="54">
        <v>28719</v>
      </c>
      <c r="M32" s="59">
        <v>46200.99</v>
      </c>
      <c r="N32" s="55" t="s">
        <v>16</v>
      </c>
      <c r="O32" s="55" t="s">
        <v>16</v>
      </c>
      <c r="P32" s="55" t="s">
        <v>13</v>
      </c>
      <c r="Q32" s="55">
        <v>44</v>
      </c>
    </row>
    <row r="33" spans="1:17" ht="16.5" thickBot="1" x14ac:dyDescent="0.3">
      <c r="A33" s="58" t="s">
        <v>2341</v>
      </c>
      <c r="B33" s="47" t="s">
        <v>2462</v>
      </c>
      <c r="C33" s="47">
        <f>VLOOKUP(A33,'Updated Medical examination'!A32:J2367,2,FALSE)</f>
        <v>42.35</v>
      </c>
      <c r="D33" s="47">
        <f>VLOOKUP(A33,'Updated Medical examination'!A32:J2367,4,0)</f>
        <v>5.08</v>
      </c>
      <c r="E33" s="47" t="str">
        <f>VLOOKUP(A33,'Updated Medical examination'!A32:J2367,6,0)</f>
        <v>Yes</v>
      </c>
      <c r="F33" s="47" t="str">
        <f>VLOOKUP(A33,'Updated Medical examination'!A32:J2367,7,0)</f>
        <v>No</v>
      </c>
      <c r="G33" s="47" t="str">
        <f>VLOOKUP(A33,'Updated Medical examination'!A32:J2367,8,0)</f>
        <v>No</v>
      </c>
      <c r="H33" s="47">
        <f>VLOOKUP(A33,'Updated Medical examination'!A32:J2367,9,0)</f>
        <v>0</v>
      </c>
      <c r="I33" s="47" t="str">
        <f>VLOOKUP(A33,'Updated Medical examination'!A32:J2367,10,0)</f>
        <v>Yes</v>
      </c>
      <c r="J33" s="47" t="str">
        <f>VLOOKUP(A33,'Updated Medical examination'!A32:J2367,3,0)</f>
        <v>Obesity</v>
      </c>
      <c r="K33" s="47" t="str">
        <f>VLOOKUP(A33,'Updated Medical examination'!A32:J2367,5,0)</f>
        <v>Normal</v>
      </c>
      <c r="L33" s="54">
        <v>28096</v>
      </c>
      <c r="M33" s="59">
        <v>46151.12</v>
      </c>
      <c r="N33" s="55" t="s">
        <v>16</v>
      </c>
      <c r="O33" s="55" t="s">
        <v>12</v>
      </c>
      <c r="P33" s="55" t="s">
        <v>13</v>
      </c>
      <c r="Q33" s="55">
        <v>46</v>
      </c>
    </row>
    <row r="34" spans="1:17" ht="16.5" thickBot="1" x14ac:dyDescent="0.3">
      <c r="A34" s="58" t="s">
        <v>2340</v>
      </c>
      <c r="B34" s="47" t="s">
        <v>2464</v>
      </c>
      <c r="C34" s="47">
        <f>VLOOKUP(A34,'Updated Medical examination'!A33:J2368,2,FALSE)</f>
        <v>31.35</v>
      </c>
      <c r="D34" s="47">
        <f>VLOOKUP(A34,'Updated Medical examination'!A33:J2368,4,0)</f>
        <v>6.86</v>
      </c>
      <c r="E34" s="47" t="str">
        <f>VLOOKUP(A34,'Updated Medical examination'!A33:J2368,6,0)</f>
        <v>No</v>
      </c>
      <c r="F34" s="47" t="str">
        <f>VLOOKUP(A34,'Updated Medical examination'!A33:J2368,7,0)</f>
        <v>No</v>
      </c>
      <c r="G34" s="47" t="str">
        <f>VLOOKUP(A34,'Updated Medical examination'!A33:J2368,8,0)</f>
        <v>No</v>
      </c>
      <c r="H34" s="47">
        <f>VLOOKUP(A34,'Updated Medical examination'!A33:J2368,9,0)</f>
        <v>0</v>
      </c>
      <c r="I34" s="47" t="str">
        <f>VLOOKUP(A34,'Updated Medical examination'!A33:J2368,10,0)</f>
        <v>Yes</v>
      </c>
      <c r="J34" s="47" t="str">
        <f>VLOOKUP(A34,'Updated Medical examination'!A33:J2368,3,0)</f>
        <v>Obesity</v>
      </c>
      <c r="K34" s="47" t="str">
        <f>VLOOKUP(A34,'Updated Medical examination'!A33:J2368,5,0)</f>
        <v>Above Diabetes</v>
      </c>
      <c r="L34" s="54">
        <v>22984</v>
      </c>
      <c r="M34" s="59">
        <v>46130.53</v>
      </c>
      <c r="N34" s="55" t="s">
        <v>16</v>
      </c>
      <c r="O34" s="55" t="s">
        <v>16</v>
      </c>
      <c r="P34" s="55" t="s">
        <v>23</v>
      </c>
      <c r="Q34" s="55">
        <v>60</v>
      </c>
    </row>
    <row r="35" spans="1:17" ht="16.5" thickBot="1" x14ac:dyDescent="0.3">
      <c r="A35" s="58" t="s">
        <v>2339</v>
      </c>
      <c r="B35" s="47" t="s">
        <v>2466</v>
      </c>
      <c r="C35" s="47">
        <f>VLOOKUP(A35,'Updated Medical examination'!A34:J2369,2,FALSE)</f>
        <v>47.6</v>
      </c>
      <c r="D35" s="47">
        <f>VLOOKUP(A35,'Updated Medical examination'!A34:J2369,4,0)</f>
        <v>5.95</v>
      </c>
      <c r="E35" s="47" t="str">
        <f>VLOOKUP(A35,'Updated Medical examination'!A34:J2369,6,0)</f>
        <v>Yes</v>
      </c>
      <c r="F35" s="47" t="str">
        <f>VLOOKUP(A35,'Updated Medical examination'!A34:J2369,7,0)</f>
        <v>No</v>
      </c>
      <c r="G35" s="47" t="str">
        <f>VLOOKUP(A35,'Updated Medical examination'!A34:J2369,8,0)</f>
        <v>No</v>
      </c>
      <c r="H35" s="47">
        <f>VLOOKUP(A35,'Updated Medical examination'!A34:J2369,9,0)</f>
        <v>0</v>
      </c>
      <c r="I35" s="47" t="str">
        <f>VLOOKUP(A35,'Updated Medical examination'!A34:J2369,10,0)</f>
        <v>Yes</v>
      </c>
      <c r="J35" s="47" t="str">
        <f>VLOOKUP(A35,'Updated Medical examination'!A34:J2369,3,0)</f>
        <v>Obesity</v>
      </c>
      <c r="K35" s="47" t="str">
        <f>VLOOKUP(A35,'Updated Medical examination'!A34:J2369,5,0)</f>
        <v>Prediabetes</v>
      </c>
      <c r="L35" s="54">
        <v>31320</v>
      </c>
      <c r="M35" s="59">
        <v>46113.51</v>
      </c>
      <c r="N35" s="55" t="s">
        <v>11</v>
      </c>
      <c r="O35" s="55" t="s">
        <v>12</v>
      </c>
      <c r="P35" s="55" t="s">
        <v>42</v>
      </c>
      <c r="Q35" s="55">
        <v>37</v>
      </c>
    </row>
    <row r="36" spans="1:17" ht="16.5" thickBot="1" x14ac:dyDescent="0.3">
      <c r="A36" s="58" t="s">
        <v>2338</v>
      </c>
      <c r="B36" s="47" t="s">
        <v>2468</v>
      </c>
      <c r="C36" s="47">
        <f>VLOOKUP(A36,'Updated Medical examination'!A35:J2370,2,FALSE)</f>
        <v>46.2</v>
      </c>
      <c r="D36" s="47">
        <f>VLOOKUP(A36,'Updated Medical examination'!A35:J2370,4,0)</f>
        <v>6.09</v>
      </c>
      <c r="E36" s="47" t="str">
        <f>VLOOKUP(A36,'Updated Medical examination'!A35:J2370,6,0)</f>
        <v>No</v>
      </c>
      <c r="F36" s="47" t="str">
        <f>VLOOKUP(A36,'Updated Medical examination'!A35:J2370,7,0)</f>
        <v>No</v>
      </c>
      <c r="G36" s="47" t="str">
        <f>VLOOKUP(A36,'Updated Medical examination'!A35:J2370,8,0)</f>
        <v>Yes</v>
      </c>
      <c r="H36" s="47">
        <f>VLOOKUP(A36,'Updated Medical examination'!A35:J2370,9,0)</f>
        <v>1</v>
      </c>
      <c r="I36" s="47" t="str">
        <f>VLOOKUP(A36,'Updated Medical examination'!A35:J2370,10,0)</f>
        <v>Yes</v>
      </c>
      <c r="J36" s="47" t="str">
        <f>VLOOKUP(A36,'Updated Medical examination'!A35:J2370,3,0)</f>
        <v>Obesity</v>
      </c>
      <c r="K36" s="47" t="str">
        <f>VLOOKUP(A36,'Updated Medical examination'!A35:J2370,5,0)</f>
        <v>Prediabetes</v>
      </c>
      <c r="L36" s="54">
        <v>29079</v>
      </c>
      <c r="M36" s="59">
        <v>45863.21</v>
      </c>
      <c r="N36" s="55" t="s">
        <v>11</v>
      </c>
      <c r="O36" s="55" t="s">
        <v>16</v>
      </c>
      <c r="P36" s="55" t="s">
        <v>13</v>
      </c>
      <c r="Q36" s="55">
        <v>43</v>
      </c>
    </row>
    <row r="37" spans="1:17" ht="16.5" thickBot="1" x14ac:dyDescent="0.3">
      <c r="A37" s="58" t="s">
        <v>2337</v>
      </c>
      <c r="B37" s="47" t="s">
        <v>2470</v>
      </c>
      <c r="C37" s="47">
        <f>VLOOKUP(A37,'Updated Medical examination'!A36:J2371,2,FALSE)</f>
        <v>32.015000000000001</v>
      </c>
      <c r="D37" s="47">
        <f>VLOOKUP(A37,'Updated Medical examination'!A36:J2371,4,0)</f>
        <v>11.75</v>
      </c>
      <c r="E37" s="47" t="str">
        <f>VLOOKUP(A37,'Updated Medical examination'!A36:J2371,6,0)</f>
        <v>No</v>
      </c>
      <c r="F37" s="47" t="str">
        <f>VLOOKUP(A37,'Updated Medical examination'!A36:J2371,7,0)</f>
        <v>No</v>
      </c>
      <c r="G37" s="47" t="str">
        <f>VLOOKUP(A37,'Updated Medical examination'!A36:J2371,8,0)</f>
        <v>No</v>
      </c>
      <c r="H37" s="47">
        <f>VLOOKUP(A37,'Updated Medical examination'!A36:J2371,9,0)</f>
        <v>0</v>
      </c>
      <c r="I37" s="47" t="str">
        <f>VLOOKUP(A37,'Updated Medical examination'!A36:J2371,10,0)</f>
        <v>Yes</v>
      </c>
      <c r="J37" s="47" t="str">
        <f>VLOOKUP(A37,'Updated Medical examination'!A36:J2371,3,0)</f>
        <v>Obesity</v>
      </c>
      <c r="K37" s="47" t="str">
        <f>VLOOKUP(A37,'Updated Medical examination'!A36:J2371,5,0)</f>
        <v>Above Diabetes</v>
      </c>
      <c r="L37" s="54">
        <v>22271</v>
      </c>
      <c r="M37" s="59">
        <v>45710.21</v>
      </c>
      <c r="N37" s="55" t="s">
        <v>11</v>
      </c>
      <c r="O37" s="55" t="s">
        <v>11</v>
      </c>
      <c r="P37" s="55" t="s">
        <v>168</v>
      </c>
      <c r="Q37" s="55">
        <v>62</v>
      </c>
    </row>
    <row r="38" spans="1:17" ht="16.5" thickBot="1" x14ac:dyDescent="0.3">
      <c r="A38" s="58" t="s">
        <v>2336</v>
      </c>
      <c r="B38" s="47" t="s">
        <v>2472</v>
      </c>
      <c r="C38" s="47">
        <f>VLOOKUP(A38,'Updated Medical examination'!A37:J2372,2,FALSE)</f>
        <v>40.564999999999998</v>
      </c>
      <c r="D38" s="47">
        <f>VLOOKUP(A38,'Updated Medical examination'!A37:J2372,4,0)</f>
        <v>7.37</v>
      </c>
      <c r="E38" s="47" t="str">
        <f>VLOOKUP(A38,'Updated Medical examination'!A37:J2372,6,0)</f>
        <v>No</v>
      </c>
      <c r="F38" s="47" t="str">
        <f>VLOOKUP(A38,'Updated Medical examination'!A37:J2372,7,0)</f>
        <v>No</v>
      </c>
      <c r="G38" s="47" t="str">
        <f>VLOOKUP(A38,'Updated Medical examination'!A37:J2372,8,0)</f>
        <v>No</v>
      </c>
      <c r="H38" s="47">
        <f>VLOOKUP(A38,'Updated Medical examination'!A37:J2372,9,0)</f>
        <v>0</v>
      </c>
      <c r="I38" s="47" t="str">
        <f>VLOOKUP(A38,'Updated Medical examination'!A37:J2372,10,0)</f>
        <v>Yes</v>
      </c>
      <c r="J38" s="47" t="str">
        <f>VLOOKUP(A38,'Updated Medical examination'!A37:J2372,3,0)</f>
        <v>Obesity</v>
      </c>
      <c r="K38" s="47" t="str">
        <f>VLOOKUP(A38,'Updated Medical examination'!A37:J2372,5,0)</f>
        <v>Above Diabetes</v>
      </c>
      <c r="L38" s="54">
        <v>27250</v>
      </c>
      <c r="M38" s="59">
        <v>45702.02</v>
      </c>
      <c r="N38" s="55" t="s">
        <v>11</v>
      </c>
      <c r="O38" s="55" t="s">
        <v>11</v>
      </c>
      <c r="P38" s="55" t="s">
        <v>23</v>
      </c>
      <c r="Q38" s="55">
        <v>48</v>
      </c>
    </row>
    <row r="39" spans="1:17" ht="16.5" thickBot="1" x14ac:dyDescent="0.3">
      <c r="A39" s="58" t="s">
        <v>2335</v>
      </c>
      <c r="B39" s="47" t="s">
        <v>2474</v>
      </c>
      <c r="C39" s="47">
        <f>VLOOKUP(A39,'Updated Medical examination'!A38:J2373,2,FALSE)</f>
        <v>32.450000000000003</v>
      </c>
      <c r="D39" s="47">
        <f>VLOOKUP(A39,'Updated Medical examination'!A38:J2373,4,0)</f>
        <v>11.91</v>
      </c>
      <c r="E39" s="47" t="str">
        <f>VLOOKUP(A39,'Updated Medical examination'!A38:J2373,6,0)</f>
        <v>No</v>
      </c>
      <c r="F39" s="47" t="str">
        <f>VLOOKUP(A39,'Updated Medical examination'!A38:J2373,7,0)</f>
        <v>No</v>
      </c>
      <c r="G39" s="47" t="str">
        <f>VLOOKUP(A39,'Updated Medical examination'!A38:J2373,8,0)</f>
        <v>No</v>
      </c>
      <c r="H39" s="47">
        <f>VLOOKUP(A39,'Updated Medical examination'!A38:J2373,9,0)</f>
        <v>0</v>
      </c>
      <c r="I39" s="47" t="str">
        <f>VLOOKUP(A39,'Updated Medical examination'!A38:J2373,10,0)</f>
        <v>Yes</v>
      </c>
      <c r="J39" s="47" t="str">
        <f>VLOOKUP(A39,'Updated Medical examination'!A38:J2373,3,0)</f>
        <v>Obesity</v>
      </c>
      <c r="K39" s="47" t="str">
        <f>VLOOKUP(A39,'Updated Medical examination'!A38:J2373,5,0)</f>
        <v>Above Diabetes</v>
      </c>
      <c r="L39" s="54">
        <v>22997</v>
      </c>
      <c r="M39" s="59">
        <v>45008.959999999999</v>
      </c>
      <c r="N39" s="55" t="s">
        <v>11</v>
      </c>
      <c r="O39" s="55" t="s">
        <v>11</v>
      </c>
      <c r="P39" s="55" t="s">
        <v>13</v>
      </c>
      <c r="Q39" s="55">
        <v>60</v>
      </c>
    </row>
    <row r="40" spans="1:17" ht="16.5" thickBot="1" x14ac:dyDescent="0.3">
      <c r="A40" s="58" t="s">
        <v>2334</v>
      </c>
      <c r="B40" s="47" t="s">
        <v>2476</v>
      </c>
      <c r="C40" s="47">
        <f>VLOOKUP(A40,'Updated Medical examination'!A39:J2374,2,FALSE)</f>
        <v>34.96</v>
      </c>
      <c r="D40" s="47">
        <f>VLOOKUP(A40,'Updated Medical examination'!A39:J2374,4,0)</f>
        <v>6.52</v>
      </c>
      <c r="E40" s="47" t="str">
        <f>VLOOKUP(A40,'Updated Medical examination'!A39:J2374,6,0)</f>
        <v>No</v>
      </c>
      <c r="F40" s="47" t="str">
        <f>VLOOKUP(A40,'Updated Medical examination'!A39:J2374,7,0)</f>
        <v>No</v>
      </c>
      <c r="G40" s="47" t="str">
        <f>VLOOKUP(A40,'Updated Medical examination'!A39:J2374,8,0)</f>
        <v>No</v>
      </c>
      <c r="H40" s="47">
        <f>VLOOKUP(A40,'Updated Medical examination'!A39:J2374,9,0)</f>
        <v>0</v>
      </c>
      <c r="I40" s="47" t="str">
        <f>VLOOKUP(A40,'Updated Medical examination'!A39:J2374,10,0)</f>
        <v>Yes</v>
      </c>
      <c r="J40" s="47" t="str">
        <f>VLOOKUP(A40,'Updated Medical examination'!A39:J2374,3,0)</f>
        <v>Obesity</v>
      </c>
      <c r="K40" s="47" t="str">
        <f>VLOOKUP(A40,'Updated Medical examination'!A39:J2374,5,0)</f>
        <v>Above Diabetes</v>
      </c>
      <c r="L40" s="54">
        <v>26158</v>
      </c>
      <c r="M40" s="59">
        <v>44641.2</v>
      </c>
      <c r="N40" s="55" t="s">
        <v>11</v>
      </c>
      <c r="O40" s="55" t="s">
        <v>12</v>
      </c>
      <c r="P40" s="55" t="s">
        <v>247</v>
      </c>
      <c r="Q40" s="55">
        <v>51</v>
      </c>
    </row>
    <row r="41" spans="1:17" ht="16.5" thickBot="1" x14ac:dyDescent="0.3">
      <c r="A41" s="58" t="s">
        <v>2333</v>
      </c>
      <c r="B41" s="47" t="s">
        <v>2478</v>
      </c>
      <c r="C41" s="47">
        <f>VLOOKUP(A41,'Updated Medical examination'!A40:J2375,2,FALSE)</f>
        <v>35.5</v>
      </c>
      <c r="D41" s="47">
        <f>VLOOKUP(A41,'Updated Medical examination'!A40:J2375,4,0)</f>
        <v>5.14</v>
      </c>
      <c r="E41" s="47" t="str">
        <f>VLOOKUP(A41,'Updated Medical examination'!A40:J2375,6,0)</f>
        <v>No</v>
      </c>
      <c r="F41" s="47" t="str">
        <f>VLOOKUP(A41,'Updated Medical examination'!A40:J2375,7,0)</f>
        <v>No</v>
      </c>
      <c r="G41" s="47" t="str">
        <f>VLOOKUP(A41,'Updated Medical examination'!A40:J2375,8,0)</f>
        <v>Yes</v>
      </c>
      <c r="H41" s="47">
        <f>VLOOKUP(A41,'Updated Medical examination'!A40:J2375,9,0)</f>
        <v>1</v>
      </c>
      <c r="I41" s="47" t="str">
        <f>VLOOKUP(A41,'Updated Medical examination'!A40:J2375,10,0)</f>
        <v>Yes</v>
      </c>
      <c r="J41" s="47" t="str">
        <f>VLOOKUP(A41,'Updated Medical examination'!A40:J2375,3,0)</f>
        <v>Obesity</v>
      </c>
      <c r="K41" s="47" t="str">
        <f>VLOOKUP(A41,'Updated Medical examination'!A40:J2375,5,0)</f>
        <v>Normal</v>
      </c>
      <c r="L41" s="54">
        <v>34253</v>
      </c>
      <c r="M41" s="59">
        <v>44585.46</v>
      </c>
      <c r="N41" s="55" t="s">
        <v>11</v>
      </c>
      <c r="O41" s="55" t="s">
        <v>11</v>
      </c>
      <c r="P41" s="55" t="s">
        <v>42</v>
      </c>
      <c r="Q41" s="55">
        <v>29</v>
      </c>
    </row>
    <row r="42" spans="1:17" ht="16.5" thickBot="1" x14ac:dyDescent="0.3">
      <c r="A42" s="58" t="s">
        <v>2332</v>
      </c>
      <c r="B42" s="47" t="s">
        <v>2480</v>
      </c>
      <c r="C42" s="47">
        <f>VLOOKUP(A42,'Updated Medical examination'!A41:J2376,2,FALSE)</f>
        <v>52.58</v>
      </c>
      <c r="D42" s="47">
        <f>VLOOKUP(A42,'Updated Medical examination'!A41:J2376,4,0)</f>
        <v>4.1900000000000004</v>
      </c>
      <c r="E42" s="47" t="str">
        <f>VLOOKUP(A42,'Updated Medical examination'!A41:J2376,6,0)</f>
        <v>No</v>
      </c>
      <c r="F42" s="47" t="str">
        <f>VLOOKUP(A42,'Updated Medical examination'!A41:J2376,7,0)</f>
        <v>yes</v>
      </c>
      <c r="G42" s="47" t="str">
        <f>VLOOKUP(A42,'Updated Medical examination'!A41:J2376,8,0)</f>
        <v>No</v>
      </c>
      <c r="H42" s="47">
        <f>VLOOKUP(A42,'Updated Medical examination'!A41:J2376,9,0)</f>
        <v>1</v>
      </c>
      <c r="I42" s="47" t="str">
        <f>VLOOKUP(A42,'Updated Medical examination'!A41:J2376,10,0)</f>
        <v>Yes</v>
      </c>
      <c r="J42" s="47" t="str">
        <f>VLOOKUP(A42,'Updated Medical examination'!A41:J2376,3,0)</f>
        <v>Obesity</v>
      </c>
      <c r="K42" s="47" t="str">
        <f>VLOOKUP(A42,'Updated Medical examination'!A41:J2376,5,0)</f>
        <v>Normal</v>
      </c>
      <c r="L42" s="54">
        <v>36740</v>
      </c>
      <c r="M42" s="59">
        <v>44501.4</v>
      </c>
      <c r="N42" s="55" t="s">
        <v>11</v>
      </c>
      <c r="O42" s="55" t="s">
        <v>12</v>
      </c>
      <c r="P42" s="55" t="s">
        <v>13</v>
      </c>
      <c r="Q42" s="55">
        <v>22</v>
      </c>
    </row>
    <row r="43" spans="1:17" ht="16.5" thickBot="1" x14ac:dyDescent="0.3">
      <c r="A43" s="58" t="s">
        <v>2331</v>
      </c>
      <c r="B43" s="47" t="s">
        <v>2482</v>
      </c>
      <c r="C43" s="47">
        <f>VLOOKUP(A43,'Updated Medical examination'!A42:J2377,2,FALSE)</f>
        <v>35.200000000000003</v>
      </c>
      <c r="D43" s="47">
        <f>VLOOKUP(A43,'Updated Medical examination'!A42:J2377,4,0)</f>
        <v>11.68</v>
      </c>
      <c r="E43" s="47" t="str">
        <f>VLOOKUP(A43,'Updated Medical examination'!A42:J2377,6,0)</f>
        <v>Yes</v>
      </c>
      <c r="F43" s="47" t="str">
        <f>VLOOKUP(A43,'Updated Medical examination'!A42:J2377,7,0)</f>
        <v>No</v>
      </c>
      <c r="G43" s="47" t="str">
        <f>VLOOKUP(A43,'Updated Medical examination'!A42:J2377,8,0)</f>
        <v>No</v>
      </c>
      <c r="H43" s="47">
        <f>VLOOKUP(A43,'Updated Medical examination'!A42:J2377,9,0)</f>
        <v>0</v>
      </c>
      <c r="I43" s="47" t="str">
        <f>VLOOKUP(A43,'Updated Medical examination'!A42:J2377,10,0)</f>
        <v>Yes</v>
      </c>
      <c r="J43" s="47" t="str">
        <f>VLOOKUP(A43,'Updated Medical examination'!A42:J2377,3,0)</f>
        <v>Obesity</v>
      </c>
      <c r="K43" s="47" t="str">
        <f>VLOOKUP(A43,'Updated Medical examination'!A42:J2377,5,0)</f>
        <v>Above Diabetes</v>
      </c>
      <c r="L43" s="54">
        <v>24729</v>
      </c>
      <c r="M43" s="59">
        <v>44423.8</v>
      </c>
      <c r="N43" s="55" t="s">
        <v>11</v>
      </c>
      <c r="O43" s="55" t="s">
        <v>12</v>
      </c>
      <c r="P43" s="55" t="s">
        <v>13</v>
      </c>
      <c r="Q43" s="55">
        <v>55</v>
      </c>
    </row>
    <row r="44" spans="1:17" ht="16.5" thickBot="1" x14ac:dyDescent="0.3">
      <c r="A44" s="58" t="s">
        <v>2330</v>
      </c>
      <c r="B44" s="47" t="s">
        <v>2445</v>
      </c>
      <c r="C44" s="47">
        <f>VLOOKUP(A44,'Updated Medical examination'!A43:J2378,2,FALSE)</f>
        <v>38.06</v>
      </c>
      <c r="D44" s="47">
        <f>VLOOKUP(A44,'Updated Medical examination'!A43:J2378,4,0)</f>
        <v>6.98</v>
      </c>
      <c r="E44" s="47" t="str">
        <f>VLOOKUP(A44,'Updated Medical examination'!A43:J2378,6,0)</f>
        <v>No</v>
      </c>
      <c r="F44" s="47" t="str">
        <f>VLOOKUP(A44,'Updated Medical examination'!A43:J2378,7,0)</f>
        <v>No</v>
      </c>
      <c r="G44" s="47" t="str">
        <f>VLOOKUP(A44,'Updated Medical examination'!A43:J2378,8,0)</f>
        <v>No</v>
      </c>
      <c r="H44" s="47">
        <f>VLOOKUP(A44,'Updated Medical examination'!A43:J2378,9,0)</f>
        <v>0</v>
      </c>
      <c r="I44" s="47" t="str">
        <f>VLOOKUP(A44,'Updated Medical examination'!A43:J2378,10,0)</f>
        <v>Yes</v>
      </c>
      <c r="J44" s="47" t="str">
        <f>VLOOKUP(A44,'Updated Medical examination'!A43:J2378,3,0)</f>
        <v>Obesity</v>
      </c>
      <c r="K44" s="47" t="str">
        <f>VLOOKUP(A44,'Updated Medical examination'!A43:J2378,5,0)</f>
        <v>Above Diabetes</v>
      </c>
      <c r="L44" s="54">
        <v>26235</v>
      </c>
      <c r="M44" s="59">
        <v>44400.41</v>
      </c>
      <c r="N44" s="55" t="s">
        <v>11</v>
      </c>
      <c r="O44" s="55" t="s">
        <v>11</v>
      </c>
      <c r="P44" s="55" t="s">
        <v>13</v>
      </c>
      <c r="Q44" s="55">
        <v>51</v>
      </c>
    </row>
    <row r="45" spans="1:17" ht="16.5" thickBot="1" x14ac:dyDescent="0.3">
      <c r="A45" s="58" t="s">
        <v>2329</v>
      </c>
      <c r="B45" s="47" t="s">
        <v>2485</v>
      </c>
      <c r="C45" s="47">
        <f>VLOOKUP(A45,'Updated Medical examination'!A44:J2379,2,FALSE)</f>
        <v>34.21</v>
      </c>
      <c r="D45" s="47">
        <f>VLOOKUP(A45,'Updated Medical examination'!A44:J2379,4,0)</f>
        <v>8.34</v>
      </c>
      <c r="E45" s="47" t="str">
        <f>VLOOKUP(A45,'Updated Medical examination'!A44:J2379,6,0)</f>
        <v>No</v>
      </c>
      <c r="F45" s="47" t="str">
        <f>VLOOKUP(A45,'Updated Medical examination'!A44:J2379,7,0)</f>
        <v>No</v>
      </c>
      <c r="G45" s="47" t="str">
        <f>VLOOKUP(A45,'Updated Medical examination'!A44:J2379,8,0)</f>
        <v>No</v>
      </c>
      <c r="H45" s="47">
        <f>VLOOKUP(A45,'Updated Medical examination'!A44:J2379,9,0)</f>
        <v>0</v>
      </c>
      <c r="I45" s="47" t="str">
        <f>VLOOKUP(A45,'Updated Medical examination'!A44:J2379,10,0)</f>
        <v>Yes</v>
      </c>
      <c r="J45" s="47" t="str">
        <f>VLOOKUP(A45,'Updated Medical examination'!A44:J2379,3,0)</f>
        <v>Obesity</v>
      </c>
      <c r="K45" s="47" t="str">
        <f>VLOOKUP(A45,'Updated Medical examination'!A44:J2379,5,0)</f>
        <v>Above Diabetes</v>
      </c>
      <c r="L45" s="54">
        <v>25166</v>
      </c>
      <c r="M45" s="59">
        <v>44260.75</v>
      </c>
      <c r="N45" s="55" t="s">
        <v>11</v>
      </c>
      <c r="O45" s="55" t="s">
        <v>16</v>
      </c>
      <c r="P45" s="55" t="s">
        <v>13</v>
      </c>
      <c r="Q45" s="55">
        <v>54</v>
      </c>
    </row>
    <row r="46" spans="1:17" ht="16.5" thickBot="1" x14ac:dyDescent="0.3">
      <c r="A46" s="58" t="s">
        <v>2328</v>
      </c>
      <c r="B46" s="47" t="s">
        <v>2487</v>
      </c>
      <c r="C46" s="47">
        <f>VLOOKUP(A46,'Updated Medical examination'!A45:J2380,2,FALSE)</f>
        <v>38.94</v>
      </c>
      <c r="D46" s="47">
        <f>VLOOKUP(A46,'Updated Medical examination'!A45:J2380,4,0)</f>
        <v>8.49</v>
      </c>
      <c r="E46" s="47" t="str">
        <f>VLOOKUP(A46,'Updated Medical examination'!A45:J2380,6,0)</f>
        <v>Yes</v>
      </c>
      <c r="F46" s="47" t="str">
        <f>VLOOKUP(A46,'Updated Medical examination'!A45:J2380,7,0)</f>
        <v>No</v>
      </c>
      <c r="G46" s="47" t="str">
        <f>VLOOKUP(A46,'Updated Medical examination'!A45:J2380,8,0)</f>
        <v>No</v>
      </c>
      <c r="H46" s="47">
        <f>VLOOKUP(A46,'Updated Medical examination'!A45:J2380,9,0)</f>
        <v>1</v>
      </c>
      <c r="I46" s="47" t="str">
        <f>VLOOKUP(A46,'Updated Medical examination'!A45:J2380,10,0)</f>
        <v>Yes</v>
      </c>
      <c r="J46" s="47" t="str">
        <f>VLOOKUP(A46,'Updated Medical examination'!A45:J2380,3,0)</f>
        <v>Obesity</v>
      </c>
      <c r="K46" s="47" t="str">
        <f>VLOOKUP(A46,'Updated Medical examination'!A45:J2380,5,0)</f>
        <v>Above Diabetes</v>
      </c>
      <c r="L46" s="54">
        <v>27546</v>
      </c>
      <c r="M46" s="59">
        <v>44202.65</v>
      </c>
      <c r="N46" s="55" t="s">
        <v>11</v>
      </c>
      <c r="O46" s="55" t="s">
        <v>11</v>
      </c>
      <c r="P46" s="55" t="s">
        <v>13</v>
      </c>
      <c r="Q46" s="55">
        <v>48</v>
      </c>
    </row>
    <row r="47" spans="1:17" ht="16.5" thickBot="1" x14ac:dyDescent="0.3">
      <c r="A47" s="58" t="s">
        <v>2327</v>
      </c>
      <c r="B47" s="47" t="s">
        <v>2489</v>
      </c>
      <c r="C47" s="47">
        <f>VLOOKUP(A47,'Updated Medical examination'!A46:J2381,2,FALSE)</f>
        <v>30.21</v>
      </c>
      <c r="D47" s="47">
        <f>VLOOKUP(A47,'Updated Medical examination'!A46:J2381,4,0)</f>
        <v>5.34</v>
      </c>
      <c r="E47" s="47" t="str">
        <f>VLOOKUP(A47,'Updated Medical examination'!A46:J2381,6,0)</f>
        <v>Yes</v>
      </c>
      <c r="F47" s="47" t="str">
        <f>VLOOKUP(A47,'Updated Medical examination'!A46:J2381,7,0)</f>
        <v>No</v>
      </c>
      <c r="G47" s="47" t="str">
        <f>VLOOKUP(A47,'Updated Medical examination'!A46:J2381,8,0)</f>
        <v>No</v>
      </c>
      <c r="H47" s="47">
        <f>VLOOKUP(A47,'Updated Medical examination'!A46:J2381,9,0)</f>
        <v>1</v>
      </c>
      <c r="I47" s="47" t="str">
        <f>VLOOKUP(A47,'Updated Medical examination'!A46:J2381,10,0)</f>
        <v>Yes</v>
      </c>
      <c r="J47" s="47" t="str">
        <f>VLOOKUP(A47,'Updated Medical examination'!A46:J2381,3,0)</f>
        <v>Obesity</v>
      </c>
      <c r="K47" s="47" t="str">
        <f>VLOOKUP(A47,'Updated Medical examination'!A46:J2381,5,0)</f>
        <v>Normal</v>
      </c>
      <c r="L47" s="54">
        <v>32340</v>
      </c>
      <c r="M47" s="59">
        <v>43943.88</v>
      </c>
      <c r="N47" s="55" t="s">
        <v>11</v>
      </c>
      <c r="O47" s="55" t="s">
        <v>16</v>
      </c>
      <c r="P47" s="55" t="s">
        <v>23</v>
      </c>
      <c r="Q47" s="55">
        <v>34</v>
      </c>
    </row>
    <row r="48" spans="1:17" ht="16.5" thickBot="1" x14ac:dyDescent="0.3">
      <c r="A48" s="58" t="s">
        <v>2326</v>
      </c>
      <c r="B48" s="47" t="s">
        <v>2491</v>
      </c>
      <c r="C48" s="47">
        <f>VLOOKUP(A48,'Updated Medical examination'!A47:J2382,2,FALSE)</f>
        <v>33.630000000000003</v>
      </c>
      <c r="D48" s="47">
        <f>VLOOKUP(A48,'Updated Medical examination'!A47:J2382,4,0)</f>
        <v>4.43</v>
      </c>
      <c r="E48" s="47" t="str">
        <f>VLOOKUP(A48,'Updated Medical examination'!A47:J2382,6,0)</f>
        <v>Yes</v>
      </c>
      <c r="F48" s="47" t="str">
        <f>VLOOKUP(A48,'Updated Medical examination'!A47:J2382,7,0)</f>
        <v>No</v>
      </c>
      <c r="G48" s="47" t="str">
        <f>VLOOKUP(A48,'Updated Medical examination'!A47:J2382,8,0)</f>
        <v>No</v>
      </c>
      <c r="H48" s="47">
        <f>VLOOKUP(A48,'Updated Medical examination'!A47:J2382,9,0)</f>
        <v>2</v>
      </c>
      <c r="I48" s="47" t="str">
        <f>VLOOKUP(A48,'Updated Medical examination'!A47:J2382,10,0)</f>
        <v>Yes</v>
      </c>
      <c r="J48" s="47" t="str">
        <f>VLOOKUP(A48,'Updated Medical examination'!A47:J2382,3,0)</f>
        <v>Obesity</v>
      </c>
      <c r="K48" s="47" t="str">
        <f>VLOOKUP(A48,'Updated Medical examination'!A47:J2382,5,0)</f>
        <v>Normal</v>
      </c>
      <c r="L48" s="54">
        <v>24385</v>
      </c>
      <c r="M48" s="59">
        <v>43921.18</v>
      </c>
      <c r="N48" s="55" t="s">
        <v>11</v>
      </c>
      <c r="O48" s="55" t="s">
        <v>11</v>
      </c>
      <c r="P48" s="55" t="s">
        <v>23</v>
      </c>
      <c r="Q48" s="55">
        <v>56</v>
      </c>
    </row>
    <row r="49" spans="1:17" ht="16.5" thickBot="1" x14ac:dyDescent="0.3">
      <c r="A49" s="58" t="s">
        <v>2325</v>
      </c>
      <c r="B49" s="47" t="s">
        <v>2492</v>
      </c>
      <c r="C49" s="47">
        <f>VLOOKUP(A49,'Updated Medical examination'!A48:J2383,2,FALSE)</f>
        <v>40.369999999999997</v>
      </c>
      <c r="D49" s="47">
        <f>VLOOKUP(A49,'Updated Medical examination'!A48:J2383,4,0)</f>
        <v>4.47</v>
      </c>
      <c r="E49" s="47" t="str">
        <f>VLOOKUP(A49,'Updated Medical examination'!A48:J2383,6,0)</f>
        <v>No</v>
      </c>
      <c r="F49" s="47" t="str">
        <f>VLOOKUP(A49,'Updated Medical examination'!A48:J2383,7,0)</f>
        <v>No</v>
      </c>
      <c r="G49" s="47" t="str">
        <f>VLOOKUP(A49,'Updated Medical examination'!A48:J2383,8,0)</f>
        <v>No</v>
      </c>
      <c r="H49" s="47">
        <f>VLOOKUP(A49,'Updated Medical examination'!A48:J2383,9,0)</f>
        <v>0</v>
      </c>
      <c r="I49" s="47" t="str">
        <f>VLOOKUP(A49,'Updated Medical examination'!A48:J2383,10,0)</f>
        <v>Yes</v>
      </c>
      <c r="J49" s="47" t="str">
        <f>VLOOKUP(A49,'Updated Medical examination'!A48:J2383,3,0)</f>
        <v>Obesity</v>
      </c>
      <c r="K49" s="47" t="str">
        <f>VLOOKUP(A49,'Updated Medical examination'!A48:J2383,5,0)</f>
        <v>Normal</v>
      </c>
      <c r="L49" s="54">
        <v>29535</v>
      </c>
      <c r="M49" s="59">
        <v>43896.38</v>
      </c>
      <c r="N49" s="55" t="s">
        <v>11</v>
      </c>
      <c r="O49" s="55" t="s">
        <v>16</v>
      </c>
      <c r="P49" s="55" t="s">
        <v>13</v>
      </c>
      <c r="Q49" s="55">
        <v>42</v>
      </c>
    </row>
    <row r="50" spans="1:17" ht="16.5" thickBot="1" x14ac:dyDescent="0.3">
      <c r="A50" s="58" t="s">
        <v>2324</v>
      </c>
      <c r="B50" s="47" t="s">
        <v>2494</v>
      </c>
      <c r="C50" s="47">
        <f>VLOOKUP(A50,'Updated Medical examination'!A49:J2384,2,FALSE)</f>
        <v>53.09</v>
      </c>
      <c r="D50" s="47">
        <f>VLOOKUP(A50,'Updated Medical examination'!A49:J2384,4,0)</f>
        <v>4.82</v>
      </c>
      <c r="E50" s="47" t="str">
        <f>VLOOKUP(A50,'Updated Medical examination'!A49:J2384,6,0)</f>
        <v>Yes</v>
      </c>
      <c r="F50" s="47" t="str">
        <f>VLOOKUP(A50,'Updated Medical examination'!A49:J2384,7,0)</f>
        <v>No</v>
      </c>
      <c r="G50" s="47" t="str">
        <f>VLOOKUP(A50,'Updated Medical examination'!A49:J2384,8,0)</f>
        <v>No</v>
      </c>
      <c r="H50" s="47">
        <f>VLOOKUP(A50,'Updated Medical examination'!A49:J2384,9,0)</f>
        <v>2</v>
      </c>
      <c r="I50" s="47" t="str">
        <f>VLOOKUP(A50,'Updated Medical examination'!A49:J2384,10,0)</f>
        <v>Yes</v>
      </c>
      <c r="J50" s="47" t="str">
        <f>VLOOKUP(A50,'Updated Medical examination'!A49:J2384,3,0)</f>
        <v>Obesity</v>
      </c>
      <c r="K50" s="47" t="str">
        <f>VLOOKUP(A50,'Updated Medical examination'!A49:J2384,5,0)</f>
        <v>Normal</v>
      </c>
      <c r="L50" s="54">
        <v>24290</v>
      </c>
      <c r="M50" s="59">
        <v>43817.45</v>
      </c>
      <c r="N50" s="55" t="s">
        <v>11</v>
      </c>
      <c r="O50" s="55" t="s">
        <v>12</v>
      </c>
      <c r="P50" s="55" t="s">
        <v>23</v>
      </c>
      <c r="Q50" s="55">
        <v>56</v>
      </c>
    </row>
    <row r="51" spans="1:17" ht="16.5" thickBot="1" x14ac:dyDescent="0.3">
      <c r="A51" s="58" t="s">
        <v>2323</v>
      </c>
      <c r="B51" s="47" t="s">
        <v>2496</v>
      </c>
      <c r="C51" s="47">
        <f>VLOOKUP(A51,'Updated Medical examination'!A50:J2385,2,FALSE)</f>
        <v>31.79</v>
      </c>
      <c r="D51" s="47">
        <f>VLOOKUP(A51,'Updated Medical examination'!A50:J2385,4,0)</f>
        <v>5.51</v>
      </c>
      <c r="E51" s="47" t="str">
        <f>VLOOKUP(A51,'Updated Medical examination'!A50:J2385,6,0)</f>
        <v>Yes</v>
      </c>
      <c r="F51" s="47" t="str">
        <f>VLOOKUP(A51,'Updated Medical examination'!A50:J2385,7,0)</f>
        <v>No</v>
      </c>
      <c r="G51" s="47" t="str">
        <f>VLOOKUP(A51,'Updated Medical examination'!A50:J2385,8,0)</f>
        <v>No</v>
      </c>
      <c r="H51" s="47">
        <f>VLOOKUP(A51,'Updated Medical examination'!A50:J2385,9,0)</f>
        <v>2</v>
      </c>
      <c r="I51" s="47" t="str">
        <f>VLOOKUP(A51,'Updated Medical examination'!A50:J2385,10,0)</f>
        <v>Yes</v>
      </c>
      <c r="J51" s="47" t="str">
        <f>VLOOKUP(A51,'Updated Medical examination'!A50:J2385,3,0)</f>
        <v>Obesity</v>
      </c>
      <c r="K51" s="47" t="str">
        <f>VLOOKUP(A51,'Updated Medical examination'!A50:J2385,5,0)</f>
        <v>Normal</v>
      </c>
      <c r="L51" s="54">
        <v>24405</v>
      </c>
      <c r="M51" s="59">
        <v>43813.87</v>
      </c>
      <c r="N51" s="55" t="s">
        <v>11</v>
      </c>
      <c r="O51" s="55" t="s">
        <v>11</v>
      </c>
      <c r="P51" s="55" t="s">
        <v>13</v>
      </c>
      <c r="Q51" s="55">
        <v>56</v>
      </c>
    </row>
    <row r="52" spans="1:17" ht="16.5" thickBot="1" x14ac:dyDescent="0.3">
      <c r="A52" s="58" t="s">
        <v>2322</v>
      </c>
      <c r="B52" s="47" t="s">
        <v>2498</v>
      </c>
      <c r="C52" s="47">
        <f>VLOOKUP(A52,'Updated Medical examination'!A51:J2386,2,FALSE)</f>
        <v>41.895000000000003</v>
      </c>
      <c r="D52" s="47">
        <f>VLOOKUP(A52,'Updated Medical examination'!A51:J2386,4,0)</f>
        <v>10.87</v>
      </c>
      <c r="E52" s="47" t="str">
        <f>VLOOKUP(A52,'Updated Medical examination'!A51:J2386,6,0)</f>
        <v>Yes</v>
      </c>
      <c r="F52" s="47" t="str">
        <f>VLOOKUP(A52,'Updated Medical examination'!A51:J2386,7,0)</f>
        <v>No</v>
      </c>
      <c r="G52" s="47" t="str">
        <f>VLOOKUP(A52,'Updated Medical examination'!A51:J2386,8,0)</f>
        <v>No</v>
      </c>
      <c r="H52" s="47">
        <f>VLOOKUP(A52,'Updated Medical examination'!A51:J2386,9,0)</f>
        <v>1</v>
      </c>
      <c r="I52" s="47" t="str">
        <f>VLOOKUP(A52,'Updated Medical examination'!A51:J2386,10,0)</f>
        <v>Yes</v>
      </c>
      <c r="J52" s="47" t="str">
        <f>VLOOKUP(A52,'Updated Medical examination'!A51:J2386,3,0)</f>
        <v>Obesity</v>
      </c>
      <c r="K52" s="47" t="str">
        <f>VLOOKUP(A52,'Updated Medical examination'!A51:J2386,5,0)</f>
        <v>Above Diabetes</v>
      </c>
      <c r="L52" s="54">
        <v>31775</v>
      </c>
      <c r="M52" s="59">
        <v>43753.34</v>
      </c>
      <c r="N52" s="55" t="s">
        <v>11</v>
      </c>
      <c r="O52" s="55" t="s">
        <v>16</v>
      </c>
      <c r="P52" s="55" t="s">
        <v>164</v>
      </c>
      <c r="Q52" s="55">
        <v>36</v>
      </c>
    </row>
    <row r="53" spans="1:17" ht="16.5" thickBot="1" x14ac:dyDescent="0.3">
      <c r="A53" s="58" t="s">
        <v>2321</v>
      </c>
      <c r="B53" s="47" t="s">
        <v>2500</v>
      </c>
      <c r="C53" s="47">
        <f>VLOOKUP(A53,'Updated Medical examination'!A52:J2387,2,FALSE)</f>
        <v>31.16</v>
      </c>
      <c r="D53" s="47">
        <f>VLOOKUP(A53,'Updated Medical examination'!A52:J2387,4,0)</f>
        <v>9.34</v>
      </c>
      <c r="E53" s="47" t="str">
        <f>VLOOKUP(A53,'Updated Medical examination'!A52:J2387,6,0)</f>
        <v>No</v>
      </c>
      <c r="F53" s="47" t="str">
        <f>VLOOKUP(A53,'Updated Medical examination'!A52:J2387,7,0)</f>
        <v>No</v>
      </c>
      <c r="G53" s="47" t="str">
        <f>VLOOKUP(A53,'Updated Medical examination'!A52:J2387,8,0)</f>
        <v>No</v>
      </c>
      <c r="H53" s="47">
        <f>VLOOKUP(A53,'Updated Medical examination'!A52:J2387,9,0)</f>
        <v>0</v>
      </c>
      <c r="I53" s="47" t="str">
        <f>VLOOKUP(A53,'Updated Medical examination'!A52:J2387,10,0)</f>
        <v>Yes</v>
      </c>
      <c r="J53" s="47" t="str">
        <f>VLOOKUP(A53,'Updated Medical examination'!A52:J2387,3,0)</f>
        <v>Obesity</v>
      </c>
      <c r="K53" s="47" t="str">
        <f>VLOOKUP(A53,'Updated Medical examination'!A52:J2387,5,0)</f>
        <v>Above Diabetes</v>
      </c>
      <c r="L53" s="54">
        <v>23976</v>
      </c>
      <c r="M53" s="59">
        <v>43578.94</v>
      </c>
      <c r="N53" s="55" t="s">
        <v>11</v>
      </c>
      <c r="O53" s="55" t="s">
        <v>11</v>
      </c>
      <c r="P53" s="55" t="s">
        <v>23</v>
      </c>
      <c r="Q53" s="55">
        <v>57</v>
      </c>
    </row>
    <row r="54" spans="1:17" ht="16.5" thickBot="1" x14ac:dyDescent="0.3">
      <c r="A54" s="58" t="s">
        <v>2320</v>
      </c>
      <c r="B54" s="47" t="s">
        <v>2423</v>
      </c>
      <c r="C54" s="47">
        <f>VLOOKUP(A54,'Updated Medical examination'!A53:J2388,2,FALSE)</f>
        <v>34.104999999999997</v>
      </c>
      <c r="D54" s="47">
        <f>VLOOKUP(A54,'Updated Medical examination'!A53:J2388,4,0)</f>
        <v>5.03</v>
      </c>
      <c r="E54" s="47" t="str">
        <f>VLOOKUP(A54,'Updated Medical examination'!A53:J2388,6,0)</f>
        <v>Yes</v>
      </c>
      <c r="F54" s="47" t="str">
        <f>VLOOKUP(A54,'Updated Medical examination'!A53:J2388,7,0)</f>
        <v>No</v>
      </c>
      <c r="G54" s="47" t="str">
        <f>VLOOKUP(A54,'Updated Medical examination'!A53:J2388,8,0)</f>
        <v>Yes</v>
      </c>
      <c r="H54" s="47">
        <f>VLOOKUP(A54,'Updated Medical examination'!A53:J2388,9,0)</f>
        <v>1</v>
      </c>
      <c r="I54" s="47" t="str">
        <f>VLOOKUP(A54,'Updated Medical examination'!A53:J2388,10,0)</f>
        <v>Yes</v>
      </c>
      <c r="J54" s="47" t="str">
        <f>VLOOKUP(A54,'Updated Medical examination'!A53:J2388,3,0)</f>
        <v>Obesity</v>
      </c>
      <c r="K54" s="47" t="str">
        <f>VLOOKUP(A54,'Updated Medical examination'!A53:J2388,5,0)</f>
        <v>Normal</v>
      </c>
      <c r="L54" s="54">
        <v>25540</v>
      </c>
      <c r="M54" s="59">
        <v>43254.42</v>
      </c>
      <c r="N54" s="55" t="s">
        <v>11</v>
      </c>
      <c r="O54" s="55" t="s">
        <v>11</v>
      </c>
      <c r="P54" s="55" t="s">
        <v>168</v>
      </c>
      <c r="Q54" s="55">
        <v>53</v>
      </c>
    </row>
    <row r="55" spans="1:17" ht="16.5" thickBot="1" x14ac:dyDescent="0.3">
      <c r="A55" s="58" t="s">
        <v>2319</v>
      </c>
      <c r="B55" s="47" t="s">
        <v>2503</v>
      </c>
      <c r="C55" s="47">
        <f>VLOOKUP(A55,'Updated Medical examination'!A54:J2389,2,FALSE)</f>
        <v>51.93</v>
      </c>
      <c r="D55" s="47">
        <f>VLOOKUP(A55,'Updated Medical examination'!A54:J2389,4,0)</f>
        <v>11.05</v>
      </c>
      <c r="E55" s="47" t="str">
        <f>VLOOKUP(A55,'Updated Medical examination'!A54:J2389,6,0)</f>
        <v>No</v>
      </c>
      <c r="F55" s="47" t="str">
        <f>VLOOKUP(A55,'Updated Medical examination'!A54:J2389,7,0)</f>
        <v>No</v>
      </c>
      <c r="G55" s="47" t="str">
        <f>VLOOKUP(A55,'Updated Medical examination'!A54:J2389,8,0)</f>
        <v>No</v>
      </c>
      <c r="H55" s="47">
        <f>VLOOKUP(A55,'Updated Medical examination'!A54:J2389,9,0)</f>
        <v>0</v>
      </c>
      <c r="I55" s="47" t="str">
        <f>VLOOKUP(A55,'Updated Medical examination'!A54:J2389,10,0)</f>
        <v>Yes</v>
      </c>
      <c r="J55" s="47" t="str">
        <f>VLOOKUP(A55,'Updated Medical examination'!A54:J2389,3,0)</f>
        <v>Obesity</v>
      </c>
      <c r="K55" s="47" t="str">
        <f>VLOOKUP(A55,'Updated Medical examination'!A54:J2389,5,0)</f>
        <v>Above Diabetes</v>
      </c>
      <c r="L55" s="54">
        <v>24075</v>
      </c>
      <c r="M55" s="59">
        <v>43073.760000000002</v>
      </c>
      <c r="N55" s="55" t="s">
        <v>11</v>
      </c>
      <c r="O55" s="55" t="s">
        <v>11</v>
      </c>
      <c r="P55" s="55" t="s">
        <v>42</v>
      </c>
      <c r="Q55" s="55">
        <v>57</v>
      </c>
    </row>
    <row r="56" spans="1:17" ht="16.5" thickBot="1" x14ac:dyDescent="0.3">
      <c r="A56" s="58" t="s">
        <v>2318</v>
      </c>
      <c r="B56" s="47" t="s">
        <v>2505</v>
      </c>
      <c r="C56" s="47">
        <f>VLOOKUP(A56,'Updated Medical examination'!A55:J2390,2,FALSE)</f>
        <v>38.950000000000003</v>
      </c>
      <c r="D56" s="47">
        <f>VLOOKUP(A56,'Updated Medical examination'!A55:J2390,4,0)</f>
        <v>11.95</v>
      </c>
      <c r="E56" s="47" t="str">
        <f>VLOOKUP(A56,'Updated Medical examination'!A55:J2390,6,0)</f>
        <v>No</v>
      </c>
      <c r="F56" s="47" t="str">
        <f>VLOOKUP(A56,'Updated Medical examination'!A55:J2390,7,0)</f>
        <v>No</v>
      </c>
      <c r="G56" s="47" t="str">
        <f>VLOOKUP(A56,'Updated Medical examination'!A55:J2390,8,0)</f>
        <v>No</v>
      </c>
      <c r="H56" s="47">
        <f>VLOOKUP(A56,'Updated Medical examination'!A55:J2390,9,0)</f>
        <v>0</v>
      </c>
      <c r="I56" s="47" t="str">
        <f>VLOOKUP(A56,'Updated Medical examination'!A55:J2390,10,0)</f>
        <v>Yes</v>
      </c>
      <c r="J56" s="47" t="str">
        <f>VLOOKUP(A56,'Updated Medical examination'!A55:J2390,3,0)</f>
        <v>Obesity</v>
      </c>
      <c r="K56" s="47" t="str">
        <f>VLOOKUP(A56,'Updated Medical examination'!A55:J2390,5,0)</f>
        <v>Above Diabetes</v>
      </c>
      <c r="L56" s="54">
        <v>28798</v>
      </c>
      <c r="M56" s="59">
        <v>42983.46</v>
      </c>
      <c r="N56" s="55" t="s">
        <v>16</v>
      </c>
      <c r="O56" s="55" t="s">
        <v>11</v>
      </c>
      <c r="P56" s="55" t="s">
        <v>23</v>
      </c>
      <c r="Q56" s="55">
        <v>44</v>
      </c>
    </row>
    <row r="57" spans="1:17" ht="16.5" thickBot="1" x14ac:dyDescent="0.3">
      <c r="A57" s="58" t="s">
        <v>2317</v>
      </c>
      <c r="B57" s="47" t="s">
        <v>2507</v>
      </c>
      <c r="C57" s="47">
        <f>VLOOKUP(A57,'Updated Medical examination'!A56:J2391,2,FALSE)</f>
        <v>36.630000000000003</v>
      </c>
      <c r="D57" s="47">
        <f>VLOOKUP(A57,'Updated Medical examination'!A56:J2391,4,0)</f>
        <v>7.72</v>
      </c>
      <c r="E57" s="47" t="str">
        <f>VLOOKUP(A57,'Updated Medical examination'!A56:J2391,6,0)</f>
        <v>Yes</v>
      </c>
      <c r="F57" s="47" t="str">
        <f>VLOOKUP(A57,'Updated Medical examination'!A56:J2391,7,0)</f>
        <v>No</v>
      </c>
      <c r="G57" s="47" t="str">
        <f>VLOOKUP(A57,'Updated Medical examination'!A56:J2391,8,0)</f>
        <v>No</v>
      </c>
      <c r="H57" s="47">
        <f>VLOOKUP(A57,'Updated Medical examination'!A56:J2391,9,0)</f>
        <v>1</v>
      </c>
      <c r="I57" s="47" t="str">
        <f>VLOOKUP(A57,'Updated Medical examination'!A56:J2391,10,0)</f>
        <v>Yes</v>
      </c>
      <c r="J57" s="47" t="str">
        <f>VLOOKUP(A57,'Updated Medical examination'!A56:J2391,3,0)</f>
        <v>Obesity</v>
      </c>
      <c r="K57" s="47" t="str">
        <f>VLOOKUP(A57,'Updated Medical examination'!A56:J2391,5,0)</f>
        <v>Above Diabetes</v>
      </c>
      <c r="L57" s="54">
        <v>27690</v>
      </c>
      <c r="M57" s="59">
        <v>42969.85</v>
      </c>
      <c r="N57" s="55" t="s">
        <v>16</v>
      </c>
      <c r="O57" s="55" t="s">
        <v>12</v>
      </c>
      <c r="P57" s="55" t="s">
        <v>13</v>
      </c>
      <c r="Q57" s="55">
        <v>47</v>
      </c>
    </row>
    <row r="58" spans="1:17" ht="16.5" thickBot="1" x14ac:dyDescent="0.3">
      <c r="A58" s="58" t="s">
        <v>2316</v>
      </c>
      <c r="B58" s="47" t="s">
        <v>2509</v>
      </c>
      <c r="C58" s="47">
        <f>VLOOKUP(A58,'Updated Medical examination'!A57:J2392,2,FALSE)</f>
        <v>34.200000000000003</v>
      </c>
      <c r="D58" s="47">
        <f>VLOOKUP(A58,'Updated Medical examination'!A57:J2392,4,0)</f>
        <v>5.75</v>
      </c>
      <c r="E58" s="47" t="str">
        <f>VLOOKUP(A58,'Updated Medical examination'!A57:J2392,6,0)</f>
        <v>No</v>
      </c>
      <c r="F58" s="47" t="str">
        <f>VLOOKUP(A58,'Updated Medical examination'!A57:J2392,7,0)</f>
        <v>No</v>
      </c>
      <c r="G58" s="47" t="str">
        <f>VLOOKUP(A58,'Updated Medical examination'!A57:J2392,8,0)</f>
        <v>No</v>
      </c>
      <c r="H58" s="47">
        <f>VLOOKUP(A58,'Updated Medical examination'!A57:J2392,9,0)</f>
        <v>2</v>
      </c>
      <c r="I58" s="47" t="str">
        <f>VLOOKUP(A58,'Updated Medical examination'!A57:J2392,10,0)</f>
        <v>Yes</v>
      </c>
      <c r="J58" s="47" t="str">
        <f>VLOOKUP(A58,'Updated Medical examination'!A57:J2392,3,0)</f>
        <v>Obesity</v>
      </c>
      <c r="K58" s="47" t="str">
        <f>VLOOKUP(A58,'Updated Medical examination'!A57:J2392,5,0)</f>
        <v>Prediabetes</v>
      </c>
      <c r="L58" s="54">
        <v>26552</v>
      </c>
      <c r="M58" s="59">
        <v>42856.84</v>
      </c>
      <c r="N58" s="55" t="s">
        <v>16</v>
      </c>
      <c r="O58" s="55" t="s">
        <v>16</v>
      </c>
      <c r="P58" s="55" t="s">
        <v>42</v>
      </c>
      <c r="Q58" s="55">
        <v>50</v>
      </c>
    </row>
    <row r="59" spans="1:17" ht="16.5" thickBot="1" x14ac:dyDescent="0.3">
      <c r="A59" s="58" t="s">
        <v>2315</v>
      </c>
      <c r="B59" s="47" t="s">
        <v>2511</v>
      </c>
      <c r="C59" s="47">
        <f>VLOOKUP(A59,'Updated Medical examination'!A58:J2393,2,FALSE)</f>
        <v>50.63</v>
      </c>
      <c r="D59" s="47">
        <f>VLOOKUP(A59,'Updated Medical examination'!A58:J2393,4,0)</f>
        <v>11.89</v>
      </c>
      <c r="E59" s="47" t="str">
        <f>VLOOKUP(A59,'Updated Medical examination'!A58:J2393,6,0)</f>
        <v>No</v>
      </c>
      <c r="F59" s="47" t="str">
        <f>VLOOKUP(A59,'Updated Medical examination'!A58:J2393,7,0)</f>
        <v>No</v>
      </c>
      <c r="G59" s="47" t="str">
        <f>VLOOKUP(A59,'Updated Medical examination'!A58:J2393,8,0)</f>
        <v>No</v>
      </c>
      <c r="H59" s="47">
        <f>VLOOKUP(A59,'Updated Medical examination'!A58:J2393,9,0)</f>
        <v>0</v>
      </c>
      <c r="I59" s="47" t="str">
        <f>VLOOKUP(A59,'Updated Medical examination'!A58:J2393,10,0)</f>
        <v>Yes</v>
      </c>
      <c r="J59" s="47" t="str">
        <f>VLOOKUP(A59,'Updated Medical examination'!A58:J2393,3,0)</f>
        <v>Obesity</v>
      </c>
      <c r="K59" s="47" t="str">
        <f>VLOOKUP(A59,'Updated Medical examination'!A58:J2393,5,0)</f>
        <v>Above Diabetes</v>
      </c>
      <c r="L59" s="54">
        <v>24044</v>
      </c>
      <c r="M59" s="59">
        <v>42764.12</v>
      </c>
      <c r="N59" s="55" t="s">
        <v>16</v>
      </c>
      <c r="O59" s="55" t="s">
        <v>11</v>
      </c>
      <c r="P59" s="55" t="s">
        <v>42</v>
      </c>
      <c r="Q59" s="55">
        <v>57</v>
      </c>
    </row>
    <row r="60" spans="1:17" ht="16.5" thickBot="1" x14ac:dyDescent="0.3">
      <c r="A60" s="58" t="s">
        <v>2314</v>
      </c>
      <c r="B60" s="47" t="s">
        <v>2513</v>
      </c>
      <c r="C60" s="47">
        <f>VLOOKUP(A60,'Updated Medical examination'!A59:J2394,2,FALSE)</f>
        <v>36.479999999999997</v>
      </c>
      <c r="D60" s="47">
        <f>VLOOKUP(A60,'Updated Medical examination'!A59:J2394,4,0)</f>
        <v>6.2</v>
      </c>
      <c r="E60" s="47" t="str">
        <f>VLOOKUP(A60,'Updated Medical examination'!A59:J2394,6,0)</f>
        <v>No</v>
      </c>
      <c r="F60" s="47" t="str">
        <f>VLOOKUP(A60,'Updated Medical examination'!A59:J2394,7,0)</f>
        <v>No</v>
      </c>
      <c r="G60" s="47" t="str">
        <f>VLOOKUP(A60,'Updated Medical examination'!A59:J2394,8,0)</f>
        <v>No</v>
      </c>
      <c r="H60" s="47">
        <f>VLOOKUP(A60,'Updated Medical examination'!A59:J2394,9,0)</f>
        <v>0</v>
      </c>
      <c r="I60" s="47" t="str">
        <f>VLOOKUP(A60,'Updated Medical examination'!A59:J2394,10,0)</f>
        <v>Yes</v>
      </c>
      <c r="J60" s="47" t="str">
        <f>VLOOKUP(A60,'Updated Medical examination'!A59:J2394,3,0)</f>
        <v>Obesity</v>
      </c>
      <c r="K60" s="47" t="str">
        <f>VLOOKUP(A60,'Updated Medical examination'!A59:J2394,5,0)</f>
        <v>Prediabetes</v>
      </c>
      <c r="L60" s="54">
        <v>28419</v>
      </c>
      <c r="M60" s="59">
        <v>42760.5</v>
      </c>
      <c r="N60" s="55" t="s">
        <v>16</v>
      </c>
      <c r="O60" s="55" t="s">
        <v>11</v>
      </c>
      <c r="P60" s="55" t="s">
        <v>23</v>
      </c>
      <c r="Q60" s="55">
        <v>45</v>
      </c>
    </row>
    <row r="61" spans="1:17" ht="16.5" thickBot="1" x14ac:dyDescent="0.3">
      <c r="A61" s="58" t="s">
        <v>2313</v>
      </c>
      <c r="B61" s="47" t="s">
        <v>2515</v>
      </c>
      <c r="C61" s="47">
        <f>VLOOKUP(A61,'Updated Medical examination'!A60:J2395,2,FALSE)</f>
        <v>54.82</v>
      </c>
      <c r="D61" s="47">
        <f>VLOOKUP(A61,'Updated Medical examination'!A60:J2395,4,0)</f>
        <v>10.61</v>
      </c>
      <c r="E61" s="47" t="str">
        <f>VLOOKUP(A61,'Updated Medical examination'!A60:J2395,6,0)</f>
        <v>No</v>
      </c>
      <c r="F61" s="47" t="str">
        <f>VLOOKUP(A61,'Updated Medical examination'!A60:J2395,7,0)</f>
        <v>No</v>
      </c>
      <c r="G61" s="47" t="str">
        <f>VLOOKUP(A61,'Updated Medical examination'!A60:J2395,8,0)</f>
        <v>No</v>
      </c>
      <c r="H61" s="47">
        <f>VLOOKUP(A61,'Updated Medical examination'!A60:J2395,9,0)</f>
        <v>0</v>
      </c>
      <c r="I61" s="47" t="str">
        <f>VLOOKUP(A61,'Updated Medical examination'!A60:J2395,10,0)</f>
        <v>Yes</v>
      </c>
      <c r="J61" s="47" t="str">
        <f>VLOOKUP(A61,'Updated Medical examination'!A60:J2395,3,0)</f>
        <v>Obesity</v>
      </c>
      <c r="K61" s="47" t="str">
        <f>VLOOKUP(A61,'Updated Medical examination'!A60:J2395,5,0)</f>
        <v>Above Diabetes</v>
      </c>
      <c r="L61" s="54">
        <v>26240</v>
      </c>
      <c r="M61" s="59">
        <v>42644.2</v>
      </c>
      <c r="N61" s="55" t="s">
        <v>16</v>
      </c>
      <c r="O61" s="55" t="s">
        <v>12</v>
      </c>
      <c r="P61" s="55" t="s">
        <v>42</v>
      </c>
      <c r="Q61" s="55">
        <v>51</v>
      </c>
    </row>
    <row r="62" spans="1:17" ht="16.5" thickBot="1" x14ac:dyDescent="0.3">
      <c r="A62" s="58" t="s">
        <v>2312</v>
      </c>
      <c r="B62" s="47" t="s">
        <v>2517</v>
      </c>
      <c r="C62" s="47">
        <f>VLOOKUP(A62,'Updated Medical examination'!A61:J2396,2,FALSE)</f>
        <v>38.06</v>
      </c>
      <c r="D62" s="47">
        <f>VLOOKUP(A62,'Updated Medical examination'!A61:J2396,4,0)</f>
        <v>6.04</v>
      </c>
      <c r="E62" s="47" t="str">
        <f>VLOOKUP(A62,'Updated Medical examination'!A61:J2396,6,0)</f>
        <v>No</v>
      </c>
      <c r="F62" s="47" t="str">
        <f>VLOOKUP(A62,'Updated Medical examination'!A61:J2396,7,0)</f>
        <v>No</v>
      </c>
      <c r="G62" s="47" t="str">
        <f>VLOOKUP(A62,'Updated Medical examination'!A61:J2396,8,0)</f>
        <v>Yes</v>
      </c>
      <c r="H62" s="47">
        <f>VLOOKUP(A62,'Updated Medical examination'!A61:J2396,9,0)</f>
        <v>1</v>
      </c>
      <c r="I62" s="47" t="str">
        <f>VLOOKUP(A62,'Updated Medical examination'!A61:J2396,10,0)</f>
        <v>Yes</v>
      </c>
      <c r="J62" s="47" t="str">
        <f>VLOOKUP(A62,'Updated Medical examination'!A61:J2396,3,0)</f>
        <v>Obesity</v>
      </c>
      <c r="K62" s="47" t="str">
        <f>VLOOKUP(A62,'Updated Medical examination'!A61:J2396,5,0)</f>
        <v>Prediabetes</v>
      </c>
      <c r="L62" s="54">
        <v>29216</v>
      </c>
      <c r="M62" s="59">
        <v>42560.43</v>
      </c>
      <c r="N62" s="55" t="s">
        <v>16</v>
      </c>
      <c r="O62" s="55" t="s">
        <v>12</v>
      </c>
      <c r="P62" s="55" t="s">
        <v>13</v>
      </c>
      <c r="Q62" s="55">
        <v>43</v>
      </c>
    </row>
    <row r="63" spans="1:17" ht="16.5" thickBot="1" x14ac:dyDescent="0.3">
      <c r="A63" s="58" t="s">
        <v>2311</v>
      </c>
      <c r="B63" s="47" t="s">
        <v>2519</v>
      </c>
      <c r="C63" s="47">
        <f>VLOOKUP(A63,'Updated Medical examination'!A62:J2397,2,FALSE)</f>
        <v>51.48</v>
      </c>
      <c r="D63" s="47">
        <f>VLOOKUP(A63,'Updated Medical examination'!A62:J2397,4,0)</f>
        <v>9.33</v>
      </c>
      <c r="E63" s="47" t="str">
        <f>VLOOKUP(A63,'Updated Medical examination'!A62:J2397,6,0)</f>
        <v>Yes</v>
      </c>
      <c r="F63" s="47" t="str">
        <f>VLOOKUP(A63,'Updated Medical examination'!A62:J2397,7,0)</f>
        <v>No</v>
      </c>
      <c r="G63" s="47" t="str">
        <f>VLOOKUP(A63,'Updated Medical examination'!A62:J2397,8,0)</f>
        <v>No</v>
      </c>
      <c r="H63" s="47">
        <f>VLOOKUP(A63,'Updated Medical examination'!A62:J2397,9,0)</f>
        <v>0</v>
      </c>
      <c r="I63" s="47" t="str">
        <f>VLOOKUP(A63,'Updated Medical examination'!A62:J2397,10,0)</f>
        <v>Yes</v>
      </c>
      <c r="J63" s="47" t="str">
        <f>VLOOKUP(A63,'Updated Medical examination'!A62:J2397,3,0)</f>
        <v>Obesity</v>
      </c>
      <c r="K63" s="47" t="str">
        <f>VLOOKUP(A63,'Updated Medical examination'!A62:J2397,5,0)</f>
        <v>Above Diabetes</v>
      </c>
      <c r="L63" s="54">
        <v>24650</v>
      </c>
      <c r="M63" s="59">
        <v>42538.720000000001</v>
      </c>
      <c r="N63" s="55" t="s">
        <v>16</v>
      </c>
      <c r="O63" s="55" t="s">
        <v>12</v>
      </c>
      <c r="P63" s="55" t="s">
        <v>42</v>
      </c>
      <c r="Q63" s="55">
        <v>55</v>
      </c>
    </row>
    <row r="64" spans="1:17" ht="16.5" thickBot="1" x14ac:dyDescent="0.3">
      <c r="A64" s="58" t="s">
        <v>2310</v>
      </c>
      <c r="B64" s="47" t="s">
        <v>2521</v>
      </c>
      <c r="C64" s="47">
        <f>VLOOKUP(A64,'Updated Medical examination'!A63:J2398,2,FALSE)</f>
        <v>52.06</v>
      </c>
      <c r="D64" s="47">
        <f>VLOOKUP(A64,'Updated Medical examination'!A63:J2398,4,0)</f>
        <v>11.47</v>
      </c>
      <c r="E64" s="47" t="str">
        <f>VLOOKUP(A64,'Updated Medical examination'!A63:J2398,6,0)</f>
        <v>No</v>
      </c>
      <c r="F64" s="47" t="str">
        <f>VLOOKUP(A64,'Updated Medical examination'!A63:J2398,7,0)</f>
        <v>No</v>
      </c>
      <c r="G64" s="47" t="str">
        <f>VLOOKUP(A64,'Updated Medical examination'!A63:J2398,8,0)</f>
        <v>No</v>
      </c>
      <c r="H64" s="47">
        <f>VLOOKUP(A64,'Updated Medical examination'!A63:J2398,9,0)</f>
        <v>0</v>
      </c>
      <c r="I64" s="47" t="str">
        <f>VLOOKUP(A64,'Updated Medical examination'!A63:J2398,10,0)</f>
        <v>Yes</v>
      </c>
      <c r="J64" s="47" t="str">
        <f>VLOOKUP(A64,'Updated Medical examination'!A63:J2398,3,0)</f>
        <v>Obesity</v>
      </c>
      <c r="K64" s="47" t="str">
        <f>VLOOKUP(A64,'Updated Medical examination'!A63:J2398,5,0)</f>
        <v>Above Diabetes</v>
      </c>
      <c r="L64" s="54">
        <v>25053</v>
      </c>
      <c r="M64" s="59">
        <v>42478.6</v>
      </c>
      <c r="N64" s="55" t="s">
        <v>16</v>
      </c>
      <c r="O64" s="55" t="s">
        <v>11</v>
      </c>
      <c r="P64" s="55" t="s">
        <v>42</v>
      </c>
      <c r="Q64" s="55">
        <v>54</v>
      </c>
    </row>
    <row r="65" spans="1:17" ht="16.5" thickBot="1" x14ac:dyDescent="0.3">
      <c r="A65" s="58" t="s">
        <v>2309</v>
      </c>
      <c r="B65" s="47" t="s">
        <v>2423</v>
      </c>
      <c r="C65" s="47">
        <f>VLOOKUP(A65,'Updated Medical examination'!A64:J2399,2,FALSE)</f>
        <v>30.684999999999999</v>
      </c>
      <c r="D65" s="47">
        <f>VLOOKUP(A65,'Updated Medical examination'!A64:J2399,4,0)</f>
        <v>7.02</v>
      </c>
      <c r="E65" s="47" t="str">
        <f>VLOOKUP(A65,'Updated Medical examination'!A64:J2399,6,0)</f>
        <v>Yes</v>
      </c>
      <c r="F65" s="47" t="str">
        <f>VLOOKUP(A65,'Updated Medical examination'!A64:J2399,7,0)</f>
        <v>No</v>
      </c>
      <c r="G65" s="47" t="str">
        <f>VLOOKUP(A65,'Updated Medical examination'!A64:J2399,8,0)</f>
        <v>No</v>
      </c>
      <c r="H65" s="47">
        <f>VLOOKUP(A65,'Updated Medical examination'!A64:J2399,9,0)</f>
        <v>0</v>
      </c>
      <c r="I65" s="47" t="str">
        <f>VLOOKUP(A65,'Updated Medical examination'!A64:J2399,10,0)</f>
        <v>Yes</v>
      </c>
      <c r="J65" s="47" t="str">
        <f>VLOOKUP(A65,'Updated Medical examination'!A64:J2399,3,0)</f>
        <v>Obesity</v>
      </c>
      <c r="K65" s="47" t="str">
        <f>VLOOKUP(A65,'Updated Medical examination'!A64:J2399,5,0)</f>
        <v>Above Diabetes</v>
      </c>
      <c r="L65" s="54">
        <v>24651</v>
      </c>
      <c r="M65" s="59">
        <v>42303.69</v>
      </c>
      <c r="N65" s="55" t="s">
        <v>16</v>
      </c>
      <c r="O65" s="55" t="s">
        <v>11</v>
      </c>
      <c r="P65" s="55" t="s">
        <v>168</v>
      </c>
      <c r="Q65" s="55">
        <v>55</v>
      </c>
    </row>
    <row r="66" spans="1:17" ht="16.5" thickBot="1" x14ac:dyDescent="0.3">
      <c r="A66" s="58" t="s">
        <v>2308</v>
      </c>
      <c r="B66" s="47" t="s">
        <v>2524</v>
      </c>
      <c r="C66" s="47">
        <f>VLOOKUP(A66,'Updated Medical examination'!A65:J2400,2,FALSE)</f>
        <v>36.08</v>
      </c>
      <c r="D66" s="47">
        <f>VLOOKUP(A66,'Updated Medical examination'!A65:J2400,4,0)</f>
        <v>8.8000000000000007</v>
      </c>
      <c r="E66" s="47" t="str">
        <f>VLOOKUP(A66,'Updated Medical examination'!A65:J2400,6,0)</f>
        <v>Yes</v>
      </c>
      <c r="F66" s="47" t="str">
        <f>VLOOKUP(A66,'Updated Medical examination'!A65:J2400,7,0)</f>
        <v>No</v>
      </c>
      <c r="G66" s="47" t="str">
        <f>VLOOKUP(A66,'Updated Medical examination'!A65:J2400,8,0)</f>
        <v>No</v>
      </c>
      <c r="H66" s="47">
        <f>VLOOKUP(A66,'Updated Medical examination'!A65:J2400,9,0)</f>
        <v>1</v>
      </c>
      <c r="I66" s="47" t="str">
        <f>VLOOKUP(A66,'Updated Medical examination'!A65:J2400,10,0)</f>
        <v>Yes</v>
      </c>
      <c r="J66" s="47" t="str">
        <f>VLOOKUP(A66,'Updated Medical examination'!A65:J2400,3,0)</f>
        <v>Obesity</v>
      </c>
      <c r="K66" s="47" t="str">
        <f>VLOOKUP(A66,'Updated Medical examination'!A65:J2400,5,0)</f>
        <v>Above Diabetes</v>
      </c>
      <c r="L66" s="54">
        <v>27621</v>
      </c>
      <c r="M66" s="59">
        <v>42211.14</v>
      </c>
      <c r="N66" s="55" t="s">
        <v>16</v>
      </c>
      <c r="O66" s="55" t="s">
        <v>12</v>
      </c>
      <c r="P66" s="55" t="s">
        <v>13</v>
      </c>
      <c r="Q66" s="55">
        <v>47</v>
      </c>
    </row>
    <row r="67" spans="1:17" ht="16.5" thickBot="1" x14ac:dyDescent="0.3">
      <c r="A67" s="58" t="s">
        <v>2307</v>
      </c>
      <c r="B67" s="47" t="s">
        <v>2526</v>
      </c>
      <c r="C67" s="47">
        <f>VLOOKUP(A67,'Updated Medical examination'!A66:J2401,2,FALSE)</f>
        <v>54.99</v>
      </c>
      <c r="D67" s="47">
        <f>VLOOKUP(A67,'Updated Medical examination'!A66:J2401,4,0)</f>
        <v>8.68</v>
      </c>
      <c r="E67" s="47" t="str">
        <f>VLOOKUP(A67,'Updated Medical examination'!A66:J2401,6,0)</f>
        <v>No</v>
      </c>
      <c r="F67" s="47" t="str">
        <f>VLOOKUP(A67,'Updated Medical examination'!A66:J2401,7,0)</f>
        <v>No</v>
      </c>
      <c r="G67" s="47" t="str">
        <f>VLOOKUP(A67,'Updated Medical examination'!A66:J2401,8,0)</f>
        <v>No</v>
      </c>
      <c r="H67" s="47">
        <f>VLOOKUP(A67,'Updated Medical examination'!A66:J2401,9,0)</f>
        <v>2</v>
      </c>
      <c r="I67" s="47" t="str">
        <f>VLOOKUP(A67,'Updated Medical examination'!A66:J2401,10,0)</f>
        <v>Yes</v>
      </c>
      <c r="J67" s="47" t="str">
        <f>VLOOKUP(A67,'Updated Medical examination'!A66:J2401,3,0)</f>
        <v>Obesity</v>
      </c>
      <c r="K67" s="47" t="str">
        <f>VLOOKUP(A67,'Updated Medical examination'!A66:J2401,5,0)</f>
        <v>Above Diabetes</v>
      </c>
      <c r="L67" s="54">
        <v>26925</v>
      </c>
      <c r="M67" s="59">
        <v>42188.15</v>
      </c>
      <c r="N67" s="55" t="s">
        <v>16</v>
      </c>
      <c r="O67" s="55" t="s">
        <v>16</v>
      </c>
      <c r="P67" s="55" t="s">
        <v>42</v>
      </c>
      <c r="Q67" s="55">
        <v>49</v>
      </c>
    </row>
    <row r="68" spans="1:17" ht="16.5" thickBot="1" x14ac:dyDescent="0.3">
      <c r="A68" s="58" t="s">
        <v>2306</v>
      </c>
      <c r="B68" s="47" t="s">
        <v>2528</v>
      </c>
      <c r="C68" s="47">
        <f>VLOOKUP(A68,'Updated Medical examination'!A67:J2402,2,FALSE)</f>
        <v>35.97</v>
      </c>
      <c r="D68" s="47">
        <f>VLOOKUP(A68,'Updated Medical examination'!A67:J2402,4,0)</f>
        <v>6.12</v>
      </c>
      <c r="E68" s="47" t="str">
        <f>VLOOKUP(A68,'Updated Medical examination'!A67:J2402,6,0)</f>
        <v>No</v>
      </c>
      <c r="F68" s="47" t="str">
        <f>VLOOKUP(A68,'Updated Medical examination'!A67:J2402,7,0)</f>
        <v>No</v>
      </c>
      <c r="G68" s="47" t="str">
        <f>VLOOKUP(A68,'Updated Medical examination'!A67:J2402,8,0)</f>
        <v>Yes</v>
      </c>
      <c r="H68" s="47">
        <f>VLOOKUP(A68,'Updated Medical examination'!A67:J2402,9,0)</f>
        <v>1</v>
      </c>
      <c r="I68" s="47" t="str">
        <f>VLOOKUP(A68,'Updated Medical examination'!A67:J2402,10,0)</f>
        <v>Yes</v>
      </c>
      <c r="J68" s="47" t="str">
        <f>VLOOKUP(A68,'Updated Medical examination'!A67:J2402,3,0)</f>
        <v>Obesity</v>
      </c>
      <c r="K68" s="47" t="str">
        <f>VLOOKUP(A68,'Updated Medical examination'!A67:J2402,5,0)</f>
        <v>Prediabetes</v>
      </c>
      <c r="L68" s="54">
        <v>29039</v>
      </c>
      <c r="M68" s="59">
        <v>42124.52</v>
      </c>
      <c r="N68" s="55" t="s">
        <v>16</v>
      </c>
      <c r="O68" s="55" t="s">
        <v>16</v>
      </c>
      <c r="P68" s="55" t="s">
        <v>13</v>
      </c>
      <c r="Q68" s="55">
        <v>43</v>
      </c>
    </row>
    <row r="69" spans="1:17" ht="16.5" thickBot="1" x14ac:dyDescent="0.3">
      <c r="A69" s="58" t="s">
        <v>2305</v>
      </c>
      <c r="B69" s="47" t="s">
        <v>2530</v>
      </c>
      <c r="C69" s="47">
        <f>VLOOKUP(A69,'Updated Medical examination'!A68:J2403,2,FALSE)</f>
        <v>45.54</v>
      </c>
      <c r="D69" s="47">
        <f>VLOOKUP(A69,'Updated Medical examination'!A68:J2403,4,0)</f>
        <v>5.4</v>
      </c>
      <c r="E69" s="47" t="str">
        <f>VLOOKUP(A69,'Updated Medical examination'!A68:J2403,6,0)</f>
        <v>Yes</v>
      </c>
      <c r="F69" s="47" t="str">
        <f>VLOOKUP(A69,'Updated Medical examination'!A68:J2403,7,0)</f>
        <v>No</v>
      </c>
      <c r="G69" s="47" t="str">
        <f>VLOOKUP(A69,'Updated Medical examination'!A68:J2403,8,0)</f>
        <v>Yes</v>
      </c>
      <c r="H69" s="47">
        <f>VLOOKUP(A69,'Updated Medical examination'!A68:J2403,9,0)</f>
        <v>1</v>
      </c>
      <c r="I69" s="47" t="str">
        <f>VLOOKUP(A69,'Updated Medical examination'!A68:J2403,10,0)</f>
        <v>Yes</v>
      </c>
      <c r="J69" s="47" t="str">
        <f>VLOOKUP(A69,'Updated Medical examination'!A68:J2403,3,0)</f>
        <v>Obesity</v>
      </c>
      <c r="K69" s="47" t="str">
        <f>VLOOKUP(A69,'Updated Medical examination'!A68:J2403,5,0)</f>
        <v>Normal</v>
      </c>
      <c r="L69" s="54">
        <v>35773</v>
      </c>
      <c r="M69" s="59">
        <v>42112.24</v>
      </c>
      <c r="N69" s="55" t="s">
        <v>16</v>
      </c>
      <c r="O69" s="55" t="s">
        <v>12</v>
      </c>
      <c r="P69" s="55" t="s">
        <v>13</v>
      </c>
      <c r="Q69" s="55">
        <v>25</v>
      </c>
    </row>
    <row r="70" spans="1:17" ht="16.5" thickBot="1" x14ac:dyDescent="0.3">
      <c r="A70" s="58" t="s">
        <v>2304</v>
      </c>
      <c r="B70" s="47" t="s">
        <v>2532</v>
      </c>
      <c r="C70" s="47">
        <f>VLOOKUP(A70,'Updated Medical examination'!A69:J2404,2,FALSE)</f>
        <v>35.53</v>
      </c>
      <c r="D70" s="47">
        <f>VLOOKUP(A70,'Updated Medical examination'!A69:J2404,4,0)</f>
        <v>4.3600000000000003</v>
      </c>
      <c r="E70" s="47" t="str">
        <f>VLOOKUP(A70,'Updated Medical examination'!A69:J2404,6,0)</f>
        <v>Yes</v>
      </c>
      <c r="F70" s="47" t="str">
        <f>VLOOKUP(A70,'Updated Medical examination'!A69:J2404,7,0)</f>
        <v>No</v>
      </c>
      <c r="G70" s="47" t="str">
        <f>VLOOKUP(A70,'Updated Medical examination'!A69:J2404,8,0)</f>
        <v>No</v>
      </c>
      <c r="H70" s="47">
        <f>VLOOKUP(A70,'Updated Medical examination'!A69:J2404,9,0)</f>
        <v>0</v>
      </c>
      <c r="I70" s="47" t="str">
        <f>VLOOKUP(A70,'Updated Medical examination'!A69:J2404,10,0)</f>
        <v>Yes</v>
      </c>
      <c r="J70" s="47" t="str">
        <f>VLOOKUP(A70,'Updated Medical examination'!A69:J2404,3,0)</f>
        <v>Obesity</v>
      </c>
      <c r="K70" s="47" t="str">
        <f>VLOOKUP(A70,'Updated Medical examination'!A69:J2404,5,0)</f>
        <v>Normal</v>
      </c>
      <c r="L70" s="54">
        <v>28092</v>
      </c>
      <c r="M70" s="59">
        <v>42111.66</v>
      </c>
      <c r="N70" s="55" t="s">
        <v>16</v>
      </c>
      <c r="O70" s="55" t="s">
        <v>16</v>
      </c>
      <c r="P70" s="55" t="s">
        <v>247</v>
      </c>
      <c r="Q70" s="55">
        <v>46</v>
      </c>
    </row>
    <row r="71" spans="1:17" ht="16.5" thickBot="1" x14ac:dyDescent="0.3">
      <c r="A71" s="58" t="s">
        <v>2303</v>
      </c>
      <c r="B71" s="47" t="s">
        <v>2534</v>
      </c>
      <c r="C71" s="47">
        <f>VLOOKUP(A71,'Updated Medical examination'!A70:J2405,2,FALSE)</f>
        <v>30.8</v>
      </c>
      <c r="D71" s="47">
        <f>VLOOKUP(A71,'Updated Medical examination'!A70:J2405,4,0)</f>
        <v>9.77</v>
      </c>
      <c r="E71" s="47" t="str">
        <f>VLOOKUP(A71,'Updated Medical examination'!A70:J2405,6,0)</f>
        <v>No</v>
      </c>
      <c r="F71" s="47" t="str">
        <f>VLOOKUP(A71,'Updated Medical examination'!A70:J2405,7,0)</f>
        <v>No</v>
      </c>
      <c r="G71" s="47" t="str">
        <f>VLOOKUP(A71,'Updated Medical examination'!A70:J2405,8,0)</f>
        <v>No</v>
      </c>
      <c r="H71" s="47">
        <f>VLOOKUP(A71,'Updated Medical examination'!A70:J2405,9,0)</f>
        <v>0</v>
      </c>
      <c r="I71" s="47" t="str">
        <f>VLOOKUP(A71,'Updated Medical examination'!A70:J2405,10,0)</f>
        <v>Yes</v>
      </c>
      <c r="J71" s="47" t="str">
        <f>VLOOKUP(A71,'Updated Medical examination'!A70:J2405,3,0)</f>
        <v>Obesity</v>
      </c>
      <c r="K71" s="47" t="str">
        <f>VLOOKUP(A71,'Updated Medical examination'!A70:J2405,5,0)</f>
        <v>Above Diabetes</v>
      </c>
      <c r="L71" s="54">
        <v>25191</v>
      </c>
      <c r="M71" s="59">
        <v>41999.519999999997</v>
      </c>
      <c r="N71" s="55" t="s">
        <v>16</v>
      </c>
      <c r="O71" s="55" t="s">
        <v>12</v>
      </c>
      <c r="P71" s="55" t="s">
        <v>13</v>
      </c>
      <c r="Q71" s="55">
        <v>54</v>
      </c>
    </row>
    <row r="72" spans="1:17" ht="16.5" thickBot="1" x14ac:dyDescent="0.3">
      <c r="A72" s="58" t="s">
        <v>2302</v>
      </c>
      <c r="B72" s="47" t="s">
        <v>2536</v>
      </c>
      <c r="C72" s="47">
        <f>VLOOKUP(A72,'Updated Medical examination'!A71:J2406,2,FALSE)</f>
        <v>38.39</v>
      </c>
      <c r="D72" s="47">
        <f>VLOOKUP(A72,'Updated Medical examination'!A71:J2406,4,0)</f>
        <v>4.25</v>
      </c>
      <c r="E72" s="47" t="str">
        <f>VLOOKUP(A72,'Updated Medical examination'!A71:J2406,6,0)</f>
        <v>No</v>
      </c>
      <c r="F72" s="47" t="str">
        <f>VLOOKUP(A72,'Updated Medical examination'!A71:J2406,7,0)</f>
        <v>No</v>
      </c>
      <c r="G72" s="47" t="str">
        <f>VLOOKUP(A72,'Updated Medical examination'!A71:J2406,8,0)</f>
        <v>No</v>
      </c>
      <c r="H72" s="47">
        <f>VLOOKUP(A72,'Updated Medical examination'!A71:J2406,9,0)</f>
        <v>1</v>
      </c>
      <c r="I72" s="47" t="str">
        <f>VLOOKUP(A72,'Updated Medical examination'!A71:J2406,10,0)</f>
        <v>Yes</v>
      </c>
      <c r="J72" s="47" t="str">
        <f>VLOOKUP(A72,'Updated Medical examination'!A71:J2406,3,0)</f>
        <v>Obesity</v>
      </c>
      <c r="K72" s="47" t="str">
        <f>VLOOKUP(A72,'Updated Medical examination'!A71:J2406,5,0)</f>
        <v>Normal</v>
      </c>
      <c r="L72" s="54">
        <v>30996</v>
      </c>
      <c r="M72" s="59">
        <v>41949.24</v>
      </c>
      <c r="N72" s="55" t="s">
        <v>16</v>
      </c>
      <c r="O72" s="55" t="s">
        <v>16</v>
      </c>
      <c r="P72" s="55" t="s">
        <v>13</v>
      </c>
      <c r="Q72" s="55">
        <v>38</v>
      </c>
    </row>
    <row r="73" spans="1:17" ht="16.5" thickBot="1" x14ac:dyDescent="0.3">
      <c r="A73" s="58" t="s">
        <v>2301</v>
      </c>
      <c r="B73" s="47" t="s">
        <v>2538</v>
      </c>
      <c r="C73" s="47">
        <f>VLOOKUP(A73,'Updated Medical examination'!A72:J2407,2,FALSE)</f>
        <v>32.299999999999997</v>
      </c>
      <c r="D73" s="47">
        <f>VLOOKUP(A73,'Updated Medical examination'!A72:J2407,4,0)</f>
        <v>4.76</v>
      </c>
      <c r="E73" s="47" t="str">
        <f>VLOOKUP(A73,'Updated Medical examination'!A72:J2407,6,0)</f>
        <v>No</v>
      </c>
      <c r="F73" s="47" t="str">
        <f>VLOOKUP(A73,'Updated Medical examination'!A72:J2407,7,0)</f>
        <v>No</v>
      </c>
      <c r="G73" s="47" t="str">
        <f>VLOOKUP(A73,'Updated Medical examination'!A72:J2407,8,0)</f>
        <v>No</v>
      </c>
      <c r="H73" s="47">
        <f>VLOOKUP(A73,'Updated Medical examination'!A72:J2407,9,0)</f>
        <v>2</v>
      </c>
      <c r="I73" s="47" t="str">
        <f>VLOOKUP(A73,'Updated Medical examination'!A72:J2407,10,0)</f>
        <v>Yes</v>
      </c>
      <c r="J73" s="47" t="str">
        <f>VLOOKUP(A73,'Updated Medical examination'!A72:J2407,3,0)</f>
        <v>Obesity</v>
      </c>
      <c r="K73" s="47" t="str">
        <f>VLOOKUP(A73,'Updated Medical examination'!A72:J2407,5,0)</f>
        <v>Normal</v>
      </c>
      <c r="L73" s="54">
        <v>26458</v>
      </c>
      <c r="M73" s="59">
        <v>41919.1</v>
      </c>
      <c r="N73" s="55" t="s">
        <v>16</v>
      </c>
      <c r="O73" s="55" t="s">
        <v>16</v>
      </c>
      <c r="P73" s="55" t="s">
        <v>168</v>
      </c>
      <c r="Q73" s="55">
        <v>51</v>
      </c>
    </row>
    <row r="74" spans="1:17" ht="16.5" thickBot="1" x14ac:dyDescent="0.3">
      <c r="A74" s="58" t="s">
        <v>2300</v>
      </c>
      <c r="B74" s="47" t="s">
        <v>2541</v>
      </c>
      <c r="C74" s="47">
        <f>VLOOKUP(A74,'Updated Medical examination'!A73:J2408,2,FALSE)</f>
        <v>48.8</v>
      </c>
      <c r="D74" s="47">
        <f>VLOOKUP(A74,'Updated Medical examination'!A73:J2408,4,0)</f>
        <v>6.22</v>
      </c>
      <c r="E74" s="47" t="str">
        <f>VLOOKUP(A74,'Updated Medical examination'!A73:J2408,6,0)</f>
        <v>Yes</v>
      </c>
      <c r="F74" s="47" t="str">
        <f>VLOOKUP(A74,'Updated Medical examination'!A73:J2408,7,0)</f>
        <v>No</v>
      </c>
      <c r="G74" s="47" t="str">
        <f>VLOOKUP(A74,'Updated Medical examination'!A73:J2408,8,0)</f>
        <v>No</v>
      </c>
      <c r="H74" s="47">
        <f>VLOOKUP(A74,'Updated Medical examination'!A73:J2408,9,0)</f>
        <v>2</v>
      </c>
      <c r="I74" s="47" t="str">
        <f>VLOOKUP(A74,'Updated Medical examination'!A73:J2408,10,0)</f>
        <v>Yes</v>
      </c>
      <c r="J74" s="47" t="str">
        <f>VLOOKUP(A74,'Updated Medical examination'!A73:J2408,3,0)</f>
        <v>Obesity</v>
      </c>
      <c r="K74" s="47" t="str">
        <f>VLOOKUP(A74,'Updated Medical examination'!A73:J2408,5,0)</f>
        <v>Prediabetes</v>
      </c>
      <c r="L74" s="54">
        <v>24371</v>
      </c>
      <c r="M74" s="59">
        <v>41886.54</v>
      </c>
      <c r="N74" s="55" t="s">
        <v>16</v>
      </c>
      <c r="O74" s="55" t="s">
        <v>12</v>
      </c>
      <c r="P74" s="55" t="s">
        <v>42</v>
      </c>
      <c r="Q74" s="55">
        <v>56</v>
      </c>
    </row>
    <row r="75" spans="1:17" ht="16.5" thickBot="1" x14ac:dyDescent="0.3">
      <c r="A75" s="58" t="s">
        <v>2299</v>
      </c>
      <c r="B75" s="47" t="s">
        <v>2543</v>
      </c>
      <c r="C75" s="47">
        <f>VLOOKUP(A75,'Updated Medical examination'!A74:J2409,2,FALSE)</f>
        <v>45.5</v>
      </c>
      <c r="D75" s="47">
        <f>VLOOKUP(A75,'Updated Medical examination'!A74:J2409,4,0)</f>
        <v>7.96</v>
      </c>
      <c r="E75" s="47" t="str">
        <f>VLOOKUP(A75,'Updated Medical examination'!A74:J2409,6,0)</f>
        <v>No</v>
      </c>
      <c r="F75" s="47" t="str">
        <f>VLOOKUP(A75,'Updated Medical examination'!A74:J2409,7,0)</f>
        <v>No</v>
      </c>
      <c r="G75" s="47" t="str">
        <f>VLOOKUP(A75,'Updated Medical examination'!A74:J2409,8,0)</f>
        <v>No</v>
      </c>
      <c r="H75" s="47">
        <f>VLOOKUP(A75,'Updated Medical examination'!A74:J2409,9,0)</f>
        <v>0</v>
      </c>
      <c r="I75" s="47" t="str">
        <f>VLOOKUP(A75,'Updated Medical examination'!A74:J2409,10,0)</f>
        <v>Yes</v>
      </c>
      <c r="J75" s="47" t="str">
        <f>VLOOKUP(A75,'Updated Medical examination'!A74:J2409,3,0)</f>
        <v>Obesity</v>
      </c>
      <c r="K75" s="47" t="str">
        <f>VLOOKUP(A75,'Updated Medical examination'!A74:J2409,5,0)</f>
        <v>Above Diabetes</v>
      </c>
      <c r="L75" s="54">
        <v>22911</v>
      </c>
      <c r="M75" s="59">
        <v>41794.629999999997</v>
      </c>
      <c r="N75" s="55" t="s">
        <v>16</v>
      </c>
      <c r="O75" s="55" t="s">
        <v>12</v>
      </c>
      <c r="P75" s="55" t="s">
        <v>42</v>
      </c>
      <c r="Q75" s="55">
        <v>60</v>
      </c>
    </row>
    <row r="76" spans="1:17" ht="16.5" thickBot="1" x14ac:dyDescent="0.3">
      <c r="A76" s="58" t="s">
        <v>2298</v>
      </c>
      <c r="B76" s="47" t="s">
        <v>2545</v>
      </c>
      <c r="C76" s="47">
        <f>VLOOKUP(A76,'Updated Medical examination'!A75:J2410,2,FALSE)</f>
        <v>53.61</v>
      </c>
      <c r="D76" s="47">
        <f>VLOOKUP(A76,'Updated Medical examination'!A75:J2410,4,0)</f>
        <v>10.92</v>
      </c>
      <c r="E76" s="47" t="str">
        <f>VLOOKUP(A76,'Updated Medical examination'!A75:J2410,6,0)</f>
        <v>Yes</v>
      </c>
      <c r="F76" s="47" t="str">
        <f>VLOOKUP(A76,'Updated Medical examination'!A75:J2410,7,0)</f>
        <v>No</v>
      </c>
      <c r="G76" s="47" t="str">
        <f>VLOOKUP(A76,'Updated Medical examination'!A75:J2410,8,0)</f>
        <v>No</v>
      </c>
      <c r="H76" s="47">
        <f>VLOOKUP(A76,'Updated Medical examination'!A75:J2410,9,0)</f>
        <v>1</v>
      </c>
      <c r="I76" s="47" t="str">
        <f>VLOOKUP(A76,'Updated Medical examination'!A75:J2410,10,0)</f>
        <v>Yes</v>
      </c>
      <c r="J76" s="47" t="str">
        <f>VLOOKUP(A76,'Updated Medical examination'!A75:J2410,3,0)</f>
        <v>Obesity</v>
      </c>
      <c r="K76" s="47" t="str">
        <f>VLOOKUP(A76,'Updated Medical examination'!A75:J2410,5,0)</f>
        <v>Above Diabetes</v>
      </c>
      <c r="L76" s="54">
        <v>27666</v>
      </c>
      <c r="M76" s="59">
        <v>41681.86</v>
      </c>
      <c r="N76" s="55" t="s">
        <v>16</v>
      </c>
      <c r="O76" s="55" t="s">
        <v>16</v>
      </c>
      <c r="P76" s="55" t="s">
        <v>42</v>
      </c>
      <c r="Q76" s="55">
        <v>47</v>
      </c>
    </row>
    <row r="77" spans="1:17" ht="16.5" thickBot="1" x14ac:dyDescent="0.3">
      <c r="A77" s="58" t="s">
        <v>2297</v>
      </c>
      <c r="B77" s="47" t="s">
        <v>2547</v>
      </c>
      <c r="C77" s="47">
        <f>VLOOKUP(A77,'Updated Medical examination'!A76:J2411,2,FALSE)</f>
        <v>36.19</v>
      </c>
      <c r="D77" s="47">
        <f>VLOOKUP(A77,'Updated Medical examination'!A76:J2411,4,0)</f>
        <v>11.51</v>
      </c>
      <c r="E77" s="47" t="str">
        <f>VLOOKUP(A77,'Updated Medical examination'!A76:J2411,6,0)</f>
        <v>Yes</v>
      </c>
      <c r="F77" s="47" t="str">
        <f>VLOOKUP(A77,'Updated Medical examination'!A76:J2411,7,0)</f>
        <v>No</v>
      </c>
      <c r="G77" s="47" t="str">
        <f>VLOOKUP(A77,'Updated Medical examination'!A76:J2411,8,0)</f>
        <v>No</v>
      </c>
      <c r="H77" s="47">
        <f>VLOOKUP(A77,'Updated Medical examination'!A76:J2411,9,0)</f>
        <v>1</v>
      </c>
      <c r="I77" s="47" t="str">
        <f>VLOOKUP(A77,'Updated Medical examination'!A76:J2411,10,0)</f>
        <v>Yes</v>
      </c>
      <c r="J77" s="47" t="str">
        <f>VLOOKUP(A77,'Updated Medical examination'!A76:J2411,3,0)</f>
        <v>Obesity</v>
      </c>
      <c r="K77" s="47" t="str">
        <f>VLOOKUP(A77,'Updated Medical examination'!A76:J2411,5,0)</f>
        <v>Above Diabetes</v>
      </c>
      <c r="L77" s="54">
        <v>27712</v>
      </c>
      <c r="M77" s="59">
        <v>41676.080000000002</v>
      </c>
      <c r="N77" s="55" t="s">
        <v>16</v>
      </c>
      <c r="O77" s="55" t="s">
        <v>11</v>
      </c>
      <c r="P77" s="55" t="s">
        <v>13</v>
      </c>
      <c r="Q77" s="55">
        <v>47</v>
      </c>
    </row>
    <row r="78" spans="1:17" ht="16.5" thickBot="1" x14ac:dyDescent="0.3">
      <c r="A78" s="58" t="s">
        <v>2296</v>
      </c>
      <c r="B78" s="47" t="s">
        <v>2549</v>
      </c>
      <c r="C78" s="47">
        <f>VLOOKUP(A78,'Updated Medical examination'!A77:J2412,2,FALSE)</f>
        <v>34.6</v>
      </c>
      <c r="D78" s="47">
        <f>VLOOKUP(A78,'Updated Medical examination'!A77:J2412,4,0)</f>
        <v>5.99</v>
      </c>
      <c r="E78" s="47" t="str">
        <f>VLOOKUP(A78,'Updated Medical examination'!A77:J2412,6,0)</f>
        <v>Yes</v>
      </c>
      <c r="F78" s="47" t="str">
        <f>VLOOKUP(A78,'Updated Medical examination'!A77:J2412,7,0)</f>
        <v>No</v>
      </c>
      <c r="G78" s="47" t="str">
        <f>VLOOKUP(A78,'Updated Medical examination'!A77:J2412,8,0)</f>
        <v>No</v>
      </c>
      <c r="H78" s="47">
        <f>VLOOKUP(A78,'Updated Medical examination'!A77:J2412,9,0)</f>
        <v>0</v>
      </c>
      <c r="I78" s="47" t="str">
        <f>VLOOKUP(A78,'Updated Medical examination'!A77:J2412,10,0)</f>
        <v>Yes</v>
      </c>
      <c r="J78" s="47" t="str">
        <f>VLOOKUP(A78,'Updated Medical examination'!A77:J2412,3,0)</f>
        <v>Obesity</v>
      </c>
      <c r="K78" s="47" t="str">
        <f>VLOOKUP(A78,'Updated Medical examination'!A77:J2412,5,0)</f>
        <v>Prediabetes</v>
      </c>
      <c r="L78" s="54">
        <v>28062</v>
      </c>
      <c r="M78" s="59">
        <v>41661.599999999999</v>
      </c>
      <c r="N78" s="55" t="s">
        <v>16</v>
      </c>
      <c r="O78" s="55" t="s">
        <v>12</v>
      </c>
      <c r="P78" s="55" t="s">
        <v>42</v>
      </c>
      <c r="Q78" s="55">
        <v>46</v>
      </c>
    </row>
    <row r="79" spans="1:17" ht="16.5" thickBot="1" x14ac:dyDescent="0.3">
      <c r="A79" s="58" t="s">
        <v>2295</v>
      </c>
      <c r="B79" s="47" t="s">
        <v>2551</v>
      </c>
      <c r="C79" s="47">
        <f>VLOOKUP(A79,'Updated Medical examination'!A78:J2413,2,FALSE)</f>
        <v>54.12</v>
      </c>
      <c r="D79" s="47">
        <f>VLOOKUP(A79,'Updated Medical examination'!A78:J2413,4,0)</f>
        <v>11.57</v>
      </c>
      <c r="E79" s="47" t="str">
        <f>VLOOKUP(A79,'Updated Medical examination'!A78:J2413,6,0)</f>
        <v>No</v>
      </c>
      <c r="F79" s="47" t="str">
        <f>VLOOKUP(A79,'Updated Medical examination'!A78:J2413,7,0)</f>
        <v>No</v>
      </c>
      <c r="G79" s="47" t="str">
        <f>VLOOKUP(A79,'Updated Medical examination'!A78:J2413,8,0)</f>
        <v>No</v>
      </c>
      <c r="H79" s="47">
        <f>VLOOKUP(A79,'Updated Medical examination'!A78:J2413,9,0)</f>
        <v>0</v>
      </c>
      <c r="I79" s="47" t="str">
        <f>VLOOKUP(A79,'Updated Medical examination'!A78:J2413,10,0)</f>
        <v>Yes</v>
      </c>
      <c r="J79" s="47" t="str">
        <f>VLOOKUP(A79,'Updated Medical examination'!A78:J2413,3,0)</f>
        <v>Obesity</v>
      </c>
      <c r="K79" s="47" t="str">
        <f>VLOOKUP(A79,'Updated Medical examination'!A78:J2413,5,0)</f>
        <v>Above Diabetes</v>
      </c>
      <c r="L79" s="54">
        <v>27357</v>
      </c>
      <c r="M79" s="59">
        <v>41636.199999999997</v>
      </c>
      <c r="N79" s="55" t="s">
        <v>16</v>
      </c>
      <c r="O79" s="55" t="s">
        <v>16</v>
      </c>
      <c r="P79" s="55" t="s">
        <v>42</v>
      </c>
      <c r="Q79" s="55">
        <v>48</v>
      </c>
    </row>
    <row r="80" spans="1:17" ht="16.5" thickBot="1" x14ac:dyDescent="0.3">
      <c r="A80" s="58" t="s">
        <v>2294</v>
      </c>
      <c r="B80" s="47" t="s">
        <v>2553</v>
      </c>
      <c r="C80" s="47">
        <f>VLOOKUP(A80,'Updated Medical examination'!A79:J2414,2,FALSE)</f>
        <v>48.82</v>
      </c>
      <c r="D80" s="47">
        <f>VLOOKUP(A80,'Updated Medical examination'!A79:J2414,4,0)</f>
        <v>6.67</v>
      </c>
      <c r="E80" s="47" t="str">
        <f>VLOOKUP(A80,'Updated Medical examination'!A79:J2414,6,0)</f>
        <v>Yes</v>
      </c>
      <c r="F80" s="47" t="str">
        <f>VLOOKUP(A80,'Updated Medical examination'!A79:J2414,7,0)</f>
        <v>No</v>
      </c>
      <c r="G80" s="47" t="str">
        <f>VLOOKUP(A80,'Updated Medical examination'!A79:J2414,8,0)</f>
        <v>No</v>
      </c>
      <c r="H80" s="47">
        <f>VLOOKUP(A80,'Updated Medical examination'!A79:J2414,9,0)</f>
        <v>0</v>
      </c>
      <c r="I80" s="47" t="str">
        <f>VLOOKUP(A80,'Updated Medical examination'!A79:J2414,10,0)</f>
        <v>Yes</v>
      </c>
      <c r="J80" s="47" t="str">
        <f>VLOOKUP(A80,'Updated Medical examination'!A79:J2414,3,0)</f>
        <v>Obesity</v>
      </c>
      <c r="K80" s="47" t="str">
        <f>VLOOKUP(A80,'Updated Medical examination'!A79:J2414,5,0)</f>
        <v>Above Diabetes</v>
      </c>
      <c r="L80" s="54">
        <v>24828</v>
      </c>
      <c r="M80" s="59">
        <v>41505.15</v>
      </c>
      <c r="N80" s="55" t="s">
        <v>16</v>
      </c>
      <c r="O80" s="55" t="s">
        <v>11</v>
      </c>
      <c r="P80" s="55" t="s">
        <v>42</v>
      </c>
      <c r="Q80" s="55">
        <v>55</v>
      </c>
    </row>
    <row r="81" spans="1:17" ht="16.5" thickBot="1" x14ac:dyDescent="0.3">
      <c r="A81" s="58" t="s">
        <v>2293</v>
      </c>
      <c r="B81" s="47" t="s">
        <v>2555</v>
      </c>
      <c r="C81" s="47">
        <f>VLOOKUP(A81,'Updated Medical examination'!A80:J2415,2,FALSE)</f>
        <v>51.01</v>
      </c>
      <c r="D81" s="47">
        <f>VLOOKUP(A81,'Updated Medical examination'!A80:J2415,4,0)</f>
        <v>9.1999999999999993</v>
      </c>
      <c r="E81" s="47" t="str">
        <f>VLOOKUP(A81,'Updated Medical examination'!A80:J2415,6,0)</f>
        <v>No</v>
      </c>
      <c r="F81" s="47" t="str">
        <f>VLOOKUP(A81,'Updated Medical examination'!A80:J2415,7,0)</f>
        <v>No</v>
      </c>
      <c r="G81" s="47" t="str">
        <f>VLOOKUP(A81,'Updated Medical examination'!A80:J2415,8,0)</f>
        <v>No</v>
      </c>
      <c r="H81" s="47">
        <f>VLOOKUP(A81,'Updated Medical examination'!A80:J2415,9,0)</f>
        <v>0</v>
      </c>
      <c r="I81" s="47" t="str">
        <f>VLOOKUP(A81,'Updated Medical examination'!A80:J2415,10,0)</f>
        <v>Yes</v>
      </c>
      <c r="J81" s="47" t="str">
        <f>VLOOKUP(A81,'Updated Medical examination'!A80:J2415,3,0)</f>
        <v>Obesity</v>
      </c>
      <c r="K81" s="47" t="str">
        <f>VLOOKUP(A81,'Updated Medical examination'!A80:J2415,5,0)</f>
        <v>Above Diabetes</v>
      </c>
      <c r="L81" s="54">
        <v>26222</v>
      </c>
      <c r="M81" s="59">
        <v>41351.879999999997</v>
      </c>
      <c r="N81" s="55" t="s">
        <v>16</v>
      </c>
      <c r="O81" s="55" t="s">
        <v>11</v>
      </c>
      <c r="P81" s="55" t="s">
        <v>42</v>
      </c>
      <c r="Q81" s="55">
        <v>51</v>
      </c>
    </row>
    <row r="82" spans="1:17" ht="16.5" thickBot="1" x14ac:dyDescent="0.3">
      <c r="A82" s="58" t="s">
        <v>2292</v>
      </c>
      <c r="B82" s="47" t="s">
        <v>2557</v>
      </c>
      <c r="C82" s="47">
        <f>VLOOKUP(A82,'Updated Medical examination'!A81:J2416,2,FALSE)</f>
        <v>45.65</v>
      </c>
      <c r="D82" s="47">
        <f>VLOOKUP(A82,'Updated Medical examination'!A81:J2416,4,0)</f>
        <v>5.1100000000000003</v>
      </c>
      <c r="E82" s="47" t="str">
        <f>VLOOKUP(A82,'Updated Medical examination'!A81:J2416,6,0)</f>
        <v>Yes</v>
      </c>
      <c r="F82" s="47" t="str">
        <f>VLOOKUP(A82,'Updated Medical examination'!A81:J2416,7,0)</f>
        <v>No</v>
      </c>
      <c r="G82" s="47" t="str">
        <f>VLOOKUP(A82,'Updated Medical examination'!A81:J2416,8,0)</f>
        <v>No</v>
      </c>
      <c r="H82" s="47">
        <f>VLOOKUP(A82,'Updated Medical examination'!A81:J2416,9,0)</f>
        <v>1</v>
      </c>
      <c r="I82" s="47" t="str">
        <f>VLOOKUP(A82,'Updated Medical examination'!A81:J2416,10,0)</f>
        <v>Yes</v>
      </c>
      <c r="J82" s="47" t="str">
        <f>VLOOKUP(A82,'Updated Medical examination'!A81:J2416,3,0)</f>
        <v>Obesity</v>
      </c>
      <c r="K82" s="47" t="str">
        <f>VLOOKUP(A82,'Updated Medical examination'!A81:J2416,5,0)</f>
        <v>Normal</v>
      </c>
      <c r="L82" s="54">
        <v>23657</v>
      </c>
      <c r="M82" s="59">
        <v>41331.79</v>
      </c>
      <c r="N82" s="55" t="s">
        <v>16</v>
      </c>
      <c r="O82" s="55" t="s">
        <v>11</v>
      </c>
      <c r="P82" s="55" t="s">
        <v>42</v>
      </c>
      <c r="Q82" s="55">
        <v>58</v>
      </c>
    </row>
    <row r="83" spans="1:17" ht="16.5" thickBot="1" x14ac:dyDescent="0.3">
      <c r="A83" s="58" t="s">
        <v>2291</v>
      </c>
      <c r="B83" s="47" t="s">
        <v>2559</v>
      </c>
      <c r="C83" s="47">
        <f>VLOOKUP(A83,'Updated Medical examination'!A82:J2417,2,FALSE)</f>
        <v>52.9</v>
      </c>
      <c r="D83" s="47">
        <f>VLOOKUP(A83,'Updated Medical examination'!A82:J2417,4,0)</f>
        <v>5.34</v>
      </c>
      <c r="E83" s="47" t="str">
        <f>VLOOKUP(A83,'Updated Medical examination'!A82:J2417,6,0)</f>
        <v>No</v>
      </c>
      <c r="F83" s="47" t="str">
        <f>VLOOKUP(A83,'Updated Medical examination'!A82:J2417,7,0)</f>
        <v>No</v>
      </c>
      <c r="G83" s="47" t="str">
        <f>VLOOKUP(A83,'Updated Medical examination'!A82:J2417,8,0)</f>
        <v>No</v>
      </c>
      <c r="H83" s="47">
        <f>VLOOKUP(A83,'Updated Medical examination'!A82:J2417,9,0)</f>
        <v>0</v>
      </c>
      <c r="I83" s="47" t="str">
        <f>VLOOKUP(A83,'Updated Medical examination'!A82:J2417,10,0)</f>
        <v>Yes</v>
      </c>
      <c r="J83" s="47" t="str">
        <f>VLOOKUP(A83,'Updated Medical examination'!A82:J2417,3,0)</f>
        <v>Obesity</v>
      </c>
      <c r="K83" s="47" t="str">
        <f>VLOOKUP(A83,'Updated Medical examination'!A82:J2417,5,0)</f>
        <v>Normal</v>
      </c>
      <c r="L83" s="54">
        <v>28364</v>
      </c>
      <c r="M83" s="59">
        <v>41271.5</v>
      </c>
      <c r="N83" s="55" t="s">
        <v>16</v>
      </c>
      <c r="O83" s="55" t="s">
        <v>11</v>
      </c>
      <c r="P83" s="55" t="s">
        <v>42</v>
      </c>
      <c r="Q83" s="55">
        <v>45</v>
      </c>
    </row>
    <row r="84" spans="1:17" ht="16.5" thickBot="1" x14ac:dyDescent="0.3">
      <c r="A84" s="58" t="s">
        <v>2290</v>
      </c>
      <c r="B84" s="47" t="s">
        <v>2561</v>
      </c>
      <c r="C84" s="47">
        <f>VLOOKUP(A84,'Updated Medical examination'!A83:J2418,2,FALSE)</f>
        <v>45.41</v>
      </c>
      <c r="D84" s="47">
        <f>VLOOKUP(A84,'Updated Medical examination'!A83:J2418,4,0)</f>
        <v>4.03</v>
      </c>
      <c r="E84" s="47" t="str">
        <f>VLOOKUP(A84,'Updated Medical examination'!A83:J2418,6,0)</f>
        <v>Yes</v>
      </c>
      <c r="F84" s="47" t="str">
        <f>VLOOKUP(A84,'Updated Medical examination'!A83:J2418,7,0)</f>
        <v>No</v>
      </c>
      <c r="G84" s="47" t="str">
        <f>VLOOKUP(A84,'Updated Medical examination'!A83:J2418,8,0)</f>
        <v>No</v>
      </c>
      <c r="H84" s="47">
        <f>VLOOKUP(A84,'Updated Medical examination'!A83:J2418,9,0)</f>
        <v>1</v>
      </c>
      <c r="I84" s="47" t="str">
        <f>VLOOKUP(A84,'Updated Medical examination'!A83:J2418,10,0)</f>
        <v>Yes</v>
      </c>
      <c r="J84" s="47" t="str">
        <f>VLOOKUP(A84,'Updated Medical examination'!A83:J2418,3,0)</f>
        <v>Obesity</v>
      </c>
      <c r="K84" s="47" t="str">
        <f>VLOOKUP(A84,'Updated Medical examination'!A83:J2418,5,0)</f>
        <v>Normal</v>
      </c>
      <c r="L84" s="54">
        <v>23534</v>
      </c>
      <c r="M84" s="59">
        <v>41250.39</v>
      </c>
      <c r="N84" s="55" t="s">
        <v>16</v>
      </c>
      <c r="O84" s="55" t="s">
        <v>12</v>
      </c>
      <c r="P84" s="55" t="s">
        <v>42</v>
      </c>
      <c r="Q84" s="55">
        <v>59</v>
      </c>
    </row>
    <row r="85" spans="1:17" ht="16.5" thickBot="1" x14ac:dyDescent="0.3">
      <c r="A85" s="58" t="s">
        <v>2289</v>
      </c>
      <c r="B85" s="47" t="s">
        <v>2563</v>
      </c>
      <c r="C85" s="47">
        <f>VLOOKUP(A85,'Updated Medical examination'!A84:J2419,2,FALSE)</f>
        <v>49.41</v>
      </c>
      <c r="D85" s="47">
        <f>VLOOKUP(A85,'Updated Medical examination'!A84:J2419,4,0)</f>
        <v>4.2300000000000004</v>
      </c>
      <c r="E85" s="47" t="str">
        <f>VLOOKUP(A85,'Updated Medical examination'!A84:J2419,6,0)</f>
        <v>Yes</v>
      </c>
      <c r="F85" s="47" t="str">
        <f>VLOOKUP(A85,'Updated Medical examination'!A84:J2419,7,0)</f>
        <v>No</v>
      </c>
      <c r="G85" s="47" t="str">
        <f>VLOOKUP(A85,'Updated Medical examination'!A84:J2419,8,0)</f>
        <v>Yes</v>
      </c>
      <c r="H85" s="47">
        <f>VLOOKUP(A85,'Updated Medical examination'!A84:J2419,9,0)</f>
        <v>1</v>
      </c>
      <c r="I85" s="47" t="str">
        <f>VLOOKUP(A85,'Updated Medical examination'!A84:J2419,10,0)</f>
        <v>Yes</v>
      </c>
      <c r="J85" s="47" t="str">
        <f>VLOOKUP(A85,'Updated Medical examination'!A84:J2419,3,0)</f>
        <v>Obesity</v>
      </c>
      <c r="K85" s="47" t="str">
        <f>VLOOKUP(A85,'Updated Medical examination'!A84:J2419,5,0)</f>
        <v>Normal</v>
      </c>
      <c r="L85" s="54">
        <v>25423</v>
      </c>
      <c r="M85" s="59">
        <v>41191.57</v>
      </c>
      <c r="N85" s="55" t="s">
        <v>16</v>
      </c>
      <c r="O85" s="55" t="s">
        <v>11</v>
      </c>
      <c r="P85" s="55" t="s">
        <v>42</v>
      </c>
      <c r="Q85" s="55">
        <v>53</v>
      </c>
    </row>
    <row r="86" spans="1:17" ht="16.5" thickBot="1" x14ac:dyDescent="0.3">
      <c r="A86" s="58" t="s">
        <v>2288</v>
      </c>
      <c r="B86" s="47" t="s">
        <v>2565</v>
      </c>
      <c r="C86" s="47">
        <f>VLOOKUP(A86,'Updated Medical examination'!A85:J2420,2,FALSE)</f>
        <v>31.824999999999999</v>
      </c>
      <c r="D86" s="47">
        <f>VLOOKUP(A86,'Updated Medical examination'!A85:J2420,4,0)</f>
        <v>4.0599999999999996</v>
      </c>
      <c r="E86" s="47" t="str">
        <f>VLOOKUP(A86,'Updated Medical examination'!A85:J2420,6,0)</f>
        <v>No</v>
      </c>
      <c r="F86" s="47" t="str">
        <f>VLOOKUP(A86,'Updated Medical examination'!A85:J2420,7,0)</f>
        <v>No</v>
      </c>
      <c r="G86" s="47" t="str">
        <f>VLOOKUP(A86,'Updated Medical examination'!A85:J2420,8,0)</f>
        <v>No</v>
      </c>
      <c r="H86" s="47">
        <f>VLOOKUP(A86,'Updated Medical examination'!A85:J2420,9,0)</f>
        <v>2</v>
      </c>
      <c r="I86" s="47" t="str">
        <f>VLOOKUP(A86,'Updated Medical examination'!A85:J2420,10,0)</f>
        <v>Yes</v>
      </c>
      <c r="J86" s="47" t="str">
        <f>VLOOKUP(A86,'Updated Medical examination'!A85:J2420,3,0)</f>
        <v>Obesity</v>
      </c>
      <c r="K86" s="47" t="str">
        <f>VLOOKUP(A86,'Updated Medical examination'!A85:J2420,5,0)</f>
        <v>Normal</v>
      </c>
      <c r="L86" s="54">
        <v>26548</v>
      </c>
      <c r="M86" s="59">
        <v>41097.160000000003</v>
      </c>
      <c r="N86" s="55" t="s">
        <v>16</v>
      </c>
      <c r="O86" s="55" t="s">
        <v>12</v>
      </c>
      <c r="P86" s="55" t="s">
        <v>168</v>
      </c>
      <c r="Q86" s="55">
        <v>50</v>
      </c>
    </row>
    <row r="87" spans="1:17" ht="16.5" thickBot="1" x14ac:dyDescent="0.3">
      <c r="A87" s="58" t="s">
        <v>2287</v>
      </c>
      <c r="B87" s="47" t="s">
        <v>2567</v>
      </c>
      <c r="C87" s="47">
        <f>VLOOKUP(A87,'Updated Medical examination'!A86:J2421,2,FALSE)</f>
        <v>51.28</v>
      </c>
      <c r="D87" s="47">
        <f>VLOOKUP(A87,'Updated Medical examination'!A86:J2421,4,0)</f>
        <v>4.68</v>
      </c>
      <c r="E87" s="47" t="str">
        <f>VLOOKUP(A87,'Updated Medical examination'!A86:J2421,6,0)</f>
        <v>No</v>
      </c>
      <c r="F87" s="47" t="str">
        <f>VLOOKUP(A87,'Updated Medical examination'!A86:J2421,7,0)</f>
        <v>No</v>
      </c>
      <c r="G87" s="47" t="str">
        <f>VLOOKUP(A87,'Updated Medical examination'!A86:J2421,8,0)</f>
        <v>No</v>
      </c>
      <c r="H87" s="47">
        <f>VLOOKUP(A87,'Updated Medical examination'!A86:J2421,9,0)</f>
        <v>2</v>
      </c>
      <c r="I87" s="47" t="str">
        <f>VLOOKUP(A87,'Updated Medical examination'!A86:J2421,10,0)</f>
        <v>Yes</v>
      </c>
      <c r="J87" s="47" t="str">
        <f>VLOOKUP(A87,'Updated Medical examination'!A86:J2421,3,0)</f>
        <v>Obesity</v>
      </c>
      <c r="K87" s="47" t="str">
        <f>VLOOKUP(A87,'Updated Medical examination'!A86:J2421,5,0)</f>
        <v>Normal</v>
      </c>
      <c r="L87" s="54">
        <v>26523</v>
      </c>
      <c r="M87" s="59">
        <v>41055.29</v>
      </c>
      <c r="N87" s="55" t="s">
        <v>16</v>
      </c>
      <c r="O87" s="55" t="s">
        <v>11</v>
      </c>
      <c r="P87" s="55" t="s">
        <v>42</v>
      </c>
      <c r="Q87" s="55">
        <v>50</v>
      </c>
    </row>
    <row r="88" spans="1:17" ht="16.5" thickBot="1" x14ac:dyDescent="0.3">
      <c r="A88" s="58" t="s">
        <v>2286</v>
      </c>
      <c r="B88" s="47" t="s">
        <v>2569</v>
      </c>
      <c r="C88" s="47">
        <f>VLOOKUP(A88,'Updated Medical examination'!A87:J2422,2,FALSE)</f>
        <v>34.96</v>
      </c>
      <c r="D88" s="47">
        <f>VLOOKUP(A88,'Updated Medical examination'!A87:J2422,4,0)</f>
        <v>4.34</v>
      </c>
      <c r="E88" s="47" t="str">
        <f>VLOOKUP(A88,'Updated Medical examination'!A87:J2422,6,0)</f>
        <v>No</v>
      </c>
      <c r="F88" s="47" t="str">
        <f>VLOOKUP(A88,'Updated Medical examination'!A87:J2422,7,0)</f>
        <v>No</v>
      </c>
      <c r="G88" s="47" t="str">
        <f>VLOOKUP(A88,'Updated Medical examination'!A87:J2422,8,0)</f>
        <v>Yes</v>
      </c>
      <c r="H88" s="47">
        <f>VLOOKUP(A88,'Updated Medical examination'!A87:J2422,9,0)</f>
        <v>1</v>
      </c>
      <c r="I88" s="47" t="str">
        <f>VLOOKUP(A88,'Updated Medical examination'!A87:J2422,10,0)</f>
        <v>Yes</v>
      </c>
      <c r="J88" s="47" t="str">
        <f>VLOOKUP(A88,'Updated Medical examination'!A87:J2422,3,0)</f>
        <v>Obesity</v>
      </c>
      <c r="K88" s="47" t="str">
        <f>VLOOKUP(A88,'Updated Medical examination'!A87:J2422,5,0)</f>
        <v>Normal</v>
      </c>
      <c r="L88" s="54">
        <v>29139</v>
      </c>
      <c r="M88" s="59">
        <v>41034.22</v>
      </c>
      <c r="N88" s="55" t="s">
        <v>16</v>
      </c>
      <c r="O88" s="55" t="s">
        <v>12</v>
      </c>
      <c r="P88" s="55" t="s">
        <v>356</v>
      </c>
      <c r="Q88" s="55">
        <v>43</v>
      </c>
    </row>
    <row r="89" spans="1:17" ht="16.5" thickBot="1" x14ac:dyDescent="0.3">
      <c r="A89" s="58" t="s">
        <v>2285</v>
      </c>
      <c r="B89" s="47" t="s">
        <v>2571</v>
      </c>
      <c r="C89" s="47">
        <f>VLOOKUP(A89,'Updated Medical examination'!A88:J2423,2,FALSE)</f>
        <v>33.11</v>
      </c>
      <c r="D89" s="47">
        <f>VLOOKUP(A89,'Updated Medical examination'!A88:J2423,4,0)</f>
        <v>10.51</v>
      </c>
      <c r="E89" s="47" t="str">
        <f>VLOOKUP(A89,'Updated Medical examination'!A88:J2423,6,0)</f>
        <v>No</v>
      </c>
      <c r="F89" s="47" t="str">
        <f>VLOOKUP(A89,'Updated Medical examination'!A88:J2423,7,0)</f>
        <v>No</v>
      </c>
      <c r="G89" s="47" t="str">
        <f>VLOOKUP(A89,'Updated Medical examination'!A88:J2423,8,0)</f>
        <v>No</v>
      </c>
      <c r="H89" s="47">
        <f>VLOOKUP(A89,'Updated Medical examination'!A88:J2423,9,0)</f>
        <v>0</v>
      </c>
      <c r="I89" s="47" t="str">
        <f>VLOOKUP(A89,'Updated Medical examination'!A88:J2423,10,0)</f>
        <v>Yes</v>
      </c>
      <c r="J89" s="47" t="str">
        <f>VLOOKUP(A89,'Updated Medical examination'!A88:J2423,3,0)</f>
        <v>Obesity</v>
      </c>
      <c r="K89" s="47" t="str">
        <f>VLOOKUP(A89,'Updated Medical examination'!A88:J2423,5,0)</f>
        <v>Above Diabetes</v>
      </c>
      <c r="L89" s="54">
        <v>27185</v>
      </c>
      <c r="M89" s="59">
        <v>40974.160000000003</v>
      </c>
      <c r="N89" s="55" t="s">
        <v>16</v>
      </c>
      <c r="O89" s="55" t="s">
        <v>11</v>
      </c>
      <c r="P89" s="55" t="s">
        <v>13</v>
      </c>
      <c r="Q89" s="55">
        <v>49</v>
      </c>
    </row>
    <row r="90" spans="1:17" ht="16.5" thickBot="1" x14ac:dyDescent="0.3">
      <c r="A90" s="58" t="s">
        <v>2284</v>
      </c>
      <c r="B90" s="47" t="s">
        <v>2573</v>
      </c>
      <c r="C90" s="47">
        <f>VLOOKUP(A90,'Updated Medical examination'!A89:J2424,2,FALSE)</f>
        <v>54.74</v>
      </c>
      <c r="D90" s="47">
        <f>VLOOKUP(A90,'Updated Medical examination'!A89:J2424,4,0)</f>
        <v>5.84</v>
      </c>
      <c r="E90" s="47" t="str">
        <f>VLOOKUP(A90,'Updated Medical examination'!A89:J2424,6,0)</f>
        <v>Yes</v>
      </c>
      <c r="F90" s="47" t="str">
        <f>VLOOKUP(A90,'Updated Medical examination'!A89:J2424,7,0)</f>
        <v>No</v>
      </c>
      <c r="G90" s="47" t="str">
        <f>VLOOKUP(A90,'Updated Medical examination'!A89:J2424,8,0)</f>
        <v>Yes</v>
      </c>
      <c r="H90" s="47">
        <f>VLOOKUP(A90,'Updated Medical examination'!A89:J2424,9,0)</f>
        <v>1</v>
      </c>
      <c r="I90" s="47" t="str">
        <f>VLOOKUP(A90,'Updated Medical examination'!A89:J2424,10,0)</f>
        <v>Yes</v>
      </c>
      <c r="J90" s="47" t="str">
        <f>VLOOKUP(A90,'Updated Medical examination'!A89:J2424,3,0)</f>
        <v>Obesity</v>
      </c>
      <c r="K90" s="47" t="str">
        <f>VLOOKUP(A90,'Updated Medical examination'!A89:J2424,5,0)</f>
        <v>Prediabetes</v>
      </c>
      <c r="L90" s="54">
        <v>30567</v>
      </c>
      <c r="M90" s="59">
        <v>40961.29</v>
      </c>
      <c r="N90" s="55" t="s">
        <v>16</v>
      </c>
      <c r="O90" s="55" t="s">
        <v>11</v>
      </c>
      <c r="P90" s="55" t="s">
        <v>42</v>
      </c>
      <c r="Q90" s="55">
        <v>39</v>
      </c>
    </row>
    <row r="91" spans="1:17" ht="16.5" thickBot="1" x14ac:dyDescent="0.3">
      <c r="A91" s="58" t="s">
        <v>2283</v>
      </c>
      <c r="B91" s="47" t="s">
        <v>2575</v>
      </c>
      <c r="C91" s="47">
        <f>VLOOKUP(A91,'Updated Medical examination'!A90:J2425,2,FALSE)</f>
        <v>32.56</v>
      </c>
      <c r="D91" s="47">
        <f>VLOOKUP(A91,'Updated Medical examination'!A90:J2425,4,0)</f>
        <v>5.41</v>
      </c>
      <c r="E91" s="47" t="str">
        <f>VLOOKUP(A91,'Updated Medical examination'!A90:J2425,6,0)</f>
        <v>No</v>
      </c>
      <c r="F91" s="47" t="str">
        <f>VLOOKUP(A91,'Updated Medical examination'!A90:J2425,7,0)</f>
        <v>No</v>
      </c>
      <c r="G91" s="47" t="str">
        <f>VLOOKUP(A91,'Updated Medical examination'!A90:J2425,8,0)</f>
        <v>Yes</v>
      </c>
      <c r="H91" s="47">
        <f>VLOOKUP(A91,'Updated Medical examination'!A90:J2425,9,0)</f>
        <v>1</v>
      </c>
      <c r="I91" s="47" t="str">
        <f>VLOOKUP(A91,'Updated Medical examination'!A90:J2425,10,0)</f>
        <v>Yes</v>
      </c>
      <c r="J91" s="47" t="str">
        <f>VLOOKUP(A91,'Updated Medical examination'!A90:J2425,3,0)</f>
        <v>Obesity</v>
      </c>
      <c r="K91" s="47" t="str">
        <f>VLOOKUP(A91,'Updated Medical examination'!A90:J2425,5,0)</f>
        <v>Normal</v>
      </c>
      <c r="L91" s="54">
        <v>29114</v>
      </c>
      <c r="M91" s="59">
        <v>40941.29</v>
      </c>
      <c r="N91" s="55" t="s">
        <v>16</v>
      </c>
      <c r="O91" s="55" t="s">
        <v>11</v>
      </c>
      <c r="P91" s="55" t="s">
        <v>13</v>
      </c>
      <c r="Q91" s="55">
        <v>43</v>
      </c>
    </row>
    <row r="92" spans="1:17" ht="16.5" thickBot="1" x14ac:dyDescent="0.3">
      <c r="A92" s="58" t="s">
        <v>2282</v>
      </c>
      <c r="B92" s="47" t="s">
        <v>2577</v>
      </c>
      <c r="C92" s="47">
        <f>VLOOKUP(A92,'Updated Medical examination'!A91:J2426,2,FALSE)</f>
        <v>39.049999999999997</v>
      </c>
      <c r="D92" s="47">
        <f>VLOOKUP(A92,'Updated Medical examination'!A91:J2426,4,0)</f>
        <v>6.06</v>
      </c>
      <c r="E92" s="47" t="str">
        <f>VLOOKUP(A92,'Updated Medical examination'!A91:J2426,6,0)</f>
        <v>No</v>
      </c>
      <c r="F92" s="47" t="str">
        <f>VLOOKUP(A92,'Updated Medical examination'!A91:J2426,7,0)</f>
        <v>No</v>
      </c>
      <c r="G92" s="47" t="str">
        <f>VLOOKUP(A92,'Updated Medical examination'!A91:J2426,8,0)</f>
        <v>No</v>
      </c>
      <c r="H92" s="47">
        <f>VLOOKUP(A92,'Updated Medical examination'!A91:J2426,9,0)</f>
        <v>1</v>
      </c>
      <c r="I92" s="47" t="str">
        <f>VLOOKUP(A92,'Updated Medical examination'!A91:J2426,10,0)</f>
        <v>Yes</v>
      </c>
      <c r="J92" s="47" t="str">
        <f>VLOOKUP(A92,'Updated Medical examination'!A91:J2426,3,0)</f>
        <v>Obesity</v>
      </c>
      <c r="K92" s="47" t="str">
        <f>VLOOKUP(A92,'Updated Medical examination'!A91:J2426,5,0)</f>
        <v>Prediabetes</v>
      </c>
      <c r="L92" s="54">
        <v>33820</v>
      </c>
      <c r="M92" s="59">
        <v>40932.43</v>
      </c>
      <c r="N92" s="55" t="s">
        <v>16</v>
      </c>
      <c r="O92" s="55" t="s">
        <v>11</v>
      </c>
      <c r="P92" s="55" t="s">
        <v>13</v>
      </c>
      <c r="Q92" s="55">
        <v>30</v>
      </c>
    </row>
    <row r="93" spans="1:17" ht="16.5" thickBot="1" x14ac:dyDescent="0.3">
      <c r="A93" s="58" t="s">
        <v>2281</v>
      </c>
      <c r="B93" s="47" t="s">
        <v>2579</v>
      </c>
      <c r="C93" s="47">
        <f>VLOOKUP(A93,'Updated Medical examination'!A92:J2427,2,FALSE)</f>
        <v>42.75</v>
      </c>
      <c r="D93" s="47">
        <f>VLOOKUP(A93,'Updated Medical examination'!A92:J2427,4,0)</f>
        <v>4.22</v>
      </c>
      <c r="E93" s="47" t="str">
        <f>VLOOKUP(A93,'Updated Medical examination'!A92:J2427,6,0)</f>
        <v>No</v>
      </c>
      <c r="F93" s="47" t="str">
        <f>VLOOKUP(A93,'Updated Medical examination'!A92:J2427,7,0)</f>
        <v>No</v>
      </c>
      <c r="G93" s="47" t="str">
        <f>VLOOKUP(A93,'Updated Medical examination'!A92:J2427,8,0)</f>
        <v>No</v>
      </c>
      <c r="H93" s="47">
        <f>VLOOKUP(A93,'Updated Medical examination'!A92:J2427,9,0)</f>
        <v>0</v>
      </c>
      <c r="I93" s="47" t="str">
        <f>VLOOKUP(A93,'Updated Medical examination'!A92:J2427,10,0)</f>
        <v>Yes</v>
      </c>
      <c r="J93" s="47" t="str">
        <f>VLOOKUP(A93,'Updated Medical examination'!A92:J2427,3,0)</f>
        <v>Obesity</v>
      </c>
      <c r="K93" s="47" t="str">
        <f>VLOOKUP(A93,'Updated Medical examination'!A92:J2427,5,0)</f>
        <v>Normal</v>
      </c>
      <c r="L93" s="54">
        <v>36343</v>
      </c>
      <c r="M93" s="59">
        <v>40904.199999999997</v>
      </c>
      <c r="N93" s="55" t="s">
        <v>16</v>
      </c>
      <c r="O93" s="55" t="s">
        <v>16</v>
      </c>
      <c r="P93" s="55" t="s">
        <v>247</v>
      </c>
      <c r="Q93" s="55">
        <v>23</v>
      </c>
    </row>
    <row r="94" spans="1:17" ht="16.5" thickBot="1" x14ac:dyDescent="0.3">
      <c r="A94" s="58" t="s">
        <v>2280</v>
      </c>
      <c r="B94" s="47" t="s">
        <v>2581</v>
      </c>
      <c r="C94" s="47">
        <f>VLOOKUP(A94,'Updated Medical examination'!A93:J2428,2,FALSE)</f>
        <v>50.58</v>
      </c>
      <c r="D94" s="47">
        <f>VLOOKUP(A94,'Updated Medical examination'!A93:J2428,4,0)</f>
        <v>5.12</v>
      </c>
      <c r="E94" s="47" t="str">
        <f>VLOOKUP(A94,'Updated Medical examination'!A93:J2428,6,0)</f>
        <v>No</v>
      </c>
      <c r="F94" s="47" t="str">
        <f>VLOOKUP(A94,'Updated Medical examination'!A93:J2428,7,0)</f>
        <v>No</v>
      </c>
      <c r="G94" s="47" t="str">
        <f>VLOOKUP(A94,'Updated Medical examination'!A93:J2428,8,0)</f>
        <v>No</v>
      </c>
      <c r="H94" s="47">
        <f>VLOOKUP(A94,'Updated Medical examination'!A93:J2428,9,0)</f>
        <v>2</v>
      </c>
      <c r="I94" s="47" t="str">
        <f>VLOOKUP(A94,'Updated Medical examination'!A93:J2428,10,0)</f>
        <v>Yes</v>
      </c>
      <c r="J94" s="47" t="str">
        <f>VLOOKUP(A94,'Updated Medical examination'!A93:J2428,3,0)</f>
        <v>Obesity</v>
      </c>
      <c r="K94" s="47" t="str">
        <f>VLOOKUP(A94,'Updated Medical examination'!A93:J2428,5,0)</f>
        <v>Normal</v>
      </c>
      <c r="L94" s="54">
        <v>26460</v>
      </c>
      <c r="M94" s="59">
        <v>40817.85</v>
      </c>
      <c r="N94" s="55" t="s">
        <v>16</v>
      </c>
      <c r="O94" s="55" t="s">
        <v>12</v>
      </c>
      <c r="P94" s="55" t="s">
        <v>42</v>
      </c>
      <c r="Q94" s="55">
        <v>50</v>
      </c>
    </row>
    <row r="95" spans="1:17" ht="16.5" thickBot="1" x14ac:dyDescent="0.3">
      <c r="A95" s="58" t="s">
        <v>2279</v>
      </c>
      <c r="B95" s="47" t="s">
        <v>2423</v>
      </c>
      <c r="C95" s="47">
        <f>VLOOKUP(A95,'Updated Medical examination'!A94:J2429,2,FALSE)</f>
        <v>30.495000000000001</v>
      </c>
      <c r="D95" s="47">
        <f>VLOOKUP(A95,'Updated Medical examination'!A94:J2429,4,0)</f>
        <v>4.57</v>
      </c>
      <c r="E95" s="47" t="str">
        <f>VLOOKUP(A95,'Updated Medical examination'!A94:J2429,6,0)</f>
        <v>Yes</v>
      </c>
      <c r="F95" s="47" t="str">
        <f>VLOOKUP(A95,'Updated Medical examination'!A94:J2429,7,0)</f>
        <v>No</v>
      </c>
      <c r="G95" s="47" t="str">
        <f>VLOOKUP(A95,'Updated Medical examination'!A94:J2429,8,0)</f>
        <v>No</v>
      </c>
      <c r="H95" s="47">
        <f>VLOOKUP(A95,'Updated Medical examination'!A94:J2429,9,0)</f>
        <v>0</v>
      </c>
      <c r="I95" s="47" t="str">
        <f>VLOOKUP(A95,'Updated Medical examination'!A94:J2429,10,0)</f>
        <v>Yes</v>
      </c>
      <c r="J95" s="47" t="str">
        <f>VLOOKUP(A95,'Updated Medical examination'!A94:J2429,3,0)</f>
        <v>Obesity</v>
      </c>
      <c r="K95" s="47" t="str">
        <f>VLOOKUP(A95,'Updated Medical examination'!A94:J2429,5,0)</f>
        <v>Normal</v>
      </c>
      <c r="L95" s="54">
        <v>28120</v>
      </c>
      <c r="M95" s="59">
        <v>40720.550000000003</v>
      </c>
      <c r="N95" s="55" t="s">
        <v>16</v>
      </c>
      <c r="O95" s="55" t="s">
        <v>12</v>
      </c>
      <c r="P95" s="55" t="s">
        <v>23</v>
      </c>
      <c r="Q95" s="55">
        <v>46</v>
      </c>
    </row>
    <row r="96" spans="1:17" ht="16.5" thickBot="1" x14ac:dyDescent="0.3">
      <c r="A96" s="58" t="s">
        <v>2278</v>
      </c>
      <c r="B96" s="47" t="s">
        <v>2458</v>
      </c>
      <c r="C96" s="47">
        <f>VLOOKUP(A96,'Updated Medical examination'!A95:J2430,2,FALSE)</f>
        <v>48.31</v>
      </c>
      <c r="D96" s="47">
        <f>VLOOKUP(A96,'Updated Medical examination'!A95:J2430,4,0)</f>
        <v>9.58</v>
      </c>
      <c r="E96" s="47" t="str">
        <f>VLOOKUP(A96,'Updated Medical examination'!A95:J2430,6,0)</f>
        <v>Yes</v>
      </c>
      <c r="F96" s="47" t="str">
        <f>VLOOKUP(A96,'Updated Medical examination'!A95:J2430,7,0)</f>
        <v>No</v>
      </c>
      <c r="G96" s="47" t="str">
        <f>VLOOKUP(A96,'Updated Medical examination'!A95:J2430,8,0)</f>
        <v>No</v>
      </c>
      <c r="H96" s="47">
        <f>VLOOKUP(A96,'Updated Medical examination'!A95:J2430,9,0)</f>
        <v>2</v>
      </c>
      <c r="I96" s="47" t="str">
        <f>VLOOKUP(A96,'Updated Medical examination'!A95:J2430,10,0)</f>
        <v>Yes</v>
      </c>
      <c r="J96" s="47" t="str">
        <f>VLOOKUP(A96,'Updated Medical examination'!A95:J2430,3,0)</f>
        <v>Obesity</v>
      </c>
      <c r="K96" s="47" t="str">
        <f>VLOOKUP(A96,'Updated Medical examination'!A95:J2430,5,0)</f>
        <v>Above Diabetes</v>
      </c>
      <c r="L96" s="54">
        <v>25836</v>
      </c>
      <c r="M96" s="59">
        <v>40692.910000000003</v>
      </c>
      <c r="N96" s="55" t="s">
        <v>16</v>
      </c>
      <c r="O96" s="55" t="s">
        <v>16</v>
      </c>
      <c r="P96" s="55" t="s">
        <v>42</v>
      </c>
      <c r="Q96" s="55">
        <v>52</v>
      </c>
    </row>
    <row r="97" spans="1:17" ht="16.5" thickBot="1" x14ac:dyDescent="0.3">
      <c r="A97" s="58" t="s">
        <v>2277</v>
      </c>
      <c r="B97" s="47" t="s">
        <v>2585</v>
      </c>
      <c r="C97" s="47">
        <f>VLOOKUP(A97,'Updated Medical examination'!A96:J2431,2,FALSE)</f>
        <v>48.99</v>
      </c>
      <c r="D97" s="47">
        <f>VLOOKUP(A97,'Updated Medical examination'!A96:J2431,4,0)</f>
        <v>9.7799999999999994</v>
      </c>
      <c r="E97" s="47" t="str">
        <f>VLOOKUP(A97,'Updated Medical examination'!A96:J2431,6,0)</f>
        <v>Yes</v>
      </c>
      <c r="F97" s="47" t="str">
        <f>VLOOKUP(A97,'Updated Medical examination'!A96:J2431,7,0)</f>
        <v>No</v>
      </c>
      <c r="G97" s="47" t="str">
        <f>VLOOKUP(A97,'Updated Medical examination'!A96:J2431,8,0)</f>
        <v>No</v>
      </c>
      <c r="H97" s="47">
        <f>VLOOKUP(A97,'Updated Medical examination'!A96:J2431,9,0)</f>
        <v>1</v>
      </c>
      <c r="I97" s="47" t="str">
        <f>VLOOKUP(A97,'Updated Medical examination'!A96:J2431,10,0)</f>
        <v>Yes</v>
      </c>
      <c r="J97" s="47" t="str">
        <f>VLOOKUP(A97,'Updated Medical examination'!A96:J2431,3,0)</f>
        <v>Obesity</v>
      </c>
      <c r="K97" s="47" t="str">
        <f>VLOOKUP(A97,'Updated Medical examination'!A96:J2431,5,0)</f>
        <v>Above Diabetes</v>
      </c>
      <c r="L97" s="54">
        <v>27585</v>
      </c>
      <c r="M97" s="59">
        <v>40590.550000000003</v>
      </c>
      <c r="N97" s="55" t="s">
        <v>16</v>
      </c>
      <c r="O97" s="55" t="s">
        <v>12</v>
      </c>
      <c r="P97" s="55" t="s">
        <v>23</v>
      </c>
      <c r="Q97" s="55">
        <v>47</v>
      </c>
    </row>
    <row r="98" spans="1:17" ht="16.5" thickBot="1" x14ac:dyDescent="0.3">
      <c r="A98" s="58" t="s">
        <v>2276</v>
      </c>
      <c r="B98" s="47" t="s">
        <v>2587</v>
      </c>
      <c r="C98" s="47">
        <f>VLOOKUP(A98,'Updated Medical examination'!A97:J2432,2,FALSE)</f>
        <v>38.39</v>
      </c>
      <c r="D98" s="47">
        <f>VLOOKUP(A98,'Updated Medical examination'!A97:J2432,4,0)</f>
        <v>4.1100000000000003</v>
      </c>
      <c r="E98" s="47" t="str">
        <f>VLOOKUP(A98,'Updated Medical examination'!A97:J2432,6,0)</f>
        <v>Yes</v>
      </c>
      <c r="F98" s="47" t="str">
        <f>VLOOKUP(A98,'Updated Medical examination'!A97:J2432,7,0)</f>
        <v>No</v>
      </c>
      <c r="G98" s="47" t="str">
        <f>VLOOKUP(A98,'Updated Medical examination'!A97:J2432,8,0)</f>
        <v>No</v>
      </c>
      <c r="H98" s="47">
        <f>VLOOKUP(A98,'Updated Medical examination'!A97:J2432,9,0)</f>
        <v>0</v>
      </c>
      <c r="I98" s="47" t="str">
        <f>VLOOKUP(A98,'Updated Medical examination'!A97:J2432,10,0)</f>
        <v>Yes</v>
      </c>
      <c r="J98" s="47" t="str">
        <f>VLOOKUP(A98,'Updated Medical examination'!A97:J2432,3,0)</f>
        <v>Obesity</v>
      </c>
      <c r="K98" s="47" t="str">
        <f>VLOOKUP(A98,'Updated Medical examination'!A97:J2432,5,0)</f>
        <v>Normal</v>
      </c>
      <c r="L98" s="54">
        <v>31354</v>
      </c>
      <c r="M98" s="59">
        <v>40419.019999999997</v>
      </c>
      <c r="N98" s="55" t="s">
        <v>16</v>
      </c>
      <c r="O98" s="55" t="s">
        <v>11</v>
      </c>
      <c r="P98" s="55" t="s">
        <v>13</v>
      </c>
      <c r="Q98" s="55">
        <v>37</v>
      </c>
    </row>
    <row r="99" spans="1:17" ht="16.5" thickBot="1" x14ac:dyDescent="0.3">
      <c r="A99" s="58" t="s">
        <v>2275</v>
      </c>
      <c r="B99" s="47" t="s">
        <v>2589</v>
      </c>
      <c r="C99" s="47">
        <f>VLOOKUP(A99,'Updated Medical examination'!A98:J2433,2,FALSE)</f>
        <v>44.34</v>
      </c>
      <c r="D99" s="47">
        <f>VLOOKUP(A99,'Updated Medical examination'!A98:J2433,4,0)</f>
        <v>4.0199999999999996</v>
      </c>
      <c r="E99" s="47" t="str">
        <f>VLOOKUP(A99,'Updated Medical examination'!A98:J2433,6,0)</f>
        <v>Yes</v>
      </c>
      <c r="F99" s="47" t="str">
        <f>VLOOKUP(A99,'Updated Medical examination'!A98:J2433,7,0)</f>
        <v>No</v>
      </c>
      <c r="G99" s="47" t="str">
        <f>VLOOKUP(A99,'Updated Medical examination'!A98:J2433,8,0)</f>
        <v>No</v>
      </c>
      <c r="H99" s="47">
        <f>VLOOKUP(A99,'Updated Medical examination'!A98:J2433,9,0)</f>
        <v>2</v>
      </c>
      <c r="I99" s="47" t="str">
        <f>VLOOKUP(A99,'Updated Medical examination'!A98:J2433,10,0)</f>
        <v>Yes</v>
      </c>
      <c r="J99" s="47" t="str">
        <f>VLOOKUP(A99,'Updated Medical examination'!A98:J2433,3,0)</f>
        <v>Obesity</v>
      </c>
      <c r="K99" s="47" t="str">
        <f>VLOOKUP(A99,'Updated Medical examination'!A98:J2433,5,0)</f>
        <v>Normal</v>
      </c>
      <c r="L99" s="54">
        <v>24331</v>
      </c>
      <c r="M99" s="59">
        <v>40373.74</v>
      </c>
      <c r="N99" s="55" t="s">
        <v>16</v>
      </c>
      <c r="O99" s="55" t="s">
        <v>12</v>
      </c>
      <c r="P99" s="55" t="s">
        <v>42</v>
      </c>
      <c r="Q99" s="55">
        <v>56</v>
      </c>
    </row>
    <row r="100" spans="1:17" ht="16.5" thickBot="1" x14ac:dyDescent="0.3">
      <c r="A100" s="58" t="s">
        <v>2274</v>
      </c>
      <c r="B100" s="47" t="s">
        <v>2591</v>
      </c>
      <c r="C100" s="47">
        <f>VLOOKUP(A100,'Updated Medical examination'!A99:J2434,2,FALSE)</f>
        <v>41.51</v>
      </c>
      <c r="D100" s="47">
        <f>VLOOKUP(A100,'Updated Medical examination'!A99:J2434,4,0)</f>
        <v>6.92</v>
      </c>
      <c r="E100" s="47" t="str">
        <f>VLOOKUP(A100,'Updated Medical examination'!A99:J2434,6,0)</f>
        <v>No</v>
      </c>
      <c r="F100" s="47" t="str">
        <f>VLOOKUP(A100,'Updated Medical examination'!A99:J2434,7,0)</f>
        <v>No</v>
      </c>
      <c r="G100" s="47" t="str">
        <f>VLOOKUP(A100,'Updated Medical examination'!A99:J2434,8,0)</f>
        <v>No</v>
      </c>
      <c r="H100" s="47">
        <f>VLOOKUP(A100,'Updated Medical examination'!A99:J2434,9,0)</f>
        <v>0</v>
      </c>
      <c r="I100" s="47" t="str">
        <f>VLOOKUP(A100,'Updated Medical examination'!A99:J2434,10,0)</f>
        <v>Yes</v>
      </c>
      <c r="J100" s="47" t="str">
        <f>VLOOKUP(A100,'Updated Medical examination'!A99:J2434,3,0)</f>
        <v>Obesity</v>
      </c>
      <c r="K100" s="47" t="str">
        <f>VLOOKUP(A100,'Updated Medical examination'!A99:J2434,5,0)</f>
        <v>Above Diabetes</v>
      </c>
      <c r="L100" s="54">
        <v>22893</v>
      </c>
      <c r="M100" s="59">
        <v>40309.93</v>
      </c>
      <c r="N100" s="55" t="s">
        <v>16</v>
      </c>
      <c r="O100" s="55" t="s">
        <v>12</v>
      </c>
      <c r="P100" s="55" t="s">
        <v>42</v>
      </c>
      <c r="Q100" s="55">
        <v>60</v>
      </c>
    </row>
    <row r="101" spans="1:17" ht="16.5" thickBot="1" x14ac:dyDescent="0.3">
      <c r="A101" s="58" t="s">
        <v>2273</v>
      </c>
      <c r="B101" s="47" t="s">
        <v>2528</v>
      </c>
      <c r="C101" s="47">
        <f>VLOOKUP(A101,'Updated Medical examination'!A100:J2435,2,FALSE)</f>
        <v>48.2</v>
      </c>
      <c r="D101" s="47">
        <f>VLOOKUP(A101,'Updated Medical examination'!A100:J2435,4,0)</f>
        <v>4.84</v>
      </c>
      <c r="E101" s="47" t="str">
        <f>VLOOKUP(A101,'Updated Medical examination'!A100:J2435,6,0)</f>
        <v>No</v>
      </c>
      <c r="F101" s="47" t="str">
        <f>VLOOKUP(A101,'Updated Medical examination'!A100:J2435,7,0)</f>
        <v>No</v>
      </c>
      <c r="G101" s="47" t="str">
        <f>VLOOKUP(A101,'Updated Medical examination'!A100:J2435,8,0)</f>
        <v>No</v>
      </c>
      <c r="H101" s="47">
        <f>VLOOKUP(A101,'Updated Medical examination'!A100:J2435,9,0)</f>
        <v>0</v>
      </c>
      <c r="I101" s="47" t="str">
        <f>VLOOKUP(A101,'Updated Medical examination'!A100:J2435,10,0)</f>
        <v>Yes</v>
      </c>
      <c r="J101" s="47" t="str">
        <f>VLOOKUP(A101,'Updated Medical examination'!A100:J2435,3,0)</f>
        <v>Obesity</v>
      </c>
      <c r="K101" s="47" t="str">
        <f>VLOOKUP(A101,'Updated Medical examination'!A100:J2435,5,0)</f>
        <v>Normal</v>
      </c>
      <c r="L101" s="54">
        <v>28303</v>
      </c>
      <c r="M101" s="59">
        <v>40284.379999999997</v>
      </c>
      <c r="N101" s="55" t="s">
        <v>16</v>
      </c>
      <c r="O101" s="55" t="s">
        <v>12</v>
      </c>
      <c r="P101" s="55" t="s">
        <v>23</v>
      </c>
      <c r="Q101" s="55">
        <v>45</v>
      </c>
    </row>
    <row r="102" spans="1:17" ht="16.5" thickBot="1" x14ac:dyDescent="0.3">
      <c r="A102" s="58" t="s">
        <v>2272</v>
      </c>
      <c r="B102" s="47" t="s">
        <v>2594</v>
      </c>
      <c r="C102" s="47">
        <f>VLOOKUP(A102,'Updated Medical examination'!A101:J2436,2,FALSE)</f>
        <v>35.75</v>
      </c>
      <c r="D102" s="47">
        <f>VLOOKUP(A102,'Updated Medical examination'!A101:J2436,4,0)</f>
        <v>8</v>
      </c>
      <c r="E102" s="47" t="str">
        <f>VLOOKUP(A102,'Updated Medical examination'!A101:J2436,6,0)</f>
        <v>Yes</v>
      </c>
      <c r="F102" s="47" t="str">
        <f>VLOOKUP(A102,'Updated Medical examination'!A101:J2436,7,0)</f>
        <v>No</v>
      </c>
      <c r="G102" s="47" t="str">
        <f>VLOOKUP(A102,'Updated Medical examination'!A101:J2436,8,0)</f>
        <v>No</v>
      </c>
      <c r="H102" s="47">
        <f>VLOOKUP(A102,'Updated Medical examination'!A101:J2436,9,0)</f>
        <v>0</v>
      </c>
      <c r="I102" s="47" t="str">
        <f>VLOOKUP(A102,'Updated Medical examination'!A101:J2436,10,0)</f>
        <v>Yes</v>
      </c>
      <c r="J102" s="47" t="str">
        <f>VLOOKUP(A102,'Updated Medical examination'!A101:J2436,3,0)</f>
        <v>Obesity</v>
      </c>
      <c r="K102" s="47" t="str">
        <f>VLOOKUP(A102,'Updated Medical examination'!A101:J2436,5,0)</f>
        <v>Above Diabetes</v>
      </c>
      <c r="L102" s="54">
        <v>29863</v>
      </c>
      <c r="M102" s="59">
        <v>40273.65</v>
      </c>
      <c r="N102" s="55" t="s">
        <v>16</v>
      </c>
      <c r="O102" s="55" t="s">
        <v>12</v>
      </c>
      <c r="P102" s="55" t="s">
        <v>13</v>
      </c>
      <c r="Q102" s="55">
        <v>41</v>
      </c>
    </row>
    <row r="103" spans="1:17" ht="16.5" thickBot="1" x14ac:dyDescent="0.3">
      <c r="A103" s="58" t="s">
        <v>2271</v>
      </c>
      <c r="B103" s="47" t="s">
        <v>2596</v>
      </c>
      <c r="C103" s="47">
        <f>VLOOKUP(A103,'Updated Medical examination'!A102:J2437,2,FALSE)</f>
        <v>53.81</v>
      </c>
      <c r="D103" s="47">
        <f>VLOOKUP(A103,'Updated Medical examination'!A102:J2437,4,0)</f>
        <v>8.77</v>
      </c>
      <c r="E103" s="47" t="str">
        <f>VLOOKUP(A103,'Updated Medical examination'!A102:J2437,6,0)</f>
        <v>Yes</v>
      </c>
      <c r="F103" s="47" t="str">
        <f>VLOOKUP(A103,'Updated Medical examination'!A102:J2437,7,0)</f>
        <v>No</v>
      </c>
      <c r="G103" s="47" t="str">
        <f>VLOOKUP(A103,'Updated Medical examination'!A102:J2437,8,0)</f>
        <v>No</v>
      </c>
      <c r="H103" s="47">
        <f>VLOOKUP(A103,'Updated Medical examination'!A102:J2437,9,0)</f>
        <v>0</v>
      </c>
      <c r="I103" s="47" t="str">
        <f>VLOOKUP(A103,'Updated Medical examination'!A102:J2437,10,0)</f>
        <v>Yes</v>
      </c>
      <c r="J103" s="47" t="str">
        <f>VLOOKUP(A103,'Updated Medical examination'!A102:J2437,3,0)</f>
        <v>Obesity</v>
      </c>
      <c r="K103" s="47" t="str">
        <f>VLOOKUP(A103,'Updated Medical examination'!A102:J2437,5,0)</f>
        <v>Above Diabetes</v>
      </c>
      <c r="L103" s="54">
        <v>29795</v>
      </c>
      <c r="M103" s="59">
        <v>40208.559999999998</v>
      </c>
      <c r="N103" s="55" t="s">
        <v>16</v>
      </c>
      <c r="O103" s="55" t="s">
        <v>11</v>
      </c>
      <c r="P103" s="55" t="s">
        <v>42</v>
      </c>
      <c r="Q103" s="55">
        <v>41</v>
      </c>
    </row>
    <row r="104" spans="1:17" ht="16.5" thickBot="1" x14ac:dyDescent="0.3">
      <c r="A104" s="58" t="s">
        <v>2270</v>
      </c>
      <c r="B104" s="47" t="s">
        <v>2598</v>
      </c>
      <c r="C104" s="47">
        <f>VLOOKUP(A104,'Updated Medical examination'!A103:J2438,2,FALSE)</f>
        <v>49.48</v>
      </c>
      <c r="D104" s="47">
        <f>VLOOKUP(A104,'Updated Medical examination'!A103:J2438,4,0)</f>
        <v>4.96</v>
      </c>
      <c r="E104" s="47" t="str">
        <f>VLOOKUP(A104,'Updated Medical examination'!A103:J2438,6,0)</f>
        <v>No</v>
      </c>
      <c r="F104" s="47" t="str">
        <f>VLOOKUP(A104,'Updated Medical examination'!A103:J2438,7,0)</f>
        <v>No</v>
      </c>
      <c r="G104" s="47" t="str">
        <f>VLOOKUP(A104,'Updated Medical examination'!A103:J2438,8,0)</f>
        <v>Yes</v>
      </c>
      <c r="H104" s="47">
        <f>VLOOKUP(A104,'Updated Medical examination'!A103:J2438,9,0)</f>
        <v>1</v>
      </c>
      <c r="I104" s="47" t="str">
        <f>VLOOKUP(A104,'Updated Medical examination'!A103:J2438,10,0)</f>
        <v>Yes</v>
      </c>
      <c r="J104" s="47" t="str">
        <f>VLOOKUP(A104,'Updated Medical examination'!A103:J2438,3,0)</f>
        <v>Obesity</v>
      </c>
      <c r="K104" s="47" t="str">
        <f>VLOOKUP(A104,'Updated Medical examination'!A103:J2438,5,0)</f>
        <v>Normal</v>
      </c>
      <c r="L104" s="54">
        <v>29085</v>
      </c>
      <c r="M104" s="59">
        <v>40204.83</v>
      </c>
      <c r="N104" s="55" t="s">
        <v>16</v>
      </c>
      <c r="O104" s="55" t="s">
        <v>12</v>
      </c>
      <c r="P104" s="55" t="s">
        <v>23</v>
      </c>
      <c r="Q104" s="55">
        <v>43</v>
      </c>
    </row>
    <row r="105" spans="1:17" ht="16.5" thickBot="1" x14ac:dyDescent="0.3">
      <c r="A105" s="58" t="s">
        <v>2269</v>
      </c>
      <c r="B105" s="47" t="s">
        <v>2600</v>
      </c>
      <c r="C105" s="47">
        <f>VLOOKUP(A105,'Updated Medical examination'!A104:J2439,2,FALSE)</f>
        <v>34.1</v>
      </c>
      <c r="D105" s="47">
        <f>VLOOKUP(A105,'Updated Medical examination'!A104:J2439,4,0)</f>
        <v>4.43</v>
      </c>
      <c r="E105" s="47" t="str">
        <f>VLOOKUP(A105,'Updated Medical examination'!A104:J2439,6,0)</f>
        <v>Yes</v>
      </c>
      <c r="F105" s="47" t="str">
        <f>VLOOKUP(A105,'Updated Medical examination'!A104:J2439,7,0)</f>
        <v>No</v>
      </c>
      <c r="G105" s="47" t="str">
        <f>VLOOKUP(A105,'Updated Medical examination'!A104:J2439,8,0)</f>
        <v>No</v>
      </c>
      <c r="H105" s="47">
        <f>VLOOKUP(A105,'Updated Medical examination'!A104:J2439,9,0)</f>
        <v>0</v>
      </c>
      <c r="I105" s="47" t="str">
        <f>VLOOKUP(A105,'Updated Medical examination'!A104:J2439,10,0)</f>
        <v>Yes</v>
      </c>
      <c r="J105" s="47" t="str">
        <f>VLOOKUP(A105,'Updated Medical examination'!A104:J2439,3,0)</f>
        <v>Obesity</v>
      </c>
      <c r="K105" s="47" t="str">
        <f>VLOOKUP(A105,'Updated Medical examination'!A104:J2439,5,0)</f>
        <v>Normal</v>
      </c>
      <c r="L105" s="54">
        <v>31341</v>
      </c>
      <c r="M105" s="59">
        <v>40182.25</v>
      </c>
      <c r="N105" s="55" t="s">
        <v>16</v>
      </c>
      <c r="O105" s="55" t="s">
        <v>11</v>
      </c>
      <c r="P105" s="55" t="s">
        <v>42</v>
      </c>
      <c r="Q105" s="55">
        <v>37</v>
      </c>
    </row>
    <row r="106" spans="1:17" ht="16.5" thickBot="1" x14ac:dyDescent="0.3">
      <c r="A106" s="58" t="s">
        <v>2268</v>
      </c>
      <c r="B106" s="47" t="s">
        <v>2602</v>
      </c>
      <c r="C106" s="47">
        <f>VLOOKUP(A106,'Updated Medical examination'!A105:J2440,2,FALSE)</f>
        <v>35.299999999999997</v>
      </c>
      <c r="D106" s="47">
        <f>VLOOKUP(A106,'Updated Medical examination'!A105:J2440,4,0)</f>
        <v>5.82</v>
      </c>
      <c r="E106" s="47" t="str">
        <f>VLOOKUP(A106,'Updated Medical examination'!A105:J2440,6,0)</f>
        <v>Yes</v>
      </c>
      <c r="F106" s="47" t="str">
        <f>VLOOKUP(A106,'Updated Medical examination'!A105:J2440,7,0)</f>
        <v>No</v>
      </c>
      <c r="G106" s="47" t="str">
        <f>VLOOKUP(A106,'Updated Medical examination'!A105:J2440,8,0)</f>
        <v>Yes</v>
      </c>
      <c r="H106" s="47">
        <f>VLOOKUP(A106,'Updated Medical examination'!A105:J2440,9,0)</f>
        <v>1</v>
      </c>
      <c r="I106" s="47" t="str">
        <f>VLOOKUP(A106,'Updated Medical examination'!A105:J2440,10,0)</f>
        <v>Yes</v>
      </c>
      <c r="J106" s="47" t="str">
        <f>VLOOKUP(A106,'Updated Medical examination'!A105:J2440,3,0)</f>
        <v>Obesity</v>
      </c>
      <c r="K106" s="47" t="str">
        <f>VLOOKUP(A106,'Updated Medical examination'!A105:J2440,5,0)</f>
        <v>Prediabetes</v>
      </c>
      <c r="L106" s="54">
        <v>30603</v>
      </c>
      <c r="M106" s="59">
        <v>40103.89</v>
      </c>
      <c r="N106" s="55" t="s">
        <v>16</v>
      </c>
      <c r="O106" s="55" t="s">
        <v>11</v>
      </c>
      <c r="P106" s="55" t="s">
        <v>42</v>
      </c>
      <c r="Q106" s="55">
        <v>39</v>
      </c>
    </row>
    <row r="107" spans="1:17" ht="16.5" thickBot="1" x14ac:dyDescent="0.3">
      <c r="A107" s="58" t="s">
        <v>2267</v>
      </c>
      <c r="B107" s="47" t="s">
        <v>2604</v>
      </c>
      <c r="C107" s="47">
        <f>VLOOKUP(A107,'Updated Medical examination'!A106:J2441,2,FALSE)</f>
        <v>43.83</v>
      </c>
      <c r="D107" s="47">
        <f>VLOOKUP(A107,'Updated Medical examination'!A106:J2441,4,0)</f>
        <v>6.03</v>
      </c>
      <c r="E107" s="47" t="str">
        <f>VLOOKUP(A107,'Updated Medical examination'!A106:J2441,6,0)</f>
        <v>Yes</v>
      </c>
      <c r="F107" s="47" t="str">
        <f>VLOOKUP(A107,'Updated Medical examination'!A106:J2441,7,0)</f>
        <v>No</v>
      </c>
      <c r="G107" s="47" t="str">
        <f>VLOOKUP(A107,'Updated Medical examination'!A106:J2441,8,0)</f>
        <v>No</v>
      </c>
      <c r="H107" s="47">
        <f>VLOOKUP(A107,'Updated Medical examination'!A106:J2441,9,0)</f>
        <v>2</v>
      </c>
      <c r="I107" s="47" t="str">
        <f>VLOOKUP(A107,'Updated Medical examination'!A106:J2441,10,0)</f>
        <v>Yes</v>
      </c>
      <c r="J107" s="47" t="str">
        <f>VLOOKUP(A107,'Updated Medical examination'!A106:J2441,3,0)</f>
        <v>Obesity</v>
      </c>
      <c r="K107" s="47" t="str">
        <f>VLOOKUP(A107,'Updated Medical examination'!A106:J2441,5,0)</f>
        <v>Prediabetes</v>
      </c>
      <c r="L107" s="54">
        <v>24331</v>
      </c>
      <c r="M107" s="59">
        <v>40069.440000000002</v>
      </c>
      <c r="N107" s="55" t="s">
        <v>16</v>
      </c>
      <c r="O107" s="55" t="s">
        <v>12</v>
      </c>
      <c r="P107" s="55" t="s">
        <v>42</v>
      </c>
      <c r="Q107" s="55">
        <v>56</v>
      </c>
    </row>
    <row r="108" spans="1:17" ht="16.5" thickBot="1" x14ac:dyDescent="0.3">
      <c r="A108" s="58" t="s">
        <v>2266</v>
      </c>
      <c r="B108" s="47" t="s">
        <v>2606</v>
      </c>
      <c r="C108" s="47">
        <f>VLOOKUP(A108,'Updated Medical examination'!A107:J2442,2,FALSE)</f>
        <v>50.07</v>
      </c>
      <c r="D108" s="47">
        <f>VLOOKUP(A108,'Updated Medical examination'!A107:J2442,4,0)</f>
        <v>9.27</v>
      </c>
      <c r="E108" s="47" t="str">
        <f>VLOOKUP(A108,'Updated Medical examination'!A107:J2442,6,0)</f>
        <v>No</v>
      </c>
      <c r="F108" s="47" t="str">
        <f>VLOOKUP(A108,'Updated Medical examination'!A107:J2442,7,0)</f>
        <v>No</v>
      </c>
      <c r="G108" s="47" t="str">
        <f>VLOOKUP(A108,'Updated Medical examination'!A107:J2442,8,0)</f>
        <v>No</v>
      </c>
      <c r="H108" s="47">
        <f>VLOOKUP(A108,'Updated Medical examination'!A107:J2442,9,0)</f>
        <v>0</v>
      </c>
      <c r="I108" s="47" t="str">
        <f>VLOOKUP(A108,'Updated Medical examination'!A107:J2442,10,0)</f>
        <v>Yes</v>
      </c>
      <c r="J108" s="47" t="str">
        <f>VLOOKUP(A108,'Updated Medical examination'!A107:J2442,3,0)</f>
        <v>Obesity</v>
      </c>
      <c r="K108" s="47" t="str">
        <f>VLOOKUP(A108,'Updated Medical examination'!A107:J2442,5,0)</f>
        <v>Above Diabetes</v>
      </c>
      <c r="L108" s="54">
        <v>28844</v>
      </c>
      <c r="M108" s="59">
        <v>40054.730000000003</v>
      </c>
      <c r="N108" s="55" t="s">
        <v>16</v>
      </c>
      <c r="O108" s="55" t="s">
        <v>12</v>
      </c>
      <c r="P108" s="55" t="s">
        <v>42</v>
      </c>
      <c r="Q108" s="55">
        <v>44</v>
      </c>
    </row>
    <row r="109" spans="1:17" ht="16.5" thickBot="1" x14ac:dyDescent="0.3">
      <c r="A109" s="58" t="s">
        <v>2265</v>
      </c>
      <c r="B109" s="47" t="s">
        <v>2608</v>
      </c>
      <c r="C109" s="47">
        <f>VLOOKUP(A109,'Updated Medical examination'!A108:J2443,2,FALSE)</f>
        <v>32.774999999999999</v>
      </c>
      <c r="D109" s="47">
        <f>VLOOKUP(A109,'Updated Medical examination'!A108:J2443,4,0)</f>
        <v>5.53</v>
      </c>
      <c r="E109" s="47" t="str">
        <f>VLOOKUP(A109,'Updated Medical examination'!A108:J2443,6,0)</f>
        <v>No</v>
      </c>
      <c r="F109" s="47" t="str">
        <f>VLOOKUP(A109,'Updated Medical examination'!A108:J2443,7,0)</f>
        <v>No</v>
      </c>
      <c r="G109" s="47" t="str">
        <f>VLOOKUP(A109,'Updated Medical examination'!A108:J2443,8,0)</f>
        <v>No</v>
      </c>
      <c r="H109" s="47">
        <f>VLOOKUP(A109,'Updated Medical examination'!A108:J2443,9,0)</f>
        <v>0</v>
      </c>
      <c r="I109" s="47" t="str">
        <f>VLOOKUP(A109,'Updated Medical examination'!A108:J2443,10,0)</f>
        <v>Yes</v>
      </c>
      <c r="J109" s="47" t="str">
        <f>VLOOKUP(A109,'Updated Medical examination'!A108:J2443,3,0)</f>
        <v>Obesity</v>
      </c>
      <c r="K109" s="47" t="str">
        <f>VLOOKUP(A109,'Updated Medical examination'!A108:J2443,5,0)</f>
        <v>Normal</v>
      </c>
      <c r="L109" s="54">
        <v>30310</v>
      </c>
      <c r="M109" s="59">
        <v>40003.33</v>
      </c>
      <c r="N109" s="55" t="s">
        <v>16</v>
      </c>
      <c r="O109" s="55" t="s">
        <v>16</v>
      </c>
      <c r="P109" s="55" t="s">
        <v>23</v>
      </c>
      <c r="Q109" s="55">
        <v>40</v>
      </c>
    </row>
    <row r="110" spans="1:17" ht="16.5" thickBot="1" x14ac:dyDescent="0.3">
      <c r="A110" s="58" t="s">
        <v>2264</v>
      </c>
      <c r="B110" s="47" t="s">
        <v>2610</v>
      </c>
      <c r="C110" s="47">
        <f>VLOOKUP(A110,'Updated Medical examination'!A109:J2444,2,FALSE)</f>
        <v>34.104999999999997</v>
      </c>
      <c r="D110" s="47">
        <f>VLOOKUP(A110,'Updated Medical examination'!A109:J2444,4,0)</f>
        <v>5.07</v>
      </c>
      <c r="E110" s="47" t="str">
        <f>VLOOKUP(A110,'Updated Medical examination'!A109:J2444,6,0)</f>
        <v>No</v>
      </c>
      <c r="F110" s="47" t="str">
        <f>VLOOKUP(A110,'Updated Medical examination'!A109:J2444,7,0)</f>
        <v>No</v>
      </c>
      <c r="G110" s="47" t="str">
        <f>VLOOKUP(A110,'Updated Medical examination'!A109:J2444,8,0)</f>
        <v>No</v>
      </c>
      <c r="H110" s="47">
        <f>VLOOKUP(A110,'Updated Medical examination'!A109:J2444,9,0)</f>
        <v>1</v>
      </c>
      <c r="I110" s="47" t="str">
        <f>VLOOKUP(A110,'Updated Medical examination'!A109:J2444,10,0)</f>
        <v>Yes</v>
      </c>
      <c r="J110" s="47" t="str">
        <f>VLOOKUP(A110,'Updated Medical examination'!A109:J2444,3,0)</f>
        <v>Obesity</v>
      </c>
      <c r="K110" s="47" t="str">
        <f>VLOOKUP(A110,'Updated Medical examination'!A109:J2444,5,0)</f>
        <v>Normal</v>
      </c>
      <c r="L110" s="54">
        <v>31997</v>
      </c>
      <c r="M110" s="59">
        <v>39983.43</v>
      </c>
      <c r="N110" s="55" t="s">
        <v>11</v>
      </c>
      <c r="O110" s="55" t="s">
        <v>12</v>
      </c>
      <c r="P110" s="55" t="s">
        <v>23</v>
      </c>
      <c r="Q110" s="55">
        <v>35</v>
      </c>
    </row>
    <row r="111" spans="1:17" ht="16.5" thickBot="1" x14ac:dyDescent="0.3">
      <c r="A111" s="58" t="s">
        <v>2263</v>
      </c>
      <c r="B111" s="47" t="s">
        <v>2581</v>
      </c>
      <c r="C111" s="47">
        <f>VLOOKUP(A111,'Updated Medical examination'!A110:J2445,2,FALSE)</f>
        <v>48.93</v>
      </c>
      <c r="D111" s="47">
        <f>VLOOKUP(A111,'Updated Medical examination'!A110:J2445,4,0)</f>
        <v>11.17</v>
      </c>
      <c r="E111" s="47" t="str">
        <f>VLOOKUP(A111,'Updated Medical examination'!A110:J2445,6,0)</f>
        <v>Yes</v>
      </c>
      <c r="F111" s="47" t="str">
        <f>VLOOKUP(A111,'Updated Medical examination'!A110:J2445,7,0)</f>
        <v>No</v>
      </c>
      <c r="G111" s="47" t="str">
        <f>VLOOKUP(A111,'Updated Medical examination'!A110:J2445,8,0)</f>
        <v>No</v>
      </c>
      <c r="H111" s="47">
        <f>VLOOKUP(A111,'Updated Medical examination'!A110:J2445,9,0)</f>
        <v>1</v>
      </c>
      <c r="I111" s="47" t="str">
        <f>VLOOKUP(A111,'Updated Medical examination'!A110:J2445,10,0)</f>
        <v>Yes</v>
      </c>
      <c r="J111" s="47" t="str">
        <f>VLOOKUP(A111,'Updated Medical examination'!A110:J2445,3,0)</f>
        <v>Obesity</v>
      </c>
      <c r="K111" s="47" t="str">
        <f>VLOOKUP(A111,'Updated Medical examination'!A110:J2445,5,0)</f>
        <v>Above Diabetes</v>
      </c>
      <c r="L111" s="54">
        <v>27730</v>
      </c>
      <c r="M111" s="59">
        <v>39963.120000000003</v>
      </c>
      <c r="N111" s="55" t="s">
        <v>11</v>
      </c>
      <c r="O111" s="55" t="s">
        <v>11</v>
      </c>
      <c r="P111" s="55" t="s">
        <v>42</v>
      </c>
      <c r="Q111" s="55">
        <v>47</v>
      </c>
    </row>
    <row r="112" spans="1:17" ht="16.5" thickBot="1" x14ac:dyDescent="0.3">
      <c r="A112" s="58" t="s">
        <v>2262</v>
      </c>
      <c r="B112" s="47" t="s">
        <v>2613</v>
      </c>
      <c r="C112" s="47">
        <f>VLOOKUP(A112,'Updated Medical examination'!A111:J2446,2,FALSE)</f>
        <v>37.07</v>
      </c>
      <c r="D112" s="47">
        <f>VLOOKUP(A112,'Updated Medical examination'!A111:J2446,4,0)</f>
        <v>6.14</v>
      </c>
      <c r="E112" s="47" t="str">
        <f>VLOOKUP(A112,'Updated Medical examination'!A111:J2446,6,0)</f>
        <v>Yes</v>
      </c>
      <c r="F112" s="47" t="str">
        <f>VLOOKUP(A112,'Updated Medical examination'!A111:J2446,7,0)</f>
        <v>No</v>
      </c>
      <c r="G112" s="47" t="str">
        <f>VLOOKUP(A112,'Updated Medical examination'!A111:J2446,8,0)</f>
        <v>No</v>
      </c>
      <c r="H112" s="47">
        <f>VLOOKUP(A112,'Updated Medical examination'!A111:J2446,9,0)</f>
        <v>0</v>
      </c>
      <c r="I112" s="47" t="str">
        <f>VLOOKUP(A112,'Updated Medical examination'!A111:J2446,10,0)</f>
        <v>Yes</v>
      </c>
      <c r="J112" s="47" t="str">
        <f>VLOOKUP(A112,'Updated Medical examination'!A111:J2446,3,0)</f>
        <v>Obesity</v>
      </c>
      <c r="K112" s="47" t="str">
        <f>VLOOKUP(A112,'Updated Medical examination'!A111:J2446,5,0)</f>
        <v>Prediabetes</v>
      </c>
      <c r="L112" s="54">
        <v>31281</v>
      </c>
      <c r="M112" s="59">
        <v>39871.699999999997</v>
      </c>
      <c r="N112" s="55" t="s">
        <v>16</v>
      </c>
      <c r="O112" s="55" t="s">
        <v>11</v>
      </c>
      <c r="P112" s="55" t="s">
        <v>13</v>
      </c>
      <c r="Q112" s="55">
        <v>37</v>
      </c>
    </row>
    <row r="113" spans="1:17" ht="16.5" thickBot="1" x14ac:dyDescent="0.3">
      <c r="A113" s="58" t="s">
        <v>2261</v>
      </c>
      <c r="B113" s="47" t="s">
        <v>2615</v>
      </c>
      <c r="C113" s="47">
        <f>VLOOKUP(A113,'Updated Medical examination'!A112:J2447,2,FALSE)</f>
        <v>51.51</v>
      </c>
      <c r="D113" s="47">
        <f>VLOOKUP(A113,'Updated Medical examination'!A112:J2447,4,0)</f>
        <v>6.26</v>
      </c>
      <c r="E113" s="47" t="str">
        <f>VLOOKUP(A113,'Updated Medical examination'!A112:J2447,6,0)</f>
        <v>Yes</v>
      </c>
      <c r="F113" s="47" t="str">
        <f>VLOOKUP(A113,'Updated Medical examination'!A112:J2447,7,0)</f>
        <v>No</v>
      </c>
      <c r="G113" s="47" t="str">
        <f>VLOOKUP(A113,'Updated Medical examination'!A112:J2447,8,0)</f>
        <v>Yes</v>
      </c>
      <c r="H113" s="47">
        <f>VLOOKUP(A113,'Updated Medical examination'!A112:J2447,9,0)</f>
        <v>1</v>
      </c>
      <c r="I113" s="47" t="str">
        <f>VLOOKUP(A113,'Updated Medical examination'!A112:J2447,10,0)</f>
        <v>Yes</v>
      </c>
      <c r="J113" s="47" t="str">
        <f>VLOOKUP(A113,'Updated Medical examination'!A112:J2447,3,0)</f>
        <v>Obesity</v>
      </c>
      <c r="K113" s="47" t="str">
        <f>VLOOKUP(A113,'Updated Medical examination'!A112:J2447,5,0)</f>
        <v>Prediabetes</v>
      </c>
      <c r="L113" s="54">
        <v>30468</v>
      </c>
      <c r="M113" s="59">
        <v>39865.699999999997</v>
      </c>
      <c r="N113" s="55" t="s">
        <v>11</v>
      </c>
      <c r="O113" s="55" t="s">
        <v>11</v>
      </c>
      <c r="P113" s="55" t="s">
        <v>42</v>
      </c>
      <c r="Q113" s="55">
        <v>40</v>
      </c>
    </row>
    <row r="114" spans="1:17" ht="16.5" thickBot="1" x14ac:dyDescent="0.3">
      <c r="A114" s="58" t="s">
        <v>2260</v>
      </c>
      <c r="B114" s="47" t="s">
        <v>2617</v>
      </c>
      <c r="C114" s="47">
        <f>VLOOKUP(A114,'Updated Medical examination'!A113:J2448,2,FALSE)</f>
        <v>34.799999999999997</v>
      </c>
      <c r="D114" s="47">
        <f>VLOOKUP(A114,'Updated Medical examination'!A113:J2448,4,0)</f>
        <v>4.72</v>
      </c>
      <c r="E114" s="47" t="str">
        <f>VLOOKUP(A114,'Updated Medical examination'!A113:J2448,6,0)</f>
        <v>Yes</v>
      </c>
      <c r="F114" s="47" t="str">
        <f>VLOOKUP(A114,'Updated Medical examination'!A113:J2448,7,0)</f>
        <v>No</v>
      </c>
      <c r="G114" s="47" t="str">
        <f>VLOOKUP(A114,'Updated Medical examination'!A113:J2448,8,0)</f>
        <v>No</v>
      </c>
      <c r="H114" s="47">
        <f>VLOOKUP(A114,'Updated Medical examination'!A113:J2448,9,0)</f>
        <v>0</v>
      </c>
      <c r="I114" s="47" t="str">
        <f>VLOOKUP(A114,'Updated Medical examination'!A113:J2448,10,0)</f>
        <v>Yes</v>
      </c>
      <c r="J114" s="47" t="str">
        <f>VLOOKUP(A114,'Updated Medical examination'!A113:J2448,3,0)</f>
        <v>Obesity</v>
      </c>
      <c r="K114" s="47" t="str">
        <f>VLOOKUP(A114,'Updated Medical examination'!A113:J2448,5,0)</f>
        <v>Normal</v>
      </c>
      <c r="L114" s="54">
        <v>31245</v>
      </c>
      <c r="M114" s="59">
        <v>39836.519999999997</v>
      </c>
      <c r="N114" s="55" t="s">
        <v>11</v>
      </c>
      <c r="O114" s="55" t="s">
        <v>16</v>
      </c>
      <c r="P114" s="55" t="s">
        <v>42</v>
      </c>
      <c r="Q114" s="55">
        <v>37</v>
      </c>
    </row>
    <row r="115" spans="1:17" ht="16.5" thickBot="1" x14ac:dyDescent="0.3">
      <c r="A115" s="58" t="s">
        <v>2259</v>
      </c>
      <c r="B115" s="47" t="s">
        <v>2619</v>
      </c>
      <c r="C115" s="47">
        <f>VLOOKUP(A115,'Updated Medical examination'!A114:J2449,2,FALSE)</f>
        <v>36.67</v>
      </c>
      <c r="D115" s="47">
        <f>VLOOKUP(A115,'Updated Medical examination'!A114:J2449,4,0)</f>
        <v>5.18</v>
      </c>
      <c r="E115" s="47" t="str">
        <f>VLOOKUP(A115,'Updated Medical examination'!A114:J2449,6,0)</f>
        <v>No</v>
      </c>
      <c r="F115" s="47" t="str">
        <f>VLOOKUP(A115,'Updated Medical examination'!A114:J2449,7,0)</f>
        <v>No</v>
      </c>
      <c r="G115" s="47" t="str">
        <f>VLOOKUP(A115,'Updated Medical examination'!A114:J2449,8,0)</f>
        <v>No</v>
      </c>
      <c r="H115" s="47">
        <f>VLOOKUP(A115,'Updated Medical examination'!A114:J2449,9,0)</f>
        <v>1</v>
      </c>
      <c r="I115" s="47" t="str">
        <f>VLOOKUP(A115,'Updated Medical examination'!A114:J2449,10,0)</f>
        <v>Yes</v>
      </c>
      <c r="J115" s="47" t="str">
        <f>VLOOKUP(A115,'Updated Medical examination'!A114:J2449,3,0)</f>
        <v>Obesity</v>
      </c>
      <c r="K115" s="47" t="str">
        <f>VLOOKUP(A115,'Updated Medical examination'!A114:J2449,5,0)</f>
        <v>Normal</v>
      </c>
      <c r="L115" s="54">
        <v>31982</v>
      </c>
      <c r="M115" s="59">
        <v>39774.28</v>
      </c>
      <c r="N115" s="55" t="s">
        <v>16</v>
      </c>
      <c r="O115" s="55" t="s">
        <v>16</v>
      </c>
      <c r="P115" s="55" t="s">
        <v>276</v>
      </c>
      <c r="Q115" s="55">
        <v>35</v>
      </c>
    </row>
    <row r="116" spans="1:17" ht="16.5" thickBot="1" x14ac:dyDescent="0.3">
      <c r="A116" s="58" t="s">
        <v>2258</v>
      </c>
      <c r="B116" s="47" t="s">
        <v>2621</v>
      </c>
      <c r="C116" s="47">
        <f>VLOOKUP(A116,'Updated Medical examination'!A115:J2450,2,FALSE)</f>
        <v>30.9</v>
      </c>
      <c r="D116" s="47">
        <f>VLOOKUP(A116,'Updated Medical examination'!A115:J2450,4,0)</f>
        <v>9.4</v>
      </c>
      <c r="E116" s="47" t="str">
        <f>VLOOKUP(A116,'Updated Medical examination'!A115:J2450,6,0)</f>
        <v>No</v>
      </c>
      <c r="F116" s="47" t="str">
        <f>VLOOKUP(A116,'Updated Medical examination'!A115:J2450,7,0)</f>
        <v>No</v>
      </c>
      <c r="G116" s="47" t="str">
        <f>VLOOKUP(A116,'Updated Medical examination'!A115:J2450,8,0)</f>
        <v>No</v>
      </c>
      <c r="H116" s="47">
        <f>VLOOKUP(A116,'Updated Medical examination'!A115:J2450,9,0)</f>
        <v>2</v>
      </c>
      <c r="I116" s="47" t="str">
        <f>VLOOKUP(A116,'Updated Medical examination'!A115:J2450,10,0)</f>
        <v>Yes</v>
      </c>
      <c r="J116" s="47" t="str">
        <f>VLOOKUP(A116,'Updated Medical examination'!A115:J2450,3,0)</f>
        <v>Obesity</v>
      </c>
      <c r="K116" s="47" t="str">
        <f>VLOOKUP(A116,'Updated Medical examination'!A115:J2450,5,0)</f>
        <v>Above Diabetes</v>
      </c>
      <c r="L116" s="54">
        <v>27015</v>
      </c>
      <c r="M116" s="59">
        <v>39727.61</v>
      </c>
      <c r="N116" s="55" t="s">
        <v>16</v>
      </c>
      <c r="O116" s="55" t="s">
        <v>11</v>
      </c>
      <c r="P116" s="55" t="s">
        <v>42</v>
      </c>
      <c r="Q116" s="55">
        <v>49</v>
      </c>
    </row>
    <row r="117" spans="1:17" ht="16.5" thickBot="1" x14ac:dyDescent="0.3">
      <c r="A117" s="58" t="s">
        <v>2257</v>
      </c>
      <c r="B117" s="47" t="s">
        <v>2623</v>
      </c>
      <c r="C117" s="47">
        <f>VLOOKUP(A117,'Updated Medical examination'!A116:J2451,2,FALSE)</f>
        <v>30.495000000000001</v>
      </c>
      <c r="D117" s="47">
        <f>VLOOKUP(A117,'Updated Medical examination'!A116:J2451,4,0)</f>
        <v>6.29</v>
      </c>
      <c r="E117" s="47" t="str">
        <f>VLOOKUP(A117,'Updated Medical examination'!A116:J2451,6,0)</f>
        <v>No</v>
      </c>
      <c r="F117" s="47" t="str">
        <f>VLOOKUP(A117,'Updated Medical examination'!A116:J2451,7,0)</f>
        <v>No</v>
      </c>
      <c r="G117" s="47" t="str">
        <f>VLOOKUP(A117,'Updated Medical examination'!A116:J2451,8,0)</f>
        <v>No</v>
      </c>
      <c r="H117" s="47">
        <f>VLOOKUP(A117,'Updated Medical examination'!A116:J2451,9,0)</f>
        <v>0</v>
      </c>
      <c r="I117" s="47" t="str">
        <f>VLOOKUP(A117,'Updated Medical examination'!A116:J2451,10,0)</f>
        <v>Yes</v>
      </c>
      <c r="J117" s="47" t="str">
        <f>VLOOKUP(A117,'Updated Medical examination'!A116:J2451,3,0)</f>
        <v>Obesity</v>
      </c>
      <c r="K117" s="47" t="str">
        <f>VLOOKUP(A117,'Updated Medical examination'!A116:J2451,5,0)</f>
        <v>Prediabetes</v>
      </c>
      <c r="L117" s="54">
        <v>28349</v>
      </c>
      <c r="M117" s="59">
        <v>39725.519999999997</v>
      </c>
      <c r="N117" s="55" t="s">
        <v>11</v>
      </c>
      <c r="O117" s="55" t="s">
        <v>16</v>
      </c>
      <c r="P117" s="55" t="s">
        <v>23</v>
      </c>
      <c r="Q117" s="55">
        <v>45</v>
      </c>
    </row>
    <row r="118" spans="1:17" ht="16.5" thickBot="1" x14ac:dyDescent="0.3">
      <c r="A118" s="58" t="s">
        <v>2256</v>
      </c>
      <c r="B118" s="47" t="s">
        <v>2625</v>
      </c>
      <c r="C118" s="47">
        <f>VLOOKUP(A118,'Updated Medical examination'!A117:J2452,2,FALSE)</f>
        <v>44.88</v>
      </c>
      <c r="D118" s="47">
        <f>VLOOKUP(A118,'Updated Medical examination'!A117:J2452,4,0)</f>
        <v>6.04</v>
      </c>
      <c r="E118" s="47" t="str">
        <f>VLOOKUP(A118,'Updated Medical examination'!A117:J2452,6,0)</f>
        <v>No</v>
      </c>
      <c r="F118" s="47" t="str">
        <f>VLOOKUP(A118,'Updated Medical examination'!A117:J2452,7,0)</f>
        <v>No</v>
      </c>
      <c r="G118" s="47" t="str">
        <f>VLOOKUP(A118,'Updated Medical examination'!A117:J2452,8,0)</f>
        <v>Yes</v>
      </c>
      <c r="H118" s="47">
        <f>VLOOKUP(A118,'Updated Medical examination'!A117:J2452,9,0)</f>
        <v>1</v>
      </c>
      <c r="I118" s="47" t="str">
        <f>VLOOKUP(A118,'Updated Medical examination'!A117:J2452,10,0)</f>
        <v>Yes</v>
      </c>
      <c r="J118" s="47" t="str">
        <f>VLOOKUP(A118,'Updated Medical examination'!A117:J2452,3,0)</f>
        <v>Obesity</v>
      </c>
      <c r="K118" s="47" t="str">
        <f>VLOOKUP(A118,'Updated Medical examination'!A117:J2452,5,0)</f>
        <v>Prediabetes</v>
      </c>
      <c r="L118" s="54">
        <v>37818</v>
      </c>
      <c r="M118" s="59">
        <v>39722.75</v>
      </c>
      <c r="N118" s="55" t="s">
        <v>16</v>
      </c>
      <c r="O118" s="55" t="s">
        <v>16</v>
      </c>
      <c r="P118" s="55" t="s">
        <v>13</v>
      </c>
      <c r="Q118" s="55">
        <v>19</v>
      </c>
    </row>
    <row r="119" spans="1:17" ht="16.5" thickBot="1" x14ac:dyDescent="0.3">
      <c r="A119" s="58" t="s">
        <v>2255</v>
      </c>
      <c r="B119" s="47" t="s">
        <v>2439</v>
      </c>
      <c r="C119" s="47">
        <f>VLOOKUP(A119,'Updated Medical examination'!A118:J2453,2,FALSE)</f>
        <v>44.32</v>
      </c>
      <c r="D119" s="47">
        <f>VLOOKUP(A119,'Updated Medical examination'!A118:J2453,4,0)</f>
        <v>10.55</v>
      </c>
      <c r="E119" s="47" t="str">
        <f>VLOOKUP(A119,'Updated Medical examination'!A118:J2453,6,0)</f>
        <v>No</v>
      </c>
      <c r="F119" s="47" t="str">
        <f>VLOOKUP(A119,'Updated Medical examination'!A118:J2453,7,0)</f>
        <v>No</v>
      </c>
      <c r="G119" s="47" t="str">
        <f>VLOOKUP(A119,'Updated Medical examination'!A118:J2453,8,0)</f>
        <v>No</v>
      </c>
      <c r="H119" s="47">
        <f>VLOOKUP(A119,'Updated Medical examination'!A118:J2453,9,0)</f>
        <v>0</v>
      </c>
      <c r="I119" s="47" t="str">
        <f>VLOOKUP(A119,'Updated Medical examination'!A118:J2453,10,0)</f>
        <v>Yes</v>
      </c>
      <c r="J119" s="47" t="str">
        <f>VLOOKUP(A119,'Updated Medical examination'!A118:J2453,3,0)</f>
        <v>Obesity</v>
      </c>
      <c r="K119" s="47" t="str">
        <f>VLOOKUP(A119,'Updated Medical examination'!A118:J2453,5,0)</f>
        <v>Above Diabetes</v>
      </c>
      <c r="L119" s="54">
        <v>25110</v>
      </c>
      <c r="M119" s="59">
        <v>39721.93</v>
      </c>
      <c r="N119" s="55" t="s">
        <v>11</v>
      </c>
      <c r="O119" s="55" t="s">
        <v>11</v>
      </c>
      <c r="P119" s="55" t="s">
        <v>42</v>
      </c>
      <c r="Q119" s="55">
        <v>54</v>
      </c>
    </row>
    <row r="120" spans="1:17" ht="16.5" thickBot="1" x14ac:dyDescent="0.3">
      <c r="A120" s="58" t="s">
        <v>2254</v>
      </c>
      <c r="B120" s="47" t="s">
        <v>2628</v>
      </c>
      <c r="C120" s="47">
        <f>VLOOKUP(A120,'Updated Medical examination'!A119:J2454,2,FALSE)</f>
        <v>46.39</v>
      </c>
      <c r="D120" s="47">
        <f>VLOOKUP(A120,'Updated Medical examination'!A119:J2454,4,0)</f>
        <v>5.09</v>
      </c>
      <c r="E120" s="47" t="str">
        <f>VLOOKUP(A120,'Updated Medical examination'!A119:J2454,6,0)</f>
        <v>No</v>
      </c>
      <c r="F120" s="47" t="str">
        <f>VLOOKUP(A120,'Updated Medical examination'!A119:J2454,7,0)</f>
        <v>No</v>
      </c>
      <c r="G120" s="47" t="str">
        <f>VLOOKUP(A120,'Updated Medical examination'!A119:J2454,8,0)</f>
        <v>No</v>
      </c>
      <c r="H120" s="47">
        <f>VLOOKUP(A120,'Updated Medical examination'!A119:J2454,9,0)</f>
        <v>0</v>
      </c>
      <c r="I120" s="47" t="str">
        <f>VLOOKUP(A120,'Updated Medical examination'!A119:J2454,10,0)</f>
        <v>Yes</v>
      </c>
      <c r="J120" s="47" t="str">
        <f>VLOOKUP(A120,'Updated Medical examination'!A119:J2454,3,0)</f>
        <v>Obesity</v>
      </c>
      <c r="K120" s="47" t="str">
        <f>VLOOKUP(A120,'Updated Medical examination'!A119:J2454,5,0)</f>
        <v>Normal</v>
      </c>
      <c r="L120" s="54">
        <v>28476</v>
      </c>
      <c r="M120" s="59">
        <v>39670.44</v>
      </c>
      <c r="N120" s="55" t="s">
        <v>11</v>
      </c>
      <c r="O120" s="55" t="s">
        <v>16</v>
      </c>
      <c r="P120" s="55" t="s">
        <v>23</v>
      </c>
      <c r="Q120" s="55">
        <v>45</v>
      </c>
    </row>
    <row r="121" spans="1:17" ht="16.5" thickBot="1" x14ac:dyDescent="0.3">
      <c r="A121" s="58" t="s">
        <v>2253</v>
      </c>
      <c r="B121" s="47" t="s">
        <v>2630</v>
      </c>
      <c r="C121" s="47">
        <f>VLOOKUP(A121,'Updated Medical examination'!A120:J2455,2,FALSE)</f>
        <v>42.13</v>
      </c>
      <c r="D121" s="47">
        <f>VLOOKUP(A121,'Updated Medical examination'!A120:J2455,4,0)</f>
        <v>5.2</v>
      </c>
      <c r="E121" s="47" t="str">
        <f>VLOOKUP(A121,'Updated Medical examination'!A120:J2455,6,0)</f>
        <v>Yes</v>
      </c>
      <c r="F121" s="47" t="str">
        <f>VLOOKUP(A121,'Updated Medical examination'!A120:J2455,7,0)</f>
        <v>No</v>
      </c>
      <c r="G121" s="47" t="str">
        <f>VLOOKUP(A121,'Updated Medical examination'!A120:J2455,8,0)</f>
        <v>No</v>
      </c>
      <c r="H121" s="47">
        <f>VLOOKUP(A121,'Updated Medical examination'!A120:J2455,9,0)</f>
        <v>1</v>
      </c>
      <c r="I121" s="47" t="str">
        <f>VLOOKUP(A121,'Updated Medical examination'!A120:J2455,10,0)</f>
        <v>Yes</v>
      </c>
      <c r="J121" s="47" t="str">
        <f>VLOOKUP(A121,'Updated Medical examination'!A120:J2455,3,0)</f>
        <v>Obesity</v>
      </c>
      <c r="K121" s="47" t="str">
        <f>VLOOKUP(A121,'Updated Medical examination'!A120:J2455,5,0)</f>
        <v>Normal</v>
      </c>
      <c r="L121" s="54">
        <v>34918</v>
      </c>
      <c r="M121" s="59">
        <v>39611.760000000002</v>
      </c>
      <c r="N121" s="55" t="s">
        <v>16</v>
      </c>
      <c r="O121" s="55" t="s">
        <v>12</v>
      </c>
      <c r="P121" s="55" t="s">
        <v>13</v>
      </c>
      <c r="Q121" s="55">
        <v>27</v>
      </c>
    </row>
    <row r="122" spans="1:17" ht="16.5" thickBot="1" x14ac:dyDescent="0.3">
      <c r="A122" s="58" t="s">
        <v>2252</v>
      </c>
      <c r="B122" s="47" t="s">
        <v>2632</v>
      </c>
      <c r="C122" s="47">
        <f>VLOOKUP(A122,'Updated Medical examination'!A121:J2456,2,FALSE)</f>
        <v>30.78</v>
      </c>
      <c r="D122" s="47">
        <f>VLOOKUP(A122,'Updated Medical examination'!A121:J2456,4,0)</f>
        <v>8.4499999999999993</v>
      </c>
      <c r="E122" s="47" t="str">
        <f>VLOOKUP(A122,'Updated Medical examination'!A121:J2456,6,0)</f>
        <v>Yes</v>
      </c>
      <c r="F122" s="47" t="str">
        <f>VLOOKUP(A122,'Updated Medical examination'!A121:J2456,7,0)</f>
        <v>No</v>
      </c>
      <c r="G122" s="47" t="str">
        <f>VLOOKUP(A122,'Updated Medical examination'!A121:J2456,8,0)</f>
        <v>No</v>
      </c>
      <c r="H122" s="47">
        <f>VLOOKUP(A122,'Updated Medical examination'!A121:J2456,9,0)</f>
        <v>0</v>
      </c>
      <c r="I122" s="47" t="str">
        <f>VLOOKUP(A122,'Updated Medical examination'!A121:J2456,10,0)</f>
        <v>Yes</v>
      </c>
      <c r="J122" s="47" t="str">
        <f>VLOOKUP(A122,'Updated Medical examination'!A121:J2456,3,0)</f>
        <v>Obesity</v>
      </c>
      <c r="K122" s="47" t="str">
        <f>VLOOKUP(A122,'Updated Medical examination'!A121:J2456,5,0)</f>
        <v>Above Diabetes</v>
      </c>
      <c r="L122" s="54">
        <v>29772</v>
      </c>
      <c r="M122" s="59">
        <v>39597.410000000003</v>
      </c>
      <c r="N122" s="55" t="s">
        <v>16</v>
      </c>
      <c r="O122" s="55" t="s">
        <v>11</v>
      </c>
      <c r="P122" s="55" t="s">
        <v>356</v>
      </c>
      <c r="Q122" s="55">
        <v>41</v>
      </c>
    </row>
    <row r="123" spans="1:17" ht="16.5" thickBot="1" x14ac:dyDescent="0.3">
      <c r="A123" s="58" t="s">
        <v>2251</v>
      </c>
      <c r="B123" s="47" t="s">
        <v>2634</v>
      </c>
      <c r="C123" s="47">
        <f>VLOOKUP(A123,'Updated Medical examination'!A122:J2457,2,FALSE)</f>
        <v>31.35</v>
      </c>
      <c r="D123" s="47">
        <f>VLOOKUP(A123,'Updated Medical examination'!A122:J2457,4,0)</f>
        <v>9.5399999999999991</v>
      </c>
      <c r="E123" s="47" t="str">
        <f>VLOOKUP(A123,'Updated Medical examination'!A122:J2457,6,0)</f>
        <v>No</v>
      </c>
      <c r="F123" s="47" t="str">
        <f>VLOOKUP(A123,'Updated Medical examination'!A122:J2457,7,0)</f>
        <v>No</v>
      </c>
      <c r="G123" s="47" t="str">
        <f>VLOOKUP(A123,'Updated Medical examination'!A122:J2457,8,0)</f>
        <v>No</v>
      </c>
      <c r="H123" s="47">
        <f>VLOOKUP(A123,'Updated Medical examination'!A122:J2457,9,0)</f>
        <v>0</v>
      </c>
      <c r="I123" s="47" t="str">
        <f>VLOOKUP(A123,'Updated Medical examination'!A122:J2457,10,0)</f>
        <v>Yes</v>
      </c>
      <c r="J123" s="47" t="str">
        <f>VLOOKUP(A123,'Updated Medical examination'!A122:J2457,3,0)</f>
        <v>Obesity</v>
      </c>
      <c r="K123" s="47" t="str">
        <f>VLOOKUP(A123,'Updated Medical examination'!A122:J2457,5,0)</f>
        <v>Above Diabetes</v>
      </c>
      <c r="L123" s="54">
        <v>28683</v>
      </c>
      <c r="M123" s="59">
        <v>39556.49</v>
      </c>
      <c r="N123" s="55" t="s">
        <v>16</v>
      </c>
      <c r="O123" s="55" t="s">
        <v>11</v>
      </c>
      <c r="P123" s="55" t="s">
        <v>164</v>
      </c>
      <c r="Q123" s="55">
        <v>44</v>
      </c>
    </row>
    <row r="124" spans="1:17" ht="16.5" thickBot="1" x14ac:dyDescent="0.3">
      <c r="A124" s="58" t="s">
        <v>2250</v>
      </c>
      <c r="B124" s="47" t="s">
        <v>2636</v>
      </c>
      <c r="C124" s="47">
        <f>VLOOKUP(A124,'Updated Medical examination'!A123:J2458,2,FALSE)</f>
        <v>41.46</v>
      </c>
      <c r="D124" s="47">
        <f>VLOOKUP(A124,'Updated Medical examination'!A123:J2458,4,0)</f>
        <v>4.99</v>
      </c>
      <c r="E124" s="47" t="str">
        <f>VLOOKUP(A124,'Updated Medical examination'!A123:J2458,6,0)</f>
        <v>Yes</v>
      </c>
      <c r="F124" s="47" t="str">
        <f>VLOOKUP(A124,'Updated Medical examination'!A123:J2458,7,0)</f>
        <v>No</v>
      </c>
      <c r="G124" s="47" t="str">
        <f>VLOOKUP(A124,'Updated Medical examination'!A123:J2458,8,0)</f>
        <v>No</v>
      </c>
      <c r="H124" s="47">
        <f>VLOOKUP(A124,'Updated Medical examination'!A123:J2458,9,0)</f>
        <v>2</v>
      </c>
      <c r="I124" s="47" t="str">
        <f>VLOOKUP(A124,'Updated Medical examination'!A123:J2458,10,0)</f>
        <v>Yes</v>
      </c>
      <c r="J124" s="47" t="str">
        <f>VLOOKUP(A124,'Updated Medical examination'!A123:J2458,3,0)</f>
        <v>Obesity</v>
      </c>
      <c r="K124" s="47" t="str">
        <f>VLOOKUP(A124,'Updated Medical examination'!A123:J2458,5,0)</f>
        <v>Normal</v>
      </c>
      <c r="L124" s="54">
        <v>24282</v>
      </c>
      <c r="M124" s="59">
        <v>39396.86</v>
      </c>
      <c r="N124" s="55" t="s">
        <v>11</v>
      </c>
      <c r="O124" s="55" t="s">
        <v>11</v>
      </c>
      <c r="P124" s="55" t="s">
        <v>42</v>
      </c>
      <c r="Q124" s="55">
        <v>56</v>
      </c>
    </row>
    <row r="125" spans="1:17" ht="16.5" thickBot="1" x14ac:dyDescent="0.3">
      <c r="A125" s="58" t="s">
        <v>2249</v>
      </c>
      <c r="B125" s="47" t="s">
        <v>2638</v>
      </c>
      <c r="C125" s="47">
        <f>VLOOKUP(A125,'Updated Medical examination'!A124:J2459,2,FALSE)</f>
        <v>48</v>
      </c>
      <c r="D125" s="47">
        <f>VLOOKUP(A125,'Updated Medical examination'!A124:J2459,4,0)</f>
        <v>10.54</v>
      </c>
      <c r="E125" s="47" t="str">
        <f>VLOOKUP(A125,'Updated Medical examination'!A124:J2459,6,0)</f>
        <v>No</v>
      </c>
      <c r="F125" s="47" t="str">
        <f>VLOOKUP(A125,'Updated Medical examination'!A124:J2459,7,0)</f>
        <v>No</v>
      </c>
      <c r="G125" s="47" t="str">
        <f>VLOOKUP(A125,'Updated Medical examination'!A124:J2459,8,0)</f>
        <v>No</v>
      </c>
      <c r="H125" s="47">
        <f>VLOOKUP(A125,'Updated Medical examination'!A124:J2459,9,0)</f>
        <v>0</v>
      </c>
      <c r="I125" s="47" t="str">
        <f>VLOOKUP(A125,'Updated Medical examination'!A124:J2459,10,0)</f>
        <v>Yes</v>
      </c>
      <c r="J125" s="47" t="str">
        <f>VLOOKUP(A125,'Updated Medical examination'!A124:J2459,3,0)</f>
        <v>Obesity</v>
      </c>
      <c r="K125" s="47" t="str">
        <f>VLOOKUP(A125,'Updated Medical examination'!A124:J2459,5,0)</f>
        <v>Above Diabetes</v>
      </c>
      <c r="L125" s="54">
        <v>28707</v>
      </c>
      <c r="M125" s="59">
        <v>39352.6</v>
      </c>
      <c r="N125" s="55" t="s">
        <v>11</v>
      </c>
      <c r="O125" s="55" t="s">
        <v>12</v>
      </c>
      <c r="P125" s="55" t="s">
        <v>42</v>
      </c>
      <c r="Q125" s="55">
        <v>44</v>
      </c>
    </row>
    <row r="126" spans="1:17" ht="16.5" thickBot="1" x14ac:dyDescent="0.3">
      <c r="A126" s="58" t="s">
        <v>2248</v>
      </c>
      <c r="B126" s="47" t="s">
        <v>2640</v>
      </c>
      <c r="C126" s="47">
        <f>VLOOKUP(A126,'Updated Medical examination'!A125:J2460,2,FALSE)</f>
        <v>49.13</v>
      </c>
      <c r="D126" s="47">
        <f>VLOOKUP(A126,'Updated Medical examination'!A125:J2460,4,0)</f>
        <v>4.54</v>
      </c>
      <c r="E126" s="47" t="str">
        <f>VLOOKUP(A126,'Updated Medical examination'!A125:J2460,6,0)</f>
        <v>No</v>
      </c>
      <c r="F126" s="47" t="str">
        <f>VLOOKUP(A126,'Updated Medical examination'!A125:J2460,7,0)</f>
        <v>No</v>
      </c>
      <c r="G126" s="47" t="str">
        <f>VLOOKUP(A126,'Updated Medical examination'!A125:J2460,8,0)</f>
        <v>No</v>
      </c>
      <c r="H126" s="47">
        <f>VLOOKUP(A126,'Updated Medical examination'!A125:J2460,9,0)</f>
        <v>0</v>
      </c>
      <c r="I126" s="47" t="str">
        <f>VLOOKUP(A126,'Updated Medical examination'!A125:J2460,10,0)</f>
        <v>Yes</v>
      </c>
      <c r="J126" s="47" t="str">
        <f>VLOOKUP(A126,'Updated Medical examination'!A125:J2460,3,0)</f>
        <v>Obesity</v>
      </c>
      <c r="K126" s="47" t="str">
        <f>VLOOKUP(A126,'Updated Medical examination'!A125:J2460,5,0)</f>
        <v>Normal</v>
      </c>
      <c r="L126" s="54">
        <v>30179</v>
      </c>
      <c r="M126" s="59">
        <v>39315.279999999999</v>
      </c>
      <c r="N126" s="55" t="s">
        <v>11</v>
      </c>
      <c r="O126" s="55" t="s">
        <v>12</v>
      </c>
      <c r="P126" s="55" t="s">
        <v>42</v>
      </c>
      <c r="Q126" s="55">
        <v>40</v>
      </c>
    </row>
    <row r="127" spans="1:17" ht="16.5" thickBot="1" x14ac:dyDescent="0.3">
      <c r="A127" s="58" t="s">
        <v>2247</v>
      </c>
      <c r="B127" s="47" t="s">
        <v>2642</v>
      </c>
      <c r="C127" s="47">
        <f>VLOOKUP(A127,'Updated Medical examination'!A126:J2461,2,FALSE)</f>
        <v>37.799999999999997</v>
      </c>
      <c r="D127" s="47">
        <f>VLOOKUP(A127,'Updated Medical examination'!A126:J2461,4,0)</f>
        <v>6.29</v>
      </c>
      <c r="E127" s="47" t="str">
        <f>VLOOKUP(A127,'Updated Medical examination'!A126:J2461,6,0)</f>
        <v>No</v>
      </c>
      <c r="F127" s="47" t="str">
        <f>VLOOKUP(A127,'Updated Medical examination'!A126:J2461,7,0)</f>
        <v>No</v>
      </c>
      <c r="G127" s="47" t="str">
        <f>VLOOKUP(A127,'Updated Medical examination'!A126:J2461,8,0)</f>
        <v>No</v>
      </c>
      <c r="H127" s="47">
        <f>VLOOKUP(A127,'Updated Medical examination'!A126:J2461,9,0)</f>
        <v>1</v>
      </c>
      <c r="I127" s="47" t="str">
        <f>VLOOKUP(A127,'Updated Medical examination'!A126:J2461,10,0)</f>
        <v>Yes</v>
      </c>
      <c r="J127" s="47" t="str">
        <f>VLOOKUP(A127,'Updated Medical examination'!A126:J2461,3,0)</f>
        <v>Obesity</v>
      </c>
      <c r="K127" s="47" t="str">
        <f>VLOOKUP(A127,'Updated Medical examination'!A126:J2461,5,0)</f>
        <v>Prediabetes</v>
      </c>
      <c r="L127" s="54">
        <v>33938</v>
      </c>
      <c r="M127" s="59">
        <v>39241.440000000002</v>
      </c>
      <c r="N127" s="55" t="s">
        <v>16</v>
      </c>
      <c r="O127" s="55" t="s">
        <v>12</v>
      </c>
      <c r="P127" s="55" t="s">
        <v>42</v>
      </c>
      <c r="Q127" s="55">
        <v>30</v>
      </c>
    </row>
    <row r="128" spans="1:17" ht="16.5" thickBot="1" x14ac:dyDescent="0.3">
      <c r="A128" s="58" t="s">
        <v>2246</v>
      </c>
      <c r="B128" s="47" t="s">
        <v>2644</v>
      </c>
      <c r="C128" s="47">
        <f>VLOOKUP(A128,'Updated Medical examination'!A127:J2462,2,FALSE)</f>
        <v>38.299999999999997</v>
      </c>
      <c r="D128" s="47">
        <f>VLOOKUP(A128,'Updated Medical examination'!A127:J2462,4,0)</f>
        <v>9.51</v>
      </c>
      <c r="E128" s="47" t="str">
        <f>VLOOKUP(A128,'Updated Medical examination'!A127:J2462,6,0)</f>
        <v>No</v>
      </c>
      <c r="F128" s="47" t="str">
        <f>VLOOKUP(A128,'Updated Medical examination'!A127:J2462,7,0)</f>
        <v>No</v>
      </c>
      <c r="G128" s="47" t="str">
        <f>VLOOKUP(A128,'Updated Medical examination'!A127:J2462,8,0)</f>
        <v>No</v>
      </c>
      <c r="H128" s="47">
        <f>VLOOKUP(A128,'Updated Medical examination'!A127:J2462,9,0)</f>
        <v>0</v>
      </c>
      <c r="I128" s="47" t="str">
        <f>VLOOKUP(A128,'Updated Medical examination'!A127:J2462,10,0)</f>
        <v>Yes</v>
      </c>
      <c r="J128" s="47" t="str">
        <f>VLOOKUP(A128,'Updated Medical examination'!A127:J2462,3,0)</f>
        <v>Obesity</v>
      </c>
      <c r="K128" s="47" t="str">
        <f>VLOOKUP(A128,'Updated Medical examination'!A127:J2462,5,0)</f>
        <v>Above Diabetes</v>
      </c>
      <c r="L128" s="54">
        <v>22834</v>
      </c>
      <c r="M128" s="59">
        <v>39221.120000000003</v>
      </c>
      <c r="N128" s="55" t="s">
        <v>11</v>
      </c>
      <c r="O128" s="55" t="s">
        <v>16</v>
      </c>
      <c r="P128" s="55" t="s">
        <v>42</v>
      </c>
      <c r="Q128" s="55">
        <v>60</v>
      </c>
    </row>
    <row r="129" spans="1:17" ht="16.5" thickBot="1" x14ac:dyDescent="0.3">
      <c r="A129" s="58" t="s">
        <v>2245</v>
      </c>
      <c r="B129" s="47" t="s">
        <v>2646</v>
      </c>
      <c r="C129" s="47">
        <f>VLOOKUP(A129,'Updated Medical examination'!A128:J2463,2,FALSE)</f>
        <v>32.774999999999999</v>
      </c>
      <c r="D129" s="47">
        <f>VLOOKUP(A129,'Updated Medical examination'!A128:J2463,4,0)</f>
        <v>4.72</v>
      </c>
      <c r="E129" s="47" t="str">
        <f>VLOOKUP(A129,'Updated Medical examination'!A128:J2463,6,0)</f>
        <v>No</v>
      </c>
      <c r="F129" s="47" t="str">
        <f>VLOOKUP(A129,'Updated Medical examination'!A128:J2463,7,0)</f>
        <v>No</v>
      </c>
      <c r="G129" s="47" t="str">
        <f>VLOOKUP(A129,'Updated Medical examination'!A128:J2463,8,0)</f>
        <v>No</v>
      </c>
      <c r="H129" s="47">
        <f>VLOOKUP(A129,'Updated Medical examination'!A128:J2463,9,0)</f>
        <v>0</v>
      </c>
      <c r="I129" s="47" t="str">
        <f>VLOOKUP(A129,'Updated Medical examination'!A128:J2463,10,0)</f>
        <v>Yes</v>
      </c>
      <c r="J129" s="47" t="str">
        <f>VLOOKUP(A129,'Updated Medical examination'!A128:J2463,3,0)</f>
        <v>Obesity</v>
      </c>
      <c r="K129" s="47" t="str">
        <f>VLOOKUP(A129,'Updated Medical examination'!A128:J2463,5,0)</f>
        <v>Normal</v>
      </c>
      <c r="L129" s="54">
        <v>30167</v>
      </c>
      <c r="M129" s="59">
        <v>39125.33</v>
      </c>
      <c r="N129" s="55" t="s">
        <v>16</v>
      </c>
      <c r="O129" s="55" t="s">
        <v>16</v>
      </c>
      <c r="P129" s="55" t="s">
        <v>168</v>
      </c>
      <c r="Q129" s="55">
        <v>40</v>
      </c>
    </row>
    <row r="130" spans="1:17" ht="16.5" thickBot="1" x14ac:dyDescent="0.3">
      <c r="A130" s="58" t="s">
        <v>2244</v>
      </c>
      <c r="B130" s="47" t="s">
        <v>2648</v>
      </c>
      <c r="C130" s="47">
        <f>VLOOKUP(A130,'Updated Medical examination'!A129:J2464,2,FALSE)</f>
        <v>34.200000000000003</v>
      </c>
      <c r="D130" s="47">
        <f>VLOOKUP(A130,'Updated Medical examination'!A129:J2464,4,0)</f>
        <v>5.91</v>
      </c>
      <c r="E130" s="47" t="str">
        <f>VLOOKUP(A130,'Updated Medical examination'!A129:J2464,6,0)</f>
        <v>Yes</v>
      </c>
      <c r="F130" s="47" t="str">
        <f>VLOOKUP(A130,'Updated Medical examination'!A129:J2464,7,0)</f>
        <v>No</v>
      </c>
      <c r="G130" s="47" t="str">
        <f>VLOOKUP(A130,'Updated Medical examination'!A129:J2464,8,0)</f>
        <v>No</v>
      </c>
      <c r="H130" s="47">
        <f>VLOOKUP(A130,'Updated Medical examination'!A129:J2464,9,0)</f>
        <v>0</v>
      </c>
      <c r="I130" s="47" t="str">
        <f>VLOOKUP(A130,'Updated Medical examination'!A129:J2464,10,0)</f>
        <v>Yes</v>
      </c>
      <c r="J130" s="47" t="str">
        <f>VLOOKUP(A130,'Updated Medical examination'!A129:J2464,3,0)</f>
        <v>Obesity</v>
      </c>
      <c r="K130" s="47" t="str">
        <f>VLOOKUP(A130,'Updated Medical examination'!A129:J2464,5,0)</f>
        <v>Prediabetes</v>
      </c>
      <c r="L130" s="54">
        <v>31310</v>
      </c>
      <c r="M130" s="59">
        <v>39047.29</v>
      </c>
      <c r="N130" s="55" t="s">
        <v>16</v>
      </c>
      <c r="O130" s="55" t="s">
        <v>12</v>
      </c>
      <c r="P130" s="55" t="s">
        <v>356</v>
      </c>
      <c r="Q130" s="55">
        <v>37</v>
      </c>
    </row>
    <row r="131" spans="1:17" ht="16.5" thickBot="1" x14ac:dyDescent="0.3">
      <c r="A131" s="58" t="s">
        <v>2243</v>
      </c>
      <c r="B131" s="47" t="s">
        <v>2650</v>
      </c>
      <c r="C131" s="47">
        <f>VLOOKUP(A131,'Updated Medical examination'!A130:J2465,2,FALSE)</f>
        <v>30.2</v>
      </c>
      <c r="D131" s="47">
        <f>VLOOKUP(A131,'Updated Medical examination'!A130:J2465,4,0)</f>
        <v>9.58</v>
      </c>
      <c r="E131" s="47" t="str">
        <f>VLOOKUP(A131,'Updated Medical examination'!A130:J2465,6,0)</f>
        <v>No</v>
      </c>
      <c r="F131" s="47" t="str">
        <f>VLOOKUP(A131,'Updated Medical examination'!A130:J2465,7,0)</f>
        <v>No</v>
      </c>
      <c r="G131" s="47" t="str">
        <f>VLOOKUP(A131,'Updated Medical examination'!A130:J2465,8,0)</f>
        <v>No</v>
      </c>
      <c r="H131" s="47">
        <f>VLOOKUP(A131,'Updated Medical examination'!A130:J2465,9,0)</f>
        <v>0</v>
      </c>
      <c r="I131" s="47" t="str">
        <f>VLOOKUP(A131,'Updated Medical examination'!A130:J2465,10,0)</f>
        <v>Yes</v>
      </c>
      <c r="J131" s="47" t="str">
        <f>VLOOKUP(A131,'Updated Medical examination'!A130:J2465,3,0)</f>
        <v>Obesity</v>
      </c>
      <c r="K131" s="47" t="str">
        <f>VLOOKUP(A131,'Updated Medical examination'!A130:J2465,5,0)</f>
        <v>Above Diabetes</v>
      </c>
      <c r="L131" s="54">
        <v>28775</v>
      </c>
      <c r="M131" s="59">
        <v>38998.550000000003</v>
      </c>
      <c r="N131" s="55" t="s">
        <v>16</v>
      </c>
      <c r="O131" s="55" t="s">
        <v>16</v>
      </c>
      <c r="P131" s="55" t="s">
        <v>42</v>
      </c>
      <c r="Q131" s="55">
        <v>44</v>
      </c>
    </row>
    <row r="132" spans="1:17" ht="16.5" thickBot="1" x14ac:dyDescent="0.3">
      <c r="A132" s="58" t="s">
        <v>2242</v>
      </c>
      <c r="B132" s="47" t="s">
        <v>2652</v>
      </c>
      <c r="C132" s="47">
        <f>VLOOKUP(A132,'Updated Medical examination'!A131:J2466,2,FALSE)</f>
        <v>48.32</v>
      </c>
      <c r="D132" s="47">
        <f>VLOOKUP(A132,'Updated Medical examination'!A131:J2466,4,0)</f>
        <v>5.77</v>
      </c>
      <c r="E132" s="47" t="str">
        <f>VLOOKUP(A132,'Updated Medical examination'!A131:J2466,6,0)</f>
        <v>No</v>
      </c>
      <c r="F132" s="47" t="str">
        <f>VLOOKUP(A132,'Updated Medical examination'!A131:J2466,7,0)</f>
        <v>No</v>
      </c>
      <c r="G132" s="47" t="str">
        <f>VLOOKUP(A132,'Updated Medical examination'!A131:J2466,8,0)</f>
        <v>No</v>
      </c>
      <c r="H132" s="47">
        <f>VLOOKUP(A132,'Updated Medical examination'!A131:J2466,9,0)</f>
        <v>0</v>
      </c>
      <c r="I132" s="47" t="str">
        <f>VLOOKUP(A132,'Updated Medical examination'!A131:J2466,10,0)</f>
        <v>Yes</v>
      </c>
      <c r="J132" s="47" t="str">
        <f>VLOOKUP(A132,'Updated Medical examination'!A131:J2466,3,0)</f>
        <v>Obesity</v>
      </c>
      <c r="K132" s="47" t="str">
        <f>VLOOKUP(A132,'Updated Medical examination'!A131:J2466,5,0)</f>
        <v>Prediabetes</v>
      </c>
      <c r="L132" s="54">
        <v>29488</v>
      </c>
      <c r="M132" s="59">
        <v>38947.43</v>
      </c>
      <c r="N132" s="55" t="s">
        <v>11</v>
      </c>
      <c r="O132" s="55" t="s">
        <v>12</v>
      </c>
      <c r="P132" s="55" t="s">
        <v>42</v>
      </c>
      <c r="Q132" s="55">
        <v>42</v>
      </c>
    </row>
    <row r="133" spans="1:17" ht="16.5" thickBot="1" x14ac:dyDescent="0.3">
      <c r="A133" s="58" t="s">
        <v>2241</v>
      </c>
      <c r="B133" s="47" t="s">
        <v>2654</v>
      </c>
      <c r="C133" s="47">
        <f>VLOOKUP(A133,'Updated Medical examination'!A132:J2467,2,FALSE)</f>
        <v>44.86</v>
      </c>
      <c r="D133" s="47">
        <f>VLOOKUP(A133,'Updated Medical examination'!A132:J2467,4,0)</f>
        <v>4.38</v>
      </c>
      <c r="E133" s="47" t="str">
        <f>VLOOKUP(A133,'Updated Medical examination'!A132:J2467,6,0)</f>
        <v>Yes</v>
      </c>
      <c r="F133" s="47" t="str">
        <f>VLOOKUP(A133,'Updated Medical examination'!A132:J2467,7,0)</f>
        <v>No</v>
      </c>
      <c r="G133" s="47" t="str">
        <f>VLOOKUP(A133,'Updated Medical examination'!A132:J2467,8,0)</f>
        <v>No</v>
      </c>
      <c r="H133" s="47">
        <f>VLOOKUP(A133,'Updated Medical examination'!A132:J2467,9,0)</f>
        <v>0</v>
      </c>
      <c r="I133" s="47" t="str">
        <f>VLOOKUP(A133,'Updated Medical examination'!A132:J2467,10,0)</f>
        <v>Yes</v>
      </c>
      <c r="J133" s="47" t="str">
        <f>VLOOKUP(A133,'Updated Medical examination'!A132:J2467,3,0)</f>
        <v>Obesity</v>
      </c>
      <c r="K133" s="47" t="str">
        <f>VLOOKUP(A133,'Updated Medical examination'!A132:J2467,5,0)</f>
        <v>Normal</v>
      </c>
      <c r="L133" s="54">
        <v>28109</v>
      </c>
      <c r="M133" s="59">
        <v>38932.559999999998</v>
      </c>
      <c r="N133" s="55" t="s">
        <v>11</v>
      </c>
      <c r="O133" s="55" t="s">
        <v>12</v>
      </c>
      <c r="P133" s="55" t="s">
        <v>42</v>
      </c>
      <c r="Q133" s="55">
        <v>46</v>
      </c>
    </row>
    <row r="134" spans="1:17" ht="16.5" thickBot="1" x14ac:dyDescent="0.3">
      <c r="A134" s="58" t="s">
        <v>2240</v>
      </c>
      <c r="B134" s="47" t="s">
        <v>2656</v>
      </c>
      <c r="C134" s="47">
        <f>VLOOKUP(A134,'Updated Medical examination'!A133:J2468,2,FALSE)</f>
        <v>52.15</v>
      </c>
      <c r="D134" s="47">
        <f>VLOOKUP(A134,'Updated Medical examination'!A133:J2468,4,0)</f>
        <v>5.65</v>
      </c>
      <c r="E134" s="47" t="str">
        <f>VLOOKUP(A134,'Updated Medical examination'!A133:J2468,6,0)</f>
        <v>No</v>
      </c>
      <c r="F134" s="47" t="str">
        <f>VLOOKUP(A134,'Updated Medical examination'!A133:J2468,7,0)</f>
        <v>No</v>
      </c>
      <c r="G134" s="47" t="str">
        <f>VLOOKUP(A134,'Updated Medical examination'!A133:J2468,8,0)</f>
        <v>No</v>
      </c>
      <c r="H134" s="47">
        <f>VLOOKUP(A134,'Updated Medical examination'!A133:J2468,9,0)</f>
        <v>1</v>
      </c>
      <c r="I134" s="47" t="str">
        <f>VLOOKUP(A134,'Updated Medical examination'!A133:J2468,10,0)</f>
        <v>Yes</v>
      </c>
      <c r="J134" s="47" t="str">
        <f>VLOOKUP(A134,'Updated Medical examination'!A133:J2468,3,0)</f>
        <v>Obesity</v>
      </c>
      <c r="K134" s="47" t="str">
        <f>VLOOKUP(A134,'Updated Medical examination'!A133:J2468,5,0)</f>
        <v>Normal</v>
      </c>
      <c r="L134" s="54">
        <v>31944</v>
      </c>
      <c r="M134" s="59">
        <v>38924.04</v>
      </c>
      <c r="N134" s="55" t="s">
        <v>11</v>
      </c>
      <c r="O134" s="55" t="s">
        <v>11</v>
      </c>
      <c r="P134" s="55" t="s">
        <v>42</v>
      </c>
      <c r="Q134" s="55">
        <v>35</v>
      </c>
    </row>
    <row r="135" spans="1:17" ht="16.5" thickBot="1" x14ac:dyDescent="0.3">
      <c r="A135" s="58" t="s">
        <v>2239</v>
      </c>
      <c r="B135" s="47" t="s">
        <v>2658</v>
      </c>
      <c r="C135" s="47">
        <f>VLOOKUP(A135,'Updated Medical examination'!A134:J2469,2,FALSE)</f>
        <v>41.12</v>
      </c>
      <c r="D135" s="47">
        <f>VLOOKUP(A135,'Updated Medical examination'!A134:J2469,4,0)</f>
        <v>7.54</v>
      </c>
      <c r="E135" s="47" t="str">
        <f>VLOOKUP(A135,'Updated Medical examination'!A134:J2469,6,0)</f>
        <v>Yes</v>
      </c>
      <c r="F135" s="47" t="str">
        <f>VLOOKUP(A135,'Updated Medical examination'!A134:J2469,7,0)</f>
        <v>No</v>
      </c>
      <c r="G135" s="47" t="str">
        <f>VLOOKUP(A135,'Updated Medical examination'!A134:J2469,8,0)</f>
        <v>No</v>
      </c>
      <c r="H135" s="47">
        <f>VLOOKUP(A135,'Updated Medical examination'!A134:J2469,9,0)</f>
        <v>0</v>
      </c>
      <c r="I135" s="47" t="str">
        <f>VLOOKUP(A135,'Updated Medical examination'!A134:J2469,10,0)</f>
        <v>Yes</v>
      </c>
      <c r="J135" s="47" t="str">
        <f>VLOOKUP(A135,'Updated Medical examination'!A134:J2469,3,0)</f>
        <v>Obesity</v>
      </c>
      <c r="K135" s="47" t="str">
        <f>VLOOKUP(A135,'Updated Medical examination'!A134:J2469,5,0)</f>
        <v>Above Diabetes</v>
      </c>
      <c r="L135" s="54">
        <v>24683</v>
      </c>
      <c r="M135" s="59">
        <v>38893.360000000001</v>
      </c>
      <c r="N135" s="55" t="s">
        <v>16</v>
      </c>
      <c r="O135" s="55" t="s">
        <v>11</v>
      </c>
      <c r="P135" s="55" t="s">
        <v>42</v>
      </c>
      <c r="Q135" s="55">
        <v>55</v>
      </c>
    </row>
    <row r="136" spans="1:17" ht="16.5" thickBot="1" x14ac:dyDescent="0.3">
      <c r="A136" s="58" t="s">
        <v>2238</v>
      </c>
      <c r="B136" s="47" t="s">
        <v>2660</v>
      </c>
      <c r="C136" s="47">
        <f>VLOOKUP(A136,'Updated Medical examination'!A135:J2470,2,FALSE)</f>
        <v>38.39</v>
      </c>
      <c r="D136" s="47">
        <f>VLOOKUP(A136,'Updated Medical examination'!A135:J2470,4,0)</f>
        <v>5.1100000000000003</v>
      </c>
      <c r="E136" s="47" t="str">
        <f>VLOOKUP(A136,'Updated Medical examination'!A135:J2470,6,0)</f>
        <v>Yes</v>
      </c>
      <c r="F136" s="47" t="str">
        <f>VLOOKUP(A136,'Updated Medical examination'!A135:J2470,7,0)</f>
        <v>No</v>
      </c>
      <c r="G136" s="47" t="str">
        <f>VLOOKUP(A136,'Updated Medical examination'!A135:J2470,8,0)</f>
        <v>No</v>
      </c>
      <c r="H136" s="47">
        <f>VLOOKUP(A136,'Updated Medical examination'!A135:J2470,9,0)</f>
        <v>1</v>
      </c>
      <c r="I136" s="47" t="str">
        <f>VLOOKUP(A136,'Updated Medical examination'!A135:J2470,10,0)</f>
        <v>Yes</v>
      </c>
      <c r="J136" s="47" t="str">
        <f>VLOOKUP(A136,'Updated Medical examination'!A135:J2470,3,0)</f>
        <v>Obesity</v>
      </c>
      <c r="K136" s="47" t="str">
        <f>VLOOKUP(A136,'Updated Medical examination'!A135:J2470,5,0)</f>
        <v>Normal</v>
      </c>
      <c r="L136" s="54">
        <v>23534</v>
      </c>
      <c r="M136" s="59">
        <v>38869.25</v>
      </c>
      <c r="N136" s="55" t="s">
        <v>11</v>
      </c>
      <c r="O136" s="55" t="s">
        <v>11</v>
      </c>
      <c r="P136" s="55" t="s">
        <v>42</v>
      </c>
      <c r="Q136" s="55">
        <v>59</v>
      </c>
    </row>
    <row r="137" spans="1:17" ht="16.5" thickBot="1" x14ac:dyDescent="0.3">
      <c r="A137" s="58" t="s">
        <v>2237</v>
      </c>
      <c r="B137" s="47" t="s">
        <v>2662</v>
      </c>
      <c r="C137" s="47">
        <f>VLOOKUP(A137,'Updated Medical examination'!A136:J2471,2,FALSE)</f>
        <v>46.85</v>
      </c>
      <c r="D137" s="47">
        <f>VLOOKUP(A137,'Updated Medical examination'!A136:J2471,4,0)</f>
        <v>4.25</v>
      </c>
      <c r="E137" s="47" t="str">
        <f>VLOOKUP(A137,'Updated Medical examination'!A136:J2471,6,0)</f>
        <v>No</v>
      </c>
      <c r="F137" s="47" t="str">
        <f>VLOOKUP(A137,'Updated Medical examination'!A136:J2471,7,0)</f>
        <v>No</v>
      </c>
      <c r="G137" s="47" t="str">
        <f>VLOOKUP(A137,'Updated Medical examination'!A136:J2471,8,0)</f>
        <v>Yes</v>
      </c>
      <c r="H137" s="47">
        <f>VLOOKUP(A137,'Updated Medical examination'!A136:J2471,9,0)</f>
        <v>1</v>
      </c>
      <c r="I137" s="47" t="str">
        <f>VLOOKUP(A137,'Updated Medical examination'!A136:J2471,10,0)</f>
        <v>Yes</v>
      </c>
      <c r="J137" s="47" t="str">
        <f>VLOOKUP(A137,'Updated Medical examination'!A136:J2471,3,0)</f>
        <v>Obesity</v>
      </c>
      <c r="K137" s="47" t="str">
        <f>VLOOKUP(A137,'Updated Medical examination'!A136:J2471,5,0)</f>
        <v>Normal</v>
      </c>
      <c r="L137" s="54">
        <v>29192</v>
      </c>
      <c r="M137" s="59">
        <v>38836.980000000003</v>
      </c>
      <c r="N137" s="55" t="s">
        <v>11</v>
      </c>
      <c r="O137" s="55" t="s">
        <v>16</v>
      </c>
      <c r="P137" s="55" t="s">
        <v>42</v>
      </c>
      <c r="Q137" s="55">
        <v>43</v>
      </c>
    </row>
    <row r="138" spans="1:17" ht="16.5" thickBot="1" x14ac:dyDescent="0.3">
      <c r="A138" s="58" t="s">
        <v>2236</v>
      </c>
      <c r="B138" s="47" t="s">
        <v>2664</v>
      </c>
      <c r="C138" s="47">
        <f>VLOOKUP(A138,'Updated Medical examination'!A137:J2472,2,FALSE)</f>
        <v>42.24</v>
      </c>
      <c r="D138" s="47">
        <f>VLOOKUP(A138,'Updated Medical examination'!A137:J2472,4,0)</f>
        <v>5.55</v>
      </c>
      <c r="E138" s="47" t="str">
        <f>VLOOKUP(A138,'Updated Medical examination'!A137:J2472,6,0)</f>
        <v>No</v>
      </c>
      <c r="F138" s="47" t="str">
        <f>VLOOKUP(A138,'Updated Medical examination'!A137:J2472,7,0)</f>
        <v>yes</v>
      </c>
      <c r="G138" s="47" t="str">
        <f>VLOOKUP(A138,'Updated Medical examination'!A137:J2472,8,0)</f>
        <v>No</v>
      </c>
      <c r="H138" s="47">
        <f>VLOOKUP(A138,'Updated Medical examination'!A137:J2472,9,0)</f>
        <v>1</v>
      </c>
      <c r="I138" s="47" t="str">
        <f>VLOOKUP(A138,'Updated Medical examination'!A137:J2472,10,0)</f>
        <v>Yes</v>
      </c>
      <c r="J138" s="47" t="str">
        <f>VLOOKUP(A138,'Updated Medical examination'!A137:J2472,3,0)</f>
        <v>Obesity</v>
      </c>
      <c r="K138" s="47" t="str">
        <f>VLOOKUP(A138,'Updated Medical examination'!A137:J2472,5,0)</f>
        <v>Normal</v>
      </c>
      <c r="L138" s="54">
        <v>38326</v>
      </c>
      <c r="M138" s="59">
        <v>38792.69</v>
      </c>
      <c r="N138" s="55" t="s">
        <v>11</v>
      </c>
      <c r="O138" s="55" t="s">
        <v>11</v>
      </c>
      <c r="P138" s="55" t="s">
        <v>13</v>
      </c>
      <c r="Q138" s="55">
        <v>18</v>
      </c>
    </row>
    <row r="139" spans="1:17" ht="16.5" thickBot="1" x14ac:dyDescent="0.3">
      <c r="A139" s="58" t="s">
        <v>2235</v>
      </c>
      <c r="B139" s="47" t="s">
        <v>2666</v>
      </c>
      <c r="C139" s="47">
        <f>VLOOKUP(A139,'Updated Medical examination'!A138:J2473,2,FALSE)</f>
        <v>34.39</v>
      </c>
      <c r="D139" s="47">
        <f>VLOOKUP(A139,'Updated Medical examination'!A138:J2473,4,0)</f>
        <v>5.78</v>
      </c>
      <c r="E139" s="47" t="str">
        <f>VLOOKUP(A139,'Updated Medical examination'!A138:J2473,6,0)</f>
        <v>No</v>
      </c>
      <c r="F139" s="47" t="str">
        <f>VLOOKUP(A139,'Updated Medical examination'!A138:J2473,7,0)</f>
        <v>No</v>
      </c>
      <c r="G139" s="47" t="str">
        <f>VLOOKUP(A139,'Updated Medical examination'!A138:J2473,8,0)</f>
        <v>No</v>
      </c>
      <c r="H139" s="47">
        <f>VLOOKUP(A139,'Updated Medical examination'!A138:J2473,9,0)</f>
        <v>0</v>
      </c>
      <c r="I139" s="47" t="str">
        <f>VLOOKUP(A139,'Updated Medical examination'!A138:J2473,10,0)</f>
        <v>Yes</v>
      </c>
      <c r="J139" s="47" t="str">
        <f>VLOOKUP(A139,'Updated Medical examination'!A138:J2473,3,0)</f>
        <v>Obesity</v>
      </c>
      <c r="K139" s="47" t="str">
        <f>VLOOKUP(A139,'Updated Medical examination'!A138:J2473,5,0)</f>
        <v>Prediabetes</v>
      </c>
      <c r="L139" s="54">
        <v>33550</v>
      </c>
      <c r="M139" s="59">
        <v>38746.36</v>
      </c>
      <c r="N139" s="55" t="s">
        <v>16</v>
      </c>
      <c r="O139" s="55" t="s">
        <v>11</v>
      </c>
      <c r="P139" s="55" t="s">
        <v>23</v>
      </c>
      <c r="Q139" s="55">
        <v>31</v>
      </c>
    </row>
    <row r="140" spans="1:17" ht="16.5" thickBot="1" x14ac:dyDescent="0.3">
      <c r="A140" s="58" t="s">
        <v>2234</v>
      </c>
      <c r="B140" s="47" t="s">
        <v>2668</v>
      </c>
      <c r="C140" s="47">
        <f>VLOOKUP(A140,'Updated Medical examination'!A139:J2474,2,FALSE)</f>
        <v>42.89</v>
      </c>
      <c r="D140" s="47">
        <f>VLOOKUP(A140,'Updated Medical examination'!A139:J2474,4,0)</f>
        <v>5.28</v>
      </c>
      <c r="E140" s="47" t="str">
        <f>VLOOKUP(A140,'Updated Medical examination'!A139:J2474,6,0)</f>
        <v>Yes</v>
      </c>
      <c r="F140" s="47" t="str">
        <f>VLOOKUP(A140,'Updated Medical examination'!A139:J2474,7,0)</f>
        <v>No</v>
      </c>
      <c r="G140" s="47" t="str">
        <f>VLOOKUP(A140,'Updated Medical examination'!A139:J2474,8,0)</f>
        <v>No</v>
      </c>
      <c r="H140" s="47">
        <f>VLOOKUP(A140,'Updated Medical examination'!A139:J2474,9,0)</f>
        <v>0</v>
      </c>
      <c r="I140" s="47" t="str">
        <f>VLOOKUP(A140,'Updated Medical examination'!A139:J2474,10,0)</f>
        <v>Yes</v>
      </c>
      <c r="J140" s="47" t="str">
        <f>VLOOKUP(A140,'Updated Medical examination'!A139:J2474,3,0)</f>
        <v>Obesity</v>
      </c>
      <c r="K140" s="47" t="str">
        <f>VLOOKUP(A140,'Updated Medical examination'!A139:J2474,5,0)</f>
        <v>Normal</v>
      </c>
      <c r="L140" s="54">
        <v>27926</v>
      </c>
      <c r="M140" s="59">
        <v>38740.120000000003</v>
      </c>
      <c r="N140" s="55" t="s">
        <v>11</v>
      </c>
      <c r="O140" s="55" t="s">
        <v>11</v>
      </c>
      <c r="P140" s="55" t="s">
        <v>23</v>
      </c>
      <c r="Q140" s="55">
        <v>46</v>
      </c>
    </row>
    <row r="141" spans="1:17" ht="16.5" thickBot="1" x14ac:dyDescent="0.3">
      <c r="A141" s="58" t="s">
        <v>2233</v>
      </c>
      <c r="B141" s="47" t="s">
        <v>2670</v>
      </c>
      <c r="C141" s="47">
        <f>VLOOKUP(A141,'Updated Medical examination'!A140:J2475,2,FALSE)</f>
        <v>36.299999999999997</v>
      </c>
      <c r="D141" s="47">
        <f>VLOOKUP(A141,'Updated Medical examination'!A140:J2475,4,0)</f>
        <v>5.39</v>
      </c>
      <c r="E141" s="47" t="str">
        <f>VLOOKUP(A141,'Updated Medical examination'!A140:J2475,6,0)</f>
        <v>No</v>
      </c>
      <c r="F141" s="47" t="str">
        <f>VLOOKUP(A141,'Updated Medical examination'!A140:J2475,7,0)</f>
        <v>No</v>
      </c>
      <c r="G141" s="47" t="str">
        <f>VLOOKUP(A141,'Updated Medical examination'!A140:J2475,8,0)</f>
        <v>No</v>
      </c>
      <c r="H141" s="47">
        <f>VLOOKUP(A141,'Updated Medical examination'!A140:J2475,9,0)</f>
        <v>0</v>
      </c>
      <c r="I141" s="47" t="str">
        <f>VLOOKUP(A141,'Updated Medical examination'!A140:J2475,10,0)</f>
        <v>Yes</v>
      </c>
      <c r="J141" s="47" t="str">
        <f>VLOOKUP(A141,'Updated Medical examination'!A140:J2475,3,0)</f>
        <v>Obesity</v>
      </c>
      <c r="K141" s="47" t="str">
        <f>VLOOKUP(A141,'Updated Medical examination'!A140:J2475,5,0)</f>
        <v>Normal</v>
      </c>
      <c r="L141" s="54">
        <v>33544</v>
      </c>
      <c r="M141" s="59">
        <v>38711</v>
      </c>
      <c r="N141" s="55" t="s">
        <v>11</v>
      </c>
      <c r="O141" s="55" t="s">
        <v>11</v>
      </c>
      <c r="P141" s="55" t="s">
        <v>42</v>
      </c>
      <c r="Q141" s="55">
        <v>31</v>
      </c>
    </row>
    <row r="142" spans="1:17" ht="16.5" thickBot="1" x14ac:dyDescent="0.3">
      <c r="A142" s="58" t="s">
        <v>2232</v>
      </c>
      <c r="B142" s="47" t="s">
        <v>2672</v>
      </c>
      <c r="C142" s="47">
        <f>VLOOKUP(A142,'Updated Medical examination'!A141:J2476,2,FALSE)</f>
        <v>35.200000000000003</v>
      </c>
      <c r="D142" s="47">
        <f>VLOOKUP(A142,'Updated Medical examination'!A141:J2476,4,0)</f>
        <v>8.01</v>
      </c>
      <c r="E142" s="47" t="str">
        <f>VLOOKUP(A142,'Updated Medical examination'!A141:J2476,6,0)</f>
        <v>Yes</v>
      </c>
      <c r="F142" s="47" t="str">
        <f>VLOOKUP(A142,'Updated Medical examination'!A141:J2476,7,0)</f>
        <v>No</v>
      </c>
      <c r="G142" s="47" t="str">
        <f>VLOOKUP(A142,'Updated Medical examination'!A141:J2476,8,0)</f>
        <v>No</v>
      </c>
      <c r="H142" s="47">
        <f>VLOOKUP(A142,'Updated Medical examination'!A141:J2476,9,0)</f>
        <v>1</v>
      </c>
      <c r="I142" s="47" t="str">
        <f>VLOOKUP(A142,'Updated Medical examination'!A141:J2476,10,0)</f>
        <v>Yes</v>
      </c>
      <c r="J142" s="47" t="str">
        <f>VLOOKUP(A142,'Updated Medical examination'!A141:J2476,3,0)</f>
        <v>Obesity</v>
      </c>
      <c r="K142" s="47" t="str">
        <f>VLOOKUP(A142,'Updated Medical examination'!A141:J2476,5,0)</f>
        <v>Above Diabetes</v>
      </c>
      <c r="L142" s="54">
        <v>31613</v>
      </c>
      <c r="M142" s="59">
        <v>38709.18</v>
      </c>
      <c r="N142" s="55" t="s">
        <v>16</v>
      </c>
      <c r="O142" s="55" t="s">
        <v>12</v>
      </c>
      <c r="P142" s="55" t="s">
        <v>13</v>
      </c>
      <c r="Q142" s="55">
        <v>36</v>
      </c>
    </row>
    <row r="143" spans="1:17" ht="16.5" thickBot="1" x14ac:dyDescent="0.3">
      <c r="A143" s="58" t="s">
        <v>2231</v>
      </c>
      <c r="B143" s="47" t="s">
        <v>2674</v>
      </c>
      <c r="C143" s="47">
        <f>VLOOKUP(A143,'Updated Medical examination'!A142:J2477,2,FALSE)</f>
        <v>53.62</v>
      </c>
      <c r="D143" s="47">
        <f>VLOOKUP(A143,'Updated Medical examination'!A142:J2477,4,0)</f>
        <v>5.21</v>
      </c>
      <c r="E143" s="47" t="str">
        <f>VLOOKUP(A143,'Updated Medical examination'!A142:J2477,6,0)</f>
        <v>No</v>
      </c>
      <c r="F143" s="47" t="str">
        <f>VLOOKUP(A143,'Updated Medical examination'!A142:J2477,7,0)</f>
        <v>No</v>
      </c>
      <c r="G143" s="47" t="str">
        <f>VLOOKUP(A143,'Updated Medical examination'!A142:J2477,8,0)</f>
        <v>No</v>
      </c>
      <c r="H143" s="47">
        <f>VLOOKUP(A143,'Updated Medical examination'!A142:J2477,9,0)</f>
        <v>0</v>
      </c>
      <c r="I143" s="47" t="str">
        <f>VLOOKUP(A143,'Updated Medical examination'!A142:J2477,10,0)</f>
        <v>Yes</v>
      </c>
      <c r="J143" s="47" t="str">
        <f>VLOOKUP(A143,'Updated Medical examination'!A142:J2477,3,0)</f>
        <v>Obesity</v>
      </c>
      <c r="K143" s="47" t="str">
        <f>VLOOKUP(A143,'Updated Medical examination'!A142:J2477,5,0)</f>
        <v>Normal</v>
      </c>
      <c r="L143" s="54">
        <v>33067</v>
      </c>
      <c r="M143" s="59">
        <v>38652.089999999997</v>
      </c>
      <c r="N143" s="55" t="s">
        <v>11</v>
      </c>
      <c r="O143" s="55" t="s">
        <v>11</v>
      </c>
      <c r="P143" s="55" t="s">
        <v>42</v>
      </c>
      <c r="Q143" s="55">
        <v>32</v>
      </c>
    </row>
    <row r="144" spans="1:17" ht="16.5" thickBot="1" x14ac:dyDescent="0.3">
      <c r="A144" s="58" t="s">
        <v>2230</v>
      </c>
      <c r="B144" s="47" t="s">
        <v>2676</v>
      </c>
      <c r="C144" s="47">
        <f>VLOOKUP(A144,'Updated Medical examination'!A143:J2478,2,FALSE)</f>
        <v>36.67</v>
      </c>
      <c r="D144" s="47">
        <f>VLOOKUP(A144,'Updated Medical examination'!A143:J2478,4,0)</f>
        <v>6.27</v>
      </c>
      <c r="E144" s="47" t="str">
        <f>VLOOKUP(A144,'Updated Medical examination'!A143:J2478,6,0)</f>
        <v>No</v>
      </c>
      <c r="F144" s="47" t="str">
        <f>VLOOKUP(A144,'Updated Medical examination'!A143:J2478,7,0)</f>
        <v>No</v>
      </c>
      <c r="G144" s="47" t="str">
        <f>VLOOKUP(A144,'Updated Medical examination'!A143:J2478,8,0)</f>
        <v>No</v>
      </c>
      <c r="H144" s="47">
        <f>VLOOKUP(A144,'Updated Medical examination'!A143:J2478,9,0)</f>
        <v>0</v>
      </c>
      <c r="I144" s="47" t="str">
        <f>VLOOKUP(A144,'Updated Medical examination'!A143:J2478,10,0)</f>
        <v>Yes</v>
      </c>
      <c r="J144" s="47" t="str">
        <f>VLOOKUP(A144,'Updated Medical examination'!A143:J2478,3,0)</f>
        <v>Obesity</v>
      </c>
      <c r="K144" s="47" t="str">
        <f>VLOOKUP(A144,'Updated Medical examination'!A143:J2478,5,0)</f>
        <v>Prediabetes</v>
      </c>
      <c r="L144" s="54">
        <v>36476</v>
      </c>
      <c r="M144" s="59">
        <v>38511.629999999997</v>
      </c>
      <c r="N144" s="55" t="s">
        <v>11</v>
      </c>
      <c r="O144" s="55" t="s">
        <v>11</v>
      </c>
      <c r="P144" s="55" t="s">
        <v>247</v>
      </c>
      <c r="Q144" s="55">
        <v>23</v>
      </c>
    </row>
    <row r="145" spans="1:17" ht="16.5" thickBot="1" x14ac:dyDescent="0.3">
      <c r="A145" s="58" t="s">
        <v>2229</v>
      </c>
      <c r="B145" s="47" t="s">
        <v>2678</v>
      </c>
      <c r="C145" s="47">
        <f>VLOOKUP(A145,'Updated Medical examination'!A144:J2479,2,FALSE)</f>
        <v>33.4</v>
      </c>
      <c r="D145" s="47">
        <f>VLOOKUP(A145,'Updated Medical examination'!A144:J2479,4,0)</f>
        <v>10.73</v>
      </c>
      <c r="E145" s="47" t="str">
        <f>VLOOKUP(A145,'Updated Medical examination'!A144:J2479,6,0)</f>
        <v>Yes</v>
      </c>
      <c r="F145" s="47" t="str">
        <f>VLOOKUP(A145,'Updated Medical examination'!A144:J2479,7,0)</f>
        <v>No</v>
      </c>
      <c r="G145" s="47" t="str">
        <f>VLOOKUP(A145,'Updated Medical examination'!A144:J2479,8,0)</f>
        <v>No</v>
      </c>
      <c r="H145" s="47">
        <f>VLOOKUP(A145,'Updated Medical examination'!A144:J2479,9,0)</f>
        <v>1</v>
      </c>
      <c r="I145" s="47" t="str">
        <f>VLOOKUP(A145,'Updated Medical examination'!A144:J2479,10,0)</f>
        <v>Yes</v>
      </c>
      <c r="J145" s="47" t="str">
        <f>VLOOKUP(A145,'Updated Medical examination'!A144:J2479,3,0)</f>
        <v>Obesity</v>
      </c>
      <c r="K145" s="47" t="str">
        <f>VLOOKUP(A145,'Updated Medical examination'!A144:J2479,5,0)</f>
        <v>Above Diabetes</v>
      </c>
      <c r="L145" s="54">
        <v>31584</v>
      </c>
      <c r="M145" s="59">
        <v>38415.47</v>
      </c>
      <c r="N145" s="55" t="s">
        <v>16</v>
      </c>
      <c r="O145" s="55" t="s">
        <v>11</v>
      </c>
      <c r="P145" s="55" t="s">
        <v>42</v>
      </c>
      <c r="Q145" s="55">
        <v>36</v>
      </c>
    </row>
    <row r="146" spans="1:17" ht="16.5" thickBot="1" x14ac:dyDescent="0.3">
      <c r="A146" s="58" t="s">
        <v>2228</v>
      </c>
      <c r="B146" s="47" t="s">
        <v>2680</v>
      </c>
      <c r="C146" s="47">
        <f>VLOOKUP(A146,'Updated Medical examination'!A145:J2480,2,FALSE)</f>
        <v>42.71</v>
      </c>
      <c r="D146" s="47">
        <f>VLOOKUP(A146,'Updated Medical examination'!A145:J2480,4,0)</f>
        <v>10.52</v>
      </c>
      <c r="E146" s="47" t="str">
        <f>VLOOKUP(A146,'Updated Medical examination'!A145:J2480,6,0)</f>
        <v>No</v>
      </c>
      <c r="F146" s="47" t="str">
        <f>VLOOKUP(A146,'Updated Medical examination'!A145:J2480,7,0)</f>
        <v>No</v>
      </c>
      <c r="G146" s="47" t="str">
        <f>VLOOKUP(A146,'Updated Medical examination'!A145:J2480,8,0)</f>
        <v>No</v>
      </c>
      <c r="H146" s="47">
        <f>VLOOKUP(A146,'Updated Medical examination'!A145:J2480,9,0)</f>
        <v>0</v>
      </c>
      <c r="I146" s="47" t="str">
        <f>VLOOKUP(A146,'Updated Medical examination'!A145:J2480,10,0)</f>
        <v>Yes</v>
      </c>
      <c r="J146" s="47" t="str">
        <f>VLOOKUP(A146,'Updated Medical examination'!A145:J2480,3,0)</f>
        <v>Obesity</v>
      </c>
      <c r="K146" s="47" t="str">
        <f>VLOOKUP(A146,'Updated Medical examination'!A145:J2480,5,0)</f>
        <v>Above Diabetes</v>
      </c>
      <c r="L146" s="54">
        <v>26290</v>
      </c>
      <c r="M146" s="59">
        <v>38405.26</v>
      </c>
      <c r="N146" s="55" t="s">
        <v>11</v>
      </c>
      <c r="O146" s="55" t="s">
        <v>16</v>
      </c>
      <c r="P146" s="55" t="s">
        <v>42</v>
      </c>
      <c r="Q146" s="55">
        <v>51</v>
      </c>
    </row>
    <row r="147" spans="1:17" ht="16.5" thickBot="1" x14ac:dyDescent="0.3">
      <c r="A147" s="58" t="s">
        <v>2227</v>
      </c>
      <c r="B147" s="47" t="s">
        <v>2682</v>
      </c>
      <c r="C147" s="47">
        <f>VLOOKUP(A147,'Updated Medical examination'!A146:J2481,2,FALSE)</f>
        <v>41.52</v>
      </c>
      <c r="D147" s="47">
        <f>VLOOKUP(A147,'Updated Medical examination'!A146:J2481,4,0)</f>
        <v>11.82</v>
      </c>
      <c r="E147" s="47" t="str">
        <f>VLOOKUP(A147,'Updated Medical examination'!A146:J2481,6,0)</f>
        <v>Yes</v>
      </c>
      <c r="F147" s="47" t="str">
        <f>VLOOKUP(A147,'Updated Medical examination'!A146:J2481,7,0)</f>
        <v>No</v>
      </c>
      <c r="G147" s="47" t="str">
        <f>VLOOKUP(A147,'Updated Medical examination'!A146:J2481,8,0)</f>
        <v>No</v>
      </c>
      <c r="H147" s="47">
        <f>VLOOKUP(A147,'Updated Medical examination'!A146:J2481,9,0)</f>
        <v>2</v>
      </c>
      <c r="I147" s="47" t="str">
        <f>VLOOKUP(A147,'Updated Medical examination'!A146:J2481,10,0)</f>
        <v>Yes</v>
      </c>
      <c r="J147" s="47" t="str">
        <f>VLOOKUP(A147,'Updated Medical examination'!A146:J2481,3,0)</f>
        <v>Obesity</v>
      </c>
      <c r="K147" s="47" t="str">
        <f>VLOOKUP(A147,'Updated Medical examination'!A146:J2481,5,0)</f>
        <v>Above Diabetes</v>
      </c>
      <c r="L147" s="54">
        <v>25802</v>
      </c>
      <c r="M147" s="59">
        <v>38389.79</v>
      </c>
      <c r="N147" s="55" t="s">
        <v>11</v>
      </c>
      <c r="O147" s="55" t="s">
        <v>12</v>
      </c>
      <c r="P147" s="55" t="s">
        <v>42</v>
      </c>
      <c r="Q147" s="55">
        <v>52</v>
      </c>
    </row>
    <row r="148" spans="1:17" ht="16.5" thickBot="1" x14ac:dyDescent="0.3">
      <c r="A148" s="58" t="s">
        <v>2226</v>
      </c>
      <c r="B148" s="47" t="s">
        <v>2683</v>
      </c>
      <c r="C148" s="47">
        <f>VLOOKUP(A148,'Updated Medical examination'!A147:J2482,2,FALSE)</f>
        <v>39.4</v>
      </c>
      <c r="D148" s="47">
        <f>VLOOKUP(A148,'Updated Medical examination'!A147:J2482,4,0)</f>
        <v>6.76</v>
      </c>
      <c r="E148" s="47" t="str">
        <f>VLOOKUP(A148,'Updated Medical examination'!A147:J2482,6,0)</f>
        <v>No</v>
      </c>
      <c r="F148" s="47" t="str">
        <f>VLOOKUP(A148,'Updated Medical examination'!A147:J2482,7,0)</f>
        <v>No</v>
      </c>
      <c r="G148" s="47" t="str">
        <f>VLOOKUP(A148,'Updated Medical examination'!A147:J2482,8,0)</f>
        <v>No</v>
      </c>
      <c r="H148" s="47">
        <f>VLOOKUP(A148,'Updated Medical examination'!A147:J2482,9,0)</f>
        <v>0</v>
      </c>
      <c r="I148" s="47" t="str">
        <f>VLOOKUP(A148,'Updated Medical examination'!A147:J2482,10,0)</f>
        <v>Yes</v>
      </c>
      <c r="J148" s="47" t="str">
        <f>VLOOKUP(A148,'Updated Medical examination'!A147:J2482,3,0)</f>
        <v>Obesity</v>
      </c>
      <c r="K148" s="47" t="str">
        <f>VLOOKUP(A148,'Updated Medical examination'!A147:J2482,5,0)</f>
        <v>Above Diabetes</v>
      </c>
      <c r="L148" s="54">
        <v>37516</v>
      </c>
      <c r="M148" s="59">
        <v>38344.57</v>
      </c>
      <c r="N148" s="55" t="s">
        <v>16</v>
      </c>
      <c r="O148" s="55" t="s">
        <v>12</v>
      </c>
      <c r="P148" s="55" t="s">
        <v>42</v>
      </c>
      <c r="Q148" s="55">
        <v>20</v>
      </c>
    </row>
    <row r="149" spans="1:17" ht="16.5" thickBot="1" x14ac:dyDescent="0.3">
      <c r="A149" s="58" t="s">
        <v>2225</v>
      </c>
      <c r="B149" s="47" t="s">
        <v>2685</v>
      </c>
      <c r="C149" s="47">
        <f>VLOOKUP(A149,'Updated Medical examination'!A148:J2483,2,FALSE)</f>
        <v>46.45</v>
      </c>
      <c r="D149" s="47">
        <f>VLOOKUP(A149,'Updated Medical examination'!A148:J2483,4,0)</f>
        <v>5.62</v>
      </c>
      <c r="E149" s="47" t="str">
        <f>VLOOKUP(A149,'Updated Medical examination'!A148:J2483,6,0)</f>
        <v>No</v>
      </c>
      <c r="F149" s="47" t="str">
        <f>VLOOKUP(A149,'Updated Medical examination'!A148:J2483,7,0)</f>
        <v>No</v>
      </c>
      <c r="G149" s="47" t="str">
        <f>VLOOKUP(A149,'Updated Medical examination'!A148:J2483,8,0)</f>
        <v>No</v>
      </c>
      <c r="H149" s="47">
        <f>VLOOKUP(A149,'Updated Medical examination'!A148:J2483,9,0)</f>
        <v>0</v>
      </c>
      <c r="I149" s="47" t="str">
        <f>VLOOKUP(A149,'Updated Medical examination'!A148:J2483,10,0)</f>
        <v>Yes</v>
      </c>
      <c r="J149" s="47" t="str">
        <f>VLOOKUP(A149,'Updated Medical examination'!A148:J2483,3,0)</f>
        <v>Obesity</v>
      </c>
      <c r="K149" s="47" t="str">
        <f>VLOOKUP(A149,'Updated Medical examination'!A148:J2483,5,0)</f>
        <v>Normal</v>
      </c>
      <c r="L149" s="54">
        <v>29384</v>
      </c>
      <c r="M149" s="59">
        <v>38313.129999999997</v>
      </c>
      <c r="N149" s="55" t="s">
        <v>16</v>
      </c>
      <c r="O149" s="55" t="s">
        <v>12</v>
      </c>
      <c r="P149" s="55" t="s">
        <v>42</v>
      </c>
      <c r="Q149" s="55">
        <v>42</v>
      </c>
    </row>
    <row r="150" spans="1:17" ht="16.5" thickBot="1" x14ac:dyDescent="0.3">
      <c r="A150" s="58" t="s">
        <v>2224</v>
      </c>
      <c r="B150" s="47" t="s">
        <v>2687</v>
      </c>
      <c r="C150" s="47">
        <f>VLOOKUP(A150,'Updated Medical examination'!A149:J2484,2,FALSE)</f>
        <v>35.75</v>
      </c>
      <c r="D150" s="47">
        <f>VLOOKUP(A150,'Updated Medical examination'!A149:J2484,4,0)</f>
        <v>4.1900000000000004</v>
      </c>
      <c r="E150" s="47" t="str">
        <f>VLOOKUP(A150,'Updated Medical examination'!A149:J2484,6,0)</f>
        <v>No</v>
      </c>
      <c r="F150" s="47" t="str">
        <f>VLOOKUP(A150,'Updated Medical examination'!A149:J2484,7,0)</f>
        <v>No</v>
      </c>
      <c r="G150" s="47" t="str">
        <f>VLOOKUP(A150,'Updated Medical examination'!A149:J2484,8,0)</f>
        <v>No</v>
      </c>
      <c r="H150" s="47">
        <f>VLOOKUP(A150,'Updated Medical examination'!A149:J2484,9,0)</f>
        <v>0</v>
      </c>
      <c r="I150" s="47" t="str">
        <f>VLOOKUP(A150,'Updated Medical examination'!A149:J2484,10,0)</f>
        <v>Yes</v>
      </c>
      <c r="J150" s="47" t="str">
        <f>VLOOKUP(A150,'Updated Medical examination'!A149:J2484,3,0)</f>
        <v>Obesity</v>
      </c>
      <c r="K150" s="47" t="str">
        <f>VLOOKUP(A150,'Updated Medical examination'!A149:J2484,5,0)</f>
        <v>Normal</v>
      </c>
      <c r="L150" s="54">
        <v>32811</v>
      </c>
      <c r="M150" s="59">
        <v>38282.75</v>
      </c>
      <c r="N150" s="55" t="s">
        <v>16</v>
      </c>
      <c r="O150" s="55" t="s">
        <v>11</v>
      </c>
      <c r="P150" s="55" t="s">
        <v>13</v>
      </c>
      <c r="Q150" s="55">
        <v>33</v>
      </c>
    </row>
    <row r="151" spans="1:17" ht="16.5" thickBot="1" x14ac:dyDescent="0.3">
      <c r="A151" s="58" t="s">
        <v>2223</v>
      </c>
      <c r="B151" s="47" t="s">
        <v>2689</v>
      </c>
      <c r="C151" s="47">
        <f>VLOOKUP(A151,'Updated Medical examination'!A150:J2485,2,FALSE)</f>
        <v>26.07</v>
      </c>
      <c r="D151" s="47">
        <f>VLOOKUP(A151,'Updated Medical examination'!A150:J2485,4,0)</f>
        <v>5.32</v>
      </c>
      <c r="E151" s="47" t="str">
        <f>VLOOKUP(A151,'Updated Medical examination'!A150:J2485,6,0)</f>
        <v>No</v>
      </c>
      <c r="F151" s="47" t="str">
        <f>VLOOKUP(A151,'Updated Medical examination'!A150:J2485,7,0)</f>
        <v>No</v>
      </c>
      <c r="G151" s="47" t="str">
        <f>VLOOKUP(A151,'Updated Medical examination'!A150:J2485,8,0)</f>
        <v>No</v>
      </c>
      <c r="H151" s="47">
        <f>VLOOKUP(A151,'Updated Medical examination'!A150:J2485,9,0)</f>
        <v>0</v>
      </c>
      <c r="I151" s="47" t="str">
        <f>VLOOKUP(A151,'Updated Medical examination'!A150:J2485,10,0)</f>
        <v>Yes</v>
      </c>
      <c r="J151" s="47" t="str">
        <f>VLOOKUP(A151,'Updated Medical examination'!A150:J2485,3,0)</f>
        <v>Over Weight</v>
      </c>
      <c r="K151" s="47" t="str">
        <f>VLOOKUP(A151,'Updated Medical examination'!A150:J2485,5,0)</f>
        <v>Normal</v>
      </c>
      <c r="L151" s="54">
        <v>29449</v>
      </c>
      <c r="M151" s="59">
        <v>38245.589999999997</v>
      </c>
      <c r="N151" s="55" t="s">
        <v>16</v>
      </c>
      <c r="O151" s="55" t="s">
        <v>11</v>
      </c>
      <c r="P151" s="55" t="s">
        <v>13</v>
      </c>
      <c r="Q151" s="55">
        <v>42</v>
      </c>
    </row>
    <row r="152" spans="1:17" ht="16.5" thickBot="1" x14ac:dyDescent="0.3">
      <c r="A152" s="58" t="s">
        <v>2222</v>
      </c>
      <c r="B152" s="47" t="s">
        <v>2691</v>
      </c>
      <c r="C152" s="47">
        <f>VLOOKUP(A152,'Updated Medical examination'!A151:J2486,2,FALSE)</f>
        <v>36.54</v>
      </c>
      <c r="D152" s="47">
        <f>VLOOKUP(A152,'Updated Medical examination'!A151:J2486,4,0)</f>
        <v>4.46</v>
      </c>
      <c r="E152" s="47" t="str">
        <f>VLOOKUP(A152,'Updated Medical examination'!A151:J2486,6,0)</f>
        <v>Yes</v>
      </c>
      <c r="F152" s="47" t="str">
        <f>VLOOKUP(A152,'Updated Medical examination'!A151:J2486,7,0)</f>
        <v>No</v>
      </c>
      <c r="G152" s="47" t="str">
        <f>VLOOKUP(A152,'Updated Medical examination'!A151:J2486,8,0)</f>
        <v>No</v>
      </c>
      <c r="H152" s="47">
        <f>VLOOKUP(A152,'Updated Medical examination'!A151:J2486,9,0)</f>
        <v>1</v>
      </c>
      <c r="I152" s="47" t="str">
        <f>VLOOKUP(A152,'Updated Medical examination'!A151:J2486,10,0)</f>
        <v>Yes</v>
      </c>
      <c r="J152" s="47" t="str">
        <f>VLOOKUP(A152,'Updated Medical examination'!A151:J2486,3,0)</f>
        <v>Obesity</v>
      </c>
      <c r="K152" s="47" t="str">
        <f>VLOOKUP(A152,'Updated Medical examination'!A151:J2486,5,0)</f>
        <v>Normal</v>
      </c>
      <c r="L152" s="54">
        <v>23544</v>
      </c>
      <c r="M152" s="59">
        <v>38241.74</v>
      </c>
      <c r="N152" s="55" t="s">
        <v>11</v>
      </c>
      <c r="O152" s="55" t="s">
        <v>12</v>
      </c>
      <c r="P152" s="55" t="s">
        <v>42</v>
      </c>
      <c r="Q152" s="55">
        <v>58</v>
      </c>
    </row>
    <row r="153" spans="1:17" ht="16.5" thickBot="1" x14ac:dyDescent="0.3">
      <c r="A153" s="58" t="s">
        <v>2221</v>
      </c>
      <c r="B153" s="47" t="s">
        <v>2683</v>
      </c>
      <c r="C153" s="47">
        <f>VLOOKUP(A153,'Updated Medical examination'!A152:J2487,2,FALSE)</f>
        <v>51.64</v>
      </c>
      <c r="D153" s="47">
        <f>VLOOKUP(A153,'Updated Medical examination'!A152:J2487,4,0)</f>
        <v>5.65</v>
      </c>
      <c r="E153" s="47" t="str">
        <f>VLOOKUP(A153,'Updated Medical examination'!A152:J2487,6,0)</f>
        <v>No</v>
      </c>
      <c r="F153" s="47" t="str">
        <f>VLOOKUP(A153,'Updated Medical examination'!A152:J2487,7,0)</f>
        <v>No</v>
      </c>
      <c r="G153" s="47" t="str">
        <f>VLOOKUP(A153,'Updated Medical examination'!A152:J2487,8,0)</f>
        <v>No</v>
      </c>
      <c r="H153" s="47">
        <f>VLOOKUP(A153,'Updated Medical examination'!A152:J2487,9,0)</f>
        <v>0</v>
      </c>
      <c r="I153" s="47" t="str">
        <f>VLOOKUP(A153,'Updated Medical examination'!A152:J2487,10,0)</f>
        <v>Yes</v>
      </c>
      <c r="J153" s="47" t="str">
        <f>VLOOKUP(A153,'Updated Medical examination'!A152:J2487,3,0)</f>
        <v>Obesity</v>
      </c>
      <c r="K153" s="47" t="str">
        <f>VLOOKUP(A153,'Updated Medical examination'!A152:J2487,5,0)</f>
        <v>Normal</v>
      </c>
      <c r="L153" s="54">
        <v>32759</v>
      </c>
      <c r="M153" s="59">
        <v>38237.339999999997</v>
      </c>
      <c r="N153" s="55" t="s">
        <v>11</v>
      </c>
      <c r="O153" s="55" t="s">
        <v>12</v>
      </c>
      <c r="P153" s="55" t="s">
        <v>42</v>
      </c>
      <c r="Q153" s="55">
        <v>33</v>
      </c>
    </row>
    <row r="154" spans="1:17" ht="16.5" thickBot="1" x14ac:dyDescent="0.3">
      <c r="A154" s="58" t="s">
        <v>2220</v>
      </c>
      <c r="B154" s="47" t="s">
        <v>2694</v>
      </c>
      <c r="C154" s="47">
        <f>VLOOKUP(A154,'Updated Medical examination'!A153:J2488,2,FALSE)</f>
        <v>42.83</v>
      </c>
      <c r="D154" s="47">
        <f>VLOOKUP(A154,'Updated Medical examination'!A153:J2488,4,0)</f>
        <v>6.04</v>
      </c>
      <c r="E154" s="47" t="str">
        <f>VLOOKUP(A154,'Updated Medical examination'!A153:J2488,6,0)</f>
        <v>No</v>
      </c>
      <c r="F154" s="47" t="str">
        <f>VLOOKUP(A154,'Updated Medical examination'!A153:J2488,7,0)</f>
        <v>No</v>
      </c>
      <c r="G154" s="47" t="str">
        <f>VLOOKUP(A154,'Updated Medical examination'!A153:J2488,8,0)</f>
        <v>No</v>
      </c>
      <c r="H154" s="47">
        <f>VLOOKUP(A154,'Updated Medical examination'!A153:J2488,9,0)</f>
        <v>2</v>
      </c>
      <c r="I154" s="47" t="str">
        <f>VLOOKUP(A154,'Updated Medical examination'!A153:J2488,10,0)</f>
        <v>Yes</v>
      </c>
      <c r="J154" s="47" t="str">
        <f>VLOOKUP(A154,'Updated Medical examination'!A153:J2488,3,0)</f>
        <v>Obesity</v>
      </c>
      <c r="K154" s="47" t="str">
        <f>VLOOKUP(A154,'Updated Medical examination'!A153:J2488,5,0)</f>
        <v>Prediabetes</v>
      </c>
      <c r="L154" s="54">
        <v>26622</v>
      </c>
      <c r="M154" s="59">
        <v>38189.1</v>
      </c>
      <c r="N154" s="55" t="s">
        <v>11</v>
      </c>
      <c r="O154" s="55" t="s">
        <v>11</v>
      </c>
      <c r="P154" s="55" t="s">
        <v>42</v>
      </c>
      <c r="Q154" s="55">
        <v>50</v>
      </c>
    </row>
    <row r="155" spans="1:17" ht="16.5" thickBot="1" x14ac:dyDescent="0.3">
      <c r="A155" s="58" t="s">
        <v>2219</v>
      </c>
      <c r="B155" s="47" t="s">
        <v>2696</v>
      </c>
      <c r="C155" s="47">
        <f>VLOOKUP(A155,'Updated Medical examination'!A154:J2489,2,FALSE)</f>
        <v>40.15</v>
      </c>
      <c r="D155" s="47">
        <f>VLOOKUP(A155,'Updated Medical examination'!A154:J2489,4,0)</f>
        <v>5.76</v>
      </c>
      <c r="E155" s="47" t="str">
        <f>VLOOKUP(A155,'Updated Medical examination'!A154:J2489,6,0)</f>
        <v>No</v>
      </c>
      <c r="F155" s="47" t="str">
        <f>VLOOKUP(A155,'Updated Medical examination'!A154:J2489,7,0)</f>
        <v>No</v>
      </c>
      <c r="G155" s="47" t="str">
        <f>VLOOKUP(A155,'Updated Medical examination'!A154:J2489,8,0)</f>
        <v>No</v>
      </c>
      <c r="H155" s="47">
        <f>VLOOKUP(A155,'Updated Medical examination'!A154:J2489,9,0)</f>
        <v>1</v>
      </c>
      <c r="I155" s="47" t="str">
        <f>VLOOKUP(A155,'Updated Medical examination'!A154:J2489,10,0)</f>
        <v>Yes</v>
      </c>
      <c r="J155" s="47" t="str">
        <f>VLOOKUP(A155,'Updated Medical examination'!A154:J2489,3,0)</f>
        <v>Obesity</v>
      </c>
      <c r="K155" s="47" t="str">
        <f>VLOOKUP(A155,'Updated Medical examination'!A154:J2489,5,0)</f>
        <v>Prediabetes</v>
      </c>
      <c r="L155" s="54">
        <v>36005</v>
      </c>
      <c r="M155" s="59">
        <v>38126.25</v>
      </c>
      <c r="N155" s="55" t="s">
        <v>16</v>
      </c>
      <c r="O155" s="55" t="s">
        <v>12</v>
      </c>
      <c r="P155" s="55" t="s">
        <v>13</v>
      </c>
      <c r="Q155" s="55">
        <v>24</v>
      </c>
    </row>
    <row r="156" spans="1:17" ht="16.5" thickBot="1" x14ac:dyDescent="0.3">
      <c r="A156" s="58" t="s">
        <v>2218</v>
      </c>
      <c r="B156" s="47" t="s">
        <v>2698</v>
      </c>
      <c r="C156" s="47">
        <f>VLOOKUP(A156,'Updated Medical examination'!A155:J2490,2,FALSE)</f>
        <v>27.8</v>
      </c>
      <c r="D156" s="47">
        <f>VLOOKUP(A156,'Updated Medical examination'!A155:J2490,4,0)</f>
        <v>4.3600000000000003</v>
      </c>
      <c r="E156" s="47" t="str">
        <f>VLOOKUP(A156,'Updated Medical examination'!A155:J2490,6,0)</f>
        <v>No</v>
      </c>
      <c r="F156" s="47" t="str">
        <f>VLOOKUP(A156,'Updated Medical examination'!A155:J2490,7,0)</f>
        <v>No</v>
      </c>
      <c r="G156" s="47" t="str">
        <f>VLOOKUP(A156,'Updated Medical examination'!A155:J2490,8,0)</f>
        <v>Yes</v>
      </c>
      <c r="H156" s="47">
        <f>VLOOKUP(A156,'Updated Medical examination'!A155:J2490,9,0)</f>
        <v>1</v>
      </c>
      <c r="I156" s="47" t="str">
        <f>VLOOKUP(A156,'Updated Medical examination'!A155:J2490,10,0)</f>
        <v>Yes</v>
      </c>
      <c r="J156" s="47" t="str">
        <f>VLOOKUP(A156,'Updated Medical examination'!A155:J2490,3,0)</f>
        <v>Over Weight</v>
      </c>
      <c r="K156" s="47" t="str">
        <f>VLOOKUP(A156,'Updated Medical examination'!A155:J2490,5,0)</f>
        <v>Normal</v>
      </c>
      <c r="L156" s="54">
        <v>29107</v>
      </c>
      <c r="M156" s="59">
        <v>37829.72</v>
      </c>
      <c r="N156" s="55" t="s">
        <v>16</v>
      </c>
      <c r="O156" s="55" t="s">
        <v>11</v>
      </c>
      <c r="P156" s="55" t="s">
        <v>42</v>
      </c>
      <c r="Q156" s="55">
        <v>43</v>
      </c>
    </row>
    <row r="157" spans="1:17" ht="16.5" thickBot="1" x14ac:dyDescent="0.3">
      <c r="A157" s="58" t="s">
        <v>2217</v>
      </c>
      <c r="B157" s="47" t="s">
        <v>2700</v>
      </c>
      <c r="C157" s="47">
        <f>VLOOKUP(A157,'Updated Medical examination'!A156:J2491,2,FALSE)</f>
        <v>45.81</v>
      </c>
      <c r="D157" s="47">
        <f>VLOOKUP(A157,'Updated Medical examination'!A156:J2491,4,0)</f>
        <v>4.76</v>
      </c>
      <c r="E157" s="47" t="str">
        <f>VLOOKUP(A157,'Updated Medical examination'!A156:J2491,6,0)</f>
        <v>Yes</v>
      </c>
      <c r="F157" s="47" t="str">
        <f>VLOOKUP(A157,'Updated Medical examination'!A156:J2491,7,0)</f>
        <v>No</v>
      </c>
      <c r="G157" s="47" t="str">
        <f>VLOOKUP(A157,'Updated Medical examination'!A156:J2491,8,0)</f>
        <v>Yes</v>
      </c>
      <c r="H157" s="47">
        <f>VLOOKUP(A157,'Updated Medical examination'!A156:J2491,9,0)</f>
        <v>1</v>
      </c>
      <c r="I157" s="47" t="str">
        <f>VLOOKUP(A157,'Updated Medical examination'!A156:J2491,10,0)</f>
        <v>Yes</v>
      </c>
      <c r="J157" s="47" t="str">
        <f>VLOOKUP(A157,'Updated Medical examination'!A156:J2491,3,0)</f>
        <v>Obesity</v>
      </c>
      <c r="K157" s="47" t="str">
        <f>VLOOKUP(A157,'Updated Medical examination'!A156:J2491,5,0)</f>
        <v>Normal</v>
      </c>
      <c r="L157" s="54">
        <v>30523</v>
      </c>
      <c r="M157" s="59">
        <v>37800.980000000003</v>
      </c>
      <c r="N157" s="55" t="s">
        <v>11</v>
      </c>
      <c r="O157" s="55" t="s">
        <v>11</v>
      </c>
      <c r="P157" s="55" t="s">
        <v>42</v>
      </c>
      <c r="Q157" s="55">
        <v>39</v>
      </c>
    </row>
    <row r="158" spans="1:17" ht="16.5" thickBot="1" x14ac:dyDescent="0.3">
      <c r="A158" s="58" t="s">
        <v>2216</v>
      </c>
      <c r="B158" s="47" t="s">
        <v>2528</v>
      </c>
      <c r="C158" s="47">
        <f>VLOOKUP(A158,'Updated Medical examination'!A157:J2492,2,FALSE)</f>
        <v>34.43</v>
      </c>
      <c r="D158" s="47">
        <f>VLOOKUP(A158,'Updated Medical examination'!A157:J2492,4,0)</f>
        <v>10.82</v>
      </c>
      <c r="E158" s="47" t="str">
        <f>VLOOKUP(A158,'Updated Medical examination'!A157:J2492,6,0)</f>
        <v>Yes</v>
      </c>
      <c r="F158" s="47" t="str">
        <f>VLOOKUP(A158,'Updated Medical examination'!A157:J2492,7,0)</f>
        <v>No</v>
      </c>
      <c r="G158" s="47" t="str">
        <f>VLOOKUP(A158,'Updated Medical examination'!A157:J2492,8,0)</f>
        <v>No</v>
      </c>
      <c r="H158" s="47">
        <f>VLOOKUP(A158,'Updated Medical examination'!A157:J2492,9,0)</f>
        <v>1</v>
      </c>
      <c r="I158" s="47" t="str">
        <f>VLOOKUP(A158,'Updated Medical examination'!A157:J2492,10,0)</f>
        <v>Yes</v>
      </c>
      <c r="J158" s="47" t="str">
        <f>VLOOKUP(A158,'Updated Medical examination'!A157:J2492,3,0)</f>
        <v>Obesity</v>
      </c>
      <c r="K158" s="47" t="str">
        <f>VLOOKUP(A158,'Updated Medical examination'!A157:J2492,5,0)</f>
        <v>Above Diabetes</v>
      </c>
      <c r="L158" s="54">
        <v>31639</v>
      </c>
      <c r="M158" s="59">
        <v>37742.58</v>
      </c>
      <c r="N158" s="55" t="s">
        <v>16</v>
      </c>
      <c r="O158" s="55" t="s">
        <v>16</v>
      </c>
      <c r="P158" s="55" t="s">
        <v>13</v>
      </c>
      <c r="Q158" s="55">
        <v>36</v>
      </c>
    </row>
    <row r="159" spans="1:17" ht="16.5" thickBot="1" x14ac:dyDescent="0.3">
      <c r="A159" s="58" t="s">
        <v>2215</v>
      </c>
      <c r="B159" s="47" t="s">
        <v>2703</v>
      </c>
      <c r="C159" s="47">
        <f>VLOOKUP(A159,'Updated Medical examination'!A158:J2493,2,FALSE)</f>
        <v>41.33</v>
      </c>
      <c r="D159" s="47">
        <f>VLOOKUP(A159,'Updated Medical examination'!A158:J2493,4,0)</f>
        <v>4.01</v>
      </c>
      <c r="E159" s="47" t="str">
        <f>VLOOKUP(A159,'Updated Medical examination'!A158:J2493,6,0)</f>
        <v>Yes</v>
      </c>
      <c r="F159" s="47" t="str">
        <f>VLOOKUP(A159,'Updated Medical examination'!A158:J2493,7,0)</f>
        <v>No</v>
      </c>
      <c r="G159" s="47" t="str">
        <f>VLOOKUP(A159,'Updated Medical examination'!A158:J2493,8,0)</f>
        <v>No</v>
      </c>
      <c r="H159" s="47">
        <f>VLOOKUP(A159,'Updated Medical examination'!A158:J2493,9,0)</f>
        <v>0</v>
      </c>
      <c r="I159" s="47" t="str">
        <f>VLOOKUP(A159,'Updated Medical examination'!A158:J2493,10,0)</f>
        <v>Yes</v>
      </c>
      <c r="J159" s="47" t="str">
        <f>VLOOKUP(A159,'Updated Medical examination'!A158:J2493,3,0)</f>
        <v>Obesity</v>
      </c>
      <c r="K159" s="47" t="str">
        <f>VLOOKUP(A159,'Updated Medical examination'!A158:J2493,5,0)</f>
        <v>Normal</v>
      </c>
      <c r="L159" s="54">
        <v>28021</v>
      </c>
      <c r="M159" s="59">
        <v>37735.199999999997</v>
      </c>
      <c r="N159" s="55" t="s">
        <v>11</v>
      </c>
      <c r="O159" s="55" t="s">
        <v>11</v>
      </c>
      <c r="P159" s="55" t="s">
        <v>42</v>
      </c>
      <c r="Q159" s="55">
        <v>46</v>
      </c>
    </row>
    <row r="160" spans="1:17" ht="16.5" thickBot="1" x14ac:dyDescent="0.3">
      <c r="A160" s="58" t="s">
        <v>2214</v>
      </c>
      <c r="B160" s="47" t="s">
        <v>2705</v>
      </c>
      <c r="C160" s="47">
        <f>VLOOKUP(A160,'Updated Medical examination'!A159:J2494,2,FALSE)</f>
        <v>31.92</v>
      </c>
      <c r="D160" s="47">
        <f>VLOOKUP(A160,'Updated Medical examination'!A159:J2494,4,0)</f>
        <v>5.12</v>
      </c>
      <c r="E160" s="47" t="str">
        <f>VLOOKUP(A160,'Updated Medical examination'!A159:J2494,6,0)</f>
        <v>Yes</v>
      </c>
      <c r="F160" s="47" t="str">
        <f>VLOOKUP(A160,'Updated Medical examination'!A159:J2494,7,0)</f>
        <v>No</v>
      </c>
      <c r="G160" s="47" t="str">
        <f>VLOOKUP(A160,'Updated Medical examination'!A159:J2494,8,0)</f>
        <v>No</v>
      </c>
      <c r="H160" s="47">
        <f>VLOOKUP(A160,'Updated Medical examination'!A159:J2494,9,0)</f>
        <v>1</v>
      </c>
      <c r="I160" s="47" t="str">
        <f>VLOOKUP(A160,'Updated Medical examination'!A159:J2494,10,0)</f>
        <v>Yes</v>
      </c>
      <c r="J160" s="47" t="str">
        <f>VLOOKUP(A160,'Updated Medical examination'!A159:J2494,3,0)</f>
        <v>Obesity</v>
      </c>
      <c r="K160" s="47" t="str">
        <f>VLOOKUP(A160,'Updated Medical examination'!A159:J2494,5,0)</f>
        <v>Normal</v>
      </c>
      <c r="L160" s="54">
        <v>32426</v>
      </c>
      <c r="M160" s="59">
        <v>37701.879999999997</v>
      </c>
      <c r="N160" s="55" t="s">
        <v>11</v>
      </c>
      <c r="O160" s="55" t="s">
        <v>12</v>
      </c>
      <c r="P160" s="55" t="s">
        <v>249</v>
      </c>
      <c r="Q160" s="55">
        <v>34</v>
      </c>
    </row>
    <row r="161" spans="1:17" ht="16.5" thickBot="1" x14ac:dyDescent="0.3">
      <c r="A161" s="58" t="s">
        <v>2213</v>
      </c>
      <c r="B161" s="47" t="s">
        <v>2707</v>
      </c>
      <c r="C161" s="47">
        <f>VLOOKUP(A161,'Updated Medical examination'!A160:J2495,2,FALSE)</f>
        <v>39.799999999999997</v>
      </c>
      <c r="D161" s="47">
        <f>VLOOKUP(A161,'Updated Medical examination'!A160:J2495,4,0)</f>
        <v>10.54</v>
      </c>
      <c r="E161" s="47" t="str">
        <f>VLOOKUP(A161,'Updated Medical examination'!A160:J2495,6,0)</f>
        <v>Yes</v>
      </c>
      <c r="F161" s="47" t="str">
        <f>VLOOKUP(A161,'Updated Medical examination'!A160:J2495,7,0)</f>
        <v>No</v>
      </c>
      <c r="G161" s="47" t="str">
        <f>VLOOKUP(A161,'Updated Medical examination'!A160:J2495,8,0)</f>
        <v>No</v>
      </c>
      <c r="H161" s="47">
        <f>VLOOKUP(A161,'Updated Medical examination'!A160:J2495,9,0)</f>
        <v>2</v>
      </c>
      <c r="I161" s="47" t="str">
        <f>VLOOKUP(A161,'Updated Medical examination'!A160:J2495,10,0)</f>
        <v>Yes</v>
      </c>
      <c r="J161" s="47" t="str">
        <f>VLOOKUP(A161,'Updated Medical examination'!A160:J2495,3,0)</f>
        <v>Obesity</v>
      </c>
      <c r="K161" s="47" t="str">
        <f>VLOOKUP(A161,'Updated Medical examination'!A160:J2495,5,0)</f>
        <v>Above Diabetes</v>
      </c>
      <c r="L161" s="54">
        <v>25869</v>
      </c>
      <c r="M161" s="59">
        <v>37675.06</v>
      </c>
      <c r="N161" s="55" t="s">
        <v>11</v>
      </c>
      <c r="O161" s="55" t="s">
        <v>12</v>
      </c>
      <c r="P161" s="55" t="s">
        <v>42</v>
      </c>
      <c r="Q161" s="55">
        <v>52</v>
      </c>
    </row>
    <row r="162" spans="1:17" ht="16.5" thickBot="1" x14ac:dyDescent="0.3">
      <c r="A162" s="58" t="s">
        <v>2212</v>
      </c>
      <c r="B162" s="47" t="s">
        <v>2709</v>
      </c>
      <c r="C162" s="47">
        <f>VLOOKUP(A162,'Updated Medical examination'!A161:J2496,2,FALSE)</f>
        <v>42.82</v>
      </c>
      <c r="D162" s="47">
        <f>VLOOKUP(A162,'Updated Medical examination'!A161:J2496,4,0)</f>
        <v>4.21</v>
      </c>
      <c r="E162" s="47" t="str">
        <f>VLOOKUP(A162,'Updated Medical examination'!A161:J2496,6,0)</f>
        <v>No</v>
      </c>
      <c r="F162" s="47" t="str">
        <f>VLOOKUP(A162,'Updated Medical examination'!A161:J2496,7,0)</f>
        <v>No</v>
      </c>
      <c r="G162" s="47" t="str">
        <f>VLOOKUP(A162,'Updated Medical examination'!A161:J2496,8,0)</f>
        <v>No</v>
      </c>
      <c r="H162" s="47">
        <f>VLOOKUP(A162,'Updated Medical examination'!A161:J2496,9,0)</f>
        <v>0</v>
      </c>
      <c r="I162" s="47" t="str">
        <f>VLOOKUP(A162,'Updated Medical examination'!A161:J2496,10,0)</f>
        <v>Yes</v>
      </c>
      <c r="J162" s="47" t="str">
        <f>VLOOKUP(A162,'Updated Medical examination'!A161:J2496,3,0)</f>
        <v>Obesity</v>
      </c>
      <c r="K162" s="47" t="str">
        <f>VLOOKUP(A162,'Updated Medical examination'!A161:J2496,5,0)</f>
        <v>Normal</v>
      </c>
      <c r="L162" s="54">
        <v>30122</v>
      </c>
      <c r="M162" s="59">
        <v>37650.74</v>
      </c>
      <c r="N162" s="55" t="s">
        <v>11</v>
      </c>
      <c r="O162" s="55" t="s">
        <v>11</v>
      </c>
      <c r="P162" s="55" t="s">
        <v>23</v>
      </c>
      <c r="Q162" s="55">
        <v>40</v>
      </c>
    </row>
    <row r="163" spans="1:17" ht="16.5" thickBot="1" x14ac:dyDescent="0.3">
      <c r="A163" s="58" t="s">
        <v>2211</v>
      </c>
      <c r="B163" s="47" t="s">
        <v>2711</v>
      </c>
      <c r="C163" s="47">
        <f>VLOOKUP(A163,'Updated Medical examination'!A162:J2497,2,FALSE)</f>
        <v>33.630000000000003</v>
      </c>
      <c r="D163" s="47">
        <f>VLOOKUP(A163,'Updated Medical examination'!A162:J2497,4,0)</f>
        <v>5.42</v>
      </c>
      <c r="E163" s="47" t="str">
        <f>VLOOKUP(A163,'Updated Medical examination'!A162:J2497,6,0)</f>
        <v>No</v>
      </c>
      <c r="F163" s="47" t="str">
        <f>VLOOKUP(A163,'Updated Medical examination'!A162:J2497,7,0)</f>
        <v>No</v>
      </c>
      <c r="G163" s="47" t="str">
        <f>VLOOKUP(A163,'Updated Medical examination'!A162:J2497,8,0)</f>
        <v>No</v>
      </c>
      <c r="H163" s="47">
        <f>VLOOKUP(A163,'Updated Medical examination'!A162:J2497,9,0)</f>
        <v>0</v>
      </c>
      <c r="I163" s="47" t="str">
        <f>VLOOKUP(A163,'Updated Medical examination'!A162:J2497,10,0)</f>
        <v>Yes</v>
      </c>
      <c r="J163" s="47" t="str">
        <f>VLOOKUP(A163,'Updated Medical examination'!A162:J2497,3,0)</f>
        <v>Obesity</v>
      </c>
      <c r="K163" s="47" t="str">
        <f>VLOOKUP(A163,'Updated Medical examination'!A162:J2497,5,0)</f>
        <v>Normal</v>
      </c>
      <c r="L163" s="54">
        <v>33193</v>
      </c>
      <c r="M163" s="59">
        <v>37607.53</v>
      </c>
      <c r="N163" s="55" t="s">
        <v>16</v>
      </c>
      <c r="O163" s="55" t="s">
        <v>11</v>
      </c>
      <c r="P163" s="55" t="s">
        <v>166</v>
      </c>
      <c r="Q163" s="55">
        <v>32</v>
      </c>
    </row>
    <row r="164" spans="1:17" ht="16.5" thickBot="1" x14ac:dyDescent="0.3">
      <c r="A164" s="58" t="s">
        <v>2210</v>
      </c>
      <c r="B164" s="47" t="s">
        <v>2713</v>
      </c>
      <c r="C164" s="47">
        <f>VLOOKUP(A164,'Updated Medical examination'!A163:J2498,2,FALSE)</f>
        <v>37.07</v>
      </c>
      <c r="D164" s="47">
        <f>VLOOKUP(A164,'Updated Medical examination'!A163:J2498,4,0)</f>
        <v>4.28</v>
      </c>
      <c r="E164" s="47" t="str">
        <f>VLOOKUP(A164,'Updated Medical examination'!A163:J2498,6,0)</f>
        <v>No</v>
      </c>
      <c r="F164" s="47" t="str">
        <f>VLOOKUP(A164,'Updated Medical examination'!A163:J2498,7,0)</f>
        <v>yes</v>
      </c>
      <c r="G164" s="47" t="str">
        <f>VLOOKUP(A164,'Updated Medical examination'!A163:J2498,8,0)</f>
        <v>No</v>
      </c>
      <c r="H164" s="47">
        <f>VLOOKUP(A164,'Updated Medical examination'!A163:J2498,9,0)</f>
        <v>1</v>
      </c>
      <c r="I164" s="47" t="str">
        <f>VLOOKUP(A164,'Updated Medical examination'!A163:J2498,10,0)</f>
        <v>Yes</v>
      </c>
      <c r="J164" s="47" t="str">
        <f>VLOOKUP(A164,'Updated Medical examination'!A163:J2498,3,0)</f>
        <v>Obesity</v>
      </c>
      <c r="K164" s="47" t="str">
        <f>VLOOKUP(A164,'Updated Medical examination'!A163:J2498,5,0)</f>
        <v>Normal</v>
      </c>
      <c r="L164" s="54">
        <v>36811</v>
      </c>
      <c r="M164" s="59">
        <v>37484.449999999997</v>
      </c>
      <c r="N164" s="55" t="s">
        <v>16</v>
      </c>
      <c r="O164" s="55" t="s">
        <v>16</v>
      </c>
      <c r="P164" s="55" t="s">
        <v>13</v>
      </c>
      <c r="Q164" s="55">
        <v>22</v>
      </c>
    </row>
    <row r="165" spans="1:17" ht="16.5" thickBot="1" x14ac:dyDescent="0.3">
      <c r="A165" s="58" t="s">
        <v>2209</v>
      </c>
      <c r="B165" s="47" t="s">
        <v>2715</v>
      </c>
      <c r="C165" s="47">
        <f>VLOOKUP(A165,'Updated Medical examination'!A164:J2499,2,FALSE)</f>
        <v>35.625</v>
      </c>
      <c r="D165" s="47">
        <f>VLOOKUP(A165,'Updated Medical examination'!A164:J2499,4,0)</f>
        <v>8.9</v>
      </c>
      <c r="E165" s="47" t="str">
        <f>VLOOKUP(A165,'Updated Medical examination'!A164:J2499,6,0)</f>
        <v>No</v>
      </c>
      <c r="F165" s="47" t="str">
        <f>VLOOKUP(A165,'Updated Medical examination'!A164:J2499,7,0)</f>
        <v>No</v>
      </c>
      <c r="G165" s="47" t="str">
        <f>VLOOKUP(A165,'Updated Medical examination'!A164:J2499,8,0)</f>
        <v>No</v>
      </c>
      <c r="H165" s="47">
        <f>VLOOKUP(A165,'Updated Medical examination'!A164:J2499,9,0)</f>
        <v>0</v>
      </c>
      <c r="I165" s="47" t="str">
        <f>VLOOKUP(A165,'Updated Medical examination'!A164:J2499,10,0)</f>
        <v>Yes</v>
      </c>
      <c r="J165" s="47" t="str">
        <f>VLOOKUP(A165,'Updated Medical examination'!A164:J2499,3,0)</f>
        <v>Obesity</v>
      </c>
      <c r="K165" s="47" t="str">
        <f>VLOOKUP(A165,'Updated Medical examination'!A164:J2499,5,0)</f>
        <v>Above Diabetes</v>
      </c>
      <c r="L165" s="54">
        <v>37526</v>
      </c>
      <c r="M165" s="59">
        <v>37465.339999999997</v>
      </c>
      <c r="N165" s="55" t="s">
        <v>16</v>
      </c>
      <c r="O165" s="55" t="s">
        <v>11</v>
      </c>
      <c r="P165" s="55" t="s">
        <v>23</v>
      </c>
      <c r="Q165" s="55">
        <v>20</v>
      </c>
    </row>
    <row r="166" spans="1:17" ht="16.5" thickBot="1" x14ac:dyDescent="0.3">
      <c r="A166" s="58" t="s">
        <v>2208</v>
      </c>
      <c r="B166" s="47" t="s">
        <v>2717</v>
      </c>
      <c r="C166" s="47">
        <f>VLOOKUP(A166,'Updated Medical examination'!A165:J2500,2,FALSE)</f>
        <v>42.69</v>
      </c>
      <c r="D166" s="47">
        <f>VLOOKUP(A166,'Updated Medical examination'!A165:J2500,4,0)</f>
        <v>4.8899999999999997</v>
      </c>
      <c r="E166" s="47" t="str">
        <f>VLOOKUP(A166,'Updated Medical examination'!A165:J2500,6,0)</f>
        <v>No</v>
      </c>
      <c r="F166" s="47" t="str">
        <f>VLOOKUP(A166,'Updated Medical examination'!A165:J2500,7,0)</f>
        <v>No</v>
      </c>
      <c r="G166" s="47" t="str">
        <f>VLOOKUP(A166,'Updated Medical examination'!A165:J2500,8,0)</f>
        <v>Yes</v>
      </c>
      <c r="H166" s="47">
        <f>VLOOKUP(A166,'Updated Medical examination'!A165:J2500,9,0)</f>
        <v>1</v>
      </c>
      <c r="I166" s="47" t="str">
        <f>VLOOKUP(A166,'Updated Medical examination'!A165:J2500,10,0)</f>
        <v>Yes</v>
      </c>
      <c r="J166" s="47" t="str">
        <f>VLOOKUP(A166,'Updated Medical examination'!A165:J2500,3,0)</f>
        <v>Obesity</v>
      </c>
      <c r="K166" s="47" t="str">
        <f>VLOOKUP(A166,'Updated Medical examination'!A165:J2500,5,0)</f>
        <v>Normal</v>
      </c>
      <c r="L166" s="54">
        <v>29070</v>
      </c>
      <c r="M166" s="59">
        <v>37425.94</v>
      </c>
      <c r="N166" s="55" t="s">
        <v>11</v>
      </c>
      <c r="O166" s="55" t="s">
        <v>16</v>
      </c>
      <c r="P166" s="55" t="s">
        <v>42</v>
      </c>
      <c r="Q166" s="55">
        <v>43</v>
      </c>
    </row>
    <row r="167" spans="1:17" ht="16.5" thickBot="1" x14ac:dyDescent="0.3">
      <c r="A167" s="58" t="s">
        <v>2207</v>
      </c>
      <c r="B167" s="47" t="s">
        <v>2719</v>
      </c>
      <c r="C167" s="47">
        <f>VLOOKUP(A167,'Updated Medical examination'!A166:J2501,2,FALSE)</f>
        <v>37.869999999999997</v>
      </c>
      <c r="D167" s="47">
        <f>VLOOKUP(A167,'Updated Medical examination'!A166:J2501,4,0)</f>
        <v>4.29</v>
      </c>
      <c r="E167" s="47" t="str">
        <f>VLOOKUP(A167,'Updated Medical examination'!A166:J2501,6,0)</f>
        <v>Yes</v>
      </c>
      <c r="F167" s="47" t="str">
        <f>VLOOKUP(A167,'Updated Medical examination'!A166:J2501,7,0)</f>
        <v>No</v>
      </c>
      <c r="G167" s="47" t="str">
        <f>VLOOKUP(A167,'Updated Medical examination'!A166:J2501,8,0)</f>
        <v>Yes</v>
      </c>
      <c r="H167" s="47">
        <f>VLOOKUP(A167,'Updated Medical examination'!A166:J2501,9,0)</f>
        <v>1</v>
      </c>
      <c r="I167" s="47" t="str">
        <f>VLOOKUP(A167,'Updated Medical examination'!A166:J2501,10,0)</f>
        <v>Yes</v>
      </c>
      <c r="J167" s="47" t="str">
        <f>VLOOKUP(A167,'Updated Medical examination'!A166:J2501,3,0)</f>
        <v>Obesity</v>
      </c>
      <c r="K167" s="47" t="str">
        <f>VLOOKUP(A167,'Updated Medical examination'!A166:J2501,5,0)</f>
        <v>Normal</v>
      </c>
      <c r="L167" s="54">
        <v>25506</v>
      </c>
      <c r="M167" s="59">
        <v>37277.269999999997</v>
      </c>
      <c r="N167" s="55" t="s">
        <v>16</v>
      </c>
      <c r="O167" s="55" t="s">
        <v>12</v>
      </c>
      <c r="P167" s="55" t="s">
        <v>42</v>
      </c>
      <c r="Q167" s="55">
        <v>53</v>
      </c>
    </row>
    <row r="168" spans="1:17" ht="16.5" thickBot="1" x14ac:dyDescent="0.3">
      <c r="A168" s="58" t="s">
        <v>2206</v>
      </c>
      <c r="B168" s="47" t="s">
        <v>2721</v>
      </c>
      <c r="C168" s="47">
        <f>VLOOKUP(A168,'Updated Medical examination'!A167:J2502,2,FALSE)</f>
        <v>40.61</v>
      </c>
      <c r="D168" s="47">
        <f>VLOOKUP(A168,'Updated Medical examination'!A167:J2502,4,0)</f>
        <v>8</v>
      </c>
      <c r="E168" s="47" t="str">
        <f>VLOOKUP(A168,'Updated Medical examination'!A167:J2502,6,0)</f>
        <v>Yes</v>
      </c>
      <c r="F168" s="47" t="str">
        <f>VLOOKUP(A168,'Updated Medical examination'!A167:J2502,7,0)</f>
        <v>No</v>
      </c>
      <c r="G168" s="47" t="str">
        <f>VLOOKUP(A168,'Updated Medical examination'!A167:J2502,8,0)</f>
        <v>No</v>
      </c>
      <c r="H168" s="47">
        <f>VLOOKUP(A168,'Updated Medical examination'!A167:J2502,9,0)</f>
        <v>1</v>
      </c>
      <c r="I168" s="47" t="str">
        <f>VLOOKUP(A168,'Updated Medical examination'!A167:J2502,10,0)</f>
        <v>Yes</v>
      </c>
      <c r="J168" s="47" t="str">
        <f>VLOOKUP(A168,'Updated Medical examination'!A167:J2502,3,0)</f>
        <v>Obesity</v>
      </c>
      <c r="K168" s="47" t="str">
        <f>VLOOKUP(A168,'Updated Medical examination'!A167:J2502,5,0)</f>
        <v>Above Diabetes</v>
      </c>
      <c r="L168" s="54">
        <v>27707</v>
      </c>
      <c r="M168" s="59">
        <v>37272.339999999997</v>
      </c>
      <c r="N168" s="55" t="s">
        <v>11</v>
      </c>
      <c r="O168" s="55" t="s">
        <v>12</v>
      </c>
      <c r="P168" s="55" t="s">
        <v>42</v>
      </c>
      <c r="Q168" s="55">
        <v>47</v>
      </c>
    </row>
    <row r="169" spans="1:17" ht="16.5" thickBot="1" x14ac:dyDescent="0.3">
      <c r="A169" s="58" t="s">
        <v>2205</v>
      </c>
      <c r="B169" s="47" t="s">
        <v>2723</v>
      </c>
      <c r="C169" s="47">
        <f>VLOOKUP(A169,'Updated Medical examination'!A168:J2503,2,FALSE)</f>
        <v>30.78</v>
      </c>
      <c r="D169" s="47">
        <f>VLOOKUP(A169,'Updated Medical examination'!A168:J2503,4,0)</f>
        <v>4.67</v>
      </c>
      <c r="E169" s="47" t="str">
        <f>VLOOKUP(A169,'Updated Medical examination'!A168:J2503,6,0)</f>
        <v>Yes</v>
      </c>
      <c r="F169" s="47" t="str">
        <f>VLOOKUP(A169,'Updated Medical examination'!A168:J2503,7,0)</f>
        <v>No</v>
      </c>
      <c r="G169" s="47" t="str">
        <f>VLOOKUP(A169,'Updated Medical examination'!A168:J2503,8,0)</f>
        <v>No</v>
      </c>
      <c r="H169" s="47">
        <f>VLOOKUP(A169,'Updated Medical examination'!A168:J2503,9,0)</f>
        <v>0</v>
      </c>
      <c r="I169" s="47" t="str">
        <f>VLOOKUP(A169,'Updated Medical examination'!A168:J2503,10,0)</f>
        <v>Yes</v>
      </c>
      <c r="J169" s="47" t="str">
        <f>VLOOKUP(A169,'Updated Medical examination'!A168:J2503,3,0)</f>
        <v>Obesity</v>
      </c>
      <c r="K169" s="47" t="str">
        <f>VLOOKUP(A169,'Updated Medical examination'!A168:J2503,5,0)</f>
        <v>Normal</v>
      </c>
      <c r="L169" s="54">
        <v>31368</v>
      </c>
      <c r="M169" s="59">
        <v>37270.15</v>
      </c>
      <c r="N169" s="55" t="s">
        <v>11</v>
      </c>
      <c r="O169" s="55" t="s">
        <v>16</v>
      </c>
      <c r="P169" s="55" t="s">
        <v>247</v>
      </c>
      <c r="Q169" s="55">
        <v>37</v>
      </c>
    </row>
    <row r="170" spans="1:17" ht="16.5" thickBot="1" x14ac:dyDescent="0.3">
      <c r="A170" s="58" t="s">
        <v>2204</v>
      </c>
      <c r="B170" s="47" t="s">
        <v>2725</v>
      </c>
      <c r="C170" s="47">
        <f>VLOOKUP(A170,'Updated Medical examination'!A169:J2504,2,FALSE)</f>
        <v>49.49</v>
      </c>
      <c r="D170" s="47">
        <f>VLOOKUP(A170,'Updated Medical examination'!A169:J2504,4,0)</f>
        <v>4.5</v>
      </c>
      <c r="E170" s="47" t="str">
        <f>VLOOKUP(A170,'Updated Medical examination'!A169:J2504,6,0)</f>
        <v>No</v>
      </c>
      <c r="F170" s="47" t="str">
        <f>VLOOKUP(A170,'Updated Medical examination'!A169:J2504,7,0)</f>
        <v>No</v>
      </c>
      <c r="G170" s="47" t="str">
        <f>VLOOKUP(A170,'Updated Medical examination'!A169:J2504,8,0)</f>
        <v>No</v>
      </c>
      <c r="H170" s="47">
        <f>VLOOKUP(A170,'Updated Medical examination'!A169:J2504,9,0)</f>
        <v>0</v>
      </c>
      <c r="I170" s="47" t="str">
        <f>VLOOKUP(A170,'Updated Medical examination'!A169:J2504,10,0)</f>
        <v>Yes</v>
      </c>
      <c r="J170" s="47" t="str">
        <f>VLOOKUP(A170,'Updated Medical examination'!A169:J2504,3,0)</f>
        <v>Obesity</v>
      </c>
      <c r="K170" s="47" t="str">
        <f>VLOOKUP(A170,'Updated Medical examination'!A169:J2504,5,0)</f>
        <v>Normal</v>
      </c>
      <c r="L170" s="54">
        <v>33163</v>
      </c>
      <c r="M170" s="59">
        <v>37251.22</v>
      </c>
      <c r="N170" s="55" t="s">
        <v>11</v>
      </c>
      <c r="O170" s="55" t="s">
        <v>11</v>
      </c>
      <c r="P170" s="55" t="s">
        <v>42</v>
      </c>
      <c r="Q170" s="55">
        <v>32</v>
      </c>
    </row>
    <row r="171" spans="1:17" ht="16.5" thickBot="1" x14ac:dyDescent="0.3">
      <c r="A171" s="58" t="s">
        <v>2203</v>
      </c>
      <c r="B171" s="47" t="s">
        <v>2727</v>
      </c>
      <c r="C171" s="47">
        <f>VLOOKUP(A171,'Updated Medical examination'!A170:J2505,2,FALSE)</f>
        <v>37.619999999999997</v>
      </c>
      <c r="D171" s="47">
        <f>VLOOKUP(A171,'Updated Medical examination'!A170:J2505,4,0)</f>
        <v>6.32</v>
      </c>
      <c r="E171" s="47" t="str">
        <f>VLOOKUP(A171,'Updated Medical examination'!A170:J2505,6,0)</f>
        <v>Yes</v>
      </c>
      <c r="F171" s="47" t="str">
        <f>VLOOKUP(A171,'Updated Medical examination'!A170:J2505,7,0)</f>
        <v>yes</v>
      </c>
      <c r="G171" s="47" t="str">
        <f>VLOOKUP(A171,'Updated Medical examination'!A170:J2505,8,0)</f>
        <v>No</v>
      </c>
      <c r="H171" s="47">
        <f>VLOOKUP(A171,'Updated Medical examination'!A170:J2505,9,0)</f>
        <v>2</v>
      </c>
      <c r="I171" s="47" t="str">
        <f>VLOOKUP(A171,'Updated Medical examination'!A170:J2505,10,0)</f>
        <v>Yes</v>
      </c>
      <c r="J171" s="47" t="str">
        <f>VLOOKUP(A171,'Updated Medical examination'!A170:J2505,3,0)</f>
        <v>Obesity</v>
      </c>
      <c r="K171" s="47" t="str">
        <f>VLOOKUP(A171,'Updated Medical examination'!A170:J2505,5,0)</f>
        <v>Prediabetes</v>
      </c>
      <c r="L171" s="54">
        <v>36774</v>
      </c>
      <c r="M171" s="59">
        <v>37165.160000000003</v>
      </c>
      <c r="N171" s="55" t="s">
        <v>16</v>
      </c>
      <c r="O171" s="55" t="s">
        <v>12</v>
      </c>
      <c r="P171" s="55" t="s">
        <v>8146</v>
      </c>
      <c r="Q171" s="55">
        <v>22</v>
      </c>
    </row>
    <row r="172" spans="1:17" ht="16.5" thickBot="1" x14ac:dyDescent="0.3">
      <c r="A172" s="58" t="s">
        <v>2202</v>
      </c>
      <c r="B172" s="47" t="s">
        <v>2458</v>
      </c>
      <c r="C172" s="47">
        <f>VLOOKUP(A172,'Updated Medical examination'!A171:J2506,2,FALSE)</f>
        <v>36.08</v>
      </c>
      <c r="D172" s="47">
        <f>VLOOKUP(A172,'Updated Medical examination'!A171:J2506,4,0)</f>
        <v>6.1</v>
      </c>
      <c r="E172" s="47" t="str">
        <f>VLOOKUP(A172,'Updated Medical examination'!A171:J2506,6,0)</f>
        <v>Yes</v>
      </c>
      <c r="F172" s="47" t="str">
        <f>VLOOKUP(A172,'Updated Medical examination'!A171:J2506,7,0)</f>
        <v>No</v>
      </c>
      <c r="G172" s="47" t="str">
        <f>VLOOKUP(A172,'Updated Medical examination'!A171:J2506,8,0)</f>
        <v>No</v>
      </c>
      <c r="H172" s="47">
        <f>VLOOKUP(A172,'Updated Medical examination'!A171:J2506,9,0)</f>
        <v>1</v>
      </c>
      <c r="I172" s="47" t="str">
        <f>VLOOKUP(A172,'Updated Medical examination'!A171:J2506,10,0)</f>
        <v>Yes</v>
      </c>
      <c r="J172" s="47" t="str">
        <f>VLOOKUP(A172,'Updated Medical examination'!A171:J2506,3,0)</f>
        <v>Obesity</v>
      </c>
      <c r="K172" s="47" t="str">
        <f>VLOOKUP(A172,'Updated Medical examination'!A171:J2506,5,0)</f>
        <v>Prediabetes</v>
      </c>
      <c r="L172" s="54">
        <v>35002</v>
      </c>
      <c r="M172" s="59">
        <v>37133.9</v>
      </c>
      <c r="N172" s="55" t="s">
        <v>11</v>
      </c>
      <c r="O172" s="55" t="s">
        <v>11</v>
      </c>
      <c r="P172" s="55" t="s">
        <v>13</v>
      </c>
      <c r="Q172" s="55">
        <v>27</v>
      </c>
    </row>
    <row r="173" spans="1:17" ht="16.5" thickBot="1" x14ac:dyDescent="0.3">
      <c r="A173" s="58" t="s">
        <v>2201</v>
      </c>
      <c r="B173" s="47" t="s">
        <v>2730</v>
      </c>
      <c r="C173" s="47">
        <f>VLOOKUP(A173,'Updated Medical examination'!A172:J2507,2,FALSE)</f>
        <v>33.5</v>
      </c>
      <c r="D173" s="47">
        <f>VLOOKUP(A173,'Updated Medical examination'!A172:J2507,4,0)</f>
        <v>5.4</v>
      </c>
      <c r="E173" s="47" t="str">
        <f>VLOOKUP(A173,'Updated Medical examination'!A172:J2507,6,0)</f>
        <v>No</v>
      </c>
      <c r="F173" s="47" t="str">
        <f>VLOOKUP(A173,'Updated Medical examination'!A172:J2507,7,0)</f>
        <v>No</v>
      </c>
      <c r="G173" s="47" t="str">
        <f>VLOOKUP(A173,'Updated Medical examination'!A172:J2507,8,0)</f>
        <v>No</v>
      </c>
      <c r="H173" s="47">
        <f>VLOOKUP(A173,'Updated Medical examination'!A172:J2507,9,0)</f>
        <v>0</v>
      </c>
      <c r="I173" s="47" t="str">
        <f>VLOOKUP(A173,'Updated Medical examination'!A172:J2507,10,0)</f>
        <v>Yes</v>
      </c>
      <c r="J173" s="47" t="str">
        <f>VLOOKUP(A173,'Updated Medical examination'!A172:J2507,3,0)</f>
        <v>Obesity</v>
      </c>
      <c r="K173" s="47" t="str">
        <f>VLOOKUP(A173,'Updated Medical examination'!A172:J2507,5,0)</f>
        <v>Normal</v>
      </c>
      <c r="L173" s="54">
        <v>32669</v>
      </c>
      <c r="M173" s="59">
        <v>37079.370000000003</v>
      </c>
      <c r="N173" s="55" t="s">
        <v>11</v>
      </c>
      <c r="O173" s="55" t="s">
        <v>12</v>
      </c>
      <c r="P173" s="55" t="s">
        <v>42</v>
      </c>
      <c r="Q173" s="55">
        <v>33</v>
      </c>
    </row>
    <row r="174" spans="1:17" ht="16.5" thickBot="1" x14ac:dyDescent="0.3">
      <c r="A174" s="58" t="s">
        <v>2200</v>
      </c>
      <c r="B174" s="47" t="s">
        <v>2732</v>
      </c>
      <c r="C174" s="47">
        <f>VLOOKUP(A174,'Updated Medical examination'!A173:J2508,2,FALSE)</f>
        <v>47.46</v>
      </c>
      <c r="D174" s="47">
        <f>VLOOKUP(A174,'Updated Medical examination'!A173:J2508,4,0)</f>
        <v>6.24</v>
      </c>
      <c r="E174" s="47" t="str">
        <f>VLOOKUP(A174,'Updated Medical examination'!A173:J2508,6,0)</f>
        <v>Yes</v>
      </c>
      <c r="F174" s="47" t="str">
        <f>VLOOKUP(A174,'Updated Medical examination'!A173:J2508,7,0)</f>
        <v>No</v>
      </c>
      <c r="G174" s="47" t="str">
        <f>VLOOKUP(A174,'Updated Medical examination'!A173:J2508,8,0)</f>
        <v>No</v>
      </c>
      <c r="H174" s="47">
        <f>VLOOKUP(A174,'Updated Medical examination'!A173:J2508,9,0)</f>
        <v>1</v>
      </c>
      <c r="I174" s="47" t="str">
        <f>VLOOKUP(A174,'Updated Medical examination'!A173:J2508,10,0)</f>
        <v>Yes</v>
      </c>
      <c r="J174" s="47" t="str">
        <f>VLOOKUP(A174,'Updated Medical examination'!A173:J2508,3,0)</f>
        <v>Obesity</v>
      </c>
      <c r="K174" s="47" t="str">
        <f>VLOOKUP(A174,'Updated Medical examination'!A173:J2508,5,0)</f>
        <v>Prediabetes</v>
      </c>
      <c r="L174" s="54">
        <v>32494</v>
      </c>
      <c r="M174" s="59">
        <v>37076.370000000003</v>
      </c>
      <c r="N174" s="55" t="s">
        <v>11</v>
      </c>
      <c r="O174" s="55" t="s">
        <v>16</v>
      </c>
      <c r="P174" s="55" t="s">
        <v>42</v>
      </c>
      <c r="Q174" s="55">
        <v>34</v>
      </c>
    </row>
    <row r="175" spans="1:17" ht="16.5" thickBot="1" x14ac:dyDescent="0.3">
      <c r="A175" s="58" t="s">
        <v>2199</v>
      </c>
      <c r="B175" s="47" t="s">
        <v>2610</v>
      </c>
      <c r="C175" s="47">
        <f>VLOOKUP(A175,'Updated Medical examination'!A174:J2509,2,FALSE)</f>
        <v>49.24</v>
      </c>
      <c r="D175" s="47">
        <f>VLOOKUP(A175,'Updated Medical examination'!A174:J2509,4,0)</f>
        <v>4.45</v>
      </c>
      <c r="E175" s="47" t="str">
        <f>VLOOKUP(A175,'Updated Medical examination'!A174:J2509,6,0)</f>
        <v>No</v>
      </c>
      <c r="F175" s="47" t="str">
        <f>VLOOKUP(A175,'Updated Medical examination'!A174:J2509,7,0)</f>
        <v>No</v>
      </c>
      <c r="G175" s="47" t="str">
        <f>VLOOKUP(A175,'Updated Medical examination'!A174:J2509,8,0)</f>
        <v>No</v>
      </c>
      <c r="H175" s="47">
        <f>VLOOKUP(A175,'Updated Medical examination'!A174:J2509,9,0)</f>
        <v>0</v>
      </c>
      <c r="I175" s="47" t="str">
        <f>VLOOKUP(A175,'Updated Medical examination'!A174:J2509,10,0)</f>
        <v>Yes</v>
      </c>
      <c r="J175" s="47" t="str">
        <f>VLOOKUP(A175,'Updated Medical examination'!A174:J2509,3,0)</f>
        <v>Obesity</v>
      </c>
      <c r="K175" s="47" t="str">
        <f>VLOOKUP(A175,'Updated Medical examination'!A174:J2509,5,0)</f>
        <v>Normal</v>
      </c>
      <c r="L175" s="54">
        <v>33543</v>
      </c>
      <c r="M175" s="59">
        <v>37040.879999999997</v>
      </c>
      <c r="N175" s="55" t="s">
        <v>11</v>
      </c>
      <c r="O175" s="55" t="s">
        <v>11</v>
      </c>
      <c r="P175" s="55" t="s">
        <v>42</v>
      </c>
      <c r="Q175" s="55">
        <v>31</v>
      </c>
    </row>
    <row r="176" spans="1:17" ht="16.5" thickBot="1" x14ac:dyDescent="0.3">
      <c r="A176" s="58" t="s">
        <v>2198</v>
      </c>
      <c r="B176" s="47" t="s">
        <v>2735</v>
      </c>
      <c r="C176" s="47">
        <f>VLOOKUP(A176,'Updated Medical examination'!A175:J2510,2,FALSE)</f>
        <v>54.4</v>
      </c>
      <c r="D176" s="47">
        <f>VLOOKUP(A176,'Updated Medical examination'!A175:J2510,4,0)</f>
        <v>5.22</v>
      </c>
      <c r="E176" s="47" t="str">
        <f>VLOOKUP(A176,'Updated Medical examination'!A175:J2510,6,0)</f>
        <v>No</v>
      </c>
      <c r="F176" s="47" t="str">
        <f>VLOOKUP(A176,'Updated Medical examination'!A175:J2510,7,0)</f>
        <v>No</v>
      </c>
      <c r="G176" s="47" t="str">
        <f>VLOOKUP(A176,'Updated Medical examination'!A175:J2510,8,0)</f>
        <v>No</v>
      </c>
      <c r="H176" s="47">
        <f>VLOOKUP(A176,'Updated Medical examination'!A175:J2510,9,0)</f>
        <v>1</v>
      </c>
      <c r="I176" s="47" t="str">
        <f>VLOOKUP(A176,'Updated Medical examination'!A175:J2510,10,0)</f>
        <v>Yes</v>
      </c>
      <c r="J176" s="47" t="str">
        <f>VLOOKUP(A176,'Updated Medical examination'!A175:J2510,3,0)</f>
        <v>Obesity</v>
      </c>
      <c r="K176" s="47" t="str">
        <f>VLOOKUP(A176,'Updated Medical examination'!A175:J2510,5,0)</f>
        <v>Normal</v>
      </c>
      <c r="L176" s="54">
        <v>33860</v>
      </c>
      <c r="M176" s="59">
        <v>36976.449999999997</v>
      </c>
      <c r="N176" s="55" t="s">
        <v>11</v>
      </c>
      <c r="O176" s="55" t="s">
        <v>12</v>
      </c>
      <c r="P176" s="55" t="s">
        <v>42</v>
      </c>
      <c r="Q176" s="55">
        <v>30</v>
      </c>
    </row>
    <row r="177" spans="1:17" ht="16.5" thickBot="1" x14ac:dyDescent="0.3">
      <c r="A177" s="58" t="s">
        <v>2197</v>
      </c>
      <c r="B177" s="47" t="s">
        <v>2439</v>
      </c>
      <c r="C177" s="47">
        <f>VLOOKUP(A177,'Updated Medical examination'!A176:J2511,2,FALSE)</f>
        <v>35.53</v>
      </c>
      <c r="D177" s="47">
        <f>VLOOKUP(A177,'Updated Medical examination'!A176:J2511,4,0)</f>
        <v>4.6100000000000003</v>
      </c>
      <c r="E177" s="47" t="str">
        <f>VLOOKUP(A177,'Updated Medical examination'!A176:J2511,6,0)</f>
        <v>No</v>
      </c>
      <c r="F177" s="47" t="str">
        <f>VLOOKUP(A177,'Updated Medical examination'!A176:J2511,7,0)</f>
        <v>No</v>
      </c>
      <c r="G177" s="47" t="str">
        <f>VLOOKUP(A177,'Updated Medical examination'!A176:J2511,8,0)</f>
        <v>No</v>
      </c>
      <c r="H177" s="47">
        <f>VLOOKUP(A177,'Updated Medical examination'!A176:J2511,9,0)</f>
        <v>1</v>
      </c>
      <c r="I177" s="47" t="str">
        <f>VLOOKUP(A177,'Updated Medical examination'!A176:J2511,10,0)</f>
        <v>Yes</v>
      </c>
      <c r="J177" s="47" t="str">
        <f>VLOOKUP(A177,'Updated Medical examination'!A176:J2511,3,0)</f>
        <v>Obesity</v>
      </c>
      <c r="K177" s="47" t="str">
        <f>VLOOKUP(A177,'Updated Medical examination'!A176:J2511,5,0)</f>
        <v>Normal</v>
      </c>
      <c r="L177" s="54">
        <v>33841</v>
      </c>
      <c r="M177" s="59">
        <v>36950.26</v>
      </c>
      <c r="N177" s="55" t="s">
        <v>16</v>
      </c>
      <c r="O177" s="55" t="s">
        <v>16</v>
      </c>
      <c r="P177" s="55" t="s">
        <v>13</v>
      </c>
      <c r="Q177" s="55">
        <v>30</v>
      </c>
    </row>
    <row r="178" spans="1:17" ht="16.5" thickBot="1" x14ac:dyDescent="0.3">
      <c r="A178" s="58" t="s">
        <v>2196</v>
      </c>
      <c r="B178" s="47" t="s">
        <v>2738</v>
      </c>
      <c r="C178" s="47">
        <f>VLOOKUP(A178,'Updated Medical examination'!A177:J2512,2,FALSE)</f>
        <v>39.729999999999997</v>
      </c>
      <c r="D178" s="47">
        <f>VLOOKUP(A178,'Updated Medical examination'!A177:J2512,4,0)</f>
        <v>6.24</v>
      </c>
      <c r="E178" s="47" t="str">
        <f>VLOOKUP(A178,'Updated Medical examination'!A177:J2512,6,0)</f>
        <v>No</v>
      </c>
      <c r="F178" s="47" t="str">
        <f>VLOOKUP(A178,'Updated Medical examination'!A177:J2512,7,0)</f>
        <v>No</v>
      </c>
      <c r="G178" s="47" t="str">
        <f>VLOOKUP(A178,'Updated Medical examination'!A177:J2512,8,0)</f>
        <v>No</v>
      </c>
      <c r="H178" s="47">
        <f>VLOOKUP(A178,'Updated Medical examination'!A177:J2512,9,0)</f>
        <v>0</v>
      </c>
      <c r="I178" s="47" t="str">
        <f>VLOOKUP(A178,'Updated Medical examination'!A177:J2512,10,0)</f>
        <v>Yes</v>
      </c>
      <c r="J178" s="47" t="str">
        <f>VLOOKUP(A178,'Updated Medical examination'!A177:J2512,3,0)</f>
        <v>Obesity</v>
      </c>
      <c r="K178" s="47" t="str">
        <f>VLOOKUP(A178,'Updated Medical examination'!A177:J2512,5,0)</f>
        <v>Prediabetes</v>
      </c>
      <c r="L178" s="54">
        <v>28350</v>
      </c>
      <c r="M178" s="59">
        <v>36935.64</v>
      </c>
      <c r="N178" s="55" t="s">
        <v>11</v>
      </c>
      <c r="O178" s="55" t="s">
        <v>16</v>
      </c>
      <c r="P178" s="55" t="s">
        <v>42</v>
      </c>
      <c r="Q178" s="55">
        <v>45</v>
      </c>
    </row>
    <row r="179" spans="1:17" ht="16.5" thickBot="1" x14ac:dyDescent="0.3">
      <c r="A179" s="58" t="s">
        <v>2195</v>
      </c>
      <c r="B179" s="47" t="s">
        <v>2740</v>
      </c>
      <c r="C179" s="47">
        <f>VLOOKUP(A179,'Updated Medical examination'!A178:J2513,2,FALSE)</f>
        <v>35.68</v>
      </c>
      <c r="D179" s="47">
        <f>VLOOKUP(A179,'Updated Medical examination'!A178:J2513,4,0)</f>
        <v>10.039999999999999</v>
      </c>
      <c r="E179" s="47" t="str">
        <f>VLOOKUP(A179,'Updated Medical examination'!A178:J2513,6,0)</f>
        <v>No</v>
      </c>
      <c r="F179" s="47" t="str">
        <f>VLOOKUP(A179,'Updated Medical examination'!A178:J2513,7,0)</f>
        <v>No</v>
      </c>
      <c r="G179" s="47" t="str">
        <f>VLOOKUP(A179,'Updated Medical examination'!A178:J2513,8,0)</f>
        <v>No</v>
      </c>
      <c r="H179" s="47">
        <f>VLOOKUP(A179,'Updated Medical examination'!A178:J2513,9,0)</f>
        <v>0</v>
      </c>
      <c r="I179" s="47" t="str">
        <f>VLOOKUP(A179,'Updated Medical examination'!A178:J2513,10,0)</f>
        <v>Yes</v>
      </c>
      <c r="J179" s="47" t="str">
        <f>VLOOKUP(A179,'Updated Medical examination'!A178:J2513,3,0)</f>
        <v>Obesity</v>
      </c>
      <c r="K179" s="47" t="str">
        <f>VLOOKUP(A179,'Updated Medical examination'!A178:J2513,5,0)</f>
        <v>Above Diabetes</v>
      </c>
      <c r="L179" s="54">
        <v>25133</v>
      </c>
      <c r="M179" s="59">
        <v>36922.61</v>
      </c>
      <c r="N179" s="55" t="s">
        <v>11</v>
      </c>
      <c r="O179" s="55" t="s">
        <v>16</v>
      </c>
      <c r="P179" s="55" t="s">
        <v>42</v>
      </c>
      <c r="Q179" s="55">
        <v>54</v>
      </c>
    </row>
    <row r="180" spans="1:17" ht="16.5" thickBot="1" x14ac:dyDescent="0.3">
      <c r="A180" s="58" t="s">
        <v>2194</v>
      </c>
      <c r="B180" s="47" t="s">
        <v>2742</v>
      </c>
      <c r="C180" s="47">
        <f>VLOOKUP(A180,'Updated Medical examination'!A179:J2514,2,FALSE)</f>
        <v>48.86</v>
      </c>
      <c r="D180" s="47">
        <f>VLOOKUP(A180,'Updated Medical examination'!A179:J2514,4,0)</f>
        <v>6.09</v>
      </c>
      <c r="E180" s="47" t="str">
        <f>VLOOKUP(A180,'Updated Medical examination'!A179:J2514,6,0)</f>
        <v>No</v>
      </c>
      <c r="F180" s="47" t="str">
        <f>VLOOKUP(A180,'Updated Medical examination'!A179:J2514,7,0)</f>
        <v>No</v>
      </c>
      <c r="G180" s="47" t="str">
        <f>VLOOKUP(A180,'Updated Medical examination'!A179:J2514,8,0)</f>
        <v>No</v>
      </c>
      <c r="H180" s="47">
        <f>VLOOKUP(A180,'Updated Medical examination'!A179:J2514,9,0)</f>
        <v>0</v>
      </c>
      <c r="I180" s="47" t="str">
        <f>VLOOKUP(A180,'Updated Medical examination'!A179:J2514,10,0)</f>
        <v>Yes</v>
      </c>
      <c r="J180" s="47" t="str">
        <f>VLOOKUP(A180,'Updated Medical examination'!A179:J2514,3,0)</f>
        <v>Obesity</v>
      </c>
      <c r="K180" s="47" t="str">
        <f>VLOOKUP(A180,'Updated Medical examination'!A179:J2514,5,0)</f>
        <v>Prediabetes</v>
      </c>
      <c r="L180" s="54">
        <v>33399</v>
      </c>
      <c r="M180" s="59">
        <v>36911.99</v>
      </c>
      <c r="N180" s="55" t="s">
        <v>11</v>
      </c>
      <c r="O180" s="55" t="s">
        <v>11</v>
      </c>
      <c r="P180" s="55" t="s">
        <v>42</v>
      </c>
      <c r="Q180" s="55">
        <v>31</v>
      </c>
    </row>
    <row r="181" spans="1:17" ht="16.5" thickBot="1" x14ac:dyDescent="0.3">
      <c r="A181" s="58" t="s">
        <v>2193</v>
      </c>
      <c r="B181" s="47" t="s">
        <v>2744</v>
      </c>
      <c r="C181" s="47">
        <f>VLOOKUP(A181,'Updated Medical examination'!A180:J2515,2,FALSE)</f>
        <v>34.799999999999997</v>
      </c>
      <c r="D181" s="47">
        <f>VLOOKUP(A181,'Updated Medical examination'!A180:J2515,4,0)</f>
        <v>11.4</v>
      </c>
      <c r="E181" s="47" t="str">
        <f>VLOOKUP(A181,'Updated Medical examination'!A180:J2515,6,0)</f>
        <v>Yes</v>
      </c>
      <c r="F181" s="47" t="str">
        <f>VLOOKUP(A181,'Updated Medical examination'!A180:J2515,7,0)</f>
        <v>No</v>
      </c>
      <c r="G181" s="47" t="str">
        <f>VLOOKUP(A181,'Updated Medical examination'!A180:J2515,8,0)</f>
        <v>Yes</v>
      </c>
      <c r="H181" s="47">
        <f>VLOOKUP(A181,'Updated Medical examination'!A180:J2515,9,0)</f>
        <v>1</v>
      </c>
      <c r="I181" s="47" t="str">
        <f>VLOOKUP(A181,'Updated Medical examination'!A180:J2515,10,0)</f>
        <v>No</v>
      </c>
      <c r="J181" s="47" t="str">
        <f>VLOOKUP(A181,'Updated Medical examination'!A180:J2515,3,0)</f>
        <v>Obesity</v>
      </c>
      <c r="K181" s="47" t="str">
        <f>VLOOKUP(A181,'Updated Medical examination'!A180:J2515,5,0)</f>
        <v>Above Diabetes</v>
      </c>
      <c r="L181" s="54">
        <v>23216</v>
      </c>
      <c r="M181" s="59">
        <v>36910.61</v>
      </c>
      <c r="N181" s="55" t="s">
        <v>11</v>
      </c>
      <c r="O181" s="55" t="s">
        <v>11</v>
      </c>
      <c r="P181" s="55" t="s">
        <v>42</v>
      </c>
      <c r="Q181" s="55">
        <v>59</v>
      </c>
    </row>
    <row r="182" spans="1:17" ht="16.5" thickBot="1" x14ac:dyDescent="0.3">
      <c r="A182" s="58" t="s">
        <v>2192</v>
      </c>
      <c r="B182" s="47" t="s">
        <v>2746</v>
      </c>
      <c r="C182" s="47">
        <f>VLOOKUP(A182,'Updated Medical examination'!A181:J2516,2,FALSE)</f>
        <v>32.49</v>
      </c>
      <c r="D182" s="47">
        <f>VLOOKUP(A182,'Updated Medical examination'!A181:J2516,4,0)</f>
        <v>4.29</v>
      </c>
      <c r="E182" s="47" t="str">
        <f>VLOOKUP(A182,'Updated Medical examination'!A181:J2516,6,0)</f>
        <v>No</v>
      </c>
      <c r="F182" s="47" t="str">
        <f>VLOOKUP(A182,'Updated Medical examination'!A181:J2516,7,0)</f>
        <v>No</v>
      </c>
      <c r="G182" s="47" t="str">
        <f>VLOOKUP(A182,'Updated Medical examination'!A181:J2516,8,0)</f>
        <v>Yes</v>
      </c>
      <c r="H182" s="47">
        <f>VLOOKUP(A182,'Updated Medical examination'!A181:J2516,9,0)</f>
        <v>1</v>
      </c>
      <c r="I182" s="47" t="str">
        <f>VLOOKUP(A182,'Updated Medical examination'!A181:J2516,10,0)</f>
        <v>Yes</v>
      </c>
      <c r="J182" s="47" t="str">
        <f>VLOOKUP(A182,'Updated Medical examination'!A181:J2516,3,0)</f>
        <v>Obesity</v>
      </c>
      <c r="K182" s="47" t="str">
        <f>VLOOKUP(A182,'Updated Medical examination'!A181:J2516,5,0)</f>
        <v>Normal</v>
      </c>
      <c r="L182" s="54">
        <v>37793</v>
      </c>
      <c r="M182" s="59">
        <v>36898.730000000003</v>
      </c>
      <c r="N182" s="55" t="s">
        <v>11</v>
      </c>
      <c r="O182" s="55" t="s">
        <v>16</v>
      </c>
      <c r="P182" s="55" t="s">
        <v>23</v>
      </c>
      <c r="Q182" s="55">
        <v>19</v>
      </c>
    </row>
    <row r="183" spans="1:17" ht="16.5" thickBot="1" x14ac:dyDescent="0.3">
      <c r="A183" s="58" t="s">
        <v>2191</v>
      </c>
      <c r="B183" s="47" t="s">
        <v>2748</v>
      </c>
      <c r="C183" s="47">
        <f>VLOOKUP(A183,'Updated Medical examination'!A182:J2517,2,FALSE)</f>
        <v>39</v>
      </c>
      <c r="D183" s="47">
        <f>VLOOKUP(A183,'Updated Medical examination'!A182:J2517,4,0)</f>
        <v>5.7</v>
      </c>
      <c r="E183" s="47" t="str">
        <f>VLOOKUP(A183,'Updated Medical examination'!A182:J2517,6,0)</f>
        <v>No</v>
      </c>
      <c r="F183" s="47" t="str">
        <f>VLOOKUP(A183,'Updated Medical examination'!A182:J2517,7,0)</f>
        <v>No</v>
      </c>
      <c r="G183" s="47" t="str">
        <f>VLOOKUP(A183,'Updated Medical examination'!A182:J2517,8,0)</f>
        <v>No</v>
      </c>
      <c r="H183" s="47">
        <f>VLOOKUP(A183,'Updated Medical examination'!A182:J2517,9,0)</f>
        <v>2</v>
      </c>
      <c r="I183" s="47" t="str">
        <f>VLOOKUP(A183,'Updated Medical examination'!A182:J2517,10,0)</f>
        <v>Yes</v>
      </c>
      <c r="J183" s="47" t="str">
        <f>VLOOKUP(A183,'Updated Medical examination'!A182:J2517,3,0)</f>
        <v>Obesity</v>
      </c>
      <c r="K183" s="47" t="str">
        <f>VLOOKUP(A183,'Updated Medical examination'!A182:J2517,5,0)</f>
        <v>Prediabetes</v>
      </c>
      <c r="L183" s="54">
        <v>26638</v>
      </c>
      <c r="M183" s="59">
        <v>36889.99</v>
      </c>
      <c r="N183" s="55" t="s">
        <v>16</v>
      </c>
      <c r="O183" s="55" t="s">
        <v>12</v>
      </c>
      <c r="P183" s="55" t="s">
        <v>42</v>
      </c>
      <c r="Q183" s="55">
        <v>50</v>
      </c>
    </row>
    <row r="184" spans="1:17" ht="16.5" thickBot="1" x14ac:dyDescent="0.3">
      <c r="A184" s="58" t="s">
        <v>2190</v>
      </c>
      <c r="B184" s="47" t="s">
        <v>2750</v>
      </c>
      <c r="C184" s="47">
        <f>VLOOKUP(A184,'Updated Medical examination'!A183:J2518,2,FALSE)</f>
        <v>35.299999999999997</v>
      </c>
      <c r="D184" s="47">
        <f>VLOOKUP(A184,'Updated Medical examination'!A183:J2518,4,0)</f>
        <v>6.09</v>
      </c>
      <c r="E184" s="47" t="str">
        <f>VLOOKUP(A184,'Updated Medical examination'!A183:J2518,6,0)</f>
        <v>No</v>
      </c>
      <c r="F184" s="47" t="str">
        <f>VLOOKUP(A184,'Updated Medical examination'!A183:J2518,7,0)</f>
        <v>No</v>
      </c>
      <c r="G184" s="47" t="str">
        <f>VLOOKUP(A184,'Updated Medical examination'!A183:J2518,8,0)</f>
        <v>No</v>
      </c>
      <c r="H184" s="47">
        <f>VLOOKUP(A184,'Updated Medical examination'!A183:J2518,9,0)</f>
        <v>1</v>
      </c>
      <c r="I184" s="47" t="str">
        <f>VLOOKUP(A184,'Updated Medical examination'!A183:J2518,10,0)</f>
        <v>Yes</v>
      </c>
      <c r="J184" s="47" t="str">
        <f>VLOOKUP(A184,'Updated Medical examination'!A183:J2518,3,0)</f>
        <v>Obesity</v>
      </c>
      <c r="K184" s="47" t="str">
        <f>VLOOKUP(A184,'Updated Medical examination'!A183:J2518,5,0)</f>
        <v>Prediabetes</v>
      </c>
      <c r="L184" s="54">
        <v>33789</v>
      </c>
      <c r="M184" s="59">
        <v>36837.47</v>
      </c>
      <c r="N184" s="55" t="s">
        <v>11</v>
      </c>
      <c r="O184" s="55" t="s">
        <v>12</v>
      </c>
      <c r="P184" s="55" t="s">
        <v>42</v>
      </c>
      <c r="Q184" s="55">
        <v>30</v>
      </c>
    </row>
    <row r="185" spans="1:17" ht="16.5" thickBot="1" x14ac:dyDescent="0.3">
      <c r="A185" s="58" t="s">
        <v>2189</v>
      </c>
      <c r="B185" s="47" t="s">
        <v>2752</v>
      </c>
      <c r="C185" s="47">
        <f>VLOOKUP(A185,'Updated Medical examination'!A184:J2519,2,FALSE)</f>
        <v>33.42</v>
      </c>
      <c r="D185" s="47">
        <f>VLOOKUP(A185,'Updated Medical examination'!A184:J2519,4,0)</f>
        <v>10.67</v>
      </c>
      <c r="E185" s="47" t="str">
        <f>VLOOKUP(A185,'Updated Medical examination'!A184:J2519,6,0)</f>
        <v>No</v>
      </c>
      <c r="F185" s="47" t="str">
        <f>VLOOKUP(A185,'Updated Medical examination'!A184:J2519,7,0)</f>
        <v>No</v>
      </c>
      <c r="G185" s="47" t="str">
        <f>VLOOKUP(A185,'Updated Medical examination'!A184:J2519,8,0)</f>
        <v>No</v>
      </c>
      <c r="H185" s="47">
        <f>VLOOKUP(A185,'Updated Medical examination'!A184:J2519,9,0)</f>
        <v>0</v>
      </c>
      <c r="I185" s="47" t="str">
        <f>VLOOKUP(A185,'Updated Medical examination'!A184:J2519,10,0)</f>
        <v>Yes</v>
      </c>
      <c r="J185" s="47" t="str">
        <f>VLOOKUP(A185,'Updated Medical examination'!A184:J2519,3,0)</f>
        <v>Obesity</v>
      </c>
      <c r="K185" s="47" t="str">
        <f>VLOOKUP(A185,'Updated Medical examination'!A184:J2519,5,0)</f>
        <v>Above Diabetes</v>
      </c>
      <c r="L185" s="54">
        <v>24104</v>
      </c>
      <c r="M185" s="59">
        <v>36795.29</v>
      </c>
      <c r="N185" s="55" t="s">
        <v>11</v>
      </c>
      <c r="O185" s="55" t="s">
        <v>16</v>
      </c>
      <c r="P185" s="55" t="s">
        <v>42</v>
      </c>
      <c r="Q185" s="55">
        <v>57</v>
      </c>
    </row>
    <row r="186" spans="1:17" ht="16.5" thickBot="1" x14ac:dyDescent="0.3">
      <c r="A186" s="58" t="s">
        <v>2188</v>
      </c>
      <c r="B186" s="47" t="s">
        <v>2754</v>
      </c>
      <c r="C186" s="47">
        <f>VLOOKUP(A186,'Updated Medical examination'!A185:J2520,2,FALSE)</f>
        <v>37.18</v>
      </c>
      <c r="D186" s="47">
        <f>VLOOKUP(A186,'Updated Medical examination'!A185:J2520,4,0)</f>
        <v>6.75</v>
      </c>
      <c r="E186" s="47" t="str">
        <f>VLOOKUP(A186,'Updated Medical examination'!A185:J2520,6,0)</f>
        <v>Yes</v>
      </c>
      <c r="F186" s="47" t="str">
        <f>VLOOKUP(A186,'Updated Medical examination'!A185:J2520,7,0)</f>
        <v>No</v>
      </c>
      <c r="G186" s="47" t="str">
        <f>VLOOKUP(A186,'Updated Medical examination'!A185:J2520,8,0)</f>
        <v>No</v>
      </c>
      <c r="H186" s="47">
        <f>VLOOKUP(A186,'Updated Medical examination'!A185:J2520,9,0)</f>
        <v>2</v>
      </c>
      <c r="I186" s="47" t="str">
        <f>VLOOKUP(A186,'Updated Medical examination'!A185:J2520,10,0)</f>
        <v>Yes</v>
      </c>
      <c r="J186" s="47" t="str">
        <f>VLOOKUP(A186,'Updated Medical examination'!A185:J2520,3,0)</f>
        <v>Obesity</v>
      </c>
      <c r="K186" s="47" t="str">
        <f>VLOOKUP(A186,'Updated Medical examination'!A185:J2520,5,0)</f>
        <v>Above Diabetes</v>
      </c>
      <c r="L186" s="54">
        <v>25763</v>
      </c>
      <c r="M186" s="59">
        <v>36786.370000000003</v>
      </c>
      <c r="N186" s="55" t="s">
        <v>16</v>
      </c>
      <c r="O186" s="55" t="s">
        <v>16</v>
      </c>
      <c r="P186" s="55" t="s">
        <v>42</v>
      </c>
      <c r="Q186" s="55">
        <v>52</v>
      </c>
    </row>
    <row r="187" spans="1:17" ht="16.5" thickBot="1" x14ac:dyDescent="0.3">
      <c r="A187" s="58" t="s">
        <v>2187</v>
      </c>
      <c r="B187" s="47" t="s">
        <v>2756</v>
      </c>
      <c r="C187" s="47">
        <f>VLOOKUP(A187,'Updated Medical examination'!A186:J2521,2,FALSE)</f>
        <v>33.33</v>
      </c>
      <c r="D187" s="47">
        <f>VLOOKUP(A187,'Updated Medical examination'!A186:J2521,4,0)</f>
        <v>9.26</v>
      </c>
      <c r="E187" s="47" t="str">
        <f>VLOOKUP(A187,'Updated Medical examination'!A186:J2521,6,0)</f>
        <v>Yes</v>
      </c>
      <c r="F187" s="47" t="str">
        <f>VLOOKUP(A187,'Updated Medical examination'!A186:J2521,7,0)</f>
        <v>No</v>
      </c>
      <c r="G187" s="47" t="str">
        <f>VLOOKUP(A187,'Updated Medical examination'!A186:J2521,8,0)</f>
        <v>No</v>
      </c>
      <c r="H187" s="47">
        <f>VLOOKUP(A187,'Updated Medical examination'!A186:J2521,9,0)</f>
        <v>2</v>
      </c>
      <c r="I187" s="47" t="str">
        <f>VLOOKUP(A187,'Updated Medical examination'!A186:J2521,10,0)</f>
        <v>No</v>
      </c>
      <c r="J187" s="47" t="str">
        <f>VLOOKUP(A187,'Updated Medical examination'!A186:J2521,3,0)</f>
        <v>Obesity</v>
      </c>
      <c r="K187" s="47" t="str">
        <f>VLOOKUP(A187,'Updated Medical examination'!A186:J2521,5,0)</f>
        <v>Above Diabetes</v>
      </c>
      <c r="L187" s="54">
        <v>22491</v>
      </c>
      <c r="M187" s="59">
        <v>36580.28</v>
      </c>
      <c r="N187" s="55" t="s">
        <v>11</v>
      </c>
      <c r="O187" s="55" t="s">
        <v>11</v>
      </c>
      <c r="P187" s="55" t="s">
        <v>13</v>
      </c>
      <c r="Q187" s="55">
        <v>61</v>
      </c>
    </row>
    <row r="188" spans="1:17" ht="16.5" thickBot="1" x14ac:dyDescent="0.3">
      <c r="A188" s="58" t="s">
        <v>2186</v>
      </c>
      <c r="B188" s="47" t="s">
        <v>2758</v>
      </c>
      <c r="C188" s="47">
        <f>VLOOKUP(A188,'Updated Medical examination'!A187:J2522,2,FALSE)</f>
        <v>53.21</v>
      </c>
      <c r="D188" s="47">
        <f>VLOOKUP(A188,'Updated Medical examination'!A187:J2522,4,0)</f>
        <v>4.2699999999999996</v>
      </c>
      <c r="E188" s="47" t="str">
        <f>VLOOKUP(A188,'Updated Medical examination'!A187:J2522,6,0)</f>
        <v>No</v>
      </c>
      <c r="F188" s="47" t="str">
        <f>VLOOKUP(A188,'Updated Medical examination'!A187:J2522,7,0)</f>
        <v>No</v>
      </c>
      <c r="G188" s="47" t="str">
        <f>VLOOKUP(A188,'Updated Medical examination'!A187:J2522,8,0)</f>
        <v>No</v>
      </c>
      <c r="H188" s="47">
        <f>VLOOKUP(A188,'Updated Medical examination'!A187:J2522,9,0)</f>
        <v>1</v>
      </c>
      <c r="I188" s="47" t="str">
        <f>VLOOKUP(A188,'Updated Medical examination'!A187:J2522,10,0)</f>
        <v>Yes</v>
      </c>
      <c r="J188" s="47" t="str">
        <f>VLOOKUP(A188,'Updated Medical examination'!A187:J2522,3,0)</f>
        <v>Obesity</v>
      </c>
      <c r="K188" s="47" t="str">
        <f>VLOOKUP(A188,'Updated Medical examination'!A187:J2522,5,0)</f>
        <v>Normal</v>
      </c>
      <c r="L188" s="54">
        <v>33886</v>
      </c>
      <c r="M188" s="59">
        <v>36572.800000000003</v>
      </c>
      <c r="N188" s="55" t="s">
        <v>16</v>
      </c>
      <c r="O188" s="55" t="s">
        <v>11</v>
      </c>
      <c r="P188" s="55" t="s">
        <v>42</v>
      </c>
      <c r="Q188" s="55">
        <v>30</v>
      </c>
    </row>
    <row r="189" spans="1:17" ht="16.5" thickBot="1" x14ac:dyDescent="0.3">
      <c r="A189" s="58" t="s">
        <v>2185</v>
      </c>
      <c r="B189" s="47" t="s">
        <v>2760</v>
      </c>
      <c r="C189" s="47">
        <f>VLOOKUP(A189,'Updated Medical examination'!A188:J2523,2,FALSE)</f>
        <v>38.729999999999997</v>
      </c>
      <c r="D189" s="47">
        <f>VLOOKUP(A189,'Updated Medical examination'!A188:J2523,4,0)</f>
        <v>11.51</v>
      </c>
      <c r="E189" s="47" t="str">
        <f>VLOOKUP(A189,'Updated Medical examination'!A188:J2523,6,0)</f>
        <v>No</v>
      </c>
      <c r="F189" s="47" t="str">
        <f>VLOOKUP(A189,'Updated Medical examination'!A188:J2523,7,0)</f>
        <v>No</v>
      </c>
      <c r="G189" s="47" t="str">
        <f>VLOOKUP(A189,'Updated Medical examination'!A188:J2523,8,0)</f>
        <v>No</v>
      </c>
      <c r="H189" s="47">
        <f>VLOOKUP(A189,'Updated Medical examination'!A188:J2523,9,0)</f>
        <v>2</v>
      </c>
      <c r="I189" s="47" t="str">
        <f>VLOOKUP(A189,'Updated Medical examination'!A188:J2523,10,0)</f>
        <v>Yes</v>
      </c>
      <c r="J189" s="47" t="str">
        <f>VLOOKUP(A189,'Updated Medical examination'!A188:J2523,3,0)</f>
        <v>Obesity</v>
      </c>
      <c r="K189" s="47" t="str">
        <f>VLOOKUP(A189,'Updated Medical examination'!A188:J2523,5,0)</f>
        <v>Above Diabetes</v>
      </c>
      <c r="L189" s="54">
        <v>26885</v>
      </c>
      <c r="M189" s="59">
        <v>36541.550000000003</v>
      </c>
      <c r="N189" s="55" t="s">
        <v>11</v>
      </c>
      <c r="O189" s="55" t="s">
        <v>12</v>
      </c>
      <c r="P189" s="55" t="s">
        <v>42</v>
      </c>
      <c r="Q189" s="55">
        <v>49</v>
      </c>
    </row>
    <row r="190" spans="1:17" ht="16.5" thickBot="1" x14ac:dyDescent="0.3">
      <c r="A190" s="58" t="s">
        <v>2184</v>
      </c>
      <c r="B190" s="47" t="s">
        <v>2763</v>
      </c>
      <c r="C190" s="47">
        <f>VLOOKUP(A190,'Updated Medical examination'!A189:J2524,2,FALSE)</f>
        <v>29.73</v>
      </c>
      <c r="D190" s="47">
        <f>VLOOKUP(A190,'Updated Medical examination'!A189:J2524,4,0)</f>
        <v>7.22</v>
      </c>
      <c r="E190" s="47" t="str">
        <f>VLOOKUP(A190,'Updated Medical examination'!A189:J2524,6,0)</f>
        <v>No</v>
      </c>
      <c r="F190" s="47" t="str">
        <f>VLOOKUP(A190,'Updated Medical examination'!A189:J2524,7,0)</f>
        <v>No</v>
      </c>
      <c r="G190" s="47" t="str">
        <f>VLOOKUP(A190,'Updated Medical examination'!A189:J2524,8,0)</f>
        <v>No</v>
      </c>
      <c r="H190" s="47">
        <f>VLOOKUP(A190,'Updated Medical examination'!A189:J2524,9,0)</f>
        <v>0</v>
      </c>
      <c r="I190" s="47" t="str">
        <f>VLOOKUP(A190,'Updated Medical examination'!A189:J2524,10,0)</f>
        <v>Yes</v>
      </c>
      <c r="J190" s="47" t="str">
        <f>VLOOKUP(A190,'Updated Medical examination'!A189:J2524,3,0)</f>
        <v>Over Weight</v>
      </c>
      <c r="K190" s="47" t="str">
        <f>VLOOKUP(A190,'Updated Medical examination'!A189:J2524,5,0)</f>
        <v>Above Diabetes</v>
      </c>
      <c r="L190" s="54">
        <v>22969</v>
      </c>
      <c r="M190" s="59">
        <v>36445.550000000003</v>
      </c>
      <c r="N190" s="55" t="s">
        <v>11</v>
      </c>
      <c r="O190" s="55" t="s">
        <v>11</v>
      </c>
      <c r="P190" s="55" t="s">
        <v>42</v>
      </c>
      <c r="Q190" s="55">
        <v>60</v>
      </c>
    </row>
    <row r="191" spans="1:17" ht="16.5" thickBot="1" x14ac:dyDescent="0.3">
      <c r="A191" s="58" t="s">
        <v>2183</v>
      </c>
      <c r="B191" s="47" t="s">
        <v>2765</v>
      </c>
      <c r="C191" s="47">
        <f>VLOOKUP(A191,'Updated Medical examination'!A190:J2525,2,FALSE)</f>
        <v>34.700000000000003</v>
      </c>
      <c r="D191" s="47">
        <f>VLOOKUP(A191,'Updated Medical examination'!A190:J2525,4,0)</f>
        <v>4.37</v>
      </c>
      <c r="E191" s="47" t="str">
        <f>VLOOKUP(A191,'Updated Medical examination'!A190:J2525,6,0)</f>
        <v>No</v>
      </c>
      <c r="F191" s="47" t="str">
        <f>VLOOKUP(A191,'Updated Medical examination'!A190:J2525,7,0)</f>
        <v>No</v>
      </c>
      <c r="G191" s="47" t="str">
        <f>VLOOKUP(A191,'Updated Medical examination'!A190:J2525,8,0)</f>
        <v>Yes</v>
      </c>
      <c r="H191" s="47">
        <f>VLOOKUP(A191,'Updated Medical examination'!A190:J2525,9,0)</f>
        <v>1</v>
      </c>
      <c r="I191" s="47" t="str">
        <f>VLOOKUP(A191,'Updated Medical examination'!A190:J2525,10,0)</f>
        <v>Yes</v>
      </c>
      <c r="J191" s="47" t="str">
        <f>VLOOKUP(A191,'Updated Medical examination'!A190:J2525,3,0)</f>
        <v>Obesity</v>
      </c>
      <c r="K191" s="47" t="str">
        <f>VLOOKUP(A191,'Updated Medical examination'!A190:J2525,5,0)</f>
        <v>Normal</v>
      </c>
      <c r="L191" s="54">
        <v>37964</v>
      </c>
      <c r="M191" s="59">
        <v>36397.58</v>
      </c>
      <c r="N191" s="55" t="s">
        <v>11</v>
      </c>
      <c r="O191" s="55" t="s">
        <v>12</v>
      </c>
      <c r="P191" s="55" t="s">
        <v>42</v>
      </c>
      <c r="Q191" s="55">
        <v>19</v>
      </c>
    </row>
    <row r="192" spans="1:17" ht="16.5" thickBot="1" x14ac:dyDescent="0.3">
      <c r="A192" s="58" t="s">
        <v>2182</v>
      </c>
      <c r="B192" s="47" t="s">
        <v>2767</v>
      </c>
      <c r="C192" s="47">
        <f>VLOOKUP(A192,'Updated Medical examination'!A191:J2526,2,FALSE)</f>
        <v>38.28</v>
      </c>
      <c r="D192" s="47">
        <f>VLOOKUP(A192,'Updated Medical examination'!A191:J2526,4,0)</f>
        <v>11.56</v>
      </c>
      <c r="E192" s="47" t="str">
        <f>VLOOKUP(A192,'Updated Medical examination'!A191:J2526,6,0)</f>
        <v>Yes</v>
      </c>
      <c r="F192" s="47" t="str">
        <f>VLOOKUP(A192,'Updated Medical examination'!A191:J2526,7,0)</f>
        <v>No</v>
      </c>
      <c r="G192" s="47" t="str">
        <f>VLOOKUP(A192,'Updated Medical examination'!A191:J2526,8,0)</f>
        <v>No</v>
      </c>
      <c r="H192" s="47">
        <f>VLOOKUP(A192,'Updated Medical examination'!A191:J2526,9,0)</f>
        <v>1</v>
      </c>
      <c r="I192" s="47" t="str">
        <f>VLOOKUP(A192,'Updated Medical examination'!A191:J2526,10,0)</f>
        <v>Yes</v>
      </c>
      <c r="J192" s="47" t="str">
        <f>VLOOKUP(A192,'Updated Medical examination'!A191:J2526,3,0)</f>
        <v>Obesity</v>
      </c>
      <c r="K192" s="47" t="str">
        <f>VLOOKUP(A192,'Updated Medical examination'!A191:J2526,5,0)</f>
        <v>Above Diabetes</v>
      </c>
      <c r="L192" s="54">
        <v>27550</v>
      </c>
      <c r="M192" s="59">
        <v>36350.71</v>
      </c>
      <c r="N192" s="55" t="s">
        <v>16</v>
      </c>
      <c r="O192" s="55" t="s">
        <v>11</v>
      </c>
      <c r="P192" s="55" t="s">
        <v>42</v>
      </c>
      <c r="Q192" s="55">
        <v>48</v>
      </c>
    </row>
    <row r="193" spans="1:17" ht="16.5" thickBot="1" x14ac:dyDescent="0.3">
      <c r="A193" s="58" t="s">
        <v>2181</v>
      </c>
      <c r="B193" s="47" t="s">
        <v>2769</v>
      </c>
      <c r="C193" s="47">
        <f>VLOOKUP(A193,'Updated Medical examination'!A192:J2527,2,FALSE)</f>
        <v>33.57</v>
      </c>
      <c r="D193" s="47">
        <f>VLOOKUP(A193,'Updated Medical examination'!A192:J2527,4,0)</f>
        <v>8.82</v>
      </c>
      <c r="E193" s="47" t="str">
        <f>VLOOKUP(A193,'Updated Medical examination'!A192:J2527,6,0)</f>
        <v>Yes</v>
      </c>
      <c r="F193" s="47" t="str">
        <f>VLOOKUP(A193,'Updated Medical examination'!A192:J2527,7,0)</f>
        <v>No</v>
      </c>
      <c r="G193" s="47" t="str">
        <f>VLOOKUP(A193,'Updated Medical examination'!A192:J2527,8,0)</f>
        <v>No</v>
      </c>
      <c r="H193" s="47">
        <f>VLOOKUP(A193,'Updated Medical examination'!A192:J2527,9,0)</f>
        <v>0</v>
      </c>
      <c r="I193" s="47" t="str">
        <f>VLOOKUP(A193,'Updated Medical examination'!A192:J2527,10,0)</f>
        <v>Yes</v>
      </c>
      <c r="J193" s="47" t="str">
        <f>VLOOKUP(A193,'Updated Medical examination'!A192:J2527,3,0)</f>
        <v>Obesity</v>
      </c>
      <c r="K193" s="47" t="str">
        <f>VLOOKUP(A193,'Updated Medical examination'!A192:J2527,5,0)</f>
        <v>Above Diabetes</v>
      </c>
      <c r="L193" s="54">
        <v>24763</v>
      </c>
      <c r="M193" s="59">
        <v>36332.449999999997</v>
      </c>
      <c r="N193" s="55" t="s">
        <v>16</v>
      </c>
      <c r="O193" s="55" t="s">
        <v>12</v>
      </c>
      <c r="P193" s="55" t="s">
        <v>42</v>
      </c>
      <c r="Q193" s="55">
        <v>55</v>
      </c>
    </row>
    <row r="194" spans="1:17" ht="16.5" thickBot="1" x14ac:dyDescent="0.3">
      <c r="A194" s="58" t="s">
        <v>2180</v>
      </c>
      <c r="B194" s="47" t="s">
        <v>2771</v>
      </c>
      <c r="C194" s="47">
        <f>VLOOKUP(A194,'Updated Medical examination'!A193:J2528,2,FALSE)</f>
        <v>52.06</v>
      </c>
      <c r="D194" s="47">
        <f>VLOOKUP(A194,'Updated Medical examination'!A193:J2528,4,0)</f>
        <v>4.6900000000000004</v>
      </c>
      <c r="E194" s="47" t="str">
        <f>VLOOKUP(A194,'Updated Medical examination'!A193:J2528,6,0)</f>
        <v>No</v>
      </c>
      <c r="F194" s="47" t="str">
        <f>VLOOKUP(A194,'Updated Medical examination'!A193:J2528,7,0)</f>
        <v>No</v>
      </c>
      <c r="G194" s="47" t="str">
        <f>VLOOKUP(A194,'Updated Medical examination'!A193:J2528,8,0)</f>
        <v>No</v>
      </c>
      <c r="H194" s="47">
        <f>VLOOKUP(A194,'Updated Medical examination'!A193:J2528,9,0)</f>
        <v>1</v>
      </c>
      <c r="I194" s="47" t="str">
        <f>VLOOKUP(A194,'Updated Medical examination'!A193:J2528,10,0)</f>
        <v>Yes</v>
      </c>
      <c r="J194" s="47" t="str">
        <f>VLOOKUP(A194,'Updated Medical examination'!A193:J2528,3,0)</f>
        <v>Obesity</v>
      </c>
      <c r="K194" s="47" t="str">
        <f>VLOOKUP(A194,'Updated Medical examination'!A193:J2528,5,0)</f>
        <v>Normal</v>
      </c>
      <c r="L194" s="54">
        <v>33771</v>
      </c>
      <c r="M194" s="59">
        <v>36314.050000000003</v>
      </c>
      <c r="N194" s="55" t="s">
        <v>11</v>
      </c>
      <c r="O194" s="55" t="s">
        <v>11</v>
      </c>
      <c r="P194" s="55" t="s">
        <v>42</v>
      </c>
      <c r="Q194" s="55">
        <v>30</v>
      </c>
    </row>
    <row r="195" spans="1:17" ht="16.5" thickBot="1" x14ac:dyDescent="0.3">
      <c r="A195" s="58" t="s">
        <v>2179</v>
      </c>
      <c r="B195" s="47" t="s">
        <v>2773</v>
      </c>
      <c r="C195" s="47">
        <f>VLOOKUP(A195,'Updated Medical examination'!A194:J2529,2,FALSE)</f>
        <v>38.17</v>
      </c>
      <c r="D195" s="47">
        <f>VLOOKUP(A195,'Updated Medical examination'!A194:J2529,4,0)</f>
        <v>4.53</v>
      </c>
      <c r="E195" s="47" t="str">
        <f>VLOOKUP(A195,'Updated Medical examination'!A194:J2529,6,0)</f>
        <v>No</v>
      </c>
      <c r="F195" s="47" t="str">
        <f>VLOOKUP(A195,'Updated Medical examination'!A194:J2529,7,0)</f>
        <v>yes</v>
      </c>
      <c r="G195" s="47" t="str">
        <f>VLOOKUP(A195,'Updated Medical examination'!A194:J2529,8,0)</f>
        <v>No</v>
      </c>
      <c r="H195" s="47">
        <f>VLOOKUP(A195,'Updated Medical examination'!A194:J2529,9,0)</f>
        <v>1</v>
      </c>
      <c r="I195" s="47" t="str">
        <f>VLOOKUP(A195,'Updated Medical examination'!A194:J2529,10,0)</f>
        <v>Yes</v>
      </c>
      <c r="J195" s="47" t="str">
        <f>VLOOKUP(A195,'Updated Medical examination'!A194:J2529,3,0)</f>
        <v>Obesity</v>
      </c>
      <c r="K195" s="47" t="str">
        <f>VLOOKUP(A195,'Updated Medical examination'!A194:J2529,5,0)</f>
        <v>Normal</v>
      </c>
      <c r="L195" s="54">
        <v>38346</v>
      </c>
      <c r="M195" s="59">
        <v>36307.800000000003</v>
      </c>
      <c r="N195" s="55" t="s">
        <v>16</v>
      </c>
      <c r="O195" s="55" t="s">
        <v>11</v>
      </c>
      <c r="P195" s="55" t="s">
        <v>13</v>
      </c>
      <c r="Q195" s="55">
        <v>18</v>
      </c>
    </row>
    <row r="196" spans="1:17" ht="16.5" thickBot="1" x14ac:dyDescent="0.3">
      <c r="A196" s="58" t="s">
        <v>2178</v>
      </c>
      <c r="B196" s="47" t="s">
        <v>2775</v>
      </c>
      <c r="C196" s="47">
        <f>VLOOKUP(A196,'Updated Medical examination'!A195:J2530,2,FALSE)</f>
        <v>36.954999999999998</v>
      </c>
      <c r="D196" s="47">
        <f>VLOOKUP(A196,'Updated Medical examination'!A195:J2530,4,0)</f>
        <v>5.84</v>
      </c>
      <c r="E196" s="47" t="str">
        <f>VLOOKUP(A196,'Updated Medical examination'!A195:J2530,6,0)</f>
        <v>No</v>
      </c>
      <c r="F196" s="47" t="str">
        <f>VLOOKUP(A196,'Updated Medical examination'!A195:J2530,7,0)</f>
        <v>No</v>
      </c>
      <c r="G196" s="47" t="str">
        <f>VLOOKUP(A196,'Updated Medical examination'!A195:J2530,8,0)</f>
        <v>Yes</v>
      </c>
      <c r="H196" s="47">
        <f>VLOOKUP(A196,'Updated Medical examination'!A195:J2530,9,0)</f>
        <v>1</v>
      </c>
      <c r="I196" s="47" t="str">
        <f>VLOOKUP(A196,'Updated Medical examination'!A195:J2530,10,0)</f>
        <v>Yes</v>
      </c>
      <c r="J196" s="47" t="str">
        <f>VLOOKUP(A196,'Updated Medical examination'!A195:J2530,3,0)</f>
        <v>Obesity</v>
      </c>
      <c r="K196" s="47" t="str">
        <f>VLOOKUP(A196,'Updated Medical examination'!A195:J2530,5,0)</f>
        <v>Prediabetes</v>
      </c>
      <c r="L196" s="54">
        <v>37869</v>
      </c>
      <c r="M196" s="59">
        <v>36219.410000000003</v>
      </c>
      <c r="N196" s="55" t="s">
        <v>16</v>
      </c>
      <c r="O196" s="55" t="s">
        <v>16</v>
      </c>
      <c r="P196" s="55" t="s">
        <v>23</v>
      </c>
      <c r="Q196" s="55">
        <v>19</v>
      </c>
    </row>
    <row r="197" spans="1:17" ht="16.5" thickBot="1" x14ac:dyDescent="0.3">
      <c r="A197" s="58" t="s">
        <v>2177</v>
      </c>
      <c r="B197" s="47" t="s">
        <v>2777</v>
      </c>
      <c r="C197" s="47">
        <f>VLOOKUP(A197,'Updated Medical examination'!A196:J2531,2,FALSE)</f>
        <v>34.4</v>
      </c>
      <c r="D197" s="47">
        <f>VLOOKUP(A197,'Updated Medical examination'!A196:J2531,4,0)</f>
        <v>4.9000000000000004</v>
      </c>
      <c r="E197" s="47" t="str">
        <f>VLOOKUP(A197,'Updated Medical examination'!A196:J2531,6,0)</f>
        <v>No</v>
      </c>
      <c r="F197" s="47" t="str">
        <f>VLOOKUP(A197,'Updated Medical examination'!A196:J2531,7,0)</f>
        <v>No</v>
      </c>
      <c r="G197" s="47" t="str">
        <f>VLOOKUP(A197,'Updated Medical examination'!A196:J2531,8,0)</f>
        <v>Yes</v>
      </c>
      <c r="H197" s="47">
        <f>VLOOKUP(A197,'Updated Medical examination'!A196:J2531,9,0)</f>
        <v>1</v>
      </c>
      <c r="I197" s="47" t="str">
        <f>VLOOKUP(A197,'Updated Medical examination'!A196:J2531,10,0)</f>
        <v>Yes</v>
      </c>
      <c r="J197" s="47" t="str">
        <f>VLOOKUP(A197,'Updated Medical examination'!A196:J2531,3,0)</f>
        <v>Obesity</v>
      </c>
      <c r="K197" s="47" t="str">
        <f>VLOOKUP(A197,'Updated Medical examination'!A196:J2531,5,0)</f>
        <v>Normal</v>
      </c>
      <c r="L197" s="54">
        <v>34331</v>
      </c>
      <c r="M197" s="59">
        <v>36197.699999999997</v>
      </c>
      <c r="N197" s="55" t="s">
        <v>16</v>
      </c>
      <c r="O197" s="55" t="s">
        <v>12</v>
      </c>
      <c r="P197" s="55" t="s">
        <v>42</v>
      </c>
      <c r="Q197" s="55">
        <v>29</v>
      </c>
    </row>
    <row r="198" spans="1:17" ht="16.5" thickBot="1" x14ac:dyDescent="0.3">
      <c r="A198" s="58" t="s">
        <v>2176</v>
      </c>
      <c r="B198" s="47" t="s">
        <v>2779</v>
      </c>
      <c r="C198" s="47">
        <f>VLOOKUP(A198,'Updated Medical examination'!A197:J2532,2,FALSE)</f>
        <v>31.73</v>
      </c>
      <c r="D198" s="47">
        <f>VLOOKUP(A198,'Updated Medical examination'!A197:J2532,4,0)</f>
        <v>4.3</v>
      </c>
      <c r="E198" s="47" t="str">
        <f>VLOOKUP(A198,'Updated Medical examination'!A197:J2532,6,0)</f>
        <v>No</v>
      </c>
      <c r="F198" s="47" t="str">
        <f>VLOOKUP(A198,'Updated Medical examination'!A197:J2532,7,0)</f>
        <v>No</v>
      </c>
      <c r="G198" s="47" t="str">
        <f>VLOOKUP(A198,'Updated Medical examination'!A197:J2532,8,0)</f>
        <v>No</v>
      </c>
      <c r="H198" s="47">
        <f>VLOOKUP(A198,'Updated Medical examination'!A197:J2532,9,0)</f>
        <v>0</v>
      </c>
      <c r="I198" s="47" t="str">
        <f>VLOOKUP(A198,'Updated Medical examination'!A197:J2532,10,0)</f>
        <v>Yes</v>
      </c>
      <c r="J198" s="47" t="str">
        <f>VLOOKUP(A198,'Updated Medical examination'!A197:J2532,3,0)</f>
        <v>Obesity</v>
      </c>
      <c r="K198" s="47" t="str">
        <f>VLOOKUP(A198,'Updated Medical examination'!A197:J2532,5,0)</f>
        <v>Normal</v>
      </c>
      <c r="L198" s="54">
        <v>36434</v>
      </c>
      <c r="M198" s="59">
        <v>36189.1</v>
      </c>
      <c r="N198" s="55" t="s">
        <v>16</v>
      </c>
      <c r="O198" s="55" t="s">
        <v>12</v>
      </c>
      <c r="P198" s="55" t="s">
        <v>168</v>
      </c>
      <c r="Q198" s="55">
        <v>23</v>
      </c>
    </row>
    <row r="199" spans="1:17" ht="16.5" thickBot="1" x14ac:dyDescent="0.3">
      <c r="A199" s="58" t="s">
        <v>2175</v>
      </c>
      <c r="B199" s="47" t="s">
        <v>2674</v>
      </c>
      <c r="C199" s="47">
        <f>VLOOKUP(A199,'Updated Medical examination'!A198:J2533,2,FALSE)</f>
        <v>36.64</v>
      </c>
      <c r="D199" s="47">
        <f>VLOOKUP(A199,'Updated Medical examination'!A198:J2533,4,0)</f>
        <v>11.34</v>
      </c>
      <c r="E199" s="47" t="str">
        <f>VLOOKUP(A199,'Updated Medical examination'!A198:J2533,6,0)</f>
        <v>No</v>
      </c>
      <c r="F199" s="47" t="str">
        <f>VLOOKUP(A199,'Updated Medical examination'!A198:J2533,7,0)</f>
        <v>No</v>
      </c>
      <c r="G199" s="47" t="str">
        <f>VLOOKUP(A199,'Updated Medical examination'!A198:J2533,8,0)</f>
        <v>No</v>
      </c>
      <c r="H199" s="47">
        <f>VLOOKUP(A199,'Updated Medical examination'!A198:J2533,9,0)</f>
        <v>0</v>
      </c>
      <c r="I199" s="47" t="str">
        <f>VLOOKUP(A199,'Updated Medical examination'!A198:J2533,10,0)</f>
        <v>Yes</v>
      </c>
      <c r="J199" s="47" t="str">
        <f>VLOOKUP(A199,'Updated Medical examination'!A198:J2533,3,0)</f>
        <v>Obesity</v>
      </c>
      <c r="K199" s="47" t="str">
        <f>VLOOKUP(A199,'Updated Medical examination'!A198:J2533,5,0)</f>
        <v>Above Diabetes</v>
      </c>
      <c r="L199" s="54">
        <v>27369</v>
      </c>
      <c r="M199" s="59">
        <v>36182.870000000003</v>
      </c>
      <c r="N199" s="55" t="s">
        <v>11</v>
      </c>
      <c r="O199" s="55" t="s">
        <v>12</v>
      </c>
      <c r="P199" s="55" t="s">
        <v>23</v>
      </c>
      <c r="Q199" s="55">
        <v>48</v>
      </c>
    </row>
    <row r="200" spans="1:17" ht="16.5" thickBot="1" x14ac:dyDescent="0.3">
      <c r="A200" s="58" t="s">
        <v>2174</v>
      </c>
      <c r="B200" s="47" t="s">
        <v>2782</v>
      </c>
      <c r="C200" s="47">
        <f>VLOOKUP(A200,'Updated Medical examination'!A199:J2534,2,FALSE)</f>
        <v>36.85</v>
      </c>
      <c r="D200" s="47">
        <f>VLOOKUP(A200,'Updated Medical examination'!A199:J2534,4,0)</f>
        <v>5.88</v>
      </c>
      <c r="E200" s="47" t="str">
        <f>VLOOKUP(A200,'Updated Medical examination'!A199:J2534,6,0)</f>
        <v>No</v>
      </c>
      <c r="F200" s="47" t="str">
        <f>VLOOKUP(A200,'Updated Medical examination'!A199:J2534,7,0)</f>
        <v>yes</v>
      </c>
      <c r="G200" s="47" t="str">
        <f>VLOOKUP(A200,'Updated Medical examination'!A199:J2534,8,0)</f>
        <v>No</v>
      </c>
      <c r="H200" s="47">
        <f>VLOOKUP(A200,'Updated Medical examination'!A199:J2534,9,0)</f>
        <v>1</v>
      </c>
      <c r="I200" s="47" t="str">
        <f>VLOOKUP(A200,'Updated Medical examination'!A199:J2534,10,0)</f>
        <v>Yes</v>
      </c>
      <c r="J200" s="47" t="str">
        <f>VLOOKUP(A200,'Updated Medical examination'!A199:J2534,3,0)</f>
        <v>Obesity</v>
      </c>
      <c r="K200" s="47" t="str">
        <f>VLOOKUP(A200,'Updated Medical examination'!A199:J2534,5,0)</f>
        <v>Prediabetes</v>
      </c>
      <c r="L200" s="54">
        <v>38229</v>
      </c>
      <c r="M200" s="59">
        <v>36149.480000000003</v>
      </c>
      <c r="N200" s="55" t="s">
        <v>11</v>
      </c>
      <c r="O200" s="55" t="s">
        <v>11</v>
      </c>
      <c r="P200" s="55" t="s">
        <v>13</v>
      </c>
      <c r="Q200" s="55">
        <v>18</v>
      </c>
    </row>
    <row r="201" spans="1:17" ht="16.5" thickBot="1" x14ac:dyDescent="0.3">
      <c r="A201" s="58" t="s">
        <v>2173</v>
      </c>
      <c r="B201" s="47" t="s">
        <v>2668</v>
      </c>
      <c r="C201" s="47">
        <f>VLOOKUP(A201,'Updated Medical examination'!A200:J2535,2,FALSE)</f>
        <v>33.33</v>
      </c>
      <c r="D201" s="47">
        <f>VLOOKUP(A201,'Updated Medical examination'!A200:J2535,4,0)</f>
        <v>5.01</v>
      </c>
      <c r="E201" s="47" t="str">
        <f>VLOOKUP(A201,'Updated Medical examination'!A200:J2535,6,0)</f>
        <v>Yes</v>
      </c>
      <c r="F201" s="47" t="str">
        <f>VLOOKUP(A201,'Updated Medical examination'!A200:J2535,7,0)</f>
        <v>No</v>
      </c>
      <c r="G201" s="47" t="str">
        <f>VLOOKUP(A201,'Updated Medical examination'!A200:J2535,8,0)</f>
        <v>Yes</v>
      </c>
      <c r="H201" s="47">
        <f>VLOOKUP(A201,'Updated Medical examination'!A200:J2535,9,0)</f>
        <v>1</v>
      </c>
      <c r="I201" s="47" t="str">
        <f>VLOOKUP(A201,'Updated Medical examination'!A200:J2535,10,0)</f>
        <v>Yes</v>
      </c>
      <c r="J201" s="47" t="str">
        <f>VLOOKUP(A201,'Updated Medical examination'!A200:J2535,3,0)</f>
        <v>Obesity</v>
      </c>
      <c r="K201" s="47" t="str">
        <f>VLOOKUP(A201,'Updated Medical examination'!A200:J2535,5,0)</f>
        <v>Normal</v>
      </c>
      <c r="L201" s="54">
        <v>35593</v>
      </c>
      <c r="M201" s="59">
        <v>36124.57</v>
      </c>
      <c r="N201" s="55" t="s">
        <v>16</v>
      </c>
      <c r="O201" s="55" t="s">
        <v>12</v>
      </c>
      <c r="P201" s="55" t="s">
        <v>13</v>
      </c>
      <c r="Q201" s="55">
        <v>25</v>
      </c>
    </row>
    <row r="202" spans="1:17" ht="16.5" thickBot="1" x14ac:dyDescent="0.3">
      <c r="A202" s="58" t="s">
        <v>2172</v>
      </c>
      <c r="B202" s="47" t="s">
        <v>2785</v>
      </c>
      <c r="C202" s="47">
        <f>VLOOKUP(A202,'Updated Medical examination'!A201:J2536,2,FALSE)</f>
        <v>39.14</v>
      </c>
      <c r="D202" s="47">
        <f>VLOOKUP(A202,'Updated Medical examination'!A201:J2536,4,0)</f>
        <v>4.4000000000000004</v>
      </c>
      <c r="E202" s="47" t="str">
        <f>VLOOKUP(A202,'Updated Medical examination'!A201:J2536,6,0)</f>
        <v>No</v>
      </c>
      <c r="F202" s="47" t="str">
        <f>VLOOKUP(A202,'Updated Medical examination'!A201:J2536,7,0)</f>
        <v>No</v>
      </c>
      <c r="G202" s="47" t="str">
        <f>VLOOKUP(A202,'Updated Medical examination'!A201:J2536,8,0)</f>
        <v>Yes</v>
      </c>
      <c r="H202" s="47">
        <f>VLOOKUP(A202,'Updated Medical examination'!A201:J2536,9,0)</f>
        <v>1</v>
      </c>
      <c r="I202" s="47" t="str">
        <f>VLOOKUP(A202,'Updated Medical examination'!A201:J2536,10,0)</f>
        <v>Yes</v>
      </c>
      <c r="J202" s="47" t="str">
        <f>VLOOKUP(A202,'Updated Medical examination'!A201:J2536,3,0)</f>
        <v>Obesity</v>
      </c>
      <c r="K202" s="47" t="str">
        <f>VLOOKUP(A202,'Updated Medical examination'!A201:J2536,5,0)</f>
        <v>Normal</v>
      </c>
      <c r="L202" s="54">
        <v>29163</v>
      </c>
      <c r="M202" s="59">
        <v>36090.49</v>
      </c>
      <c r="N202" s="55" t="s">
        <v>11</v>
      </c>
      <c r="O202" s="55" t="s">
        <v>11</v>
      </c>
      <c r="P202" s="55" t="s">
        <v>42</v>
      </c>
      <c r="Q202" s="55">
        <v>43</v>
      </c>
    </row>
    <row r="203" spans="1:17" ht="16.5" thickBot="1" x14ac:dyDescent="0.3">
      <c r="A203" s="58" t="s">
        <v>2171</v>
      </c>
      <c r="B203" s="47" t="s">
        <v>2787</v>
      </c>
      <c r="C203" s="47">
        <f>VLOOKUP(A203,'Updated Medical examination'!A202:J2537,2,FALSE)</f>
        <v>32.9</v>
      </c>
      <c r="D203" s="47">
        <f>VLOOKUP(A203,'Updated Medical examination'!A202:J2537,4,0)</f>
        <v>6.26</v>
      </c>
      <c r="E203" s="47" t="str">
        <f>VLOOKUP(A203,'Updated Medical examination'!A202:J2537,6,0)</f>
        <v>Yes</v>
      </c>
      <c r="F203" s="47" t="str">
        <f>VLOOKUP(A203,'Updated Medical examination'!A202:J2537,7,0)</f>
        <v>No</v>
      </c>
      <c r="G203" s="47" t="str">
        <f>VLOOKUP(A203,'Updated Medical examination'!A202:J2537,8,0)</f>
        <v>No</v>
      </c>
      <c r="H203" s="47">
        <f>VLOOKUP(A203,'Updated Medical examination'!A202:J2537,9,0)</f>
        <v>0</v>
      </c>
      <c r="I203" s="47" t="str">
        <f>VLOOKUP(A203,'Updated Medical examination'!A202:J2537,10,0)</f>
        <v>Yes</v>
      </c>
      <c r="J203" s="47" t="str">
        <f>VLOOKUP(A203,'Updated Medical examination'!A202:J2537,3,0)</f>
        <v>Obesity</v>
      </c>
      <c r="K203" s="47" t="str">
        <f>VLOOKUP(A203,'Updated Medical examination'!A202:J2537,5,0)</f>
        <v>Prediabetes</v>
      </c>
      <c r="L203" s="54">
        <v>35297</v>
      </c>
      <c r="M203" s="59">
        <v>36085.22</v>
      </c>
      <c r="N203" s="55" t="s">
        <v>16</v>
      </c>
      <c r="O203" s="55" t="s">
        <v>16</v>
      </c>
      <c r="P203" s="55" t="s">
        <v>42</v>
      </c>
      <c r="Q203" s="55">
        <v>26</v>
      </c>
    </row>
    <row r="204" spans="1:17" ht="16.5" thickBot="1" x14ac:dyDescent="0.3">
      <c r="A204" s="58" t="s">
        <v>2170</v>
      </c>
      <c r="B204" s="47" t="s">
        <v>2789</v>
      </c>
      <c r="C204" s="47">
        <f>VLOOKUP(A204,'Updated Medical examination'!A203:J2538,2,FALSE)</f>
        <v>29.78</v>
      </c>
      <c r="D204" s="47">
        <f>VLOOKUP(A204,'Updated Medical examination'!A203:J2538,4,0)</f>
        <v>10.27</v>
      </c>
      <c r="E204" s="47" t="str">
        <f>VLOOKUP(A204,'Updated Medical examination'!A203:J2538,6,0)</f>
        <v>Yes</v>
      </c>
      <c r="F204" s="47" t="str">
        <f>VLOOKUP(A204,'Updated Medical examination'!A203:J2538,7,0)</f>
        <v>No</v>
      </c>
      <c r="G204" s="47" t="str">
        <f>VLOOKUP(A204,'Updated Medical examination'!A203:J2538,8,0)</f>
        <v>Yes</v>
      </c>
      <c r="H204" s="47">
        <f>VLOOKUP(A204,'Updated Medical examination'!A203:J2538,9,0)</f>
        <v>1</v>
      </c>
      <c r="I204" s="47" t="str">
        <f>VLOOKUP(A204,'Updated Medical examination'!A203:J2538,10,0)</f>
        <v>Yes</v>
      </c>
      <c r="J204" s="47" t="str">
        <f>VLOOKUP(A204,'Updated Medical examination'!A203:J2538,3,0)</f>
        <v>Over Weight</v>
      </c>
      <c r="K204" s="47" t="str">
        <f>VLOOKUP(A204,'Updated Medical examination'!A203:J2538,5,0)</f>
        <v>Above Diabetes</v>
      </c>
      <c r="L204" s="54">
        <v>23214</v>
      </c>
      <c r="M204" s="59">
        <v>36074.339999999997</v>
      </c>
      <c r="N204" s="55" t="s">
        <v>11</v>
      </c>
      <c r="O204" s="55" t="s">
        <v>16</v>
      </c>
      <c r="P204" s="55" t="s">
        <v>42</v>
      </c>
      <c r="Q204" s="55">
        <v>59</v>
      </c>
    </row>
    <row r="205" spans="1:17" ht="16.5" thickBot="1" x14ac:dyDescent="0.3">
      <c r="A205" s="58" t="s">
        <v>2169</v>
      </c>
      <c r="B205" s="47" t="s">
        <v>2571</v>
      </c>
      <c r="C205" s="47">
        <f>VLOOKUP(A205,'Updated Medical examination'!A204:J2539,2,FALSE)</f>
        <v>32.78</v>
      </c>
      <c r="D205" s="47">
        <f>VLOOKUP(A205,'Updated Medical examination'!A204:J2539,4,0)</f>
        <v>5.27</v>
      </c>
      <c r="E205" s="47" t="str">
        <f>VLOOKUP(A205,'Updated Medical examination'!A204:J2539,6,0)</f>
        <v>No</v>
      </c>
      <c r="F205" s="47" t="str">
        <f>VLOOKUP(A205,'Updated Medical examination'!A204:J2539,7,0)</f>
        <v>No</v>
      </c>
      <c r="G205" s="47" t="str">
        <f>VLOOKUP(A205,'Updated Medical examination'!A204:J2539,8,0)</f>
        <v>No</v>
      </c>
      <c r="H205" s="47">
        <f>VLOOKUP(A205,'Updated Medical examination'!A204:J2539,9,0)</f>
        <v>0</v>
      </c>
      <c r="I205" s="47" t="str">
        <f>VLOOKUP(A205,'Updated Medical examination'!A204:J2539,10,0)</f>
        <v>Yes</v>
      </c>
      <c r="J205" s="47" t="str">
        <f>VLOOKUP(A205,'Updated Medical examination'!A204:J2539,3,0)</f>
        <v>Obesity</v>
      </c>
      <c r="K205" s="47" t="str">
        <f>VLOOKUP(A205,'Updated Medical examination'!A204:J2539,5,0)</f>
        <v>Normal</v>
      </c>
      <c r="L205" s="54">
        <v>36407</v>
      </c>
      <c r="M205" s="59">
        <v>36021.01</v>
      </c>
      <c r="N205" s="55" t="s">
        <v>11</v>
      </c>
      <c r="O205" s="55" t="s">
        <v>12</v>
      </c>
      <c r="P205" s="55" t="s">
        <v>13</v>
      </c>
      <c r="Q205" s="55">
        <v>23</v>
      </c>
    </row>
    <row r="206" spans="1:17" ht="16.5" thickBot="1" x14ac:dyDescent="0.3">
      <c r="A206" s="58" t="s">
        <v>2168</v>
      </c>
      <c r="B206" s="47" t="s">
        <v>2792</v>
      </c>
      <c r="C206" s="47">
        <f>VLOOKUP(A206,'Updated Medical examination'!A205:J2540,2,FALSE)</f>
        <v>41.65</v>
      </c>
      <c r="D206" s="47">
        <f>VLOOKUP(A206,'Updated Medical examination'!A205:J2540,4,0)</f>
        <v>10.73</v>
      </c>
      <c r="E206" s="47" t="str">
        <f>VLOOKUP(A206,'Updated Medical examination'!A205:J2540,6,0)</f>
        <v>Yes</v>
      </c>
      <c r="F206" s="47" t="str">
        <f>VLOOKUP(A206,'Updated Medical examination'!A205:J2540,7,0)</f>
        <v>No</v>
      </c>
      <c r="G206" s="47" t="str">
        <f>VLOOKUP(A206,'Updated Medical examination'!A205:J2540,8,0)</f>
        <v>No</v>
      </c>
      <c r="H206" s="47">
        <f>VLOOKUP(A206,'Updated Medical examination'!A205:J2540,9,0)</f>
        <v>0</v>
      </c>
      <c r="I206" s="47" t="str">
        <f>VLOOKUP(A206,'Updated Medical examination'!A205:J2540,10,0)</f>
        <v>Yes</v>
      </c>
      <c r="J206" s="47" t="str">
        <f>VLOOKUP(A206,'Updated Medical examination'!A205:J2540,3,0)</f>
        <v>Obesity</v>
      </c>
      <c r="K206" s="47" t="str">
        <f>VLOOKUP(A206,'Updated Medical examination'!A205:J2540,5,0)</f>
        <v>Above Diabetes</v>
      </c>
      <c r="L206" s="54">
        <v>29912</v>
      </c>
      <c r="M206" s="59">
        <v>35952.65</v>
      </c>
      <c r="N206" s="55" t="s">
        <v>16</v>
      </c>
      <c r="O206" s="55" t="s">
        <v>12</v>
      </c>
      <c r="P206" s="55" t="s">
        <v>42</v>
      </c>
      <c r="Q206" s="55">
        <v>41</v>
      </c>
    </row>
    <row r="207" spans="1:17" ht="16.5" thickBot="1" x14ac:dyDescent="0.3">
      <c r="A207" s="58" t="s">
        <v>2167</v>
      </c>
      <c r="B207" s="47" t="s">
        <v>2794</v>
      </c>
      <c r="C207" s="47">
        <f>VLOOKUP(A207,'Updated Medical examination'!A206:J2541,2,FALSE)</f>
        <v>50.79</v>
      </c>
      <c r="D207" s="47">
        <f>VLOOKUP(A207,'Updated Medical examination'!A206:J2541,4,0)</f>
        <v>4.45</v>
      </c>
      <c r="E207" s="47" t="str">
        <f>VLOOKUP(A207,'Updated Medical examination'!A206:J2541,6,0)</f>
        <v>No</v>
      </c>
      <c r="F207" s="47" t="str">
        <f>VLOOKUP(A207,'Updated Medical examination'!A206:J2541,7,0)</f>
        <v>No</v>
      </c>
      <c r="G207" s="47" t="str">
        <f>VLOOKUP(A207,'Updated Medical examination'!A206:J2541,8,0)</f>
        <v>No</v>
      </c>
      <c r="H207" s="47">
        <f>VLOOKUP(A207,'Updated Medical examination'!A206:J2541,9,0)</f>
        <v>1</v>
      </c>
      <c r="I207" s="47" t="str">
        <f>VLOOKUP(A207,'Updated Medical examination'!A206:J2541,10,0)</f>
        <v>Yes</v>
      </c>
      <c r="J207" s="47" t="str">
        <f>VLOOKUP(A207,'Updated Medical examination'!A206:J2541,3,0)</f>
        <v>Obesity</v>
      </c>
      <c r="K207" s="47" t="str">
        <f>VLOOKUP(A207,'Updated Medical examination'!A206:J2541,5,0)</f>
        <v>Normal</v>
      </c>
      <c r="L207" s="54">
        <v>33773</v>
      </c>
      <c r="M207" s="59">
        <v>35883.269999999997</v>
      </c>
      <c r="N207" s="55" t="s">
        <v>11</v>
      </c>
      <c r="O207" s="55" t="s">
        <v>16</v>
      </c>
      <c r="P207" s="55" t="s">
        <v>42</v>
      </c>
      <c r="Q207" s="55">
        <v>30</v>
      </c>
    </row>
    <row r="208" spans="1:17" ht="16.5" thickBot="1" x14ac:dyDescent="0.3">
      <c r="A208" s="58" t="s">
        <v>2166</v>
      </c>
      <c r="B208" s="47" t="s">
        <v>2796</v>
      </c>
      <c r="C208" s="47">
        <f>VLOOKUP(A208,'Updated Medical examination'!A207:J2542,2,FALSE)</f>
        <v>35.43</v>
      </c>
      <c r="D208" s="47">
        <f>VLOOKUP(A208,'Updated Medical examination'!A207:J2542,4,0)</f>
        <v>5.25</v>
      </c>
      <c r="E208" s="47" t="str">
        <f>VLOOKUP(A208,'Updated Medical examination'!A207:J2542,6,0)</f>
        <v>Yes</v>
      </c>
      <c r="F208" s="47" t="str">
        <f>VLOOKUP(A208,'Updated Medical examination'!A207:J2542,7,0)</f>
        <v>No</v>
      </c>
      <c r="G208" s="47" t="str">
        <f>VLOOKUP(A208,'Updated Medical examination'!A207:J2542,8,0)</f>
        <v>No</v>
      </c>
      <c r="H208" s="47">
        <f>VLOOKUP(A208,'Updated Medical examination'!A207:J2542,9,0)</f>
        <v>0</v>
      </c>
      <c r="I208" s="47" t="str">
        <f>VLOOKUP(A208,'Updated Medical examination'!A207:J2542,10,0)</f>
        <v>Yes</v>
      </c>
      <c r="J208" s="47" t="str">
        <f>VLOOKUP(A208,'Updated Medical examination'!A207:J2542,3,0)</f>
        <v>Obesity</v>
      </c>
      <c r="K208" s="47" t="str">
        <f>VLOOKUP(A208,'Updated Medical examination'!A207:J2542,5,0)</f>
        <v>Normal</v>
      </c>
      <c r="L208" s="54">
        <v>28037</v>
      </c>
      <c r="M208" s="59">
        <v>35733.96</v>
      </c>
      <c r="N208" s="55" t="s">
        <v>11</v>
      </c>
      <c r="O208" s="55" t="s">
        <v>11</v>
      </c>
      <c r="P208" s="55" t="s">
        <v>42</v>
      </c>
      <c r="Q208" s="55">
        <v>46</v>
      </c>
    </row>
    <row r="209" spans="1:17" ht="16.5" thickBot="1" x14ac:dyDescent="0.3">
      <c r="A209" s="58" t="s">
        <v>2165</v>
      </c>
      <c r="B209" s="47" t="s">
        <v>2798</v>
      </c>
      <c r="C209" s="47">
        <f>VLOOKUP(A209,'Updated Medical examination'!A208:J2543,2,FALSE)</f>
        <v>35.25</v>
      </c>
      <c r="D209" s="47">
        <f>VLOOKUP(A209,'Updated Medical examination'!A208:J2543,4,0)</f>
        <v>9.51</v>
      </c>
      <c r="E209" s="47" t="str">
        <f>VLOOKUP(A209,'Updated Medical examination'!A208:J2543,6,0)</f>
        <v>No</v>
      </c>
      <c r="F209" s="47" t="str">
        <f>VLOOKUP(A209,'Updated Medical examination'!A208:J2543,7,0)</f>
        <v>No</v>
      </c>
      <c r="G209" s="47" t="str">
        <f>VLOOKUP(A209,'Updated Medical examination'!A208:J2543,8,0)</f>
        <v>No</v>
      </c>
      <c r="H209" s="47">
        <f>VLOOKUP(A209,'Updated Medical examination'!A208:J2543,9,0)</f>
        <v>0</v>
      </c>
      <c r="I209" s="47" t="str">
        <f>VLOOKUP(A209,'Updated Medical examination'!A208:J2543,10,0)</f>
        <v>Yes</v>
      </c>
      <c r="J209" s="47" t="str">
        <f>VLOOKUP(A209,'Updated Medical examination'!A208:J2543,3,0)</f>
        <v>Obesity</v>
      </c>
      <c r="K209" s="47" t="str">
        <f>VLOOKUP(A209,'Updated Medical examination'!A208:J2543,5,0)</f>
        <v>Above Diabetes</v>
      </c>
      <c r="L209" s="54">
        <v>27225</v>
      </c>
      <c r="M209" s="59">
        <v>35711.39</v>
      </c>
      <c r="N209" s="55" t="s">
        <v>11</v>
      </c>
      <c r="O209" s="55" t="s">
        <v>12</v>
      </c>
      <c r="P209" s="55" t="s">
        <v>23</v>
      </c>
      <c r="Q209" s="55">
        <v>48</v>
      </c>
    </row>
    <row r="210" spans="1:17" ht="16.5" thickBot="1" x14ac:dyDescent="0.3">
      <c r="A210" s="58" t="s">
        <v>2164</v>
      </c>
      <c r="B210" s="47" t="s">
        <v>2800</v>
      </c>
      <c r="C210" s="47">
        <f>VLOOKUP(A210,'Updated Medical examination'!A209:J2544,2,FALSE)</f>
        <v>36.85</v>
      </c>
      <c r="D210" s="47">
        <f>VLOOKUP(A210,'Updated Medical examination'!A209:J2544,4,0)</f>
        <v>11.12</v>
      </c>
      <c r="E210" s="47" t="str">
        <f>VLOOKUP(A210,'Updated Medical examination'!A209:J2544,6,0)</f>
        <v>No</v>
      </c>
      <c r="F210" s="47" t="str">
        <f>VLOOKUP(A210,'Updated Medical examination'!A209:J2544,7,0)</f>
        <v>No</v>
      </c>
      <c r="G210" s="47" t="str">
        <f>VLOOKUP(A210,'Updated Medical examination'!A209:J2544,8,0)</f>
        <v>No</v>
      </c>
      <c r="H210" s="47">
        <f>VLOOKUP(A210,'Updated Medical examination'!A209:J2544,9,0)</f>
        <v>0</v>
      </c>
      <c r="I210" s="47" t="str">
        <f>VLOOKUP(A210,'Updated Medical examination'!A209:J2544,10,0)</f>
        <v>Yes</v>
      </c>
      <c r="J210" s="47" t="str">
        <f>VLOOKUP(A210,'Updated Medical examination'!A209:J2544,3,0)</f>
        <v>Obesity</v>
      </c>
      <c r="K210" s="47" t="str">
        <f>VLOOKUP(A210,'Updated Medical examination'!A209:J2544,5,0)</f>
        <v>Above Diabetes</v>
      </c>
      <c r="L210" s="54">
        <v>28843</v>
      </c>
      <c r="M210" s="59">
        <v>35701.9</v>
      </c>
      <c r="N210" s="55" t="s">
        <v>11</v>
      </c>
      <c r="O210" s="55" t="s">
        <v>16</v>
      </c>
      <c r="P210" s="55" t="s">
        <v>42</v>
      </c>
      <c r="Q210" s="55">
        <v>44</v>
      </c>
    </row>
    <row r="211" spans="1:17" ht="16.5" thickBot="1" x14ac:dyDescent="0.3">
      <c r="A211" s="58" t="s">
        <v>2163</v>
      </c>
      <c r="B211" s="47" t="s">
        <v>2802</v>
      </c>
      <c r="C211" s="47">
        <f>VLOOKUP(A211,'Updated Medical examination'!A210:J2545,2,FALSE)</f>
        <v>31.02</v>
      </c>
      <c r="D211" s="47">
        <f>VLOOKUP(A211,'Updated Medical examination'!A210:J2545,4,0)</f>
        <v>4.5599999999999996</v>
      </c>
      <c r="E211" s="47" t="str">
        <f>VLOOKUP(A211,'Updated Medical examination'!A210:J2545,6,0)</f>
        <v>No</v>
      </c>
      <c r="F211" s="47" t="str">
        <f>VLOOKUP(A211,'Updated Medical examination'!A210:J2545,7,0)</f>
        <v>yes</v>
      </c>
      <c r="G211" s="47" t="str">
        <f>VLOOKUP(A211,'Updated Medical examination'!A210:J2545,8,0)</f>
        <v>No</v>
      </c>
      <c r="H211" s="47">
        <f>VLOOKUP(A211,'Updated Medical examination'!A210:J2545,9,0)</f>
        <v>1</v>
      </c>
      <c r="I211" s="47" t="str">
        <f>VLOOKUP(A211,'Updated Medical examination'!A210:J2545,10,0)</f>
        <v>Yes</v>
      </c>
      <c r="J211" s="47" t="str">
        <f>VLOOKUP(A211,'Updated Medical examination'!A210:J2545,3,0)</f>
        <v>Obesity</v>
      </c>
      <c r="K211" s="47" t="str">
        <f>VLOOKUP(A211,'Updated Medical examination'!A210:J2545,5,0)</f>
        <v>Normal</v>
      </c>
      <c r="L211" s="54">
        <v>36877</v>
      </c>
      <c r="M211" s="59">
        <v>35595.589999999997</v>
      </c>
      <c r="N211" s="55" t="s">
        <v>11</v>
      </c>
      <c r="O211" s="55" t="s">
        <v>12</v>
      </c>
      <c r="P211" s="55" t="s">
        <v>13</v>
      </c>
      <c r="Q211" s="55">
        <v>22</v>
      </c>
    </row>
    <row r="212" spans="1:17" ht="16.5" thickBot="1" x14ac:dyDescent="0.3">
      <c r="A212" s="58" t="s">
        <v>2162</v>
      </c>
      <c r="B212" s="47" t="s">
        <v>2804</v>
      </c>
      <c r="C212" s="47">
        <f>VLOOKUP(A212,'Updated Medical examination'!A211:J2546,2,FALSE)</f>
        <v>35.6</v>
      </c>
      <c r="D212" s="47">
        <f>VLOOKUP(A212,'Updated Medical examination'!A211:J2546,4,0)</f>
        <v>4.0199999999999996</v>
      </c>
      <c r="E212" s="47" t="str">
        <f>VLOOKUP(A212,'Updated Medical examination'!A211:J2546,6,0)</f>
        <v>Yes</v>
      </c>
      <c r="F212" s="47" t="str">
        <f>VLOOKUP(A212,'Updated Medical examination'!A211:J2546,7,0)</f>
        <v>yes</v>
      </c>
      <c r="G212" s="47" t="str">
        <f>VLOOKUP(A212,'Updated Medical examination'!A211:J2546,8,0)</f>
        <v>No</v>
      </c>
      <c r="H212" s="47">
        <f>VLOOKUP(A212,'Updated Medical examination'!A211:J2546,9,0)</f>
        <v>2</v>
      </c>
      <c r="I212" s="47" t="str">
        <f>VLOOKUP(A212,'Updated Medical examination'!A211:J2546,10,0)</f>
        <v>Yes</v>
      </c>
      <c r="J212" s="47" t="str">
        <f>VLOOKUP(A212,'Updated Medical examination'!A211:J2546,3,0)</f>
        <v>Obesity</v>
      </c>
      <c r="K212" s="47" t="str">
        <f>VLOOKUP(A212,'Updated Medical examination'!A211:J2546,5,0)</f>
        <v>Normal</v>
      </c>
      <c r="L212" s="54">
        <v>36849</v>
      </c>
      <c r="M212" s="59">
        <v>35585.58</v>
      </c>
      <c r="N212" s="55" t="s">
        <v>11</v>
      </c>
      <c r="O212" s="55" t="s">
        <v>12</v>
      </c>
      <c r="P212" s="55" t="s">
        <v>42</v>
      </c>
      <c r="Q212" s="55">
        <v>22</v>
      </c>
    </row>
    <row r="213" spans="1:17" ht="16.5" thickBot="1" x14ac:dyDescent="0.3">
      <c r="A213" s="58" t="s">
        <v>2161</v>
      </c>
      <c r="B213" s="47" t="s">
        <v>2806</v>
      </c>
      <c r="C213" s="47">
        <f>VLOOKUP(A213,'Updated Medical examination'!A212:J2547,2,FALSE)</f>
        <v>34.39</v>
      </c>
      <c r="D213" s="47">
        <f>VLOOKUP(A213,'Updated Medical examination'!A212:J2547,4,0)</f>
        <v>8.7200000000000006</v>
      </c>
      <c r="E213" s="47" t="str">
        <f>VLOOKUP(A213,'Updated Medical examination'!A212:J2547,6,0)</f>
        <v>No</v>
      </c>
      <c r="F213" s="47" t="str">
        <f>VLOOKUP(A213,'Updated Medical examination'!A212:J2547,7,0)</f>
        <v>No</v>
      </c>
      <c r="G213" s="47" t="str">
        <f>VLOOKUP(A213,'Updated Medical examination'!A212:J2547,8,0)</f>
        <v>No</v>
      </c>
      <c r="H213" s="47">
        <f>VLOOKUP(A213,'Updated Medical examination'!A212:J2547,9,0)</f>
        <v>0</v>
      </c>
      <c r="I213" s="47" t="str">
        <f>VLOOKUP(A213,'Updated Medical examination'!A212:J2547,10,0)</f>
        <v>Yes</v>
      </c>
      <c r="J213" s="47" t="str">
        <f>VLOOKUP(A213,'Updated Medical examination'!A212:J2547,3,0)</f>
        <v>Obesity</v>
      </c>
      <c r="K213" s="47" t="str">
        <f>VLOOKUP(A213,'Updated Medical examination'!A212:J2547,5,0)</f>
        <v>Above Diabetes</v>
      </c>
      <c r="L213" s="54">
        <v>26155</v>
      </c>
      <c r="M213" s="59">
        <v>35583.17</v>
      </c>
      <c r="N213" s="55" t="s">
        <v>16</v>
      </c>
      <c r="O213" s="55" t="s">
        <v>12</v>
      </c>
      <c r="P213" s="55" t="s">
        <v>42</v>
      </c>
      <c r="Q213" s="55">
        <v>51</v>
      </c>
    </row>
    <row r="214" spans="1:17" ht="16.5" thickBot="1" x14ac:dyDescent="0.3">
      <c r="A214" s="58" t="s">
        <v>2160</v>
      </c>
      <c r="B214" s="47" t="s">
        <v>2808</v>
      </c>
      <c r="C214" s="47">
        <f>VLOOKUP(A214,'Updated Medical examination'!A213:J2548,2,FALSE)</f>
        <v>29.06</v>
      </c>
      <c r="D214" s="47">
        <f>VLOOKUP(A214,'Updated Medical examination'!A213:J2548,4,0)</f>
        <v>6.25</v>
      </c>
      <c r="E214" s="47" t="str">
        <f>VLOOKUP(A214,'Updated Medical examination'!A213:J2548,6,0)</f>
        <v>Yes</v>
      </c>
      <c r="F214" s="47" t="str">
        <f>VLOOKUP(A214,'Updated Medical examination'!A213:J2548,7,0)</f>
        <v>No</v>
      </c>
      <c r="G214" s="47" t="str">
        <f>VLOOKUP(A214,'Updated Medical examination'!A213:J2548,8,0)</f>
        <v>No</v>
      </c>
      <c r="H214" s="47">
        <f>VLOOKUP(A214,'Updated Medical examination'!A213:J2548,9,0)</f>
        <v>1</v>
      </c>
      <c r="I214" s="47" t="str">
        <f>VLOOKUP(A214,'Updated Medical examination'!A213:J2548,10,0)</f>
        <v>Yes</v>
      </c>
      <c r="J214" s="47" t="str">
        <f>VLOOKUP(A214,'Updated Medical examination'!A213:J2548,3,0)</f>
        <v>Over Weight</v>
      </c>
      <c r="K214" s="47" t="str">
        <f>VLOOKUP(A214,'Updated Medical examination'!A213:J2548,5,0)</f>
        <v>Prediabetes</v>
      </c>
      <c r="L214" s="54">
        <v>23618</v>
      </c>
      <c r="M214" s="59">
        <v>35573.26</v>
      </c>
      <c r="N214" s="55" t="s">
        <v>11</v>
      </c>
      <c r="O214" s="55" t="s">
        <v>16</v>
      </c>
      <c r="P214" s="55" t="s">
        <v>42</v>
      </c>
      <c r="Q214" s="55">
        <v>58</v>
      </c>
    </row>
    <row r="215" spans="1:17" ht="16.5" thickBot="1" x14ac:dyDescent="0.3">
      <c r="A215" s="58" t="s">
        <v>2159</v>
      </c>
      <c r="B215" s="47" t="s">
        <v>2403</v>
      </c>
      <c r="C215" s="47">
        <f>VLOOKUP(A215,'Updated Medical examination'!A214:J2549,2,FALSE)</f>
        <v>35.799999999999997</v>
      </c>
      <c r="D215" s="47">
        <f>VLOOKUP(A215,'Updated Medical examination'!A214:J2549,4,0)</f>
        <v>7.32</v>
      </c>
      <c r="E215" s="47" t="str">
        <f>VLOOKUP(A215,'Updated Medical examination'!A214:J2549,6,0)</f>
        <v>No</v>
      </c>
      <c r="F215" s="47" t="str">
        <f>VLOOKUP(A215,'Updated Medical examination'!A214:J2549,7,0)</f>
        <v>No</v>
      </c>
      <c r="G215" s="47" t="str">
        <f>VLOOKUP(A215,'Updated Medical examination'!A214:J2549,8,0)</f>
        <v>No</v>
      </c>
      <c r="H215" s="47">
        <f>VLOOKUP(A215,'Updated Medical examination'!A214:J2549,9,0)</f>
        <v>2</v>
      </c>
      <c r="I215" s="47" t="str">
        <f>VLOOKUP(A215,'Updated Medical examination'!A214:J2549,10,0)</f>
        <v>Yes</v>
      </c>
      <c r="J215" s="47" t="str">
        <f>VLOOKUP(A215,'Updated Medical examination'!A214:J2549,3,0)</f>
        <v>Obesity</v>
      </c>
      <c r="K215" s="47" t="str">
        <f>VLOOKUP(A215,'Updated Medical examination'!A214:J2549,5,0)</f>
        <v>Above Diabetes</v>
      </c>
      <c r="L215" s="54">
        <v>26964</v>
      </c>
      <c r="M215" s="59">
        <v>35547.72</v>
      </c>
      <c r="N215" s="55" t="s">
        <v>16</v>
      </c>
      <c r="O215" s="55" t="s">
        <v>16</v>
      </c>
      <c r="P215" s="55" t="s">
        <v>42</v>
      </c>
      <c r="Q215" s="55">
        <v>49</v>
      </c>
    </row>
    <row r="216" spans="1:17" ht="16.5" thickBot="1" x14ac:dyDescent="0.3">
      <c r="A216" s="58" t="s">
        <v>2158</v>
      </c>
      <c r="B216" s="47" t="s">
        <v>2589</v>
      </c>
      <c r="C216" s="47">
        <f>VLOOKUP(A216,'Updated Medical examination'!A215:J2550,2,FALSE)</f>
        <v>49.8</v>
      </c>
      <c r="D216" s="47">
        <f>VLOOKUP(A216,'Updated Medical examination'!A215:J2550,4,0)</f>
        <v>4.24</v>
      </c>
      <c r="E216" s="47" t="str">
        <f>VLOOKUP(A216,'Updated Medical examination'!A215:J2550,6,0)</f>
        <v>No</v>
      </c>
      <c r="F216" s="47" t="str">
        <f>VLOOKUP(A216,'Updated Medical examination'!A215:J2550,7,0)</f>
        <v>No</v>
      </c>
      <c r="G216" s="47" t="str">
        <f>VLOOKUP(A216,'Updated Medical examination'!A215:J2550,8,0)</f>
        <v>No</v>
      </c>
      <c r="H216" s="47">
        <f>VLOOKUP(A216,'Updated Medical examination'!A215:J2550,9,0)</f>
        <v>1</v>
      </c>
      <c r="I216" s="47" t="str">
        <f>VLOOKUP(A216,'Updated Medical examination'!A215:J2550,10,0)</f>
        <v>Yes</v>
      </c>
      <c r="J216" s="47" t="str">
        <f>VLOOKUP(A216,'Updated Medical examination'!A215:J2550,3,0)</f>
        <v>Obesity</v>
      </c>
      <c r="K216" s="47" t="str">
        <f>VLOOKUP(A216,'Updated Medical examination'!A215:J2550,5,0)</f>
        <v>Normal</v>
      </c>
      <c r="L216" s="54">
        <v>33860</v>
      </c>
      <c r="M216" s="59">
        <v>35547.47</v>
      </c>
      <c r="N216" s="55" t="s">
        <v>11</v>
      </c>
      <c r="O216" s="55" t="s">
        <v>12</v>
      </c>
      <c r="P216" s="55" t="s">
        <v>42</v>
      </c>
      <c r="Q216" s="55">
        <v>30</v>
      </c>
    </row>
    <row r="217" spans="1:17" ht="16.5" thickBot="1" x14ac:dyDescent="0.3">
      <c r="A217" s="58" t="s">
        <v>2157</v>
      </c>
      <c r="B217" s="47" t="s">
        <v>2812</v>
      </c>
      <c r="C217" s="47">
        <f>VLOOKUP(A217,'Updated Medical examination'!A216:J2551,2,FALSE)</f>
        <v>35.71</v>
      </c>
      <c r="D217" s="47">
        <f>VLOOKUP(A217,'Updated Medical examination'!A216:J2551,4,0)</f>
        <v>6.84</v>
      </c>
      <c r="E217" s="47" t="str">
        <f>VLOOKUP(A217,'Updated Medical examination'!A216:J2551,6,0)</f>
        <v>No</v>
      </c>
      <c r="F217" s="47" t="str">
        <f>VLOOKUP(A217,'Updated Medical examination'!A216:J2551,7,0)</f>
        <v>No</v>
      </c>
      <c r="G217" s="47" t="str">
        <f>VLOOKUP(A217,'Updated Medical examination'!A216:J2551,8,0)</f>
        <v>No</v>
      </c>
      <c r="H217" s="47">
        <f>VLOOKUP(A217,'Updated Medical examination'!A216:J2551,9,0)</f>
        <v>2</v>
      </c>
      <c r="I217" s="47" t="str">
        <f>VLOOKUP(A217,'Updated Medical examination'!A216:J2551,10,0)</f>
        <v>Yes</v>
      </c>
      <c r="J217" s="47" t="str">
        <f>VLOOKUP(A217,'Updated Medical examination'!A216:J2551,3,0)</f>
        <v>Obesity</v>
      </c>
      <c r="K217" s="47" t="str">
        <f>VLOOKUP(A217,'Updated Medical examination'!A216:J2551,5,0)</f>
        <v>Above Diabetes</v>
      </c>
      <c r="L217" s="54">
        <v>27014</v>
      </c>
      <c r="M217" s="59">
        <v>35517.19</v>
      </c>
      <c r="N217" s="55" t="s">
        <v>11</v>
      </c>
      <c r="O217" s="55" t="s">
        <v>11</v>
      </c>
      <c r="P217" s="55" t="s">
        <v>42</v>
      </c>
      <c r="Q217" s="55">
        <v>49</v>
      </c>
    </row>
    <row r="218" spans="1:17" ht="16.5" thickBot="1" x14ac:dyDescent="0.3">
      <c r="A218" s="58" t="s">
        <v>2156</v>
      </c>
      <c r="B218" s="47" t="s">
        <v>2500</v>
      </c>
      <c r="C218" s="47">
        <f>VLOOKUP(A218,'Updated Medical examination'!A217:J2552,2,FALSE)</f>
        <v>30.8</v>
      </c>
      <c r="D218" s="47">
        <f>VLOOKUP(A218,'Updated Medical examination'!A217:J2552,4,0)</f>
        <v>5.23</v>
      </c>
      <c r="E218" s="47" t="str">
        <f>VLOOKUP(A218,'Updated Medical examination'!A217:J2552,6,0)</f>
        <v>Yes</v>
      </c>
      <c r="F218" s="47" t="str">
        <f>VLOOKUP(A218,'Updated Medical examination'!A217:J2552,7,0)</f>
        <v>No</v>
      </c>
      <c r="G218" s="47" t="str">
        <f>VLOOKUP(A218,'Updated Medical examination'!A217:J2552,8,0)</f>
        <v>No</v>
      </c>
      <c r="H218" s="47">
        <f>VLOOKUP(A218,'Updated Medical examination'!A217:J2552,9,0)</f>
        <v>1</v>
      </c>
      <c r="I218" s="47" t="str">
        <f>VLOOKUP(A218,'Updated Medical examination'!A217:J2552,10,0)</f>
        <v>Yes</v>
      </c>
      <c r="J218" s="47" t="str">
        <f>VLOOKUP(A218,'Updated Medical examination'!A217:J2552,3,0)</f>
        <v>Obesity</v>
      </c>
      <c r="K218" s="47" t="str">
        <f>VLOOKUP(A218,'Updated Medical examination'!A217:J2552,5,0)</f>
        <v>Normal</v>
      </c>
      <c r="L218" s="54">
        <v>32467</v>
      </c>
      <c r="M218" s="59">
        <v>35491.64</v>
      </c>
      <c r="N218" s="55" t="s">
        <v>16</v>
      </c>
      <c r="O218" s="55" t="s">
        <v>11</v>
      </c>
      <c r="P218" s="55" t="s">
        <v>42</v>
      </c>
      <c r="Q218" s="55">
        <v>34</v>
      </c>
    </row>
    <row r="219" spans="1:17" ht="16.5" thickBot="1" x14ac:dyDescent="0.3">
      <c r="A219" s="58" t="s">
        <v>2155</v>
      </c>
      <c r="B219" s="47" t="s">
        <v>2563</v>
      </c>
      <c r="C219" s="47">
        <f>VLOOKUP(A219,'Updated Medical examination'!A218:J2553,2,FALSE)</f>
        <v>33.69</v>
      </c>
      <c r="D219" s="47">
        <f>VLOOKUP(A219,'Updated Medical examination'!A218:J2553,4,0)</f>
        <v>9.68</v>
      </c>
      <c r="E219" s="47" t="str">
        <f>VLOOKUP(A219,'Updated Medical examination'!A218:J2553,6,0)</f>
        <v>No</v>
      </c>
      <c r="F219" s="47" t="str">
        <f>VLOOKUP(A219,'Updated Medical examination'!A218:J2553,7,0)</f>
        <v>No</v>
      </c>
      <c r="G219" s="47" t="str">
        <f>VLOOKUP(A219,'Updated Medical examination'!A218:J2553,8,0)</f>
        <v>No</v>
      </c>
      <c r="H219" s="47">
        <f>VLOOKUP(A219,'Updated Medical examination'!A218:J2553,9,0)</f>
        <v>0</v>
      </c>
      <c r="I219" s="47" t="str">
        <f>VLOOKUP(A219,'Updated Medical examination'!A218:J2553,10,0)</f>
        <v>Yes</v>
      </c>
      <c r="J219" s="47" t="str">
        <f>VLOOKUP(A219,'Updated Medical examination'!A218:J2553,3,0)</f>
        <v>Obesity</v>
      </c>
      <c r="K219" s="47" t="str">
        <f>VLOOKUP(A219,'Updated Medical examination'!A218:J2553,5,0)</f>
        <v>Above Diabetes</v>
      </c>
      <c r="L219" s="54">
        <v>26198</v>
      </c>
      <c r="M219" s="59">
        <v>35345.730000000003</v>
      </c>
      <c r="N219" s="55" t="s">
        <v>11</v>
      </c>
      <c r="O219" s="55" t="s">
        <v>12</v>
      </c>
      <c r="P219" s="55" t="s">
        <v>42</v>
      </c>
      <c r="Q219" s="55">
        <v>51</v>
      </c>
    </row>
    <row r="220" spans="1:17" ht="16.5" thickBot="1" x14ac:dyDescent="0.3">
      <c r="A220" s="58" t="s">
        <v>2154</v>
      </c>
      <c r="B220" s="47" t="s">
        <v>2816</v>
      </c>
      <c r="C220" s="47">
        <f>VLOOKUP(A220,'Updated Medical examination'!A219:J2554,2,FALSE)</f>
        <v>42.27</v>
      </c>
      <c r="D220" s="47">
        <f>VLOOKUP(A220,'Updated Medical examination'!A219:J2554,4,0)</f>
        <v>6.05</v>
      </c>
      <c r="E220" s="47" t="str">
        <f>VLOOKUP(A220,'Updated Medical examination'!A219:J2554,6,0)</f>
        <v>Yes</v>
      </c>
      <c r="F220" s="47" t="str">
        <f>VLOOKUP(A220,'Updated Medical examination'!A219:J2554,7,0)</f>
        <v>No</v>
      </c>
      <c r="G220" s="47" t="str">
        <f>VLOOKUP(A220,'Updated Medical examination'!A219:J2554,8,0)</f>
        <v>No</v>
      </c>
      <c r="H220" s="47">
        <f>VLOOKUP(A220,'Updated Medical examination'!A219:J2554,9,0)</f>
        <v>1</v>
      </c>
      <c r="I220" s="47" t="str">
        <f>VLOOKUP(A220,'Updated Medical examination'!A219:J2554,10,0)</f>
        <v>Yes</v>
      </c>
      <c r="J220" s="47" t="str">
        <f>VLOOKUP(A220,'Updated Medical examination'!A219:J2554,3,0)</f>
        <v>Obesity</v>
      </c>
      <c r="K220" s="47" t="str">
        <f>VLOOKUP(A220,'Updated Medical examination'!A219:J2554,5,0)</f>
        <v>Prediabetes</v>
      </c>
      <c r="L220" s="54">
        <v>32405</v>
      </c>
      <c r="M220" s="59">
        <v>35315.96</v>
      </c>
      <c r="N220" s="55" t="s">
        <v>11</v>
      </c>
      <c r="O220" s="55" t="s">
        <v>16</v>
      </c>
      <c r="P220" s="55" t="s">
        <v>42</v>
      </c>
      <c r="Q220" s="55">
        <v>34</v>
      </c>
    </row>
    <row r="221" spans="1:17" ht="16.5" thickBot="1" x14ac:dyDescent="0.3">
      <c r="A221" s="58" t="s">
        <v>2153</v>
      </c>
      <c r="B221" s="47" t="s">
        <v>2817</v>
      </c>
      <c r="C221" s="47">
        <f>VLOOKUP(A221,'Updated Medical examination'!A220:J2555,2,FALSE)</f>
        <v>53.25</v>
      </c>
      <c r="D221" s="47">
        <f>VLOOKUP(A221,'Updated Medical examination'!A220:J2555,4,0)</f>
        <v>6.11</v>
      </c>
      <c r="E221" s="47" t="str">
        <f>VLOOKUP(A221,'Updated Medical examination'!A220:J2555,6,0)</f>
        <v>Yes</v>
      </c>
      <c r="F221" s="47" t="str">
        <f>VLOOKUP(A221,'Updated Medical examination'!A220:J2555,7,0)</f>
        <v>No</v>
      </c>
      <c r="G221" s="47" t="str">
        <f>VLOOKUP(A221,'Updated Medical examination'!A220:J2555,8,0)</f>
        <v>Yes</v>
      </c>
      <c r="H221" s="47">
        <f>VLOOKUP(A221,'Updated Medical examination'!A220:J2555,9,0)</f>
        <v>1</v>
      </c>
      <c r="I221" s="47" t="str">
        <f>VLOOKUP(A221,'Updated Medical examination'!A220:J2555,10,0)</f>
        <v>Yes</v>
      </c>
      <c r="J221" s="47" t="str">
        <f>VLOOKUP(A221,'Updated Medical examination'!A220:J2555,3,0)</f>
        <v>Obesity</v>
      </c>
      <c r="K221" s="47" t="str">
        <f>VLOOKUP(A221,'Updated Medical examination'!A220:J2555,5,0)</f>
        <v>Prediabetes</v>
      </c>
      <c r="L221" s="54">
        <v>35620</v>
      </c>
      <c r="M221" s="59">
        <v>35302.089999999997</v>
      </c>
      <c r="N221" s="55" t="s">
        <v>16</v>
      </c>
      <c r="O221" s="55" t="s">
        <v>11</v>
      </c>
      <c r="P221" s="55" t="s">
        <v>42</v>
      </c>
      <c r="Q221" s="55">
        <v>25</v>
      </c>
    </row>
    <row r="222" spans="1:17" ht="16.5" thickBot="1" x14ac:dyDescent="0.3">
      <c r="A222" s="58" t="s">
        <v>2152</v>
      </c>
      <c r="B222" s="47" t="s">
        <v>2819</v>
      </c>
      <c r="C222" s="47">
        <f>VLOOKUP(A222,'Updated Medical examination'!A221:J2556,2,FALSE)</f>
        <v>26.8</v>
      </c>
      <c r="D222" s="47">
        <f>VLOOKUP(A222,'Updated Medical examination'!A221:J2556,4,0)</f>
        <v>10.93</v>
      </c>
      <c r="E222" s="47" t="str">
        <f>VLOOKUP(A222,'Updated Medical examination'!A221:J2556,6,0)</f>
        <v>Yes</v>
      </c>
      <c r="F222" s="47" t="str">
        <f>VLOOKUP(A222,'Updated Medical examination'!A221:J2556,7,0)</f>
        <v>No</v>
      </c>
      <c r="G222" s="47" t="str">
        <f>VLOOKUP(A222,'Updated Medical examination'!A221:J2556,8,0)</f>
        <v>No</v>
      </c>
      <c r="H222" s="47">
        <f>VLOOKUP(A222,'Updated Medical examination'!A221:J2556,9,0)</f>
        <v>0</v>
      </c>
      <c r="I222" s="47" t="str">
        <f>VLOOKUP(A222,'Updated Medical examination'!A221:J2556,10,0)</f>
        <v>No</v>
      </c>
      <c r="J222" s="47" t="str">
        <f>VLOOKUP(A222,'Updated Medical examination'!A221:J2556,3,0)</f>
        <v>Over Weight</v>
      </c>
      <c r="K222" s="47" t="str">
        <f>VLOOKUP(A222,'Updated Medical examination'!A221:J2556,5,0)</f>
        <v>Above Diabetes</v>
      </c>
      <c r="L222" s="54">
        <v>24836</v>
      </c>
      <c r="M222" s="59">
        <v>35160.129999999997</v>
      </c>
      <c r="N222" s="55" t="s">
        <v>11</v>
      </c>
      <c r="O222" s="55" t="s">
        <v>11</v>
      </c>
      <c r="P222" s="55" t="s">
        <v>42</v>
      </c>
      <c r="Q222" s="55">
        <v>55</v>
      </c>
    </row>
    <row r="223" spans="1:17" ht="16.5" thickBot="1" x14ac:dyDescent="0.3">
      <c r="A223" s="58" t="s">
        <v>2151</v>
      </c>
      <c r="B223" s="47" t="s">
        <v>2821</v>
      </c>
      <c r="C223" s="47">
        <f>VLOOKUP(A223,'Updated Medical examination'!A222:J2557,2,FALSE)</f>
        <v>28.5</v>
      </c>
      <c r="D223" s="47">
        <f>VLOOKUP(A223,'Updated Medical examination'!A222:J2557,4,0)</f>
        <v>5.12</v>
      </c>
      <c r="E223" s="47" t="str">
        <f>VLOOKUP(A223,'Updated Medical examination'!A222:J2557,6,0)</f>
        <v>No</v>
      </c>
      <c r="F223" s="47" t="str">
        <f>VLOOKUP(A223,'Updated Medical examination'!A222:J2557,7,0)</f>
        <v>No</v>
      </c>
      <c r="G223" s="47" t="str">
        <f>VLOOKUP(A223,'Updated Medical examination'!A222:J2557,8,0)</f>
        <v>No</v>
      </c>
      <c r="H223" s="47">
        <f>VLOOKUP(A223,'Updated Medical examination'!A222:J2557,9,0)</f>
        <v>1</v>
      </c>
      <c r="I223" s="47" t="str">
        <f>VLOOKUP(A223,'Updated Medical examination'!A222:J2557,10,0)</f>
        <v>Yes</v>
      </c>
      <c r="J223" s="47" t="str">
        <f>VLOOKUP(A223,'Updated Medical examination'!A222:J2557,3,0)</f>
        <v>Over Weight</v>
      </c>
      <c r="K223" s="47" t="str">
        <f>VLOOKUP(A223,'Updated Medical examination'!A222:J2557,5,0)</f>
        <v>Normal</v>
      </c>
      <c r="L223" s="54">
        <v>36151</v>
      </c>
      <c r="M223" s="59">
        <v>35147.53</v>
      </c>
      <c r="N223" s="55" t="s">
        <v>16</v>
      </c>
      <c r="O223" s="55" t="s">
        <v>16</v>
      </c>
      <c r="P223" s="55" t="s">
        <v>168</v>
      </c>
      <c r="Q223" s="55">
        <v>24</v>
      </c>
    </row>
    <row r="224" spans="1:17" ht="16.5" thickBot="1" x14ac:dyDescent="0.3">
      <c r="A224" s="58" t="s">
        <v>2150</v>
      </c>
      <c r="B224" s="47" t="s">
        <v>2823</v>
      </c>
      <c r="C224" s="47">
        <f>VLOOKUP(A224,'Updated Medical examination'!A223:J2558,2,FALSE)</f>
        <v>22.895</v>
      </c>
      <c r="D224" s="47">
        <f>VLOOKUP(A224,'Updated Medical examination'!A223:J2558,4,0)</f>
        <v>5.72</v>
      </c>
      <c r="E224" s="47" t="str">
        <f>VLOOKUP(A224,'Updated Medical examination'!A223:J2558,6,0)</f>
        <v>No</v>
      </c>
      <c r="F224" s="47" t="str">
        <f>VLOOKUP(A224,'Updated Medical examination'!A223:J2558,7,0)</f>
        <v>No</v>
      </c>
      <c r="G224" s="47" t="str">
        <f>VLOOKUP(A224,'Updated Medical examination'!A223:J2558,8,0)</f>
        <v>No</v>
      </c>
      <c r="H224" s="47">
        <f>VLOOKUP(A224,'Updated Medical examination'!A223:J2558,9,0)</f>
        <v>0</v>
      </c>
      <c r="I224" s="47" t="str">
        <f>VLOOKUP(A224,'Updated Medical examination'!A223:J2558,10,0)</f>
        <v>Yes</v>
      </c>
      <c r="J224" s="47" t="str">
        <f>VLOOKUP(A224,'Updated Medical examination'!A223:J2558,3,0)</f>
        <v>Healthy Weight</v>
      </c>
      <c r="K224" s="47" t="str">
        <f>VLOOKUP(A224,'Updated Medical examination'!A223:J2558,5,0)</f>
        <v>Prediabetes</v>
      </c>
      <c r="L224" s="54">
        <v>28305</v>
      </c>
      <c r="M224" s="59">
        <v>35069.370000000003</v>
      </c>
      <c r="N224" s="55" t="s">
        <v>16</v>
      </c>
      <c r="O224" s="55" t="s">
        <v>16</v>
      </c>
      <c r="P224" s="55" t="s">
        <v>356</v>
      </c>
      <c r="Q224" s="55">
        <v>45</v>
      </c>
    </row>
    <row r="225" spans="1:17" ht="16.5" thickBot="1" x14ac:dyDescent="0.3">
      <c r="A225" s="58" t="s">
        <v>2149</v>
      </c>
      <c r="B225" s="47" t="s">
        <v>2825</v>
      </c>
      <c r="C225" s="47">
        <f>VLOOKUP(A225,'Updated Medical examination'!A224:J2559,2,FALSE)</f>
        <v>34.06</v>
      </c>
      <c r="D225" s="47">
        <f>VLOOKUP(A225,'Updated Medical examination'!A224:J2559,4,0)</f>
        <v>11.83</v>
      </c>
      <c r="E225" s="47" t="str">
        <f>VLOOKUP(A225,'Updated Medical examination'!A224:J2559,6,0)</f>
        <v>Yes</v>
      </c>
      <c r="F225" s="47" t="str">
        <f>VLOOKUP(A225,'Updated Medical examination'!A224:J2559,7,0)</f>
        <v>No</v>
      </c>
      <c r="G225" s="47" t="str">
        <f>VLOOKUP(A225,'Updated Medical examination'!A224:J2559,8,0)</f>
        <v>No</v>
      </c>
      <c r="H225" s="47">
        <f>VLOOKUP(A225,'Updated Medical examination'!A224:J2559,9,0)</f>
        <v>1</v>
      </c>
      <c r="I225" s="47" t="str">
        <f>VLOOKUP(A225,'Updated Medical examination'!A224:J2559,10,0)</f>
        <v>Yes</v>
      </c>
      <c r="J225" s="47" t="str">
        <f>VLOOKUP(A225,'Updated Medical examination'!A224:J2559,3,0)</f>
        <v>Obesity</v>
      </c>
      <c r="K225" s="47" t="str">
        <f>VLOOKUP(A225,'Updated Medical examination'!A224:J2559,5,0)</f>
        <v>Above Diabetes</v>
      </c>
      <c r="L225" s="54">
        <v>27635</v>
      </c>
      <c r="M225" s="59">
        <v>35050.620000000003</v>
      </c>
      <c r="N225" s="55" t="s">
        <v>11</v>
      </c>
      <c r="O225" s="55" t="s">
        <v>16</v>
      </c>
      <c r="P225" s="55" t="s">
        <v>42</v>
      </c>
      <c r="Q225" s="55">
        <v>47</v>
      </c>
    </row>
    <row r="226" spans="1:17" ht="16.5" thickBot="1" x14ac:dyDescent="0.3">
      <c r="A226" s="58" t="s">
        <v>2148</v>
      </c>
      <c r="B226" s="47" t="s">
        <v>2555</v>
      </c>
      <c r="C226" s="47">
        <f>VLOOKUP(A226,'Updated Medical examination'!A225:J2560,2,FALSE)</f>
        <v>36.409999999999997</v>
      </c>
      <c r="D226" s="47">
        <f>VLOOKUP(A226,'Updated Medical examination'!A225:J2560,4,0)</f>
        <v>4.55</v>
      </c>
      <c r="E226" s="47" t="str">
        <f>VLOOKUP(A226,'Updated Medical examination'!A225:J2560,6,0)</f>
        <v>No</v>
      </c>
      <c r="F226" s="47" t="str">
        <f>VLOOKUP(A226,'Updated Medical examination'!A225:J2560,7,0)</f>
        <v>No</v>
      </c>
      <c r="G226" s="47" t="str">
        <f>VLOOKUP(A226,'Updated Medical examination'!A225:J2560,8,0)</f>
        <v>No</v>
      </c>
      <c r="H226" s="47">
        <f>VLOOKUP(A226,'Updated Medical examination'!A225:J2560,9,0)</f>
        <v>0</v>
      </c>
      <c r="I226" s="47" t="str">
        <f>VLOOKUP(A226,'Updated Medical examination'!A225:J2560,10,0)</f>
        <v>Yes</v>
      </c>
      <c r="J226" s="47" t="str">
        <f>VLOOKUP(A226,'Updated Medical examination'!A225:J2560,3,0)</f>
        <v>Obesity</v>
      </c>
      <c r="K226" s="47" t="str">
        <f>VLOOKUP(A226,'Updated Medical examination'!A225:J2560,5,0)</f>
        <v>Normal</v>
      </c>
      <c r="L226" s="54">
        <v>30137</v>
      </c>
      <c r="M226" s="59">
        <v>35000.730000000003</v>
      </c>
      <c r="N226" s="55" t="s">
        <v>11</v>
      </c>
      <c r="O226" s="55" t="s">
        <v>12</v>
      </c>
      <c r="P226" s="55" t="s">
        <v>42</v>
      </c>
      <c r="Q226" s="55">
        <v>40</v>
      </c>
    </row>
    <row r="227" spans="1:17" ht="16.5" thickBot="1" x14ac:dyDescent="0.3">
      <c r="A227" s="58" t="s">
        <v>2147</v>
      </c>
      <c r="B227" s="47" t="s">
        <v>2827</v>
      </c>
      <c r="C227" s="47">
        <f>VLOOKUP(A227,'Updated Medical examination'!A226:J2561,2,FALSE)</f>
        <v>52.3</v>
      </c>
      <c r="D227" s="47">
        <f>VLOOKUP(A227,'Updated Medical examination'!A226:J2561,4,0)</f>
        <v>4.87</v>
      </c>
      <c r="E227" s="47" t="str">
        <f>VLOOKUP(A227,'Updated Medical examination'!A226:J2561,6,0)</f>
        <v>Yes</v>
      </c>
      <c r="F227" s="47" t="str">
        <f>VLOOKUP(A227,'Updated Medical examination'!A226:J2561,7,0)</f>
        <v>No</v>
      </c>
      <c r="G227" s="47" t="str">
        <f>VLOOKUP(A227,'Updated Medical examination'!A226:J2561,8,0)</f>
        <v>Yes</v>
      </c>
      <c r="H227" s="47">
        <f>VLOOKUP(A227,'Updated Medical examination'!A226:J2561,9,0)</f>
        <v>1</v>
      </c>
      <c r="I227" s="47" t="str">
        <f>VLOOKUP(A227,'Updated Medical examination'!A226:J2561,10,0)</f>
        <v>Yes</v>
      </c>
      <c r="J227" s="47" t="str">
        <f>VLOOKUP(A227,'Updated Medical examination'!A226:J2561,3,0)</f>
        <v>Obesity</v>
      </c>
      <c r="K227" s="47" t="str">
        <f>VLOOKUP(A227,'Updated Medical examination'!A226:J2561,5,0)</f>
        <v>Normal</v>
      </c>
      <c r="L227" s="54">
        <v>35664</v>
      </c>
      <c r="M227" s="59">
        <v>34979.86</v>
      </c>
      <c r="N227" s="55" t="s">
        <v>11</v>
      </c>
      <c r="O227" s="55" t="s">
        <v>11</v>
      </c>
      <c r="P227" s="55" t="s">
        <v>42</v>
      </c>
      <c r="Q227" s="55">
        <v>25</v>
      </c>
    </row>
    <row r="228" spans="1:17" ht="16.5" thickBot="1" x14ac:dyDescent="0.3">
      <c r="A228" s="58" t="s">
        <v>2146</v>
      </c>
      <c r="B228" s="47" t="s">
        <v>2829</v>
      </c>
      <c r="C228" s="47">
        <f>VLOOKUP(A228,'Updated Medical examination'!A227:J2562,2,FALSE)</f>
        <v>52.66</v>
      </c>
      <c r="D228" s="47">
        <f>VLOOKUP(A228,'Updated Medical examination'!A227:J2562,4,0)</f>
        <v>4.45</v>
      </c>
      <c r="E228" s="47" t="str">
        <f>VLOOKUP(A228,'Updated Medical examination'!A227:J2562,6,0)</f>
        <v>No</v>
      </c>
      <c r="F228" s="47" t="str">
        <f>VLOOKUP(A228,'Updated Medical examination'!A227:J2562,7,0)</f>
        <v>No</v>
      </c>
      <c r="G228" s="47" t="str">
        <f>VLOOKUP(A228,'Updated Medical examination'!A227:J2562,8,0)</f>
        <v>No</v>
      </c>
      <c r="H228" s="47">
        <f>VLOOKUP(A228,'Updated Medical examination'!A227:J2562,9,0)</f>
        <v>1</v>
      </c>
      <c r="I228" s="47" t="str">
        <f>VLOOKUP(A228,'Updated Medical examination'!A227:J2562,10,0)</f>
        <v>Yes</v>
      </c>
      <c r="J228" s="47" t="str">
        <f>VLOOKUP(A228,'Updated Medical examination'!A227:J2562,3,0)</f>
        <v>Obesity</v>
      </c>
      <c r="K228" s="47" t="str">
        <f>VLOOKUP(A228,'Updated Medical examination'!A227:J2562,5,0)</f>
        <v>Normal</v>
      </c>
      <c r="L228" s="54">
        <v>36029</v>
      </c>
      <c r="M228" s="59">
        <v>34976.42</v>
      </c>
      <c r="N228" s="55" t="s">
        <v>11</v>
      </c>
      <c r="O228" s="55" t="s">
        <v>16</v>
      </c>
      <c r="P228" s="55" t="s">
        <v>42</v>
      </c>
      <c r="Q228" s="55">
        <v>24</v>
      </c>
    </row>
    <row r="229" spans="1:17" ht="16.5" thickBot="1" x14ac:dyDescent="0.3">
      <c r="A229" s="58" t="s">
        <v>2145</v>
      </c>
      <c r="B229" s="47" t="s">
        <v>2831</v>
      </c>
      <c r="C229" s="47">
        <f>VLOOKUP(A229,'Updated Medical examination'!A228:J2563,2,FALSE)</f>
        <v>29.57</v>
      </c>
      <c r="D229" s="47">
        <f>VLOOKUP(A229,'Updated Medical examination'!A228:J2563,4,0)</f>
        <v>9.42</v>
      </c>
      <c r="E229" s="47" t="str">
        <f>VLOOKUP(A229,'Updated Medical examination'!A228:J2563,6,0)</f>
        <v>Yes</v>
      </c>
      <c r="F229" s="47" t="str">
        <f>VLOOKUP(A229,'Updated Medical examination'!A228:J2563,7,0)</f>
        <v>No</v>
      </c>
      <c r="G229" s="47" t="str">
        <f>VLOOKUP(A229,'Updated Medical examination'!A228:J2563,8,0)</f>
        <v>No</v>
      </c>
      <c r="H229" s="47">
        <f>VLOOKUP(A229,'Updated Medical examination'!A228:J2563,9,0)</f>
        <v>0</v>
      </c>
      <c r="I229" s="47" t="str">
        <f>VLOOKUP(A229,'Updated Medical examination'!A228:J2563,10,0)</f>
        <v>Yes</v>
      </c>
      <c r="J229" s="47" t="str">
        <f>VLOOKUP(A229,'Updated Medical examination'!A228:J2563,3,0)</f>
        <v>Over Weight</v>
      </c>
      <c r="K229" s="47" t="str">
        <f>VLOOKUP(A229,'Updated Medical examination'!A228:J2563,5,0)</f>
        <v>Above Diabetes</v>
      </c>
      <c r="L229" s="54">
        <v>24752</v>
      </c>
      <c r="M229" s="59">
        <v>34975.68</v>
      </c>
      <c r="N229" s="55" t="s">
        <v>11</v>
      </c>
      <c r="O229" s="55" t="s">
        <v>11</v>
      </c>
      <c r="P229" s="55" t="s">
        <v>42</v>
      </c>
      <c r="Q229" s="55">
        <v>55</v>
      </c>
    </row>
    <row r="230" spans="1:17" ht="16.5" thickBot="1" x14ac:dyDescent="0.3">
      <c r="A230" s="58" t="s">
        <v>2144</v>
      </c>
      <c r="B230" s="47" t="s">
        <v>2833</v>
      </c>
      <c r="C230" s="47">
        <f>VLOOKUP(A230,'Updated Medical examination'!A229:J2564,2,FALSE)</f>
        <v>36.99</v>
      </c>
      <c r="D230" s="47">
        <f>VLOOKUP(A230,'Updated Medical examination'!A229:J2564,4,0)</f>
        <v>5.37</v>
      </c>
      <c r="E230" s="47" t="str">
        <f>VLOOKUP(A230,'Updated Medical examination'!A229:J2564,6,0)</f>
        <v>Yes</v>
      </c>
      <c r="F230" s="47" t="str">
        <f>VLOOKUP(A230,'Updated Medical examination'!A229:J2564,7,0)</f>
        <v>No</v>
      </c>
      <c r="G230" s="47" t="str">
        <f>VLOOKUP(A230,'Updated Medical examination'!A229:J2564,8,0)</f>
        <v>Yes</v>
      </c>
      <c r="H230" s="47">
        <f>VLOOKUP(A230,'Updated Medical examination'!A229:J2564,9,0)</f>
        <v>1</v>
      </c>
      <c r="I230" s="47" t="str">
        <f>VLOOKUP(A230,'Updated Medical examination'!A229:J2564,10,0)</f>
        <v>Yes</v>
      </c>
      <c r="J230" s="47" t="str">
        <f>VLOOKUP(A230,'Updated Medical examination'!A229:J2564,3,0)</f>
        <v>Obesity</v>
      </c>
      <c r="K230" s="47" t="str">
        <f>VLOOKUP(A230,'Updated Medical examination'!A229:J2564,5,0)</f>
        <v>Normal</v>
      </c>
      <c r="L230" s="54">
        <v>30526</v>
      </c>
      <c r="M230" s="59">
        <v>34940.61</v>
      </c>
      <c r="N230" s="55" t="s">
        <v>11</v>
      </c>
      <c r="O230" s="55" t="s">
        <v>12</v>
      </c>
      <c r="P230" s="55" t="s">
        <v>42</v>
      </c>
      <c r="Q230" s="55">
        <v>39</v>
      </c>
    </row>
    <row r="231" spans="1:17" ht="16.5" thickBot="1" x14ac:dyDescent="0.3">
      <c r="A231" s="58" t="s">
        <v>2143</v>
      </c>
      <c r="B231" s="47" t="s">
        <v>2835</v>
      </c>
      <c r="C231" s="47">
        <f>VLOOKUP(A231,'Updated Medical examination'!A230:J2565,2,FALSE)</f>
        <v>31.4</v>
      </c>
      <c r="D231" s="47">
        <f>VLOOKUP(A231,'Updated Medical examination'!A230:J2565,4,0)</f>
        <v>4.5999999999999996</v>
      </c>
      <c r="E231" s="47" t="str">
        <f>VLOOKUP(A231,'Updated Medical examination'!A230:J2565,6,0)</f>
        <v>Yes</v>
      </c>
      <c r="F231" s="47" t="str">
        <f>VLOOKUP(A231,'Updated Medical examination'!A230:J2565,7,0)</f>
        <v>No</v>
      </c>
      <c r="G231" s="47" t="str">
        <f>VLOOKUP(A231,'Updated Medical examination'!A230:J2565,8,0)</f>
        <v>No</v>
      </c>
      <c r="H231" s="47">
        <f>VLOOKUP(A231,'Updated Medical examination'!A230:J2565,9,0)</f>
        <v>1</v>
      </c>
      <c r="I231" s="47" t="str">
        <f>VLOOKUP(A231,'Updated Medical examination'!A230:J2565,10,0)</f>
        <v>Yes</v>
      </c>
      <c r="J231" s="47" t="str">
        <f>VLOOKUP(A231,'Updated Medical examination'!A230:J2565,3,0)</f>
        <v>Obesity</v>
      </c>
      <c r="K231" s="47" t="str">
        <f>VLOOKUP(A231,'Updated Medical examination'!A230:J2565,5,0)</f>
        <v>Normal</v>
      </c>
      <c r="L231" s="54">
        <v>34989</v>
      </c>
      <c r="M231" s="59">
        <v>34838.870000000003</v>
      </c>
      <c r="N231" s="55" t="s">
        <v>11</v>
      </c>
      <c r="O231" s="55" t="s">
        <v>12</v>
      </c>
      <c r="P231" s="55" t="s">
        <v>42</v>
      </c>
      <c r="Q231" s="55">
        <v>27</v>
      </c>
    </row>
    <row r="232" spans="1:17" ht="16.5" thickBot="1" x14ac:dyDescent="0.3">
      <c r="A232" s="58" t="s">
        <v>2142</v>
      </c>
      <c r="B232" s="47" t="s">
        <v>2837</v>
      </c>
      <c r="C232" s="47">
        <f>VLOOKUP(A232,'Updated Medical examination'!A231:J2566,2,FALSE)</f>
        <v>34.9</v>
      </c>
      <c r="D232" s="47">
        <f>VLOOKUP(A232,'Updated Medical examination'!A231:J2566,4,0)</f>
        <v>6.22</v>
      </c>
      <c r="E232" s="47" t="str">
        <f>VLOOKUP(A232,'Updated Medical examination'!A231:J2566,6,0)</f>
        <v>No</v>
      </c>
      <c r="F232" s="47" t="str">
        <f>VLOOKUP(A232,'Updated Medical examination'!A231:J2566,7,0)</f>
        <v>No</v>
      </c>
      <c r="G232" s="47" t="str">
        <f>VLOOKUP(A232,'Updated Medical examination'!A231:J2566,8,0)</f>
        <v>Yes</v>
      </c>
      <c r="H232" s="47">
        <f>VLOOKUP(A232,'Updated Medical examination'!A231:J2566,9,0)</f>
        <v>1</v>
      </c>
      <c r="I232" s="47" t="str">
        <f>VLOOKUP(A232,'Updated Medical examination'!A231:J2566,10,0)</f>
        <v>Yes</v>
      </c>
      <c r="J232" s="47" t="str">
        <f>VLOOKUP(A232,'Updated Medical examination'!A231:J2566,3,0)</f>
        <v>Obesity</v>
      </c>
      <c r="K232" s="47" t="str">
        <f>VLOOKUP(A232,'Updated Medical examination'!A231:J2566,5,0)</f>
        <v>Prediabetes</v>
      </c>
      <c r="L232" s="54">
        <v>37881</v>
      </c>
      <c r="M232" s="59">
        <v>34828.65</v>
      </c>
      <c r="N232" s="55" t="s">
        <v>16</v>
      </c>
      <c r="O232" s="55" t="s">
        <v>12</v>
      </c>
      <c r="P232" s="55" t="s">
        <v>42</v>
      </c>
      <c r="Q232" s="55">
        <v>19</v>
      </c>
    </row>
    <row r="233" spans="1:17" ht="16.5" thickBot="1" x14ac:dyDescent="0.3">
      <c r="A233" s="58" t="s">
        <v>2141</v>
      </c>
      <c r="B233" s="47" t="s">
        <v>2839</v>
      </c>
      <c r="C233" s="47">
        <f>VLOOKUP(A233,'Updated Medical examination'!A232:J2567,2,FALSE)</f>
        <v>31.13</v>
      </c>
      <c r="D233" s="47">
        <f>VLOOKUP(A233,'Updated Medical examination'!A232:J2567,4,0)</f>
        <v>4.5199999999999996</v>
      </c>
      <c r="E233" s="47" t="str">
        <f>VLOOKUP(A233,'Updated Medical examination'!A232:J2567,6,0)</f>
        <v>Yes</v>
      </c>
      <c r="F233" s="47" t="str">
        <f>VLOOKUP(A233,'Updated Medical examination'!A232:J2567,7,0)</f>
        <v>No</v>
      </c>
      <c r="G233" s="47" t="str">
        <f>VLOOKUP(A233,'Updated Medical examination'!A232:J2567,8,0)</f>
        <v>No</v>
      </c>
      <c r="H233" s="47">
        <f>VLOOKUP(A233,'Updated Medical examination'!A232:J2567,9,0)</f>
        <v>1</v>
      </c>
      <c r="I233" s="47" t="str">
        <f>VLOOKUP(A233,'Updated Medical examination'!A232:J2567,10,0)</f>
        <v>Yes</v>
      </c>
      <c r="J233" s="47" t="str">
        <f>VLOOKUP(A233,'Updated Medical examination'!A232:J2567,3,0)</f>
        <v>Obesity</v>
      </c>
      <c r="K233" s="47" t="str">
        <f>VLOOKUP(A233,'Updated Medical examination'!A232:J2567,5,0)</f>
        <v>Normal</v>
      </c>
      <c r="L233" s="54">
        <v>35060</v>
      </c>
      <c r="M233" s="59">
        <v>34806.47</v>
      </c>
      <c r="N233" s="55" t="s">
        <v>16</v>
      </c>
      <c r="O233" s="55" t="s">
        <v>11</v>
      </c>
      <c r="P233" s="55" t="s">
        <v>13</v>
      </c>
      <c r="Q233" s="55">
        <v>27</v>
      </c>
    </row>
    <row r="234" spans="1:17" ht="16.5" thickBot="1" x14ac:dyDescent="0.3">
      <c r="A234" s="58" t="s">
        <v>2140</v>
      </c>
      <c r="B234" s="47" t="s">
        <v>2841</v>
      </c>
      <c r="C234" s="47">
        <f>VLOOKUP(A234,'Updated Medical examination'!A233:J2568,2,FALSE)</f>
        <v>34.799999999999997</v>
      </c>
      <c r="D234" s="47">
        <f>VLOOKUP(A234,'Updated Medical examination'!A233:J2568,4,0)</f>
        <v>6.18</v>
      </c>
      <c r="E234" s="47" t="str">
        <f>VLOOKUP(A234,'Updated Medical examination'!A233:J2568,6,0)</f>
        <v>No</v>
      </c>
      <c r="F234" s="47" t="str">
        <f>VLOOKUP(A234,'Updated Medical examination'!A233:J2568,7,0)</f>
        <v>No</v>
      </c>
      <c r="G234" s="47" t="str">
        <f>VLOOKUP(A234,'Updated Medical examination'!A233:J2568,8,0)</f>
        <v>Yes</v>
      </c>
      <c r="H234" s="47">
        <f>VLOOKUP(A234,'Updated Medical examination'!A233:J2568,9,0)</f>
        <v>1</v>
      </c>
      <c r="I234" s="47" t="str">
        <f>VLOOKUP(A234,'Updated Medical examination'!A233:J2568,10,0)</f>
        <v>Yes</v>
      </c>
      <c r="J234" s="47" t="str">
        <f>VLOOKUP(A234,'Updated Medical examination'!A233:J2568,3,0)</f>
        <v>Obesity</v>
      </c>
      <c r="K234" s="47" t="str">
        <f>VLOOKUP(A234,'Updated Medical examination'!A233:J2568,5,0)</f>
        <v>Prediabetes</v>
      </c>
      <c r="L234" s="54">
        <v>37805</v>
      </c>
      <c r="M234" s="59">
        <v>34779.620000000003</v>
      </c>
      <c r="N234" s="55" t="s">
        <v>16</v>
      </c>
      <c r="O234" s="55" t="s">
        <v>11</v>
      </c>
      <c r="P234" s="55" t="s">
        <v>42</v>
      </c>
      <c r="Q234" s="55">
        <v>19</v>
      </c>
    </row>
    <row r="235" spans="1:17" ht="16.5" thickBot="1" x14ac:dyDescent="0.3">
      <c r="A235" s="58" t="s">
        <v>2139</v>
      </c>
      <c r="B235" s="47" t="s">
        <v>2843</v>
      </c>
      <c r="C235" s="47">
        <f>VLOOKUP(A235,'Updated Medical examination'!A234:J2569,2,FALSE)</f>
        <v>31.68</v>
      </c>
      <c r="D235" s="47">
        <f>VLOOKUP(A235,'Updated Medical examination'!A234:J2569,4,0)</f>
        <v>4.4000000000000004</v>
      </c>
      <c r="E235" s="47" t="str">
        <f>VLOOKUP(A235,'Updated Medical examination'!A234:J2569,6,0)</f>
        <v>No</v>
      </c>
      <c r="F235" s="47" t="str">
        <f>VLOOKUP(A235,'Updated Medical examination'!A234:J2569,7,0)</f>
        <v>No</v>
      </c>
      <c r="G235" s="47" t="str">
        <f>VLOOKUP(A235,'Updated Medical examination'!A234:J2569,8,0)</f>
        <v>No</v>
      </c>
      <c r="H235" s="47">
        <f>VLOOKUP(A235,'Updated Medical examination'!A234:J2569,9,0)</f>
        <v>0</v>
      </c>
      <c r="I235" s="47" t="str">
        <f>VLOOKUP(A235,'Updated Medical examination'!A234:J2569,10,0)</f>
        <v>Yes</v>
      </c>
      <c r="J235" s="47" t="str">
        <f>VLOOKUP(A235,'Updated Medical examination'!A234:J2569,3,0)</f>
        <v>Obesity</v>
      </c>
      <c r="K235" s="47" t="str">
        <f>VLOOKUP(A235,'Updated Medical examination'!A234:J2569,5,0)</f>
        <v>Normal</v>
      </c>
      <c r="L235" s="54">
        <v>34522</v>
      </c>
      <c r="M235" s="59">
        <v>34672.15</v>
      </c>
      <c r="N235" s="55" t="s">
        <v>16</v>
      </c>
      <c r="O235" s="55" t="s">
        <v>12</v>
      </c>
      <c r="P235" s="55" t="s">
        <v>13</v>
      </c>
      <c r="Q235" s="55">
        <v>28</v>
      </c>
    </row>
    <row r="236" spans="1:17" ht="16.5" thickBot="1" x14ac:dyDescent="0.3">
      <c r="A236" s="58" t="s">
        <v>2138</v>
      </c>
      <c r="B236" s="47" t="s">
        <v>2831</v>
      </c>
      <c r="C236" s="47">
        <f>VLOOKUP(A236,'Updated Medical examination'!A235:J2570,2,FALSE)</f>
        <v>33.534999999999997</v>
      </c>
      <c r="D236" s="47">
        <f>VLOOKUP(A236,'Updated Medical examination'!A235:J2570,4,0)</f>
        <v>6.23</v>
      </c>
      <c r="E236" s="47" t="str">
        <f>VLOOKUP(A236,'Updated Medical examination'!A235:J2570,6,0)</f>
        <v>No</v>
      </c>
      <c r="F236" s="47" t="str">
        <f>VLOOKUP(A236,'Updated Medical examination'!A235:J2570,7,0)</f>
        <v>yes</v>
      </c>
      <c r="G236" s="47" t="str">
        <f>VLOOKUP(A236,'Updated Medical examination'!A235:J2570,8,0)</f>
        <v>No</v>
      </c>
      <c r="H236" s="47">
        <f>VLOOKUP(A236,'Updated Medical examination'!A235:J2570,9,0)</f>
        <v>1</v>
      </c>
      <c r="I236" s="47" t="str">
        <f>VLOOKUP(A236,'Updated Medical examination'!A235:J2570,10,0)</f>
        <v>Yes</v>
      </c>
      <c r="J236" s="47" t="str">
        <f>VLOOKUP(A236,'Updated Medical examination'!A235:J2570,3,0)</f>
        <v>Obesity</v>
      </c>
      <c r="K236" s="47" t="str">
        <f>VLOOKUP(A236,'Updated Medical examination'!A235:J2570,5,0)</f>
        <v>Prediabetes</v>
      </c>
      <c r="L236" s="54">
        <v>38269</v>
      </c>
      <c r="M236" s="59">
        <v>34617.839999999997</v>
      </c>
      <c r="N236" s="55" t="s">
        <v>16</v>
      </c>
      <c r="O236" s="55" t="s">
        <v>12</v>
      </c>
      <c r="P236" s="55" t="s">
        <v>168</v>
      </c>
      <c r="Q236" s="55">
        <v>18</v>
      </c>
    </row>
    <row r="237" spans="1:17" ht="16.5" thickBot="1" x14ac:dyDescent="0.3">
      <c r="A237" s="58" t="s">
        <v>2137</v>
      </c>
      <c r="B237" s="47" t="s">
        <v>2845</v>
      </c>
      <c r="C237" s="47">
        <f>VLOOKUP(A237,'Updated Medical examination'!A236:J2571,2,FALSE)</f>
        <v>31.92</v>
      </c>
      <c r="D237" s="47">
        <f>VLOOKUP(A237,'Updated Medical examination'!A236:J2571,4,0)</f>
        <v>5.33</v>
      </c>
      <c r="E237" s="47" t="str">
        <f>VLOOKUP(A237,'Updated Medical examination'!A236:J2571,6,0)</f>
        <v>Yes</v>
      </c>
      <c r="F237" s="47" t="str">
        <f>VLOOKUP(A237,'Updated Medical examination'!A236:J2571,7,0)</f>
        <v>No</v>
      </c>
      <c r="G237" s="47" t="str">
        <f>VLOOKUP(A237,'Updated Medical examination'!A236:J2571,8,0)</f>
        <v>No</v>
      </c>
      <c r="H237" s="47">
        <f>VLOOKUP(A237,'Updated Medical examination'!A236:J2571,9,0)</f>
        <v>0</v>
      </c>
      <c r="I237" s="47" t="str">
        <f>VLOOKUP(A237,'Updated Medical examination'!A236:J2571,10,0)</f>
        <v>Yes</v>
      </c>
      <c r="J237" s="47" t="str">
        <f>VLOOKUP(A237,'Updated Medical examination'!A236:J2571,3,0)</f>
        <v>Obesity</v>
      </c>
      <c r="K237" s="47" t="str">
        <f>VLOOKUP(A237,'Updated Medical examination'!A236:J2571,5,0)</f>
        <v>Normal</v>
      </c>
      <c r="L237" s="54">
        <v>28089</v>
      </c>
      <c r="M237" s="59">
        <v>34543.39</v>
      </c>
      <c r="N237" s="55" t="s">
        <v>11</v>
      </c>
      <c r="O237" s="55" t="s">
        <v>12</v>
      </c>
      <c r="P237" s="55" t="s">
        <v>42</v>
      </c>
      <c r="Q237" s="55">
        <v>46</v>
      </c>
    </row>
    <row r="238" spans="1:17" ht="16.5" thickBot="1" x14ac:dyDescent="0.3">
      <c r="A238" s="58" t="s">
        <v>2136</v>
      </c>
      <c r="B238" s="47" t="s">
        <v>2847</v>
      </c>
      <c r="C238" s="47">
        <f>VLOOKUP(A238,'Updated Medical examination'!A237:J2572,2,FALSE)</f>
        <v>32.700000000000003</v>
      </c>
      <c r="D238" s="47">
        <f>VLOOKUP(A238,'Updated Medical examination'!A237:J2572,4,0)</f>
        <v>4.09</v>
      </c>
      <c r="E238" s="47" t="str">
        <f>VLOOKUP(A238,'Updated Medical examination'!A237:J2572,6,0)</f>
        <v>No</v>
      </c>
      <c r="F238" s="47" t="str">
        <f>VLOOKUP(A238,'Updated Medical examination'!A237:J2572,7,0)</f>
        <v>No</v>
      </c>
      <c r="G238" s="47" t="str">
        <f>VLOOKUP(A238,'Updated Medical examination'!A237:J2572,8,0)</f>
        <v>No</v>
      </c>
      <c r="H238" s="47">
        <f>VLOOKUP(A238,'Updated Medical examination'!A237:J2572,9,0)</f>
        <v>1</v>
      </c>
      <c r="I238" s="47" t="str">
        <f>VLOOKUP(A238,'Updated Medical examination'!A237:J2572,10,0)</f>
        <v>Yes</v>
      </c>
      <c r="J238" s="47" t="str">
        <f>VLOOKUP(A238,'Updated Medical examination'!A237:J2572,3,0)</f>
        <v>Obesity</v>
      </c>
      <c r="K238" s="47" t="str">
        <f>VLOOKUP(A238,'Updated Medical examination'!A237:J2572,5,0)</f>
        <v>Normal</v>
      </c>
      <c r="L238" s="54">
        <v>35970</v>
      </c>
      <c r="M238" s="59">
        <v>34472.839999999997</v>
      </c>
      <c r="N238" s="55" t="s">
        <v>16</v>
      </c>
      <c r="O238" s="55" t="s">
        <v>12</v>
      </c>
      <c r="P238" s="55" t="s">
        <v>42</v>
      </c>
      <c r="Q238" s="55">
        <v>24</v>
      </c>
    </row>
    <row r="239" spans="1:17" ht="16.5" thickBot="1" x14ac:dyDescent="0.3">
      <c r="A239" s="58" t="s">
        <v>2135</v>
      </c>
      <c r="B239" s="47" t="s">
        <v>2849</v>
      </c>
      <c r="C239" s="47">
        <f>VLOOKUP(A239,'Updated Medical examination'!A238:J2573,2,FALSE)</f>
        <v>41.25</v>
      </c>
      <c r="D239" s="47">
        <f>VLOOKUP(A239,'Updated Medical examination'!A238:J2573,4,0)</f>
        <v>5.19</v>
      </c>
      <c r="E239" s="47" t="str">
        <f>VLOOKUP(A239,'Updated Medical examination'!A238:J2573,6,0)</f>
        <v>No</v>
      </c>
      <c r="F239" s="47" t="str">
        <f>VLOOKUP(A239,'Updated Medical examination'!A238:J2573,7,0)</f>
        <v>No</v>
      </c>
      <c r="G239" s="47" t="str">
        <f>VLOOKUP(A239,'Updated Medical examination'!A238:J2573,8,0)</f>
        <v>No</v>
      </c>
      <c r="H239" s="47">
        <f>VLOOKUP(A239,'Updated Medical examination'!A238:J2573,9,0)</f>
        <v>0</v>
      </c>
      <c r="I239" s="47" t="str">
        <f>VLOOKUP(A239,'Updated Medical examination'!A238:J2573,10,0)</f>
        <v>Yes</v>
      </c>
      <c r="J239" s="47" t="str">
        <f>VLOOKUP(A239,'Updated Medical examination'!A238:J2573,3,0)</f>
        <v>Obesity</v>
      </c>
      <c r="K239" s="47" t="str">
        <f>VLOOKUP(A239,'Updated Medical examination'!A238:J2573,5,0)</f>
        <v>Normal</v>
      </c>
      <c r="L239" s="54">
        <v>33140</v>
      </c>
      <c r="M239" s="59">
        <v>34456.269999999997</v>
      </c>
      <c r="N239" s="55" t="s">
        <v>16</v>
      </c>
      <c r="O239" s="55" t="s">
        <v>11</v>
      </c>
      <c r="P239" s="55" t="s">
        <v>42</v>
      </c>
      <c r="Q239" s="55">
        <v>32</v>
      </c>
    </row>
    <row r="240" spans="1:17" ht="16.5" thickBot="1" x14ac:dyDescent="0.3">
      <c r="A240" s="58" t="s">
        <v>2134</v>
      </c>
      <c r="B240" s="47" t="s">
        <v>2851</v>
      </c>
      <c r="C240" s="47">
        <f>VLOOKUP(A240,'Updated Medical examination'!A239:J2574,2,FALSE)</f>
        <v>33.11</v>
      </c>
      <c r="D240" s="47">
        <f>VLOOKUP(A240,'Updated Medical examination'!A239:J2574,4,0)</f>
        <v>4.12</v>
      </c>
      <c r="E240" s="47" t="str">
        <f>VLOOKUP(A240,'Updated Medical examination'!A239:J2574,6,0)</f>
        <v>No</v>
      </c>
      <c r="F240" s="47" t="str">
        <f>VLOOKUP(A240,'Updated Medical examination'!A239:J2574,7,0)</f>
        <v>No</v>
      </c>
      <c r="G240" s="47" t="str">
        <f>VLOOKUP(A240,'Updated Medical examination'!A239:J2574,8,0)</f>
        <v>Yes</v>
      </c>
      <c r="H240" s="47">
        <f>VLOOKUP(A240,'Updated Medical examination'!A239:J2574,9,0)</f>
        <v>1</v>
      </c>
      <c r="I240" s="47" t="str">
        <f>VLOOKUP(A240,'Updated Medical examination'!A239:J2574,10,0)</f>
        <v>Yes</v>
      </c>
      <c r="J240" s="47" t="str">
        <f>VLOOKUP(A240,'Updated Medical examination'!A239:J2574,3,0)</f>
        <v>Obesity</v>
      </c>
      <c r="K240" s="47" t="str">
        <f>VLOOKUP(A240,'Updated Medical examination'!A239:J2574,5,0)</f>
        <v>Normal</v>
      </c>
      <c r="L240" s="54">
        <v>37899</v>
      </c>
      <c r="M240" s="59">
        <v>34439.86</v>
      </c>
      <c r="N240" s="55" t="s">
        <v>11</v>
      </c>
      <c r="O240" s="55" t="s">
        <v>16</v>
      </c>
      <c r="P240" s="55" t="s">
        <v>13</v>
      </c>
      <c r="Q240" s="55">
        <v>19</v>
      </c>
    </row>
    <row r="241" spans="1:17" ht="16.5" thickBot="1" x14ac:dyDescent="0.3">
      <c r="A241" s="58" t="s">
        <v>2133</v>
      </c>
      <c r="B241" s="47" t="s">
        <v>2853</v>
      </c>
      <c r="C241" s="47">
        <f>VLOOKUP(A241,'Updated Medical examination'!A240:J2575,2,FALSE)</f>
        <v>36.159999999999997</v>
      </c>
      <c r="D241" s="47">
        <f>VLOOKUP(A241,'Updated Medical examination'!A240:J2575,4,0)</f>
        <v>5.0999999999999996</v>
      </c>
      <c r="E241" s="47" t="str">
        <f>VLOOKUP(A241,'Updated Medical examination'!A240:J2575,6,0)</f>
        <v>No</v>
      </c>
      <c r="F241" s="47" t="str">
        <f>VLOOKUP(A241,'Updated Medical examination'!A240:J2575,7,0)</f>
        <v>No</v>
      </c>
      <c r="G241" s="47" t="str">
        <f>VLOOKUP(A241,'Updated Medical examination'!A240:J2575,8,0)</f>
        <v>No</v>
      </c>
      <c r="H241" s="47">
        <f>VLOOKUP(A241,'Updated Medical examination'!A240:J2575,9,0)</f>
        <v>1</v>
      </c>
      <c r="I241" s="47" t="str">
        <f>VLOOKUP(A241,'Updated Medical examination'!A240:J2575,10,0)</f>
        <v>Yes</v>
      </c>
      <c r="J241" s="47" t="str">
        <f>VLOOKUP(A241,'Updated Medical examination'!A240:J2575,3,0)</f>
        <v>Obesity</v>
      </c>
      <c r="K241" s="47" t="str">
        <f>VLOOKUP(A241,'Updated Medical examination'!A240:J2575,5,0)</f>
        <v>Normal</v>
      </c>
      <c r="L241" s="54">
        <v>30956</v>
      </c>
      <c r="M241" s="59">
        <v>34402.22</v>
      </c>
      <c r="N241" s="55" t="s">
        <v>11</v>
      </c>
      <c r="O241" s="55" t="s">
        <v>12</v>
      </c>
      <c r="P241" s="55" t="s">
        <v>42</v>
      </c>
      <c r="Q241" s="55">
        <v>38</v>
      </c>
    </row>
    <row r="242" spans="1:17" ht="16.5" thickBot="1" x14ac:dyDescent="0.3">
      <c r="A242" s="58" t="s">
        <v>2132</v>
      </c>
      <c r="B242" s="47" t="s">
        <v>2855</v>
      </c>
      <c r="C242" s="47">
        <f>VLOOKUP(A242,'Updated Medical examination'!A241:J2576,2,FALSE)</f>
        <v>33.72</v>
      </c>
      <c r="D242" s="47">
        <f>VLOOKUP(A242,'Updated Medical examination'!A241:J2576,4,0)</f>
        <v>6.21</v>
      </c>
      <c r="E242" s="47" t="str">
        <f>VLOOKUP(A242,'Updated Medical examination'!A241:J2576,6,0)</f>
        <v>Yes</v>
      </c>
      <c r="F242" s="47" t="str">
        <f>VLOOKUP(A242,'Updated Medical examination'!A241:J2576,7,0)</f>
        <v>No</v>
      </c>
      <c r="G242" s="47" t="str">
        <f>VLOOKUP(A242,'Updated Medical examination'!A241:J2576,8,0)</f>
        <v>Yes</v>
      </c>
      <c r="H242" s="47">
        <f>VLOOKUP(A242,'Updated Medical examination'!A241:J2576,9,0)</f>
        <v>1</v>
      </c>
      <c r="I242" s="47" t="str">
        <f>VLOOKUP(A242,'Updated Medical examination'!A241:J2576,10,0)</f>
        <v>Yes</v>
      </c>
      <c r="J242" s="47" t="str">
        <f>VLOOKUP(A242,'Updated Medical examination'!A241:J2576,3,0)</f>
        <v>Obesity</v>
      </c>
      <c r="K242" s="47" t="str">
        <f>VLOOKUP(A242,'Updated Medical examination'!A241:J2576,5,0)</f>
        <v>Prediabetes</v>
      </c>
      <c r="L242" s="54">
        <v>30591</v>
      </c>
      <c r="M242" s="59">
        <v>34307.22</v>
      </c>
      <c r="N242" s="55" t="s">
        <v>11</v>
      </c>
      <c r="O242" s="55" t="s">
        <v>11</v>
      </c>
      <c r="P242" s="55" t="s">
        <v>23</v>
      </c>
      <c r="Q242" s="55">
        <v>39</v>
      </c>
    </row>
    <row r="243" spans="1:17" ht="16.5" thickBot="1" x14ac:dyDescent="0.3">
      <c r="A243" s="58" t="s">
        <v>2130</v>
      </c>
      <c r="B243" s="47" t="s">
        <v>2857</v>
      </c>
      <c r="C243" s="47">
        <f>VLOOKUP(A243,'Updated Medical examination'!A242:J2577,2,FALSE)</f>
        <v>37.74</v>
      </c>
      <c r="D243" s="47">
        <f>VLOOKUP(A243,'Updated Medical examination'!A242:J2577,4,0)</f>
        <v>9.5299999999999994</v>
      </c>
      <c r="E243" s="47" t="str">
        <f>VLOOKUP(A243,'Updated Medical examination'!A242:J2577,6,0)</f>
        <v>Yes</v>
      </c>
      <c r="F243" s="47" t="str">
        <f>VLOOKUP(A243,'Updated Medical examination'!A242:J2577,7,0)</f>
        <v>No</v>
      </c>
      <c r="G243" s="47" t="str">
        <f>VLOOKUP(A243,'Updated Medical examination'!A242:J2577,8,0)</f>
        <v>No</v>
      </c>
      <c r="H243" s="47">
        <f>VLOOKUP(A243,'Updated Medical examination'!A242:J2577,9,0)</f>
        <v>1</v>
      </c>
      <c r="I243" s="47" t="str">
        <f>VLOOKUP(A243,'Updated Medical examination'!A242:J2577,10,0)</f>
        <v>Yes</v>
      </c>
      <c r="J243" s="47" t="str">
        <f>VLOOKUP(A243,'Updated Medical examination'!A242:J2577,3,0)</f>
        <v>Obesity</v>
      </c>
      <c r="K243" s="47" t="str">
        <f>VLOOKUP(A243,'Updated Medical examination'!A242:J2577,5,0)</f>
        <v>Above Diabetes</v>
      </c>
      <c r="L243" s="54">
        <v>31696</v>
      </c>
      <c r="M243" s="59">
        <v>34293.120000000003</v>
      </c>
      <c r="N243" s="55" t="s">
        <v>16</v>
      </c>
      <c r="O243" s="55" t="s">
        <v>11</v>
      </c>
      <c r="P243" s="55" t="s">
        <v>42</v>
      </c>
      <c r="Q243" s="55">
        <v>36</v>
      </c>
    </row>
    <row r="244" spans="1:17" ht="16.5" thickBot="1" x14ac:dyDescent="0.3">
      <c r="A244" s="58" t="s">
        <v>2129</v>
      </c>
      <c r="B244" s="47" t="s">
        <v>2859</v>
      </c>
      <c r="C244" s="47">
        <f>VLOOKUP(A244,'Updated Medical examination'!A243:J2578,2,FALSE)</f>
        <v>48.75</v>
      </c>
      <c r="D244" s="47">
        <f>VLOOKUP(A244,'Updated Medical examination'!A243:J2578,4,0)</f>
        <v>4.6399999999999997</v>
      </c>
      <c r="E244" s="47" t="str">
        <f>VLOOKUP(A244,'Updated Medical examination'!A243:J2578,6,0)</f>
        <v>Yes</v>
      </c>
      <c r="F244" s="47" t="str">
        <f>VLOOKUP(A244,'Updated Medical examination'!A243:J2578,7,0)</f>
        <v>No</v>
      </c>
      <c r="G244" s="47" t="str">
        <f>VLOOKUP(A244,'Updated Medical examination'!A243:J2578,8,0)</f>
        <v>No</v>
      </c>
      <c r="H244" s="47">
        <f>VLOOKUP(A244,'Updated Medical examination'!A243:J2578,9,0)</f>
        <v>1</v>
      </c>
      <c r="I244" s="47" t="str">
        <f>VLOOKUP(A244,'Updated Medical examination'!A243:J2578,10,0)</f>
        <v>Yes</v>
      </c>
      <c r="J244" s="47" t="str">
        <f>VLOOKUP(A244,'Updated Medical examination'!A243:J2578,3,0)</f>
        <v>Obesity</v>
      </c>
      <c r="K244" s="47" t="str">
        <f>VLOOKUP(A244,'Updated Medical examination'!A243:J2578,5,0)</f>
        <v>Normal</v>
      </c>
      <c r="L244" s="54">
        <v>35002</v>
      </c>
      <c r="M244" s="59">
        <v>34289.43</v>
      </c>
      <c r="N244" s="55" t="s">
        <v>16</v>
      </c>
      <c r="O244" s="55" t="s">
        <v>16</v>
      </c>
      <c r="P244" s="55" t="s">
        <v>42</v>
      </c>
      <c r="Q244" s="55">
        <v>27</v>
      </c>
    </row>
    <row r="245" spans="1:17" ht="16.5" thickBot="1" x14ac:dyDescent="0.3">
      <c r="A245" s="58" t="s">
        <v>2128</v>
      </c>
      <c r="B245" s="47" t="s">
        <v>2861</v>
      </c>
      <c r="C245" s="47">
        <f>VLOOKUP(A245,'Updated Medical examination'!A244:J2579,2,FALSE)</f>
        <v>31.065000000000001</v>
      </c>
      <c r="D245" s="47">
        <f>VLOOKUP(A245,'Updated Medical examination'!A244:J2579,4,0)</f>
        <v>5.05</v>
      </c>
      <c r="E245" s="47" t="str">
        <f>VLOOKUP(A245,'Updated Medical examination'!A244:J2579,6,0)</f>
        <v>No</v>
      </c>
      <c r="F245" s="47" t="str">
        <f>VLOOKUP(A245,'Updated Medical examination'!A244:J2579,7,0)</f>
        <v>No</v>
      </c>
      <c r="G245" s="47" t="str">
        <f>VLOOKUP(A245,'Updated Medical examination'!A244:J2579,8,0)</f>
        <v>No</v>
      </c>
      <c r="H245" s="47">
        <f>VLOOKUP(A245,'Updated Medical examination'!A244:J2579,9,0)</f>
        <v>1</v>
      </c>
      <c r="I245" s="47" t="str">
        <f>VLOOKUP(A245,'Updated Medical examination'!A244:J2579,10,0)</f>
        <v>Yes</v>
      </c>
      <c r="J245" s="47" t="str">
        <f>VLOOKUP(A245,'Updated Medical examination'!A244:J2579,3,0)</f>
        <v>Obesity</v>
      </c>
      <c r="K245" s="47" t="str">
        <f>VLOOKUP(A245,'Updated Medical examination'!A244:J2579,5,0)</f>
        <v>Normal</v>
      </c>
      <c r="L245" s="54">
        <v>35957</v>
      </c>
      <c r="M245" s="59">
        <v>34254.050000000003</v>
      </c>
      <c r="N245" s="55" t="s">
        <v>16</v>
      </c>
      <c r="O245" s="55" t="s">
        <v>12</v>
      </c>
      <c r="P245" s="55" t="s">
        <v>166</v>
      </c>
      <c r="Q245" s="55">
        <v>24</v>
      </c>
    </row>
    <row r="246" spans="1:17" ht="16.5" thickBot="1" x14ac:dyDescent="0.3">
      <c r="A246" s="58" t="s">
        <v>2127</v>
      </c>
      <c r="B246" s="47" t="s">
        <v>2863</v>
      </c>
      <c r="C246" s="47">
        <f>VLOOKUP(A246,'Updated Medical examination'!A245:J2580,2,FALSE)</f>
        <v>23.55</v>
      </c>
      <c r="D246" s="47">
        <f>VLOOKUP(A246,'Updated Medical examination'!A245:J2580,4,0)</f>
        <v>10.38</v>
      </c>
      <c r="E246" s="47" t="str">
        <f>VLOOKUP(A246,'Updated Medical examination'!A245:J2580,6,0)</f>
        <v>No</v>
      </c>
      <c r="F246" s="47" t="str">
        <f>VLOOKUP(A246,'Updated Medical examination'!A245:J2580,7,0)</f>
        <v>No</v>
      </c>
      <c r="G246" s="47" t="str">
        <f>VLOOKUP(A246,'Updated Medical examination'!A245:J2580,8,0)</f>
        <v>No</v>
      </c>
      <c r="H246" s="47">
        <f>VLOOKUP(A246,'Updated Medical examination'!A245:J2580,9,0)</f>
        <v>0</v>
      </c>
      <c r="I246" s="47" t="str">
        <f>VLOOKUP(A246,'Updated Medical examination'!A245:J2580,10,0)</f>
        <v>Yes</v>
      </c>
      <c r="J246" s="47" t="str">
        <f>VLOOKUP(A246,'Updated Medical examination'!A245:J2580,3,0)</f>
        <v>Healthy Weight</v>
      </c>
      <c r="K246" s="47" t="str">
        <f>VLOOKUP(A246,'Updated Medical examination'!A245:J2580,5,0)</f>
        <v>Above Diabetes</v>
      </c>
      <c r="L246" s="54">
        <v>22832</v>
      </c>
      <c r="M246" s="59">
        <v>34218.019999999997</v>
      </c>
      <c r="N246" s="55" t="s">
        <v>16</v>
      </c>
      <c r="O246" s="55" t="s">
        <v>16</v>
      </c>
      <c r="P246" s="55" t="s">
        <v>42</v>
      </c>
      <c r="Q246" s="55">
        <v>60</v>
      </c>
    </row>
    <row r="247" spans="1:17" ht="16.5" thickBot="1" x14ac:dyDescent="0.3">
      <c r="A247" s="58" t="s">
        <v>2126</v>
      </c>
      <c r="B247" s="47" t="s">
        <v>2865</v>
      </c>
      <c r="C247" s="47">
        <f>VLOOKUP(A247,'Updated Medical examination'!A246:J2581,2,FALSE)</f>
        <v>30.18</v>
      </c>
      <c r="D247" s="47">
        <f>VLOOKUP(A247,'Updated Medical examination'!A246:J2581,4,0)</f>
        <v>8.31</v>
      </c>
      <c r="E247" s="47" t="str">
        <f>VLOOKUP(A247,'Updated Medical examination'!A246:J2581,6,0)</f>
        <v>Yes</v>
      </c>
      <c r="F247" s="47" t="str">
        <f>VLOOKUP(A247,'Updated Medical examination'!A246:J2581,7,0)</f>
        <v>No</v>
      </c>
      <c r="G247" s="47" t="str">
        <f>VLOOKUP(A247,'Updated Medical examination'!A246:J2581,8,0)</f>
        <v>No</v>
      </c>
      <c r="H247" s="47">
        <f>VLOOKUP(A247,'Updated Medical examination'!A246:J2581,9,0)</f>
        <v>1</v>
      </c>
      <c r="I247" s="47" t="str">
        <f>VLOOKUP(A247,'Updated Medical examination'!A246:J2581,10,0)</f>
        <v>Yes</v>
      </c>
      <c r="J247" s="47" t="str">
        <f>VLOOKUP(A247,'Updated Medical examination'!A246:J2581,3,0)</f>
        <v>Obesity</v>
      </c>
      <c r="K247" s="47" t="str">
        <f>VLOOKUP(A247,'Updated Medical examination'!A246:J2581,5,0)</f>
        <v>Above Diabetes</v>
      </c>
      <c r="L247" s="54">
        <v>27596</v>
      </c>
      <c r="M247" s="59">
        <v>34210.33</v>
      </c>
      <c r="N247" s="55" t="s">
        <v>11</v>
      </c>
      <c r="O247" s="55" t="s">
        <v>16</v>
      </c>
      <c r="P247" s="55" t="s">
        <v>23</v>
      </c>
      <c r="Q247" s="55">
        <v>47</v>
      </c>
    </row>
    <row r="248" spans="1:17" ht="16.5" thickBot="1" x14ac:dyDescent="0.3">
      <c r="A248" s="58" t="s">
        <v>2125</v>
      </c>
      <c r="B248" s="47" t="s">
        <v>2867</v>
      </c>
      <c r="C248" s="47">
        <f>VLOOKUP(A248,'Updated Medical examination'!A247:J2582,2,FALSE)</f>
        <v>29.94</v>
      </c>
      <c r="D248" s="47">
        <f>VLOOKUP(A248,'Updated Medical examination'!A247:J2582,4,0)</f>
        <v>7.59</v>
      </c>
      <c r="E248" s="47" t="str">
        <f>VLOOKUP(A248,'Updated Medical examination'!A247:J2582,6,0)</f>
        <v>No</v>
      </c>
      <c r="F248" s="47" t="str">
        <f>VLOOKUP(A248,'Updated Medical examination'!A247:J2582,7,0)</f>
        <v>No</v>
      </c>
      <c r="G248" s="47" t="str">
        <f>VLOOKUP(A248,'Updated Medical examination'!A247:J2582,8,0)</f>
        <v>No</v>
      </c>
      <c r="H248" s="47">
        <f>VLOOKUP(A248,'Updated Medical examination'!A247:J2582,9,0)</f>
        <v>0</v>
      </c>
      <c r="I248" s="47" t="str">
        <f>VLOOKUP(A248,'Updated Medical examination'!A247:J2582,10,0)</f>
        <v>Yes</v>
      </c>
      <c r="J248" s="47" t="str">
        <f>VLOOKUP(A248,'Updated Medical examination'!A247:J2582,3,0)</f>
        <v>Obesity</v>
      </c>
      <c r="K248" s="47" t="str">
        <f>VLOOKUP(A248,'Updated Medical examination'!A247:J2582,5,0)</f>
        <v>Above Diabetes</v>
      </c>
      <c r="L248" s="54">
        <v>26170</v>
      </c>
      <c r="M248" s="59">
        <v>34205.07</v>
      </c>
      <c r="N248" s="55" t="s">
        <v>11</v>
      </c>
      <c r="O248" s="55" t="s">
        <v>11</v>
      </c>
      <c r="P248" s="55" t="s">
        <v>42</v>
      </c>
      <c r="Q248" s="55">
        <v>51</v>
      </c>
    </row>
    <row r="249" spans="1:17" ht="16.5" thickBot="1" x14ac:dyDescent="0.3">
      <c r="A249" s="58" t="s">
        <v>2124</v>
      </c>
      <c r="B249" s="47" t="s">
        <v>2869</v>
      </c>
      <c r="C249" s="47">
        <f>VLOOKUP(A249,'Updated Medical examination'!A248:J2583,2,FALSE)</f>
        <v>31.4</v>
      </c>
      <c r="D249" s="47">
        <f>VLOOKUP(A249,'Updated Medical examination'!A248:J2583,4,0)</f>
        <v>5.49</v>
      </c>
      <c r="E249" s="47" t="str">
        <f>VLOOKUP(A249,'Updated Medical examination'!A248:J2583,6,0)</f>
        <v>No</v>
      </c>
      <c r="F249" s="47" t="str">
        <f>VLOOKUP(A249,'Updated Medical examination'!A248:J2583,7,0)</f>
        <v>No</v>
      </c>
      <c r="G249" s="47" t="str">
        <f>VLOOKUP(A249,'Updated Medical examination'!A248:J2583,8,0)</f>
        <v>No</v>
      </c>
      <c r="H249" s="47">
        <f>VLOOKUP(A249,'Updated Medical examination'!A248:J2583,9,0)</f>
        <v>0</v>
      </c>
      <c r="I249" s="47" t="str">
        <f>VLOOKUP(A249,'Updated Medical examination'!A248:J2583,10,0)</f>
        <v>Yes</v>
      </c>
      <c r="J249" s="47" t="str">
        <f>VLOOKUP(A249,'Updated Medical examination'!A248:J2583,3,0)</f>
        <v>Obesity</v>
      </c>
      <c r="K249" s="47" t="str">
        <f>VLOOKUP(A249,'Updated Medical examination'!A248:J2583,5,0)</f>
        <v>Normal</v>
      </c>
      <c r="L249" s="54">
        <v>36470</v>
      </c>
      <c r="M249" s="59">
        <v>34166.269999999997</v>
      </c>
      <c r="N249" s="55" t="s">
        <v>11</v>
      </c>
      <c r="O249" s="55" t="s">
        <v>12</v>
      </c>
      <c r="P249" s="55" t="s">
        <v>42</v>
      </c>
      <c r="Q249" s="55">
        <v>23</v>
      </c>
    </row>
    <row r="250" spans="1:17" ht="16.5" thickBot="1" x14ac:dyDescent="0.3">
      <c r="A250" s="58" t="s">
        <v>2123</v>
      </c>
      <c r="B250" s="47" t="s">
        <v>2871</v>
      </c>
      <c r="C250" s="47">
        <f>VLOOKUP(A250,'Updated Medical examination'!A249:J2584,2,FALSE)</f>
        <v>53.06</v>
      </c>
      <c r="D250" s="47">
        <f>VLOOKUP(A250,'Updated Medical examination'!A249:J2584,4,0)</f>
        <v>11.68</v>
      </c>
      <c r="E250" s="47" t="str">
        <f>VLOOKUP(A250,'Updated Medical examination'!A249:J2584,6,0)</f>
        <v>No</v>
      </c>
      <c r="F250" s="47" t="str">
        <f>VLOOKUP(A250,'Updated Medical examination'!A249:J2584,7,0)</f>
        <v>No</v>
      </c>
      <c r="G250" s="47" t="str">
        <f>VLOOKUP(A250,'Updated Medical examination'!A249:J2584,8,0)</f>
        <v>No</v>
      </c>
      <c r="H250" s="47">
        <f>VLOOKUP(A250,'Updated Medical examination'!A249:J2584,9,0)</f>
        <v>0</v>
      </c>
      <c r="I250" s="47" t="str">
        <f>VLOOKUP(A250,'Updated Medical examination'!A249:J2584,10,0)</f>
        <v>Yes</v>
      </c>
      <c r="J250" s="47" t="str">
        <f>VLOOKUP(A250,'Updated Medical examination'!A249:J2584,3,0)</f>
        <v>Obesity</v>
      </c>
      <c r="K250" s="47" t="str">
        <f>VLOOKUP(A250,'Updated Medical examination'!A249:J2584,5,0)</f>
        <v>Above Diabetes</v>
      </c>
      <c r="L250" s="54">
        <v>37616</v>
      </c>
      <c r="M250" s="59">
        <v>34084.68</v>
      </c>
      <c r="N250" s="55" t="s">
        <v>11</v>
      </c>
      <c r="O250" s="55" t="s">
        <v>12</v>
      </c>
      <c r="P250" s="55" t="s">
        <v>42</v>
      </c>
      <c r="Q250" s="55">
        <v>20</v>
      </c>
    </row>
    <row r="251" spans="1:17" ht="16.5" thickBot="1" x14ac:dyDescent="0.3">
      <c r="A251" s="58" t="s">
        <v>2122</v>
      </c>
      <c r="B251" s="47" t="s">
        <v>2873</v>
      </c>
      <c r="C251" s="47">
        <f>VLOOKUP(A251,'Updated Medical examination'!A250:J2585,2,FALSE)</f>
        <v>30.25</v>
      </c>
      <c r="D251" s="47">
        <f>VLOOKUP(A251,'Updated Medical examination'!A250:J2585,4,0)</f>
        <v>4.1900000000000004</v>
      </c>
      <c r="E251" s="47" t="str">
        <f>VLOOKUP(A251,'Updated Medical examination'!A250:J2585,6,0)</f>
        <v>No</v>
      </c>
      <c r="F251" s="47" t="str">
        <f>VLOOKUP(A251,'Updated Medical examination'!A250:J2585,7,0)</f>
        <v>No</v>
      </c>
      <c r="G251" s="47" t="str">
        <f>VLOOKUP(A251,'Updated Medical examination'!A250:J2585,8,0)</f>
        <v>No</v>
      </c>
      <c r="H251" s="47">
        <f>VLOOKUP(A251,'Updated Medical examination'!A250:J2585,9,0)</f>
        <v>2</v>
      </c>
      <c r="I251" s="47" t="str">
        <f>VLOOKUP(A251,'Updated Medical examination'!A250:J2585,10,0)</f>
        <v>Yes</v>
      </c>
      <c r="J251" s="47" t="str">
        <f>VLOOKUP(A251,'Updated Medical examination'!A250:J2585,3,0)</f>
        <v>Obesity</v>
      </c>
      <c r="K251" s="47" t="str">
        <f>VLOOKUP(A251,'Updated Medical examination'!A250:J2585,5,0)</f>
        <v>Normal</v>
      </c>
      <c r="L251" s="54">
        <v>26506</v>
      </c>
      <c r="M251" s="59">
        <v>34053.360000000001</v>
      </c>
      <c r="N251" s="55" t="s">
        <v>11</v>
      </c>
      <c r="O251" s="55" t="s">
        <v>11</v>
      </c>
      <c r="P251" s="55" t="s">
        <v>42</v>
      </c>
      <c r="Q251" s="55">
        <v>50</v>
      </c>
    </row>
    <row r="252" spans="1:17" ht="16.5" thickBot="1" x14ac:dyDescent="0.3">
      <c r="A252" s="58" t="s">
        <v>2121</v>
      </c>
      <c r="B252" s="47" t="s">
        <v>2875</v>
      </c>
      <c r="C252" s="47">
        <f>VLOOKUP(A252,'Updated Medical examination'!A251:J2586,2,FALSE)</f>
        <v>46.68</v>
      </c>
      <c r="D252" s="47">
        <f>VLOOKUP(A252,'Updated Medical examination'!A251:J2586,4,0)</f>
        <v>4.01</v>
      </c>
      <c r="E252" s="47" t="str">
        <f>VLOOKUP(A252,'Updated Medical examination'!A251:J2586,6,0)</f>
        <v>No</v>
      </c>
      <c r="F252" s="47" t="str">
        <f>VLOOKUP(A252,'Updated Medical examination'!A251:J2586,7,0)</f>
        <v>No</v>
      </c>
      <c r="G252" s="47" t="str">
        <f>VLOOKUP(A252,'Updated Medical examination'!A251:J2586,8,0)</f>
        <v>No</v>
      </c>
      <c r="H252" s="47">
        <f>VLOOKUP(A252,'Updated Medical examination'!A251:J2586,9,0)</f>
        <v>0</v>
      </c>
      <c r="I252" s="47" t="str">
        <f>VLOOKUP(A252,'Updated Medical examination'!A251:J2586,10,0)</f>
        <v>Yes</v>
      </c>
      <c r="J252" s="47" t="str">
        <f>VLOOKUP(A252,'Updated Medical examination'!A251:J2586,3,0)</f>
        <v>Obesity</v>
      </c>
      <c r="K252" s="47" t="str">
        <f>VLOOKUP(A252,'Updated Medical examination'!A251:J2586,5,0)</f>
        <v>Normal</v>
      </c>
      <c r="L252" s="54">
        <v>34602</v>
      </c>
      <c r="M252" s="59">
        <v>33975.47</v>
      </c>
      <c r="N252" s="55" t="s">
        <v>11</v>
      </c>
      <c r="O252" s="55" t="s">
        <v>11</v>
      </c>
      <c r="P252" s="55" t="s">
        <v>42</v>
      </c>
      <c r="Q252" s="55">
        <v>28</v>
      </c>
    </row>
    <row r="253" spans="1:17" ht="16.5" thickBot="1" x14ac:dyDescent="0.3">
      <c r="A253" s="58" t="s">
        <v>2120</v>
      </c>
      <c r="B253" s="47" t="s">
        <v>2400</v>
      </c>
      <c r="C253" s="47">
        <f>VLOOKUP(A253,'Updated Medical examination'!A252:J2587,2,FALSE)</f>
        <v>30.4</v>
      </c>
      <c r="D253" s="47">
        <f>VLOOKUP(A253,'Updated Medical examination'!A252:J2587,4,0)</f>
        <v>5.91</v>
      </c>
      <c r="E253" s="47" t="str">
        <f>VLOOKUP(A253,'Updated Medical examination'!A252:J2587,6,0)</f>
        <v>No</v>
      </c>
      <c r="F253" s="47" t="str">
        <f>VLOOKUP(A253,'Updated Medical examination'!A252:J2587,7,0)</f>
        <v>yes</v>
      </c>
      <c r="G253" s="47" t="str">
        <f>VLOOKUP(A253,'Updated Medical examination'!A252:J2587,8,0)</f>
        <v>No</v>
      </c>
      <c r="H253" s="47">
        <f>VLOOKUP(A253,'Updated Medical examination'!A252:J2587,9,0)</f>
        <v>2</v>
      </c>
      <c r="I253" s="47" t="str">
        <f>VLOOKUP(A253,'Updated Medical examination'!A252:J2587,10,0)</f>
        <v>Yes</v>
      </c>
      <c r="J253" s="47" t="str">
        <f>VLOOKUP(A253,'Updated Medical examination'!A252:J2587,3,0)</f>
        <v>Obesity</v>
      </c>
      <c r="K253" s="47" t="str">
        <f>VLOOKUP(A253,'Updated Medical examination'!A252:J2587,5,0)</f>
        <v>Prediabetes</v>
      </c>
      <c r="L253" s="54">
        <v>36887</v>
      </c>
      <c r="M253" s="59">
        <v>33907.550000000003</v>
      </c>
      <c r="N253" s="55" t="s">
        <v>11</v>
      </c>
      <c r="O253" s="55" t="s">
        <v>11</v>
      </c>
      <c r="P253" s="55" t="s">
        <v>23</v>
      </c>
      <c r="Q253" s="55">
        <v>22</v>
      </c>
    </row>
    <row r="254" spans="1:17" ht="16.5" thickBot="1" x14ac:dyDescent="0.3">
      <c r="A254" s="58" t="s">
        <v>2119</v>
      </c>
      <c r="B254" s="47" t="s">
        <v>2878</v>
      </c>
      <c r="C254" s="47">
        <f>VLOOKUP(A254,'Updated Medical examination'!A253:J2588,2,FALSE)</f>
        <v>30.2</v>
      </c>
      <c r="D254" s="47">
        <f>VLOOKUP(A254,'Updated Medical examination'!A253:J2588,4,0)</f>
        <v>4.47</v>
      </c>
      <c r="E254" s="47" t="str">
        <f>VLOOKUP(A254,'Updated Medical examination'!A253:J2588,6,0)</f>
        <v>Yes</v>
      </c>
      <c r="F254" s="47" t="str">
        <f>VLOOKUP(A254,'Updated Medical examination'!A253:J2588,7,0)</f>
        <v>No</v>
      </c>
      <c r="G254" s="47" t="str">
        <f>VLOOKUP(A254,'Updated Medical examination'!A253:J2588,8,0)</f>
        <v>Yes</v>
      </c>
      <c r="H254" s="47">
        <f>VLOOKUP(A254,'Updated Medical examination'!A253:J2588,9,0)</f>
        <v>1</v>
      </c>
      <c r="I254" s="47" t="str">
        <f>VLOOKUP(A254,'Updated Medical examination'!A253:J2588,10,0)</f>
        <v>Yes</v>
      </c>
      <c r="J254" s="47" t="str">
        <f>VLOOKUP(A254,'Updated Medical examination'!A253:J2588,3,0)</f>
        <v>Obesity</v>
      </c>
      <c r="K254" s="47" t="str">
        <f>VLOOKUP(A254,'Updated Medical examination'!A253:J2588,5,0)</f>
        <v>Normal</v>
      </c>
      <c r="L254" s="54">
        <v>35651</v>
      </c>
      <c r="M254" s="59">
        <v>33900.65</v>
      </c>
      <c r="N254" s="55" t="s">
        <v>11</v>
      </c>
      <c r="O254" s="55" t="s">
        <v>12</v>
      </c>
      <c r="P254" s="55" t="s">
        <v>42</v>
      </c>
      <c r="Q254" s="55">
        <v>25</v>
      </c>
    </row>
    <row r="255" spans="1:17" ht="16.5" thickBot="1" x14ac:dyDescent="0.3">
      <c r="A255" s="58" t="s">
        <v>2118</v>
      </c>
      <c r="B255" s="47" t="s">
        <v>2500</v>
      </c>
      <c r="C255" s="47">
        <f>VLOOKUP(A255,'Updated Medical examination'!A254:J2589,2,FALSE)</f>
        <v>51.18</v>
      </c>
      <c r="D255" s="47">
        <f>VLOOKUP(A255,'Updated Medical examination'!A254:J2589,4,0)</f>
        <v>4.5599999999999996</v>
      </c>
      <c r="E255" s="47" t="str">
        <f>VLOOKUP(A255,'Updated Medical examination'!A254:J2589,6,0)</f>
        <v>Yes</v>
      </c>
      <c r="F255" s="47" t="str">
        <f>VLOOKUP(A255,'Updated Medical examination'!A254:J2589,7,0)</f>
        <v>yes</v>
      </c>
      <c r="G255" s="47" t="str">
        <f>VLOOKUP(A255,'Updated Medical examination'!A254:J2589,8,0)</f>
        <v>No</v>
      </c>
      <c r="H255" s="47">
        <f>VLOOKUP(A255,'Updated Medical examination'!A254:J2589,9,0)</f>
        <v>2</v>
      </c>
      <c r="I255" s="47" t="str">
        <f>VLOOKUP(A255,'Updated Medical examination'!A254:J2589,10,0)</f>
        <v>Yes</v>
      </c>
      <c r="J255" s="47" t="str">
        <f>VLOOKUP(A255,'Updated Medical examination'!A254:J2589,3,0)</f>
        <v>Obesity</v>
      </c>
      <c r="K255" s="47" t="str">
        <f>VLOOKUP(A255,'Updated Medical examination'!A254:J2589,5,0)</f>
        <v>Normal</v>
      </c>
      <c r="L255" s="54">
        <v>36825</v>
      </c>
      <c r="M255" s="59">
        <v>33829.39</v>
      </c>
      <c r="N255" s="55" t="s">
        <v>11</v>
      </c>
      <c r="O255" s="55" t="s">
        <v>12</v>
      </c>
      <c r="P255" s="55" t="s">
        <v>42</v>
      </c>
      <c r="Q255" s="55">
        <v>22</v>
      </c>
    </row>
    <row r="256" spans="1:17" ht="16.5" thickBot="1" x14ac:dyDescent="0.3">
      <c r="A256" s="58" t="s">
        <v>2117</v>
      </c>
      <c r="B256" s="47" t="s">
        <v>2881</v>
      </c>
      <c r="C256" s="47">
        <f>VLOOKUP(A256,'Updated Medical examination'!A255:J2590,2,FALSE)</f>
        <v>22.18</v>
      </c>
      <c r="D256" s="47">
        <f>VLOOKUP(A256,'Updated Medical examination'!A255:J2590,4,0)</f>
        <v>9.9</v>
      </c>
      <c r="E256" s="47" t="str">
        <f>VLOOKUP(A256,'Updated Medical examination'!A255:J2590,6,0)</f>
        <v>No</v>
      </c>
      <c r="F256" s="47" t="str">
        <f>VLOOKUP(A256,'Updated Medical examination'!A255:J2590,7,0)</f>
        <v>No</v>
      </c>
      <c r="G256" s="47" t="str">
        <f>VLOOKUP(A256,'Updated Medical examination'!A255:J2590,8,0)</f>
        <v>No</v>
      </c>
      <c r="H256" s="47">
        <f>VLOOKUP(A256,'Updated Medical examination'!A255:J2590,9,0)</f>
        <v>0</v>
      </c>
      <c r="I256" s="47" t="str">
        <f>VLOOKUP(A256,'Updated Medical examination'!A255:J2590,10,0)</f>
        <v>Yes</v>
      </c>
      <c r="J256" s="47" t="str">
        <f>VLOOKUP(A256,'Updated Medical examination'!A255:J2590,3,0)</f>
        <v>Healthy Weight</v>
      </c>
      <c r="K256" s="47" t="str">
        <f>VLOOKUP(A256,'Updated Medical examination'!A255:J2590,5,0)</f>
        <v>Above Diabetes</v>
      </c>
      <c r="L256" s="54">
        <v>22991</v>
      </c>
      <c r="M256" s="59">
        <v>33753.32</v>
      </c>
      <c r="N256" s="55" t="s">
        <v>16</v>
      </c>
      <c r="O256" s="55" t="s">
        <v>12</v>
      </c>
      <c r="P256" s="55" t="s">
        <v>42</v>
      </c>
      <c r="Q256" s="55">
        <v>60</v>
      </c>
    </row>
    <row r="257" spans="1:17" ht="16.5" thickBot="1" x14ac:dyDescent="0.3">
      <c r="A257" s="58" t="s">
        <v>2116</v>
      </c>
      <c r="B257" s="47" t="s">
        <v>2883</v>
      </c>
      <c r="C257" s="47">
        <f>VLOOKUP(A257,'Updated Medical examination'!A256:J2591,2,FALSE)</f>
        <v>31.92</v>
      </c>
      <c r="D257" s="47">
        <f>VLOOKUP(A257,'Updated Medical examination'!A256:J2591,4,0)</f>
        <v>5.1100000000000003</v>
      </c>
      <c r="E257" s="47" t="str">
        <f>VLOOKUP(A257,'Updated Medical examination'!A256:J2591,6,0)</f>
        <v>No</v>
      </c>
      <c r="F257" s="47" t="str">
        <f>VLOOKUP(A257,'Updated Medical examination'!A256:J2591,7,0)</f>
        <v>No</v>
      </c>
      <c r="G257" s="47" t="str">
        <f>VLOOKUP(A257,'Updated Medical examination'!A256:J2591,8,0)</f>
        <v>Yes</v>
      </c>
      <c r="H257" s="47">
        <f>VLOOKUP(A257,'Updated Medical examination'!A256:J2591,9,0)</f>
        <v>1</v>
      </c>
      <c r="I257" s="47" t="str">
        <f>VLOOKUP(A257,'Updated Medical examination'!A256:J2591,10,0)</f>
        <v>Yes</v>
      </c>
      <c r="J257" s="47" t="str">
        <f>VLOOKUP(A257,'Updated Medical examination'!A256:J2591,3,0)</f>
        <v>Obesity</v>
      </c>
      <c r="K257" s="47" t="str">
        <f>VLOOKUP(A257,'Updated Medical examination'!A256:J2591,5,0)</f>
        <v>Normal</v>
      </c>
      <c r="L257" s="54">
        <v>37876</v>
      </c>
      <c r="M257" s="59">
        <v>33750.29</v>
      </c>
      <c r="N257" s="55" t="s">
        <v>16</v>
      </c>
      <c r="O257" s="55" t="s">
        <v>12</v>
      </c>
      <c r="P257" s="55" t="s">
        <v>23</v>
      </c>
      <c r="Q257" s="55">
        <v>19</v>
      </c>
    </row>
    <row r="258" spans="1:17" ht="16.5" thickBot="1" x14ac:dyDescent="0.3">
      <c r="A258" s="58" t="s">
        <v>2115</v>
      </c>
      <c r="B258" s="47" t="s">
        <v>2885</v>
      </c>
      <c r="C258" s="47">
        <f>VLOOKUP(A258,'Updated Medical examination'!A257:J2592,2,FALSE)</f>
        <v>31.73</v>
      </c>
      <c r="D258" s="47">
        <f>VLOOKUP(A258,'Updated Medical examination'!A257:J2592,4,0)</f>
        <v>5.73</v>
      </c>
      <c r="E258" s="47" t="str">
        <f>VLOOKUP(A258,'Updated Medical examination'!A257:J2592,6,0)</f>
        <v>No</v>
      </c>
      <c r="F258" s="47" t="str">
        <f>VLOOKUP(A258,'Updated Medical examination'!A257:J2592,7,0)</f>
        <v>yes</v>
      </c>
      <c r="G258" s="47" t="str">
        <f>VLOOKUP(A258,'Updated Medical examination'!A257:J2592,8,0)</f>
        <v>No</v>
      </c>
      <c r="H258" s="47">
        <f>VLOOKUP(A258,'Updated Medical examination'!A257:J2592,9,0)</f>
        <v>1</v>
      </c>
      <c r="I258" s="47" t="str">
        <f>VLOOKUP(A258,'Updated Medical examination'!A257:J2592,10,0)</f>
        <v>Yes</v>
      </c>
      <c r="J258" s="47" t="str">
        <f>VLOOKUP(A258,'Updated Medical examination'!A257:J2592,3,0)</f>
        <v>Obesity</v>
      </c>
      <c r="K258" s="47" t="str">
        <f>VLOOKUP(A258,'Updated Medical examination'!A257:J2592,5,0)</f>
        <v>Prediabetes</v>
      </c>
      <c r="L258" s="54">
        <v>38292</v>
      </c>
      <c r="M258" s="59">
        <v>33732.69</v>
      </c>
      <c r="N258" s="55" t="s">
        <v>16</v>
      </c>
      <c r="O258" s="55" t="s">
        <v>16</v>
      </c>
      <c r="P258" s="55" t="s">
        <v>356</v>
      </c>
      <c r="Q258" s="55">
        <v>18</v>
      </c>
    </row>
    <row r="259" spans="1:17" ht="16.5" thickBot="1" x14ac:dyDescent="0.3">
      <c r="A259" s="58" t="s">
        <v>2114</v>
      </c>
      <c r="B259" s="47" t="s">
        <v>2887</v>
      </c>
      <c r="C259" s="47">
        <f>VLOOKUP(A259,'Updated Medical examination'!A258:J2593,2,FALSE)</f>
        <v>45.52</v>
      </c>
      <c r="D259" s="47">
        <f>VLOOKUP(A259,'Updated Medical examination'!A258:J2593,4,0)</f>
        <v>6.04</v>
      </c>
      <c r="E259" s="47" t="str">
        <f>VLOOKUP(A259,'Updated Medical examination'!A258:J2593,6,0)</f>
        <v>No</v>
      </c>
      <c r="F259" s="47" t="str">
        <f>VLOOKUP(A259,'Updated Medical examination'!A258:J2593,7,0)</f>
        <v>No</v>
      </c>
      <c r="G259" s="47" t="str">
        <f>VLOOKUP(A259,'Updated Medical examination'!A258:J2593,8,0)</f>
        <v>Yes</v>
      </c>
      <c r="H259" s="47">
        <f>VLOOKUP(A259,'Updated Medical examination'!A258:J2593,9,0)</f>
        <v>1</v>
      </c>
      <c r="I259" s="47" t="str">
        <f>VLOOKUP(A259,'Updated Medical examination'!A258:J2593,10,0)</f>
        <v>Yes</v>
      </c>
      <c r="J259" s="47" t="str">
        <f>VLOOKUP(A259,'Updated Medical examination'!A258:J2593,3,0)</f>
        <v>Obesity</v>
      </c>
      <c r="K259" s="47" t="str">
        <f>VLOOKUP(A259,'Updated Medical examination'!A258:J2593,5,0)</f>
        <v>Prediabetes</v>
      </c>
      <c r="L259" s="54">
        <v>34301</v>
      </c>
      <c r="M259" s="59">
        <v>33707.550000000003</v>
      </c>
      <c r="N259" s="55" t="s">
        <v>11</v>
      </c>
      <c r="O259" s="55" t="s">
        <v>11</v>
      </c>
      <c r="P259" s="55" t="s">
        <v>42</v>
      </c>
      <c r="Q259" s="55">
        <v>29</v>
      </c>
    </row>
    <row r="260" spans="1:17" ht="16.5" thickBot="1" x14ac:dyDescent="0.3">
      <c r="A260" s="58" t="s">
        <v>2113</v>
      </c>
      <c r="B260" s="47" t="s">
        <v>2889</v>
      </c>
      <c r="C260" s="47">
        <f>VLOOKUP(A260,'Updated Medical examination'!A259:J2594,2,FALSE)</f>
        <v>52.81</v>
      </c>
      <c r="D260" s="47">
        <f>VLOOKUP(A260,'Updated Medical examination'!A259:J2594,4,0)</f>
        <v>5.19</v>
      </c>
      <c r="E260" s="47" t="str">
        <f>VLOOKUP(A260,'Updated Medical examination'!A259:J2594,6,0)</f>
        <v>No</v>
      </c>
      <c r="F260" s="47" t="str">
        <f>VLOOKUP(A260,'Updated Medical examination'!A259:J2594,7,0)</f>
        <v>No</v>
      </c>
      <c r="G260" s="47" t="str">
        <f>VLOOKUP(A260,'Updated Medical examination'!A259:J2594,8,0)</f>
        <v>Yes</v>
      </c>
      <c r="H260" s="47">
        <f>VLOOKUP(A260,'Updated Medical examination'!A259:J2594,9,0)</f>
        <v>1</v>
      </c>
      <c r="I260" s="47" t="str">
        <f>VLOOKUP(A260,'Updated Medical examination'!A259:J2594,10,0)</f>
        <v>Yes</v>
      </c>
      <c r="J260" s="47" t="str">
        <f>VLOOKUP(A260,'Updated Medical examination'!A259:J2594,3,0)</f>
        <v>Obesity</v>
      </c>
      <c r="K260" s="47" t="str">
        <f>VLOOKUP(A260,'Updated Medical examination'!A259:J2594,5,0)</f>
        <v>Normal</v>
      </c>
      <c r="L260" s="54">
        <v>37873</v>
      </c>
      <c r="M260" s="59">
        <v>33611.71</v>
      </c>
      <c r="N260" s="55" t="s">
        <v>16</v>
      </c>
      <c r="O260" s="55" t="s">
        <v>11</v>
      </c>
      <c r="P260" s="55" t="s">
        <v>42</v>
      </c>
      <c r="Q260" s="55">
        <v>19</v>
      </c>
    </row>
    <row r="261" spans="1:17" ht="16.5" thickBot="1" x14ac:dyDescent="0.3">
      <c r="A261" s="58" t="s">
        <v>2112</v>
      </c>
      <c r="B261" s="47" t="s">
        <v>2891</v>
      </c>
      <c r="C261" s="47">
        <f>VLOOKUP(A261,'Updated Medical examination'!A260:J2595,2,FALSE)</f>
        <v>33.58</v>
      </c>
      <c r="D261" s="47">
        <f>VLOOKUP(A261,'Updated Medical examination'!A260:J2595,4,0)</f>
        <v>5.56</v>
      </c>
      <c r="E261" s="47" t="str">
        <f>VLOOKUP(A261,'Updated Medical examination'!A260:J2595,6,0)</f>
        <v>No</v>
      </c>
      <c r="F261" s="47" t="str">
        <f>VLOOKUP(A261,'Updated Medical examination'!A260:J2595,7,0)</f>
        <v>No</v>
      </c>
      <c r="G261" s="47" t="str">
        <f>VLOOKUP(A261,'Updated Medical examination'!A260:J2595,8,0)</f>
        <v>No</v>
      </c>
      <c r="H261" s="47">
        <f>VLOOKUP(A261,'Updated Medical examination'!A260:J2595,9,0)</f>
        <v>1</v>
      </c>
      <c r="I261" s="47" t="str">
        <f>VLOOKUP(A261,'Updated Medical examination'!A260:J2595,10,0)</f>
        <v>Yes</v>
      </c>
      <c r="J261" s="47" t="str">
        <f>VLOOKUP(A261,'Updated Medical examination'!A260:J2595,3,0)</f>
        <v>Obesity</v>
      </c>
      <c r="K261" s="47" t="str">
        <f>VLOOKUP(A261,'Updated Medical examination'!A260:J2595,5,0)</f>
        <v>Normal</v>
      </c>
      <c r="L261" s="54">
        <v>30885</v>
      </c>
      <c r="M261" s="59">
        <v>33527.1</v>
      </c>
      <c r="N261" s="55" t="s">
        <v>11</v>
      </c>
      <c r="O261" s="55" t="s">
        <v>12</v>
      </c>
      <c r="P261" s="55" t="s">
        <v>42</v>
      </c>
      <c r="Q261" s="55">
        <v>38</v>
      </c>
    </row>
    <row r="262" spans="1:17" ht="16.5" thickBot="1" x14ac:dyDescent="0.3">
      <c r="A262" s="58" t="s">
        <v>2111</v>
      </c>
      <c r="B262" s="47" t="s">
        <v>2893</v>
      </c>
      <c r="C262" s="47">
        <f>VLOOKUP(A262,'Updated Medical examination'!A261:J2596,2,FALSE)</f>
        <v>30.684999999999999</v>
      </c>
      <c r="D262" s="47">
        <f>VLOOKUP(A262,'Updated Medical examination'!A261:J2596,4,0)</f>
        <v>8.23</v>
      </c>
      <c r="E262" s="47" t="str">
        <f>VLOOKUP(A262,'Updated Medical examination'!A261:J2596,6,0)</f>
        <v>No</v>
      </c>
      <c r="F262" s="47" t="str">
        <f>VLOOKUP(A262,'Updated Medical examination'!A261:J2596,7,0)</f>
        <v>No</v>
      </c>
      <c r="G262" s="47" t="str">
        <f>VLOOKUP(A262,'Updated Medical examination'!A261:J2596,8,0)</f>
        <v>No</v>
      </c>
      <c r="H262" s="47">
        <f>VLOOKUP(A262,'Updated Medical examination'!A261:J2596,9,0)</f>
        <v>0</v>
      </c>
      <c r="I262" s="47" t="str">
        <f>VLOOKUP(A262,'Updated Medical examination'!A261:J2596,10,0)</f>
        <v>Yes</v>
      </c>
      <c r="J262" s="47" t="str">
        <f>VLOOKUP(A262,'Updated Medical examination'!A261:J2596,3,0)</f>
        <v>Obesity</v>
      </c>
      <c r="K262" s="47" t="str">
        <f>VLOOKUP(A262,'Updated Medical examination'!A261:J2596,5,0)</f>
        <v>Above Diabetes</v>
      </c>
      <c r="L262" s="54">
        <v>37493</v>
      </c>
      <c r="M262" s="59">
        <v>33475.82</v>
      </c>
      <c r="N262" s="55" t="s">
        <v>16</v>
      </c>
      <c r="O262" s="55" t="s">
        <v>16</v>
      </c>
      <c r="P262" s="55" t="s">
        <v>170</v>
      </c>
      <c r="Q262" s="55">
        <v>20</v>
      </c>
    </row>
    <row r="263" spans="1:17" ht="16.5" thickBot="1" x14ac:dyDescent="0.3">
      <c r="A263" s="58" t="s">
        <v>2110</v>
      </c>
      <c r="B263" s="47" t="s">
        <v>2895</v>
      </c>
      <c r="C263" s="47">
        <f>VLOOKUP(A263,'Updated Medical examination'!A262:J2597,2,FALSE)</f>
        <v>37.524999999999999</v>
      </c>
      <c r="D263" s="47">
        <f>VLOOKUP(A263,'Updated Medical examination'!A262:J2597,4,0)</f>
        <v>9.0299999999999994</v>
      </c>
      <c r="E263" s="47" t="str">
        <f>VLOOKUP(A263,'Updated Medical examination'!A262:J2597,6,0)</f>
        <v>Yes</v>
      </c>
      <c r="F263" s="47" t="str">
        <f>VLOOKUP(A263,'Updated Medical examination'!A262:J2597,7,0)</f>
        <v>No</v>
      </c>
      <c r="G263" s="47" t="str">
        <f>VLOOKUP(A263,'Updated Medical examination'!A262:J2597,8,0)</f>
        <v>No</v>
      </c>
      <c r="H263" s="47">
        <f>VLOOKUP(A263,'Updated Medical examination'!A262:J2597,9,0)</f>
        <v>2</v>
      </c>
      <c r="I263" s="47" t="str">
        <f>VLOOKUP(A263,'Updated Medical examination'!A262:J2597,10,0)</f>
        <v>No</v>
      </c>
      <c r="J263" s="47" t="str">
        <f>VLOOKUP(A263,'Updated Medical examination'!A262:J2597,3,0)</f>
        <v>Obesity</v>
      </c>
      <c r="K263" s="47" t="str">
        <f>VLOOKUP(A263,'Updated Medical examination'!A262:J2597,5,0)</f>
        <v>Above Diabetes</v>
      </c>
      <c r="L263" s="54">
        <v>25737</v>
      </c>
      <c r="M263" s="59">
        <v>33471.97</v>
      </c>
      <c r="N263" s="55" t="s">
        <v>11</v>
      </c>
      <c r="O263" s="55" t="s">
        <v>11</v>
      </c>
      <c r="P263" s="55" t="s">
        <v>23</v>
      </c>
      <c r="Q263" s="55">
        <v>52</v>
      </c>
    </row>
    <row r="264" spans="1:17" ht="16.5" thickBot="1" x14ac:dyDescent="0.3">
      <c r="A264" s="58" t="s">
        <v>2109</v>
      </c>
      <c r="B264" s="47" t="s">
        <v>2897</v>
      </c>
      <c r="C264" s="47">
        <f>VLOOKUP(A264,'Updated Medical examination'!A263:J2598,2,FALSE)</f>
        <v>34.5</v>
      </c>
      <c r="D264" s="47">
        <f>VLOOKUP(A264,'Updated Medical examination'!A263:J2598,4,0)</f>
        <v>4.07</v>
      </c>
      <c r="E264" s="47" t="str">
        <f>VLOOKUP(A264,'Updated Medical examination'!A263:J2598,6,0)</f>
        <v>Yes</v>
      </c>
      <c r="F264" s="47" t="str">
        <f>VLOOKUP(A264,'Updated Medical examination'!A263:J2598,7,0)</f>
        <v>No</v>
      </c>
      <c r="G264" s="47" t="str">
        <f>VLOOKUP(A264,'Updated Medical examination'!A263:J2598,8,0)</f>
        <v>No</v>
      </c>
      <c r="H264" s="47">
        <f>VLOOKUP(A264,'Updated Medical examination'!A263:J2598,9,0)</f>
        <v>0</v>
      </c>
      <c r="I264" s="47" t="str">
        <f>VLOOKUP(A264,'Updated Medical examination'!A263:J2598,10,0)</f>
        <v>Yes</v>
      </c>
      <c r="J264" s="47" t="str">
        <f>VLOOKUP(A264,'Updated Medical examination'!A263:J2598,3,0)</f>
        <v>Obesity</v>
      </c>
      <c r="K264" s="47" t="str">
        <f>VLOOKUP(A264,'Updated Medical examination'!A263:J2598,5,0)</f>
        <v>Normal</v>
      </c>
      <c r="L264" s="54">
        <v>31388</v>
      </c>
      <c r="M264" s="59">
        <v>33450.99</v>
      </c>
      <c r="N264" s="55" t="s">
        <v>11</v>
      </c>
      <c r="O264" s="55" t="s">
        <v>11</v>
      </c>
      <c r="P264" s="55" t="s">
        <v>42</v>
      </c>
      <c r="Q264" s="55">
        <v>37</v>
      </c>
    </row>
    <row r="265" spans="1:17" ht="16.5" thickBot="1" x14ac:dyDescent="0.3">
      <c r="A265" s="58" t="s">
        <v>2108</v>
      </c>
      <c r="B265" s="47" t="s">
        <v>2899</v>
      </c>
      <c r="C265" s="47">
        <f>VLOOKUP(A265,'Updated Medical examination'!A264:J2599,2,FALSE)</f>
        <v>28.16</v>
      </c>
      <c r="D265" s="47">
        <f>VLOOKUP(A265,'Updated Medical examination'!A264:J2599,4,0)</f>
        <v>5.77</v>
      </c>
      <c r="E265" s="47" t="str">
        <f>VLOOKUP(A265,'Updated Medical examination'!A264:J2599,6,0)</f>
        <v>No</v>
      </c>
      <c r="F265" s="47" t="str">
        <f>VLOOKUP(A265,'Updated Medical examination'!A264:J2599,7,0)</f>
        <v>No</v>
      </c>
      <c r="G265" s="47" t="str">
        <f>VLOOKUP(A265,'Updated Medical examination'!A264:J2599,8,0)</f>
        <v>No</v>
      </c>
      <c r="H265" s="47">
        <f>VLOOKUP(A265,'Updated Medical examination'!A264:J2599,9,0)</f>
        <v>2</v>
      </c>
      <c r="I265" s="47" t="str">
        <f>VLOOKUP(A265,'Updated Medical examination'!A264:J2599,10,0)</f>
        <v>Yes</v>
      </c>
      <c r="J265" s="47" t="str">
        <f>VLOOKUP(A265,'Updated Medical examination'!A264:J2599,3,0)</f>
        <v>Over Weight</v>
      </c>
      <c r="K265" s="47" t="str">
        <f>VLOOKUP(A265,'Updated Medical examination'!A264:J2599,5,0)</f>
        <v>Prediabetes</v>
      </c>
      <c r="L265" s="54">
        <v>26547</v>
      </c>
      <c r="M265" s="59">
        <v>33344.449999999997</v>
      </c>
      <c r="N265" s="55" t="s">
        <v>11</v>
      </c>
      <c r="O265" s="55" t="s">
        <v>12</v>
      </c>
      <c r="P265" s="55" t="s">
        <v>42</v>
      </c>
      <c r="Q265" s="55">
        <v>50</v>
      </c>
    </row>
    <row r="266" spans="1:17" ht="16.5" thickBot="1" x14ac:dyDescent="0.3">
      <c r="A266" s="58" t="s">
        <v>2107</v>
      </c>
      <c r="B266" s="47" t="s">
        <v>2901</v>
      </c>
      <c r="C266" s="47">
        <f>VLOOKUP(A266,'Updated Medical examination'!A265:J2600,2,FALSE)</f>
        <v>30.02</v>
      </c>
      <c r="D266" s="47">
        <f>VLOOKUP(A266,'Updated Medical examination'!A265:J2600,4,0)</f>
        <v>5.98</v>
      </c>
      <c r="E266" s="47" t="str">
        <f>VLOOKUP(A266,'Updated Medical examination'!A265:J2600,6,0)</f>
        <v>No</v>
      </c>
      <c r="F266" s="47" t="str">
        <f>VLOOKUP(A266,'Updated Medical examination'!A265:J2600,7,0)</f>
        <v>No</v>
      </c>
      <c r="G266" s="47" t="str">
        <f>VLOOKUP(A266,'Updated Medical examination'!A265:J2600,8,0)</f>
        <v>Yes</v>
      </c>
      <c r="H266" s="47">
        <f>VLOOKUP(A266,'Updated Medical examination'!A265:J2600,9,0)</f>
        <v>1</v>
      </c>
      <c r="I266" s="47" t="str">
        <f>VLOOKUP(A266,'Updated Medical examination'!A265:J2600,10,0)</f>
        <v>Yes</v>
      </c>
      <c r="J266" s="47" t="str">
        <f>VLOOKUP(A266,'Updated Medical examination'!A265:J2600,3,0)</f>
        <v>Obesity</v>
      </c>
      <c r="K266" s="47" t="str">
        <f>VLOOKUP(A266,'Updated Medical examination'!A265:J2600,5,0)</f>
        <v>Prediabetes</v>
      </c>
      <c r="L266" s="54">
        <v>37953</v>
      </c>
      <c r="M266" s="59">
        <v>33307.550000000003</v>
      </c>
      <c r="N266" s="55" t="s">
        <v>11</v>
      </c>
      <c r="O266" s="55" t="s">
        <v>12</v>
      </c>
      <c r="P266" s="55" t="s">
        <v>23</v>
      </c>
      <c r="Q266" s="55">
        <v>19</v>
      </c>
    </row>
    <row r="267" spans="1:17" ht="16.5" thickBot="1" x14ac:dyDescent="0.3">
      <c r="A267" s="58" t="s">
        <v>2106</v>
      </c>
      <c r="B267" s="47" t="s">
        <v>2823</v>
      </c>
      <c r="C267" s="47">
        <f>VLOOKUP(A267,'Updated Medical examination'!A266:J2601,2,FALSE)</f>
        <v>37.82</v>
      </c>
      <c r="D267" s="47">
        <f>VLOOKUP(A267,'Updated Medical examination'!A266:J2601,4,0)</f>
        <v>6.01</v>
      </c>
      <c r="E267" s="47" t="str">
        <f>VLOOKUP(A267,'Updated Medical examination'!A266:J2601,6,0)</f>
        <v>No</v>
      </c>
      <c r="F267" s="47" t="str">
        <f>VLOOKUP(A267,'Updated Medical examination'!A266:J2601,7,0)</f>
        <v>No</v>
      </c>
      <c r="G267" s="47" t="str">
        <f>VLOOKUP(A267,'Updated Medical examination'!A266:J2601,8,0)</f>
        <v>No</v>
      </c>
      <c r="H267" s="47">
        <f>VLOOKUP(A267,'Updated Medical examination'!A266:J2601,9,0)</f>
        <v>0</v>
      </c>
      <c r="I267" s="47" t="str">
        <f>VLOOKUP(A267,'Updated Medical examination'!A266:J2601,10,0)</f>
        <v>Yes</v>
      </c>
      <c r="J267" s="47" t="str">
        <f>VLOOKUP(A267,'Updated Medical examination'!A266:J2601,3,0)</f>
        <v>Obesity</v>
      </c>
      <c r="K267" s="47" t="str">
        <f>VLOOKUP(A267,'Updated Medical examination'!A266:J2601,5,0)</f>
        <v>Prediabetes</v>
      </c>
      <c r="L267" s="54">
        <v>33158</v>
      </c>
      <c r="M267" s="59">
        <v>33292.83</v>
      </c>
      <c r="N267" s="55" t="s">
        <v>11</v>
      </c>
      <c r="O267" s="55" t="s">
        <v>16</v>
      </c>
      <c r="P267" s="55" t="s">
        <v>42</v>
      </c>
      <c r="Q267" s="55">
        <v>32</v>
      </c>
    </row>
    <row r="268" spans="1:17" ht="16.5" thickBot="1" x14ac:dyDescent="0.3">
      <c r="A268" s="58" t="s">
        <v>2105</v>
      </c>
      <c r="B268" s="47" t="s">
        <v>2904</v>
      </c>
      <c r="C268" s="47">
        <f>VLOOKUP(A268,'Updated Medical examination'!A267:J2602,2,FALSE)</f>
        <v>33.14</v>
      </c>
      <c r="D268" s="47">
        <f>VLOOKUP(A268,'Updated Medical examination'!A267:J2602,4,0)</f>
        <v>5.67</v>
      </c>
      <c r="E268" s="47" t="str">
        <f>VLOOKUP(A268,'Updated Medical examination'!A267:J2602,6,0)</f>
        <v>Yes</v>
      </c>
      <c r="F268" s="47" t="str">
        <f>VLOOKUP(A268,'Updated Medical examination'!A267:J2602,7,0)</f>
        <v>No</v>
      </c>
      <c r="G268" s="47" t="str">
        <f>VLOOKUP(A268,'Updated Medical examination'!A267:J2602,8,0)</f>
        <v>No</v>
      </c>
      <c r="H268" s="47">
        <f>VLOOKUP(A268,'Updated Medical examination'!A267:J2602,9,0)</f>
        <v>0</v>
      </c>
      <c r="I268" s="47" t="str">
        <f>VLOOKUP(A268,'Updated Medical examination'!A267:J2602,10,0)</f>
        <v>Yes</v>
      </c>
      <c r="J268" s="47" t="str">
        <f>VLOOKUP(A268,'Updated Medical examination'!A267:J2602,3,0)</f>
        <v>Obesity</v>
      </c>
      <c r="K268" s="47" t="str">
        <f>VLOOKUP(A268,'Updated Medical examination'!A267:J2602,5,0)</f>
        <v>Normal</v>
      </c>
      <c r="L268" s="54">
        <v>31243</v>
      </c>
      <c r="M268" s="59">
        <v>33121</v>
      </c>
      <c r="N268" s="55" t="s">
        <v>11</v>
      </c>
      <c r="O268" s="55" t="s">
        <v>16</v>
      </c>
      <c r="P268" s="55" t="s">
        <v>42</v>
      </c>
      <c r="Q268" s="55">
        <v>37</v>
      </c>
    </row>
    <row r="269" spans="1:17" ht="16.5" thickBot="1" x14ac:dyDescent="0.3">
      <c r="A269" s="58" t="s">
        <v>2104</v>
      </c>
      <c r="B269" s="47" t="s">
        <v>2905</v>
      </c>
      <c r="C269" s="47">
        <f>VLOOKUP(A269,'Updated Medical examination'!A268:J2603,2,FALSE)</f>
        <v>25.14</v>
      </c>
      <c r="D269" s="47">
        <f>VLOOKUP(A269,'Updated Medical examination'!A268:J2603,4,0)</f>
        <v>6.02</v>
      </c>
      <c r="E269" s="47" t="str">
        <f>VLOOKUP(A269,'Updated Medical examination'!A268:J2603,6,0)</f>
        <v>Yes</v>
      </c>
      <c r="F269" s="47" t="str">
        <f>VLOOKUP(A269,'Updated Medical examination'!A268:J2603,7,0)</f>
        <v>No</v>
      </c>
      <c r="G269" s="47" t="str">
        <f>VLOOKUP(A269,'Updated Medical examination'!A268:J2603,8,0)</f>
        <v>Yes</v>
      </c>
      <c r="H269" s="47">
        <f>VLOOKUP(A269,'Updated Medical examination'!A268:J2603,9,0)</f>
        <v>1</v>
      </c>
      <c r="I269" s="47" t="str">
        <f>VLOOKUP(A269,'Updated Medical examination'!A268:J2603,10,0)</f>
        <v>Yes</v>
      </c>
      <c r="J269" s="47" t="str">
        <f>VLOOKUP(A269,'Updated Medical examination'!A268:J2603,3,0)</f>
        <v>Over Weight</v>
      </c>
      <c r="K269" s="47" t="str">
        <f>VLOOKUP(A269,'Updated Medical examination'!A268:J2603,5,0)</f>
        <v>Prediabetes</v>
      </c>
      <c r="L269" s="54">
        <v>25506</v>
      </c>
      <c r="M269" s="59">
        <v>33090.660000000003</v>
      </c>
      <c r="N269" s="55" t="s">
        <v>11</v>
      </c>
      <c r="O269" s="55" t="s">
        <v>11</v>
      </c>
      <c r="P269" s="55" t="s">
        <v>42</v>
      </c>
      <c r="Q269" s="55">
        <v>53</v>
      </c>
    </row>
    <row r="270" spans="1:17" ht="16.5" thickBot="1" x14ac:dyDescent="0.3">
      <c r="A270" s="58" t="s">
        <v>2103</v>
      </c>
      <c r="B270" s="47" t="s">
        <v>2451</v>
      </c>
      <c r="C270" s="47">
        <f>VLOOKUP(A270,'Updated Medical examination'!A269:J2604,2,FALSE)</f>
        <v>20.18</v>
      </c>
      <c r="D270" s="47">
        <f>VLOOKUP(A270,'Updated Medical examination'!A269:J2604,4,0)</f>
        <v>11.19</v>
      </c>
      <c r="E270" s="47" t="str">
        <f>VLOOKUP(A270,'Updated Medical examination'!A269:J2604,6,0)</f>
        <v>No</v>
      </c>
      <c r="F270" s="47" t="str">
        <f>VLOOKUP(A270,'Updated Medical examination'!A269:J2604,7,0)</f>
        <v>No</v>
      </c>
      <c r="G270" s="47" t="str">
        <f>VLOOKUP(A270,'Updated Medical examination'!A269:J2604,8,0)</f>
        <v>No</v>
      </c>
      <c r="H270" s="47">
        <f>VLOOKUP(A270,'Updated Medical examination'!A269:J2604,9,0)</f>
        <v>0</v>
      </c>
      <c r="I270" s="47" t="str">
        <f>VLOOKUP(A270,'Updated Medical examination'!A269:J2604,10,0)</f>
        <v>Yes</v>
      </c>
      <c r="J270" s="47" t="str">
        <f>VLOOKUP(A270,'Updated Medical examination'!A269:J2604,3,0)</f>
        <v>Healthy Weight</v>
      </c>
      <c r="K270" s="47" t="str">
        <f>VLOOKUP(A270,'Updated Medical examination'!A269:J2604,5,0)</f>
        <v>Above Diabetes</v>
      </c>
      <c r="L270" s="54">
        <v>22828</v>
      </c>
      <c r="M270" s="59">
        <v>33074.94</v>
      </c>
      <c r="N270" s="55" t="s">
        <v>16</v>
      </c>
      <c r="O270" s="55" t="s">
        <v>11</v>
      </c>
      <c r="P270" s="55" t="s">
        <v>42</v>
      </c>
      <c r="Q270" s="55">
        <v>60</v>
      </c>
    </row>
    <row r="271" spans="1:17" ht="16.5" thickBot="1" x14ac:dyDescent="0.3">
      <c r="A271" s="58" t="s">
        <v>2102</v>
      </c>
      <c r="B271" s="47" t="s">
        <v>2908</v>
      </c>
      <c r="C271" s="47">
        <f>VLOOKUP(A271,'Updated Medical examination'!A270:J2605,2,FALSE)</f>
        <v>44.36</v>
      </c>
      <c r="D271" s="47">
        <f>VLOOKUP(A271,'Updated Medical examination'!A270:J2605,4,0)</f>
        <v>5.1100000000000003</v>
      </c>
      <c r="E271" s="47" t="str">
        <f>VLOOKUP(A271,'Updated Medical examination'!A270:J2605,6,0)</f>
        <v>No</v>
      </c>
      <c r="F271" s="47" t="str">
        <f>VLOOKUP(A271,'Updated Medical examination'!A270:J2605,7,0)</f>
        <v>No</v>
      </c>
      <c r="G271" s="47" t="str">
        <f>VLOOKUP(A271,'Updated Medical examination'!A270:J2605,8,0)</f>
        <v>No</v>
      </c>
      <c r="H271" s="47">
        <f>VLOOKUP(A271,'Updated Medical examination'!A270:J2605,9,0)</f>
        <v>0</v>
      </c>
      <c r="I271" s="47" t="str">
        <f>VLOOKUP(A271,'Updated Medical examination'!A270:J2605,10,0)</f>
        <v>Yes</v>
      </c>
      <c r="J271" s="47" t="str">
        <f>VLOOKUP(A271,'Updated Medical examination'!A270:J2605,3,0)</f>
        <v>Obesity</v>
      </c>
      <c r="K271" s="47" t="str">
        <f>VLOOKUP(A271,'Updated Medical examination'!A270:J2605,5,0)</f>
        <v>Normal</v>
      </c>
      <c r="L271" s="54">
        <v>34543</v>
      </c>
      <c r="M271" s="59">
        <v>33057.230000000003</v>
      </c>
      <c r="N271" s="55" t="s">
        <v>16</v>
      </c>
      <c r="O271" s="55" t="s">
        <v>11</v>
      </c>
      <c r="P271" s="55" t="s">
        <v>42</v>
      </c>
      <c r="Q271" s="55">
        <v>28</v>
      </c>
    </row>
    <row r="272" spans="1:17" ht="16.5" thickBot="1" x14ac:dyDescent="0.3">
      <c r="A272" s="58" t="s">
        <v>2101</v>
      </c>
      <c r="B272" s="47" t="s">
        <v>2910</v>
      </c>
      <c r="C272" s="47">
        <f>VLOOKUP(A272,'Updated Medical examination'!A271:J2606,2,FALSE)</f>
        <v>23.82</v>
      </c>
      <c r="D272" s="47">
        <f>VLOOKUP(A272,'Updated Medical examination'!A271:J2606,4,0)</f>
        <v>10.85</v>
      </c>
      <c r="E272" s="47" t="str">
        <f>VLOOKUP(A272,'Updated Medical examination'!A271:J2606,6,0)</f>
        <v>Yes</v>
      </c>
      <c r="F272" s="47" t="str">
        <f>VLOOKUP(A272,'Updated Medical examination'!A271:J2606,7,0)</f>
        <v>No</v>
      </c>
      <c r="G272" s="47" t="str">
        <f>VLOOKUP(A272,'Updated Medical examination'!A271:J2606,8,0)</f>
        <v>No</v>
      </c>
      <c r="H272" s="47">
        <f>VLOOKUP(A272,'Updated Medical examination'!A271:J2606,9,0)</f>
        <v>0</v>
      </c>
      <c r="I272" s="47" t="str">
        <f>VLOOKUP(A272,'Updated Medical examination'!A271:J2606,10,0)</f>
        <v>Yes</v>
      </c>
      <c r="J272" s="47" t="str">
        <f>VLOOKUP(A272,'Updated Medical examination'!A271:J2606,3,0)</f>
        <v>Healthy Weight</v>
      </c>
      <c r="K272" s="47" t="str">
        <f>VLOOKUP(A272,'Updated Medical examination'!A271:J2606,5,0)</f>
        <v>Above Diabetes</v>
      </c>
      <c r="L272" s="54">
        <v>24663</v>
      </c>
      <c r="M272" s="59">
        <v>33025.32</v>
      </c>
      <c r="N272" s="55" t="s">
        <v>11</v>
      </c>
      <c r="O272" s="55" t="s">
        <v>12</v>
      </c>
      <c r="P272" s="55" t="s">
        <v>42</v>
      </c>
      <c r="Q272" s="55">
        <v>55</v>
      </c>
    </row>
    <row r="273" spans="1:17" ht="16.5" thickBot="1" x14ac:dyDescent="0.3">
      <c r="A273" s="58" t="s">
        <v>2100</v>
      </c>
      <c r="B273" s="47" t="s">
        <v>2415</v>
      </c>
      <c r="C273" s="47">
        <f>VLOOKUP(A273,'Updated Medical examination'!A272:J2607,2,FALSE)</f>
        <v>45</v>
      </c>
      <c r="D273" s="47">
        <f>VLOOKUP(A273,'Updated Medical examination'!A272:J2607,4,0)</f>
        <v>5.24</v>
      </c>
      <c r="E273" s="47" t="str">
        <f>VLOOKUP(A273,'Updated Medical examination'!A272:J2607,6,0)</f>
        <v>Yes</v>
      </c>
      <c r="F273" s="47" t="str">
        <f>VLOOKUP(A273,'Updated Medical examination'!A272:J2607,7,0)</f>
        <v>No</v>
      </c>
      <c r="G273" s="47" t="str">
        <f>VLOOKUP(A273,'Updated Medical examination'!A272:J2607,8,0)</f>
        <v>No</v>
      </c>
      <c r="H273" s="47">
        <f>VLOOKUP(A273,'Updated Medical examination'!A272:J2607,9,0)</f>
        <v>1</v>
      </c>
      <c r="I273" s="47" t="str">
        <f>VLOOKUP(A273,'Updated Medical examination'!A272:J2607,10,0)</f>
        <v>Yes</v>
      </c>
      <c r="J273" s="47" t="str">
        <f>VLOOKUP(A273,'Updated Medical examination'!A272:J2607,3,0)</f>
        <v>Obesity</v>
      </c>
      <c r="K273" s="47" t="str">
        <f>VLOOKUP(A273,'Updated Medical examination'!A272:J2607,5,0)</f>
        <v>Normal</v>
      </c>
      <c r="L273" s="54">
        <v>34888</v>
      </c>
      <c r="M273" s="59">
        <v>33017.46</v>
      </c>
      <c r="N273" s="55" t="s">
        <v>16</v>
      </c>
      <c r="O273" s="55" t="s">
        <v>16</v>
      </c>
      <c r="P273" s="55" t="s">
        <v>42</v>
      </c>
      <c r="Q273" s="55">
        <v>27</v>
      </c>
    </row>
    <row r="274" spans="1:17" ht="16.5" thickBot="1" x14ac:dyDescent="0.3">
      <c r="A274" s="58" t="s">
        <v>2099</v>
      </c>
      <c r="B274" s="47" t="s">
        <v>2503</v>
      </c>
      <c r="C274" s="47">
        <f>VLOOKUP(A274,'Updated Medical examination'!A273:J2608,2,FALSE)</f>
        <v>26.62</v>
      </c>
      <c r="D274" s="47">
        <f>VLOOKUP(A274,'Updated Medical examination'!A273:J2608,4,0)</f>
        <v>10.08</v>
      </c>
      <c r="E274" s="47" t="str">
        <f>VLOOKUP(A274,'Updated Medical examination'!A273:J2608,6,0)</f>
        <v>No</v>
      </c>
      <c r="F274" s="47" t="str">
        <f>VLOOKUP(A274,'Updated Medical examination'!A273:J2608,7,0)</f>
        <v>No</v>
      </c>
      <c r="G274" s="47" t="str">
        <f>VLOOKUP(A274,'Updated Medical examination'!A273:J2608,8,0)</f>
        <v>No</v>
      </c>
      <c r="H274" s="47">
        <f>VLOOKUP(A274,'Updated Medical examination'!A273:J2608,9,0)</f>
        <v>0</v>
      </c>
      <c r="I274" s="47" t="str">
        <f>VLOOKUP(A274,'Updated Medical examination'!A273:J2608,10,0)</f>
        <v>Yes</v>
      </c>
      <c r="J274" s="47" t="str">
        <f>VLOOKUP(A274,'Updated Medical examination'!A273:J2608,3,0)</f>
        <v>Over Weight</v>
      </c>
      <c r="K274" s="47" t="str">
        <f>VLOOKUP(A274,'Updated Medical examination'!A273:J2608,5,0)</f>
        <v>Above Diabetes</v>
      </c>
      <c r="L274" s="54">
        <v>26169</v>
      </c>
      <c r="M274" s="59">
        <v>32947.629999999997</v>
      </c>
      <c r="N274" s="55" t="s">
        <v>11</v>
      </c>
      <c r="O274" s="55" t="s">
        <v>16</v>
      </c>
      <c r="P274" s="55" t="s">
        <v>42</v>
      </c>
      <c r="Q274" s="55">
        <v>51</v>
      </c>
    </row>
    <row r="275" spans="1:17" ht="16.5" thickBot="1" x14ac:dyDescent="0.3">
      <c r="A275" s="58" t="s">
        <v>2098</v>
      </c>
      <c r="B275" s="47" t="s">
        <v>2914</v>
      </c>
      <c r="C275" s="47">
        <f>VLOOKUP(A275,'Updated Medical examination'!A274:J2609,2,FALSE)</f>
        <v>32.67</v>
      </c>
      <c r="D275" s="47">
        <f>VLOOKUP(A275,'Updated Medical examination'!A274:J2609,4,0)</f>
        <v>10.97</v>
      </c>
      <c r="E275" s="47" t="str">
        <f>VLOOKUP(A275,'Updated Medical examination'!A274:J2609,6,0)</f>
        <v>Yes</v>
      </c>
      <c r="F275" s="47" t="str">
        <f>VLOOKUP(A275,'Updated Medical examination'!A274:J2609,7,0)</f>
        <v>No</v>
      </c>
      <c r="G275" s="47" t="str">
        <f>VLOOKUP(A275,'Updated Medical examination'!A274:J2609,8,0)</f>
        <v>No</v>
      </c>
      <c r="H275" s="47">
        <f>VLOOKUP(A275,'Updated Medical examination'!A274:J2609,9,0)</f>
        <v>0</v>
      </c>
      <c r="I275" s="47" t="str">
        <f>VLOOKUP(A275,'Updated Medical examination'!A274:J2609,10,0)</f>
        <v>Yes</v>
      </c>
      <c r="J275" s="47" t="str">
        <f>VLOOKUP(A275,'Updated Medical examination'!A274:J2609,3,0)</f>
        <v>Obesity</v>
      </c>
      <c r="K275" s="47" t="str">
        <f>VLOOKUP(A275,'Updated Medical examination'!A274:J2609,5,0)</f>
        <v>Above Diabetes</v>
      </c>
      <c r="L275" s="54">
        <v>29907</v>
      </c>
      <c r="M275" s="59">
        <v>32906.69</v>
      </c>
      <c r="N275" s="55" t="s">
        <v>11</v>
      </c>
      <c r="O275" s="55" t="s">
        <v>12</v>
      </c>
      <c r="P275" s="55" t="s">
        <v>42</v>
      </c>
      <c r="Q275" s="55">
        <v>41</v>
      </c>
    </row>
    <row r="276" spans="1:17" ht="16.5" thickBot="1" x14ac:dyDescent="0.3">
      <c r="A276" s="58" t="s">
        <v>2097</v>
      </c>
      <c r="B276" s="47" t="s">
        <v>2916</v>
      </c>
      <c r="C276" s="47">
        <f>VLOOKUP(A276,'Updated Medical examination'!A275:J2610,2,FALSE)</f>
        <v>44.44</v>
      </c>
      <c r="D276" s="47">
        <f>VLOOKUP(A276,'Updated Medical examination'!A275:J2610,4,0)</f>
        <v>4.9000000000000004</v>
      </c>
      <c r="E276" s="47" t="str">
        <f>VLOOKUP(A276,'Updated Medical examination'!A275:J2610,6,0)</f>
        <v>Yes</v>
      </c>
      <c r="F276" s="47" t="str">
        <f>VLOOKUP(A276,'Updated Medical examination'!A275:J2610,7,0)</f>
        <v>No</v>
      </c>
      <c r="G276" s="47" t="str">
        <f>VLOOKUP(A276,'Updated Medical examination'!A275:J2610,8,0)</f>
        <v>No</v>
      </c>
      <c r="H276" s="47">
        <f>VLOOKUP(A276,'Updated Medical examination'!A275:J2610,9,0)</f>
        <v>1</v>
      </c>
      <c r="I276" s="47" t="str">
        <f>VLOOKUP(A276,'Updated Medical examination'!A275:J2610,10,0)</f>
        <v>Yes</v>
      </c>
      <c r="J276" s="47" t="str">
        <f>VLOOKUP(A276,'Updated Medical examination'!A275:J2610,3,0)</f>
        <v>Obesity</v>
      </c>
      <c r="K276" s="47" t="str">
        <f>VLOOKUP(A276,'Updated Medical examination'!A275:J2610,5,0)</f>
        <v>Normal</v>
      </c>
      <c r="L276" s="54">
        <v>35037</v>
      </c>
      <c r="M276" s="59">
        <v>32827.51</v>
      </c>
      <c r="N276" s="55" t="s">
        <v>16</v>
      </c>
      <c r="O276" s="55" t="s">
        <v>11</v>
      </c>
      <c r="P276" s="55" t="s">
        <v>42</v>
      </c>
      <c r="Q276" s="55">
        <v>27</v>
      </c>
    </row>
    <row r="277" spans="1:17" ht="16.5" thickBot="1" x14ac:dyDescent="0.3">
      <c r="A277" s="58" t="s">
        <v>2096</v>
      </c>
      <c r="B277" s="47" t="s">
        <v>2792</v>
      </c>
      <c r="C277" s="47">
        <f>VLOOKUP(A277,'Updated Medical examination'!A276:J2611,2,FALSE)</f>
        <v>28.31</v>
      </c>
      <c r="D277" s="47">
        <f>VLOOKUP(A277,'Updated Medical examination'!A276:J2611,4,0)</f>
        <v>5.33</v>
      </c>
      <c r="E277" s="47" t="str">
        <f>VLOOKUP(A277,'Updated Medical examination'!A276:J2611,6,0)</f>
        <v>No</v>
      </c>
      <c r="F277" s="47" t="str">
        <f>VLOOKUP(A277,'Updated Medical examination'!A276:J2611,7,0)</f>
        <v>No</v>
      </c>
      <c r="G277" s="47" t="str">
        <f>VLOOKUP(A277,'Updated Medical examination'!A276:J2611,8,0)</f>
        <v>No</v>
      </c>
      <c r="H277" s="47">
        <f>VLOOKUP(A277,'Updated Medical examination'!A276:J2611,9,0)</f>
        <v>0</v>
      </c>
      <c r="I277" s="47" t="str">
        <f>VLOOKUP(A277,'Updated Medical examination'!A276:J2611,10,0)</f>
        <v>Yes</v>
      </c>
      <c r="J277" s="47" t="str">
        <f>VLOOKUP(A277,'Updated Medical examination'!A276:J2611,3,0)</f>
        <v>Over Weight</v>
      </c>
      <c r="K277" s="47" t="str">
        <f>VLOOKUP(A277,'Updated Medical examination'!A276:J2611,5,0)</f>
        <v>Normal</v>
      </c>
      <c r="L277" s="54">
        <v>29567</v>
      </c>
      <c r="M277" s="59">
        <v>32787.46</v>
      </c>
      <c r="N277" s="55" t="s">
        <v>16</v>
      </c>
      <c r="O277" s="55" t="s">
        <v>12</v>
      </c>
      <c r="P277" s="55" t="s">
        <v>23</v>
      </c>
      <c r="Q277" s="55">
        <v>42</v>
      </c>
    </row>
    <row r="278" spans="1:17" ht="16.5" thickBot="1" x14ac:dyDescent="0.3">
      <c r="A278" s="58" t="s">
        <v>2095</v>
      </c>
      <c r="B278" s="47" t="s">
        <v>2919</v>
      </c>
      <c r="C278" s="47">
        <f>VLOOKUP(A278,'Updated Medical examination'!A277:J2612,2,FALSE)</f>
        <v>25.05</v>
      </c>
      <c r="D278" s="47">
        <f>VLOOKUP(A278,'Updated Medical examination'!A277:J2612,4,0)</f>
        <v>4.6100000000000003</v>
      </c>
      <c r="E278" s="47" t="str">
        <f>VLOOKUP(A278,'Updated Medical examination'!A277:J2612,6,0)</f>
        <v>No</v>
      </c>
      <c r="F278" s="47" t="str">
        <f>VLOOKUP(A278,'Updated Medical examination'!A277:J2612,7,0)</f>
        <v>No</v>
      </c>
      <c r="G278" s="47" t="str">
        <f>VLOOKUP(A278,'Updated Medical examination'!A277:J2612,8,0)</f>
        <v>No</v>
      </c>
      <c r="H278" s="47">
        <f>VLOOKUP(A278,'Updated Medical examination'!A277:J2612,9,0)</f>
        <v>2</v>
      </c>
      <c r="I278" s="47" t="str">
        <f>VLOOKUP(A278,'Updated Medical examination'!A277:J2612,10,0)</f>
        <v>Yes</v>
      </c>
      <c r="J278" s="47" t="str">
        <f>VLOOKUP(A278,'Updated Medical examination'!A277:J2612,3,0)</f>
        <v>Over Weight</v>
      </c>
      <c r="K278" s="47" t="str">
        <f>VLOOKUP(A278,'Updated Medical examination'!A277:J2612,5,0)</f>
        <v>Normal</v>
      </c>
      <c r="L278" s="54">
        <v>26610</v>
      </c>
      <c r="M278" s="59">
        <v>32765.33</v>
      </c>
      <c r="N278" s="55" t="s">
        <v>11</v>
      </c>
      <c r="O278" s="55" t="s">
        <v>11</v>
      </c>
      <c r="P278" s="55" t="s">
        <v>23</v>
      </c>
      <c r="Q278" s="55">
        <v>50</v>
      </c>
    </row>
    <row r="279" spans="1:17" ht="16.5" thickBot="1" x14ac:dyDescent="0.3">
      <c r="A279" s="58" t="s">
        <v>2094</v>
      </c>
      <c r="B279" s="47" t="s">
        <v>2921</v>
      </c>
      <c r="C279" s="47">
        <f>VLOOKUP(A279,'Updated Medical examination'!A278:J2613,2,FALSE)</f>
        <v>28.34</v>
      </c>
      <c r="D279" s="47">
        <f>VLOOKUP(A279,'Updated Medical examination'!A278:J2613,4,0)</f>
        <v>8.18</v>
      </c>
      <c r="E279" s="47" t="str">
        <f>VLOOKUP(A279,'Updated Medical examination'!A278:J2613,6,0)</f>
        <v>No</v>
      </c>
      <c r="F279" s="47" t="str">
        <f>VLOOKUP(A279,'Updated Medical examination'!A278:J2613,7,0)</f>
        <v>No</v>
      </c>
      <c r="G279" s="47" t="str">
        <f>VLOOKUP(A279,'Updated Medical examination'!A278:J2613,8,0)</f>
        <v>No</v>
      </c>
      <c r="H279" s="47">
        <f>VLOOKUP(A279,'Updated Medical examination'!A278:J2613,9,0)</f>
        <v>0</v>
      </c>
      <c r="I279" s="47" t="str">
        <f>VLOOKUP(A279,'Updated Medical examination'!A278:J2613,10,0)</f>
        <v>Yes</v>
      </c>
      <c r="J279" s="47" t="str">
        <f>VLOOKUP(A279,'Updated Medical examination'!A278:J2613,3,0)</f>
        <v>Over Weight</v>
      </c>
      <c r="K279" s="47" t="str">
        <f>VLOOKUP(A279,'Updated Medical examination'!A278:J2613,5,0)</f>
        <v>Above Diabetes</v>
      </c>
      <c r="L279" s="54">
        <v>27369</v>
      </c>
      <c r="M279" s="59">
        <v>32760.48</v>
      </c>
      <c r="N279" s="55" t="s">
        <v>16</v>
      </c>
      <c r="O279" s="55" t="s">
        <v>16</v>
      </c>
      <c r="P279" s="55" t="s">
        <v>42</v>
      </c>
      <c r="Q279" s="55">
        <v>48</v>
      </c>
    </row>
    <row r="280" spans="1:17" ht="16.5" thickBot="1" x14ac:dyDescent="0.3">
      <c r="A280" s="58" t="s">
        <v>2093</v>
      </c>
      <c r="B280" s="47" t="s">
        <v>2922</v>
      </c>
      <c r="C280" s="47">
        <f>VLOOKUP(A280,'Updated Medical examination'!A279:J2614,2,FALSE)</f>
        <v>17.765000000000001</v>
      </c>
      <c r="D280" s="47">
        <f>VLOOKUP(A280,'Updated Medical examination'!A279:J2614,4,0)</f>
        <v>5.62</v>
      </c>
      <c r="E280" s="47" t="str">
        <f>VLOOKUP(A280,'Updated Medical examination'!A279:J2614,6,0)</f>
        <v>No</v>
      </c>
      <c r="F280" s="47" t="str">
        <f>VLOOKUP(A280,'Updated Medical examination'!A279:J2614,7,0)</f>
        <v>No</v>
      </c>
      <c r="G280" s="47" t="str">
        <f>VLOOKUP(A280,'Updated Medical examination'!A279:J2614,8,0)</f>
        <v>No</v>
      </c>
      <c r="H280" s="47">
        <f>VLOOKUP(A280,'Updated Medical examination'!A279:J2614,9,0)</f>
        <v>0</v>
      </c>
      <c r="I280" s="47" t="str">
        <f>VLOOKUP(A280,'Updated Medical examination'!A279:J2614,10,0)</f>
        <v>Yes</v>
      </c>
      <c r="J280" s="47" t="str">
        <f>VLOOKUP(A280,'Updated Medical examination'!A279:J2614,3,0)</f>
        <v>Under Weight</v>
      </c>
      <c r="K280" s="47" t="str">
        <f>VLOOKUP(A280,'Updated Medical examination'!A279:J2614,5,0)</f>
        <v>Normal</v>
      </c>
      <c r="L280" s="54">
        <v>33063</v>
      </c>
      <c r="M280" s="59">
        <v>32734.19</v>
      </c>
      <c r="N280" s="55" t="s">
        <v>11</v>
      </c>
      <c r="O280" s="55" t="s">
        <v>16</v>
      </c>
      <c r="P280" s="55" t="s">
        <v>23</v>
      </c>
      <c r="Q280" s="55">
        <v>32</v>
      </c>
    </row>
    <row r="281" spans="1:17" ht="16.5" thickBot="1" x14ac:dyDescent="0.3">
      <c r="A281" s="58" t="s">
        <v>2092</v>
      </c>
      <c r="B281" s="47" t="s">
        <v>2924</v>
      </c>
      <c r="C281" s="47">
        <f>VLOOKUP(A281,'Updated Medical examination'!A280:J2615,2,FALSE)</f>
        <v>36.119999999999997</v>
      </c>
      <c r="D281" s="47">
        <f>VLOOKUP(A281,'Updated Medical examination'!A280:J2615,4,0)</f>
        <v>5.82</v>
      </c>
      <c r="E281" s="47" t="str">
        <f>VLOOKUP(A281,'Updated Medical examination'!A280:J2615,6,0)</f>
        <v>No</v>
      </c>
      <c r="F281" s="47" t="str">
        <f>VLOOKUP(A281,'Updated Medical examination'!A280:J2615,7,0)</f>
        <v>No</v>
      </c>
      <c r="G281" s="47" t="str">
        <f>VLOOKUP(A281,'Updated Medical examination'!A280:J2615,8,0)</f>
        <v>No</v>
      </c>
      <c r="H281" s="47">
        <f>VLOOKUP(A281,'Updated Medical examination'!A280:J2615,9,0)</f>
        <v>0</v>
      </c>
      <c r="I281" s="47" t="str">
        <f>VLOOKUP(A281,'Updated Medical examination'!A280:J2615,10,0)</f>
        <v>Yes</v>
      </c>
      <c r="J281" s="47" t="str">
        <f>VLOOKUP(A281,'Updated Medical examination'!A280:J2615,3,0)</f>
        <v>Obesity</v>
      </c>
      <c r="K281" s="47" t="str">
        <f>VLOOKUP(A281,'Updated Medical examination'!A280:J2615,5,0)</f>
        <v>Prediabetes</v>
      </c>
      <c r="L281" s="54">
        <v>33146</v>
      </c>
      <c r="M281" s="59">
        <v>32716.2</v>
      </c>
      <c r="N281" s="55" t="s">
        <v>16</v>
      </c>
      <c r="O281" s="55" t="s">
        <v>11</v>
      </c>
      <c r="P281" s="55" t="s">
        <v>42</v>
      </c>
      <c r="Q281" s="55">
        <v>32</v>
      </c>
    </row>
    <row r="282" spans="1:17" ht="16.5" thickBot="1" x14ac:dyDescent="0.3">
      <c r="A282" s="58" t="s">
        <v>2091</v>
      </c>
      <c r="B282" s="47" t="s">
        <v>2926</v>
      </c>
      <c r="C282" s="47">
        <f>VLOOKUP(A282,'Updated Medical examination'!A281:J2616,2,FALSE)</f>
        <v>23.19</v>
      </c>
      <c r="D282" s="47">
        <f>VLOOKUP(A282,'Updated Medical examination'!A281:J2616,4,0)</f>
        <v>7.66</v>
      </c>
      <c r="E282" s="47" t="str">
        <f>VLOOKUP(A282,'Updated Medical examination'!A281:J2616,6,0)</f>
        <v>No</v>
      </c>
      <c r="F282" s="47" t="str">
        <f>VLOOKUP(A282,'Updated Medical examination'!A281:J2616,7,0)</f>
        <v>No</v>
      </c>
      <c r="G282" s="47" t="str">
        <f>VLOOKUP(A282,'Updated Medical examination'!A281:J2616,8,0)</f>
        <v>No</v>
      </c>
      <c r="H282" s="47">
        <f>VLOOKUP(A282,'Updated Medical examination'!A281:J2616,9,0)</f>
        <v>0</v>
      </c>
      <c r="I282" s="47" t="str">
        <f>VLOOKUP(A282,'Updated Medical examination'!A281:J2616,10,0)</f>
        <v>Yes</v>
      </c>
      <c r="J282" s="47" t="str">
        <f>VLOOKUP(A282,'Updated Medical examination'!A281:J2616,3,0)</f>
        <v>Healthy Weight</v>
      </c>
      <c r="K282" s="47" t="str">
        <f>VLOOKUP(A282,'Updated Medical examination'!A281:J2616,5,0)</f>
        <v>Above Diabetes</v>
      </c>
      <c r="L282" s="54">
        <v>25143</v>
      </c>
      <c r="M282" s="59">
        <v>32686.080000000002</v>
      </c>
      <c r="N282" s="55" t="s">
        <v>11</v>
      </c>
      <c r="O282" s="55" t="s">
        <v>12</v>
      </c>
      <c r="P282" s="55" t="s">
        <v>42</v>
      </c>
      <c r="Q282" s="55">
        <v>54</v>
      </c>
    </row>
    <row r="283" spans="1:17" ht="16.5" thickBot="1" x14ac:dyDescent="0.3">
      <c r="A283" s="58" t="s">
        <v>2090</v>
      </c>
      <c r="B283" s="47" t="s">
        <v>2927</v>
      </c>
      <c r="C283" s="47">
        <f>VLOOKUP(A283,'Updated Medical examination'!A282:J2617,2,FALSE)</f>
        <v>35.99</v>
      </c>
      <c r="D283" s="47">
        <f>VLOOKUP(A283,'Updated Medical examination'!A282:J2617,4,0)</f>
        <v>4.2300000000000004</v>
      </c>
      <c r="E283" s="47" t="str">
        <f>VLOOKUP(A283,'Updated Medical examination'!A282:J2617,6,0)</f>
        <v>No</v>
      </c>
      <c r="F283" s="47" t="str">
        <f>VLOOKUP(A283,'Updated Medical examination'!A282:J2617,7,0)</f>
        <v>No</v>
      </c>
      <c r="G283" s="47" t="str">
        <f>VLOOKUP(A283,'Updated Medical examination'!A282:J2617,8,0)</f>
        <v>No</v>
      </c>
      <c r="H283" s="47">
        <f>VLOOKUP(A283,'Updated Medical examination'!A282:J2617,9,0)</f>
        <v>0</v>
      </c>
      <c r="I283" s="47" t="str">
        <f>VLOOKUP(A283,'Updated Medical examination'!A282:J2617,10,0)</f>
        <v>Yes</v>
      </c>
      <c r="J283" s="47" t="str">
        <f>VLOOKUP(A283,'Updated Medical examination'!A282:J2617,3,0)</f>
        <v>Obesity</v>
      </c>
      <c r="K283" s="47" t="str">
        <f>VLOOKUP(A283,'Updated Medical examination'!A282:J2617,5,0)</f>
        <v>Normal</v>
      </c>
      <c r="L283" s="54">
        <v>33067</v>
      </c>
      <c r="M283" s="59">
        <v>32672.11</v>
      </c>
      <c r="N283" s="55" t="s">
        <v>16</v>
      </c>
      <c r="O283" s="55" t="s">
        <v>16</v>
      </c>
      <c r="P283" s="55" t="s">
        <v>42</v>
      </c>
      <c r="Q283" s="55">
        <v>32</v>
      </c>
    </row>
    <row r="284" spans="1:17" ht="16.5" thickBot="1" x14ac:dyDescent="0.3">
      <c r="A284" s="58" t="s">
        <v>2089</v>
      </c>
      <c r="B284" s="47" t="s">
        <v>2929</v>
      </c>
      <c r="C284" s="47">
        <f>VLOOKUP(A284,'Updated Medical examination'!A283:J2618,2,FALSE)</f>
        <v>30.25</v>
      </c>
      <c r="D284" s="47">
        <f>VLOOKUP(A284,'Updated Medical examination'!A283:J2618,4,0)</f>
        <v>5.58</v>
      </c>
      <c r="E284" s="47" t="str">
        <f>VLOOKUP(A284,'Updated Medical examination'!A283:J2618,6,0)</f>
        <v>No</v>
      </c>
      <c r="F284" s="47" t="str">
        <f>VLOOKUP(A284,'Updated Medical examination'!A283:J2618,7,0)</f>
        <v>No</v>
      </c>
      <c r="G284" s="47" t="str">
        <f>VLOOKUP(A284,'Updated Medical examination'!A283:J2618,8,0)</f>
        <v>Yes</v>
      </c>
      <c r="H284" s="47">
        <f>VLOOKUP(A284,'Updated Medical examination'!A283:J2618,9,0)</f>
        <v>1</v>
      </c>
      <c r="I284" s="47" t="str">
        <f>VLOOKUP(A284,'Updated Medical examination'!A283:J2618,10,0)</f>
        <v>Yes</v>
      </c>
      <c r="J284" s="47" t="str">
        <f>VLOOKUP(A284,'Updated Medical examination'!A283:J2618,3,0)</f>
        <v>Obesity</v>
      </c>
      <c r="K284" s="47" t="str">
        <f>VLOOKUP(A284,'Updated Medical examination'!A283:J2618,5,0)</f>
        <v>Normal</v>
      </c>
      <c r="L284" s="54">
        <v>37902</v>
      </c>
      <c r="M284" s="59">
        <v>32548.34</v>
      </c>
      <c r="N284" s="55" t="s">
        <v>16</v>
      </c>
      <c r="O284" s="55" t="s">
        <v>11</v>
      </c>
      <c r="P284" s="55" t="s">
        <v>13</v>
      </c>
      <c r="Q284" s="55">
        <v>19</v>
      </c>
    </row>
    <row r="285" spans="1:17" ht="16.5" thickBot="1" x14ac:dyDescent="0.3">
      <c r="A285" s="58" t="s">
        <v>2088</v>
      </c>
      <c r="B285" s="47" t="s">
        <v>2931</v>
      </c>
      <c r="C285" s="47">
        <f>VLOOKUP(A285,'Updated Medical examination'!A284:J2619,2,FALSE)</f>
        <v>26.24</v>
      </c>
      <c r="D285" s="47">
        <f>VLOOKUP(A285,'Updated Medical examination'!A284:J2619,4,0)</f>
        <v>6.26</v>
      </c>
      <c r="E285" s="47" t="str">
        <f>VLOOKUP(A285,'Updated Medical examination'!A284:J2619,6,0)</f>
        <v>Yes</v>
      </c>
      <c r="F285" s="47" t="str">
        <f>VLOOKUP(A285,'Updated Medical examination'!A284:J2619,7,0)</f>
        <v>No</v>
      </c>
      <c r="G285" s="47" t="str">
        <f>VLOOKUP(A285,'Updated Medical examination'!A284:J2619,8,0)</f>
        <v>No</v>
      </c>
      <c r="H285" s="47">
        <f>VLOOKUP(A285,'Updated Medical examination'!A284:J2619,9,0)</f>
        <v>0</v>
      </c>
      <c r="I285" s="47" t="str">
        <f>VLOOKUP(A285,'Updated Medical examination'!A284:J2619,10,0)</f>
        <v>Yes</v>
      </c>
      <c r="J285" s="47" t="str">
        <f>VLOOKUP(A285,'Updated Medical examination'!A284:J2619,3,0)</f>
        <v>Over Weight</v>
      </c>
      <c r="K285" s="47" t="str">
        <f>VLOOKUP(A285,'Updated Medical examination'!A284:J2619,5,0)</f>
        <v>Prediabetes</v>
      </c>
      <c r="L285" s="54">
        <v>28022</v>
      </c>
      <c r="M285" s="59">
        <v>32485.46</v>
      </c>
      <c r="N285" s="55" t="s">
        <v>11</v>
      </c>
      <c r="O285" s="55" t="s">
        <v>16</v>
      </c>
      <c r="P285" s="55" t="s">
        <v>42</v>
      </c>
      <c r="Q285" s="55">
        <v>46</v>
      </c>
    </row>
    <row r="286" spans="1:17" ht="16.5" thickBot="1" x14ac:dyDescent="0.3">
      <c r="A286" s="58" t="s">
        <v>2087</v>
      </c>
      <c r="B286" s="47" t="s">
        <v>2933</v>
      </c>
      <c r="C286" s="47">
        <f>VLOOKUP(A286,'Updated Medical examination'!A285:J2620,2,FALSE)</f>
        <v>31.36</v>
      </c>
      <c r="D286" s="47">
        <f>VLOOKUP(A286,'Updated Medical examination'!A285:J2620,4,0)</f>
        <v>10.6</v>
      </c>
      <c r="E286" s="47" t="str">
        <f>VLOOKUP(A286,'Updated Medical examination'!A285:J2620,6,0)</f>
        <v>Yes</v>
      </c>
      <c r="F286" s="47" t="str">
        <f>VLOOKUP(A286,'Updated Medical examination'!A285:J2620,7,0)</f>
        <v>No</v>
      </c>
      <c r="G286" s="47" t="str">
        <f>VLOOKUP(A286,'Updated Medical examination'!A285:J2620,8,0)</f>
        <v>No</v>
      </c>
      <c r="H286" s="47">
        <f>VLOOKUP(A286,'Updated Medical examination'!A285:J2620,9,0)</f>
        <v>0</v>
      </c>
      <c r="I286" s="47" t="str">
        <f>VLOOKUP(A286,'Updated Medical examination'!A285:J2620,10,0)</f>
        <v>Yes</v>
      </c>
      <c r="J286" s="47" t="str">
        <f>VLOOKUP(A286,'Updated Medical examination'!A285:J2620,3,0)</f>
        <v>Obesity</v>
      </c>
      <c r="K286" s="47" t="str">
        <f>VLOOKUP(A286,'Updated Medical examination'!A285:J2620,5,0)</f>
        <v>Above Diabetes</v>
      </c>
      <c r="L286" s="54">
        <v>29856</v>
      </c>
      <c r="M286" s="59">
        <v>32462.35</v>
      </c>
      <c r="N286" s="55" t="s">
        <v>11</v>
      </c>
      <c r="O286" s="55" t="s">
        <v>11</v>
      </c>
      <c r="P286" s="55" t="s">
        <v>42</v>
      </c>
      <c r="Q286" s="55">
        <v>41</v>
      </c>
    </row>
    <row r="287" spans="1:17" ht="16.5" thickBot="1" x14ac:dyDescent="0.3">
      <c r="A287" s="58" t="s">
        <v>2086</v>
      </c>
      <c r="B287" s="47" t="s">
        <v>2935</v>
      </c>
      <c r="C287" s="47">
        <f>VLOOKUP(A287,'Updated Medical examination'!A286:J2621,2,FALSE)</f>
        <v>25.69</v>
      </c>
      <c r="D287" s="47">
        <f>VLOOKUP(A287,'Updated Medical examination'!A286:J2621,4,0)</f>
        <v>4.78</v>
      </c>
      <c r="E287" s="47" t="str">
        <f>VLOOKUP(A287,'Updated Medical examination'!A286:J2621,6,0)</f>
        <v>Yes</v>
      </c>
      <c r="F287" s="47" t="str">
        <f>VLOOKUP(A287,'Updated Medical examination'!A286:J2621,7,0)</f>
        <v>No</v>
      </c>
      <c r="G287" s="47" t="str">
        <f>VLOOKUP(A287,'Updated Medical examination'!A286:J2621,8,0)</f>
        <v>No</v>
      </c>
      <c r="H287" s="47">
        <f>VLOOKUP(A287,'Updated Medical examination'!A286:J2621,9,0)</f>
        <v>0</v>
      </c>
      <c r="I287" s="47" t="str">
        <f>VLOOKUP(A287,'Updated Medical examination'!A286:J2621,10,0)</f>
        <v>Yes</v>
      </c>
      <c r="J287" s="47" t="str">
        <f>VLOOKUP(A287,'Updated Medical examination'!A286:J2621,3,0)</f>
        <v>Over Weight</v>
      </c>
      <c r="K287" s="47" t="str">
        <f>VLOOKUP(A287,'Updated Medical examination'!A286:J2621,5,0)</f>
        <v>Normal</v>
      </c>
      <c r="L287" s="54">
        <v>27981</v>
      </c>
      <c r="M287" s="59">
        <v>32430.22</v>
      </c>
      <c r="N287" s="55" t="s">
        <v>11</v>
      </c>
      <c r="O287" s="55" t="s">
        <v>12</v>
      </c>
      <c r="P287" s="55" t="s">
        <v>42</v>
      </c>
      <c r="Q287" s="55">
        <v>46</v>
      </c>
    </row>
    <row r="288" spans="1:17" ht="16.5" thickBot="1" x14ac:dyDescent="0.3">
      <c r="A288" s="58" t="s">
        <v>2085</v>
      </c>
      <c r="B288" s="47" t="s">
        <v>2937</v>
      </c>
      <c r="C288" s="47">
        <f>VLOOKUP(A288,'Updated Medical examination'!A287:J2622,2,FALSE)</f>
        <v>25.46</v>
      </c>
      <c r="D288" s="47">
        <f>VLOOKUP(A288,'Updated Medical examination'!A287:J2622,4,0)</f>
        <v>6.03</v>
      </c>
      <c r="E288" s="47" t="str">
        <f>VLOOKUP(A288,'Updated Medical examination'!A287:J2622,6,0)</f>
        <v>No</v>
      </c>
      <c r="F288" s="47" t="str">
        <f>VLOOKUP(A288,'Updated Medical examination'!A287:J2622,7,0)</f>
        <v>No</v>
      </c>
      <c r="G288" s="47" t="str">
        <f>VLOOKUP(A288,'Updated Medical examination'!A287:J2622,8,0)</f>
        <v>No</v>
      </c>
      <c r="H288" s="47">
        <f>VLOOKUP(A288,'Updated Medical examination'!A287:J2622,9,0)</f>
        <v>2</v>
      </c>
      <c r="I288" s="47" t="str">
        <f>VLOOKUP(A288,'Updated Medical examination'!A287:J2622,10,0)</f>
        <v>Yes</v>
      </c>
      <c r="J288" s="47" t="str">
        <f>VLOOKUP(A288,'Updated Medical examination'!A287:J2622,3,0)</f>
        <v>Over Weight</v>
      </c>
      <c r="K288" s="47" t="str">
        <f>VLOOKUP(A288,'Updated Medical examination'!A287:J2622,5,0)</f>
        <v>Prediabetes</v>
      </c>
      <c r="L288" s="54">
        <v>26591</v>
      </c>
      <c r="M288" s="59">
        <v>32428.63</v>
      </c>
      <c r="N288" s="55" t="s">
        <v>11</v>
      </c>
      <c r="O288" s="55" t="s">
        <v>11</v>
      </c>
      <c r="P288" s="55" t="s">
        <v>42</v>
      </c>
      <c r="Q288" s="55">
        <v>50</v>
      </c>
    </row>
    <row r="289" spans="1:17" ht="16.5" thickBot="1" x14ac:dyDescent="0.3">
      <c r="A289" s="58" t="s">
        <v>2084</v>
      </c>
      <c r="B289" s="47" t="s">
        <v>2792</v>
      </c>
      <c r="C289" s="47">
        <f>VLOOKUP(A289,'Updated Medical examination'!A288:J2623,2,FALSE)</f>
        <v>31.83</v>
      </c>
      <c r="D289" s="47">
        <f>VLOOKUP(A289,'Updated Medical examination'!A288:J2623,4,0)</f>
        <v>11.55</v>
      </c>
      <c r="E289" s="47" t="str">
        <f>VLOOKUP(A289,'Updated Medical examination'!A288:J2623,6,0)</f>
        <v>Yes</v>
      </c>
      <c r="F289" s="47" t="str">
        <f>VLOOKUP(A289,'Updated Medical examination'!A288:J2623,7,0)</f>
        <v>No</v>
      </c>
      <c r="G289" s="47" t="str">
        <f>VLOOKUP(A289,'Updated Medical examination'!A288:J2623,8,0)</f>
        <v>No</v>
      </c>
      <c r="H289" s="47">
        <f>VLOOKUP(A289,'Updated Medical examination'!A288:J2623,9,0)</f>
        <v>1</v>
      </c>
      <c r="I289" s="47" t="str">
        <f>VLOOKUP(A289,'Updated Medical examination'!A288:J2623,10,0)</f>
        <v>Yes</v>
      </c>
      <c r="J289" s="47" t="str">
        <f>VLOOKUP(A289,'Updated Medical examination'!A288:J2623,3,0)</f>
        <v>Obesity</v>
      </c>
      <c r="K289" s="47" t="str">
        <f>VLOOKUP(A289,'Updated Medical examination'!A288:J2623,5,0)</f>
        <v>Above Diabetes</v>
      </c>
      <c r="L289" s="54">
        <v>31748</v>
      </c>
      <c r="M289" s="59">
        <v>32288.49</v>
      </c>
      <c r="N289" s="55" t="s">
        <v>11</v>
      </c>
      <c r="O289" s="55" t="s">
        <v>11</v>
      </c>
      <c r="P289" s="55" t="s">
        <v>42</v>
      </c>
      <c r="Q289" s="55">
        <v>36</v>
      </c>
    </row>
    <row r="290" spans="1:17" ht="16.5" thickBot="1" x14ac:dyDescent="0.3">
      <c r="A290" s="58" t="s">
        <v>2083</v>
      </c>
      <c r="B290" s="47" t="s">
        <v>2940</v>
      </c>
      <c r="C290" s="47">
        <f>VLOOKUP(A290,'Updated Medical examination'!A289:J2624,2,FALSE)</f>
        <v>24.43</v>
      </c>
      <c r="D290" s="47">
        <f>VLOOKUP(A290,'Updated Medical examination'!A289:J2624,4,0)</f>
        <v>7.59</v>
      </c>
      <c r="E290" s="47" t="str">
        <f>VLOOKUP(A290,'Updated Medical examination'!A289:J2624,6,0)</f>
        <v>Yes</v>
      </c>
      <c r="F290" s="47" t="str">
        <f>VLOOKUP(A290,'Updated Medical examination'!A289:J2624,7,0)</f>
        <v>No</v>
      </c>
      <c r="G290" s="47" t="str">
        <f>VLOOKUP(A290,'Updated Medical examination'!A289:J2624,8,0)</f>
        <v>No</v>
      </c>
      <c r="H290" s="47">
        <f>VLOOKUP(A290,'Updated Medical examination'!A289:J2624,9,0)</f>
        <v>1</v>
      </c>
      <c r="I290" s="47" t="str">
        <f>VLOOKUP(A290,'Updated Medical examination'!A289:J2624,10,0)</f>
        <v>Yes</v>
      </c>
      <c r="J290" s="47" t="str">
        <f>VLOOKUP(A290,'Updated Medical examination'!A289:J2624,3,0)</f>
        <v>Healthy Weight</v>
      </c>
      <c r="K290" s="47" t="str">
        <f>VLOOKUP(A290,'Updated Medical examination'!A289:J2624,5,0)</f>
        <v>Above Diabetes</v>
      </c>
      <c r="L290" s="54">
        <v>27745</v>
      </c>
      <c r="M290" s="59">
        <v>32259.96</v>
      </c>
      <c r="N290" s="55" t="s">
        <v>11</v>
      </c>
      <c r="O290" s="55" t="s">
        <v>12</v>
      </c>
      <c r="P290" s="55" t="s">
        <v>23</v>
      </c>
      <c r="Q290" s="55">
        <v>47</v>
      </c>
    </row>
    <row r="291" spans="1:17" ht="16.5" thickBot="1" x14ac:dyDescent="0.3">
      <c r="A291" s="58" t="s">
        <v>2082</v>
      </c>
      <c r="B291" s="47" t="s">
        <v>2827</v>
      </c>
      <c r="C291" s="47">
        <f>VLOOKUP(A291,'Updated Medical examination'!A290:J2625,2,FALSE)</f>
        <v>41.9</v>
      </c>
      <c r="D291" s="47">
        <f>VLOOKUP(A291,'Updated Medical examination'!A290:J2625,4,0)</f>
        <v>4.26</v>
      </c>
      <c r="E291" s="47" t="str">
        <f>VLOOKUP(A291,'Updated Medical examination'!A290:J2625,6,0)</f>
        <v>No</v>
      </c>
      <c r="F291" s="47" t="str">
        <f>VLOOKUP(A291,'Updated Medical examination'!A290:J2625,7,0)</f>
        <v>No</v>
      </c>
      <c r="G291" s="47" t="str">
        <f>VLOOKUP(A291,'Updated Medical examination'!A290:J2625,8,0)</f>
        <v>No</v>
      </c>
      <c r="H291" s="47">
        <f>VLOOKUP(A291,'Updated Medical examination'!A290:J2625,9,0)</f>
        <v>0</v>
      </c>
      <c r="I291" s="47" t="str">
        <f>VLOOKUP(A291,'Updated Medical examination'!A290:J2625,10,0)</f>
        <v>Yes</v>
      </c>
      <c r="J291" s="47" t="str">
        <f>VLOOKUP(A291,'Updated Medical examination'!A290:J2625,3,0)</f>
        <v>Obesity</v>
      </c>
      <c r="K291" s="47" t="str">
        <f>VLOOKUP(A291,'Updated Medical examination'!A290:J2625,5,0)</f>
        <v>Normal</v>
      </c>
      <c r="L291" s="54">
        <v>34585</v>
      </c>
      <c r="M291" s="59">
        <v>32222.81</v>
      </c>
      <c r="N291" s="55" t="s">
        <v>11</v>
      </c>
      <c r="O291" s="55" t="s">
        <v>16</v>
      </c>
      <c r="P291" s="55" t="s">
        <v>42</v>
      </c>
      <c r="Q291" s="55">
        <v>28</v>
      </c>
    </row>
    <row r="292" spans="1:17" ht="16.5" thickBot="1" x14ac:dyDescent="0.3">
      <c r="A292" s="58" t="s">
        <v>2081</v>
      </c>
      <c r="B292" s="47" t="s">
        <v>2943</v>
      </c>
      <c r="C292" s="47">
        <f>VLOOKUP(A292,'Updated Medical examination'!A291:J2626,2,FALSE)</f>
        <v>22.88</v>
      </c>
      <c r="D292" s="47">
        <f>VLOOKUP(A292,'Updated Medical examination'!A291:J2626,4,0)</f>
        <v>5.9</v>
      </c>
      <c r="E292" s="47" t="str">
        <f>VLOOKUP(A292,'Updated Medical examination'!A291:J2626,6,0)</f>
        <v>Yes</v>
      </c>
      <c r="F292" s="47" t="str">
        <f>VLOOKUP(A292,'Updated Medical examination'!A291:J2626,7,0)</f>
        <v>No</v>
      </c>
      <c r="G292" s="47" t="str">
        <f>VLOOKUP(A292,'Updated Medical examination'!A291:J2626,8,0)</f>
        <v>Yes</v>
      </c>
      <c r="H292" s="47">
        <f>VLOOKUP(A292,'Updated Medical examination'!A291:J2626,9,0)</f>
        <v>1</v>
      </c>
      <c r="I292" s="47" t="str">
        <f>VLOOKUP(A292,'Updated Medical examination'!A291:J2626,10,0)</f>
        <v>Yes</v>
      </c>
      <c r="J292" s="47" t="str">
        <f>VLOOKUP(A292,'Updated Medical examination'!A291:J2626,3,0)</f>
        <v>Healthy Weight</v>
      </c>
      <c r="K292" s="47" t="str">
        <f>VLOOKUP(A292,'Updated Medical examination'!A291:J2626,5,0)</f>
        <v>Prediabetes</v>
      </c>
      <c r="L292" s="54">
        <v>25457</v>
      </c>
      <c r="M292" s="59">
        <v>32192.76</v>
      </c>
      <c r="N292" s="55" t="s">
        <v>16</v>
      </c>
      <c r="O292" s="55" t="s">
        <v>11</v>
      </c>
      <c r="P292" s="55" t="s">
        <v>42</v>
      </c>
      <c r="Q292" s="55">
        <v>53</v>
      </c>
    </row>
    <row r="293" spans="1:17" ht="16.5" thickBot="1" x14ac:dyDescent="0.3">
      <c r="A293" s="58" t="s">
        <v>2080</v>
      </c>
      <c r="B293" s="47" t="s">
        <v>2945</v>
      </c>
      <c r="C293" s="47">
        <f>VLOOKUP(A293,'Updated Medical examination'!A292:J2627,2,FALSE)</f>
        <v>29.734999999999999</v>
      </c>
      <c r="D293" s="47">
        <f>VLOOKUP(A293,'Updated Medical examination'!A292:J2627,4,0)</f>
        <v>7.79</v>
      </c>
      <c r="E293" s="47" t="str">
        <f>VLOOKUP(A293,'Updated Medical examination'!A292:J2627,6,0)</f>
        <v>No</v>
      </c>
      <c r="F293" s="47" t="str">
        <f>VLOOKUP(A293,'Updated Medical examination'!A292:J2627,7,0)</f>
        <v>No</v>
      </c>
      <c r="G293" s="47" t="str">
        <f>VLOOKUP(A293,'Updated Medical examination'!A292:J2627,8,0)</f>
        <v>No</v>
      </c>
      <c r="H293" s="47">
        <f>VLOOKUP(A293,'Updated Medical examination'!A292:J2627,9,0)</f>
        <v>0</v>
      </c>
      <c r="I293" s="47" t="str">
        <f>VLOOKUP(A293,'Updated Medical examination'!A292:J2627,10,0)</f>
        <v>No</v>
      </c>
      <c r="J293" s="47" t="str">
        <f>VLOOKUP(A293,'Updated Medical examination'!A292:J2627,3,0)</f>
        <v>Over Weight</v>
      </c>
      <c r="K293" s="47" t="str">
        <f>VLOOKUP(A293,'Updated Medical examination'!A292:J2627,5,0)</f>
        <v>Above Diabetes</v>
      </c>
      <c r="L293" s="54">
        <v>28804</v>
      </c>
      <c r="M293" s="59">
        <v>32108.66</v>
      </c>
      <c r="N293" s="55" t="s">
        <v>16</v>
      </c>
      <c r="O293" s="55" t="s">
        <v>12</v>
      </c>
      <c r="P293" s="55" t="s">
        <v>356</v>
      </c>
      <c r="Q293" s="55">
        <v>44</v>
      </c>
    </row>
    <row r="294" spans="1:17" ht="16.5" thickBot="1" x14ac:dyDescent="0.3">
      <c r="A294" s="58" t="s">
        <v>2079</v>
      </c>
      <c r="B294" s="47" t="s">
        <v>2947</v>
      </c>
      <c r="C294" s="47">
        <f>VLOOKUP(A294,'Updated Medical examination'!A293:J2628,2,FALSE)</f>
        <v>40.74</v>
      </c>
      <c r="D294" s="47">
        <f>VLOOKUP(A294,'Updated Medical examination'!A293:J2628,4,0)</f>
        <v>5.28</v>
      </c>
      <c r="E294" s="47" t="str">
        <f>VLOOKUP(A294,'Updated Medical examination'!A293:J2628,6,0)</f>
        <v>No</v>
      </c>
      <c r="F294" s="47" t="str">
        <f>VLOOKUP(A294,'Updated Medical examination'!A293:J2628,7,0)</f>
        <v>No</v>
      </c>
      <c r="G294" s="47" t="str">
        <f>VLOOKUP(A294,'Updated Medical examination'!A293:J2628,8,0)</f>
        <v>Yes</v>
      </c>
      <c r="H294" s="47">
        <f>VLOOKUP(A294,'Updated Medical examination'!A293:J2628,9,0)</f>
        <v>1</v>
      </c>
      <c r="I294" s="47" t="str">
        <f>VLOOKUP(A294,'Updated Medical examination'!A293:J2628,10,0)</f>
        <v>Yes</v>
      </c>
      <c r="J294" s="47" t="str">
        <f>VLOOKUP(A294,'Updated Medical examination'!A293:J2628,3,0)</f>
        <v>Obesity</v>
      </c>
      <c r="K294" s="47" t="str">
        <f>VLOOKUP(A294,'Updated Medical examination'!A293:J2628,5,0)</f>
        <v>Normal</v>
      </c>
      <c r="L294" s="54">
        <v>34225</v>
      </c>
      <c r="M294" s="59">
        <v>32086.21</v>
      </c>
      <c r="N294" s="55" t="s">
        <v>16</v>
      </c>
      <c r="O294" s="55" t="s">
        <v>12</v>
      </c>
      <c r="P294" s="55" t="s">
        <v>42</v>
      </c>
      <c r="Q294" s="55">
        <v>29</v>
      </c>
    </row>
    <row r="295" spans="1:17" ht="16.5" thickBot="1" x14ac:dyDescent="0.3">
      <c r="A295" s="58" t="s">
        <v>2078</v>
      </c>
      <c r="B295" s="47" t="s">
        <v>2949</v>
      </c>
      <c r="C295" s="47">
        <f>VLOOKUP(A295,'Updated Medical examination'!A294:J2629,2,FALSE)</f>
        <v>24.14</v>
      </c>
      <c r="D295" s="47">
        <f>VLOOKUP(A295,'Updated Medical examination'!A294:J2629,4,0)</f>
        <v>5.87</v>
      </c>
      <c r="E295" s="47" t="str">
        <f>VLOOKUP(A295,'Updated Medical examination'!A294:J2629,6,0)</f>
        <v>No</v>
      </c>
      <c r="F295" s="47" t="str">
        <f>VLOOKUP(A295,'Updated Medical examination'!A294:J2629,7,0)</f>
        <v>No</v>
      </c>
      <c r="G295" s="47" t="str">
        <f>VLOOKUP(A295,'Updated Medical examination'!A294:J2629,8,0)</f>
        <v>No</v>
      </c>
      <c r="H295" s="47">
        <f>VLOOKUP(A295,'Updated Medical examination'!A294:J2629,9,0)</f>
        <v>2</v>
      </c>
      <c r="I295" s="47" t="str">
        <f>VLOOKUP(A295,'Updated Medical examination'!A294:J2629,10,0)</f>
        <v>Yes</v>
      </c>
      <c r="J295" s="47" t="str">
        <f>VLOOKUP(A295,'Updated Medical examination'!A294:J2629,3,0)</f>
        <v>Healthy Weight</v>
      </c>
      <c r="K295" s="47" t="str">
        <f>VLOOKUP(A295,'Updated Medical examination'!A294:J2629,5,0)</f>
        <v>Prediabetes</v>
      </c>
      <c r="L295" s="54">
        <v>26563</v>
      </c>
      <c r="M295" s="59">
        <v>31980.89</v>
      </c>
      <c r="N295" s="55" t="s">
        <v>11</v>
      </c>
      <c r="O295" s="55" t="s">
        <v>16</v>
      </c>
      <c r="P295" s="55" t="s">
        <v>42</v>
      </c>
      <c r="Q295" s="55">
        <v>50</v>
      </c>
    </row>
    <row r="296" spans="1:17" ht="16.5" thickBot="1" x14ac:dyDescent="0.3">
      <c r="A296" s="58" t="s">
        <v>2077</v>
      </c>
      <c r="B296" s="47" t="s">
        <v>2951</v>
      </c>
      <c r="C296" s="47">
        <f>VLOOKUP(A296,'Updated Medical examination'!A295:J2630,2,FALSE)</f>
        <v>25.15</v>
      </c>
      <c r="D296" s="47">
        <f>VLOOKUP(A296,'Updated Medical examination'!A295:J2630,4,0)</f>
        <v>9.08</v>
      </c>
      <c r="E296" s="47" t="str">
        <f>VLOOKUP(A296,'Updated Medical examination'!A295:J2630,6,0)</f>
        <v>Yes</v>
      </c>
      <c r="F296" s="47" t="str">
        <f>VLOOKUP(A296,'Updated Medical examination'!A295:J2630,7,0)</f>
        <v>No</v>
      </c>
      <c r="G296" s="47" t="str">
        <f>VLOOKUP(A296,'Updated Medical examination'!A295:J2630,8,0)</f>
        <v>No</v>
      </c>
      <c r="H296" s="47">
        <f>VLOOKUP(A296,'Updated Medical examination'!A295:J2630,9,0)</f>
        <v>1</v>
      </c>
      <c r="I296" s="47" t="str">
        <f>VLOOKUP(A296,'Updated Medical examination'!A295:J2630,10,0)</f>
        <v>Yes</v>
      </c>
      <c r="J296" s="47" t="str">
        <f>VLOOKUP(A296,'Updated Medical examination'!A295:J2630,3,0)</f>
        <v>Over Weight</v>
      </c>
      <c r="K296" s="47" t="str">
        <f>VLOOKUP(A296,'Updated Medical examination'!A295:J2630,5,0)</f>
        <v>Above Diabetes</v>
      </c>
      <c r="L296" s="54">
        <v>27662</v>
      </c>
      <c r="M296" s="59">
        <v>31897.1</v>
      </c>
      <c r="N296" s="55" t="s">
        <v>11</v>
      </c>
      <c r="O296" s="55" t="s">
        <v>12</v>
      </c>
      <c r="P296" s="55" t="s">
        <v>42</v>
      </c>
      <c r="Q296" s="55">
        <v>47</v>
      </c>
    </row>
    <row r="297" spans="1:17" ht="16.5" thickBot="1" x14ac:dyDescent="0.3">
      <c r="A297" s="58" t="s">
        <v>2076</v>
      </c>
      <c r="B297" s="47" t="s">
        <v>2953</v>
      </c>
      <c r="C297" s="47">
        <f>VLOOKUP(A297,'Updated Medical examination'!A296:J2631,2,FALSE)</f>
        <v>28.71</v>
      </c>
      <c r="D297" s="47">
        <f>VLOOKUP(A297,'Updated Medical examination'!A296:J2631,4,0)</f>
        <v>5.2</v>
      </c>
      <c r="E297" s="47" t="str">
        <f>VLOOKUP(A297,'Updated Medical examination'!A296:J2631,6,0)</f>
        <v>No</v>
      </c>
      <c r="F297" s="47" t="str">
        <f>VLOOKUP(A297,'Updated Medical examination'!A296:J2631,7,0)</f>
        <v>No</v>
      </c>
      <c r="G297" s="47" t="str">
        <f>VLOOKUP(A297,'Updated Medical examination'!A296:J2631,8,0)</f>
        <v>No</v>
      </c>
      <c r="H297" s="47">
        <f>VLOOKUP(A297,'Updated Medical examination'!A296:J2631,9,0)</f>
        <v>1</v>
      </c>
      <c r="I297" s="47" t="str">
        <f>VLOOKUP(A297,'Updated Medical examination'!A296:J2631,10,0)</f>
        <v>Yes</v>
      </c>
      <c r="J297" s="47" t="str">
        <f>VLOOKUP(A297,'Updated Medical examination'!A296:J2631,3,0)</f>
        <v>Over Weight</v>
      </c>
      <c r="K297" s="47" t="str">
        <f>VLOOKUP(A297,'Updated Medical examination'!A296:J2631,5,0)</f>
        <v>Normal</v>
      </c>
      <c r="L297" s="54">
        <v>30935</v>
      </c>
      <c r="M297" s="59">
        <v>31743.919999999998</v>
      </c>
      <c r="N297" s="55" t="s">
        <v>11</v>
      </c>
      <c r="O297" s="55" t="s">
        <v>16</v>
      </c>
      <c r="P297" s="55" t="s">
        <v>42</v>
      </c>
      <c r="Q297" s="55">
        <v>38</v>
      </c>
    </row>
    <row r="298" spans="1:17" ht="16.5" thickBot="1" x14ac:dyDescent="0.3">
      <c r="A298" s="58" t="s">
        <v>2075</v>
      </c>
      <c r="B298" s="47" t="s">
        <v>2955</v>
      </c>
      <c r="C298" s="47">
        <f>VLOOKUP(A298,'Updated Medical examination'!A297:J2632,2,FALSE)</f>
        <v>23</v>
      </c>
      <c r="D298" s="47">
        <f>VLOOKUP(A298,'Updated Medical examination'!A297:J2632,4,0)</f>
        <v>5.48</v>
      </c>
      <c r="E298" s="47" t="str">
        <f>VLOOKUP(A298,'Updated Medical examination'!A297:J2632,6,0)</f>
        <v>No</v>
      </c>
      <c r="F298" s="47" t="str">
        <f>VLOOKUP(A298,'Updated Medical examination'!A297:J2632,7,0)</f>
        <v>No</v>
      </c>
      <c r="G298" s="47" t="str">
        <f>VLOOKUP(A298,'Updated Medical examination'!A297:J2632,8,0)</f>
        <v>No</v>
      </c>
      <c r="H298" s="47">
        <f>VLOOKUP(A298,'Updated Medical examination'!A297:J2632,9,0)</f>
        <v>0</v>
      </c>
      <c r="I298" s="47" t="str">
        <f>VLOOKUP(A298,'Updated Medical examination'!A297:J2632,10,0)</f>
        <v>Yes</v>
      </c>
      <c r="J298" s="47" t="str">
        <f>VLOOKUP(A298,'Updated Medical examination'!A297:J2632,3,0)</f>
        <v>Healthy Weight</v>
      </c>
      <c r="K298" s="47" t="str">
        <f>VLOOKUP(A298,'Updated Medical examination'!A297:J2632,5,0)</f>
        <v>Normal</v>
      </c>
      <c r="L298" s="54">
        <v>28412</v>
      </c>
      <c r="M298" s="59">
        <v>31736.7</v>
      </c>
      <c r="N298" s="55" t="s">
        <v>11</v>
      </c>
      <c r="O298" s="55" t="s">
        <v>11</v>
      </c>
      <c r="P298" s="55" t="s">
        <v>23</v>
      </c>
      <c r="Q298" s="55">
        <v>45</v>
      </c>
    </row>
    <row r="299" spans="1:17" ht="16.5" thickBot="1" x14ac:dyDescent="0.3">
      <c r="A299" s="58" t="s">
        <v>2074</v>
      </c>
      <c r="B299" s="47" t="s">
        <v>2957</v>
      </c>
      <c r="C299" s="47">
        <f>VLOOKUP(A299,'Updated Medical examination'!A298:J2633,2,FALSE)</f>
        <v>36.86</v>
      </c>
      <c r="D299" s="47">
        <f>VLOOKUP(A299,'Updated Medical examination'!A298:J2633,4,0)</f>
        <v>11.95</v>
      </c>
      <c r="E299" s="47" t="str">
        <f>VLOOKUP(A299,'Updated Medical examination'!A298:J2633,6,0)</f>
        <v>No</v>
      </c>
      <c r="F299" s="47" t="str">
        <f>VLOOKUP(A299,'Updated Medical examination'!A298:J2633,7,0)</f>
        <v>No</v>
      </c>
      <c r="G299" s="47" t="str">
        <f>VLOOKUP(A299,'Updated Medical examination'!A298:J2633,8,0)</f>
        <v>No</v>
      </c>
      <c r="H299" s="47">
        <f>VLOOKUP(A299,'Updated Medical examination'!A298:J2633,9,0)</f>
        <v>0</v>
      </c>
      <c r="I299" s="47" t="str">
        <f>VLOOKUP(A299,'Updated Medical examination'!A298:J2633,10,0)</f>
        <v>No</v>
      </c>
      <c r="J299" s="47" t="str">
        <f>VLOOKUP(A299,'Updated Medical examination'!A298:J2633,3,0)</f>
        <v>Obesity</v>
      </c>
      <c r="K299" s="47" t="str">
        <f>VLOOKUP(A299,'Updated Medical examination'!A298:J2633,5,0)</f>
        <v>Above Diabetes</v>
      </c>
      <c r="L299" s="54">
        <v>22263</v>
      </c>
      <c r="M299" s="59">
        <v>31620</v>
      </c>
      <c r="N299" s="55" t="s">
        <v>11</v>
      </c>
      <c r="O299" s="55" t="s">
        <v>16</v>
      </c>
      <c r="P299" s="55" t="s">
        <v>247</v>
      </c>
      <c r="Q299" s="55">
        <v>62</v>
      </c>
    </row>
    <row r="300" spans="1:17" ht="16.5" thickBot="1" x14ac:dyDescent="0.3">
      <c r="A300" s="58" t="s">
        <v>2073</v>
      </c>
      <c r="B300" s="47" t="s">
        <v>2959</v>
      </c>
      <c r="C300" s="47">
        <f>VLOOKUP(A300,'Updated Medical examination'!A299:J2634,2,FALSE)</f>
        <v>24.25</v>
      </c>
      <c r="D300" s="47">
        <f>VLOOKUP(A300,'Updated Medical examination'!A299:J2634,4,0)</f>
        <v>8.6999999999999993</v>
      </c>
      <c r="E300" s="47" t="str">
        <f>VLOOKUP(A300,'Updated Medical examination'!A299:J2634,6,0)</f>
        <v>Yes</v>
      </c>
      <c r="F300" s="47" t="str">
        <f>VLOOKUP(A300,'Updated Medical examination'!A299:J2634,7,0)</f>
        <v>No</v>
      </c>
      <c r="G300" s="47" t="str">
        <f>VLOOKUP(A300,'Updated Medical examination'!A299:J2634,8,0)</f>
        <v>No</v>
      </c>
      <c r="H300" s="47">
        <f>VLOOKUP(A300,'Updated Medical examination'!A299:J2634,9,0)</f>
        <v>1</v>
      </c>
      <c r="I300" s="47" t="str">
        <f>VLOOKUP(A300,'Updated Medical examination'!A299:J2634,10,0)</f>
        <v>Yes</v>
      </c>
      <c r="J300" s="47" t="str">
        <f>VLOOKUP(A300,'Updated Medical examination'!A299:J2634,3,0)</f>
        <v>Healthy Weight</v>
      </c>
      <c r="K300" s="47" t="str">
        <f>VLOOKUP(A300,'Updated Medical examination'!A299:J2634,5,0)</f>
        <v>Above Diabetes</v>
      </c>
      <c r="L300" s="54">
        <v>27696</v>
      </c>
      <c r="M300" s="59">
        <v>31591.82</v>
      </c>
      <c r="N300" s="55" t="s">
        <v>11</v>
      </c>
      <c r="O300" s="55" t="s">
        <v>16</v>
      </c>
      <c r="P300" s="55" t="s">
        <v>42</v>
      </c>
      <c r="Q300" s="55">
        <v>47</v>
      </c>
    </row>
    <row r="301" spans="1:17" ht="16.5" thickBot="1" x14ac:dyDescent="0.3">
      <c r="A301" s="58" t="s">
        <v>2072</v>
      </c>
      <c r="B301" s="47" t="s">
        <v>2961</v>
      </c>
      <c r="C301" s="47">
        <f>VLOOKUP(A301,'Updated Medical examination'!A300:J2635,2,FALSE)</f>
        <v>23.85</v>
      </c>
      <c r="D301" s="47">
        <f>VLOOKUP(A301,'Updated Medical examination'!A300:J2635,4,0)</f>
        <v>7.84</v>
      </c>
      <c r="E301" s="47" t="str">
        <f>VLOOKUP(A301,'Updated Medical examination'!A300:J2635,6,0)</f>
        <v>No</v>
      </c>
      <c r="F301" s="47" t="str">
        <f>VLOOKUP(A301,'Updated Medical examination'!A300:J2635,7,0)</f>
        <v>No</v>
      </c>
      <c r="G301" s="47" t="str">
        <f>VLOOKUP(A301,'Updated Medical examination'!A300:J2635,8,0)</f>
        <v>No</v>
      </c>
      <c r="H301" s="47">
        <f>VLOOKUP(A301,'Updated Medical examination'!A300:J2635,9,0)</f>
        <v>0</v>
      </c>
      <c r="I301" s="47" t="str">
        <f>VLOOKUP(A301,'Updated Medical examination'!A300:J2635,10,0)</f>
        <v>Yes</v>
      </c>
      <c r="J301" s="47" t="str">
        <f>VLOOKUP(A301,'Updated Medical examination'!A300:J2635,3,0)</f>
        <v>Healthy Weight</v>
      </c>
      <c r="K301" s="47" t="str">
        <f>VLOOKUP(A301,'Updated Medical examination'!A300:J2635,5,0)</f>
        <v>Above Diabetes</v>
      </c>
      <c r="L301" s="54">
        <v>27310</v>
      </c>
      <c r="M301" s="59">
        <v>31368.81</v>
      </c>
      <c r="N301" s="55" t="s">
        <v>11</v>
      </c>
      <c r="O301" s="55" t="s">
        <v>12</v>
      </c>
      <c r="P301" s="55" t="s">
        <v>42</v>
      </c>
      <c r="Q301" s="55">
        <v>48</v>
      </c>
    </row>
    <row r="302" spans="1:17" ht="16.5" thickBot="1" x14ac:dyDescent="0.3">
      <c r="A302" s="58" t="s">
        <v>2071</v>
      </c>
      <c r="B302" s="47" t="s">
        <v>2962</v>
      </c>
      <c r="C302" s="47">
        <f>VLOOKUP(A302,'Updated Medical examination'!A301:J2636,2,FALSE)</f>
        <v>40.020000000000003</v>
      </c>
      <c r="D302" s="47">
        <f>VLOOKUP(A302,'Updated Medical examination'!A301:J2636,4,0)</f>
        <v>5.19</v>
      </c>
      <c r="E302" s="47" t="str">
        <f>VLOOKUP(A302,'Updated Medical examination'!A301:J2636,6,0)</f>
        <v>Yes</v>
      </c>
      <c r="F302" s="47" t="str">
        <f>VLOOKUP(A302,'Updated Medical examination'!A301:J2636,7,0)</f>
        <v>No</v>
      </c>
      <c r="G302" s="47" t="str">
        <f>VLOOKUP(A302,'Updated Medical examination'!A301:J2636,8,0)</f>
        <v>No</v>
      </c>
      <c r="H302" s="47">
        <f>VLOOKUP(A302,'Updated Medical examination'!A301:J2636,9,0)</f>
        <v>1</v>
      </c>
      <c r="I302" s="47" t="str">
        <f>VLOOKUP(A302,'Updated Medical examination'!A301:J2636,10,0)</f>
        <v>Yes</v>
      </c>
      <c r="J302" s="47" t="str">
        <f>VLOOKUP(A302,'Updated Medical examination'!A301:J2636,3,0)</f>
        <v>Obesity</v>
      </c>
      <c r="K302" s="47" t="str">
        <f>VLOOKUP(A302,'Updated Medical examination'!A301:J2636,5,0)</f>
        <v>Normal</v>
      </c>
      <c r="L302" s="54">
        <v>34969</v>
      </c>
      <c r="M302" s="59">
        <v>31328.27</v>
      </c>
      <c r="N302" s="55" t="s">
        <v>11</v>
      </c>
      <c r="O302" s="55" t="s">
        <v>11</v>
      </c>
      <c r="P302" s="55" t="s">
        <v>42</v>
      </c>
      <c r="Q302" s="55">
        <v>27</v>
      </c>
    </row>
    <row r="303" spans="1:17" ht="16.5" thickBot="1" x14ac:dyDescent="0.3">
      <c r="A303" s="58" t="s">
        <v>2070</v>
      </c>
      <c r="B303" s="47" t="s">
        <v>2561</v>
      </c>
      <c r="C303" s="47">
        <f>VLOOKUP(A303,'Updated Medical examination'!A302:J2637,2,FALSE)</f>
        <v>19.170000000000002</v>
      </c>
      <c r="D303" s="47">
        <f>VLOOKUP(A303,'Updated Medical examination'!A302:J2637,4,0)</f>
        <v>8.41</v>
      </c>
      <c r="E303" s="47" t="str">
        <f>VLOOKUP(A303,'Updated Medical examination'!A302:J2637,6,0)</f>
        <v>No</v>
      </c>
      <c r="F303" s="47" t="str">
        <f>VLOOKUP(A303,'Updated Medical examination'!A302:J2637,7,0)</f>
        <v>No</v>
      </c>
      <c r="G303" s="47" t="str">
        <f>VLOOKUP(A303,'Updated Medical examination'!A302:J2637,8,0)</f>
        <v>No</v>
      </c>
      <c r="H303" s="47">
        <f>VLOOKUP(A303,'Updated Medical examination'!A302:J2637,9,0)</f>
        <v>0</v>
      </c>
      <c r="I303" s="47" t="str">
        <f>VLOOKUP(A303,'Updated Medical examination'!A302:J2637,10,0)</f>
        <v>Yes</v>
      </c>
      <c r="J303" s="47" t="str">
        <f>VLOOKUP(A303,'Updated Medical examination'!A302:J2637,3,0)</f>
        <v>Healthy Weight</v>
      </c>
      <c r="K303" s="47" t="str">
        <f>VLOOKUP(A303,'Updated Medical examination'!A302:J2637,5,0)</f>
        <v>Above Diabetes</v>
      </c>
      <c r="L303" s="54">
        <v>25028</v>
      </c>
      <c r="M303" s="59">
        <v>31322.53</v>
      </c>
      <c r="N303" s="55" t="s">
        <v>11</v>
      </c>
      <c r="O303" s="55" t="s">
        <v>16</v>
      </c>
      <c r="P303" s="55" t="s">
        <v>42</v>
      </c>
      <c r="Q303" s="55">
        <v>54</v>
      </c>
    </row>
    <row r="304" spans="1:17" ht="16.5" thickBot="1" x14ac:dyDescent="0.3">
      <c r="A304" s="58" t="s">
        <v>2069</v>
      </c>
      <c r="B304" s="47" t="s">
        <v>2965</v>
      </c>
      <c r="C304" s="47">
        <f>VLOOKUP(A304,'Updated Medical examination'!A303:J2638,2,FALSE)</f>
        <v>43.53</v>
      </c>
      <c r="D304" s="47">
        <f>VLOOKUP(A304,'Updated Medical examination'!A303:J2638,4,0)</f>
        <v>5.86</v>
      </c>
      <c r="E304" s="47" t="str">
        <f>VLOOKUP(A304,'Updated Medical examination'!A303:J2638,6,0)</f>
        <v>Yes</v>
      </c>
      <c r="F304" s="47" t="str">
        <f>VLOOKUP(A304,'Updated Medical examination'!A303:J2638,7,0)</f>
        <v>yes</v>
      </c>
      <c r="G304" s="47" t="str">
        <f>VLOOKUP(A304,'Updated Medical examination'!A303:J2638,8,0)</f>
        <v>No</v>
      </c>
      <c r="H304" s="47">
        <f>VLOOKUP(A304,'Updated Medical examination'!A303:J2638,9,0)</f>
        <v>2</v>
      </c>
      <c r="I304" s="47" t="str">
        <f>VLOOKUP(A304,'Updated Medical examination'!A303:J2638,10,0)</f>
        <v>Yes</v>
      </c>
      <c r="J304" s="47" t="str">
        <f>VLOOKUP(A304,'Updated Medical examination'!A303:J2638,3,0)</f>
        <v>Obesity</v>
      </c>
      <c r="K304" s="47" t="str">
        <f>VLOOKUP(A304,'Updated Medical examination'!A303:J2638,5,0)</f>
        <v>Prediabetes</v>
      </c>
      <c r="L304" s="54">
        <v>36729</v>
      </c>
      <c r="M304" s="59">
        <v>31234.560000000001</v>
      </c>
      <c r="N304" s="55" t="s">
        <v>16</v>
      </c>
      <c r="O304" s="55" t="s">
        <v>16</v>
      </c>
      <c r="P304" s="55" t="s">
        <v>42</v>
      </c>
      <c r="Q304" s="55">
        <v>22</v>
      </c>
    </row>
    <row r="305" spans="1:17" ht="16.5" thickBot="1" x14ac:dyDescent="0.3">
      <c r="A305" s="58" t="s">
        <v>2068</v>
      </c>
      <c r="B305" s="47" t="s">
        <v>2967</v>
      </c>
      <c r="C305" s="47">
        <f>VLOOKUP(A305,'Updated Medical examination'!A304:J2639,2,FALSE)</f>
        <v>46.06</v>
      </c>
      <c r="D305" s="47">
        <f>VLOOKUP(A305,'Updated Medical examination'!A304:J2639,4,0)</f>
        <v>4.18</v>
      </c>
      <c r="E305" s="47" t="str">
        <f>VLOOKUP(A305,'Updated Medical examination'!A304:J2639,6,0)</f>
        <v>No</v>
      </c>
      <c r="F305" s="47" t="str">
        <f>VLOOKUP(A305,'Updated Medical examination'!A304:J2639,7,0)</f>
        <v>yes</v>
      </c>
      <c r="G305" s="47" t="str">
        <f>VLOOKUP(A305,'Updated Medical examination'!A304:J2639,8,0)</f>
        <v>No</v>
      </c>
      <c r="H305" s="47">
        <f>VLOOKUP(A305,'Updated Medical examination'!A304:J2639,9,0)</f>
        <v>1</v>
      </c>
      <c r="I305" s="47" t="str">
        <f>VLOOKUP(A305,'Updated Medical examination'!A304:J2639,10,0)</f>
        <v>Yes</v>
      </c>
      <c r="J305" s="47" t="str">
        <f>VLOOKUP(A305,'Updated Medical examination'!A304:J2639,3,0)</f>
        <v>Obesity</v>
      </c>
      <c r="K305" s="47" t="str">
        <f>VLOOKUP(A305,'Updated Medical examination'!A304:J2639,5,0)</f>
        <v>Normal</v>
      </c>
      <c r="L305" s="54">
        <v>38300</v>
      </c>
      <c r="M305" s="59">
        <v>31196.61</v>
      </c>
      <c r="N305" s="55" t="s">
        <v>11</v>
      </c>
      <c r="O305" s="55" t="s">
        <v>16</v>
      </c>
      <c r="P305" s="55" t="s">
        <v>42</v>
      </c>
      <c r="Q305" s="55">
        <v>18</v>
      </c>
    </row>
    <row r="306" spans="1:17" ht="16.5" thickBot="1" x14ac:dyDescent="0.3">
      <c r="A306" s="58" t="s">
        <v>2067</v>
      </c>
      <c r="B306" s="47" t="s">
        <v>2969</v>
      </c>
      <c r="C306" s="47">
        <f>VLOOKUP(A306,'Updated Medical examination'!A305:J2640,2,FALSE)</f>
        <v>29.92</v>
      </c>
      <c r="D306" s="47">
        <f>VLOOKUP(A306,'Updated Medical examination'!A305:J2640,4,0)</f>
        <v>11.99</v>
      </c>
      <c r="E306" s="47" t="str">
        <f>VLOOKUP(A306,'Updated Medical examination'!A305:J2640,6,0)</f>
        <v>Yes</v>
      </c>
      <c r="F306" s="47" t="str">
        <f>VLOOKUP(A306,'Updated Medical examination'!A305:J2640,7,0)</f>
        <v>No</v>
      </c>
      <c r="G306" s="47" t="str">
        <f>VLOOKUP(A306,'Updated Medical examination'!A305:J2640,8,0)</f>
        <v>No</v>
      </c>
      <c r="H306" s="47">
        <f>VLOOKUP(A306,'Updated Medical examination'!A305:J2640,9,0)</f>
        <v>2</v>
      </c>
      <c r="I306" s="47" t="str">
        <f>VLOOKUP(A306,'Updated Medical examination'!A305:J2640,10,0)</f>
        <v>Yes</v>
      </c>
      <c r="J306" s="47" t="str">
        <f>VLOOKUP(A306,'Updated Medical examination'!A305:J2640,3,0)</f>
        <v>Obesity</v>
      </c>
      <c r="K306" s="47" t="str">
        <f>VLOOKUP(A306,'Updated Medical examination'!A305:J2640,5,0)</f>
        <v>Above Diabetes</v>
      </c>
      <c r="L306" s="54">
        <v>22533</v>
      </c>
      <c r="M306" s="59">
        <v>30942.19</v>
      </c>
      <c r="N306" s="55" t="s">
        <v>11</v>
      </c>
      <c r="O306" s="55" t="s">
        <v>11</v>
      </c>
      <c r="P306" s="55" t="s">
        <v>13</v>
      </c>
      <c r="Q306" s="55">
        <v>61</v>
      </c>
    </row>
    <row r="307" spans="1:17" ht="16.5" thickBot="1" x14ac:dyDescent="0.3">
      <c r="A307" s="58" t="s">
        <v>2066</v>
      </c>
      <c r="B307" s="47" t="s">
        <v>2970</v>
      </c>
      <c r="C307" s="47">
        <f>VLOOKUP(A307,'Updated Medical examination'!A306:J2641,2,FALSE)</f>
        <v>28.46</v>
      </c>
      <c r="D307" s="47">
        <f>VLOOKUP(A307,'Updated Medical examination'!A306:J2641,4,0)</f>
        <v>4.8499999999999996</v>
      </c>
      <c r="E307" s="47" t="str">
        <f>VLOOKUP(A307,'Updated Medical examination'!A306:J2641,6,0)</f>
        <v>Yes</v>
      </c>
      <c r="F307" s="47" t="str">
        <f>VLOOKUP(A307,'Updated Medical examination'!A306:J2641,7,0)</f>
        <v>No</v>
      </c>
      <c r="G307" s="47" t="str">
        <f>VLOOKUP(A307,'Updated Medical examination'!A306:J2641,8,0)</f>
        <v>No</v>
      </c>
      <c r="H307" s="47">
        <f>VLOOKUP(A307,'Updated Medical examination'!A306:J2641,9,0)</f>
        <v>1</v>
      </c>
      <c r="I307" s="47" t="str">
        <f>VLOOKUP(A307,'Updated Medical examination'!A306:J2641,10,0)</f>
        <v>Yes</v>
      </c>
      <c r="J307" s="47" t="str">
        <f>VLOOKUP(A307,'Updated Medical examination'!A306:J2641,3,0)</f>
        <v>Over Weight</v>
      </c>
      <c r="K307" s="47" t="str">
        <f>VLOOKUP(A307,'Updated Medical examination'!A306:J2641,5,0)</f>
        <v>Normal</v>
      </c>
      <c r="L307" s="54">
        <v>32391</v>
      </c>
      <c r="M307" s="59">
        <v>30763.01</v>
      </c>
      <c r="N307" s="55" t="s">
        <v>11</v>
      </c>
      <c r="O307" s="55" t="s">
        <v>16</v>
      </c>
      <c r="P307" s="55" t="s">
        <v>42</v>
      </c>
      <c r="Q307" s="55">
        <v>34</v>
      </c>
    </row>
    <row r="308" spans="1:17" ht="16.5" thickBot="1" x14ac:dyDescent="0.3">
      <c r="A308" s="58" t="s">
        <v>2065</v>
      </c>
      <c r="B308" s="47" t="s">
        <v>2526</v>
      </c>
      <c r="C308" s="47">
        <f>VLOOKUP(A308,'Updated Medical examination'!A307:J2642,2,FALSE)</f>
        <v>24.56</v>
      </c>
      <c r="D308" s="47">
        <f>VLOOKUP(A308,'Updated Medical examination'!A307:J2642,4,0)</f>
        <v>6.18</v>
      </c>
      <c r="E308" s="47" t="str">
        <f>VLOOKUP(A308,'Updated Medical examination'!A307:J2642,6,0)</f>
        <v>Yes</v>
      </c>
      <c r="F308" s="47" t="str">
        <f>VLOOKUP(A308,'Updated Medical examination'!A307:J2642,7,0)</f>
        <v>No</v>
      </c>
      <c r="G308" s="47" t="str">
        <f>VLOOKUP(A308,'Updated Medical examination'!A307:J2642,8,0)</f>
        <v>Yes</v>
      </c>
      <c r="H308" s="47">
        <f>VLOOKUP(A308,'Updated Medical examination'!A307:J2642,9,0)</f>
        <v>1</v>
      </c>
      <c r="I308" s="47" t="str">
        <f>VLOOKUP(A308,'Updated Medical examination'!A307:J2642,10,0)</f>
        <v>Yes</v>
      </c>
      <c r="J308" s="47" t="str">
        <f>VLOOKUP(A308,'Updated Medical examination'!A307:J2642,3,0)</f>
        <v>Healthy Weight</v>
      </c>
      <c r="K308" s="47" t="str">
        <f>VLOOKUP(A308,'Updated Medical examination'!A307:J2642,5,0)</f>
        <v>Prediabetes</v>
      </c>
      <c r="L308" s="54">
        <v>30671</v>
      </c>
      <c r="M308" s="59">
        <v>30724.44</v>
      </c>
      <c r="N308" s="55" t="s">
        <v>11</v>
      </c>
      <c r="O308" s="55" t="s">
        <v>12</v>
      </c>
      <c r="P308" s="55" t="s">
        <v>42</v>
      </c>
      <c r="Q308" s="55">
        <v>39</v>
      </c>
    </row>
    <row r="309" spans="1:17" ht="16.5" thickBot="1" x14ac:dyDescent="0.3">
      <c r="A309" s="58" t="s">
        <v>2064</v>
      </c>
      <c r="B309" s="47" t="s">
        <v>2973</v>
      </c>
      <c r="C309" s="47">
        <f>VLOOKUP(A309,'Updated Medical examination'!A308:J2643,2,FALSE)</f>
        <v>41.19</v>
      </c>
      <c r="D309" s="47">
        <f>VLOOKUP(A309,'Updated Medical examination'!A308:J2643,4,0)</f>
        <v>6.37</v>
      </c>
      <c r="E309" s="47" t="str">
        <f>VLOOKUP(A309,'Updated Medical examination'!A308:J2643,6,0)</f>
        <v>No</v>
      </c>
      <c r="F309" s="47" t="str">
        <f>VLOOKUP(A309,'Updated Medical examination'!A308:J2643,7,0)</f>
        <v>No</v>
      </c>
      <c r="G309" s="47" t="str">
        <f>VLOOKUP(A309,'Updated Medical examination'!A308:J2643,8,0)</f>
        <v>No</v>
      </c>
      <c r="H309" s="47">
        <f>VLOOKUP(A309,'Updated Medical examination'!A308:J2643,9,0)</f>
        <v>0</v>
      </c>
      <c r="I309" s="47" t="str">
        <f>VLOOKUP(A309,'Updated Medical examination'!A308:J2643,10,0)</f>
        <v>Yes</v>
      </c>
      <c r="J309" s="47" t="str">
        <f>VLOOKUP(A309,'Updated Medical examination'!A308:J2643,3,0)</f>
        <v>Obesity</v>
      </c>
      <c r="K309" s="47" t="str">
        <f>VLOOKUP(A309,'Updated Medical examination'!A308:J2643,5,0)</f>
        <v>Prediabetes</v>
      </c>
      <c r="L309" s="54">
        <v>36424</v>
      </c>
      <c r="M309" s="59">
        <v>30697.71</v>
      </c>
      <c r="N309" s="55" t="s">
        <v>16</v>
      </c>
      <c r="O309" s="55" t="s">
        <v>11</v>
      </c>
      <c r="P309" s="55" t="s">
        <v>42</v>
      </c>
      <c r="Q309" s="55">
        <v>23</v>
      </c>
    </row>
    <row r="310" spans="1:17" ht="16.5" thickBot="1" x14ac:dyDescent="0.3">
      <c r="A310" s="58" t="s">
        <v>2063</v>
      </c>
      <c r="B310" s="47" t="s">
        <v>2975</v>
      </c>
      <c r="C310" s="47">
        <f>VLOOKUP(A310,'Updated Medical examination'!A309:J2644,2,FALSE)</f>
        <v>18.63</v>
      </c>
      <c r="D310" s="47">
        <f>VLOOKUP(A310,'Updated Medical examination'!A309:J2644,4,0)</f>
        <v>9.81</v>
      </c>
      <c r="E310" s="47" t="str">
        <f>VLOOKUP(A310,'Updated Medical examination'!A309:J2644,6,0)</f>
        <v>Yes</v>
      </c>
      <c r="F310" s="47" t="str">
        <f>VLOOKUP(A310,'Updated Medical examination'!A309:J2644,7,0)</f>
        <v>No</v>
      </c>
      <c r="G310" s="47" t="str">
        <f>VLOOKUP(A310,'Updated Medical examination'!A309:J2644,8,0)</f>
        <v>No</v>
      </c>
      <c r="H310" s="47">
        <f>VLOOKUP(A310,'Updated Medical examination'!A309:J2644,9,0)</f>
        <v>2</v>
      </c>
      <c r="I310" s="47" t="str">
        <f>VLOOKUP(A310,'Updated Medical examination'!A309:J2644,10,0)</f>
        <v>Yes</v>
      </c>
      <c r="J310" s="47" t="str">
        <f>VLOOKUP(A310,'Updated Medical examination'!A309:J2644,3,0)</f>
        <v>Healthy Weight</v>
      </c>
      <c r="K310" s="47" t="str">
        <f>VLOOKUP(A310,'Updated Medical examination'!A309:J2644,5,0)</f>
        <v>Above Diabetes</v>
      </c>
      <c r="L310" s="54">
        <v>25883</v>
      </c>
      <c r="M310" s="59">
        <v>30625.65</v>
      </c>
      <c r="N310" s="55" t="s">
        <v>11</v>
      </c>
      <c r="O310" s="55" t="s">
        <v>12</v>
      </c>
      <c r="P310" s="55" t="s">
        <v>42</v>
      </c>
      <c r="Q310" s="55">
        <v>52</v>
      </c>
    </row>
    <row r="311" spans="1:17" ht="16.5" thickBot="1" x14ac:dyDescent="0.3">
      <c r="A311" s="58" t="s">
        <v>2062</v>
      </c>
      <c r="B311" s="47" t="s">
        <v>2977</v>
      </c>
      <c r="C311" s="47">
        <f>VLOOKUP(A311,'Updated Medical examination'!A310:J2645,2,FALSE)</f>
        <v>26.26</v>
      </c>
      <c r="D311" s="47">
        <f>VLOOKUP(A311,'Updated Medical examination'!A310:J2645,4,0)</f>
        <v>11.8</v>
      </c>
      <c r="E311" s="47" t="str">
        <f>VLOOKUP(A311,'Updated Medical examination'!A310:J2645,6,0)</f>
        <v>Yes</v>
      </c>
      <c r="F311" s="47" t="str">
        <f>VLOOKUP(A311,'Updated Medical examination'!A310:J2645,7,0)</f>
        <v>No</v>
      </c>
      <c r="G311" s="47" t="str">
        <f>VLOOKUP(A311,'Updated Medical examination'!A310:J2645,8,0)</f>
        <v>No</v>
      </c>
      <c r="H311" s="47">
        <f>VLOOKUP(A311,'Updated Medical examination'!A310:J2645,9,0)</f>
        <v>1</v>
      </c>
      <c r="I311" s="47" t="str">
        <f>VLOOKUP(A311,'Updated Medical examination'!A310:J2645,10,0)</f>
        <v>Yes</v>
      </c>
      <c r="J311" s="47" t="str">
        <f>VLOOKUP(A311,'Updated Medical examination'!A310:J2645,3,0)</f>
        <v>Over Weight</v>
      </c>
      <c r="K311" s="47" t="str">
        <f>VLOOKUP(A311,'Updated Medical examination'!A310:J2645,5,0)</f>
        <v>Above Diabetes</v>
      </c>
      <c r="L311" s="54">
        <v>31634</v>
      </c>
      <c r="M311" s="59">
        <v>30530.5</v>
      </c>
      <c r="N311" s="55" t="s">
        <v>11</v>
      </c>
      <c r="O311" s="55" t="s">
        <v>16</v>
      </c>
      <c r="P311" s="55" t="s">
        <v>42</v>
      </c>
      <c r="Q311" s="55">
        <v>36</v>
      </c>
    </row>
    <row r="312" spans="1:17" ht="16.5" thickBot="1" x14ac:dyDescent="0.3">
      <c r="A312" s="58" t="s">
        <v>2061</v>
      </c>
      <c r="B312" s="47" t="s">
        <v>2978</v>
      </c>
      <c r="C312" s="47">
        <f>VLOOKUP(A312,'Updated Medical examination'!A311:J2646,2,FALSE)</f>
        <v>22.37</v>
      </c>
      <c r="D312" s="47">
        <f>VLOOKUP(A312,'Updated Medical examination'!A311:J2646,4,0)</f>
        <v>5.86</v>
      </c>
      <c r="E312" s="47" t="str">
        <f>VLOOKUP(A312,'Updated Medical examination'!A311:J2646,6,0)</f>
        <v>Yes</v>
      </c>
      <c r="F312" s="47" t="str">
        <f>VLOOKUP(A312,'Updated Medical examination'!A311:J2646,7,0)</f>
        <v>No</v>
      </c>
      <c r="G312" s="47" t="str">
        <f>VLOOKUP(A312,'Updated Medical examination'!A311:J2646,8,0)</f>
        <v>Yes</v>
      </c>
      <c r="H312" s="47">
        <f>VLOOKUP(A312,'Updated Medical examination'!A311:J2646,9,0)</f>
        <v>1</v>
      </c>
      <c r="I312" s="47" t="str">
        <f>VLOOKUP(A312,'Updated Medical examination'!A311:J2646,10,0)</f>
        <v>Yes</v>
      </c>
      <c r="J312" s="47" t="str">
        <f>VLOOKUP(A312,'Updated Medical examination'!A311:J2646,3,0)</f>
        <v>Healthy Weight</v>
      </c>
      <c r="K312" s="47" t="str">
        <f>VLOOKUP(A312,'Updated Medical examination'!A311:J2646,5,0)</f>
        <v>Prediabetes</v>
      </c>
      <c r="L312" s="54">
        <v>30562</v>
      </c>
      <c r="M312" s="59">
        <v>30457.37</v>
      </c>
      <c r="N312" s="55" t="s">
        <v>11</v>
      </c>
      <c r="O312" s="55" t="s">
        <v>16</v>
      </c>
      <c r="P312" s="55" t="s">
        <v>23</v>
      </c>
      <c r="Q312" s="55">
        <v>39</v>
      </c>
    </row>
    <row r="313" spans="1:17" ht="16.5" thickBot="1" x14ac:dyDescent="0.3">
      <c r="A313" s="58" t="s">
        <v>2060</v>
      </c>
      <c r="B313" s="47" t="s">
        <v>2980</v>
      </c>
      <c r="C313" s="47">
        <f>VLOOKUP(A313,'Updated Medical examination'!A312:J2647,2,FALSE)</f>
        <v>39.619999999999997</v>
      </c>
      <c r="D313" s="47">
        <f>VLOOKUP(A313,'Updated Medical examination'!A312:J2647,4,0)</f>
        <v>4.28</v>
      </c>
      <c r="E313" s="47" t="str">
        <f>VLOOKUP(A313,'Updated Medical examination'!A312:J2647,6,0)</f>
        <v>No</v>
      </c>
      <c r="F313" s="47" t="str">
        <f>VLOOKUP(A313,'Updated Medical examination'!A312:J2647,7,0)</f>
        <v>No</v>
      </c>
      <c r="G313" s="47" t="str">
        <f>VLOOKUP(A313,'Updated Medical examination'!A312:J2647,8,0)</f>
        <v>No</v>
      </c>
      <c r="H313" s="47">
        <f>VLOOKUP(A313,'Updated Medical examination'!A312:J2647,9,0)</f>
        <v>1</v>
      </c>
      <c r="I313" s="47" t="str">
        <f>VLOOKUP(A313,'Updated Medical examination'!A312:J2647,10,0)</f>
        <v>Yes</v>
      </c>
      <c r="J313" s="47" t="str">
        <f>VLOOKUP(A313,'Updated Medical examination'!A312:J2647,3,0)</f>
        <v>Obesity</v>
      </c>
      <c r="K313" s="47" t="str">
        <f>VLOOKUP(A313,'Updated Medical examination'!A312:J2647,5,0)</f>
        <v>Normal</v>
      </c>
      <c r="L313" s="54">
        <v>36096</v>
      </c>
      <c r="M313" s="59">
        <v>30422.03</v>
      </c>
      <c r="N313" s="55" t="s">
        <v>11</v>
      </c>
      <c r="O313" s="55" t="s">
        <v>12</v>
      </c>
      <c r="P313" s="55" t="s">
        <v>42</v>
      </c>
      <c r="Q313" s="55">
        <v>24</v>
      </c>
    </row>
    <row r="314" spans="1:17" ht="16.5" thickBot="1" x14ac:dyDescent="0.3">
      <c r="A314" s="58" t="s">
        <v>2059</v>
      </c>
      <c r="B314" s="47" t="s">
        <v>2982</v>
      </c>
      <c r="C314" s="47">
        <f>VLOOKUP(A314,'Updated Medical examination'!A313:J2648,2,FALSE)</f>
        <v>18.329999999999998</v>
      </c>
      <c r="D314" s="47">
        <f>VLOOKUP(A314,'Updated Medical examination'!A313:J2648,4,0)</f>
        <v>4.16</v>
      </c>
      <c r="E314" s="47" t="str">
        <f>VLOOKUP(A314,'Updated Medical examination'!A313:J2648,6,0)</f>
        <v>Yes</v>
      </c>
      <c r="F314" s="47" t="str">
        <f>VLOOKUP(A314,'Updated Medical examination'!A313:J2648,7,0)</f>
        <v>No</v>
      </c>
      <c r="G314" s="47" t="str">
        <f>VLOOKUP(A314,'Updated Medical examination'!A313:J2648,8,0)</f>
        <v>No</v>
      </c>
      <c r="H314" s="47">
        <f>VLOOKUP(A314,'Updated Medical examination'!A313:J2648,9,0)</f>
        <v>0</v>
      </c>
      <c r="I314" s="47" t="str">
        <f>VLOOKUP(A314,'Updated Medical examination'!A313:J2648,10,0)</f>
        <v>Yes</v>
      </c>
      <c r="J314" s="47" t="str">
        <f>VLOOKUP(A314,'Updated Medical examination'!A313:J2648,3,0)</f>
        <v>Under Weight</v>
      </c>
      <c r="K314" s="47" t="str">
        <f>VLOOKUP(A314,'Updated Medical examination'!A313:J2648,5,0)</f>
        <v>Normal</v>
      </c>
      <c r="L314" s="54">
        <v>28006</v>
      </c>
      <c r="M314" s="59">
        <v>30409.53</v>
      </c>
      <c r="N314" s="55" t="s">
        <v>11</v>
      </c>
      <c r="O314" s="55" t="s">
        <v>12</v>
      </c>
      <c r="P314" s="55" t="s">
        <v>23</v>
      </c>
      <c r="Q314" s="55">
        <v>46</v>
      </c>
    </row>
    <row r="315" spans="1:17" ht="16.5" thickBot="1" x14ac:dyDescent="0.3">
      <c r="A315" s="58" t="s">
        <v>2058</v>
      </c>
      <c r="B315" s="47" t="s">
        <v>2984</v>
      </c>
      <c r="C315" s="47">
        <f>VLOOKUP(A315,'Updated Medical examination'!A314:J2649,2,FALSE)</f>
        <v>17.11</v>
      </c>
      <c r="D315" s="47">
        <f>VLOOKUP(A315,'Updated Medical examination'!A314:J2649,4,0)</f>
        <v>4.9800000000000004</v>
      </c>
      <c r="E315" s="47" t="str">
        <f>VLOOKUP(A315,'Updated Medical examination'!A314:J2649,6,0)</f>
        <v>Yes</v>
      </c>
      <c r="F315" s="47" t="str">
        <f>VLOOKUP(A315,'Updated Medical examination'!A314:J2649,7,0)</f>
        <v>No</v>
      </c>
      <c r="G315" s="47" t="str">
        <f>VLOOKUP(A315,'Updated Medical examination'!A314:J2649,8,0)</f>
        <v>Yes</v>
      </c>
      <c r="H315" s="47">
        <f>VLOOKUP(A315,'Updated Medical examination'!A314:J2649,9,0)</f>
        <v>1</v>
      </c>
      <c r="I315" s="47" t="str">
        <f>VLOOKUP(A315,'Updated Medical examination'!A314:J2649,10,0)</f>
        <v>Yes</v>
      </c>
      <c r="J315" s="47" t="str">
        <f>VLOOKUP(A315,'Updated Medical examination'!A314:J2649,3,0)</f>
        <v>Under Weight</v>
      </c>
      <c r="K315" s="47" t="str">
        <f>VLOOKUP(A315,'Updated Medical examination'!A314:J2649,5,0)</f>
        <v>Normal</v>
      </c>
      <c r="L315" s="54">
        <v>25414</v>
      </c>
      <c r="M315" s="59">
        <v>30366.93</v>
      </c>
      <c r="N315" s="55" t="s">
        <v>11</v>
      </c>
      <c r="O315" s="55" t="s">
        <v>11</v>
      </c>
      <c r="P315" s="55" t="s">
        <v>42</v>
      </c>
      <c r="Q315" s="55">
        <v>53</v>
      </c>
    </row>
    <row r="316" spans="1:17" ht="16.5" thickBot="1" x14ac:dyDescent="0.3">
      <c r="A316" s="58" t="s">
        <v>2057</v>
      </c>
      <c r="B316" s="47" t="s">
        <v>2986</v>
      </c>
      <c r="C316" s="47">
        <f>VLOOKUP(A316,'Updated Medical examination'!A315:J2650,2,FALSE)</f>
        <v>43.5</v>
      </c>
      <c r="D316" s="47">
        <f>VLOOKUP(A316,'Updated Medical examination'!A315:J2650,4,0)</f>
        <v>6.38</v>
      </c>
      <c r="E316" s="47" t="str">
        <f>VLOOKUP(A316,'Updated Medical examination'!A315:J2650,6,0)</f>
        <v>No</v>
      </c>
      <c r="F316" s="47" t="str">
        <f>VLOOKUP(A316,'Updated Medical examination'!A315:J2650,7,0)</f>
        <v>yes</v>
      </c>
      <c r="G316" s="47" t="str">
        <f>VLOOKUP(A316,'Updated Medical examination'!A315:J2650,8,0)</f>
        <v>No</v>
      </c>
      <c r="H316" s="47">
        <f>VLOOKUP(A316,'Updated Medical examination'!A315:J2650,9,0)</f>
        <v>1</v>
      </c>
      <c r="I316" s="47" t="str">
        <f>VLOOKUP(A316,'Updated Medical examination'!A315:J2650,10,0)</f>
        <v>Yes</v>
      </c>
      <c r="J316" s="47" t="str">
        <f>VLOOKUP(A316,'Updated Medical examination'!A315:J2650,3,0)</f>
        <v>Obesity</v>
      </c>
      <c r="K316" s="47" t="str">
        <f>VLOOKUP(A316,'Updated Medical examination'!A315:J2650,5,0)</f>
        <v>Prediabetes</v>
      </c>
      <c r="L316" s="54">
        <v>38139</v>
      </c>
      <c r="M316" s="59">
        <v>30328.27</v>
      </c>
      <c r="N316" s="55" t="s">
        <v>11</v>
      </c>
      <c r="O316" s="55" t="s">
        <v>11</v>
      </c>
      <c r="P316" s="55" t="s">
        <v>42</v>
      </c>
      <c r="Q316" s="55">
        <v>19</v>
      </c>
    </row>
    <row r="317" spans="1:17" ht="16.5" thickBot="1" x14ac:dyDescent="0.3">
      <c r="A317" s="58" t="s">
        <v>2056</v>
      </c>
      <c r="B317" s="47" t="s">
        <v>2735</v>
      </c>
      <c r="C317" s="47">
        <f>VLOOKUP(A317,'Updated Medical examination'!A316:J2651,2,FALSE)</f>
        <v>25.364999999999998</v>
      </c>
      <c r="D317" s="47">
        <f>VLOOKUP(A317,'Updated Medical examination'!A316:J2651,4,0)</f>
        <v>5.19</v>
      </c>
      <c r="E317" s="47" t="str">
        <f>VLOOKUP(A317,'Updated Medical examination'!A316:J2651,6,0)</f>
        <v>No</v>
      </c>
      <c r="F317" s="47" t="str">
        <f>VLOOKUP(A317,'Updated Medical examination'!A316:J2651,7,0)</f>
        <v>No</v>
      </c>
      <c r="G317" s="47" t="str">
        <f>VLOOKUP(A317,'Updated Medical examination'!A316:J2651,8,0)</f>
        <v>No</v>
      </c>
      <c r="H317" s="47">
        <f>VLOOKUP(A317,'Updated Medical examination'!A316:J2651,9,0)</f>
        <v>2</v>
      </c>
      <c r="I317" s="47" t="str">
        <f>VLOOKUP(A317,'Updated Medical examination'!A316:J2651,10,0)</f>
        <v>No</v>
      </c>
      <c r="J317" s="47" t="str">
        <f>VLOOKUP(A317,'Updated Medical examination'!A316:J2651,3,0)</f>
        <v>Over Weight</v>
      </c>
      <c r="K317" s="47" t="str">
        <f>VLOOKUP(A317,'Updated Medical examination'!A316:J2651,5,0)</f>
        <v>Normal</v>
      </c>
      <c r="L317" s="54">
        <v>26504</v>
      </c>
      <c r="M317" s="59">
        <v>30284.639999999999</v>
      </c>
      <c r="N317" s="55" t="s">
        <v>16</v>
      </c>
      <c r="O317" s="55" t="s">
        <v>16</v>
      </c>
      <c r="P317" s="55" t="s">
        <v>23</v>
      </c>
      <c r="Q317" s="55">
        <v>50</v>
      </c>
    </row>
    <row r="318" spans="1:17" ht="16.5" thickBot="1" x14ac:dyDescent="0.3">
      <c r="A318" s="58" t="s">
        <v>2055</v>
      </c>
      <c r="B318" s="47" t="s">
        <v>2439</v>
      </c>
      <c r="C318" s="47">
        <f>VLOOKUP(A318,'Updated Medical examination'!A317:J2652,2,FALSE)</f>
        <v>28.594999999999999</v>
      </c>
      <c r="D318" s="47">
        <f>VLOOKUP(A318,'Updated Medical examination'!A317:J2652,4,0)</f>
        <v>10.210000000000001</v>
      </c>
      <c r="E318" s="47" t="str">
        <f>VLOOKUP(A318,'Updated Medical examination'!A317:J2652,6,0)</f>
        <v>No</v>
      </c>
      <c r="F318" s="47" t="str">
        <f>VLOOKUP(A318,'Updated Medical examination'!A317:J2652,7,0)</f>
        <v>No</v>
      </c>
      <c r="G318" s="47" t="str">
        <f>VLOOKUP(A318,'Updated Medical examination'!A317:J2652,8,0)</f>
        <v>No</v>
      </c>
      <c r="H318" s="47">
        <f>VLOOKUP(A318,'Updated Medical examination'!A317:J2652,9,0)</f>
        <v>0</v>
      </c>
      <c r="I318" s="47" t="str">
        <f>VLOOKUP(A318,'Updated Medical examination'!A317:J2652,10,0)</f>
        <v>No</v>
      </c>
      <c r="J318" s="47" t="str">
        <f>VLOOKUP(A318,'Updated Medical examination'!A317:J2652,3,0)</f>
        <v>Over Weight</v>
      </c>
      <c r="K318" s="47" t="str">
        <f>VLOOKUP(A318,'Updated Medical examination'!A317:J2652,5,0)</f>
        <v>Above Diabetes</v>
      </c>
      <c r="L318" s="54">
        <v>22904</v>
      </c>
      <c r="M318" s="59">
        <v>30260</v>
      </c>
      <c r="N318" s="55" t="s">
        <v>16</v>
      </c>
      <c r="O318" s="55" t="s">
        <v>16</v>
      </c>
      <c r="P318" s="55" t="s">
        <v>276</v>
      </c>
      <c r="Q318" s="55">
        <v>60</v>
      </c>
    </row>
    <row r="319" spans="1:17" ht="16.5" thickBot="1" x14ac:dyDescent="0.3">
      <c r="A319" s="58" t="s">
        <v>2054</v>
      </c>
      <c r="B319" s="47" t="s">
        <v>2990</v>
      </c>
      <c r="C319" s="47">
        <f>VLOOKUP(A319,'Updated Medical examination'!A318:J2653,2,FALSE)</f>
        <v>29.83</v>
      </c>
      <c r="D319" s="47">
        <f>VLOOKUP(A319,'Updated Medical examination'!A318:J2653,4,0)</f>
        <v>9.6999999999999993</v>
      </c>
      <c r="E319" s="47" t="str">
        <f>VLOOKUP(A319,'Updated Medical examination'!A318:J2653,6,0)</f>
        <v>Yes</v>
      </c>
      <c r="F319" s="47" t="str">
        <f>VLOOKUP(A319,'Updated Medical examination'!A318:J2653,7,0)</f>
        <v>No</v>
      </c>
      <c r="G319" s="47" t="str">
        <f>VLOOKUP(A319,'Updated Medical examination'!A318:J2653,8,0)</f>
        <v>Yes</v>
      </c>
      <c r="H319" s="47">
        <f>VLOOKUP(A319,'Updated Medical examination'!A318:J2653,9,0)</f>
        <v>1</v>
      </c>
      <c r="I319" s="47" t="str">
        <f>VLOOKUP(A319,'Updated Medical examination'!A318:J2653,10,0)</f>
        <v>Yes</v>
      </c>
      <c r="J319" s="47" t="str">
        <f>VLOOKUP(A319,'Updated Medical examination'!A318:J2653,3,0)</f>
        <v>Over Weight</v>
      </c>
      <c r="K319" s="47" t="str">
        <f>VLOOKUP(A319,'Updated Medical examination'!A318:J2653,5,0)</f>
        <v>Above Diabetes</v>
      </c>
      <c r="L319" s="54">
        <v>23267</v>
      </c>
      <c r="M319" s="59">
        <v>30184.94</v>
      </c>
      <c r="N319" s="55" t="s">
        <v>16</v>
      </c>
      <c r="O319" s="55" t="s">
        <v>16</v>
      </c>
      <c r="P319" s="55" t="s">
        <v>276</v>
      </c>
      <c r="Q319" s="55">
        <v>59</v>
      </c>
    </row>
    <row r="320" spans="1:17" ht="16.5" thickBot="1" x14ac:dyDescent="0.3">
      <c r="A320" s="58" t="s">
        <v>2053</v>
      </c>
      <c r="B320" s="47" t="s">
        <v>2992</v>
      </c>
      <c r="C320" s="47">
        <f>VLOOKUP(A320,'Updated Medical examination'!A319:J2654,2,FALSE)</f>
        <v>24.7</v>
      </c>
      <c r="D320" s="47">
        <f>VLOOKUP(A320,'Updated Medical examination'!A319:J2654,4,0)</f>
        <v>10.25</v>
      </c>
      <c r="E320" s="47" t="str">
        <f>VLOOKUP(A320,'Updated Medical examination'!A319:J2654,6,0)</f>
        <v>No</v>
      </c>
      <c r="F320" s="47" t="str">
        <f>VLOOKUP(A320,'Updated Medical examination'!A319:J2654,7,0)</f>
        <v>No</v>
      </c>
      <c r="G320" s="47" t="str">
        <f>VLOOKUP(A320,'Updated Medical examination'!A319:J2654,8,0)</f>
        <v>No</v>
      </c>
      <c r="H320" s="47">
        <f>VLOOKUP(A320,'Updated Medical examination'!A319:J2654,9,0)</f>
        <v>3</v>
      </c>
      <c r="I320" s="47" t="str">
        <f>VLOOKUP(A320,'Updated Medical examination'!A319:J2654,10,0)</f>
        <v>No</v>
      </c>
      <c r="J320" s="47" t="str">
        <f>VLOOKUP(A320,'Updated Medical examination'!A319:J2654,3,0)</f>
        <v>Healthy Weight</v>
      </c>
      <c r="K320" s="47" t="str">
        <f>VLOOKUP(A320,'Updated Medical examination'!A319:J2654,5,0)</f>
        <v>Above Diabetes</v>
      </c>
      <c r="L320" s="54">
        <v>21408</v>
      </c>
      <c r="M320" s="59">
        <v>30166.62</v>
      </c>
      <c r="N320" s="55" t="s">
        <v>16</v>
      </c>
      <c r="O320" s="55" t="s">
        <v>12</v>
      </c>
      <c r="P320" s="55" t="s">
        <v>23</v>
      </c>
      <c r="Q320" s="55">
        <v>64</v>
      </c>
    </row>
    <row r="321" spans="1:17" ht="16.5" thickBot="1" x14ac:dyDescent="0.3">
      <c r="A321" s="58" t="s">
        <v>2052</v>
      </c>
      <c r="B321" s="47" t="s">
        <v>2994</v>
      </c>
      <c r="C321" s="47">
        <f>VLOOKUP(A321,'Updated Medical examination'!A320:J2655,2,FALSE)</f>
        <v>17.940000000000001</v>
      </c>
      <c r="D321" s="47">
        <f>VLOOKUP(A321,'Updated Medical examination'!A320:J2655,4,0)</f>
        <v>9.77</v>
      </c>
      <c r="E321" s="47" t="str">
        <f>VLOOKUP(A321,'Updated Medical examination'!A320:J2655,6,0)</f>
        <v>No</v>
      </c>
      <c r="F321" s="47" t="str">
        <f>VLOOKUP(A321,'Updated Medical examination'!A320:J2655,7,0)</f>
        <v>No</v>
      </c>
      <c r="G321" s="47" t="str">
        <f>VLOOKUP(A321,'Updated Medical examination'!A320:J2655,8,0)</f>
        <v>No</v>
      </c>
      <c r="H321" s="47">
        <f>VLOOKUP(A321,'Updated Medical examination'!A320:J2655,9,0)</f>
        <v>0</v>
      </c>
      <c r="I321" s="47" t="str">
        <f>VLOOKUP(A321,'Updated Medical examination'!A320:J2655,10,0)</f>
        <v>Yes</v>
      </c>
      <c r="J321" s="47" t="str">
        <f>VLOOKUP(A321,'Updated Medical examination'!A320:J2655,3,0)</f>
        <v>Under Weight</v>
      </c>
      <c r="K321" s="47" t="str">
        <f>VLOOKUP(A321,'Updated Medical examination'!A320:J2655,5,0)</f>
        <v>Above Diabetes</v>
      </c>
      <c r="L321" s="54">
        <v>26292</v>
      </c>
      <c r="M321" s="59">
        <v>30134.75</v>
      </c>
      <c r="N321" s="55" t="s">
        <v>11</v>
      </c>
      <c r="O321" s="55" t="s">
        <v>12</v>
      </c>
      <c r="P321" s="55" t="s">
        <v>42</v>
      </c>
      <c r="Q321" s="55">
        <v>51</v>
      </c>
    </row>
    <row r="322" spans="1:17" ht="16.5" thickBot="1" x14ac:dyDescent="0.3">
      <c r="A322" s="58" t="s">
        <v>2051</v>
      </c>
      <c r="B322" s="47" t="s">
        <v>2996</v>
      </c>
      <c r="C322" s="47">
        <f>VLOOKUP(A322,'Updated Medical examination'!A321:J2656,2,FALSE)</f>
        <v>21.08</v>
      </c>
      <c r="D322" s="47">
        <f>VLOOKUP(A322,'Updated Medical examination'!A321:J2656,4,0)</f>
        <v>4.83</v>
      </c>
      <c r="E322" s="47" t="str">
        <f>VLOOKUP(A322,'Updated Medical examination'!A321:J2656,6,0)</f>
        <v>No</v>
      </c>
      <c r="F322" s="47" t="str">
        <f>VLOOKUP(A322,'Updated Medical examination'!A321:J2656,7,0)</f>
        <v>No</v>
      </c>
      <c r="G322" s="47" t="str">
        <f>VLOOKUP(A322,'Updated Medical examination'!A321:J2656,8,0)</f>
        <v>Yes</v>
      </c>
      <c r="H322" s="47">
        <f>VLOOKUP(A322,'Updated Medical examination'!A321:J2656,9,0)</f>
        <v>1</v>
      </c>
      <c r="I322" s="47" t="str">
        <f>VLOOKUP(A322,'Updated Medical examination'!A321:J2656,10,0)</f>
        <v>Yes</v>
      </c>
      <c r="J322" s="47" t="str">
        <f>VLOOKUP(A322,'Updated Medical examination'!A321:J2656,3,0)</f>
        <v>Healthy Weight</v>
      </c>
      <c r="K322" s="47" t="str">
        <f>VLOOKUP(A322,'Updated Medical examination'!A321:J2656,5,0)</f>
        <v>Normal</v>
      </c>
      <c r="L322" s="54">
        <v>29100</v>
      </c>
      <c r="M322" s="59">
        <v>30095.97</v>
      </c>
      <c r="N322" s="55" t="s">
        <v>11</v>
      </c>
      <c r="O322" s="55" t="s">
        <v>12</v>
      </c>
      <c r="P322" s="55" t="s">
        <v>42</v>
      </c>
      <c r="Q322" s="55">
        <v>43</v>
      </c>
    </row>
    <row r="323" spans="1:17" ht="16.5" thickBot="1" x14ac:dyDescent="0.3">
      <c r="A323" s="58" t="s">
        <v>2050</v>
      </c>
      <c r="B323" s="47" t="s">
        <v>2998</v>
      </c>
      <c r="C323" s="47">
        <f>VLOOKUP(A323,'Updated Medical examination'!A322:J2657,2,FALSE)</f>
        <v>37.715000000000003</v>
      </c>
      <c r="D323" s="47">
        <f>VLOOKUP(A323,'Updated Medical examination'!A322:J2657,4,0)</f>
        <v>10.86</v>
      </c>
      <c r="E323" s="47" t="str">
        <f>VLOOKUP(A323,'Updated Medical examination'!A322:J2657,6,0)</f>
        <v>Yes</v>
      </c>
      <c r="F323" s="47" t="str">
        <f>VLOOKUP(A323,'Updated Medical examination'!A322:J2657,7,0)</f>
        <v>No</v>
      </c>
      <c r="G323" s="47" t="str">
        <f>VLOOKUP(A323,'Updated Medical examination'!A322:J2657,8,0)</f>
        <v>No</v>
      </c>
      <c r="H323" s="47">
        <f>VLOOKUP(A323,'Updated Medical examination'!A322:J2657,9,0)</f>
        <v>0</v>
      </c>
      <c r="I323" s="47" t="str">
        <f>VLOOKUP(A323,'Updated Medical examination'!A322:J2657,10,0)</f>
        <v>No</v>
      </c>
      <c r="J323" s="47" t="str">
        <f>VLOOKUP(A323,'Updated Medical examination'!A322:J2657,3,0)</f>
        <v>Obesity</v>
      </c>
      <c r="K323" s="47" t="str">
        <f>VLOOKUP(A323,'Updated Medical examination'!A322:J2657,5,0)</f>
        <v>Above Diabetes</v>
      </c>
      <c r="L323" s="54">
        <v>24639</v>
      </c>
      <c r="M323" s="59">
        <v>30063.58</v>
      </c>
      <c r="N323" s="55" t="s">
        <v>16</v>
      </c>
      <c r="O323" s="55" t="s">
        <v>16</v>
      </c>
      <c r="P323" s="55" t="s">
        <v>23</v>
      </c>
      <c r="Q323" s="55">
        <v>55</v>
      </c>
    </row>
    <row r="324" spans="1:17" ht="16.5" thickBot="1" x14ac:dyDescent="0.3">
      <c r="A324" s="58" t="s">
        <v>2049</v>
      </c>
      <c r="B324" s="47" t="s">
        <v>2999</v>
      </c>
      <c r="C324" s="47">
        <f>VLOOKUP(A324,'Updated Medical examination'!A323:J2658,2,FALSE)</f>
        <v>22.39</v>
      </c>
      <c r="D324" s="47">
        <f>VLOOKUP(A324,'Updated Medical examination'!A323:J2658,4,0)</f>
        <v>9.5299999999999994</v>
      </c>
      <c r="E324" s="47" t="str">
        <f>VLOOKUP(A324,'Updated Medical examination'!A323:J2658,6,0)</f>
        <v>Yes</v>
      </c>
      <c r="F324" s="47" t="str">
        <f>VLOOKUP(A324,'Updated Medical examination'!A323:J2658,7,0)</f>
        <v>No</v>
      </c>
      <c r="G324" s="47" t="str">
        <f>VLOOKUP(A324,'Updated Medical examination'!A323:J2658,8,0)</f>
        <v>No</v>
      </c>
      <c r="H324" s="47">
        <f>VLOOKUP(A324,'Updated Medical examination'!A323:J2658,9,0)</f>
        <v>0</v>
      </c>
      <c r="I324" s="47" t="str">
        <f>VLOOKUP(A324,'Updated Medical examination'!A323:J2658,10,0)</f>
        <v>Yes</v>
      </c>
      <c r="J324" s="47" t="str">
        <f>VLOOKUP(A324,'Updated Medical examination'!A323:J2658,3,0)</f>
        <v>Healthy Weight</v>
      </c>
      <c r="K324" s="47" t="str">
        <f>VLOOKUP(A324,'Updated Medical examination'!A323:J2658,5,0)</f>
        <v>Above Diabetes</v>
      </c>
      <c r="L324" s="54">
        <v>29802</v>
      </c>
      <c r="M324" s="59">
        <v>30026.87</v>
      </c>
      <c r="N324" s="55" t="s">
        <v>11</v>
      </c>
      <c r="O324" s="55" t="s">
        <v>12</v>
      </c>
      <c r="P324" s="55" t="s">
        <v>23</v>
      </c>
      <c r="Q324" s="55">
        <v>41</v>
      </c>
    </row>
    <row r="325" spans="1:17" ht="16.5" thickBot="1" x14ac:dyDescent="0.3">
      <c r="A325" s="58" t="s">
        <v>2048</v>
      </c>
      <c r="B325" s="47" t="s">
        <v>2696</v>
      </c>
      <c r="C325" s="47">
        <f>VLOOKUP(A325,'Updated Medical examination'!A324:J2659,2,FALSE)</f>
        <v>28.78</v>
      </c>
      <c r="D325" s="47">
        <f>VLOOKUP(A325,'Updated Medical examination'!A324:J2659,4,0)</f>
        <v>5.68</v>
      </c>
      <c r="E325" s="47" t="str">
        <f>VLOOKUP(A325,'Updated Medical examination'!A324:J2659,6,0)</f>
        <v>No</v>
      </c>
      <c r="F325" s="47" t="str">
        <f>VLOOKUP(A325,'Updated Medical examination'!A324:J2659,7,0)</f>
        <v>No</v>
      </c>
      <c r="G325" s="47" t="str">
        <f>VLOOKUP(A325,'Updated Medical examination'!A324:J2659,8,0)</f>
        <v>No</v>
      </c>
      <c r="H325" s="47">
        <f>VLOOKUP(A325,'Updated Medical examination'!A324:J2659,9,0)</f>
        <v>0</v>
      </c>
      <c r="I325" s="47" t="str">
        <f>VLOOKUP(A325,'Updated Medical examination'!A324:J2659,10,0)</f>
        <v>Yes</v>
      </c>
      <c r="J325" s="47" t="str">
        <f>VLOOKUP(A325,'Updated Medical examination'!A324:J2659,3,0)</f>
        <v>Over Weight</v>
      </c>
      <c r="K325" s="47" t="str">
        <f>VLOOKUP(A325,'Updated Medical examination'!A324:J2659,5,0)</f>
        <v>Normal</v>
      </c>
      <c r="L325" s="54">
        <v>33516</v>
      </c>
      <c r="M325" s="59">
        <v>29969.67</v>
      </c>
      <c r="N325" s="55" t="s">
        <v>16</v>
      </c>
      <c r="O325" s="55" t="s">
        <v>16</v>
      </c>
      <c r="P325" s="55" t="s">
        <v>42</v>
      </c>
      <c r="Q325" s="55">
        <v>31</v>
      </c>
    </row>
    <row r="326" spans="1:17" ht="16.5" thickBot="1" x14ac:dyDescent="0.3">
      <c r="A326" s="58" t="s">
        <v>2047</v>
      </c>
      <c r="B326" s="47" t="s">
        <v>3002</v>
      </c>
      <c r="C326" s="47">
        <f>VLOOKUP(A326,'Updated Medical examination'!A325:J2660,2,FALSE)</f>
        <v>18.329999999999998</v>
      </c>
      <c r="D326" s="47">
        <f>VLOOKUP(A326,'Updated Medical examination'!A325:J2660,4,0)</f>
        <v>5.57</v>
      </c>
      <c r="E326" s="47" t="str">
        <f>VLOOKUP(A326,'Updated Medical examination'!A325:J2660,6,0)</f>
        <v>Yes</v>
      </c>
      <c r="F326" s="47" t="str">
        <f>VLOOKUP(A326,'Updated Medical examination'!A325:J2660,7,0)</f>
        <v>No</v>
      </c>
      <c r="G326" s="47" t="str">
        <f>VLOOKUP(A326,'Updated Medical examination'!A325:J2660,8,0)</f>
        <v>No</v>
      </c>
      <c r="H326" s="47">
        <f>VLOOKUP(A326,'Updated Medical examination'!A325:J2660,9,0)</f>
        <v>0</v>
      </c>
      <c r="I326" s="47" t="str">
        <f>VLOOKUP(A326,'Updated Medical examination'!A325:J2660,10,0)</f>
        <v>Yes</v>
      </c>
      <c r="J326" s="47" t="str">
        <f>VLOOKUP(A326,'Updated Medical examination'!A325:J2660,3,0)</f>
        <v>Under Weight</v>
      </c>
      <c r="K326" s="47" t="str">
        <f>VLOOKUP(A326,'Updated Medical examination'!A325:J2660,5,0)</f>
        <v>Normal</v>
      </c>
      <c r="L326" s="54">
        <v>27923</v>
      </c>
      <c r="M326" s="59">
        <v>29933.75</v>
      </c>
      <c r="N326" s="55" t="s">
        <v>16</v>
      </c>
      <c r="O326" s="55" t="s">
        <v>16</v>
      </c>
      <c r="P326" s="55" t="s">
        <v>42</v>
      </c>
      <c r="Q326" s="55">
        <v>46</v>
      </c>
    </row>
    <row r="327" spans="1:17" ht="16.5" thickBot="1" x14ac:dyDescent="0.3">
      <c r="A327" s="58" t="s">
        <v>2046</v>
      </c>
      <c r="B327" s="47" t="s">
        <v>3004</v>
      </c>
      <c r="C327" s="47">
        <f>VLOOKUP(A327,'Updated Medical examination'!A326:J2661,2,FALSE)</f>
        <v>26.39</v>
      </c>
      <c r="D327" s="47">
        <f>VLOOKUP(A327,'Updated Medical examination'!A326:J2661,4,0)</f>
        <v>4.58</v>
      </c>
      <c r="E327" s="47" t="str">
        <f>VLOOKUP(A327,'Updated Medical examination'!A326:J2661,6,0)</f>
        <v>Yes</v>
      </c>
      <c r="F327" s="47" t="str">
        <f>VLOOKUP(A327,'Updated Medical examination'!A326:J2661,7,0)</f>
        <v>No</v>
      </c>
      <c r="G327" s="47" t="str">
        <f>VLOOKUP(A327,'Updated Medical examination'!A326:J2661,8,0)</f>
        <v>No</v>
      </c>
      <c r="H327" s="47">
        <f>VLOOKUP(A327,'Updated Medical examination'!A326:J2661,9,0)</f>
        <v>1</v>
      </c>
      <c r="I327" s="47" t="str">
        <f>VLOOKUP(A327,'Updated Medical examination'!A326:J2661,10,0)</f>
        <v>Yes</v>
      </c>
      <c r="J327" s="47" t="str">
        <f>VLOOKUP(A327,'Updated Medical examination'!A326:J2661,3,0)</f>
        <v>Over Weight</v>
      </c>
      <c r="K327" s="47" t="str">
        <f>VLOOKUP(A327,'Updated Medical examination'!A326:J2661,5,0)</f>
        <v>Normal</v>
      </c>
      <c r="L327" s="54">
        <v>32507</v>
      </c>
      <c r="M327" s="59">
        <v>29929.56</v>
      </c>
      <c r="N327" s="55" t="s">
        <v>16</v>
      </c>
      <c r="O327" s="55" t="s">
        <v>16</v>
      </c>
      <c r="P327" s="55" t="s">
        <v>42</v>
      </c>
      <c r="Q327" s="55">
        <v>34</v>
      </c>
    </row>
    <row r="328" spans="1:17" ht="16.5" thickBot="1" x14ac:dyDescent="0.3">
      <c r="A328" s="58" t="s">
        <v>2045</v>
      </c>
      <c r="B328" s="47" t="s">
        <v>2837</v>
      </c>
      <c r="C328" s="47">
        <f>VLOOKUP(A328,'Updated Medical examination'!A327:J2662,2,FALSE)</f>
        <v>19.260000000000002</v>
      </c>
      <c r="D328" s="47">
        <f>VLOOKUP(A328,'Updated Medical examination'!A327:J2662,4,0)</f>
        <v>8.9600000000000009</v>
      </c>
      <c r="E328" s="47" t="str">
        <f>VLOOKUP(A328,'Updated Medical examination'!A327:J2662,6,0)</f>
        <v>Yes</v>
      </c>
      <c r="F328" s="47" t="str">
        <f>VLOOKUP(A328,'Updated Medical examination'!A327:J2662,7,0)</f>
        <v>No</v>
      </c>
      <c r="G328" s="47" t="str">
        <f>VLOOKUP(A328,'Updated Medical examination'!A327:J2662,8,0)</f>
        <v>No</v>
      </c>
      <c r="H328" s="47">
        <f>VLOOKUP(A328,'Updated Medical examination'!A327:J2662,9,0)</f>
        <v>1</v>
      </c>
      <c r="I328" s="47" t="str">
        <f>VLOOKUP(A328,'Updated Medical examination'!A327:J2662,10,0)</f>
        <v>Yes</v>
      </c>
      <c r="J328" s="47" t="str">
        <f>VLOOKUP(A328,'Updated Medical examination'!A327:J2662,3,0)</f>
        <v>Healthy Weight</v>
      </c>
      <c r="K328" s="47" t="str">
        <f>VLOOKUP(A328,'Updated Medical examination'!A327:J2662,5,0)</f>
        <v>Above Diabetes</v>
      </c>
      <c r="L328" s="54">
        <v>27625</v>
      </c>
      <c r="M328" s="59">
        <v>29899.25</v>
      </c>
      <c r="N328" s="55" t="s">
        <v>16</v>
      </c>
      <c r="O328" s="55" t="s">
        <v>12</v>
      </c>
      <c r="P328" s="55" t="s">
        <v>42</v>
      </c>
      <c r="Q328" s="55">
        <v>47</v>
      </c>
    </row>
    <row r="329" spans="1:17" ht="16.5" thickBot="1" x14ac:dyDescent="0.3">
      <c r="A329" s="58" t="s">
        <v>2044</v>
      </c>
      <c r="B329" s="47" t="s">
        <v>3007</v>
      </c>
      <c r="C329" s="47">
        <f>VLOOKUP(A329,'Updated Medical examination'!A328:J2663,2,FALSE)</f>
        <v>26.92</v>
      </c>
      <c r="D329" s="47">
        <f>VLOOKUP(A329,'Updated Medical examination'!A328:J2663,4,0)</f>
        <v>6.09</v>
      </c>
      <c r="E329" s="47" t="str">
        <f>VLOOKUP(A329,'Updated Medical examination'!A328:J2663,6,0)</f>
        <v>No</v>
      </c>
      <c r="F329" s="47" t="str">
        <f>VLOOKUP(A329,'Updated Medical examination'!A328:J2663,7,0)</f>
        <v>No</v>
      </c>
      <c r="G329" s="47" t="str">
        <f>VLOOKUP(A329,'Updated Medical examination'!A328:J2663,8,0)</f>
        <v>No</v>
      </c>
      <c r="H329" s="47">
        <f>VLOOKUP(A329,'Updated Medical examination'!A328:J2663,9,0)</f>
        <v>0</v>
      </c>
      <c r="I329" s="47" t="str">
        <f>VLOOKUP(A329,'Updated Medical examination'!A328:J2663,10,0)</f>
        <v>Yes</v>
      </c>
      <c r="J329" s="47" t="str">
        <f>VLOOKUP(A329,'Updated Medical examination'!A328:J2663,3,0)</f>
        <v>Over Weight</v>
      </c>
      <c r="K329" s="47" t="str">
        <f>VLOOKUP(A329,'Updated Medical examination'!A328:J2663,5,0)</f>
        <v>Prediabetes</v>
      </c>
      <c r="L329" s="54">
        <v>32872</v>
      </c>
      <c r="M329" s="59">
        <v>29852.48</v>
      </c>
      <c r="N329" s="55" t="s">
        <v>16</v>
      </c>
      <c r="O329" s="55" t="s">
        <v>12</v>
      </c>
      <c r="P329" s="55" t="s">
        <v>42</v>
      </c>
      <c r="Q329" s="55">
        <v>33</v>
      </c>
    </row>
    <row r="330" spans="1:17" ht="16.5" thickBot="1" x14ac:dyDescent="0.3">
      <c r="A330" s="58" t="s">
        <v>2043</v>
      </c>
      <c r="B330" s="47" t="s">
        <v>2827</v>
      </c>
      <c r="C330" s="47">
        <f>VLOOKUP(A330,'Updated Medical examination'!A329:J2664,2,FALSE)</f>
        <v>19.73</v>
      </c>
      <c r="D330" s="47">
        <f>VLOOKUP(A330,'Updated Medical examination'!A329:J2664,4,0)</f>
        <v>4.3600000000000003</v>
      </c>
      <c r="E330" s="47" t="str">
        <f>VLOOKUP(A330,'Updated Medical examination'!A329:J2664,6,0)</f>
        <v>No</v>
      </c>
      <c r="F330" s="47" t="str">
        <f>VLOOKUP(A330,'Updated Medical examination'!A329:J2664,7,0)</f>
        <v>No</v>
      </c>
      <c r="G330" s="47" t="str">
        <f>VLOOKUP(A330,'Updated Medical examination'!A329:J2664,8,0)</f>
        <v>No</v>
      </c>
      <c r="H330" s="47">
        <f>VLOOKUP(A330,'Updated Medical examination'!A329:J2664,9,0)</f>
        <v>0</v>
      </c>
      <c r="I330" s="47" t="str">
        <f>VLOOKUP(A330,'Updated Medical examination'!A329:J2664,10,0)</f>
        <v>Yes</v>
      </c>
      <c r="J330" s="47" t="str">
        <f>VLOOKUP(A330,'Updated Medical examination'!A329:J2664,3,0)</f>
        <v>Healthy Weight</v>
      </c>
      <c r="K330" s="47" t="str">
        <f>VLOOKUP(A330,'Updated Medical examination'!A329:J2664,5,0)</f>
        <v>Normal</v>
      </c>
      <c r="L330" s="54">
        <v>30253</v>
      </c>
      <c r="M330" s="59">
        <v>29818.76</v>
      </c>
      <c r="N330" s="55" t="s">
        <v>16</v>
      </c>
      <c r="O330" s="55" t="s">
        <v>16</v>
      </c>
      <c r="P330" s="55" t="s">
        <v>23</v>
      </c>
      <c r="Q330" s="55">
        <v>40</v>
      </c>
    </row>
    <row r="331" spans="1:17" ht="16.5" thickBot="1" x14ac:dyDescent="0.3">
      <c r="A331" s="58" t="s">
        <v>2042</v>
      </c>
      <c r="B331" s="47" t="s">
        <v>3010</v>
      </c>
      <c r="C331" s="47">
        <f>VLOOKUP(A331,'Updated Medical examination'!A330:J2665,2,FALSE)</f>
        <v>23.56</v>
      </c>
      <c r="D331" s="47">
        <f>VLOOKUP(A331,'Updated Medical examination'!A330:J2665,4,0)</f>
        <v>11.74</v>
      </c>
      <c r="E331" s="47" t="str">
        <f>VLOOKUP(A331,'Updated Medical examination'!A330:J2665,6,0)</f>
        <v>Yes</v>
      </c>
      <c r="F331" s="47" t="str">
        <f>VLOOKUP(A331,'Updated Medical examination'!A330:J2665,7,0)</f>
        <v>No</v>
      </c>
      <c r="G331" s="47" t="str">
        <f>VLOOKUP(A331,'Updated Medical examination'!A330:J2665,8,0)</f>
        <v>No</v>
      </c>
      <c r="H331" s="47">
        <f>VLOOKUP(A331,'Updated Medical examination'!A330:J2665,9,0)</f>
        <v>0</v>
      </c>
      <c r="I331" s="47" t="str">
        <f>VLOOKUP(A331,'Updated Medical examination'!A330:J2665,10,0)</f>
        <v>Yes</v>
      </c>
      <c r="J331" s="47" t="str">
        <f>VLOOKUP(A331,'Updated Medical examination'!A330:J2665,3,0)</f>
        <v>Healthy Weight</v>
      </c>
      <c r="K331" s="47" t="str">
        <f>VLOOKUP(A331,'Updated Medical examination'!A330:J2665,5,0)</f>
        <v>Above Diabetes</v>
      </c>
      <c r="L331" s="54">
        <v>29811</v>
      </c>
      <c r="M331" s="59">
        <v>29816.639999999999</v>
      </c>
      <c r="N331" s="55" t="s">
        <v>16</v>
      </c>
      <c r="O331" s="55" t="s">
        <v>11</v>
      </c>
      <c r="P331" s="55" t="s">
        <v>42</v>
      </c>
      <c r="Q331" s="55">
        <v>41</v>
      </c>
    </row>
    <row r="332" spans="1:17" ht="16.5" thickBot="1" x14ac:dyDescent="0.3">
      <c r="A332" s="58" t="s">
        <v>2041</v>
      </c>
      <c r="B332" s="47" t="s">
        <v>3012</v>
      </c>
      <c r="C332" s="47">
        <f>VLOOKUP(A332,'Updated Medical examination'!A331:J2666,2,FALSE)</f>
        <v>37.67</v>
      </c>
      <c r="D332" s="47">
        <f>VLOOKUP(A332,'Updated Medical examination'!A331:J2666,4,0)</f>
        <v>5.89</v>
      </c>
      <c r="E332" s="47" t="str">
        <f>VLOOKUP(A332,'Updated Medical examination'!A331:J2666,6,0)</f>
        <v>No</v>
      </c>
      <c r="F332" s="47" t="str">
        <f>VLOOKUP(A332,'Updated Medical examination'!A331:J2666,7,0)</f>
        <v>No</v>
      </c>
      <c r="G332" s="47" t="str">
        <f>VLOOKUP(A332,'Updated Medical examination'!A331:J2666,8,0)</f>
        <v>No</v>
      </c>
      <c r="H332" s="47">
        <f>VLOOKUP(A332,'Updated Medical examination'!A331:J2666,9,0)</f>
        <v>1</v>
      </c>
      <c r="I332" s="47" t="str">
        <f>VLOOKUP(A332,'Updated Medical examination'!A331:J2666,10,0)</f>
        <v>Yes</v>
      </c>
      <c r="J332" s="47" t="str">
        <f>VLOOKUP(A332,'Updated Medical examination'!A331:J2666,3,0)</f>
        <v>Obesity</v>
      </c>
      <c r="K332" s="47" t="str">
        <f>VLOOKUP(A332,'Updated Medical examination'!A331:J2666,5,0)</f>
        <v>Prediabetes</v>
      </c>
      <c r="L332" s="54">
        <v>35966</v>
      </c>
      <c r="M332" s="59">
        <v>29760.6</v>
      </c>
      <c r="N332" s="55" t="s">
        <v>16</v>
      </c>
      <c r="O332" s="55" t="s">
        <v>11</v>
      </c>
      <c r="P332" s="55" t="s">
        <v>42</v>
      </c>
      <c r="Q332" s="55">
        <v>24</v>
      </c>
    </row>
    <row r="333" spans="1:17" ht="16.5" thickBot="1" x14ac:dyDescent="0.3">
      <c r="A333" s="58" t="s">
        <v>2040</v>
      </c>
      <c r="B333" s="47" t="s">
        <v>2992</v>
      </c>
      <c r="C333" s="47">
        <f>VLOOKUP(A333,'Updated Medical examination'!A332:J2667,2,FALSE)</f>
        <v>18.73</v>
      </c>
      <c r="D333" s="47">
        <f>VLOOKUP(A333,'Updated Medical examination'!A332:J2667,4,0)</f>
        <v>10.64</v>
      </c>
      <c r="E333" s="47" t="str">
        <f>VLOOKUP(A333,'Updated Medical examination'!A332:J2667,6,0)</f>
        <v>No</v>
      </c>
      <c r="F333" s="47" t="str">
        <f>VLOOKUP(A333,'Updated Medical examination'!A332:J2667,7,0)</f>
        <v>No</v>
      </c>
      <c r="G333" s="47" t="str">
        <f>VLOOKUP(A333,'Updated Medical examination'!A332:J2667,8,0)</f>
        <v>No</v>
      </c>
      <c r="H333" s="47">
        <f>VLOOKUP(A333,'Updated Medical examination'!A332:J2667,9,0)</f>
        <v>2</v>
      </c>
      <c r="I333" s="47" t="str">
        <f>VLOOKUP(A333,'Updated Medical examination'!A332:J2667,10,0)</f>
        <v>Yes</v>
      </c>
      <c r="J333" s="47" t="str">
        <f>VLOOKUP(A333,'Updated Medical examination'!A332:J2667,3,0)</f>
        <v>Healthy Weight</v>
      </c>
      <c r="K333" s="47" t="str">
        <f>VLOOKUP(A333,'Updated Medical examination'!A332:J2667,5,0)</f>
        <v>Above Diabetes</v>
      </c>
      <c r="L333" s="54">
        <v>26899</v>
      </c>
      <c r="M333" s="59">
        <v>29757.69</v>
      </c>
      <c r="N333" s="55" t="s">
        <v>16</v>
      </c>
      <c r="O333" s="55" t="s">
        <v>12</v>
      </c>
      <c r="P333" s="55" t="s">
        <v>42</v>
      </c>
      <c r="Q333" s="55">
        <v>49</v>
      </c>
    </row>
    <row r="334" spans="1:17" ht="16.5" thickBot="1" x14ac:dyDescent="0.3">
      <c r="A334" s="58" t="s">
        <v>2039</v>
      </c>
      <c r="B334" s="47" t="s">
        <v>3015</v>
      </c>
      <c r="C334" s="47">
        <f>VLOOKUP(A334,'Updated Medical examination'!A333:J2668,2,FALSE)</f>
        <v>33.090000000000003</v>
      </c>
      <c r="D334" s="47">
        <f>VLOOKUP(A334,'Updated Medical examination'!A333:J2668,4,0)</f>
        <v>6.06</v>
      </c>
      <c r="E334" s="47" t="str">
        <f>VLOOKUP(A334,'Updated Medical examination'!A333:J2668,6,0)</f>
        <v>No</v>
      </c>
      <c r="F334" s="47" t="str">
        <f>VLOOKUP(A334,'Updated Medical examination'!A333:J2668,7,0)</f>
        <v>No</v>
      </c>
      <c r="G334" s="47" t="str">
        <f>VLOOKUP(A334,'Updated Medical examination'!A333:J2668,8,0)</f>
        <v>Yes</v>
      </c>
      <c r="H334" s="47">
        <f>VLOOKUP(A334,'Updated Medical examination'!A333:J2668,9,0)</f>
        <v>1</v>
      </c>
      <c r="I334" s="47" t="str">
        <f>VLOOKUP(A334,'Updated Medical examination'!A333:J2668,10,0)</f>
        <v>Yes</v>
      </c>
      <c r="J334" s="47" t="str">
        <f>VLOOKUP(A334,'Updated Medical examination'!A333:J2668,3,0)</f>
        <v>Obesity</v>
      </c>
      <c r="K334" s="47" t="str">
        <f>VLOOKUP(A334,'Updated Medical examination'!A333:J2668,5,0)</f>
        <v>Prediabetes</v>
      </c>
      <c r="L334" s="54">
        <v>34177</v>
      </c>
      <c r="M334" s="59">
        <v>29622.69</v>
      </c>
      <c r="N334" s="55" t="s">
        <v>16</v>
      </c>
      <c r="O334" s="55" t="s">
        <v>16</v>
      </c>
      <c r="P334" s="55" t="s">
        <v>42</v>
      </c>
      <c r="Q334" s="55">
        <v>29</v>
      </c>
    </row>
    <row r="335" spans="1:17" ht="16.5" thickBot="1" x14ac:dyDescent="0.3">
      <c r="A335" s="58" t="s">
        <v>2038</v>
      </c>
      <c r="B335" s="47" t="s">
        <v>3017</v>
      </c>
      <c r="C335" s="47">
        <f>VLOOKUP(A335,'Updated Medical examination'!A334:J2669,2,FALSE)</f>
        <v>18.329999999999998</v>
      </c>
      <c r="D335" s="47">
        <f>VLOOKUP(A335,'Updated Medical examination'!A334:J2669,4,0)</f>
        <v>7.46</v>
      </c>
      <c r="E335" s="47" t="str">
        <f>VLOOKUP(A335,'Updated Medical examination'!A334:J2669,6,0)</f>
        <v>Yes</v>
      </c>
      <c r="F335" s="47" t="str">
        <f>VLOOKUP(A335,'Updated Medical examination'!A334:J2669,7,0)</f>
        <v>No</v>
      </c>
      <c r="G335" s="47" t="str">
        <f>VLOOKUP(A335,'Updated Medical examination'!A334:J2669,8,0)</f>
        <v>No</v>
      </c>
      <c r="H335" s="47">
        <f>VLOOKUP(A335,'Updated Medical examination'!A334:J2669,9,0)</f>
        <v>1</v>
      </c>
      <c r="I335" s="47" t="str">
        <f>VLOOKUP(A335,'Updated Medical examination'!A334:J2669,10,0)</f>
        <v>Yes</v>
      </c>
      <c r="J335" s="47" t="str">
        <f>VLOOKUP(A335,'Updated Medical examination'!A334:J2669,3,0)</f>
        <v>Under Weight</v>
      </c>
      <c r="K335" s="47" t="str">
        <f>VLOOKUP(A335,'Updated Medical examination'!A334:J2669,5,0)</f>
        <v>Above Diabetes</v>
      </c>
      <c r="L335" s="54">
        <v>27701</v>
      </c>
      <c r="M335" s="59">
        <v>29583.8</v>
      </c>
      <c r="N335" s="55" t="s">
        <v>16</v>
      </c>
      <c r="O335" s="55" t="s">
        <v>16</v>
      </c>
      <c r="P335" s="55" t="s">
        <v>42</v>
      </c>
      <c r="Q335" s="55">
        <v>47</v>
      </c>
    </row>
    <row r="336" spans="1:17" ht="16.5" thickBot="1" x14ac:dyDescent="0.3">
      <c r="A336" s="58" t="s">
        <v>2037</v>
      </c>
      <c r="B336" s="47" t="s">
        <v>3019</v>
      </c>
      <c r="C336" s="47">
        <f>VLOOKUP(A336,'Updated Medical examination'!A335:J2670,2,FALSE)</f>
        <v>27.74</v>
      </c>
      <c r="D336" s="47">
        <f>VLOOKUP(A336,'Updated Medical examination'!A335:J2670,4,0)</f>
        <v>4.68</v>
      </c>
      <c r="E336" s="47" t="str">
        <f>VLOOKUP(A336,'Updated Medical examination'!A335:J2670,6,0)</f>
        <v>Yes</v>
      </c>
      <c r="F336" s="47" t="str">
        <f>VLOOKUP(A336,'Updated Medical examination'!A335:J2670,7,0)</f>
        <v>No</v>
      </c>
      <c r="G336" s="47" t="str">
        <f>VLOOKUP(A336,'Updated Medical examination'!A335:J2670,8,0)</f>
        <v>No</v>
      </c>
      <c r="H336" s="47">
        <f>VLOOKUP(A336,'Updated Medical examination'!A335:J2670,9,0)</f>
        <v>2</v>
      </c>
      <c r="I336" s="47" t="str">
        <f>VLOOKUP(A336,'Updated Medical examination'!A335:J2670,10,0)</f>
        <v>Yes</v>
      </c>
      <c r="J336" s="47" t="str">
        <f>VLOOKUP(A336,'Updated Medical examination'!A335:J2670,3,0)</f>
        <v>Over Weight</v>
      </c>
      <c r="K336" s="47" t="str">
        <f>VLOOKUP(A336,'Updated Medical examination'!A335:J2670,5,0)</f>
        <v>Normal</v>
      </c>
      <c r="L336" s="54">
        <v>21843</v>
      </c>
      <c r="M336" s="59">
        <v>29523.17</v>
      </c>
      <c r="N336" s="55" t="s">
        <v>16</v>
      </c>
      <c r="O336" s="55" t="s">
        <v>11</v>
      </c>
      <c r="P336" s="55" t="s">
        <v>247</v>
      </c>
      <c r="Q336" s="55">
        <v>63</v>
      </c>
    </row>
    <row r="337" spans="1:17" ht="16.5" thickBot="1" x14ac:dyDescent="0.3">
      <c r="A337" s="58" t="s">
        <v>2036</v>
      </c>
      <c r="B337" s="47" t="s">
        <v>3021</v>
      </c>
      <c r="C337" s="47">
        <f>VLOOKUP(A337,'Updated Medical examination'!A336:J2671,2,FALSE)</f>
        <v>24.2</v>
      </c>
      <c r="D337" s="47">
        <f>VLOOKUP(A337,'Updated Medical examination'!A336:J2671,4,0)</f>
        <v>6.15</v>
      </c>
      <c r="E337" s="47" t="str">
        <f>VLOOKUP(A337,'Updated Medical examination'!A336:J2671,6,0)</f>
        <v>No</v>
      </c>
      <c r="F337" s="47" t="str">
        <f>VLOOKUP(A337,'Updated Medical examination'!A336:J2671,7,0)</f>
        <v>No</v>
      </c>
      <c r="G337" s="47" t="str">
        <f>VLOOKUP(A337,'Updated Medical examination'!A336:J2671,8,0)</f>
        <v>No</v>
      </c>
      <c r="H337" s="47">
        <f>VLOOKUP(A337,'Updated Medical examination'!A336:J2671,9,0)</f>
        <v>1</v>
      </c>
      <c r="I337" s="47" t="str">
        <f>VLOOKUP(A337,'Updated Medical examination'!A336:J2671,10,0)</f>
        <v>Yes</v>
      </c>
      <c r="J337" s="47" t="str">
        <f>VLOOKUP(A337,'Updated Medical examination'!A336:J2671,3,0)</f>
        <v>Healthy Weight</v>
      </c>
      <c r="K337" s="47" t="str">
        <f>VLOOKUP(A337,'Updated Medical examination'!A336:J2671,5,0)</f>
        <v>Prediabetes</v>
      </c>
      <c r="L337" s="54">
        <v>31974</v>
      </c>
      <c r="M337" s="59">
        <v>29443.59</v>
      </c>
      <c r="N337" s="55" t="s">
        <v>16</v>
      </c>
      <c r="O337" s="55" t="s">
        <v>16</v>
      </c>
      <c r="P337" s="55" t="s">
        <v>42</v>
      </c>
      <c r="Q337" s="55">
        <v>35</v>
      </c>
    </row>
    <row r="338" spans="1:17" ht="16.5" thickBot="1" x14ac:dyDescent="0.3">
      <c r="A338" s="58" t="s">
        <v>2035</v>
      </c>
      <c r="B338" s="47" t="s">
        <v>3023</v>
      </c>
      <c r="C338" s="47">
        <f>VLOOKUP(A338,'Updated Medical examination'!A337:J2672,2,FALSE)</f>
        <v>22.03</v>
      </c>
      <c r="D338" s="47">
        <f>VLOOKUP(A338,'Updated Medical examination'!A337:J2672,4,0)</f>
        <v>4.28</v>
      </c>
      <c r="E338" s="47" t="str">
        <f>VLOOKUP(A338,'Updated Medical examination'!A337:J2672,6,0)</f>
        <v>Yes</v>
      </c>
      <c r="F338" s="47" t="str">
        <f>VLOOKUP(A338,'Updated Medical examination'!A337:J2672,7,0)</f>
        <v>No</v>
      </c>
      <c r="G338" s="47" t="str">
        <f>VLOOKUP(A338,'Updated Medical examination'!A337:J2672,8,0)</f>
        <v>No</v>
      </c>
      <c r="H338" s="47">
        <f>VLOOKUP(A338,'Updated Medical examination'!A337:J2672,9,0)</f>
        <v>0</v>
      </c>
      <c r="I338" s="47" t="str">
        <f>VLOOKUP(A338,'Updated Medical examination'!A337:J2672,10,0)</f>
        <v>Yes</v>
      </c>
      <c r="J338" s="47" t="str">
        <f>VLOOKUP(A338,'Updated Medical examination'!A337:J2672,3,0)</f>
        <v>Healthy Weight</v>
      </c>
      <c r="K338" s="47" t="str">
        <f>VLOOKUP(A338,'Updated Medical examination'!A337:J2672,5,0)</f>
        <v>Normal</v>
      </c>
      <c r="L338" s="54">
        <v>31358</v>
      </c>
      <c r="M338" s="59">
        <v>29352.560000000001</v>
      </c>
      <c r="N338" s="55" t="s">
        <v>16</v>
      </c>
      <c r="O338" s="55" t="s">
        <v>16</v>
      </c>
      <c r="P338" s="55" t="s">
        <v>42</v>
      </c>
      <c r="Q338" s="55">
        <v>37</v>
      </c>
    </row>
    <row r="339" spans="1:17" ht="16.5" thickBot="1" x14ac:dyDescent="0.3">
      <c r="A339" s="58" t="s">
        <v>2034</v>
      </c>
      <c r="B339" s="47" t="s">
        <v>2794</v>
      </c>
      <c r="C339" s="47">
        <f>VLOOKUP(A339,'Updated Medical examination'!A338:J2673,2,FALSE)</f>
        <v>26.885000000000002</v>
      </c>
      <c r="D339" s="47">
        <f>VLOOKUP(A339,'Updated Medical examination'!A338:J2673,4,0)</f>
        <v>9.86</v>
      </c>
      <c r="E339" s="47" t="str">
        <f>VLOOKUP(A339,'Updated Medical examination'!A338:J2673,6,0)</f>
        <v>No</v>
      </c>
      <c r="F339" s="47" t="str">
        <f>VLOOKUP(A339,'Updated Medical examination'!A338:J2673,7,0)</f>
        <v>No</v>
      </c>
      <c r="G339" s="47" t="str">
        <f>VLOOKUP(A339,'Updated Medical examination'!A338:J2673,8,0)</f>
        <v>No</v>
      </c>
      <c r="H339" s="47">
        <f>VLOOKUP(A339,'Updated Medical examination'!A338:J2673,9,0)</f>
        <v>3</v>
      </c>
      <c r="I339" s="47" t="str">
        <f>VLOOKUP(A339,'Updated Medical examination'!A338:J2673,10,0)</f>
        <v>Yes</v>
      </c>
      <c r="J339" s="47" t="str">
        <f>VLOOKUP(A339,'Updated Medical examination'!A338:J2673,3,0)</f>
        <v>Over Weight</v>
      </c>
      <c r="K339" s="47" t="str">
        <f>VLOOKUP(A339,'Updated Medical examination'!A338:J2673,5,0)</f>
        <v>Above Diabetes</v>
      </c>
      <c r="L339" s="54">
        <v>21341</v>
      </c>
      <c r="M339" s="59">
        <v>29330.98</v>
      </c>
      <c r="N339" s="55" t="s">
        <v>16</v>
      </c>
      <c r="O339" s="55" t="s">
        <v>11</v>
      </c>
      <c r="P339" s="55" t="s">
        <v>23</v>
      </c>
      <c r="Q339" s="55">
        <v>65</v>
      </c>
    </row>
    <row r="340" spans="1:17" ht="16.5" thickBot="1" x14ac:dyDescent="0.3">
      <c r="A340" s="58" t="s">
        <v>2033</v>
      </c>
      <c r="B340" s="47" t="s">
        <v>2715</v>
      </c>
      <c r="C340" s="47">
        <f>VLOOKUP(A340,'Updated Medical examination'!A339:J2674,2,FALSE)</f>
        <v>16.36</v>
      </c>
      <c r="D340" s="47">
        <f>VLOOKUP(A340,'Updated Medical examination'!A339:J2674,4,0)</f>
        <v>11.19</v>
      </c>
      <c r="E340" s="47" t="str">
        <f>VLOOKUP(A340,'Updated Medical examination'!A339:J2674,6,0)</f>
        <v>No</v>
      </c>
      <c r="F340" s="47" t="str">
        <f>VLOOKUP(A340,'Updated Medical examination'!A339:J2674,7,0)</f>
        <v>No</v>
      </c>
      <c r="G340" s="47" t="str">
        <f>VLOOKUP(A340,'Updated Medical examination'!A339:J2674,8,0)</f>
        <v>No</v>
      </c>
      <c r="H340" s="47">
        <f>VLOOKUP(A340,'Updated Medical examination'!A339:J2674,9,0)</f>
        <v>0</v>
      </c>
      <c r="I340" s="47" t="str">
        <f>VLOOKUP(A340,'Updated Medical examination'!A339:J2674,10,0)</f>
        <v>Yes</v>
      </c>
      <c r="J340" s="47" t="str">
        <f>VLOOKUP(A340,'Updated Medical examination'!A339:J2674,3,0)</f>
        <v>Under Weight</v>
      </c>
      <c r="K340" s="47" t="str">
        <f>VLOOKUP(A340,'Updated Medical examination'!A339:J2674,5,0)</f>
        <v>Above Diabetes</v>
      </c>
      <c r="L340" s="54">
        <v>28692</v>
      </c>
      <c r="M340" s="59">
        <v>29227.599999999999</v>
      </c>
      <c r="N340" s="55" t="s">
        <v>16</v>
      </c>
      <c r="O340" s="55" t="s">
        <v>12</v>
      </c>
      <c r="P340" s="55" t="s">
        <v>23</v>
      </c>
      <c r="Q340" s="55">
        <v>44</v>
      </c>
    </row>
    <row r="341" spans="1:17" ht="16.5" thickBot="1" x14ac:dyDescent="0.3">
      <c r="A341" s="58" t="s">
        <v>2032</v>
      </c>
      <c r="B341" s="47" t="s">
        <v>3027</v>
      </c>
      <c r="C341" s="47">
        <f>VLOOKUP(A341,'Updated Medical examination'!A340:J2675,2,FALSE)</f>
        <v>32.299999999999997</v>
      </c>
      <c r="D341" s="47">
        <f>VLOOKUP(A341,'Updated Medical examination'!A340:J2675,4,0)</f>
        <v>4.8899999999999997</v>
      </c>
      <c r="E341" s="47" t="str">
        <f>VLOOKUP(A341,'Updated Medical examination'!A340:J2675,6,0)</f>
        <v>Yes</v>
      </c>
      <c r="F341" s="47" t="str">
        <f>VLOOKUP(A341,'Updated Medical examination'!A340:J2675,7,0)</f>
        <v>No</v>
      </c>
      <c r="G341" s="47" t="str">
        <f>VLOOKUP(A341,'Updated Medical examination'!A340:J2675,8,0)</f>
        <v>Yes</v>
      </c>
      <c r="H341" s="47">
        <f>VLOOKUP(A341,'Updated Medical examination'!A340:J2675,9,0)</f>
        <v>1</v>
      </c>
      <c r="I341" s="47" t="str">
        <f>VLOOKUP(A341,'Updated Medical examination'!A340:J2675,10,0)</f>
        <v>No</v>
      </c>
      <c r="J341" s="47" t="str">
        <f>VLOOKUP(A341,'Updated Medical examination'!A340:J2675,3,0)</f>
        <v>Obesity</v>
      </c>
      <c r="K341" s="47" t="str">
        <f>VLOOKUP(A341,'Updated Medical examination'!A340:J2675,5,0)</f>
        <v>Normal</v>
      </c>
      <c r="L341" s="54">
        <v>25393</v>
      </c>
      <c r="M341" s="59">
        <v>29186.48</v>
      </c>
      <c r="N341" s="55" t="s">
        <v>16</v>
      </c>
      <c r="O341" s="55" t="s">
        <v>12</v>
      </c>
      <c r="P341" s="55" t="s">
        <v>247</v>
      </c>
      <c r="Q341" s="55">
        <v>53</v>
      </c>
    </row>
    <row r="342" spans="1:17" ht="16.5" thickBot="1" x14ac:dyDescent="0.3">
      <c r="A342" s="58" t="s">
        <v>2031</v>
      </c>
      <c r="B342" s="47" t="s">
        <v>3029</v>
      </c>
      <c r="C342" s="47">
        <f>VLOOKUP(A342,'Updated Medical examination'!A341:J2676,2,FALSE)</f>
        <v>16.05</v>
      </c>
      <c r="D342" s="47">
        <f>VLOOKUP(A342,'Updated Medical examination'!A341:J2676,4,0)</f>
        <v>4.3499999999999996</v>
      </c>
      <c r="E342" s="47" t="str">
        <f>VLOOKUP(A342,'Updated Medical examination'!A341:J2676,6,0)</f>
        <v>Yes</v>
      </c>
      <c r="F342" s="47" t="str">
        <f>VLOOKUP(A342,'Updated Medical examination'!A341:J2676,7,0)</f>
        <v>No</v>
      </c>
      <c r="G342" s="47" t="str">
        <f>VLOOKUP(A342,'Updated Medical examination'!A341:J2676,8,0)</f>
        <v>No</v>
      </c>
      <c r="H342" s="47">
        <f>VLOOKUP(A342,'Updated Medical examination'!A341:J2676,9,0)</f>
        <v>0</v>
      </c>
      <c r="I342" s="47" t="str">
        <f>VLOOKUP(A342,'Updated Medical examination'!A341:J2676,10,0)</f>
        <v>Yes</v>
      </c>
      <c r="J342" s="47" t="str">
        <f>VLOOKUP(A342,'Updated Medical examination'!A341:J2676,3,0)</f>
        <v>Under Weight</v>
      </c>
      <c r="K342" s="47" t="str">
        <f>VLOOKUP(A342,'Updated Medical examination'!A341:J2676,5,0)</f>
        <v>Normal</v>
      </c>
      <c r="L342" s="54">
        <v>28072</v>
      </c>
      <c r="M342" s="59">
        <v>29160.39</v>
      </c>
      <c r="N342" s="55" t="s">
        <v>16</v>
      </c>
      <c r="O342" s="55" t="s">
        <v>11</v>
      </c>
      <c r="P342" s="55" t="s">
        <v>42</v>
      </c>
      <c r="Q342" s="55">
        <v>46</v>
      </c>
    </row>
    <row r="343" spans="1:17" ht="16.5" thickBot="1" x14ac:dyDescent="0.3">
      <c r="A343" s="58" t="s">
        <v>2030</v>
      </c>
      <c r="B343" s="47" t="s">
        <v>3031</v>
      </c>
      <c r="C343" s="47">
        <f>VLOOKUP(A343,'Updated Medical examination'!A342:J2677,2,FALSE)</f>
        <v>29.07</v>
      </c>
      <c r="D343" s="47">
        <f>VLOOKUP(A343,'Updated Medical examination'!A342:J2677,4,0)</f>
        <v>8.66</v>
      </c>
      <c r="E343" s="47" t="str">
        <f>VLOOKUP(A343,'Updated Medical examination'!A342:J2677,6,0)</f>
        <v>Yes</v>
      </c>
      <c r="F343" s="47" t="str">
        <f>VLOOKUP(A343,'Updated Medical examination'!A342:J2677,7,0)</f>
        <v>No</v>
      </c>
      <c r="G343" s="47" t="str">
        <f>VLOOKUP(A343,'Updated Medical examination'!A342:J2677,8,0)</f>
        <v>No</v>
      </c>
      <c r="H343" s="47">
        <f>VLOOKUP(A343,'Updated Medical examination'!A342:J2677,9,0)</f>
        <v>2</v>
      </c>
      <c r="I343" s="47" t="str">
        <f>VLOOKUP(A343,'Updated Medical examination'!A342:J2677,10,0)</f>
        <v>Yes</v>
      </c>
      <c r="J343" s="47" t="str">
        <f>VLOOKUP(A343,'Updated Medical examination'!A342:J2677,3,0)</f>
        <v>Over Weight</v>
      </c>
      <c r="K343" s="47" t="str">
        <f>VLOOKUP(A343,'Updated Medical examination'!A342:J2677,5,0)</f>
        <v>Above Diabetes</v>
      </c>
      <c r="L343" s="54">
        <v>22639</v>
      </c>
      <c r="M343" s="59">
        <v>29141.360000000001</v>
      </c>
      <c r="N343" s="55" t="s">
        <v>16</v>
      </c>
      <c r="O343" s="55" t="s">
        <v>12</v>
      </c>
      <c r="P343" s="55" t="s">
        <v>23</v>
      </c>
      <c r="Q343" s="55">
        <v>61</v>
      </c>
    </row>
    <row r="344" spans="1:17" ht="16.5" thickBot="1" x14ac:dyDescent="0.3">
      <c r="A344" s="58" t="s">
        <v>2029</v>
      </c>
      <c r="B344" s="47" t="s">
        <v>2589</v>
      </c>
      <c r="C344" s="47">
        <f>VLOOKUP(A344,'Updated Medical examination'!A343:J2678,2,FALSE)</f>
        <v>17.43</v>
      </c>
      <c r="D344" s="47">
        <f>VLOOKUP(A344,'Updated Medical examination'!A343:J2678,4,0)</f>
        <v>8.64</v>
      </c>
      <c r="E344" s="47" t="str">
        <f>VLOOKUP(A344,'Updated Medical examination'!A343:J2678,6,0)</f>
        <v>No</v>
      </c>
      <c r="F344" s="47" t="str">
        <f>VLOOKUP(A344,'Updated Medical examination'!A343:J2678,7,0)</f>
        <v>No</v>
      </c>
      <c r="G344" s="47" t="str">
        <f>VLOOKUP(A344,'Updated Medical examination'!A343:J2678,8,0)</f>
        <v>No</v>
      </c>
      <c r="H344" s="47">
        <f>VLOOKUP(A344,'Updated Medical examination'!A343:J2678,9,0)</f>
        <v>0</v>
      </c>
      <c r="I344" s="47" t="str">
        <f>VLOOKUP(A344,'Updated Medical examination'!A343:J2678,10,0)</f>
        <v>Yes</v>
      </c>
      <c r="J344" s="47" t="str">
        <f>VLOOKUP(A344,'Updated Medical examination'!A343:J2678,3,0)</f>
        <v>Under Weight</v>
      </c>
      <c r="K344" s="47" t="str">
        <f>VLOOKUP(A344,'Updated Medical examination'!A343:J2678,5,0)</f>
        <v>Above Diabetes</v>
      </c>
      <c r="L344" s="54">
        <v>28823</v>
      </c>
      <c r="M344" s="59">
        <v>29114.77</v>
      </c>
      <c r="N344" s="55" t="s">
        <v>16</v>
      </c>
      <c r="O344" s="55" t="s">
        <v>16</v>
      </c>
      <c r="P344" s="55" t="s">
        <v>42</v>
      </c>
      <c r="Q344" s="55">
        <v>44</v>
      </c>
    </row>
    <row r="345" spans="1:17" ht="16.5" thickBot="1" x14ac:dyDescent="0.3">
      <c r="A345" s="58" t="s">
        <v>2028</v>
      </c>
      <c r="B345" s="47" t="s">
        <v>3034</v>
      </c>
      <c r="C345" s="47">
        <f>VLOOKUP(A345,'Updated Medical examination'!A344:J2679,2,FALSE)</f>
        <v>19.329999999999998</v>
      </c>
      <c r="D345" s="47">
        <f>VLOOKUP(A345,'Updated Medical examination'!A344:J2679,4,0)</f>
        <v>4.2699999999999996</v>
      </c>
      <c r="E345" s="47" t="str">
        <f>VLOOKUP(A345,'Updated Medical examination'!A344:J2679,6,0)</f>
        <v>No</v>
      </c>
      <c r="F345" s="47" t="str">
        <f>VLOOKUP(A345,'Updated Medical examination'!A344:J2679,7,0)</f>
        <v>No</v>
      </c>
      <c r="G345" s="47" t="str">
        <f>VLOOKUP(A345,'Updated Medical examination'!A344:J2679,8,0)</f>
        <v>No</v>
      </c>
      <c r="H345" s="47">
        <f>VLOOKUP(A345,'Updated Medical examination'!A344:J2679,9,0)</f>
        <v>0</v>
      </c>
      <c r="I345" s="47" t="str">
        <f>VLOOKUP(A345,'Updated Medical examination'!A344:J2679,10,0)</f>
        <v>Yes</v>
      </c>
      <c r="J345" s="47" t="str">
        <f>VLOOKUP(A345,'Updated Medical examination'!A344:J2679,3,0)</f>
        <v>Healthy Weight</v>
      </c>
      <c r="K345" s="47" t="str">
        <f>VLOOKUP(A345,'Updated Medical examination'!A344:J2679,5,0)</f>
        <v>Normal</v>
      </c>
      <c r="L345" s="54">
        <v>29416</v>
      </c>
      <c r="M345" s="59">
        <v>29114.21</v>
      </c>
      <c r="N345" s="55" t="s">
        <v>16</v>
      </c>
      <c r="O345" s="55" t="s">
        <v>12</v>
      </c>
      <c r="P345" s="55" t="s">
        <v>42</v>
      </c>
      <c r="Q345" s="55">
        <v>42</v>
      </c>
    </row>
    <row r="346" spans="1:17" ht="16.5" thickBot="1" x14ac:dyDescent="0.3">
      <c r="A346" s="58" t="s">
        <v>2027</v>
      </c>
      <c r="B346" s="47" t="s">
        <v>3036</v>
      </c>
      <c r="C346" s="47">
        <f>VLOOKUP(A346,'Updated Medical examination'!A345:J2680,2,FALSE)</f>
        <v>30.52</v>
      </c>
      <c r="D346" s="47">
        <f>VLOOKUP(A346,'Updated Medical examination'!A345:J2680,4,0)</f>
        <v>4.21</v>
      </c>
      <c r="E346" s="47" t="str">
        <f>VLOOKUP(A346,'Updated Medical examination'!A345:J2680,6,0)</f>
        <v>No</v>
      </c>
      <c r="F346" s="47" t="str">
        <f>VLOOKUP(A346,'Updated Medical examination'!A345:J2680,7,0)</f>
        <v>No</v>
      </c>
      <c r="G346" s="47" t="str">
        <f>VLOOKUP(A346,'Updated Medical examination'!A345:J2680,8,0)</f>
        <v>No</v>
      </c>
      <c r="H346" s="47">
        <f>VLOOKUP(A346,'Updated Medical examination'!A345:J2680,9,0)</f>
        <v>1</v>
      </c>
      <c r="I346" s="47" t="str">
        <f>VLOOKUP(A346,'Updated Medical examination'!A345:J2680,10,0)</f>
        <v>Yes</v>
      </c>
      <c r="J346" s="47" t="str">
        <f>VLOOKUP(A346,'Updated Medical examination'!A345:J2680,3,0)</f>
        <v>Obesity</v>
      </c>
      <c r="K346" s="47" t="str">
        <f>VLOOKUP(A346,'Updated Medical examination'!A345:J2680,5,0)</f>
        <v>Normal</v>
      </c>
      <c r="L346" s="54">
        <v>33792</v>
      </c>
      <c r="M346" s="59">
        <v>29007.82</v>
      </c>
      <c r="N346" s="55" t="s">
        <v>16</v>
      </c>
      <c r="O346" s="55" t="s">
        <v>12</v>
      </c>
      <c r="P346" s="55" t="s">
        <v>42</v>
      </c>
      <c r="Q346" s="55">
        <v>30</v>
      </c>
    </row>
    <row r="347" spans="1:17" ht="16.5" thickBot="1" x14ac:dyDescent="0.3">
      <c r="A347" s="58" t="s">
        <v>2026</v>
      </c>
      <c r="B347" s="47" t="s">
        <v>2500</v>
      </c>
      <c r="C347" s="47">
        <f>VLOOKUP(A347,'Updated Medical examination'!A346:J2681,2,FALSE)</f>
        <v>39.21</v>
      </c>
      <c r="D347" s="47">
        <f>VLOOKUP(A347,'Updated Medical examination'!A346:J2681,4,0)</f>
        <v>5.04</v>
      </c>
      <c r="E347" s="47" t="str">
        <f>VLOOKUP(A347,'Updated Medical examination'!A346:J2681,6,0)</f>
        <v>No</v>
      </c>
      <c r="F347" s="47" t="str">
        <f>VLOOKUP(A347,'Updated Medical examination'!A346:J2681,7,0)</f>
        <v>No</v>
      </c>
      <c r="G347" s="47" t="str">
        <f>VLOOKUP(A347,'Updated Medical examination'!A346:J2681,8,0)</f>
        <v>Yes</v>
      </c>
      <c r="H347" s="47">
        <f>VLOOKUP(A347,'Updated Medical examination'!A346:J2681,9,0)</f>
        <v>1</v>
      </c>
      <c r="I347" s="47" t="str">
        <f>VLOOKUP(A347,'Updated Medical examination'!A346:J2681,10,0)</f>
        <v>Yes</v>
      </c>
      <c r="J347" s="47" t="str">
        <f>VLOOKUP(A347,'Updated Medical examination'!A346:J2681,3,0)</f>
        <v>Obesity</v>
      </c>
      <c r="K347" s="47" t="str">
        <f>VLOOKUP(A347,'Updated Medical examination'!A346:J2681,5,0)</f>
        <v>Normal</v>
      </c>
      <c r="L347" s="54">
        <v>37865</v>
      </c>
      <c r="M347" s="59">
        <v>28998.68</v>
      </c>
      <c r="N347" s="55" t="s">
        <v>16</v>
      </c>
      <c r="O347" s="55" t="s">
        <v>12</v>
      </c>
      <c r="P347" s="55" t="s">
        <v>42</v>
      </c>
      <c r="Q347" s="55">
        <v>19</v>
      </c>
    </row>
    <row r="348" spans="1:17" ht="16.5" thickBot="1" x14ac:dyDescent="0.3">
      <c r="A348" s="58" t="s">
        <v>2025</v>
      </c>
      <c r="B348" s="47" t="s">
        <v>3039</v>
      </c>
      <c r="C348" s="47">
        <f>VLOOKUP(A348,'Updated Medical examination'!A347:J2682,2,FALSE)</f>
        <v>26.98</v>
      </c>
      <c r="D348" s="47">
        <f>VLOOKUP(A348,'Updated Medical examination'!A347:J2682,4,0)</f>
        <v>5.21</v>
      </c>
      <c r="E348" s="47" t="str">
        <f>VLOOKUP(A348,'Updated Medical examination'!A347:J2682,6,0)</f>
        <v>Yes</v>
      </c>
      <c r="F348" s="47" t="str">
        <f>VLOOKUP(A348,'Updated Medical examination'!A347:J2682,7,0)</f>
        <v>No</v>
      </c>
      <c r="G348" s="47" t="str">
        <f>VLOOKUP(A348,'Updated Medical examination'!A347:J2682,8,0)</f>
        <v>No</v>
      </c>
      <c r="H348" s="47">
        <f>VLOOKUP(A348,'Updated Medical examination'!A347:J2682,9,0)</f>
        <v>2</v>
      </c>
      <c r="I348" s="47" t="str">
        <f>VLOOKUP(A348,'Updated Medical examination'!A347:J2682,10,0)</f>
        <v>Yes</v>
      </c>
      <c r="J348" s="47" t="str">
        <f>VLOOKUP(A348,'Updated Medical examination'!A347:J2682,3,0)</f>
        <v>Over Weight</v>
      </c>
      <c r="K348" s="47" t="str">
        <f>VLOOKUP(A348,'Updated Medical examination'!A347:J2682,5,0)</f>
        <v>Normal</v>
      </c>
      <c r="L348" s="54">
        <v>21889</v>
      </c>
      <c r="M348" s="59">
        <v>28950.47</v>
      </c>
      <c r="N348" s="55" t="s">
        <v>16</v>
      </c>
      <c r="O348" s="55" t="s">
        <v>16</v>
      </c>
      <c r="P348" s="55" t="s">
        <v>23</v>
      </c>
      <c r="Q348" s="55">
        <v>63</v>
      </c>
    </row>
    <row r="349" spans="1:17" ht="16.5" thickBot="1" x14ac:dyDescent="0.3">
      <c r="A349" s="58" t="s">
        <v>2024</v>
      </c>
      <c r="B349" s="47" t="s">
        <v>3041</v>
      </c>
      <c r="C349" s="47">
        <f>VLOOKUP(A349,'Updated Medical examination'!A348:J2683,2,FALSE)</f>
        <v>25.84</v>
      </c>
      <c r="D349" s="47">
        <f>VLOOKUP(A349,'Updated Medical examination'!A348:J2683,4,0)</f>
        <v>8.83</v>
      </c>
      <c r="E349" s="47" t="str">
        <f>VLOOKUP(A349,'Updated Medical examination'!A348:J2683,6,0)</f>
        <v>No</v>
      </c>
      <c r="F349" s="47" t="str">
        <f>VLOOKUP(A349,'Updated Medical examination'!A348:J2683,7,0)</f>
        <v>No</v>
      </c>
      <c r="G349" s="47" t="str">
        <f>VLOOKUP(A349,'Updated Medical examination'!A348:J2683,8,0)</f>
        <v>No</v>
      </c>
      <c r="H349" s="47">
        <f>VLOOKUP(A349,'Updated Medical examination'!A348:J2683,9,0)</f>
        <v>0</v>
      </c>
      <c r="I349" s="47" t="str">
        <f>VLOOKUP(A349,'Updated Medical examination'!A348:J2683,10,0)</f>
        <v>No</v>
      </c>
      <c r="J349" s="47" t="str">
        <f>VLOOKUP(A349,'Updated Medical examination'!A348:J2683,3,0)</f>
        <v>Over Weight</v>
      </c>
      <c r="K349" s="47" t="str">
        <f>VLOOKUP(A349,'Updated Medical examination'!A348:J2683,5,0)</f>
        <v>Above Diabetes</v>
      </c>
      <c r="L349" s="54">
        <v>22852</v>
      </c>
      <c r="M349" s="59">
        <v>28923.14</v>
      </c>
      <c r="N349" s="55" t="s">
        <v>16</v>
      </c>
      <c r="O349" s="55" t="s">
        <v>16</v>
      </c>
      <c r="P349" s="55" t="s">
        <v>23</v>
      </c>
      <c r="Q349" s="55">
        <v>60</v>
      </c>
    </row>
    <row r="350" spans="1:17" ht="16.5" thickBot="1" x14ac:dyDescent="0.3">
      <c r="A350" s="58" t="s">
        <v>2023</v>
      </c>
      <c r="B350" s="47" t="s">
        <v>3043</v>
      </c>
      <c r="C350" s="47">
        <f>VLOOKUP(A350,'Updated Medical examination'!A349:J2684,2,FALSE)</f>
        <v>28.31</v>
      </c>
      <c r="D350" s="47">
        <f>VLOOKUP(A350,'Updated Medical examination'!A349:J2684,4,0)</f>
        <v>8.4700000000000006</v>
      </c>
      <c r="E350" s="47" t="str">
        <f>VLOOKUP(A350,'Updated Medical examination'!A349:J2684,6,0)</f>
        <v>Yes</v>
      </c>
      <c r="F350" s="47" t="str">
        <f>VLOOKUP(A350,'Updated Medical examination'!A349:J2684,7,0)</f>
        <v>No</v>
      </c>
      <c r="G350" s="47" t="str">
        <f>VLOOKUP(A350,'Updated Medical examination'!A349:J2684,8,0)</f>
        <v>No</v>
      </c>
      <c r="H350" s="47">
        <f>VLOOKUP(A350,'Updated Medical examination'!A349:J2684,9,0)</f>
        <v>2</v>
      </c>
      <c r="I350" s="47" t="str">
        <f>VLOOKUP(A350,'Updated Medical examination'!A349:J2684,10,0)</f>
        <v>Yes</v>
      </c>
      <c r="J350" s="47" t="str">
        <f>VLOOKUP(A350,'Updated Medical examination'!A349:J2684,3,0)</f>
        <v>Over Weight</v>
      </c>
      <c r="K350" s="47" t="str">
        <f>VLOOKUP(A350,'Updated Medical examination'!A349:J2684,5,0)</f>
        <v>Above Diabetes</v>
      </c>
      <c r="L350" s="54">
        <v>22496</v>
      </c>
      <c r="M350" s="59">
        <v>28868.66</v>
      </c>
      <c r="N350" s="55" t="s">
        <v>16</v>
      </c>
      <c r="O350" s="55" t="s">
        <v>11</v>
      </c>
      <c r="P350" s="55" t="s">
        <v>23</v>
      </c>
      <c r="Q350" s="55">
        <v>61</v>
      </c>
    </row>
    <row r="351" spans="1:17" ht="16.5" thickBot="1" x14ac:dyDescent="0.3">
      <c r="A351" s="58" t="s">
        <v>2022</v>
      </c>
      <c r="B351" s="47" t="s">
        <v>3045</v>
      </c>
      <c r="C351" s="47">
        <f>VLOOKUP(A351,'Updated Medical examination'!A350:J2685,2,FALSE)</f>
        <v>23.94</v>
      </c>
      <c r="D351" s="47">
        <f>VLOOKUP(A351,'Updated Medical examination'!A350:J2685,4,0)</f>
        <v>4.2</v>
      </c>
      <c r="E351" s="47" t="str">
        <f>VLOOKUP(A351,'Updated Medical examination'!A350:J2685,6,0)</f>
        <v>No</v>
      </c>
      <c r="F351" s="47" t="str">
        <f>VLOOKUP(A351,'Updated Medical examination'!A350:J2685,7,0)</f>
        <v>No</v>
      </c>
      <c r="G351" s="47" t="str">
        <f>VLOOKUP(A351,'Updated Medical examination'!A350:J2685,8,0)</f>
        <v>No</v>
      </c>
      <c r="H351" s="47">
        <f>VLOOKUP(A351,'Updated Medical examination'!A350:J2685,9,0)</f>
        <v>0</v>
      </c>
      <c r="I351" s="47" t="str">
        <f>VLOOKUP(A351,'Updated Medical examination'!A350:J2685,10,0)</f>
        <v>Yes</v>
      </c>
      <c r="J351" s="47" t="str">
        <f>VLOOKUP(A351,'Updated Medical examination'!A350:J2685,3,0)</f>
        <v>Healthy Weight</v>
      </c>
      <c r="K351" s="47" t="str">
        <f>VLOOKUP(A351,'Updated Medical examination'!A350:J2685,5,0)</f>
        <v>Normal</v>
      </c>
      <c r="L351" s="54">
        <v>33212</v>
      </c>
      <c r="M351" s="59">
        <v>28716.14</v>
      </c>
      <c r="N351" s="55" t="s">
        <v>16</v>
      </c>
      <c r="O351" s="55" t="s">
        <v>12</v>
      </c>
      <c r="P351" s="55" t="s">
        <v>42</v>
      </c>
      <c r="Q351" s="55">
        <v>32</v>
      </c>
    </row>
    <row r="352" spans="1:17" ht="16.5" thickBot="1" x14ac:dyDescent="0.3">
      <c r="A352" s="58" t="s">
        <v>2021</v>
      </c>
      <c r="B352" s="47" t="s">
        <v>3047</v>
      </c>
      <c r="C352" s="47">
        <f>VLOOKUP(A352,'Updated Medical examination'!A351:J2686,2,FALSE)</f>
        <v>20.03</v>
      </c>
      <c r="D352" s="47">
        <f>VLOOKUP(A352,'Updated Medical examination'!A351:J2686,4,0)</f>
        <v>6.14</v>
      </c>
      <c r="E352" s="47" t="str">
        <f>VLOOKUP(A352,'Updated Medical examination'!A351:J2686,6,0)</f>
        <v>Yes</v>
      </c>
      <c r="F352" s="47" t="str">
        <f>VLOOKUP(A352,'Updated Medical examination'!A351:J2686,7,0)</f>
        <v>No</v>
      </c>
      <c r="G352" s="47" t="str">
        <f>VLOOKUP(A352,'Updated Medical examination'!A351:J2686,8,0)</f>
        <v>No</v>
      </c>
      <c r="H352" s="47">
        <f>VLOOKUP(A352,'Updated Medical examination'!A351:J2686,9,0)</f>
        <v>0</v>
      </c>
      <c r="I352" s="47" t="str">
        <f>VLOOKUP(A352,'Updated Medical examination'!A351:J2686,10,0)</f>
        <v>Yes</v>
      </c>
      <c r="J352" s="47" t="str">
        <f>VLOOKUP(A352,'Updated Medical examination'!A351:J2686,3,0)</f>
        <v>Healthy Weight</v>
      </c>
      <c r="K352" s="47" t="str">
        <f>VLOOKUP(A352,'Updated Medical examination'!A351:J2686,5,0)</f>
        <v>Prediabetes</v>
      </c>
      <c r="L352" s="54">
        <v>31317</v>
      </c>
      <c r="M352" s="59">
        <v>28542.86</v>
      </c>
      <c r="N352" s="55" t="s">
        <v>16</v>
      </c>
      <c r="O352" s="55" t="s">
        <v>12</v>
      </c>
      <c r="P352" s="55" t="s">
        <v>42</v>
      </c>
      <c r="Q352" s="55">
        <v>37</v>
      </c>
    </row>
    <row r="353" spans="1:17" ht="16.5" thickBot="1" x14ac:dyDescent="0.3">
      <c r="A353" s="58" t="s">
        <v>2020</v>
      </c>
      <c r="B353" s="47" t="s">
        <v>3049</v>
      </c>
      <c r="C353" s="47">
        <f>VLOOKUP(A353,'Updated Medical examination'!A352:J2687,2,FALSE)</f>
        <v>41.42</v>
      </c>
      <c r="D353" s="47">
        <f>VLOOKUP(A353,'Updated Medical examination'!A352:J2687,4,0)</f>
        <v>6.07</v>
      </c>
      <c r="E353" s="47" t="str">
        <f>VLOOKUP(A353,'Updated Medical examination'!A352:J2687,6,0)</f>
        <v>No</v>
      </c>
      <c r="F353" s="47" t="str">
        <f>VLOOKUP(A353,'Updated Medical examination'!A352:J2687,7,0)</f>
        <v>No</v>
      </c>
      <c r="G353" s="47" t="str">
        <f>VLOOKUP(A353,'Updated Medical examination'!A352:J2687,8,0)</f>
        <v>No</v>
      </c>
      <c r="H353" s="47">
        <f>VLOOKUP(A353,'Updated Medical examination'!A352:J2687,9,0)</f>
        <v>0</v>
      </c>
      <c r="I353" s="47" t="str">
        <f>VLOOKUP(A353,'Updated Medical examination'!A352:J2687,10,0)</f>
        <v>No</v>
      </c>
      <c r="J353" s="47" t="str">
        <f>VLOOKUP(A353,'Updated Medical examination'!A352:J2687,3,0)</f>
        <v>Obesity</v>
      </c>
      <c r="K353" s="47" t="str">
        <f>VLOOKUP(A353,'Updated Medical examination'!A352:J2687,5,0)</f>
        <v>Prediabetes</v>
      </c>
      <c r="L353" s="54">
        <v>30296</v>
      </c>
      <c r="M353" s="59">
        <v>28476.73</v>
      </c>
      <c r="N353" s="55" t="s">
        <v>16</v>
      </c>
      <c r="O353" s="55" t="s">
        <v>11</v>
      </c>
      <c r="P353" s="55" t="s">
        <v>23</v>
      </c>
      <c r="Q353" s="55">
        <v>40</v>
      </c>
    </row>
    <row r="354" spans="1:17" ht="16.5" thickBot="1" x14ac:dyDescent="0.3">
      <c r="A354" s="58" t="s">
        <v>2019</v>
      </c>
      <c r="B354" s="47" t="s">
        <v>3050</v>
      </c>
      <c r="C354" s="47">
        <f>VLOOKUP(A354,'Updated Medical examination'!A353:J2688,2,FALSE)</f>
        <v>36.67</v>
      </c>
      <c r="D354" s="47">
        <f>VLOOKUP(A354,'Updated Medical examination'!A353:J2688,4,0)</f>
        <v>10.210000000000001</v>
      </c>
      <c r="E354" s="47" t="str">
        <f>VLOOKUP(A354,'Updated Medical examination'!A353:J2688,6,0)</f>
        <v>No</v>
      </c>
      <c r="F354" s="47" t="str">
        <f>VLOOKUP(A354,'Updated Medical examination'!A353:J2688,7,0)</f>
        <v>No</v>
      </c>
      <c r="G354" s="47" t="str">
        <f>VLOOKUP(A354,'Updated Medical examination'!A353:J2688,8,0)</f>
        <v>No</v>
      </c>
      <c r="H354" s="47">
        <f>VLOOKUP(A354,'Updated Medical examination'!A353:J2688,9,0)</f>
        <v>0</v>
      </c>
      <c r="I354" s="47" t="str">
        <f>VLOOKUP(A354,'Updated Medical examination'!A353:J2688,10,0)</f>
        <v>No</v>
      </c>
      <c r="J354" s="47" t="str">
        <f>VLOOKUP(A354,'Updated Medical examination'!A353:J2688,3,0)</f>
        <v>Obesity</v>
      </c>
      <c r="K354" s="47" t="str">
        <f>VLOOKUP(A354,'Updated Medical examination'!A353:J2688,5,0)</f>
        <v>Above Diabetes</v>
      </c>
      <c r="L354" s="54">
        <v>27288</v>
      </c>
      <c r="M354" s="59">
        <v>28468.92</v>
      </c>
      <c r="N354" s="55" t="s">
        <v>16</v>
      </c>
      <c r="O354" s="55" t="s">
        <v>16</v>
      </c>
      <c r="P354" s="55" t="s">
        <v>23</v>
      </c>
      <c r="Q354" s="55">
        <v>48</v>
      </c>
    </row>
    <row r="355" spans="1:17" ht="16.5" thickBot="1" x14ac:dyDescent="0.3">
      <c r="A355" s="58" t="s">
        <v>2018</v>
      </c>
      <c r="B355" s="47" t="s">
        <v>3052</v>
      </c>
      <c r="C355" s="47">
        <f>VLOOKUP(A355,'Updated Medical examination'!A354:J2689,2,FALSE)</f>
        <v>27.645</v>
      </c>
      <c r="D355" s="47">
        <f>VLOOKUP(A355,'Updated Medical examination'!A354:J2689,4,0)</f>
        <v>4.6900000000000004</v>
      </c>
      <c r="E355" s="47" t="str">
        <f>VLOOKUP(A355,'Updated Medical examination'!A354:J2689,6,0)</f>
        <v>No</v>
      </c>
      <c r="F355" s="47" t="str">
        <f>VLOOKUP(A355,'Updated Medical examination'!A354:J2689,7,0)</f>
        <v>No</v>
      </c>
      <c r="G355" s="47" t="str">
        <f>VLOOKUP(A355,'Updated Medical examination'!A354:J2689,8,0)</f>
        <v>No</v>
      </c>
      <c r="H355" s="47">
        <f>VLOOKUP(A355,'Updated Medical examination'!A354:J2689,9,0)</f>
        <v>0</v>
      </c>
      <c r="I355" s="47" t="str">
        <f>VLOOKUP(A355,'Updated Medical examination'!A354:J2689,10,0)</f>
        <v>No</v>
      </c>
      <c r="J355" s="47" t="str">
        <f>VLOOKUP(A355,'Updated Medical examination'!A354:J2689,3,0)</f>
        <v>Over Weight</v>
      </c>
      <c r="K355" s="47" t="str">
        <f>VLOOKUP(A355,'Updated Medical examination'!A354:J2689,5,0)</f>
        <v>Normal</v>
      </c>
      <c r="L355" s="54">
        <v>28461</v>
      </c>
      <c r="M355" s="59">
        <v>28340.19</v>
      </c>
      <c r="N355" s="55" t="s">
        <v>16</v>
      </c>
      <c r="O355" s="55" t="s">
        <v>11</v>
      </c>
      <c r="P355" s="55" t="s">
        <v>23</v>
      </c>
      <c r="Q355" s="55">
        <v>45</v>
      </c>
    </row>
    <row r="356" spans="1:17" ht="16.5" thickBot="1" x14ac:dyDescent="0.3">
      <c r="A356" s="58" t="s">
        <v>2017</v>
      </c>
      <c r="B356" s="47" t="s">
        <v>3054</v>
      </c>
      <c r="C356" s="47">
        <f>VLOOKUP(A356,'Updated Medical examination'!A355:J2690,2,FALSE)</f>
        <v>22.72</v>
      </c>
      <c r="D356" s="47">
        <f>VLOOKUP(A356,'Updated Medical examination'!A355:J2690,4,0)</f>
        <v>5.71</v>
      </c>
      <c r="E356" s="47" t="str">
        <f>VLOOKUP(A356,'Updated Medical examination'!A355:J2690,6,0)</f>
        <v>No</v>
      </c>
      <c r="F356" s="47" t="str">
        <f>VLOOKUP(A356,'Updated Medical examination'!A355:J2690,7,0)</f>
        <v>No</v>
      </c>
      <c r="G356" s="47" t="str">
        <f>VLOOKUP(A356,'Updated Medical examination'!A355:J2690,8,0)</f>
        <v>No</v>
      </c>
      <c r="H356" s="47">
        <f>VLOOKUP(A356,'Updated Medical examination'!A355:J2690,9,0)</f>
        <v>0</v>
      </c>
      <c r="I356" s="47" t="str">
        <f>VLOOKUP(A356,'Updated Medical examination'!A355:J2690,10,0)</f>
        <v>Yes</v>
      </c>
      <c r="J356" s="47" t="str">
        <f>VLOOKUP(A356,'Updated Medical examination'!A355:J2690,3,0)</f>
        <v>Healthy Weight</v>
      </c>
      <c r="K356" s="47" t="str">
        <f>VLOOKUP(A356,'Updated Medical examination'!A355:J2690,5,0)</f>
        <v>Prediabetes</v>
      </c>
      <c r="L356" s="54">
        <v>33231</v>
      </c>
      <c r="M356" s="59">
        <v>28302.33</v>
      </c>
      <c r="N356" s="55" t="s">
        <v>16</v>
      </c>
      <c r="O356" s="55" t="s">
        <v>11</v>
      </c>
      <c r="P356" s="55" t="s">
        <v>42</v>
      </c>
      <c r="Q356" s="55">
        <v>32</v>
      </c>
    </row>
    <row r="357" spans="1:17" ht="16.5" thickBot="1" x14ac:dyDescent="0.3">
      <c r="A357" s="58" t="s">
        <v>2016</v>
      </c>
      <c r="B357" s="47" t="s">
        <v>3056</v>
      </c>
      <c r="C357" s="47">
        <f>VLOOKUP(A357,'Updated Medical examination'!A356:J2691,2,FALSE)</f>
        <v>36.520000000000003</v>
      </c>
      <c r="D357" s="47">
        <f>VLOOKUP(A357,'Updated Medical examination'!A356:J2691,4,0)</f>
        <v>9.07</v>
      </c>
      <c r="E357" s="47" t="str">
        <f>VLOOKUP(A357,'Updated Medical examination'!A356:J2691,6,0)</f>
        <v>Yes</v>
      </c>
      <c r="F357" s="47" t="str">
        <f>VLOOKUP(A357,'Updated Medical examination'!A356:J2691,7,0)</f>
        <v>No</v>
      </c>
      <c r="G357" s="47" t="str">
        <f>VLOOKUP(A357,'Updated Medical examination'!A356:J2691,8,0)</f>
        <v>Yes</v>
      </c>
      <c r="H357" s="47">
        <f>VLOOKUP(A357,'Updated Medical examination'!A356:J2691,9,0)</f>
        <v>1</v>
      </c>
      <c r="I357" s="47" t="str">
        <f>VLOOKUP(A357,'Updated Medical examination'!A356:J2691,10,0)</f>
        <v>No</v>
      </c>
      <c r="J357" s="47" t="str">
        <f>VLOOKUP(A357,'Updated Medical examination'!A356:J2691,3,0)</f>
        <v>Obesity</v>
      </c>
      <c r="K357" s="47" t="str">
        <f>VLOOKUP(A357,'Updated Medical examination'!A356:J2691,5,0)</f>
        <v>Above Diabetes</v>
      </c>
      <c r="L357" s="54">
        <v>23340</v>
      </c>
      <c r="M357" s="59">
        <v>28287.9</v>
      </c>
      <c r="N357" s="55" t="s">
        <v>16</v>
      </c>
      <c r="O357" s="55" t="s">
        <v>16</v>
      </c>
      <c r="P357" s="55" t="s">
        <v>13</v>
      </c>
      <c r="Q357" s="55">
        <v>59</v>
      </c>
    </row>
    <row r="358" spans="1:17" ht="16.5" thickBot="1" x14ac:dyDescent="0.3">
      <c r="A358" s="58" t="s">
        <v>2015</v>
      </c>
      <c r="B358" s="47" t="s">
        <v>3058</v>
      </c>
      <c r="C358" s="47">
        <f>VLOOKUP(A358,'Updated Medical examination'!A357:J2692,2,FALSE)</f>
        <v>33.96</v>
      </c>
      <c r="D358" s="47">
        <f>VLOOKUP(A358,'Updated Medical examination'!A357:J2692,4,0)</f>
        <v>4.99</v>
      </c>
      <c r="E358" s="47" t="str">
        <f>VLOOKUP(A358,'Updated Medical examination'!A357:J2692,6,0)</f>
        <v>No</v>
      </c>
      <c r="F358" s="47" t="str">
        <f>VLOOKUP(A358,'Updated Medical examination'!A357:J2692,7,0)</f>
        <v>No</v>
      </c>
      <c r="G358" s="47" t="str">
        <f>VLOOKUP(A358,'Updated Medical examination'!A357:J2692,8,0)</f>
        <v>No</v>
      </c>
      <c r="H358" s="47">
        <f>VLOOKUP(A358,'Updated Medical examination'!A357:J2692,9,0)</f>
        <v>0</v>
      </c>
      <c r="I358" s="47" t="str">
        <f>VLOOKUP(A358,'Updated Medical examination'!A357:J2692,10,0)</f>
        <v>Yes</v>
      </c>
      <c r="J358" s="47" t="str">
        <f>VLOOKUP(A358,'Updated Medical examination'!A357:J2692,3,0)</f>
        <v>Obesity</v>
      </c>
      <c r="K358" s="47" t="str">
        <f>VLOOKUP(A358,'Updated Medical examination'!A357:J2692,5,0)</f>
        <v>Normal</v>
      </c>
      <c r="L358" s="54">
        <v>36409</v>
      </c>
      <c r="M358" s="59">
        <v>28245.34</v>
      </c>
      <c r="N358" s="55" t="s">
        <v>16</v>
      </c>
      <c r="O358" s="55" t="s">
        <v>12</v>
      </c>
      <c r="P358" s="55" t="s">
        <v>42</v>
      </c>
      <c r="Q358" s="55">
        <v>23</v>
      </c>
    </row>
    <row r="359" spans="1:17" ht="16.5" thickBot="1" x14ac:dyDescent="0.3">
      <c r="A359" s="58" t="s">
        <v>2014</v>
      </c>
      <c r="B359" s="47" t="s">
        <v>3060</v>
      </c>
      <c r="C359" s="47">
        <f>VLOOKUP(A359,'Updated Medical examination'!A358:J2693,2,FALSE)</f>
        <v>26.695</v>
      </c>
      <c r="D359" s="47">
        <f>VLOOKUP(A359,'Updated Medical examination'!A358:J2693,4,0)</f>
        <v>8.31</v>
      </c>
      <c r="E359" s="47" t="str">
        <f>VLOOKUP(A359,'Updated Medical examination'!A358:J2693,6,0)</f>
        <v>No</v>
      </c>
      <c r="F359" s="47" t="str">
        <f>VLOOKUP(A359,'Updated Medical examination'!A358:J2693,7,0)</f>
        <v>No</v>
      </c>
      <c r="G359" s="47" t="str">
        <f>VLOOKUP(A359,'Updated Medical examination'!A358:J2693,8,0)</f>
        <v>No</v>
      </c>
      <c r="H359" s="47">
        <f>VLOOKUP(A359,'Updated Medical examination'!A358:J2693,9,0)</f>
        <v>0</v>
      </c>
      <c r="I359" s="47" t="str">
        <f>VLOOKUP(A359,'Updated Medical examination'!A358:J2693,10,0)</f>
        <v>Yes</v>
      </c>
      <c r="J359" s="47" t="str">
        <f>VLOOKUP(A359,'Updated Medical examination'!A358:J2693,3,0)</f>
        <v>Over Weight</v>
      </c>
      <c r="K359" s="47" t="str">
        <f>VLOOKUP(A359,'Updated Medical examination'!A358:J2693,5,0)</f>
        <v>Above Diabetes</v>
      </c>
      <c r="L359" s="54">
        <v>22242</v>
      </c>
      <c r="M359" s="59">
        <v>28101.33</v>
      </c>
      <c r="N359" s="55" t="s">
        <v>16</v>
      </c>
      <c r="O359" s="55" t="s">
        <v>11</v>
      </c>
      <c r="P359" s="55" t="s">
        <v>166</v>
      </c>
      <c r="Q359" s="55">
        <v>62</v>
      </c>
    </row>
    <row r="360" spans="1:17" ht="16.5" thickBot="1" x14ac:dyDescent="0.3">
      <c r="A360" s="58" t="s">
        <v>2013</v>
      </c>
      <c r="B360" s="47" t="s">
        <v>3062</v>
      </c>
      <c r="C360" s="47">
        <f>VLOOKUP(A360,'Updated Medical examination'!A359:J2694,2,FALSE)</f>
        <v>18.45</v>
      </c>
      <c r="D360" s="47">
        <f>VLOOKUP(A360,'Updated Medical examination'!A359:J2694,4,0)</f>
        <v>5.07</v>
      </c>
      <c r="E360" s="47" t="str">
        <f>VLOOKUP(A360,'Updated Medical examination'!A359:J2694,6,0)</f>
        <v>Yes</v>
      </c>
      <c r="F360" s="47" t="str">
        <f>VLOOKUP(A360,'Updated Medical examination'!A359:J2694,7,0)</f>
        <v>No</v>
      </c>
      <c r="G360" s="47" t="str">
        <f>VLOOKUP(A360,'Updated Medical examination'!A359:J2694,8,0)</f>
        <v>No</v>
      </c>
      <c r="H360" s="47">
        <f>VLOOKUP(A360,'Updated Medical examination'!A359:J2694,9,0)</f>
        <v>0</v>
      </c>
      <c r="I360" s="47" t="str">
        <f>VLOOKUP(A360,'Updated Medical examination'!A359:J2694,10,0)</f>
        <v>Yes</v>
      </c>
      <c r="J360" s="47" t="str">
        <f>VLOOKUP(A360,'Updated Medical examination'!A359:J2694,3,0)</f>
        <v>Under Weight</v>
      </c>
      <c r="K360" s="47" t="str">
        <f>VLOOKUP(A360,'Updated Medical examination'!A359:J2694,5,0)</f>
        <v>Normal</v>
      </c>
      <c r="L360" s="54">
        <v>31380</v>
      </c>
      <c r="M360" s="59">
        <v>28006.94</v>
      </c>
      <c r="N360" s="55" t="s">
        <v>16</v>
      </c>
      <c r="O360" s="55" t="s">
        <v>11</v>
      </c>
      <c r="P360" s="55" t="s">
        <v>42</v>
      </c>
      <c r="Q360" s="55">
        <v>37</v>
      </c>
    </row>
    <row r="361" spans="1:17" ht="16.5" thickBot="1" x14ac:dyDescent="0.3">
      <c r="A361" s="58" t="s">
        <v>2012</v>
      </c>
      <c r="B361" s="47" t="s">
        <v>3063</v>
      </c>
      <c r="C361" s="47">
        <f>VLOOKUP(A361,'Updated Medical examination'!A360:J2695,2,FALSE)</f>
        <v>33.18</v>
      </c>
      <c r="D361" s="47">
        <f>VLOOKUP(A361,'Updated Medical examination'!A360:J2695,4,0)</f>
        <v>4.79</v>
      </c>
      <c r="E361" s="47" t="str">
        <f>VLOOKUP(A361,'Updated Medical examination'!A360:J2695,6,0)</f>
        <v>No</v>
      </c>
      <c r="F361" s="47" t="str">
        <f>VLOOKUP(A361,'Updated Medical examination'!A360:J2695,7,0)</f>
        <v>No</v>
      </c>
      <c r="G361" s="47" t="str">
        <f>VLOOKUP(A361,'Updated Medical examination'!A360:J2695,8,0)</f>
        <v>No</v>
      </c>
      <c r="H361" s="47">
        <f>VLOOKUP(A361,'Updated Medical examination'!A360:J2695,9,0)</f>
        <v>0</v>
      </c>
      <c r="I361" s="47" t="str">
        <f>VLOOKUP(A361,'Updated Medical examination'!A360:J2695,10,0)</f>
        <v>Yes</v>
      </c>
      <c r="J361" s="47" t="str">
        <f>VLOOKUP(A361,'Updated Medical examination'!A360:J2695,3,0)</f>
        <v>Obesity</v>
      </c>
      <c r="K361" s="47" t="str">
        <f>VLOOKUP(A361,'Updated Medical examination'!A360:J2695,5,0)</f>
        <v>Normal</v>
      </c>
      <c r="L361" s="54">
        <v>36515</v>
      </c>
      <c r="M361" s="59">
        <v>27980.77</v>
      </c>
      <c r="N361" s="55" t="s">
        <v>16</v>
      </c>
      <c r="O361" s="55" t="s">
        <v>16</v>
      </c>
      <c r="P361" s="55" t="s">
        <v>42</v>
      </c>
      <c r="Q361" s="55">
        <v>23</v>
      </c>
    </row>
    <row r="362" spans="1:17" ht="16.5" thickBot="1" x14ac:dyDescent="0.3">
      <c r="A362" s="58" t="s">
        <v>2011</v>
      </c>
      <c r="B362" s="47" t="s">
        <v>3065</v>
      </c>
      <c r="C362" s="47">
        <f>VLOOKUP(A362,'Updated Medical examination'!A361:J2696,2,FALSE)</f>
        <v>36.1</v>
      </c>
      <c r="D362" s="47">
        <f>VLOOKUP(A362,'Updated Medical examination'!A361:J2696,4,0)</f>
        <v>11.39</v>
      </c>
      <c r="E362" s="47" t="str">
        <f>VLOOKUP(A362,'Updated Medical examination'!A361:J2696,6,0)</f>
        <v>Yes</v>
      </c>
      <c r="F362" s="47" t="str">
        <f>VLOOKUP(A362,'Updated Medical examination'!A361:J2696,7,0)</f>
        <v>No</v>
      </c>
      <c r="G362" s="47" t="str">
        <f>VLOOKUP(A362,'Updated Medical examination'!A361:J2696,8,0)</f>
        <v>No</v>
      </c>
      <c r="H362" s="47">
        <f>VLOOKUP(A362,'Updated Medical examination'!A361:J2696,9,0)</f>
        <v>2</v>
      </c>
      <c r="I362" s="47" t="str">
        <f>VLOOKUP(A362,'Updated Medical examination'!A361:J2696,10,0)</f>
        <v>No</v>
      </c>
      <c r="J362" s="47" t="str">
        <f>VLOOKUP(A362,'Updated Medical examination'!A361:J2696,3,0)</f>
        <v>Obesity</v>
      </c>
      <c r="K362" s="47" t="str">
        <f>VLOOKUP(A362,'Updated Medical examination'!A361:J2696,5,0)</f>
        <v>Above Diabetes</v>
      </c>
      <c r="L362" s="54">
        <v>22490</v>
      </c>
      <c r="M362" s="59">
        <v>27941.29</v>
      </c>
      <c r="N362" s="55" t="s">
        <v>16</v>
      </c>
      <c r="O362" s="55" t="s">
        <v>12</v>
      </c>
      <c r="P362" s="55" t="s">
        <v>42</v>
      </c>
      <c r="Q362" s="55">
        <v>61</v>
      </c>
    </row>
    <row r="363" spans="1:17" ht="16.5" thickBot="1" x14ac:dyDescent="0.3">
      <c r="A363" s="58" t="s">
        <v>2010</v>
      </c>
      <c r="B363" s="47" t="s">
        <v>2528</v>
      </c>
      <c r="C363" s="47">
        <f>VLOOKUP(A363,'Updated Medical examination'!A362:J2697,2,FALSE)</f>
        <v>22.77</v>
      </c>
      <c r="D363" s="47">
        <f>VLOOKUP(A363,'Updated Medical examination'!A362:J2697,4,0)</f>
        <v>6</v>
      </c>
      <c r="E363" s="47" t="str">
        <f>VLOOKUP(A363,'Updated Medical examination'!A362:J2697,6,0)</f>
        <v>No</v>
      </c>
      <c r="F363" s="47" t="str">
        <f>VLOOKUP(A363,'Updated Medical examination'!A362:J2697,7,0)</f>
        <v>No</v>
      </c>
      <c r="G363" s="47" t="str">
        <f>VLOOKUP(A363,'Updated Medical examination'!A362:J2697,8,0)</f>
        <v>No</v>
      </c>
      <c r="H363" s="47">
        <f>VLOOKUP(A363,'Updated Medical examination'!A362:J2697,9,0)</f>
        <v>0</v>
      </c>
      <c r="I363" s="47" t="str">
        <f>VLOOKUP(A363,'Updated Medical examination'!A362:J2697,10,0)</f>
        <v>Yes</v>
      </c>
      <c r="J363" s="47" t="str">
        <f>VLOOKUP(A363,'Updated Medical examination'!A362:J2697,3,0)</f>
        <v>Healthy Weight</v>
      </c>
      <c r="K363" s="47" t="str">
        <f>VLOOKUP(A363,'Updated Medical examination'!A362:J2697,5,0)</f>
        <v>Prediabetes</v>
      </c>
      <c r="L363" s="54">
        <v>33393</v>
      </c>
      <c r="M363" s="59">
        <v>27931.11</v>
      </c>
      <c r="N363" s="55" t="s">
        <v>16</v>
      </c>
      <c r="O363" s="55" t="s">
        <v>12</v>
      </c>
      <c r="P363" s="55" t="s">
        <v>42</v>
      </c>
      <c r="Q363" s="55">
        <v>32</v>
      </c>
    </row>
    <row r="364" spans="1:17" ht="16.5" thickBot="1" x14ac:dyDescent="0.3">
      <c r="A364" s="58" t="s">
        <v>2009</v>
      </c>
      <c r="B364" s="47" t="s">
        <v>3068</v>
      </c>
      <c r="C364" s="47">
        <f>VLOOKUP(A364,'Updated Medical examination'!A363:J2698,2,FALSE)</f>
        <v>21.24</v>
      </c>
      <c r="D364" s="47">
        <f>VLOOKUP(A364,'Updated Medical examination'!A363:J2698,4,0)</f>
        <v>5.13</v>
      </c>
      <c r="E364" s="47" t="str">
        <f>VLOOKUP(A364,'Updated Medical examination'!A363:J2698,6,0)</f>
        <v>No</v>
      </c>
      <c r="F364" s="47" t="str">
        <f>VLOOKUP(A364,'Updated Medical examination'!A363:J2698,7,0)</f>
        <v>No</v>
      </c>
      <c r="G364" s="47" t="str">
        <f>VLOOKUP(A364,'Updated Medical examination'!A363:J2698,8,0)</f>
        <v>No</v>
      </c>
      <c r="H364" s="47">
        <f>VLOOKUP(A364,'Updated Medical examination'!A363:J2698,9,0)</f>
        <v>0</v>
      </c>
      <c r="I364" s="47" t="str">
        <f>VLOOKUP(A364,'Updated Medical examination'!A363:J2698,10,0)</f>
        <v>Yes</v>
      </c>
      <c r="J364" s="47" t="str">
        <f>VLOOKUP(A364,'Updated Medical examination'!A363:J2698,3,0)</f>
        <v>Healthy Weight</v>
      </c>
      <c r="K364" s="47" t="str">
        <f>VLOOKUP(A364,'Updated Medical examination'!A363:J2698,5,0)</f>
        <v>Normal</v>
      </c>
      <c r="L364" s="54">
        <v>32833</v>
      </c>
      <c r="M364" s="59">
        <v>27925.86</v>
      </c>
      <c r="N364" s="55" t="s">
        <v>16</v>
      </c>
      <c r="O364" s="55" t="s">
        <v>11</v>
      </c>
      <c r="P364" s="55" t="s">
        <v>42</v>
      </c>
      <c r="Q364" s="55">
        <v>33</v>
      </c>
    </row>
    <row r="365" spans="1:17" ht="16.5" thickBot="1" x14ac:dyDescent="0.3">
      <c r="A365" s="58" t="s">
        <v>2008</v>
      </c>
      <c r="B365" s="47" t="s">
        <v>3070</v>
      </c>
      <c r="C365" s="47">
        <f>VLOOKUP(A365,'Updated Medical examination'!A364:J2699,2,FALSE)</f>
        <v>17.600000000000001</v>
      </c>
      <c r="D365" s="47">
        <f>VLOOKUP(A365,'Updated Medical examination'!A364:J2699,4,0)</f>
        <v>5.26</v>
      </c>
      <c r="E365" s="47" t="str">
        <f>VLOOKUP(A365,'Updated Medical examination'!A364:J2699,6,0)</f>
        <v>Yes</v>
      </c>
      <c r="F365" s="47" t="str">
        <f>VLOOKUP(A365,'Updated Medical examination'!A364:J2699,7,0)</f>
        <v>No</v>
      </c>
      <c r="G365" s="47" t="str">
        <f>VLOOKUP(A365,'Updated Medical examination'!A364:J2699,8,0)</f>
        <v>No</v>
      </c>
      <c r="H365" s="47">
        <f>VLOOKUP(A365,'Updated Medical examination'!A364:J2699,9,0)</f>
        <v>0</v>
      </c>
      <c r="I365" s="47" t="str">
        <f>VLOOKUP(A365,'Updated Medical examination'!A364:J2699,10,0)</f>
        <v>Yes</v>
      </c>
      <c r="J365" s="47" t="str">
        <f>VLOOKUP(A365,'Updated Medical examination'!A364:J2699,3,0)</f>
        <v>Under Weight</v>
      </c>
      <c r="K365" s="47" t="str">
        <f>VLOOKUP(A365,'Updated Medical examination'!A364:J2699,5,0)</f>
        <v>Normal</v>
      </c>
      <c r="L365" s="54">
        <v>31385</v>
      </c>
      <c r="M365" s="59">
        <v>27849.94</v>
      </c>
      <c r="N365" s="55" t="s">
        <v>16</v>
      </c>
      <c r="O365" s="55" t="s">
        <v>16</v>
      </c>
      <c r="P365" s="55" t="s">
        <v>42</v>
      </c>
      <c r="Q365" s="55">
        <v>37</v>
      </c>
    </row>
    <row r="366" spans="1:17" ht="16.5" thickBot="1" x14ac:dyDescent="0.3">
      <c r="A366" s="58" t="s">
        <v>2007</v>
      </c>
      <c r="B366" s="47" t="s">
        <v>3072</v>
      </c>
      <c r="C366" s="47">
        <f>VLOOKUP(A366,'Updated Medical examination'!A365:J2700,2,FALSE)</f>
        <v>26.29</v>
      </c>
      <c r="D366" s="47">
        <f>VLOOKUP(A366,'Updated Medical examination'!A365:J2700,4,0)</f>
        <v>6.84</v>
      </c>
      <c r="E366" s="47" t="str">
        <f>VLOOKUP(A366,'Updated Medical examination'!A365:J2700,6,0)</f>
        <v>No</v>
      </c>
      <c r="F366" s="47" t="str">
        <f>VLOOKUP(A366,'Updated Medical examination'!A365:J2700,7,0)</f>
        <v>No</v>
      </c>
      <c r="G366" s="47" t="str">
        <f>VLOOKUP(A366,'Updated Medical examination'!A365:J2700,8,0)</f>
        <v>No</v>
      </c>
      <c r="H366" s="47">
        <f>VLOOKUP(A366,'Updated Medical examination'!A365:J2700,9,0)</f>
        <v>0</v>
      </c>
      <c r="I366" s="47" t="str">
        <f>VLOOKUP(A366,'Updated Medical examination'!A365:J2700,10,0)</f>
        <v>Yes</v>
      </c>
      <c r="J366" s="47" t="str">
        <f>VLOOKUP(A366,'Updated Medical examination'!A365:J2700,3,0)</f>
        <v>Over Weight</v>
      </c>
      <c r="K366" s="47" t="str">
        <f>VLOOKUP(A366,'Updated Medical examination'!A365:J2700,5,0)</f>
        <v>Above Diabetes</v>
      </c>
      <c r="L366" s="54">
        <v>22103</v>
      </c>
      <c r="M366" s="59">
        <v>27808.73</v>
      </c>
      <c r="N366" s="55" t="s">
        <v>16</v>
      </c>
      <c r="O366" s="55" t="s">
        <v>16</v>
      </c>
      <c r="P366" s="55" t="s">
        <v>13</v>
      </c>
      <c r="Q366" s="55">
        <v>62</v>
      </c>
    </row>
    <row r="367" spans="1:17" ht="16.5" thickBot="1" x14ac:dyDescent="0.3">
      <c r="A367" s="58" t="s">
        <v>2006</v>
      </c>
      <c r="B367" s="47" t="s">
        <v>3074</v>
      </c>
      <c r="C367" s="47">
        <f>VLOOKUP(A367,'Updated Medical examination'!A366:J2701,2,FALSE)</f>
        <v>35.31</v>
      </c>
      <c r="D367" s="47">
        <f>VLOOKUP(A367,'Updated Medical examination'!A366:J2701,4,0)</f>
        <v>9.0399999999999991</v>
      </c>
      <c r="E367" s="47" t="str">
        <f>VLOOKUP(A367,'Updated Medical examination'!A366:J2701,6,0)</f>
        <v>No</v>
      </c>
      <c r="F367" s="47" t="str">
        <f>VLOOKUP(A367,'Updated Medical examination'!A366:J2701,7,0)</f>
        <v>No</v>
      </c>
      <c r="G367" s="47" t="str">
        <f>VLOOKUP(A367,'Updated Medical examination'!A366:J2701,8,0)</f>
        <v>No</v>
      </c>
      <c r="H367" s="47">
        <f>VLOOKUP(A367,'Updated Medical examination'!A366:J2701,9,0)</f>
        <v>0</v>
      </c>
      <c r="I367" s="47" t="str">
        <f>VLOOKUP(A367,'Updated Medical examination'!A366:J2701,10,0)</f>
        <v>No</v>
      </c>
      <c r="J367" s="47" t="str">
        <f>VLOOKUP(A367,'Updated Medical examination'!A366:J2701,3,0)</f>
        <v>Obesity</v>
      </c>
      <c r="K367" s="47" t="str">
        <f>VLOOKUP(A367,'Updated Medical examination'!A366:J2701,5,0)</f>
        <v>Above Diabetes</v>
      </c>
      <c r="L367" s="54">
        <v>37596</v>
      </c>
      <c r="M367" s="59">
        <v>27724.29</v>
      </c>
      <c r="N367" s="55" t="s">
        <v>16</v>
      </c>
      <c r="O367" s="55" t="s">
        <v>12</v>
      </c>
      <c r="P367" s="55" t="s">
        <v>13</v>
      </c>
      <c r="Q367" s="55">
        <v>20</v>
      </c>
    </row>
    <row r="368" spans="1:17" ht="16.5" thickBot="1" x14ac:dyDescent="0.3">
      <c r="A368" s="58" t="s">
        <v>2005</v>
      </c>
      <c r="B368" s="47" t="s">
        <v>3076</v>
      </c>
      <c r="C368" s="47">
        <f>VLOOKUP(A368,'Updated Medical examination'!A367:J2702,2,FALSE)</f>
        <v>27.04</v>
      </c>
      <c r="D368" s="47">
        <f>VLOOKUP(A368,'Updated Medical examination'!A367:J2702,4,0)</f>
        <v>4.0999999999999996</v>
      </c>
      <c r="E368" s="47" t="str">
        <f>VLOOKUP(A368,'Updated Medical examination'!A367:J2702,6,0)</f>
        <v>No</v>
      </c>
      <c r="F368" s="47" t="str">
        <f>VLOOKUP(A368,'Updated Medical examination'!A367:J2702,7,0)</f>
        <v>No</v>
      </c>
      <c r="G368" s="47" t="str">
        <f>VLOOKUP(A368,'Updated Medical examination'!A367:J2702,8,0)</f>
        <v>No</v>
      </c>
      <c r="H368" s="47">
        <f>VLOOKUP(A368,'Updated Medical examination'!A367:J2702,9,0)</f>
        <v>1</v>
      </c>
      <c r="I368" s="47" t="str">
        <f>VLOOKUP(A368,'Updated Medical examination'!A367:J2702,10,0)</f>
        <v>Yes</v>
      </c>
      <c r="J368" s="47" t="str">
        <f>VLOOKUP(A368,'Updated Medical examination'!A367:J2702,3,0)</f>
        <v>Over Weight</v>
      </c>
      <c r="K368" s="47" t="str">
        <f>VLOOKUP(A368,'Updated Medical examination'!A367:J2702,5,0)</f>
        <v>Normal</v>
      </c>
      <c r="L368" s="54">
        <v>33788</v>
      </c>
      <c r="M368" s="59">
        <v>27696.11</v>
      </c>
      <c r="N368" s="55" t="s">
        <v>16</v>
      </c>
      <c r="O368" s="55" t="s">
        <v>11</v>
      </c>
      <c r="P368" s="55" t="s">
        <v>42</v>
      </c>
      <c r="Q368" s="55">
        <v>30</v>
      </c>
    </row>
    <row r="369" spans="1:17" ht="16.5" thickBot="1" x14ac:dyDescent="0.3">
      <c r="A369" s="58" t="s">
        <v>2004</v>
      </c>
      <c r="B369" s="47" t="s">
        <v>3078</v>
      </c>
      <c r="C369" s="47">
        <f>VLOOKUP(A369,'Updated Medical examination'!A368:J2703,2,FALSE)</f>
        <v>30.23</v>
      </c>
      <c r="D369" s="47">
        <f>VLOOKUP(A369,'Updated Medical examination'!A368:J2703,4,0)</f>
        <v>4.2300000000000004</v>
      </c>
      <c r="E369" s="47" t="str">
        <f>VLOOKUP(A369,'Updated Medical examination'!A368:J2703,6,0)</f>
        <v>Yes</v>
      </c>
      <c r="F369" s="47" t="str">
        <f>VLOOKUP(A369,'Updated Medical examination'!A368:J2703,7,0)</f>
        <v>No</v>
      </c>
      <c r="G369" s="47" t="str">
        <f>VLOOKUP(A369,'Updated Medical examination'!A368:J2703,8,0)</f>
        <v>Yes</v>
      </c>
      <c r="H369" s="47">
        <f>VLOOKUP(A369,'Updated Medical examination'!A368:J2703,9,0)</f>
        <v>1</v>
      </c>
      <c r="I369" s="47" t="str">
        <f>VLOOKUP(A369,'Updated Medical examination'!A368:J2703,10,0)</f>
        <v>Yes</v>
      </c>
      <c r="J369" s="47" t="str">
        <f>VLOOKUP(A369,'Updated Medical examination'!A368:J2703,3,0)</f>
        <v>Obesity</v>
      </c>
      <c r="K369" s="47" t="str">
        <f>VLOOKUP(A369,'Updated Medical examination'!A368:J2703,5,0)</f>
        <v>Normal</v>
      </c>
      <c r="L369" s="54">
        <v>35710</v>
      </c>
      <c r="M369" s="59">
        <v>27625.17</v>
      </c>
      <c r="N369" s="55" t="s">
        <v>16</v>
      </c>
      <c r="O369" s="55" t="s">
        <v>16</v>
      </c>
      <c r="P369" s="55" t="s">
        <v>42</v>
      </c>
      <c r="Q369" s="55">
        <v>25</v>
      </c>
    </row>
    <row r="370" spans="1:17" ht="16.5" thickBot="1" x14ac:dyDescent="0.3">
      <c r="A370" s="58" t="s">
        <v>2003</v>
      </c>
      <c r="B370" s="47" t="s">
        <v>3080</v>
      </c>
      <c r="C370" s="47">
        <f>VLOOKUP(A370,'Updated Medical examination'!A369:J2704,2,FALSE)</f>
        <v>30.6</v>
      </c>
      <c r="D370" s="47">
        <f>VLOOKUP(A370,'Updated Medical examination'!A369:J2704,4,0)</f>
        <v>6.48</v>
      </c>
      <c r="E370" s="47" t="str">
        <f>VLOOKUP(A370,'Updated Medical examination'!A369:J2704,6,0)</f>
        <v>Yes</v>
      </c>
      <c r="F370" s="47" t="str">
        <f>VLOOKUP(A370,'Updated Medical examination'!A369:J2704,7,0)</f>
        <v>No</v>
      </c>
      <c r="G370" s="47" t="str">
        <f>VLOOKUP(A370,'Updated Medical examination'!A369:J2704,8,0)</f>
        <v>Yes</v>
      </c>
      <c r="H370" s="47">
        <f>VLOOKUP(A370,'Updated Medical examination'!A369:J2704,9,0)</f>
        <v>1</v>
      </c>
      <c r="I370" s="47" t="str">
        <f>VLOOKUP(A370,'Updated Medical examination'!A369:J2704,10,0)</f>
        <v>Yes</v>
      </c>
      <c r="J370" s="47" t="str">
        <f>VLOOKUP(A370,'Updated Medical examination'!A369:J2704,3,0)</f>
        <v>Obesity</v>
      </c>
      <c r="K370" s="47" t="str">
        <f>VLOOKUP(A370,'Updated Medical examination'!A369:J2704,5,0)</f>
        <v>Above Diabetes</v>
      </c>
      <c r="L370" s="54">
        <v>35682</v>
      </c>
      <c r="M370" s="59">
        <v>27619.360000000001</v>
      </c>
      <c r="N370" s="55" t="s">
        <v>11</v>
      </c>
      <c r="O370" s="55" t="s">
        <v>12</v>
      </c>
      <c r="P370" s="55" t="s">
        <v>42</v>
      </c>
      <c r="Q370" s="55">
        <v>25</v>
      </c>
    </row>
    <row r="371" spans="1:17" ht="16.5" thickBot="1" x14ac:dyDescent="0.3">
      <c r="A371" s="58" t="s">
        <v>2002</v>
      </c>
      <c r="B371" s="47" t="s">
        <v>3082</v>
      </c>
      <c r="C371" s="47">
        <f>VLOOKUP(A371,'Updated Medical examination'!A370:J2705,2,FALSE)</f>
        <v>26.8</v>
      </c>
      <c r="D371" s="47">
        <f>VLOOKUP(A371,'Updated Medical examination'!A370:J2705,4,0)</f>
        <v>5.53</v>
      </c>
      <c r="E371" s="47" t="str">
        <f>VLOOKUP(A371,'Updated Medical examination'!A370:J2705,6,0)</f>
        <v>No</v>
      </c>
      <c r="F371" s="47" t="str">
        <f>VLOOKUP(A371,'Updated Medical examination'!A370:J2705,7,0)</f>
        <v>No</v>
      </c>
      <c r="G371" s="47" t="str">
        <f>VLOOKUP(A371,'Updated Medical examination'!A370:J2705,8,0)</f>
        <v>No</v>
      </c>
      <c r="H371" s="47">
        <f>VLOOKUP(A371,'Updated Medical examination'!A370:J2705,9,0)</f>
        <v>1</v>
      </c>
      <c r="I371" s="47" t="str">
        <f>VLOOKUP(A371,'Updated Medical examination'!A370:J2705,10,0)</f>
        <v>Yes</v>
      </c>
      <c r="J371" s="47" t="str">
        <f>VLOOKUP(A371,'Updated Medical examination'!A370:J2705,3,0)</f>
        <v>Over Weight</v>
      </c>
      <c r="K371" s="47" t="str">
        <f>VLOOKUP(A371,'Updated Medical examination'!A370:J2705,5,0)</f>
        <v>Normal</v>
      </c>
      <c r="L371" s="54">
        <v>33766</v>
      </c>
      <c r="M371" s="59">
        <v>27614.71</v>
      </c>
      <c r="N371" s="55" t="s">
        <v>11</v>
      </c>
      <c r="O371" s="55" t="s">
        <v>12</v>
      </c>
      <c r="P371" s="55" t="s">
        <v>42</v>
      </c>
      <c r="Q371" s="55">
        <v>30</v>
      </c>
    </row>
    <row r="372" spans="1:17" ht="16.5" thickBot="1" x14ac:dyDescent="0.3">
      <c r="A372" s="58" t="s">
        <v>2001</v>
      </c>
      <c r="B372" s="47" t="s">
        <v>3084</v>
      </c>
      <c r="C372" s="47">
        <f>VLOOKUP(A372,'Updated Medical examination'!A371:J2706,2,FALSE)</f>
        <v>16.86</v>
      </c>
      <c r="D372" s="47">
        <f>VLOOKUP(A372,'Updated Medical examination'!A371:J2706,4,0)</f>
        <v>4.07</v>
      </c>
      <c r="E372" s="47" t="str">
        <f>VLOOKUP(A372,'Updated Medical examination'!A371:J2706,6,0)</f>
        <v>Yes</v>
      </c>
      <c r="F372" s="47" t="str">
        <f>VLOOKUP(A372,'Updated Medical examination'!A371:J2706,7,0)</f>
        <v>No</v>
      </c>
      <c r="G372" s="47" t="str">
        <f>VLOOKUP(A372,'Updated Medical examination'!A371:J2706,8,0)</f>
        <v>No</v>
      </c>
      <c r="H372" s="47">
        <f>VLOOKUP(A372,'Updated Medical examination'!A371:J2706,9,0)</f>
        <v>0</v>
      </c>
      <c r="I372" s="47" t="str">
        <f>VLOOKUP(A372,'Updated Medical examination'!A371:J2706,10,0)</f>
        <v>Yes</v>
      </c>
      <c r="J372" s="47" t="str">
        <f>VLOOKUP(A372,'Updated Medical examination'!A371:J2706,3,0)</f>
        <v>Under Weight</v>
      </c>
      <c r="K372" s="47" t="str">
        <f>VLOOKUP(A372,'Updated Medical examination'!A371:J2706,5,0)</f>
        <v>Normal</v>
      </c>
      <c r="L372" s="54">
        <v>31357</v>
      </c>
      <c r="M372" s="59">
        <v>27598.93</v>
      </c>
      <c r="N372" s="55" t="s">
        <v>11</v>
      </c>
      <c r="O372" s="55" t="s">
        <v>16</v>
      </c>
      <c r="P372" s="55" t="s">
        <v>42</v>
      </c>
      <c r="Q372" s="55">
        <v>37</v>
      </c>
    </row>
    <row r="373" spans="1:17" ht="16.5" thickBot="1" x14ac:dyDescent="0.3">
      <c r="A373" s="58" t="s">
        <v>2000</v>
      </c>
      <c r="B373" s="47" t="s">
        <v>3086</v>
      </c>
      <c r="C373" s="47">
        <f>VLOOKUP(A373,'Updated Medical examination'!A372:J2707,2,FALSE)</f>
        <v>16.3</v>
      </c>
      <c r="D373" s="47">
        <f>VLOOKUP(A373,'Updated Medical examination'!A372:J2707,4,0)</f>
        <v>5.51</v>
      </c>
      <c r="E373" s="47" t="str">
        <f>VLOOKUP(A373,'Updated Medical examination'!A372:J2707,6,0)</f>
        <v>No</v>
      </c>
      <c r="F373" s="47" t="str">
        <f>VLOOKUP(A373,'Updated Medical examination'!A372:J2707,7,0)</f>
        <v>No</v>
      </c>
      <c r="G373" s="47" t="str">
        <f>VLOOKUP(A373,'Updated Medical examination'!A372:J2707,8,0)</f>
        <v>No</v>
      </c>
      <c r="H373" s="47">
        <f>VLOOKUP(A373,'Updated Medical examination'!A372:J2707,9,0)</f>
        <v>1</v>
      </c>
      <c r="I373" s="47" t="str">
        <f>VLOOKUP(A373,'Updated Medical examination'!A372:J2707,10,0)</f>
        <v>Yes</v>
      </c>
      <c r="J373" s="47" t="str">
        <f>VLOOKUP(A373,'Updated Medical examination'!A372:J2707,3,0)</f>
        <v>Under Weight</v>
      </c>
      <c r="K373" s="47" t="str">
        <f>VLOOKUP(A373,'Updated Medical examination'!A372:J2707,5,0)</f>
        <v>Normal</v>
      </c>
      <c r="L373" s="54">
        <v>30885</v>
      </c>
      <c r="M373" s="59">
        <v>27534.53</v>
      </c>
      <c r="N373" s="55" t="s">
        <v>11</v>
      </c>
      <c r="O373" s="55" t="s">
        <v>11</v>
      </c>
      <c r="P373" s="55" t="s">
        <v>42</v>
      </c>
      <c r="Q373" s="55">
        <v>38</v>
      </c>
    </row>
    <row r="374" spans="1:17" ht="16.5" thickBot="1" x14ac:dyDescent="0.3">
      <c r="A374" s="58" t="s">
        <v>1999</v>
      </c>
      <c r="B374" s="47" t="s">
        <v>3088</v>
      </c>
      <c r="C374" s="47">
        <f>VLOOKUP(A374,'Updated Medical examination'!A373:J2708,2,FALSE)</f>
        <v>29.81</v>
      </c>
      <c r="D374" s="47">
        <f>VLOOKUP(A374,'Updated Medical examination'!A373:J2708,4,0)</f>
        <v>11.66</v>
      </c>
      <c r="E374" s="47" t="str">
        <f>VLOOKUP(A374,'Updated Medical examination'!A373:J2708,6,0)</f>
        <v>No</v>
      </c>
      <c r="F374" s="47" t="str">
        <f>VLOOKUP(A374,'Updated Medical examination'!A373:J2708,7,0)</f>
        <v>No</v>
      </c>
      <c r="G374" s="47" t="str">
        <f>VLOOKUP(A374,'Updated Medical examination'!A373:J2708,8,0)</f>
        <v>No</v>
      </c>
      <c r="H374" s="47">
        <f>VLOOKUP(A374,'Updated Medical examination'!A373:J2708,9,0)</f>
        <v>0</v>
      </c>
      <c r="I374" s="47" t="str">
        <f>VLOOKUP(A374,'Updated Medical examination'!A373:J2708,10,0)</f>
        <v>Yes</v>
      </c>
      <c r="J374" s="47" t="str">
        <f>VLOOKUP(A374,'Updated Medical examination'!A373:J2708,3,0)</f>
        <v>Over Weight</v>
      </c>
      <c r="K374" s="47" t="str">
        <f>VLOOKUP(A374,'Updated Medical examination'!A373:J2708,5,0)</f>
        <v>Above Diabetes</v>
      </c>
      <c r="L374" s="54">
        <v>24034</v>
      </c>
      <c r="M374" s="59">
        <v>27533.91</v>
      </c>
      <c r="N374" s="55" t="s">
        <v>11</v>
      </c>
      <c r="O374" s="55" t="s">
        <v>12</v>
      </c>
      <c r="P374" s="55" t="s">
        <v>13</v>
      </c>
      <c r="Q374" s="55">
        <v>57</v>
      </c>
    </row>
    <row r="375" spans="1:17" ht="16.5" thickBot="1" x14ac:dyDescent="0.3">
      <c r="A375" s="58" t="s">
        <v>1998</v>
      </c>
      <c r="B375" s="47" t="s">
        <v>2935</v>
      </c>
      <c r="C375" s="47">
        <f>VLOOKUP(A375,'Updated Medical examination'!A374:J2709,2,FALSE)</f>
        <v>16.329999999999998</v>
      </c>
      <c r="D375" s="47">
        <f>VLOOKUP(A375,'Updated Medical examination'!A374:J2709,4,0)</f>
        <v>7.26</v>
      </c>
      <c r="E375" s="47" t="str">
        <f>VLOOKUP(A375,'Updated Medical examination'!A374:J2709,6,0)</f>
        <v>Yes</v>
      </c>
      <c r="F375" s="47" t="str">
        <f>VLOOKUP(A375,'Updated Medical examination'!A374:J2709,7,0)</f>
        <v>No</v>
      </c>
      <c r="G375" s="47" t="str">
        <f>VLOOKUP(A375,'Updated Medical examination'!A374:J2709,8,0)</f>
        <v>No</v>
      </c>
      <c r="H375" s="47">
        <f>VLOOKUP(A375,'Updated Medical examination'!A374:J2709,9,0)</f>
        <v>0</v>
      </c>
      <c r="I375" s="47" t="str">
        <f>VLOOKUP(A375,'Updated Medical examination'!A374:J2709,10,0)</f>
        <v>Yes</v>
      </c>
      <c r="J375" s="47" t="str">
        <f>VLOOKUP(A375,'Updated Medical examination'!A374:J2709,3,0)</f>
        <v>Under Weight</v>
      </c>
      <c r="K375" s="47" t="str">
        <f>VLOOKUP(A375,'Updated Medical examination'!A374:J2709,5,0)</f>
        <v>Above Diabetes</v>
      </c>
      <c r="L375" s="54">
        <v>29862</v>
      </c>
      <c r="M375" s="59">
        <v>27495.59</v>
      </c>
      <c r="N375" s="55" t="s">
        <v>11</v>
      </c>
      <c r="O375" s="55" t="s">
        <v>16</v>
      </c>
      <c r="P375" s="55" t="s">
        <v>42</v>
      </c>
      <c r="Q375" s="55">
        <v>41</v>
      </c>
    </row>
    <row r="376" spans="1:17" ht="16.5" thickBot="1" x14ac:dyDescent="0.3">
      <c r="A376" s="58" t="s">
        <v>1997</v>
      </c>
      <c r="B376" s="47" t="s">
        <v>3091</v>
      </c>
      <c r="C376" s="47">
        <f>VLOOKUP(A376,'Updated Medical examination'!A375:J2710,2,FALSE)</f>
        <v>16.37</v>
      </c>
      <c r="D376" s="47">
        <f>VLOOKUP(A376,'Updated Medical examination'!A375:J2710,4,0)</f>
        <v>4.79</v>
      </c>
      <c r="E376" s="47" t="str">
        <f>VLOOKUP(A376,'Updated Medical examination'!A375:J2710,6,0)</f>
        <v>Yes</v>
      </c>
      <c r="F376" s="47" t="str">
        <f>VLOOKUP(A376,'Updated Medical examination'!A375:J2710,7,0)</f>
        <v>No</v>
      </c>
      <c r="G376" s="47" t="str">
        <f>VLOOKUP(A376,'Updated Medical examination'!A375:J2710,8,0)</f>
        <v>No</v>
      </c>
      <c r="H376" s="47">
        <f>VLOOKUP(A376,'Updated Medical examination'!A375:J2710,9,0)</f>
        <v>0</v>
      </c>
      <c r="I376" s="47" t="str">
        <f>VLOOKUP(A376,'Updated Medical examination'!A375:J2710,10,0)</f>
        <v>Yes</v>
      </c>
      <c r="J376" s="47" t="str">
        <f>VLOOKUP(A376,'Updated Medical examination'!A375:J2710,3,0)</f>
        <v>Under Weight</v>
      </c>
      <c r="K376" s="47" t="str">
        <f>VLOOKUP(A376,'Updated Medical examination'!A375:J2710,5,0)</f>
        <v>Normal</v>
      </c>
      <c r="L376" s="54">
        <v>31386</v>
      </c>
      <c r="M376" s="59">
        <v>27432.73</v>
      </c>
      <c r="N376" s="55" t="s">
        <v>11</v>
      </c>
      <c r="O376" s="55" t="s">
        <v>16</v>
      </c>
      <c r="P376" s="55" t="s">
        <v>42</v>
      </c>
      <c r="Q376" s="55">
        <v>37</v>
      </c>
    </row>
    <row r="377" spans="1:17" ht="16.5" thickBot="1" x14ac:dyDescent="0.3">
      <c r="A377" s="58" t="s">
        <v>1996</v>
      </c>
      <c r="B377" s="47" t="s">
        <v>3093</v>
      </c>
      <c r="C377" s="47">
        <f>VLOOKUP(A377,'Updated Medical examination'!A376:J2711,2,FALSE)</f>
        <v>22.42</v>
      </c>
      <c r="D377" s="47">
        <f>VLOOKUP(A377,'Updated Medical examination'!A376:J2711,4,0)</f>
        <v>4.68</v>
      </c>
      <c r="E377" s="47" t="str">
        <f>VLOOKUP(A377,'Updated Medical examination'!A376:J2711,6,0)</f>
        <v>Yes</v>
      </c>
      <c r="F377" s="47" t="str">
        <f>VLOOKUP(A377,'Updated Medical examination'!A376:J2711,7,0)</f>
        <v>No</v>
      </c>
      <c r="G377" s="47" t="str">
        <f>VLOOKUP(A377,'Updated Medical examination'!A376:J2711,8,0)</f>
        <v>No</v>
      </c>
      <c r="H377" s="47">
        <f>VLOOKUP(A377,'Updated Medical examination'!A376:J2711,9,0)</f>
        <v>1</v>
      </c>
      <c r="I377" s="47" t="str">
        <f>VLOOKUP(A377,'Updated Medical examination'!A376:J2711,10,0)</f>
        <v>No</v>
      </c>
      <c r="J377" s="47" t="str">
        <f>VLOOKUP(A377,'Updated Medical examination'!A376:J2711,3,0)</f>
        <v>Healthy Weight</v>
      </c>
      <c r="K377" s="47" t="str">
        <f>VLOOKUP(A377,'Updated Medical examination'!A376:J2711,5,0)</f>
        <v>Normal</v>
      </c>
      <c r="L377" s="54">
        <v>32401</v>
      </c>
      <c r="M377" s="59">
        <v>27375.9</v>
      </c>
      <c r="N377" s="55" t="s">
        <v>11</v>
      </c>
      <c r="O377" s="55" t="s">
        <v>12</v>
      </c>
      <c r="P377" s="55" t="s">
        <v>164</v>
      </c>
      <c r="Q377" s="55">
        <v>34</v>
      </c>
    </row>
    <row r="378" spans="1:17" ht="16.5" thickBot="1" x14ac:dyDescent="0.3">
      <c r="A378" s="58" t="s">
        <v>1995</v>
      </c>
      <c r="B378" s="47" t="s">
        <v>2696</v>
      </c>
      <c r="C378" s="47">
        <f>VLOOKUP(A378,'Updated Medical examination'!A377:J2712,2,FALSE)</f>
        <v>31.35</v>
      </c>
      <c r="D378" s="47">
        <f>VLOOKUP(A378,'Updated Medical examination'!A377:J2712,4,0)</f>
        <v>4.33</v>
      </c>
      <c r="E378" s="47" t="str">
        <f>VLOOKUP(A378,'Updated Medical examination'!A377:J2712,6,0)</f>
        <v>Yes</v>
      </c>
      <c r="F378" s="47" t="str">
        <f>VLOOKUP(A378,'Updated Medical examination'!A377:J2712,7,0)</f>
        <v>No</v>
      </c>
      <c r="G378" s="47" t="str">
        <f>VLOOKUP(A378,'Updated Medical examination'!A377:J2712,8,0)</f>
        <v>Yes</v>
      </c>
      <c r="H378" s="47">
        <f>VLOOKUP(A378,'Updated Medical examination'!A377:J2712,9,0)</f>
        <v>1</v>
      </c>
      <c r="I378" s="47" t="str">
        <f>VLOOKUP(A378,'Updated Medical examination'!A377:J2712,10,0)</f>
        <v>No</v>
      </c>
      <c r="J378" s="47" t="str">
        <f>VLOOKUP(A378,'Updated Medical examination'!A377:J2712,3,0)</f>
        <v>Obesity</v>
      </c>
      <c r="K378" s="47" t="str">
        <f>VLOOKUP(A378,'Updated Medical examination'!A377:J2712,5,0)</f>
        <v>Normal</v>
      </c>
      <c r="L378" s="54">
        <v>25492</v>
      </c>
      <c r="M378" s="59">
        <v>27346.04</v>
      </c>
      <c r="N378" s="55" t="s">
        <v>11</v>
      </c>
      <c r="O378" s="55" t="s">
        <v>11</v>
      </c>
      <c r="P378" s="55" t="s">
        <v>13</v>
      </c>
      <c r="Q378" s="55">
        <v>53</v>
      </c>
    </row>
    <row r="379" spans="1:17" ht="16.5" thickBot="1" x14ac:dyDescent="0.3">
      <c r="A379" s="58" t="s">
        <v>1994</v>
      </c>
      <c r="B379" s="47" t="s">
        <v>3096</v>
      </c>
      <c r="C379" s="47">
        <f>VLOOKUP(A379,'Updated Medical examination'!A378:J2713,2,FALSE)</f>
        <v>31.9</v>
      </c>
      <c r="D379" s="47">
        <f>VLOOKUP(A379,'Updated Medical examination'!A378:J2713,4,0)</f>
        <v>11.89</v>
      </c>
      <c r="E379" s="47" t="str">
        <f>VLOOKUP(A379,'Updated Medical examination'!A378:J2713,6,0)</f>
        <v>No</v>
      </c>
      <c r="F379" s="47" t="str">
        <f>VLOOKUP(A379,'Updated Medical examination'!A378:J2713,7,0)</f>
        <v>No</v>
      </c>
      <c r="G379" s="47" t="str">
        <f>VLOOKUP(A379,'Updated Medical examination'!A378:J2713,8,0)</f>
        <v>No</v>
      </c>
      <c r="H379" s="47">
        <f>VLOOKUP(A379,'Updated Medical examination'!A378:J2713,9,0)</f>
        <v>0</v>
      </c>
      <c r="I379" s="47" t="str">
        <f>VLOOKUP(A379,'Updated Medical examination'!A378:J2713,10,0)</f>
        <v>No</v>
      </c>
      <c r="J379" s="47" t="str">
        <f>VLOOKUP(A379,'Updated Medical examination'!A378:J2713,3,0)</f>
        <v>Obesity</v>
      </c>
      <c r="K379" s="47" t="str">
        <f>VLOOKUP(A379,'Updated Medical examination'!A378:J2713,5,0)</f>
        <v>Above Diabetes</v>
      </c>
      <c r="L379" s="54">
        <v>24995</v>
      </c>
      <c r="M379" s="59">
        <v>27322.73</v>
      </c>
      <c r="N379" s="55" t="s">
        <v>11</v>
      </c>
      <c r="O379" s="55" t="s">
        <v>11</v>
      </c>
      <c r="P379" s="55" t="s">
        <v>13</v>
      </c>
      <c r="Q379" s="55">
        <v>55</v>
      </c>
    </row>
    <row r="380" spans="1:17" ht="16.5" thickBot="1" x14ac:dyDescent="0.3">
      <c r="A380" s="58" t="s">
        <v>1993</v>
      </c>
      <c r="B380" s="47" t="s">
        <v>2771</v>
      </c>
      <c r="C380" s="47">
        <f>VLOOKUP(A380,'Updated Medical examination'!A379:J2714,2,FALSE)</f>
        <v>30.6</v>
      </c>
      <c r="D380" s="47">
        <f>VLOOKUP(A380,'Updated Medical examination'!A379:J2714,4,0)</f>
        <v>5.24</v>
      </c>
      <c r="E380" s="47" t="str">
        <f>VLOOKUP(A380,'Updated Medical examination'!A379:J2714,6,0)</f>
        <v>No</v>
      </c>
      <c r="F380" s="47" t="str">
        <f>VLOOKUP(A380,'Updated Medical examination'!A379:J2714,7,0)</f>
        <v>No</v>
      </c>
      <c r="G380" s="47" t="str">
        <f>VLOOKUP(A380,'Updated Medical examination'!A379:J2714,8,0)</f>
        <v>No</v>
      </c>
      <c r="H380" s="47">
        <f>VLOOKUP(A380,'Updated Medical examination'!A379:J2714,9,0)</f>
        <v>0</v>
      </c>
      <c r="I380" s="47" t="str">
        <f>VLOOKUP(A380,'Updated Medical examination'!A379:J2714,10,0)</f>
        <v>Yes</v>
      </c>
      <c r="J380" s="47" t="str">
        <f>VLOOKUP(A380,'Updated Medical examination'!A379:J2714,3,0)</f>
        <v>Obesity</v>
      </c>
      <c r="K380" s="47" t="str">
        <f>VLOOKUP(A380,'Updated Medical examination'!A379:J2714,5,0)</f>
        <v>Normal</v>
      </c>
      <c r="L380" s="54">
        <v>36496</v>
      </c>
      <c r="M380" s="59">
        <v>27236.959999999999</v>
      </c>
      <c r="N380" s="55" t="s">
        <v>11</v>
      </c>
      <c r="O380" s="55" t="s">
        <v>16</v>
      </c>
      <c r="P380" s="55" t="s">
        <v>42</v>
      </c>
      <c r="Q380" s="55">
        <v>23</v>
      </c>
    </row>
    <row r="381" spans="1:17" ht="16.5" thickBot="1" x14ac:dyDescent="0.3">
      <c r="A381" s="58" t="s">
        <v>1992</v>
      </c>
      <c r="B381" s="47" t="s">
        <v>3099</v>
      </c>
      <c r="C381" s="47">
        <f>VLOOKUP(A381,'Updated Medical examination'!A380:J2715,2,FALSE)</f>
        <v>28.975000000000001</v>
      </c>
      <c r="D381" s="47">
        <f>VLOOKUP(A381,'Updated Medical examination'!A380:J2715,4,0)</f>
        <v>7.63</v>
      </c>
      <c r="E381" s="47" t="str">
        <f>VLOOKUP(A381,'Updated Medical examination'!A380:J2715,6,0)</f>
        <v>No</v>
      </c>
      <c r="F381" s="47" t="str">
        <f>VLOOKUP(A381,'Updated Medical examination'!A380:J2715,7,0)</f>
        <v>No</v>
      </c>
      <c r="G381" s="47" t="str">
        <f>VLOOKUP(A381,'Updated Medical examination'!A380:J2715,8,0)</f>
        <v>No</v>
      </c>
      <c r="H381" s="47">
        <f>VLOOKUP(A381,'Updated Medical examination'!A380:J2715,9,0)</f>
        <v>0</v>
      </c>
      <c r="I381" s="47" t="str">
        <f>VLOOKUP(A381,'Updated Medical examination'!A380:J2715,10,0)</f>
        <v>Yes</v>
      </c>
      <c r="J381" s="47" t="str">
        <f>VLOOKUP(A381,'Updated Medical examination'!A380:J2715,3,0)</f>
        <v>Over Weight</v>
      </c>
      <c r="K381" s="47" t="str">
        <f>VLOOKUP(A381,'Updated Medical examination'!A380:J2715,5,0)</f>
        <v>Above Diabetes</v>
      </c>
      <c r="L381" s="54">
        <v>24097</v>
      </c>
      <c r="M381" s="59">
        <v>27218.44</v>
      </c>
      <c r="N381" s="55" t="s">
        <v>11</v>
      </c>
      <c r="O381" s="55" t="s">
        <v>16</v>
      </c>
      <c r="P381" s="55" t="s">
        <v>356</v>
      </c>
      <c r="Q381" s="55">
        <v>57</v>
      </c>
    </row>
    <row r="382" spans="1:17" ht="16.5" thickBot="1" x14ac:dyDescent="0.3">
      <c r="A382" s="58" t="s">
        <v>1991</v>
      </c>
      <c r="B382" s="47" t="s">
        <v>3101</v>
      </c>
      <c r="C382" s="47">
        <f>VLOOKUP(A382,'Updated Medical examination'!A381:J2716,2,FALSE)</f>
        <v>24.86</v>
      </c>
      <c r="D382" s="47">
        <f>VLOOKUP(A382,'Updated Medical examination'!A381:J2716,4,0)</f>
        <v>8.92</v>
      </c>
      <c r="E382" s="47" t="str">
        <f>VLOOKUP(A382,'Updated Medical examination'!A381:J2716,6,0)</f>
        <v>Yes</v>
      </c>
      <c r="F382" s="47" t="str">
        <f>VLOOKUP(A382,'Updated Medical examination'!A381:J2716,7,0)</f>
        <v>No</v>
      </c>
      <c r="G382" s="47" t="str">
        <f>VLOOKUP(A382,'Updated Medical examination'!A381:J2716,8,0)</f>
        <v>No</v>
      </c>
      <c r="H382" s="47">
        <f>VLOOKUP(A382,'Updated Medical examination'!A381:J2716,9,0)</f>
        <v>2</v>
      </c>
      <c r="I382" s="47" t="str">
        <f>VLOOKUP(A382,'Updated Medical examination'!A381:J2716,10,0)</f>
        <v>No</v>
      </c>
      <c r="J382" s="47" t="str">
        <f>VLOOKUP(A382,'Updated Medical examination'!A381:J2716,3,0)</f>
        <v>Healthy Weight</v>
      </c>
      <c r="K382" s="47" t="str">
        <f>VLOOKUP(A382,'Updated Medical examination'!A381:J2716,5,0)</f>
        <v>Above Diabetes</v>
      </c>
      <c r="L382" s="54">
        <v>25843</v>
      </c>
      <c r="M382" s="59">
        <v>27117.99</v>
      </c>
      <c r="N382" s="55" t="s">
        <v>11</v>
      </c>
      <c r="O382" s="55" t="s">
        <v>11</v>
      </c>
      <c r="P382" s="55" t="s">
        <v>13</v>
      </c>
      <c r="Q382" s="55">
        <v>52</v>
      </c>
    </row>
    <row r="383" spans="1:17" ht="16.5" thickBot="1" x14ac:dyDescent="0.3">
      <c r="A383" s="58" t="s">
        <v>1990</v>
      </c>
      <c r="B383" s="47" t="s">
        <v>2413</v>
      </c>
      <c r="C383" s="47">
        <f>VLOOKUP(A383,'Updated Medical examination'!A382:J2717,2,FALSE)</f>
        <v>19.54</v>
      </c>
      <c r="D383" s="47">
        <f>VLOOKUP(A383,'Updated Medical examination'!A382:J2717,4,0)</f>
        <v>5.37</v>
      </c>
      <c r="E383" s="47" t="str">
        <f>VLOOKUP(A383,'Updated Medical examination'!A382:J2717,6,0)</f>
        <v>No</v>
      </c>
      <c r="F383" s="47" t="str">
        <f>VLOOKUP(A383,'Updated Medical examination'!A382:J2717,7,0)</f>
        <v>No</v>
      </c>
      <c r="G383" s="47" t="str">
        <f>VLOOKUP(A383,'Updated Medical examination'!A382:J2717,8,0)</f>
        <v>No</v>
      </c>
      <c r="H383" s="47">
        <f>VLOOKUP(A383,'Updated Medical examination'!A382:J2717,9,0)</f>
        <v>0</v>
      </c>
      <c r="I383" s="47" t="str">
        <f>VLOOKUP(A383,'Updated Medical examination'!A382:J2717,10,0)</f>
        <v>Yes</v>
      </c>
      <c r="J383" s="47" t="str">
        <f>VLOOKUP(A383,'Updated Medical examination'!A382:J2717,3,0)</f>
        <v>Healthy Weight</v>
      </c>
      <c r="K383" s="47" t="str">
        <f>VLOOKUP(A383,'Updated Medical examination'!A382:J2717,5,0)</f>
        <v>Normal</v>
      </c>
      <c r="L383" s="54">
        <v>33220</v>
      </c>
      <c r="M383" s="59">
        <v>27092.38</v>
      </c>
      <c r="N383" s="55" t="s">
        <v>11</v>
      </c>
      <c r="O383" s="55" t="s">
        <v>12</v>
      </c>
      <c r="P383" s="55" t="s">
        <v>42</v>
      </c>
      <c r="Q383" s="55">
        <v>32</v>
      </c>
    </row>
    <row r="384" spans="1:17" ht="16.5" thickBot="1" x14ac:dyDescent="0.3">
      <c r="A384" s="58" t="s">
        <v>1989</v>
      </c>
      <c r="B384" s="47" t="s">
        <v>2841</v>
      </c>
      <c r="C384" s="47">
        <f>VLOOKUP(A384,'Updated Medical examination'!A383:J2718,2,FALSE)</f>
        <v>26.74</v>
      </c>
      <c r="D384" s="47">
        <f>VLOOKUP(A384,'Updated Medical examination'!A383:J2718,4,0)</f>
        <v>4.3099999999999996</v>
      </c>
      <c r="E384" s="47" t="str">
        <f>VLOOKUP(A384,'Updated Medical examination'!A383:J2718,6,0)</f>
        <v>No</v>
      </c>
      <c r="F384" s="47" t="str">
        <f>VLOOKUP(A384,'Updated Medical examination'!A383:J2718,7,0)</f>
        <v>No</v>
      </c>
      <c r="G384" s="47" t="str">
        <f>VLOOKUP(A384,'Updated Medical examination'!A383:J2718,8,0)</f>
        <v>No</v>
      </c>
      <c r="H384" s="47">
        <f>VLOOKUP(A384,'Updated Medical examination'!A383:J2718,9,0)</f>
        <v>0</v>
      </c>
      <c r="I384" s="47" t="str">
        <f>VLOOKUP(A384,'Updated Medical examination'!A383:J2718,10,0)</f>
        <v>Yes</v>
      </c>
      <c r="J384" s="47" t="str">
        <f>VLOOKUP(A384,'Updated Medical examination'!A383:J2718,3,0)</f>
        <v>Over Weight</v>
      </c>
      <c r="K384" s="47" t="str">
        <f>VLOOKUP(A384,'Updated Medical examination'!A383:J2718,5,0)</f>
        <v>Normal</v>
      </c>
      <c r="L384" s="54">
        <v>34517</v>
      </c>
      <c r="M384" s="59">
        <v>27080.639999999999</v>
      </c>
      <c r="N384" s="55" t="s">
        <v>11</v>
      </c>
      <c r="O384" s="55" t="s">
        <v>11</v>
      </c>
      <c r="P384" s="55" t="s">
        <v>42</v>
      </c>
      <c r="Q384" s="55">
        <v>28</v>
      </c>
    </row>
    <row r="385" spans="1:17" ht="16.5" thickBot="1" x14ac:dyDescent="0.3">
      <c r="A385" s="58" t="s">
        <v>1988</v>
      </c>
      <c r="B385" s="47" t="s">
        <v>2549</v>
      </c>
      <c r="C385" s="47">
        <f>VLOOKUP(A385,'Updated Medical examination'!A384:J2719,2,FALSE)</f>
        <v>22.99</v>
      </c>
      <c r="D385" s="47">
        <f>VLOOKUP(A385,'Updated Medical examination'!A384:J2719,4,0)</f>
        <v>10.46</v>
      </c>
      <c r="E385" s="47" t="str">
        <f>VLOOKUP(A385,'Updated Medical examination'!A384:J2719,6,0)</f>
        <v>No</v>
      </c>
      <c r="F385" s="47" t="str">
        <f>VLOOKUP(A385,'Updated Medical examination'!A384:J2719,7,0)</f>
        <v>No</v>
      </c>
      <c r="G385" s="47" t="str">
        <f>VLOOKUP(A385,'Updated Medical examination'!A384:J2719,8,0)</f>
        <v>No</v>
      </c>
      <c r="H385" s="47">
        <f>VLOOKUP(A385,'Updated Medical examination'!A384:J2719,9,0)</f>
        <v>3</v>
      </c>
      <c r="I385" s="47" t="str">
        <f>VLOOKUP(A385,'Updated Medical examination'!A384:J2719,10,0)</f>
        <v>Yes</v>
      </c>
      <c r="J385" s="47" t="str">
        <f>VLOOKUP(A385,'Updated Medical examination'!A384:J2719,3,0)</f>
        <v>Healthy Weight</v>
      </c>
      <c r="K385" s="47" t="str">
        <f>VLOOKUP(A385,'Updated Medical examination'!A384:J2719,5,0)</f>
        <v>Above Diabetes</v>
      </c>
      <c r="L385" s="54">
        <v>21366</v>
      </c>
      <c r="M385" s="59">
        <v>27037.91</v>
      </c>
      <c r="N385" s="55" t="s">
        <v>11</v>
      </c>
      <c r="O385" s="55" t="s">
        <v>11</v>
      </c>
      <c r="P385" s="55" t="s">
        <v>13</v>
      </c>
      <c r="Q385" s="55">
        <v>64</v>
      </c>
    </row>
    <row r="386" spans="1:17" ht="16.5" thickBot="1" x14ac:dyDescent="0.3">
      <c r="A386" s="58" t="s">
        <v>1987</v>
      </c>
      <c r="B386" s="47" t="s">
        <v>3106</v>
      </c>
      <c r="C386" s="47">
        <f>VLOOKUP(A386,'Updated Medical examination'!A385:J2720,2,FALSE)</f>
        <v>31.46</v>
      </c>
      <c r="D386" s="47">
        <f>VLOOKUP(A386,'Updated Medical examination'!A385:J2720,4,0)</f>
        <v>7.39</v>
      </c>
      <c r="E386" s="47" t="str">
        <f>VLOOKUP(A386,'Updated Medical examination'!A385:J2720,6,0)</f>
        <v>No</v>
      </c>
      <c r="F386" s="47" t="str">
        <f>VLOOKUP(A386,'Updated Medical examination'!A385:J2720,7,0)</f>
        <v>No</v>
      </c>
      <c r="G386" s="47" t="str">
        <f>VLOOKUP(A386,'Updated Medical examination'!A385:J2720,8,0)</f>
        <v>No</v>
      </c>
      <c r="H386" s="47">
        <f>VLOOKUP(A386,'Updated Medical examination'!A385:J2720,9,0)</f>
        <v>0</v>
      </c>
      <c r="I386" s="47" t="str">
        <f>VLOOKUP(A386,'Updated Medical examination'!A385:J2720,10,0)</f>
        <v>No</v>
      </c>
      <c r="J386" s="47" t="str">
        <f>VLOOKUP(A386,'Updated Medical examination'!A385:J2720,3,0)</f>
        <v>Obesity</v>
      </c>
      <c r="K386" s="47" t="str">
        <f>VLOOKUP(A386,'Updated Medical examination'!A385:J2720,5,0)</f>
        <v>Above Diabetes</v>
      </c>
      <c r="L386" s="54">
        <v>22106</v>
      </c>
      <c r="M386" s="59">
        <v>27000.98</v>
      </c>
      <c r="N386" s="55" t="s">
        <v>11</v>
      </c>
      <c r="O386" s="55" t="s">
        <v>11</v>
      </c>
      <c r="P386" s="55" t="s">
        <v>13</v>
      </c>
      <c r="Q386" s="55">
        <v>62</v>
      </c>
    </row>
    <row r="387" spans="1:17" ht="16.5" thickBot="1" x14ac:dyDescent="0.3">
      <c r="A387" s="58" t="s">
        <v>1986</v>
      </c>
      <c r="B387" s="47" t="s">
        <v>3108</v>
      </c>
      <c r="C387" s="47">
        <f>VLOOKUP(A387,'Updated Medical examination'!A386:J2721,2,FALSE)</f>
        <v>30.86</v>
      </c>
      <c r="D387" s="47">
        <f>VLOOKUP(A387,'Updated Medical examination'!A386:J2721,4,0)</f>
        <v>6.18</v>
      </c>
      <c r="E387" s="47" t="str">
        <f>VLOOKUP(A387,'Updated Medical examination'!A386:J2721,6,0)</f>
        <v>No</v>
      </c>
      <c r="F387" s="47" t="str">
        <f>VLOOKUP(A387,'Updated Medical examination'!A386:J2721,7,0)</f>
        <v>yes</v>
      </c>
      <c r="G387" s="47" t="str">
        <f>VLOOKUP(A387,'Updated Medical examination'!A386:J2721,8,0)</f>
        <v>No</v>
      </c>
      <c r="H387" s="47">
        <f>VLOOKUP(A387,'Updated Medical examination'!A386:J2721,9,0)</f>
        <v>2</v>
      </c>
      <c r="I387" s="47" t="str">
        <f>VLOOKUP(A387,'Updated Medical examination'!A386:J2721,10,0)</f>
        <v>Yes</v>
      </c>
      <c r="J387" s="47" t="str">
        <f>VLOOKUP(A387,'Updated Medical examination'!A386:J2721,3,0)</f>
        <v>Obesity</v>
      </c>
      <c r="K387" s="47" t="str">
        <f>VLOOKUP(A387,'Updated Medical examination'!A386:J2721,5,0)</f>
        <v>Prediabetes</v>
      </c>
      <c r="L387" s="54">
        <v>36839</v>
      </c>
      <c r="M387" s="59">
        <v>26936.98</v>
      </c>
      <c r="N387" s="55" t="s">
        <v>11</v>
      </c>
      <c r="O387" s="55" t="s">
        <v>12</v>
      </c>
      <c r="P387" s="55" t="s">
        <v>42</v>
      </c>
      <c r="Q387" s="55">
        <v>22</v>
      </c>
    </row>
    <row r="388" spans="1:17" ht="16.5" thickBot="1" x14ac:dyDescent="0.3">
      <c r="A388" s="58" t="s">
        <v>1985</v>
      </c>
      <c r="B388" s="47" t="s">
        <v>3110</v>
      </c>
      <c r="C388" s="47">
        <f>VLOOKUP(A388,'Updated Medical examination'!A387:J2722,2,FALSE)</f>
        <v>31.96</v>
      </c>
      <c r="D388" s="47">
        <f>VLOOKUP(A388,'Updated Medical examination'!A387:J2722,4,0)</f>
        <v>8.86</v>
      </c>
      <c r="E388" s="47" t="str">
        <f>VLOOKUP(A388,'Updated Medical examination'!A387:J2722,6,0)</f>
        <v>No</v>
      </c>
      <c r="F388" s="47" t="str">
        <f>VLOOKUP(A388,'Updated Medical examination'!A387:J2722,7,0)</f>
        <v>No</v>
      </c>
      <c r="G388" s="47" t="str">
        <f>VLOOKUP(A388,'Updated Medical examination'!A387:J2722,8,0)</f>
        <v>No</v>
      </c>
      <c r="H388" s="47">
        <f>VLOOKUP(A388,'Updated Medical examination'!A387:J2722,9,0)</f>
        <v>0</v>
      </c>
      <c r="I388" s="47" t="str">
        <f>VLOOKUP(A388,'Updated Medical examination'!A387:J2722,10,0)</f>
        <v>Yes</v>
      </c>
      <c r="J388" s="47" t="str">
        <f>VLOOKUP(A388,'Updated Medical examination'!A387:J2722,3,0)</f>
        <v>Obesity</v>
      </c>
      <c r="K388" s="47" t="str">
        <f>VLOOKUP(A388,'Updated Medical examination'!A387:J2722,5,0)</f>
        <v>Above Diabetes</v>
      </c>
      <c r="L388" s="54">
        <v>37424</v>
      </c>
      <c r="M388" s="59">
        <v>26927.69</v>
      </c>
      <c r="N388" s="55" t="s">
        <v>11</v>
      </c>
      <c r="O388" s="55" t="s">
        <v>11</v>
      </c>
      <c r="P388" s="55" t="s">
        <v>42</v>
      </c>
      <c r="Q388" s="55">
        <v>20</v>
      </c>
    </row>
    <row r="389" spans="1:17" ht="16.5" thickBot="1" x14ac:dyDescent="0.3">
      <c r="A389" s="58" t="s">
        <v>1984</v>
      </c>
      <c r="B389" s="47" t="s">
        <v>3112</v>
      </c>
      <c r="C389" s="47">
        <f>VLOOKUP(A389,'Updated Medical examination'!A388:J2723,2,FALSE)</f>
        <v>23.76</v>
      </c>
      <c r="D389" s="47">
        <f>VLOOKUP(A389,'Updated Medical examination'!A388:J2723,4,0)</f>
        <v>10.96</v>
      </c>
      <c r="E389" s="47" t="str">
        <f>VLOOKUP(A389,'Updated Medical examination'!A388:J2723,6,0)</f>
        <v>No</v>
      </c>
      <c r="F389" s="47" t="str">
        <f>VLOOKUP(A389,'Updated Medical examination'!A388:J2723,7,0)</f>
        <v>No</v>
      </c>
      <c r="G389" s="47" t="str">
        <f>VLOOKUP(A389,'Updated Medical examination'!A388:J2723,8,0)</f>
        <v>No</v>
      </c>
      <c r="H389" s="47">
        <f>VLOOKUP(A389,'Updated Medical examination'!A388:J2723,9,0)</f>
        <v>3</v>
      </c>
      <c r="I389" s="47" t="str">
        <f>VLOOKUP(A389,'Updated Medical examination'!A388:J2723,10,0)</f>
        <v>Yes</v>
      </c>
      <c r="J389" s="47" t="str">
        <f>VLOOKUP(A389,'Updated Medical examination'!A388:J2723,3,0)</f>
        <v>Healthy Weight</v>
      </c>
      <c r="K389" s="47" t="str">
        <f>VLOOKUP(A389,'Updated Medical examination'!A388:J2723,5,0)</f>
        <v>Above Diabetes</v>
      </c>
      <c r="L389" s="54">
        <v>21544</v>
      </c>
      <c r="M389" s="59">
        <v>26926.51</v>
      </c>
      <c r="N389" s="55" t="s">
        <v>11</v>
      </c>
      <c r="O389" s="55" t="s">
        <v>16</v>
      </c>
      <c r="P389" s="55" t="s">
        <v>13</v>
      </c>
      <c r="Q389" s="55">
        <v>64</v>
      </c>
    </row>
    <row r="390" spans="1:17" ht="16.5" thickBot="1" x14ac:dyDescent="0.3">
      <c r="A390" s="58" t="s">
        <v>1983</v>
      </c>
      <c r="B390" s="47" t="s">
        <v>2977</v>
      </c>
      <c r="C390" s="47">
        <f>VLOOKUP(A390,'Updated Medical examination'!A389:J2724,2,FALSE)</f>
        <v>19.38</v>
      </c>
      <c r="D390" s="47">
        <f>VLOOKUP(A390,'Updated Medical examination'!A389:J2724,4,0)</f>
        <v>6.28</v>
      </c>
      <c r="E390" s="47" t="str">
        <f>VLOOKUP(A390,'Updated Medical examination'!A389:J2724,6,0)</f>
        <v>No</v>
      </c>
      <c r="F390" s="47" t="str">
        <f>VLOOKUP(A390,'Updated Medical examination'!A389:J2724,7,0)</f>
        <v>No</v>
      </c>
      <c r="G390" s="47" t="str">
        <f>VLOOKUP(A390,'Updated Medical examination'!A389:J2724,8,0)</f>
        <v>No</v>
      </c>
      <c r="H390" s="47">
        <f>VLOOKUP(A390,'Updated Medical examination'!A389:J2724,9,0)</f>
        <v>0</v>
      </c>
      <c r="I390" s="47" t="str">
        <f>VLOOKUP(A390,'Updated Medical examination'!A389:J2724,10,0)</f>
        <v>Yes</v>
      </c>
      <c r="J390" s="47" t="str">
        <f>VLOOKUP(A390,'Updated Medical examination'!A389:J2724,3,0)</f>
        <v>Healthy Weight</v>
      </c>
      <c r="K390" s="47" t="str">
        <f>VLOOKUP(A390,'Updated Medical examination'!A389:J2724,5,0)</f>
        <v>Prediabetes</v>
      </c>
      <c r="L390" s="54">
        <v>33472</v>
      </c>
      <c r="M390" s="59">
        <v>26912.560000000001</v>
      </c>
      <c r="N390" s="55" t="s">
        <v>11</v>
      </c>
      <c r="O390" s="55" t="s">
        <v>11</v>
      </c>
      <c r="P390" s="55" t="s">
        <v>42</v>
      </c>
      <c r="Q390" s="55">
        <v>31</v>
      </c>
    </row>
    <row r="391" spans="1:17" ht="16.5" thickBot="1" x14ac:dyDescent="0.3">
      <c r="A391" s="58" t="s">
        <v>1982</v>
      </c>
      <c r="B391" s="47" t="s">
        <v>3115</v>
      </c>
      <c r="C391" s="47">
        <f>VLOOKUP(A391,'Updated Medical examination'!A390:J2725,2,FALSE)</f>
        <v>16.21</v>
      </c>
      <c r="D391" s="47">
        <f>VLOOKUP(A391,'Updated Medical examination'!A390:J2725,4,0)</f>
        <v>6.29</v>
      </c>
      <c r="E391" s="47" t="str">
        <f>VLOOKUP(A391,'Updated Medical examination'!A390:J2725,6,0)</f>
        <v>Yes</v>
      </c>
      <c r="F391" s="47" t="str">
        <f>VLOOKUP(A391,'Updated Medical examination'!A390:J2725,7,0)</f>
        <v>No</v>
      </c>
      <c r="G391" s="47" t="str">
        <f>VLOOKUP(A391,'Updated Medical examination'!A390:J2725,8,0)</f>
        <v>No</v>
      </c>
      <c r="H391" s="47">
        <f>VLOOKUP(A391,'Updated Medical examination'!A390:J2725,9,0)</f>
        <v>1</v>
      </c>
      <c r="I391" s="47" t="str">
        <f>VLOOKUP(A391,'Updated Medical examination'!A390:J2725,10,0)</f>
        <v>Yes</v>
      </c>
      <c r="J391" s="47" t="str">
        <f>VLOOKUP(A391,'Updated Medical examination'!A390:J2725,3,0)</f>
        <v>Under Weight</v>
      </c>
      <c r="K391" s="47" t="str">
        <f>VLOOKUP(A391,'Updated Medical examination'!A390:J2725,5,0)</f>
        <v>Prediabetes</v>
      </c>
      <c r="L391" s="54">
        <v>32346</v>
      </c>
      <c r="M391" s="59">
        <v>26607.89</v>
      </c>
      <c r="N391" s="55" t="s">
        <v>11</v>
      </c>
      <c r="O391" s="55" t="s">
        <v>16</v>
      </c>
      <c r="P391" s="55" t="s">
        <v>42</v>
      </c>
      <c r="Q391" s="55">
        <v>34</v>
      </c>
    </row>
    <row r="392" spans="1:17" ht="16.5" thickBot="1" x14ac:dyDescent="0.3">
      <c r="A392" s="58" t="s">
        <v>1981</v>
      </c>
      <c r="B392" s="47" t="s">
        <v>3117</v>
      </c>
      <c r="C392" s="47">
        <f>VLOOKUP(A392,'Updated Medical examination'!A391:J2726,2,FALSE)</f>
        <v>32.54</v>
      </c>
      <c r="D392" s="47">
        <f>VLOOKUP(A392,'Updated Medical examination'!A391:J2726,4,0)</f>
        <v>4.0199999999999996</v>
      </c>
      <c r="E392" s="47" t="str">
        <f>VLOOKUP(A392,'Updated Medical examination'!A391:J2726,6,0)</f>
        <v>No</v>
      </c>
      <c r="F392" s="47" t="str">
        <f>VLOOKUP(A392,'Updated Medical examination'!A391:J2726,7,0)</f>
        <v>yes</v>
      </c>
      <c r="G392" s="47" t="str">
        <f>VLOOKUP(A392,'Updated Medical examination'!A391:J2726,8,0)</f>
        <v>No</v>
      </c>
      <c r="H392" s="47">
        <f>VLOOKUP(A392,'Updated Medical examination'!A391:J2726,9,0)</f>
        <v>1</v>
      </c>
      <c r="I392" s="47" t="str">
        <f>VLOOKUP(A392,'Updated Medical examination'!A391:J2726,10,0)</f>
        <v>Yes</v>
      </c>
      <c r="J392" s="47" t="str">
        <f>VLOOKUP(A392,'Updated Medical examination'!A391:J2726,3,0)</f>
        <v>Obesity</v>
      </c>
      <c r="K392" s="47" t="str">
        <f>VLOOKUP(A392,'Updated Medical examination'!A391:J2726,5,0)</f>
        <v>Normal</v>
      </c>
      <c r="L392" s="54">
        <v>38235</v>
      </c>
      <c r="M392" s="59">
        <v>26479.4</v>
      </c>
      <c r="N392" s="55" t="s">
        <v>11</v>
      </c>
      <c r="O392" s="55" t="s">
        <v>11</v>
      </c>
      <c r="P392" s="55" t="s">
        <v>42</v>
      </c>
      <c r="Q392" s="55">
        <v>18</v>
      </c>
    </row>
    <row r="393" spans="1:17" ht="16.5" thickBot="1" x14ac:dyDescent="0.3">
      <c r="A393" s="58" t="s">
        <v>1980</v>
      </c>
      <c r="B393" s="47" t="s">
        <v>2496</v>
      </c>
      <c r="C393" s="47">
        <f>VLOOKUP(A393,'Updated Medical examination'!A392:J2727,2,FALSE)</f>
        <v>36.765000000000001</v>
      </c>
      <c r="D393" s="47">
        <f>VLOOKUP(A393,'Updated Medical examination'!A392:J2727,4,0)</f>
        <v>11.95</v>
      </c>
      <c r="E393" s="47" t="str">
        <f>VLOOKUP(A393,'Updated Medical examination'!A392:J2727,6,0)</f>
        <v>Yes</v>
      </c>
      <c r="F393" s="47" t="str">
        <f>VLOOKUP(A393,'Updated Medical examination'!A392:J2727,7,0)</f>
        <v>No</v>
      </c>
      <c r="G393" s="47" t="str">
        <f>VLOOKUP(A393,'Updated Medical examination'!A392:J2727,8,0)</f>
        <v>No</v>
      </c>
      <c r="H393" s="47">
        <f>VLOOKUP(A393,'Updated Medical examination'!A392:J2727,9,0)</f>
        <v>2</v>
      </c>
      <c r="I393" s="47" t="str">
        <f>VLOOKUP(A393,'Updated Medical examination'!A392:J2727,10,0)</f>
        <v>No</v>
      </c>
      <c r="J393" s="47" t="str">
        <f>VLOOKUP(A393,'Updated Medical examination'!A392:J2727,3,0)</f>
        <v>Obesity</v>
      </c>
      <c r="K393" s="47" t="str">
        <f>VLOOKUP(A393,'Updated Medical examination'!A392:J2727,5,0)</f>
        <v>Above Diabetes</v>
      </c>
      <c r="L393" s="54">
        <v>25807</v>
      </c>
      <c r="M393" s="59">
        <v>26467.1</v>
      </c>
      <c r="N393" s="55" t="s">
        <v>11</v>
      </c>
      <c r="O393" s="55" t="s">
        <v>12</v>
      </c>
      <c r="P393" s="55" t="s">
        <v>23</v>
      </c>
      <c r="Q393" s="55">
        <v>52</v>
      </c>
    </row>
    <row r="394" spans="1:17" ht="16.5" thickBot="1" x14ac:dyDescent="0.3">
      <c r="A394" s="58" t="s">
        <v>1979</v>
      </c>
      <c r="B394" s="47" t="s">
        <v>3120</v>
      </c>
      <c r="C394" s="47">
        <f>VLOOKUP(A394,'Updated Medical examination'!A393:J2728,2,FALSE)</f>
        <v>35.909999999999997</v>
      </c>
      <c r="D394" s="47">
        <f>VLOOKUP(A394,'Updated Medical examination'!A393:J2728,4,0)</f>
        <v>8.7100000000000009</v>
      </c>
      <c r="E394" s="47" t="str">
        <f>VLOOKUP(A394,'Updated Medical examination'!A393:J2728,6,0)</f>
        <v>No</v>
      </c>
      <c r="F394" s="47" t="str">
        <f>VLOOKUP(A394,'Updated Medical examination'!A393:J2728,7,0)</f>
        <v>No</v>
      </c>
      <c r="G394" s="47" t="str">
        <f>VLOOKUP(A394,'Updated Medical examination'!A393:J2728,8,0)</f>
        <v>No</v>
      </c>
      <c r="H394" s="47">
        <f>VLOOKUP(A394,'Updated Medical examination'!A393:J2728,9,0)</f>
        <v>0</v>
      </c>
      <c r="I394" s="47" t="str">
        <f>VLOOKUP(A394,'Updated Medical examination'!A393:J2728,10,0)</f>
        <v>No</v>
      </c>
      <c r="J394" s="47" t="str">
        <f>VLOOKUP(A394,'Updated Medical examination'!A393:J2728,3,0)</f>
        <v>Obesity</v>
      </c>
      <c r="K394" s="47" t="str">
        <f>VLOOKUP(A394,'Updated Medical examination'!A393:J2728,5,0)</f>
        <v>Above Diabetes</v>
      </c>
      <c r="L394" s="54">
        <v>27293</v>
      </c>
      <c r="M394" s="59">
        <v>26392.26</v>
      </c>
      <c r="N394" s="55" t="s">
        <v>11</v>
      </c>
      <c r="O394" s="55" t="s">
        <v>11</v>
      </c>
      <c r="P394" s="55" t="s">
        <v>247</v>
      </c>
      <c r="Q394" s="55">
        <v>48</v>
      </c>
    </row>
    <row r="395" spans="1:17" ht="16.5" thickBot="1" x14ac:dyDescent="0.3">
      <c r="A395" s="58" t="s">
        <v>1978</v>
      </c>
      <c r="B395" s="47" t="s">
        <v>3121</v>
      </c>
      <c r="C395" s="47">
        <f>VLOOKUP(A395,'Updated Medical examination'!A394:J2729,2,FALSE)</f>
        <v>32.06</v>
      </c>
      <c r="D395" s="47">
        <f>VLOOKUP(A395,'Updated Medical examination'!A394:J2729,4,0)</f>
        <v>4.67</v>
      </c>
      <c r="E395" s="47" t="str">
        <f>VLOOKUP(A395,'Updated Medical examination'!A394:J2729,6,0)</f>
        <v>No</v>
      </c>
      <c r="F395" s="47" t="str">
        <f>VLOOKUP(A395,'Updated Medical examination'!A394:J2729,7,0)</f>
        <v>yes</v>
      </c>
      <c r="G395" s="47" t="str">
        <f>VLOOKUP(A395,'Updated Medical examination'!A394:J2729,8,0)</f>
        <v>No</v>
      </c>
      <c r="H395" s="47">
        <f>VLOOKUP(A395,'Updated Medical examination'!A394:J2729,9,0)</f>
        <v>1</v>
      </c>
      <c r="I395" s="47" t="str">
        <f>VLOOKUP(A395,'Updated Medical examination'!A394:J2729,10,0)</f>
        <v>Yes</v>
      </c>
      <c r="J395" s="47" t="str">
        <f>VLOOKUP(A395,'Updated Medical examination'!A394:J2729,3,0)</f>
        <v>Obesity</v>
      </c>
      <c r="K395" s="47" t="str">
        <f>VLOOKUP(A395,'Updated Medical examination'!A394:J2729,5,0)</f>
        <v>Normal</v>
      </c>
      <c r="L395" s="54">
        <v>38326</v>
      </c>
      <c r="M395" s="59">
        <v>26316.59</v>
      </c>
      <c r="N395" s="55" t="s">
        <v>11</v>
      </c>
      <c r="O395" s="55" t="s">
        <v>12</v>
      </c>
      <c r="P395" s="55" t="s">
        <v>42</v>
      </c>
      <c r="Q395" s="55">
        <v>18</v>
      </c>
    </row>
    <row r="396" spans="1:17" ht="16.5" thickBot="1" x14ac:dyDescent="0.3">
      <c r="A396" s="58" t="s">
        <v>1977</v>
      </c>
      <c r="B396" s="47" t="s">
        <v>3123</v>
      </c>
      <c r="C396" s="47">
        <f>VLOOKUP(A396,'Updated Medical examination'!A395:J2730,2,FALSE)</f>
        <v>24.1</v>
      </c>
      <c r="D396" s="47">
        <f>VLOOKUP(A396,'Updated Medical examination'!A395:J2730,4,0)</f>
        <v>11.14</v>
      </c>
      <c r="E396" s="47" t="str">
        <f>VLOOKUP(A396,'Updated Medical examination'!A395:J2730,6,0)</f>
        <v>Yes</v>
      </c>
      <c r="F396" s="47" t="str">
        <f>VLOOKUP(A396,'Updated Medical examination'!A395:J2730,7,0)</f>
        <v>No</v>
      </c>
      <c r="G396" s="47" t="str">
        <f>VLOOKUP(A396,'Updated Medical examination'!A395:J2730,8,0)</f>
        <v>No</v>
      </c>
      <c r="H396" s="47">
        <f>VLOOKUP(A396,'Updated Medical examination'!A395:J2730,9,0)</f>
        <v>1</v>
      </c>
      <c r="I396" s="47" t="str">
        <f>VLOOKUP(A396,'Updated Medical examination'!A395:J2730,10,0)</f>
        <v>No</v>
      </c>
      <c r="J396" s="47" t="str">
        <f>VLOOKUP(A396,'Updated Medical examination'!A395:J2730,3,0)</f>
        <v>Healthy Weight</v>
      </c>
      <c r="K396" s="47" t="str">
        <f>VLOOKUP(A396,'Updated Medical examination'!A395:J2730,5,0)</f>
        <v>Above Diabetes</v>
      </c>
      <c r="L396" s="54">
        <v>27549</v>
      </c>
      <c r="M396" s="59">
        <v>26236.58</v>
      </c>
      <c r="N396" s="55" t="s">
        <v>11</v>
      </c>
      <c r="O396" s="55" t="s">
        <v>16</v>
      </c>
      <c r="P396" s="55" t="s">
        <v>42</v>
      </c>
      <c r="Q396" s="55">
        <v>48</v>
      </c>
    </row>
    <row r="397" spans="1:17" ht="16.5" thickBot="1" x14ac:dyDescent="0.3">
      <c r="A397" s="58" t="s">
        <v>1976</v>
      </c>
      <c r="B397" s="47" t="s">
        <v>3125</v>
      </c>
      <c r="C397" s="47">
        <f>VLOOKUP(A397,'Updated Medical examination'!A396:J2731,2,FALSE)</f>
        <v>27.1</v>
      </c>
      <c r="D397" s="47">
        <f>VLOOKUP(A397,'Updated Medical examination'!A396:J2731,4,0)</f>
        <v>9.0500000000000007</v>
      </c>
      <c r="E397" s="47" t="str">
        <f>VLOOKUP(A397,'Updated Medical examination'!A396:J2731,6,0)</f>
        <v>No</v>
      </c>
      <c r="F397" s="47" t="str">
        <f>VLOOKUP(A397,'Updated Medical examination'!A396:J2731,7,0)</f>
        <v>No</v>
      </c>
      <c r="G397" s="47" t="str">
        <f>VLOOKUP(A397,'Updated Medical examination'!A396:J2731,8,0)</f>
        <v>No</v>
      </c>
      <c r="H397" s="47">
        <f>VLOOKUP(A397,'Updated Medical examination'!A396:J2731,9,0)</f>
        <v>2</v>
      </c>
      <c r="I397" s="47" t="str">
        <f>VLOOKUP(A397,'Updated Medical examination'!A396:J2731,10,0)</f>
        <v>No</v>
      </c>
      <c r="J397" s="47" t="str">
        <f>VLOOKUP(A397,'Updated Medical examination'!A396:J2731,3,0)</f>
        <v>Over Weight</v>
      </c>
      <c r="K397" s="47" t="str">
        <f>VLOOKUP(A397,'Updated Medical examination'!A396:J2731,5,0)</f>
        <v>Above Diabetes</v>
      </c>
      <c r="L397" s="54">
        <v>26852</v>
      </c>
      <c r="M397" s="59">
        <v>26140.36</v>
      </c>
      <c r="N397" s="55" t="s">
        <v>11</v>
      </c>
      <c r="O397" s="55" t="s">
        <v>12</v>
      </c>
      <c r="P397" s="55" t="s">
        <v>42</v>
      </c>
      <c r="Q397" s="55">
        <v>49</v>
      </c>
    </row>
    <row r="398" spans="1:17" ht="16.5" thickBot="1" x14ac:dyDescent="0.3">
      <c r="A398" s="58" t="s">
        <v>1975</v>
      </c>
      <c r="B398" s="47" t="s">
        <v>3127</v>
      </c>
      <c r="C398" s="47">
        <f>VLOOKUP(A398,'Updated Medical examination'!A397:J2732,2,FALSE)</f>
        <v>24.42</v>
      </c>
      <c r="D398" s="47">
        <f>VLOOKUP(A398,'Updated Medical examination'!A397:J2732,4,0)</f>
        <v>11.31</v>
      </c>
      <c r="E398" s="47" t="str">
        <f>VLOOKUP(A398,'Updated Medical examination'!A397:J2732,6,0)</f>
        <v>No</v>
      </c>
      <c r="F398" s="47" t="str">
        <f>VLOOKUP(A398,'Updated Medical examination'!A397:J2732,7,0)</f>
        <v>No</v>
      </c>
      <c r="G398" s="47" t="str">
        <f>VLOOKUP(A398,'Updated Medical examination'!A397:J2732,8,0)</f>
        <v>No</v>
      </c>
      <c r="H398" s="47">
        <f>VLOOKUP(A398,'Updated Medical examination'!A397:J2732,9,0)</f>
        <v>0</v>
      </c>
      <c r="I398" s="47" t="str">
        <f>VLOOKUP(A398,'Updated Medical examination'!A397:J2732,10,0)</f>
        <v>Yes</v>
      </c>
      <c r="J398" s="47" t="str">
        <f>VLOOKUP(A398,'Updated Medical examination'!A397:J2732,3,0)</f>
        <v>Healthy Weight</v>
      </c>
      <c r="K398" s="47" t="str">
        <f>VLOOKUP(A398,'Updated Medical examination'!A397:J2732,5,0)</f>
        <v>Above Diabetes</v>
      </c>
      <c r="L398" s="54">
        <v>37540</v>
      </c>
      <c r="M398" s="59">
        <v>26125.67</v>
      </c>
      <c r="N398" s="55" t="s">
        <v>11</v>
      </c>
      <c r="O398" s="55" t="s">
        <v>16</v>
      </c>
      <c r="P398" s="55" t="s">
        <v>13</v>
      </c>
      <c r="Q398" s="55">
        <v>20</v>
      </c>
    </row>
    <row r="399" spans="1:17" ht="16.5" thickBot="1" x14ac:dyDescent="0.3">
      <c r="A399" s="58" t="s">
        <v>1974</v>
      </c>
      <c r="B399" s="47" t="s">
        <v>3129</v>
      </c>
      <c r="C399" s="47">
        <f>VLOOKUP(A399,'Updated Medical examination'!A398:J2733,2,FALSE)</f>
        <v>26.695</v>
      </c>
      <c r="D399" s="47">
        <f>VLOOKUP(A399,'Updated Medical examination'!A398:J2733,4,0)</f>
        <v>4.68</v>
      </c>
      <c r="E399" s="47" t="str">
        <f>VLOOKUP(A399,'Updated Medical examination'!A398:J2733,6,0)</f>
        <v>Yes</v>
      </c>
      <c r="F399" s="47" t="str">
        <f>VLOOKUP(A399,'Updated Medical examination'!A398:J2733,7,0)</f>
        <v>No</v>
      </c>
      <c r="G399" s="47" t="str">
        <f>VLOOKUP(A399,'Updated Medical examination'!A398:J2733,8,0)</f>
        <v>No</v>
      </c>
      <c r="H399" s="47">
        <f>VLOOKUP(A399,'Updated Medical examination'!A398:J2733,9,0)</f>
        <v>2</v>
      </c>
      <c r="I399" s="47" t="str">
        <f>VLOOKUP(A399,'Updated Medical examination'!A398:J2733,10,0)</f>
        <v>Yes</v>
      </c>
      <c r="J399" s="47" t="str">
        <f>VLOOKUP(A399,'Updated Medical examination'!A398:J2733,3,0)</f>
        <v>Over Weight</v>
      </c>
      <c r="K399" s="47" t="str">
        <f>VLOOKUP(A399,'Updated Medical examination'!A398:J2733,5,0)</f>
        <v>Normal</v>
      </c>
      <c r="L399" s="54">
        <v>24297</v>
      </c>
      <c r="M399" s="59">
        <v>26109.33</v>
      </c>
      <c r="N399" s="55" t="s">
        <v>11</v>
      </c>
      <c r="O399" s="55" t="s">
        <v>12</v>
      </c>
      <c r="P399" s="55" t="s">
        <v>23</v>
      </c>
      <c r="Q399" s="55">
        <v>56</v>
      </c>
    </row>
    <row r="400" spans="1:17" ht="16.5" thickBot="1" x14ac:dyDescent="0.3">
      <c r="A400" s="58" t="s">
        <v>1973</v>
      </c>
      <c r="B400" s="47" t="s">
        <v>2571</v>
      </c>
      <c r="C400" s="47">
        <f>VLOOKUP(A400,'Updated Medical examination'!A399:J2734,2,FALSE)</f>
        <v>27.79</v>
      </c>
      <c r="D400" s="47">
        <f>VLOOKUP(A400,'Updated Medical examination'!A399:J2734,4,0)</f>
        <v>6.05</v>
      </c>
      <c r="E400" s="47" t="str">
        <f>VLOOKUP(A400,'Updated Medical examination'!A399:J2734,6,0)</f>
        <v>Yes</v>
      </c>
      <c r="F400" s="47" t="str">
        <f>VLOOKUP(A400,'Updated Medical examination'!A399:J2734,7,0)</f>
        <v>yes</v>
      </c>
      <c r="G400" s="47" t="str">
        <f>VLOOKUP(A400,'Updated Medical examination'!A399:J2734,8,0)</f>
        <v>No</v>
      </c>
      <c r="H400" s="47">
        <f>VLOOKUP(A400,'Updated Medical examination'!A399:J2734,9,0)</f>
        <v>1</v>
      </c>
      <c r="I400" s="47" t="str">
        <f>VLOOKUP(A400,'Updated Medical examination'!A399:J2734,10,0)</f>
        <v>Yes</v>
      </c>
      <c r="J400" s="47" t="str">
        <f>VLOOKUP(A400,'Updated Medical examination'!A399:J2734,3,0)</f>
        <v>Over Weight</v>
      </c>
      <c r="K400" s="47" t="str">
        <f>VLOOKUP(A400,'Updated Medical examination'!A399:J2734,5,0)</f>
        <v>Prediabetes</v>
      </c>
      <c r="L400" s="54">
        <v>36886</v>
      </c>
      <c r="M400" s="59">
        <v>26026.97</v>
      </c>
      <c r="N400" s="55" t="s">
        <v>11</v>
      </c>
      <c r="O400" s="55" t="s">
        <v>12</v>
      </c>
      <c r="P400" s="55" t="s">
        <v>42</v>
      </c>
      <c r="Q400" s="55">
        <v>22</v>
      </c>
    </row>
    <row r="401" spans="1:17" ht="16.5" thickBot="1" x14ac:dyDescent="0.3">
      <c r="A401" s="58" t="s">
        <v>1972</v>
      </c>
      <c r="B401" s="47" t="s">
        <v>3132</v>
      </c>
      <c r="C401" s="47">
        <f>VLOOKUP(A401,'Updated Medical examination'!A400:J2735,2,FALSE)</f>
        <v>32.68</v>
      </c>
      <c r="D401" s="47">
        <f>VLOOKUP(A401,'Updated Medical examination'!A400:J2735,4,0)</f>
        <v>4.68</v>
      </c>
      <c r="E401" s="47" t="str">
        <f>VLOOKUP(A401,'Updated Medical examination'!A400:J2735,6,0)</f>
        <v>Yes</v>
      </c>
      <c r="F401" s="47" t="str">
        <f>VLOOKUP(A401,'Updated Medical examination'!A400:J2735,7,0)</f>
        <v>No</v>
      </c>
      <c r="G401" s="47" t="str">
        <f>VLOOKUP(A401,'Updated Medical examination'!A400:J2735,8,0)</f>
        <v>No</v>
      </c>
      <c r="H401" s="47">
        <f>VLOOKUP(A401,'Updated Medical examination'!A400:J2735,9,0)</f>
        <v>0</v>
      </c>
      <c r="I401" s="47" t="str">
        <f>VLOOKUP(A401,'Updated Medical examination'!A400:J2735,10,0)</f>
        <v>No</v>
      </c>
      <c r="J401" s="47" t="str">
        <f>VLOOKUP(A401,'Updated Medical examination'!A400:J2735,3,0)</f>
        <v>Obesity</v>
      </c>
      <c r="K401" s="47" t="str">
        <f>VLOOKUP(A401,'Updated Medical examination'!A400:J2735,5,0)</f>
        <v>Normal</v>
      </c>
      <c r="L401" s="54">
        <v>37047</v>
      </c>
      <c r="M401" s="59">
        <v>26018.95</v>
      </c>
      <c r="N401" s="55" t="s">
        <v>11</v>
      </c>
      <c r="O401" s="55" t="s">
        <v>11</v>
      </c>
      <c r="P401" s="55" t="s">
        <v>23</v>
      </c>
      <c r="Q401" s="55">
        <v>22</v>
      </c>
    </row>
    <row r="402" spans="1:17" ht="16.5" thickBot="1" x14ac:dyDescent="0.3">
      <c r="A402" s="58" t="s">
        <v>1971</v>
      </c>
      <c r="B402" s="47" t="s">
        <v>3134</v>
      </c>
      <c r="C402" s="47">
        <f>VLOOKUP(A402,'Updated Medical examination'!A401:J2736,2,FALSE)</f>
        <v>26.4</v>
      </c>
      <c r="D402" s="47">
        <f>VLOOKUP(A402,'Updated Medical examination'!A401:J2736,4,0)</f>
        <v>9.5</v>
      </c>
      <c r="E402" s="47" t="str">
        <f>VLOOKUP(A402,'Updated Medical examination'!A401:J2736,6,0)</f>
        <v>Yes</v>
      </c>
      <c r="F402" s="47" t="str">
        <f>VLOOKUP(A402,'Updated Medical examination'!A401:J2736,7,0)</f>
        <v>No</v>
      </c>
      <c r="G402" s="47" t="str">
        <f>VLOOKUP(A402,'Updated Medical examination'!A401:J2736,8,0)</f>
        <v>No</v>
      </c>
      <c r="H402" s="47">
        <f>VLOOKUP(A402,'Updated Medical examination'!A401:J2736,9,0)</f>
        <v>2</v>
      </c>
      <c r="I402" s="47" t="str">
        <f>VLOOKUP(A402,'Updated Medical examination'!A401:J2736,10,0)</f>
        <v>No</v>
      </c>
      <c r="J402" s="47" t="str">
        <f>VLOOKUP(A402,'Updated Medical examination'!A401:J2736,3,0)</f>
        <v>Over Weight</v>
      </c>
      <c r="K402" s="47" t="str">
        <f>VLOOKUP(A402,'Updated Medical examination'!A401:J2736,5,0)</f>
        <v>Above Diabetes</v>
      </c>
      <c r="L402" s="54">
        <v>25905</v>
      </c>
      <c r="M402" s="59">
        <v>25992.82</v>
      </c>
      <c r="N402" s="55" t="s">
        <v>11</v>
      </c>
      <c r="O402" s="55" t="s">
        <v>11</v>
      </c>
      <c r="P402" s="55" t="s">
        <v>13</v>
      </c>
      <c r="Q402" s="55">
        <v>52</v>
      </c>
    </row>
    <row r="403" spans="1:17" ht="16.5" thickBot="1" x14ac:dyDescent="0.3">
      <c r="A403" s="58" t="s">
        <v>1970</v>
      </c>
      <c r="B403" s="47" t="s">
        <v>3136</v>
      </c>
      <c r="C403" s="47">
        <f>VLOOKUP(A403,'Updated Medical examination'!A402:J2737,2,FALSE)</f>
        <v>23.655000000000001</v>
      </c>
      <c r="D403" s="47">
        <f>VLOOKUP(A403,'Updated Medical examination'!A402:J2737,4,0)</f>
        <v>10.84</v>
      </c>
      <c r="E403" s="47" t="str">
        <f>VLOOKUP(A403,'Updated Medical examination'!A402:J2737,6,0)</f>
        <v>Yes</v>
      </c>
      <c r="F403" s="47" t="str">
        <f>VLOOKUP(A403,'Updated Medical examination'!A402:J2737,7,0)</f>
        <v>No</v>
      </c>
      <c r="G403" s="47" t="str">
        <f>VLOOKUP(A403,'Updated Medical examination'!A402:J2737,8,0)</f>
        <v>Yes</v>
      </c>
      <c r="H403" s="47">
        <f>VLOOKUP(A403,'Updated Medical examination'!A402:J2737,9,0)</f>
        <v>1</v>
      </c>
      <c r="I403" s="47" t="str">
        <f>VLOOKUP(A403,'Updated Medical examination'!A402:J2737,10,0)</f>
        <v>Yes</v>
      </c>
      <c r="J403" s="47" t="str">
        <f>VLOOKUP(A403,'Updated Medical examination'!A402:J2737,3,0)</f>
        <v>Healthy Weight</v>
      </c>
      <c r="K403" s="47" t="str">
        <f>VLOOKUP(A403,'Updated Medical examination'!A402:J2737,5,0)</f>
        <v>Above Diabetes</v>
      </c>
      <c r="L403" s="54">
        <v>23244</v>
      </c>
      <c r="M403" s="59">
        <v>25678.78</v>
      </c>
      <c r="N403" s="55" t="s">
        <v>11</v>
      </c>
      <c r="O403" s="55" t="s">
        <v>12</v>
      </c>
      <c r="P403" s="55" t="s">
        <v>23</v>
      </c>
      <c r="Q403" s="55">
        <v>59</v>
      </c>
    </row>
    <row r="404" spans="1:17" ht="16.5" thickBot="1" x14ac:dyDescent="0.3">
      <c r="A404" s="58" t="s">
        <v>1969</v>
      </c>
      <c r="B404" s="47" t="s">
        <v>3138</v>
      </c>
      <c r="C404" s="47">
        <f>VLOOKUP(A404,'Updated Medical examination'!A403:J2738,2,FALSE)</f>
        <v>27.36</v>
      </c>
      <c r="D404" s="47">
        <f>VLOOKUP(A404,'Updated Medical examination'!A403:J2738,4,0)</f>
        <v>5.88</v>
      </c>
      <c r="E404" s="47" t="str">
        <f>VLOOKUP(A404,'Updated Medical examination'!A403:J2738,6,0)</f>
        <v>No</v>
      </c>
      <c r="F404" s="47" t="str">
        <f>VLOOKUP(A404,'Updated Medical examination'!A403:J2738,7,0)</f>
        <v>No</v>
      </c>
      <c r="G404" s="47" t="str">
        <f>VLOOKUP(A404,'Updated Medical examination'!A403:J2738,8,0)</f>
        <v>No</v>
      </c>
      <c r="H404" s="47">
        <f>VLOOKUP(A404,'Updated Medical examination'!A403:J2738,9,0)</f>
        <v>2</v>
      </c>
      <c r="I404" s="47" t="str">
        <f>VLOOKUP(A404,'Updated Medical examination'!A403:J2738,10,0)</f>
        <v>No</v>
      </c>
      <c r="J404" s="47" t="str">
        <f>VLOOKUP(A404,'Updated Medical examination'!A403:J2738,3,0)</f>
        <v>Over Weight</v>
      </c>
      <c r="K404" s="47" t="str">
        <f>VLOOKUP(A404,'Updated Medical examination'!A403:J2738,5,0)</f>
        <v>Prediabetes</v>
      </c>
      <c r="L404" s="54">
        <v>26497</v>
      </c>
      <c r="M404" s="59">
        <v>25656.58</v>
      </c>
      <c r="N404" s="55" t="s">
        <v>11</v>
      </c>
      <c r="O404" s="55" t="s">
        <v>12</v>
      </c>
      <c r="P404" s="55" t="s">
        <v>247</v>
      </c>
      <c r="Q404" s="55">
        <v>50</v>
      </c>
    </row>
    <row r="405" spans="1:17" ht="16.5" thickBot="1" x14ac:dyDescent="0.3">
      <c r="A405" s="58" t="s">
        <v>1968</v>
      </c>
      <c r="B405" s="47" t="s">
        <v>3140</v>
      </c>
      <c r="C405" s="47">
        <f>VLOOKUP(A405,'Updated Medical examination'!A404:J2739,2,FALSE)</f>
        <v>27.82</v>
      </c>
      <c r="D405" s="47">
        <f>VLOOKUP(A405,'Updated Medical examination'!A404:J2739,4,0)</f>
        <v>5.24</v>
      </c>
      <c r="E405" s="47" t="str">
        <f>VLOOKUP(A405,'Updated Medical examination'!A404:J2739,6,0)</f>
        <v>Yes</v>
      </c>
      <c r="F405" s="47" t="str">
        <f>VLOOKUP(A405,'Updated Medical examination'!A404:J2739,7,0)</f>
        <v>No</v>
      </c>
      <c r="G405" s="47" t="str">
        <f>VLOOKUP(A405,'Updated Medical examination'!A404:J2739,8,0)</f>
        <v>No</v>
      </c>
      <c r="H405" s="47">
        <f>VLOOKUP(A405,'Updated Medical examination'!A404:J2739,9,0)</f>
        <v>0</v>
      </c>
      <c r="I405" s="47" t="str">
        <f>VLOOKUP(A405,'Updated Medical examination'!A404:J2739,10,0)</f>
        <v>Yes</v>
      </c>
      <c r="J405" s="47" t="str">
        <f>VLOOKUP(A405,'Updated Medical examination'!A404:J2739,3,0)</f>
        <v>Over Weight</v>
      </c>
      <c r="K405" s="47" t="str">
        <f>VLOOKUP(A405,'Updated Medical examination'!A404:J2739,5,0)</f>
        <v>Normal</v>
      </c>
      <c r="L405" s="54">
        <v>37105</v>
      </c>
      <c r="M405" s="59">
        <v>25648.98</v>
      </c>
      <c r="N405" s="55" t="s">
        <v>11</v>
      </c>
      <c r="O405" s="55" t="s">
        <v>16</v>
      </c>
      <c r="P405" s="55" t="s">
        <v>42</v>
      </c>
      <c r="Q405" s="55">
        <v>21</v>
      </c>
    </row>
    <row r="406" spans="1:17" ht="16.5" thickBot="1" x14ac:dyDescent="0.3">
      <c r="A406" s="58" t="s">
        <v>1967</v>
      </c>
      <c r="B406" s="47" t="s">
        <v>3142</v>
      </c>
      <c r="C406" s="47">
        <f>VLOOKUP(A406,'Updated Medical examination'!A405:J2740,2,FALSE)</f>
        <v>25.46</v>
      </c>
      <c r="D406" s="47">
        <f>VLOOKUP(A406,'Updated Medical examination'!A405:J2740,4,0)</f>
        <v>11.75</v>
      </c>
      <c r="E406" s="47" t="str">
        <f>VLOOKUP(A406,'Updated Medical examination'!A405:J2740,6,0)</f>
        <v>No</v>
      </c>
      <c r="F406" s="47" t="str">
        <f>VLOOKUP(A406,'Updated Medical examination'!A405:J2740,7,0)</f>
        <v>No</v>
      </c>
      <c r="G406" s="47" t="str">
        <f>VLOOKUP(A406,'Updated Medical examination'!A405:J2740,8,0)</f>
        <v>No</v>
      </c>
      <c r="H406" s="47">
        <f>VLOOKUP(A406,'Updated Medical examination'!A405:J2740,9,0)</f>
        <v>0</v>
      </c>
      <c r="I406" s="47" t="str">
        <f>VLOOKUP(A406,'Updated Medical examination'!A405:J2740,10,0)</f>
        <v>No</v>
      </c>
      <c r="J406" s="47" t="str">
        <f>VLOOKUP(A406,'Updated Medical examination'!A405:J2740,3,0)</f>
        <v>Over Weight</v>
      </c>
      <c r="K406" s="47" t="str">
        <f>VLOOKUP(A406,'Updated Medical examination'!A405:J2740,5,0)</f>
        <v>Above Diabetes</v>
      </c>
      <c r="L406" s="54">
        <v>25183</v>
      </c>
      <c r="M406" s="59">
        <v>25517.11</v>
      </c>
      <c r="N406" s="55" t="s">
        <v>11</v>
      </c>
      <c r="O406" s="55" t="s">
        <v>12</v>
      </c>
      <c r="P406" s="55" t="s">
        <v>356</v>
      </c>
      <c r="Q406" s="55">
        <v>54</v>
      </c>
    </row>
    <row r="407" spans="1:17" ht="16.5" thickBot="1" x14ac:dyDescent="0.3">
      <c r="A407" s="58" t="s">
        <v>1966</v>
      </c>
      <c r="B407" s="47" t="s">
        <v>3144</v>
      </c>
      <c r="C407" s="47">
        <f>VLOOKUP(A407,'Updated Medical examination'!A406:J2741,2,FALSE)</f>
        <v>25.1</v>
      </c>
      <c r="D407" s="47">
        <f>VLOOKUP(A407,'Updated Medical examination'!A406:J2741,4,0)</f>
        <v>6.97</v>
      </c>
      <c r="E407" s="47" t="str">
        <f>VLOOKUP(A407,'Updated Medical examination'!A406:J2741,6,0)</f>
        <v>No</v>
      </c>
      <c r="F407" s="47" t="str">
        <f>VLOOKUP(A407,'Updated Medical examination'!A406:J2741,7,0)</f>
        <v>No</v>
      </c>
      <c r="G407" s="47" t="str">
        <f>VLOOKUP(A407,'Updated Medical examination'!A406:J2741,8,0)</f>
        <v>No</v>
      </c>
      <c r="H407" s="47">
        <f>VLOOKUP(A407,'Updated Medical examination'!A406:J2741,9,0)</f>
        <v>0</v>
      </c>
      <c r="I407" s="47" t="str">
        <f>VLOOKUP(A407,'Updated Medical examination'!A406:J2741,10,0)</f>
        <v>Yes</v>
      </c>
      <c r="J407" s="47" t="str">
        <f>VLOOKUP(A407,'Updated Medical examination'!A406:J2741,3,0)</f>
        <v>Over Weight</v>
      </c>
      <c r="K407" s="47" t="str">
        <f>VLOOKUP(A407,'Updated Medical examination'!A406:J2741,5,0)</f>
        <v>Above Diabetes</v>
      </c>
      <c r="L407" s="54">
        <v>25072</v>
      </c>
      <c r="M407" s="59">
        <v>25382.3</v>
      </c>
      <c r="N407" s="55" t="s">
        <v>11</v>
      </c>
      <c r="O407" s="55" t="s">
        <v>11</v>
      </c>
      <c r="P407" s="55" t="s">
        <v>42</v>
      </c>
      <c r="Q407" s="55">
        <v>54</v>
      </c>
    </row>
    <row r="408" spans="1:17" ht="16.5" thickBot="1" x14ac:dyDescent="0.3">
      <c r="A408" s="58" t="s">
        <v>1965</v>
      </c>
      <c r="B408" s="47" t="s">
        <v>3146</v>
      </c>
      <c r="C408" s="47">
        <f>VLOOKUP(A408,'Updated Medical examination'!A407:J2742,2,FALSE)</f>
        <v>32.11</v>
      </c>
      <c r="D408" s="47">
        <f>VLOOKUP(A408,'Updated Medical examination'!A407:J2742,4,0)</f>
        <v>4.76</v>
      </c>
      <c r="E408" s="47" t="str">
        <f>VLOOKUP(A408,'Updated Medical examination'!A407:J2742,6,0)</f>
        <v>No</v>
      </c>
      <c r="F408" s="47" t="str">
        <f>VLOOKUP(A408,'Updated Medical examination'!A407:J2742,7,0)</f>
        <v>No</v>
      </c>
      <c r="G408" s="47" t="str">
        <f>VLOOKUP(A408,'Updated Medical examination'!A407:J2742,8,0)</f>
        <v>No</v>
      </c>
      <c r="H408" s="47">
        <f>VLOOKUP(A408,'Updated Medical examination'!A407:J2742,9,0)</f>
        <v>2</v>
      </c>
      <c r="I408" s="47" t="str">
        <f>VLOOKUP(A408,'Updated Medical examination'!A407:J2742,10,0)</f>
        <v>No</v>
      </c>
      <c r="J408" s="47" t="str">
        <f>VLOOKUP(A408,'Updated Medical examination'!A407:J2742,3,0)</f>
        <v>Obesity</v>
      </c>
      <c r="K408" s="47" t="str">
        <f>VLOOKUP(A408,'Updated Medical examination'!A407:J2742,5,0)</f>
        <v>Normal</v>
      </c>
      <c r="L408" s="54">
        <v>26568</v>
      </c>
      <c r="M408" s="59">
        <v>25333.33</v>
      </c>
      <c r="N408" s="55" t="s">
        <v>11</v>
      </c>
      <c r="O408" s="55" t="s">
        <v>11</v>
      </c>
      <c r="P408" s="55" t="s">
        <v>356</v>
      </c>
      <c r="Q408" s="55">
        <v>50</v>
      </c>
    </row>
    <row r="409" spans="1:17" ht="16.5" thickBot="1" x14ac:dyDescent="0.3">
      <c r="A409" s="58" t="s">
        <v>1964</v>
      </c>
      <c r="B409" s="47" t="s">
        <v>3148</v>
      </c>
      <c r="C409" s="47">
        <f>VLOOKUP(A409,'Updated Medical examination'!A408:J2743,2,FALSE)</f>
        <v>29.8</v>
      </c>
      <c r="D409" s="47">
        <f>VLOOKUP(A409,'Updated Medical examination'!A408:J2743,4,0)</f>
        <v>8.24</v>
      </c>
      <c r="E409" s="47" t="str">
        <f>VLOOKUP(A409,'Updated Medical examination'!A408:J2743,6,0)</f>
        <v>Yes</v>
      </c>
      <c r="F409" s="47" t="str">
        <f>VLOOKUP(A409,'Updated Medical examination'!A408:J2743,7,0)</f>
        <v>No</v>
      </c>
      <c r="G409" s="47" t="str">
        <f>VLOOKUP(A409,'Updated Medical examination'!A408:J2743,8,0)</f>
        <v>No</v>
      </c>
      <c r="H409" s="47">
        <f>VLOOKUP(A409,'Updated Medical examination'!A408:J2743,9,0)</f>
        <v>1</v>
      </c>
      <c r="I409" s="47" t="str">
        <f>VLOOKUP(A409,'Updated Medical examination'!A408:J2743,10,0)</f>
        <v>Yes</v>
      </c>
      <c r="J409" s="47" t="str">
        <f>VLOOKUP(A409,'Updated Medical examination'!A408:J2743,3,0)</f>
        <v>Over Weight</v>
      </c>
      <c r="K409" s="47" t="str">
        <f>VLOOKUP(A409,'Updated Medical examination'!A408:J2743,5,0)</f>
        <v>Above Diabetes</v>
      </c>
      <c r="L409" s="54">
        <v>27742</v>
      </c>
      <c r="M409" s="59">
        <v>25309.49</v>
      </c>
      <c r="N409" s="55" t="s">
        <v>11</v>
      </c>
      <c r="O409" s="55" t="s">
        <v>16</v>
      </c>
      <c r="P409" s="55" t="s">
        <v>42</v>
      </c>
      <c r="Q409" s="55">
        <v>47</v>
      </c>
    </row>
    <row r="410" spans="1:17" ht="16.5" thickBot="1" x14ac:dyDescent="0.3">
      <c r="A410" s="58" t="s">
        <v>1963</v>
      </c>
      <c r="B410" s="47" t="s">
        <v>3150</v>
      </c>
      <c r="C410" s="47">
        <f>VLOOKUP(A410,'Updated Medical examination'!A409:J2744,2,FALSE)</f>
        <v>24.01</v>
      </c>
      <c r="D410" s="47">
        <f>VLOOKUP(A410,'Updated Medical examination'!A409:J2744,4,0)</f>
        <v>4.76</v>
      </c>
      <c r="E410" s="47" t="str">
        <f>VLOOKUP(A410,'Updated Medical examination'!A409:J2744,6,0)</f>
        <v>No</v>
      </c>
      <c r="F410" s="47" t="str">
        <f>VLOOKUP(A410,'Updated Medical examination'!A409:J2744,7,0)</f>
        <v>No</v>
      </c>
      <c r="G410" s="47" t="str">
        <f>VLOOKUP(A410,'Updated Medical examination'!A409:J2744,8,0)</f>
        <v>No</v>
      </c>
      <c r="H410" s="47">
        <f>VLOOKUP(A410,'Updated Medical examination'!A409:J2744,9,0)</f>
        <v>1</v>
      </c>
      <c r="I410" s="47" t="str">
        <f>VLOOKUP(A410,'Updated Medical examination'!A409:J2744,10,0)</f>
        <v>Yes</v>
      </c>
      <c r="J410" s="47" t="str">
        <f>VLOOKUP(A410,'Updated Medical examination'!A409:J2744,3,0)</f>
        <v>Healthy Weight</v>
      </c>
      <c r="K410" s="47" t="str">
        <f>VLOOKUP(A410,'Updated Medical examination'!A409:J2744,5,0)</f>
        <v>Normal</v>
      </c>
      <c r="L410" s="54">
        <v>36123</v>
      </c>
      <c r="M410" s="59">
        <v>25127.22</v>
      </c>
      <c r="N410" s="55" t="s">
        <v>11</v>
      </c>
      <c r="O410" s="55" t="s">
        <v>12</v>
      </c>
      <c r="P410" s="55" t="s">
        <v>42</v>
      </c>
      <c r="Q410" s="55">
        <v>24</v>
      </c>
    </row>
    <row r="411" spans="1:17" ht="16.5" thickBot="1" x14ac:dyDescent="0.3">
      <c r="A411" s="58" t="s">
        <v>1962</v>
      </c>
      <c r="B411" s="47" t="s">
        <v>3152</v>
      </c>
      <c r="C411" s="47">
        <f>VLOOKUP(A411,'Updated Medical examination'!A410:J2745,2,FALSE)</f>
        <v>23.21</v>
      </c>
      <c r="D411" s="47">
        <f>VLOOKUP(A411,'Updated Medical examination'!A410:J2745,4,0)</f>
        <v>6.03</v>
      </c>
      <c r="E411" s="47" t="str">
        <f>VLOOKUP(A411,'Updated Medical examination'!A410:J2745,6,0)</f>
        <v>No</v>
      </c>
      <c r="F411" s="47" t="str">
        <f>VLOOKUP(A411,'Updated Medical examination'!A410:J2745,7,0)</f>
        <v>No</v>
      </c>
      <c r="G411" s="47" t="str">
        <f>VLOOKUP(A411,'Updated Medical examination'!A410:J2745,8,0)</f>
        <v>No</v>
      </c>
      <c r="H411" s="47">
        <f>VLOOKUP(A411,'Updated Medical examination'!A410:J2745,9,0)</f>
        <v>1</v>
      </c>
      <c r="I411" s="47" t="str">
        <f>VLOOKUP(A411,'Updated Medical examination'!A410:J2745,10,0)</f>
        <v>No</v>
      </c>
      <c r="J411" s="47" t="str">
        <f>VLOOKUP(A411,'Updated Medical examination'!A410:J2745,3,0)</f>
        <v>Healthy Weight</v>
      </c>
      <c r="K411" s="47" t="str">
        <f>VLOOKUP(A411,'Updated Medical examination'!A410:J2745,5,0)</f>
        <v>Prediabetes</v>
      </c>
      <c r="L411" s="54">
        <v>35960</v>
      </c>
      <c r="M411" s="59">
        <v>25081.77</v>
      </c>
      <c r="N411" s="55" t="s">
        <v>11</v>
      </c>
      <c r="O411" s="55" t="s">
        <v>11</v>
      </c>
      <c r="P411" s="55" t="s">
        <v>13</v>
      </c>
      <c r="Q411" s="55">
        <v>24</v>
      </c>
    </row>
    <row r="412" spans="1:17" ht="16.5" thickBot="1" x14ac:dyDescent="0.3">
      <c r="A412" s="58" t="s">
        <v>1961</v>
      </c>
      <c r="B412" s="47" t="s">
        <v>3154</v>
      </c>
      <c r="C412" s="47">
        <f>VLOOKUP(A412,'Updated Medical examination'!A411:J2746,2,FALSE)</f>
        <v>21.2</v>
      </c>
      <c r="D412" s="47">
        <f>VLOOKUP(A412,'Updated Medical examination'!A411:J2746,4,0)</f>
        <v>4.07</v>
      </c>
      <c r="E412" s="47" t="str">
        <f>VLOOKUP(A412,'Updated Medical examination'!A411:J2746,6,0)</f>
        <v>Yes</v>
      </c>
      <c r="F412" s="47" t="str">
        <f>VLOOKUP(A412,'Updated Medical examination'!A411:J2746,7,0)</f>
        <v>No</v>
      </c>
      <c r="G412" s="47" t="str">
        <f>VLOOKUP(A412,'Updated Medical examination'!A411:J2746,8,0)</f>
        <v>No</v>
      </c>
      <c r="H412" s="47">
        <f>VLOOKUP(A412,'Updated Medical examination'!A411:J2746,9,0)</f>
        <v>1</v>
      </c>
      <c r="I412" s="47" t="str">
        <f>VLOOKUP(A412,'Updated Medical examination'!A411:J2746,10,0)</f>
        <v>Yes</v>
      </c>
      <c r="J412" s="47" t="str">
        <f>VLOOKUP(A412,'Updated Medical examination'!A411:J2746,3,0)</f>
        <v>Healthy Weight</v>
      </c>
      <c r="K412" s="47" t="str">
        <f>VLOOKUP(A412,'Updated Medical examination'!A411:J2746,5,0)</f>
        <v>Normal</v>
      </c>
      <c r="L412" s="54">
        <v>35037</v>
      </c>
      <c r="M412" s="59">
        <v>25075.97</v>
      </c>
      <c r="N412" s="55" t="s">
        <v>11</v>
      </c>
      <c r="O412" s="55" t="s">
        <v>11</v>
      </c>
      <c r="P412" s="55" t="s">
        <v>42</v>
      </c>
      <c r="Q412" s="55">
        <v>27</v>
      </c>
    </row>
    <row r="413" spans="1:17" ht="16.5" thickBot="1" x14ac:dyDescent="0.3">
      <c r="A413" s="58" t="s">
        <v>1960</v>
      </c>
      <c r="B413" s="47" t="s">
        <v>3156</v>
      </c>
      <c r="C413" s="47">
        <f>VLOOKUP(A413,'Updated Medical examination'!A412:J2747,2,FALSE)</f>
        <v>28.215</v>
      </c>
      <c r="D413" s="47">
        <f>VLOOKUP(A413,'Updated Medical examination'!A412:J2747,4,0)</f>
        <v>8.26</v>
      </c>
      <c r="E413" s="47" t="str">
        <f>VLOOKUP(A413,'Updated Medical examination'!A412:J2747,6,0)</f>
        <v>Yes</v>
      </c>
      <c r="F413" s="47" t="str">
        <f>VLOOKUP(A413,'Updated Medical examination'!A412:J2747,7,0)</f>
        <v>No</v>
      </c>
      <c r="G413" s="47" t="str">
        <f>VLOOKUP(A413,'Updated Medical examination'!A412:J2747,8,0)</f>
        <v>No</v>
      </c>
      <c r="H413" s="47">
        <f>VLOOKUP(A413,'Updated Medical examination'!A412:J2747,9,0)</f>
        <v>1</v>
      </c>
      <c r="I413" s="47" t="str">
        <f>VLOOKUP(A413,'Updated Medical examination'!A412:J2747,10,0)</f>
        <v>Yes</v>
      </c>
      <c r="J413" s="47" t="str">
        <f>VLOOKUP(A413,'Updated Medical examination'!A412:J2747,3,0)</f>
        <v>Over Weight</v>
      </c>
      <c r="K413" s="47" t="str">
        <f>VLOOKUP(A413,'Updated Medical examination'!A412:J2747,5,0)</f>
        <v>Above Diabetes</v>
      </c>
      <c r="L413" s="54">
        <v>27712</v>
      </c>
      <c r="M413" s="59">
        <v>24915.22</v>
      </c>
      <c r="N413" s="55" t="s">
        <v>11</v>
      </c>
      <c r="O413" s="55" t="s">
        <v>12</v>
      </c>
      <c r="P413" s="55" t="s">
        <v>23</v>
      </c>
      <c r="Q413" s="55">
        <v>47</v>
      </c>
    </row>
    <row r="414" spans="1:17" ht="16.5" thickBot="1" x14ac:dyDescent="0.3">
      <c r="A414" s="58" t="s">
        <v>1959</v>
      </c>
      <c r="B414" s="47" t="s">
        <v>3158</v>
      </c>
      <c r="C414" s="47">
        <f>VLOOKUP(A414,'Updated Medical examination'!A413:J2748,2,FALSE)</f>
        <v>38.094999999999999</v>
      </c>
      <c r="D414" s="47">
        <f>VLOOKUP(A414,'Updated Medical examination'!A413:J2748,4,0)</f>
        <v>4.76</v>
      </c>
      <c r="E414" s="47" t="str">
        <f>VLOOKUP(A414,'Updated Medical examination'!A413:J2748,6,0)</f>
        <v>No</v>
      </c>
      <c r="F414" s="47" t="str">
        <f>VLOOKUP(A414,'Updated Medical examination'!A413:J2748,7,0)</f>
        <v>No</v>
      </c>
      <c r="G414" s="47" t="str">
        <f>VLOOKUP(A414,'Updated Medical examination'!A413:J2748,8,0)</f>
        <v>No</v>
      </c>
      <c r="H414" s="47">
        <f>VLOOKUP(A414,'Updated Medical examination'!A413:J2748,9,0)</f>
        <v>1</v>
      </c>
      <c r="I414" s="47" t="str">
        <f>VLOOKUP(A414,'Updated Medical examination'!A413:J2748,10,0)</f>
        <v>No</v>
      </c>
      <c r="J414" s="47" t="str">
        <f>VLOOKUP(A414,'Updated Medical examination'!A413:J2748,3,0)</f>
        <v>Obesity</v>
      </c>
      <c r="K414" s="47" t="str">
        <f>VLOOKUP(A414,'Updated Medical examination'!A413:J2748,5,0)</f>
        <v>Normal</v>
      </c>
      <c r="L414" s="54">
        <v>31942</v>
      </c>
      <c r="M414" s="59">
        <v>24915.05</v>
      </c>
      <c r="N414" s="55" t="s">
        <v>11</v>
      </c>
      <c r="O414" s="55" t="s">
        <v>16</v>
      </c>
      <c r="P414" s="55" t="s">
        <v>247</v>
      </c>
      <c r="Q414" s="55">
        <v>35</v>
      </c>
    </row>
    <row r="415" spans="1:17" ht="16.5" thickBot="1" x14ac:dyDescent="0.3">
      <c r="A415" s="58" t="s">
        <v>1958</v>
      </c>
      <c r="B415" s="47" t="s">
        <v>3160</v>
      </c>
      <c r="C415" s="47">
        <f>VLOOKUP(A415,'Updated Medical examination'!A414:J2749,2,FALSE)</f>
        <v>22.61</v>
      </c>
      <c r="D415" s="47">
        <f>VLOOKUP(A415,'Updated Medical examination'!A414:J2749,4,0)</f>
        <v>6.13</v>
      </c>
      <c r="E415" s="47" t="str">
        <f>VLOOKUP(A415,'Updated Medical examination'!A414:J2749,6,0)</f>
        <v>Yes</v>
      </c>
      <c r="F415" s="47" t="str">
        <f>VLOOKUP(A415,'Updated Medical examination'!A414:J2749,7,0)</f>
        <v>No</v>
      </c>
      <c r="G415" s="47" t="str">
        <f>VLOOKUP(A415,'Updated Medical examination'!A414:J2749,8,0)</f>
        <v>Yes</v>
      </c>
      <c r="H415" s="47">
        <f>VLOOKUP(A415,'Updated Medical examination'!A414:J2749,9,0)</f>
        <v>1</v>
      </c>
      <c r="I415" s="47" t="str">
        <f>VLOOKUP(A415,'Updated Medical examination'!A414:J2749,10,0)</f>
        <v>Yes</v>
      </c>
      <c r="J415" s="47" t="str">
        <f>VLOOKUP(A415,'Updated Medical examination'!A414:J2749,3,0)</f>
        <v>Healthy Weight</v>
      </c>
      <c r="K415" s="47" t="str">
        <f>VLOOKUP(A415,'Updated Medical examination'!A414:J2749,5,0)</f>
        <v>Prediabetes</v>
      </c>
      <c r="L415" s="54">
        <v>25407</v>
      </c>
      <c r="M415" s="59">
        <v>24873.38</v>
      </c>
      <c r="N415" s="55" t="s">
        <v>11</v>
      </c>
      <c r="O415" s="55" t="s">
        <v>16</v>
      </c>
      <c r="P415" s="55" t="s">
        <v>247</v>
      </c>
      <c r="Q415" s="55">
        <v>53</v>
      </c>
    </row>
    <row r="416" spans="1:17" ht="16.5" thickBot="1" x14ac:dyDescent="0.3">
      <c r="A416" s="58" t="s">
        <v>1957</v>
      </c>
      <c r="B416" s="47" t="s">
        <v>3162</v>
      </c>
      <c r="C416" s="47">
        <f>VLOOKUP(A416,'Updated Medical examination'!A415:J2750,2,FALSE)</f>
        <v>24.32</v>
      </c>
      <c r="D416" s="47">
        <f>VLOOKUP(A416,'Updated Medical examination'!A415:J2750,4,0)</f>
        <v>10.47</v>
      </c>
      <c r="E416" s="47" t="str">
        <f>VLOOKUP(A416,'Updated Medical examination'!A415:J2750,6,0)</f>
        <v>Yes</v>
      </c>
      <c r="F416" s="47" t="str">
        <f>VLOOKUP(A416,'Updated Medical examination'!A415:J2750,7,0)</f>
        <v>No</v>
      </c>
      <c r="G416" s="47" t="str">
        <f>VLOOKUP(A416,'Updated Medical examination'!A415:J2750,8,0)</f>
        <v>No</v>
      </c>
      <c r="H416" s="47">
        <f>VLOOKUP(A416,'Updated Medical examination'!A415:J2750,9,0)</f>
        <v>2</v>
      </c>
      <c r="I416" s="47" t="str">
        <f>VLOOKUP(A416,'Updated Medical examination'!A415:J2750,10,0)</f>
        <v>Yes</v>
      </c>
      <c r="J416" s="47" t="str">
        <f>VLOOKUP(A416,'Updated Medical examination'!A415:J2750,3,0)</f>
        <v>Healthy Weight</v>
      </c>
      <c r="K416" s="47" t="str">
        <f>VLOOKUP(A416,'Updated Medical examination'!A415:J2750,5,0)</f>
        <v>Above Diabetes</v>
      </c>
      <c r="L416" s="54">
        <v>25898</v>
      </c>
      <c r="M416" s="59">
        <v>24869.84</v>
      </c>
      <c r="N416" s="55" t="s">
        <v>11</v>
      </c>
      <c r="O416" s="55" t="s">
        <v>11</v>
      </c>
      <c r="P416" s="55" t="s">
        <v>168</v>
      </c>
      <c r="Q416" s="55">
        <v>52</v>
      </c>
    </row>
    <row r="417" spans="1:17" ht="16.5" thickBot="1" x14ac:dyDescent="0.3">
      <c r="A417" s="58" t="s">
        <v>1956</v>
      </c>
      <c r="B417" s="47" t="s">
        <v>2413</v>
      </c>
      <c r="C417" s="47">
        <f>VLOOKUP(A417,'Updated Medical examination'!A416:J2751,2,FALSE)</f>
        <v>20.96</v>
      </c>
      <c r="D417" s="47">
        <f>VLOOKUP(A417,'Updated Medical examination'!A416:J2751,4,0)</f>
        <v>4.04</v>
      </c>
      <c r="E417" s="47" t="str">
        <f>VLOOKUP(A417,'Updated Medical examination'!A416:J2751,6,0)</f>
        <v>Yes</v>
      </c>
      <c r="F417" s="47" t="str">
        <f>VLOOKUP(A417,'Updated Medical examination'!A416:J2751,7,0)</f>
        <v>No</v>
      </c>
      <c r="G417" s="47" t="str">
        <f>VLOOKUP(A417,'Updated Medical examination'!A416:J2751,8,0)</f>
        <v>No</v>
      </c>
      <c r="H417" s="47">
        <f>VLOOKUP(A417,'Updated Medical examination'!A416:J2751,9,0)</f>
        <v>1</v>
      </c>
      <c r="I417" s="47" t="str">
        <f>VLOOKUP(A417,'Updated Medical examination'!A416:J2751,10,0)</f>
        <v>Yes</v>
      </c>
      <c r="J417" s="47" t="str">
        <f>VLOOKUP(A417,'Updated Medical examination'!A416:J2751,3,0)</f>
        <v>Healthy Weight</v>
      </c>
      <c r="K417" s="47" t="str">
        <f>VLOOKUP(A417,'Updated Medical examination'!A416:J2751,5,0)</f>
        <v>Normal</v>
      </c>
      <c r="L417" s="54">
        <v>34860</v>
      </c>
      <c r="M417" s="59">
        <v>24863.25</v>
      </c>
      <c r="N417" s="55" t="s">
        <v>11</v>
      </c>
      <c r="O417" s="55" t="s">
        <v>12</v>
      </c>
      <c r="P417" s="55" t="s">
        <v>42</v>
      </c>
      <c r="Q417" s="55">
        <v>27</v>
      </c>
    </row>
    <row r="418" spans="1:17" ht="16.5" thickBot="1" x14ac:dyDescent="0.3">
      <c r="A418" s="58" t="s">
        <v>1955</v>
      </c>
      <c r="B418" s="47" t="s">
        <v>3165</v>
      </c>
      <c r="C418" s="47">
        <f>VLOOKUP(A418,'Updated Medical examination'!A417:J2752,2,FALSE)</f>
        <v>19.68</v>
      </c>
      <c r="D418" s="47">
        <f>VLOOKUP(A418,'Updated Medical examination'!A417:J2752,4,0)</f>
        <v>5.74</v>
      </c>
      <c r="E418" s="47" t="str">
        <f>VLOOKUP(A418,'Updated Medical examination'!A417:J2752,6,0)</f>
        <v>No</v>
      </c>
      <c r="F418" s="47" t="str">
        <f>VLOOKUP(A418,'Updated Medical examination'!A417:J2752,7,0)</f>
        <v>No</v>
      </c>
      <c r="G418" s="47" t="str">
        <f>VLOOKUP(A418,'Updated Medical examination'!A417:J2752,8,0)</f>
        <v>No</v>
      </c>
      <c r="H418" s="47">
        <f>VLOOKUP(A418,'Updated Medical examination'!A417:J2752,9,0)</f>
        <v>0</v>
      </c>
      <c r="I418" s="47" t="str">
        <f>VLOOKUP(A418,'Updated Medical examination'!A417:J2752,10,0)</f>
        <v>Yes</v>
      </c>
      <c r="J418" s="47" t="str">
        <f>VLOOKUP(A418,'Updated Medical examination'!A417:J2752,3,0)</f>
        <v>Healthy Weight</v>
      </c>
      <c r="K418" s="47" t="str">
        <f>VLOOKUP(A418,'Updated Medical examination'!A417:J2752,5,0)</f>
        <v>Prediabetes</v>
      </c>
      <c r="L418" s="54">
        <v>34586</v>
      </c>
      <c r="M418" s="59">
        <v>24817.25</v>
      </c>
      <c r="N418" s="55" t="s">
        <v>11</v>
      </c>
      <c r="O418" s="55" t="s">
        <v>11</v>
      </c>
      <c r="P418" s="55" t="s">
        <v>42</v>
      </c>
      <c r="Q418" s="55">
        <v>28</v>
      </c>
    </row>
    <row r="419" spans="1:17" ht="16.5" thickBot="1" x14ac:dyDescent="0.3">
      <c r="A419" s="58" t="s">
        <v>1954</v>
      </c>
      <c r="B419" s="47" t="s">
        <v>3036</v>
      </c>
      <c r="C419" s="47">
        <f>VLOOKUP(A419,'Updated Medical examination'!A418:J2753,2,FALSE)</f>
        <v>18.100000000000001</v>
      </c>
      <c r="D419" s="47">
        <f>VLOOKUP(A419,'Updated Medical examination'!A418:J2753,4,0)</f>
        <v>6.33</v>
      </c>
      <c r="E419" s="47" t="str">
        <f>VLOOKUP(A419,'Updated Medical examination'!A418:J2753,6,0)</f>
        <v>No</v>
      </c>
      <c r="F419" s="47" t="str">
        <f>VLOOKUP(A419,'Updated Medical examination'!A418:J2753,7,0)</f>
        <v>No</v>
      </c>
      <c r="G419" s="47" t="str">
        <f>VLOOKUP(A419,'Updated Medical examination'!A418:J2753,8,0)</f>
        <v>No</v>
      </c>
      <c r="H419" s="47">
        <f>VLOOKUP(A419,'Updated Medical examination'!A418:J2753,9,0)</f>
        <v>1</v>
      </c>
      <c r="I419" s="47" t="str">
        <f>VLOOKUP(A419,'Updated Medical examination'!A418:J2753,10,0)</f>
        <v>Yes</v>
      </c>
      <c r="J419" s="47" t="str">
        <f>VLOOKUP(A419,'Updated Medical examination'!A418:J2753,3,0)</f>
        <v>Under Weight</v>
      </c>
      <c r="K419" s="47" t="str">
        <f>VLOOKUP(A419,'Updated Medical examination'!A418:J2753,5,0)</f>
        <v>Prediabetes</v>
      </c>
      <c r="L419" s="54">
        <v>33888</v>
      </c>
      <c r="M419" s="59">
        <v>24795.040000000001</v>
      </c>
      <c r="N419" s="55" t="s">
        <v>11</v>
      </c>
      <c r="O419" s="55" t="s">
        <v>12</v>
      </c>
      <c r="P419" s="55" t="s">
        <v>42</v>
      </c>
      <c r="Q419" s="55">
        <v>30</v>
      </c>
    </row>
    <row r="420" spans="1:17" ht="16.5" thickBot="1" x14ac:dyDescent="0.3">
      <c r="A420" s="58" t="s">
        <v>1953</v>
      </c>
      <c r="B420" s="47" t="s">
        <v>3168</v>
      </c>
      <c r="C420" s="47">
        <f>VLOOKUP(A420,'Updated Medical examination'!A419:J2754,2,FALSE)</f>
        <v>29.64</v>
      </c>
      <c r="D420" s="47">
        <f>VLOOKUP(A420,'Updated Medical examination'!A419:J2754,4,0)</f>
        <v>4.28</v>
      </c>
      <c r="E420" s="47" t="str">
        <f>VLOOKUP(A420,'Updated Medical examination'!A419:J2754,6,0)</f>
        <v>Yes</v>
      </c>
      <c r="F420" s="47" t="str">
        <f>VLOOKUP(A420,'Updated Medical examination'!A419:J2754,7,0)</f>
        <v>No</v>
      </c>
      <c r="G420" s="47" t="str">
        <f>VLOOKUP(A420,'Updated Medical examination'!A419:J2754,8,0)</f>
        <v>No</v>
      </c>
      <c r="H420" s="47">
        <f>VLOOKUP(A420,'Updated Medical examination'!A419:J2754,9,0)</f>
        <v>0</v>
      </c>
      <c r="I420" s="47" t="str">
        <f>VLOOKUP(A420,'Updated Medical examination'!A419:J2754,10,0)</f>
        <v>No</v>
      </c>
      <c r="J420" s="47" t="str">
        <f>VLOOKUP(A420,'Updated Medical examination'!A419:J2754,3,0)</f>
        <v>Over Weight</v>
      </c>
      <c r="K420" s="47" t="str">
        <f>VLOOKUP(A420,'Updated Medical examination'!A419:J2754,5,0)</f>
        <v>Normal</v>
      </c>
      <c r="L420" s="54">
        <v>35305</v>
      </c>
      <c r="M420" s="59">
        <v>24671.66</v>
      </c>
      <c r="N420" s="55" t="s">
        <v>11</v>
      </c>
      <c r="O420" s="55" t="s">
        <v>16</v>
      </c>
      <c r="P420" s="55" t="s">
        <v>247</v>
      </c>
      <c r="Q420" s="55">
        <v>26</v>
      </c>
    </row>
    <row r="421" spans="1:17" ht="16.5" thickBot="1" x14ac:dyDescent="0.3">
      <c r="A421" s="58" t="s">
        <v>1952</v>
      </c>
      <c r="B421" s="47" t="s">
        <v>3170</v>
      </c>
      <c r="C421" s="47">
        <f>VLOOKUP(A421,'Updated Medical examination'!A420:J2755,2,FALSE)</f>
        <v>25.3</v>
      </c>
      <c r="D421" s="47">
        <f>VLOOKUP(A421,'Updated Medical examination'!A420:J2755,4,0)</f>
        <v>9.4700000000000006</v>
      </c>
      <c r="E421" s="47" t="str">
        <f>VLOOKUP(A421,'Updated Medical examination'!A420:J2755,6,0)</f>
        <v>Yes</v>
      </c>
      <c r="F421" s="47" t="str">
        <f>VLOOKUP(A421,'Updated Medical examination'!A420:J2755,7,0)</f>
        <v>No</v>
      </c>
      <c r="G421" s="47" t="str">
        <f>VLOOKUP(A421,'Updated Medical examination'!A420:J2755,8,0)</f>
        <v>No</v>
      </c>
      <c r="H421" s="47">
        <f>VLOOKUP(A421,'Updated Medical examination'!A420:J2755,9,0)</f>
        <v>2</v>
      </c>
      <c r="I421" s="47" t="str">
        <f>VLOOKUP(A421,'Updated Medical examination'!A420:J2755,10,0)</f>
        <v>Yes</v>
      </c>
      <c r="J421" s="47" t="str">
        <f>VLOOKUP(A421,'Updated Medical examination'!A420:J2755,3,0)</f>
        <v>Over Weight</v>
      </c>
      <c r="K421" s="47" t="str">
        <f>VLOOKUP(A421,'Updated Medical examination'!A420:J2755,5,0)</f>
        <v>Above Diabetes</v>
      </c>
      <c r="L421" s="54">
        <v>25731</v>
      </c>
      <c r="M421" s="59">
        <v>24667.42</v>
      </c>
      <c r="N421" s="55" t="s">
        <v>11</v>
      </c>
      <c r="O421" s="55" t="s">
        <v>12</v>
      </c>
      <c r="P421" s="55" t="s">
        <v>13</v>
      </c>
      <c r="Q421" s="55">
        <v>52</v>
      </c>
    </row>
    <row r="422" spans="1:17" ht="16.5" thickBot="1" x14ac:dyDescent="0.3">
      <c r="A422" s="58" t="s">
        <v>1951</v>
      </c>
      <c r="B422" s="47" t="s">
        <v>3172</v>
      </c>
      <c r="C422" s="47">
        <f>VLOOKUP(A422,'Updated Medical examination'!A421:J2756,2,FALSE)</f>
        <v>27.6</v>
      </c>
      <c r="D422" s="47">
        <f>VLOOKUP(A422,'Updated Medical examination'!A421:J2756,4,0)</f>
        <v>4.8499999999999996</v>
      </c>
      <c r="E422" s="47" t="str">
        <f>VLOOKUP(A422,'Updated Medical examination'!A421:J2756,6,0)</f>
        <v>Yes</v>
      </c>
      <c r="F422" s="47" t="str">
        <f>VLOOKUP(A422,'Updated Medical examination'!A421:J2756,7,0)</f>
        <v>No</v>
      </c>
      <c r="G422" s="47" t="str">
        <f>VLOOKUP(A422,'Updated Medical examination'!A421:J2756,8,0)</f>
        <v>No</v>
      </c>
      <c r="H422" s="47">
        <f>VLOOKUP(A422,'Updated Medical examination'!A421:J2756,9,0)</f>
        <v>0</v>
      </c>
      <c r="I422" s="47" t="str">
        <f>VLOOKUP(A422,'Updated Medical examination'!A421:J2756,10,0)</f>
        <v>No</v>
      </c>
      <c r="J422" s="47" t="str">
        <f>VLOOKUP(A422,'Updated Medical examination'!A421:J2756,3,0)</f>
        <v>Over Weight</v>
      </c>
      <c r="K422" s="47" t="str">
        <f>VLOOKUP(A422,'Updated Medical examination'!A421:J2756,5,0)</f>
        <v>Normal</v>
      </c>
      <c r="L422" s="54">
        <v>28045</v>
      </c>
      <c r="M422" s="59">
        <v>24603.05</v>
      </c>
      <c r="N422" s="55" t="s">
        <v>11</v>
      </c>
      <c r="O422" s="55" t="s">
        <v>11</v>
      </c>
      <c r="P422" s="55" t="s">
        <v>42</v>
      </c>
      <c r="Q422" s="55">
        <v>46</v>
      </c>
    </row>
    <row r="423" spans="1:17" ht="16.5" thickBot="1" x14ac:dyDescent="0.3">
      <c r="A423" s="58" t="s">
        <v>1950</v>
      </c>
      <c r="B423" s="47" t="s">
        <v>3173</v>
      </c>
      <c r="C423" s="47">
        <f>VLOOKUP(A423,'Updated Medical examination'!A422:J2757,2,FALSE)</f>
        <v>27.645</v>
      </c>
      <c r="D423" s="47">
        <f>VLOOKUP(A423,'Updated Medical examination'!A422:J2757,4,0)</f>
        <v>11.03</v>
      </c>
      <c r="E423" s="47" t="str">
        <f>VLOOKUP(A423,'Updated Medical examination'!A422:J2757,6,0)</f>
        <v>Yes</v>
      </c>
      <c r="F423" s="47" t="str">
        <f>VLOOKUP(A423,'Updated Medical examination'!A422:J2757,7,0)</f>
        <v>No</v>
      </c>
      <c r="G423" s="47" t="str">
        <f>VLOOKUP(A423,'Updated Medical examination'!A422:J2757,8,0)</f>
        <v>No</v>
      </c>
      <c r="H423" s="47">
        <f>VLOOKUP(A423,'Updated Medical examination'!A422:J2757,9,0)</f>
        <v>1</v>
      </c>
      <c r="I423" s="47" t="str">
        <f>VLOOKUP(A423,'Updated Medical examination'!A422:J2757,10,0)</f>
        <v>Yes</v>
      </c>
      <c r="J423" s="47" t="str">
        <f>VLOOKUP(A423,'Updated Medical examination'!A422:J2757,3,0)</f>
        <v>Over Weight</v>
      </c>
      <c r="K423" s="47" t="str">
        <f>VLOOKUP(A423,'Updated Medical examination'!A422:J2757,5,0)</f>
        <v>Above Diabetes</v>
      </c>
      <c r="L423" s="54">
        <v>27558</v>
      </c>
      <c r="M423" s="59">
        <v>24535.7</v>
      </c>
      <c r="N423" s="55" t="s">
        <v>11</v>
      </c>
      <c r="O423" s="55" t="s">
        <v>11</v>
      </c>
      <c r="P423" s="55" t="s">
        <v>23</v>
      </c>
      <c r="Q423" s="55">
        <v>47</v>
      </c>
    </row>
    <row r="424" spans="1:17" ht="16.5" thickBot="1" x14ac:dyDescent="0.3">
      <c r="A424" s="58" t="s">
        <v>1949</v>
      </c>
      <c r="B424" s="47" t="s">
        <v>3175</v>
      </c>
      <c r="C424" s="47">
        <f>VLOOKUP(A424,'Updated Medical examination'!A423:J2758,2,FALSE)</f>
        <v>27.6</v>
      </c>
      <c r="D424" s="47">
        <f>VLOOKUP(A424,'Updated Medical examination'!A423:J2758,4,0)</f>
        <v>5.22</v>
      </c>
      <c r="E424" s="47" t="str">
        <f>VLOOKUP(A424,'Updated Medical examination'!A423:J2758,6,0)</f>
        <v>No</v>
      </c>
      <c r="F424" s="47" t="str">
        <f>VLOOKUP(A424,'Updated Medical examination'!A423:J2758,7,0)</f>
        <v>No</v>
      </c>
      <c r="G424" s="47" t="str">
        <f>VLOOKUP(A424,'Updated Medical examination'!A423:J2758,8,0)</f>
        <v>No</v>
      </c>
      <c r="H424" s="47">
        <f>VLOOKUP(A424,'Updated Medical examination'!A423:J2758,9,0)</f>
        <v>2</v>
      </c>
      <c r="I424" s="47" t="str">
        <f>VLOOKUP(A424,'Updated Medical examination'!A423:J2758,10,0)</f>
        <v>Yes</v>
      </c>
      <c r="J424" s="47" t="str">
        <f>VLOOKUP(A424,'Updated Medical examination'!A423:J2758,3,0)</f>
        <v>Over Weight</v>
      </c>
      <c r="K424" s="47" t="str">
        <f>VLOOKUP(A424,'Updated Medical examination'!A423:J2758,5,0)</f>
        <v>Normal</v>
      </c>
      <c r="L424" s="54">
        <v>26556</v>
      </c>
      <c r="M424" s="59">
        <v>24520.26</v>
      </c>
      <c r="N424" s="55" t="s">
        <v>11</v>
      </c>
      <c r="O424" s="55" t="s">
        <v>12</v>
      </c>
      <c r="P424" s="55" t="s">
        <v>42</v>
      </c>
      <c r="Q424" s="55">
        <v>50</v>
      </c>
    </row>
    <row r="425" spans="1:17" ht="16.5" thickBot="1" x14ac:dyDescent="0.3">
      <c r="A425" s="58" t="s">
        <v>1948</v>
      </c>
      <c r="B425" s="47" t="s">
        <v>3177</v>
      </c>
      <c r="C425" s="47">
        <f>VLOOKUP(A425,'Updated Medical examination'!A424:J2759,2,FALSE)</f>
        <v>25.08</v>
      </c>
      <c r="D425" s="47">
        <f>VLOOKUP(A425,'Updated Medical examination'!A424:J2759,4,0)</f>
        <v>9.52</v>
      </c>
      <c r="E425" s="47" t="str">
        <f>VLOOKUP(A425,'Updated Medical examination'!A424:J2759,6,0)</f>
        <v>Yes</v>
      </c>
      <c r="F425" s="47" t="str">
        <f>VLOOKUP(A425,'Updated Medical examination'!A424:J2759,7,0)</f>
        <v>No</v>
      </c>
      <c r="G425" s="47" t="str">
        <f>VLOOKUP(A425,'Updated Medical examination'!A424:J2759,8,0)</f>
        <v>No</v>
      </c>
      <c r="H425" s="47">
        <f>VLOOKUP(A425,'Updated Medical examination'!A424:J2759,9,0)</f>
        <v>2</v>
      </c>
      <c r="I425" s="47" t="str">
        <f>VLOOKUP(A425,'Updated Medical examination'!A424:J2759,10,0)</f>
        <v>No</v>
      </c>
      <c r="J425" s="47" t="str">
        <f>VLOOKUP(A425,'Updated Medical examination'!A424:J2759,3,0)</f>
        <v>Over Weight</v>
      </c>
      <c r="K425" s="47" t="str">
        <f>VLOOKUP(A425,'Updated Medical examination'!A424:J2759,5,0)</f>
        <v>Above Diabetes</v>
      </c>
      <c r="L425" s="54">
        <v>22575</v>
      </c>
      <c r="M425" s="59">
        <v>24513.09</v>
      </c>
      <c r="N425" s="55" t="s">
        <v>11</v>
      </c>
      <c r="O425" s="55" t="s">
        <v>11</v>
      </c>
      <c r="P425" s="55" t="s">
        <v>13</v>
      </c>
      <c r="Q425" s="55">
        <v>61</v>
      </c>
    </row>
    <row r="426" spans="1:17" ht="16.5" thickBot="1" x14ac:dyDescent="0.3">
      <c r="A426" s="58" t="s">
        <v>1947</v>
      </c>
      <c r="B426" s="47" t="s">
        <v>3160</v>
      </c>
      <c r="C426" s="47">
        <f>VLOOKUP(A426,'Updated Medical examination'!A425:J2760,2,FALSE)</f>
        <v>30.02</v>
      </c>
      <c r="D426" s="47">
        <f>VLOOKUP(A426,'Updated Medical examination'!A425:J2760,4,0)</f>
        <v>11.09</v>
      </c>
      <c r="E426" s="47" t="str">
        <f>VLOOKUP(A426,'Updated Medical examination'!A425:J2760,6,0)</f>
        <v>No</v>
      </c>
      <c r="F426" s="47" t="str">
        <f>VLOOKUP(A426,'Updated Medical examination'!A425:J2760,7,0)</f>
        <v>No</v>
      </c>
      <c r="G426" s="47" t="str">
        <f>VLOOKUP(A426,'Updated Medical examination'!A425:J2760,8,0)</f>
        <v>No</v>
      </c>
      <c r="H426" s="47">
        <f>VLOOKUP(A426,'Updated Medical examination'!A425:J2760,9,0)</f>
        <v>0</v>
      </c>
      <c r="I426" s="47" t="str">
        <f>VLOOKUP(A426,'Updated Medical examination'!A425:J2760,10,0)</f>
        <v>No</v>
      </c>
      <c r="J426" s="47" t="str">
        <f>VLOOKUP(A426,'Updated Medical examination'!A425:J2760,3,0)</f>
        <v>Obesity</v>
      </c>
      <c r="K426" s="47" t="str">
        <f>VLOOKUP(A426,'Updated Medical examination'!A425:J2760,5,0)</f>
        <v>Above Diabetes</v>
      </c>
      <c r="L426" s="54">
        <v>25025</v>
      </c>
      <c r="M426" s="59">
        <v>24476.48</v>
      </c>
      <c r="N426" s="55" t="s">
        <v>11</v>
      </c>
      <c r="O426" s="55" t="s">
        <v>11</v>
      </c>
      <c r="P426" s="55" t="s">
        <v>23</v>
      </c>
      <c r="Q426" s="55">
        <v>54</v>
      </c>
    </row>
    <row r="427" spans="1:17" ht="16.5" thickBot="1" x14ac:dyDescent="0.3">
      <c r="A427" s="58" t="s">
        <v>1946</v>
      </c>
      <c r="B427" s="47" t="s">
        <v>2792</v>
      </c>
      <c r="C427" s="47">
        <f>VLOOKUP(A427,'Updated Medical examination'!A426:J2761,2,FALSE)</f>
        <v>27.36</v>
      </c>
      <c r="D427" s="47">
        <f>VLOOKUP(A427,'Updated Medical examination'!A426:J2761,4,0)</f>
        <v>9.4499999999999993</v>
      </c>
      <c r="E427" s="47" t="str">
        <f>VLOOKUP(A427,'Updated Medical examination'!A426:J2761,6,0)</f>
        <v>Yes</v>
      </c>
      <c r="F427" s="47" t="str">
        <f>VLOOKUP(A427,'Updated Medical examination'!A426:J2761,7,0)</f>
        <v>No</v>
      </c>
      <c r="G427" s="47" t="str">
        <f>VLOOKUP(A427,'Updated Medical examination'!A426:J2761,8,0)</f>
        <v>No</v>
      </c>
      <c r="H427" s="47">
        <f>VLOOKUP(A427,'Updated Medical examination'!A426:J2761,9,0)</f>
        <v>2</v>
      </c>
      <c r="I427" s="47" t="str">
        <f>VLOOKUP(A427,'Updated Medical examination'!A426:J2761,10,0)</f>
        <v>Yes</v>
      </c>
      <c r="J427" s="47" t="str">
        <f>VLOOKUP(A427,'Updated Medical examination'!A426:J2761,3,0)</f>
        <v>Over Weight</v>
      </c>
      <c r="K427" s="47" t="str">
        <f>VLOOKUP(A427,'Updated Medical examination'!A426:J2761,5,0)</f>
        <v>Above Diabetes</v>
      </c>
      <c r="L427" s="54">
        <v>25902</v>
      </c>
      <c r="M427" s="59">
        <v>24393.62</v>
      </c>
      <c r="N427" s="55" t="s">
        <v>11</v>
      </c>
      <c r="O427" s="55" t="s">
        <v>12</v>
      </c>
      <c r="P427" s="55" t="s">
        <v>23</v>
      </c>
      <c r="Q427" s="55">
        <v>52</v>
      </c>
    </row>
    <row r="428" spans="1:17" ht="16.5" thickBot="1" x14ac:dyDescent="0.3">
      <c r="A428" s="58" t="s">
        <v>1945</v>
      </c>
      <c r="B428" s="47" t="s">
        <v>3181</v>
      </c>
      <c r="C428" s="47">
        <f>VLOOKUP(A428,'Updated Medical examination'!A427:J2762,2,FALSE)</f>
        <v>22.2</v>
      </c>
      <c r="D428" s="47">
        <f>VLOOKUP(A428,'Updated Medical examination'!A427:J2762,4,0)</f>
        <v>5.51</v>
      </c>
      <c r="E428" s="47" t="str">
        <f>VLOOKUP(A428,'Updated Medical examination'!A427:J2762,6,0)</f>
        <v>No</v>
      </c>
      <c r="F428" s="47" t="str">
        <f>VLOOKUP(A428,'Updated Medical examination'!A427:J2762,7,0)</f>
        <v>No</v>
      </c>
      <c r="G428" s="47" t="str">
        <f>VLOOKUP(A428,'Updated Medical examination'!A427:J2762,8,0)</f>
        <v>No</v>
      </c>
      <c r="H428" s="47">
        <f>VLOOKUP(A428,'Updated Medical examination'!A427:J2762,9,0)</f>
        <v>0</v>
      </c>
      <c r="I428" s="47" t="str">
        <f>VLOOKUP(A428,'Updated Medical examination'!A427:J2762,10,0)</f>
        <v>Yes</v>
      </c>
      <c r="J428" s="47" t="str">
        <f>VLOOKUP(A428,'Updated Medical examination'!A427:J2762,3,0)</f>
        <v>Healthy Weight</v>
      </c>
      <c r="K428" s="47" t="str">
        <f>VLOOKUP(A428,'Updated Medical examination'!A427:J2762,5,0)</f>
        <v>Normal</v>
      </c>
      <c r="L428" s="54">
        <v>36440</v>
      </c>
      <c r="M428" s="59">
        <v>24387.74</v>
      </c>
      <c r="N428" s="55" t="s">
        <v>11</v>
      </c>
      <c r="O428" s="55" t="s">
        <v>16</v>
      </c>
      <c r="P428" s="55" t="s">
        <v>42</v>
      </c>
      <c r="Q428" s="55">
        <v>23</v>
      </c>
    </row>
    <row r="429" spans="1:17" ht="16.5" thickBot="1" x14ac:dyDescent="0.3">
      <c r="A429" s="58" t="s">
        <v>1944</v>
      </c>
      <c r="B429" s="47" t="s">
        <v>3183</v>
      </c>
      <c r="C429" s="47">
        <f>VLOOKUP(A429,'Updated Medical examination'!A428:J2763,2,FALSE)</f>
        <v>25.71</v>
      </c>
      <c r="D429" s="47">
        <f>VLOOKUP(A429,'Updated Medical examination'!A428:J2763,4,0)</f>
        <v>4.18</v>
      </c>
      <c r="E429" s="47" t="str">
        <f>VLOOKUP(A429,'Updated Medical examination'!A428:J2763,6,0)</f>
        <v>No</v>
      </c>
      <c r="F429" s="47" t="str">
        <f>VLOOKUP(A429,'Updated Medical examination'!A428:J2763,7,0)</f>
        <v>yes</v>
      </c>
      <c r="G429" s="47" t="str">
        <f>VLOOKUP(A429,'Updated Medical examination'!A428:J2763,8,0)</f>
        <v>No</v>
      </c>
      <c r="H429" s="47">
        <f>VLOOKUP(A429,'Updated Medical examination'!A428:J2763,9,0)</f>
        <v>1</v>
      </c>
      <c r="I429" s="47" t="str">
        <f>VLOOKUP(A429,'Updated Medical examination'!A428:J2763,10,0)</f>
        <v>Yes</v>
      </c>
      <c r="J429" s="47" t="str">
        <f>VLOOKUP(A429,'Updated Medical examination'!A428:J2763,3,0)</f>
        <v>Over Weight</v>
      </c>
      <c r="K429" s="47" t="str">
        <f>VLOOKUP(A429,'Updated Medical examination'!A428:J2763,5,0)</f>
        <v>Normal</v>
      </c>
      <c r="L429" s="54">
        <v>38202</v>
      </c>
      <c r="M429" s="59">
        <v>24294.02</v>
      </c>
      <c r="N429" s="55" t="s">
        <v>11</v>
      </c>
      <c r="O429" s="55" t="s">
        <v>16</v>
      </c>
      <c r="P429" s="55" t="s">
        <v>42</v>
      </c>
      <c r="Q429" s="55">
        <v>18</v>
      </c>
    </row>
    <row r="430" spans="1:17" ht="16.5" thickBot="1" x14ac:dyDescent="0.3">
      <c r="A430" s="58" t="s">
        <v>1943</v>
      </c>
      <c r="B430" s="47" t="s">
        <v>2555</v>
      </c>
      <c r="C430" s="47">
        <f>VLOOKUP(A430,'Updated Medical examination'!A429:J2764,2,FALSE)</f>
        <v>41.91</v>
      </c>
      <c r="D430" s="47">
        <f>VLOOKUP(A430,'Updated Medical examination'!A429:J2764,4,0)</f>
        <v>5.98</v>
      </c>
      <c r="E430" s="47" t="str">
        <f>VLOOKUP(A430,'Updated Medical examination'!A429:J2764,6,0)</f>
        <v>Yes</v>
      </c>
      <c r="F430" s="47" t="str">
        <f>VLOOKUP(A430,'Updated Medical examination'!A429:J2764,7,0)</f>
        <v>No</v>
      </c>
      <c r="G430" s="47" t="str">
        <f>VLOOKUP(A430,'Updated Medical examination'!A429:J2764,8,0)</f>
        <v>No</v>
      </c>
      <c r="H430" s="47">
        <f>VLOOKUP(A430,'Updated Medical examination'!A429:J2764,9,0)</f>
        <v>1</v>
      </c>
      <c r="I430" s="47" t="str">
        <f>VLOOKUP(A430,'Updated Medical examination'!A429:J2764,10,0)</f>
        <v>No</v>
      </c>
      <c r="J430" s="47" t="str">
        <f>VLOOKUP(A430,'Updated Medical examination'!A429:J2764,3,0)</f>
        <v>Obesity</v>
      </c>
      <c r="K430" s="47" t="str">
        <f>VLOOKUP(A430,'Updated Medical examination'!A429:J2764,5,0)</f>
        <v>Prediabetes</v>
      </c>
      <c r="L430" s="54">
        <v>23727</v>
      </c>
      <c r="M430" s="59">
        <v>24227.34</v>
      </c>
      <c r="N430" s="55" t="s">
        <v>11</v>
      </c>
      <c r="O430" s="55" t="s">
        <v>16</v>
      </c>
      <c r="P430" s="55" t="s">
        <v>13</v>
      </c>
      <c r="Q430" s="55">
        <v>58</v>
      </c>
    </row>
    <row r="431" spans="1:17" ht="16.5" thickBot="1" x14ac:dyDescent="0.3">
      <c r="A431" s="58" t="s">
        <v>1942</v>
      </c>
      <c r="B431" s="47" t="s">
        <v>3186</v>
      </c>
      <c r="C431" s="47">
        <f>VLOOKUP(A431,'Updated Medical examination'!A430:J2765,2,FALSE)</f>
        <v>25.85</v>
      </c>
      <c r="D431" s="47">
        <f>VLOOKUP(A431,'Updated Medical examination'!A430:J2765,4,0)</f>
        <v>10.16</v>
      </c>
      <c r="E431" s="47" t="str">
        <f>VLOOKUP(A431,'Updated Medical examination'!A430:J2765,6,0)</f>
        <v>No</v>
      </c>
      <c r="F431" s="47" t="str">
        <f>VLOOKUP(A431,'Updated Medical examination'!A430:J2765,7,0)</f>
        <v>No</v>
      </c>
      <c r="G431" s="47" t="str">
        <f>VLOOKUP(A431,'Updated Medical examination'!A430:J2765,8,0)</f>
        <v>No</v>
      </c>
      <c r="H431" s="47">
        <f>VLOOKUP(A431,'Updated Medical examination'!A430:J2765,9,0)</f>
        <v>0</v>
      </c>
      <c r="I431" s="47" t="str">
        <f>VLOOKUP(A431,'Updated Medical examination'!A430:J2765,10,0)</f>
        <v>Yes</v>
      </c>
      <c r="J431" s="47" t="str">
        <f>VLOOKUP(A431,'Updated Medical examination'!A430:J2765,3,0)</f>
        <v>Over Weight</v>
      </c>
      <c r="K431" s="47" t="str">
        <f>VLOOKUP(A431,'Updated Medical examination'!A430:J2765,5,0)</f>
        <v>Above Diabetes</v>
      </c>
      <c r="L431" s="54">
        <v>27282</v>
      </c>
      <c r="M431" s="59">
        <v>24180.93</v>
      </c>
      <c r="N431" s="55" t="s">
        <v>11</v>
      </c>
      <c r="O431" s="55" t="s">
        <v>16</v>
      </c>
      <c r="P431" s="55" t="s">
        <v>13</v>
      </c>
      <c r="Q431" s="55">
        <v>48</v>
      </c>
    </row>
    <row r="432" spans="1:17" ht="16.5" thickBot="1" x14ac:dyDescent="0.3">
      <c r="A432" s="58" t="s">
        <v>1941</v>
      </c>
      <c r="B432" s="47" t="s">
        <v>3188</v>
      </c>
      <c r="C432" s="47">
        <f>VLOOKUP(A432,'Updated Medical examination'!A431:J2766,2,FALSE)</f>
        <v>23.844999999999999</v>
      </c>
      <c r="D432" s="47">
        <f>VLOOKUP(A432,'Updated Medical examination'!A431:J2766,4,0)</f>
        <v>11.71</v>
      </c>
      <c r="E432" s="47" t="str">
        <f>VLOOKUP(A432,'Updated Medical examination'!A431:J2766,6,0)</f>
        <v>No</v>
      </c>
      <c r="F432" s="47" t="str">
        <f>VLOOKUP(A432,'Updated Medical examination'!A431:J2766,7,0)</f>
        <v>No</v>
      </c>
      <c r="G432" s="47" t="str">
        <f>VLOOKUP(A432,'Updated Medical examination'!A431:J2766,8,0)</f>
        <v>No</v>
      </c>
      <c r="H432" s="47">
        <f>VLOOKUP(A432,'Updated Medical examination'!A431:J2766,9,0)</f>
        <v>2</v>
      </c>
      <c r="I432" s="47" t="str">
        <f>VLOOKUP(A432,'Updated Medical examination'!A431:J2766,10,0)</f>
        <v>Yes</v>
      </c>
      <c r="J432" s="47" t="str">
        <f>VLOOKUP(A432,'Updated Medical examination'!A431:J2766,3,0)</f>
        <v>Healthy Weight</v>
      </c>
      <c r="K432" s="47" t="str">
        <f>VLOOKUP(A432,'Updated Medical examination'!A431:J2766,5,0)</f>
        <v>Above Diabetes</v>
      </c>
      <c r="L432" s="54">
        <v>26828</v>
      </c>
      <c r="M432" s="59">
        <v>24106.91</v>
      </c>
      <c r="N432" s="55" t="s">
        <v>11</v>
      </c>
      <c r="O432" s="55" t="s">
        <v>11</v>
      </c>
      <c r="P432" s="55" t="s">
        <v>247</v>
      </c>
      <c r="Q432" s="55">
        <v>49</v>
      </c>
    </row>
    <row r="433" spans="1:17" ht="16.5" thickBot="1" x14ac:dyDescent="0.3">
      <c r="A433" s="58" t="s">
        <v>1940</v>
      </c>
      <c r="B433" s="47" t="s">
        <v>3190</v>
      </c>
      <c r="C433" s="47">
        <f>VLOOKUP(A433,'Updated Medical examination'!A432:J2767,2,FALSE)</f>
        <v>30.59</v>
      </c>
      <c r="D433" s="47">
        <f>VLOOKUP(A433,'Updated Medical examination'!A432:J2767,4,0)</f>
        <v>5.23</v>
      </c>
      <c r="E433" s="47" t="str">
        <f>VLOOKUP(A433,'Updated Medical examination'!A432:J2767,6,0)</f>
        <v>No</v>
      </c>
      <c r="F433" s="47" t="str">
        <f>VLOOKUP(A433,'Updated Medical examination'!A432:J2767,7,0)</f>
        <v>No</v>
      </c>
      <c r="G433" s="47" t="str">
        <f>VLOOKUP(A433,'Updated Medical examination'!A432:J2767,8,0)</f>
        <v>Yes</v>
      </c>
      <c r="H433" s="47">
        <f>VLOOKUP(A433,'Updated Medical examination'!A432:J2767,9,0)</f>
        <v>1</v>
      </c>
      <c r="I433" s="47" t="str">
        <f>VLOOKUP(A433,'Updated Medical examination'!A432:J2767,10,0)</f>
        <v>No</v>
      </c>
      <c r="J433" s="47" t="str">
        <f>VLOOKUP(A433,'Updated Medical examination'!A432:J2767,3,0)</f>
        <v>Obesity</v>
      </c>
      <c r="K433" s="47" t="str">
        <f>VLOOKUP(A433,'Updated Medical examination'!A432:J2767,5,0)</f>
        <v>Normal</v>
      </c>
      <c r="L433" s="54">
        <v>37985</v>
      </c>
      <c r="M433" s="59">
        <v>24059.68</v>
      </c>
      <c r="N433" s="55" t="s">
        <v>11</v>
      </c>
      <c r="O433" s="55" t="s">
        <v>11</v>
      </c>
      <c r="P433" s="55" t="s">
        <v>23</v>
      </c>
      <c r="Q433" s="55">
        <v>19</v>
      </c>
    </row>
    <row r="434" spans="1:17" ht="16.5" thickBot="1" x14ac:dyDescent="0.3">
      <c r="A434" s="58" t="s">
        <v>1939</v>
      </c>
      <c r="B434" s="47" t="s">
        <v>3146</v>
      </c>
      <c r="C434" s="47">
        <f>VLOOKUP(A434,'Updated Medical examination'!A433:J2768,2,FALSE)</f>
        <v>24.795000000000002</v>
      </c>
      <c r="D434" s="47">
        <f>VLOOKUP(A434,'Updated Medical examination'!A433:J2768,4,0)</f>
        <v>6.85</v>
      </c>
      <c r="E434" s="47" t="str">
        <f>VLOOKUP(A434,'Updated Medical examination'!A433:J2768,6,0)</f>
        <v>No</v>
      </c>
      <c r="F434" s="47" t="str">
        <f>VLOOKUP(A434,'Updated Medical examination'!A433:J2768,7,0)</f>
        <v>No</v>
      </c>
      <c r="G434" s="47" t="str">
        <f>VLOOKUP(A434,'Updated Medical examination'!A433:J2768,8,0)</f>
        <v>No</v>
      </c>
      <c r="H434" s="47">
        <f>VLOOKUP(A434,'Updated Medical examination'!A433:J2768,9,0)</f>
        <v>0</v>
      </c>
      <c r="I434" s="47" t="str">
        <f>VLOOKUP(A434,'Updated Medical examination'!A433:J2768,10,0)</f>
        <v>Yes</v>
      </c>
      <c r="J434" s="47" t="str">
        <f>VLOOKUP(A434,'Updated Medical examination'!A433:J2768,3,0)</f>
        <v>Healthy Weight</v>
      </c>
      <c r="K434" s="47" t="str">
        <f>VLOOKUP(A434,'Updated Medical examination'!A433:J2768,5,0)</f>
        <v>Above Diabetes</v>
      </c>
      <c r="L434" s="54">
        <v>26124</v>
      </c>
      <c r="M434" s="59">
        <v>23967.38</v>
      </c>
      <c r="N434" s="55" t="s">
        <v>11</v>
      </c>
      <c r="O434" s="55" t="s">
        <v>11</v>
      </c>
      <c r="P434" s="55" t="s">
        <v>23</v>
      </c>
      <c r="Q434" s="55">
        <v>51</v>
      </c>
    </row>
    <row r="435" spans="1:17" ht="16.5" thickBot="1" x14ac:dyDescent="0.3">
      <c r="A435" s="58" t="s">
        <v>1938</v>
      </c>
      <c r="B435" s="47" t="s">
        <v>2571</v>
      </c>
      <c r="C435" s="47">
        <f>VLOOKUP(A435,'Updated Medical examination'!A434:J2769,2,FALSE)</f>
        <v>24.13</v>
      </c>
      <c r="D435" s="47">
        <f>VLOOKUP(A435,'Updated Medical examination'!A434:J2769,4,0)</f>
        <v>7.05</v>
      </c>
      <c r="E435" s="47" t="str">
        <f>VLOOKUP(A435,'Updated Medical examination'!A434:J2769,6,0)</f>
        <v>Yes</v>
      </c>
      <c r="F435" s="47" t="str">
        <f>VLOOKUP(A435,'Updated Medical examination'!A434:J2769,7,0)</f>
        <v>No</v>
      </c>
      <c r="G435" s="47" t="str">
        <f>VLOOKUP(A435,'Updated Medical examination'!A434:J2769,8,0)</f>
        <v>No</v>
      </c>
      <c r="H435" s="47">
        <f>VLOOKUP(A435,'Updated Medical examination'!A434:J2769,9,0)</f>
        <v>2</v>
      </c>
      <c r="I435" s="47" t="str">
        <f>VLOOKUP(A435,'Updated Medical examination'!A434:J2769,10,0)</f>
        <v>Yes</v>
      </c>
      <c r="J435" s="47" t="str">
        <f>VLOOKUP(A435,'Updated Medical examination'!A434:J2769,3,0)</f>
        <v>Healthy Weight</v>
      </c>
      <c r="K435" s="47" t="str">
        <f>VLOOKUP(A435,'Updated Medical examination'!A434:J2769,5,0)</f>
        <v>Above Diabetes</v>
      </c>
      <c r="L435" s="54">
        <v>25788</v>
      </c>
      <c r="M435" s="59">
        <v>23887.66</v>
      </c>
      <c r="N435" s="55" t="s">
        <v>11</v>
      </c>
      <c r="O435" s="55" t="s">
        <v>12</v>
      </c>
      <c r="P435" s="55" t="s">
        <v>23</v>
      </c>
      <c r="Q435" s="55">
        <v>52</v>
      </c>
    </row>
    <row r="436" spans="1:17" ht="16.5" thickBot="1" x14ac:dyDescent="0.3">
      <c r="A436" s="58" t="s">
        <v>1937</v>
      </c>
      <c r="B436" s="47" t="s">
        <v>3194</v>
      </c>
      <c r="C436" s="47">
        <f>VLOOKUP(A436,'Updated Medical examination'!A435:J2770,2,FALSE)</f>
        <v>25.84</v>
      </c>
      <c r="D436" s="47">
        <f>VLOOKUP(A436,'Updated Medical examination'!A435:J2770,4,0)</f>
        <v>11.64</v>
      </c>
      <c r="E436" s="47" t="str">
        <f>VLOOKUP(A436,'Updated Medical examination'!A435:J2770,6,0)</f>
        <v>No</v>
      </c>
      <c r="F436" s="47" t="str">
        <f>VLOOKUP(A436,'Updated Medical examination'!A435:J2770,7,0)</f>
        <v>No</v>
      </c>
      <c r="G436" s="47" t="str">
        <f>VLOOKUP(A436,'Updated Medical examination'!A435:J2770,8,0)</f>
        <v>No</v>
      </c>
      <c r="H436" s="47">
        <f>VLOOKUP(A436,'Updated Medical examination'!A435:J2770,9,0)</f>
        <v>2</v>
      </c>
      <c r="I436" s="47" t="str">
        <f>VLOOKUP(A436,'Updated Medical examination'!A435:J2770,10,0)</f>
        <v>Yes</v>
      </c>
      <c r="J436" s="47" t="str">
        <f>VLOOKUP(A436,'Updated Medical examination'!A435:J2770,3,0)</f>
        <v>Over Weight</v>
      </c>
      <c r="K436" s="47" t="str">
        <f>VLOOKUP(A436,'Updated Medical examination'!A435:J2770,5,0)</f>
        <v>Above Diabetes</v>
      </c>
      <c r="L436" s="54">
        <v>26842</v>
      </c>
      <c r="M436" s="59">
        <v>23807.24</v>
      </c>
      <c r="N436" s="55" t="s">
        <v>11</v>
      </c>
      <c r="O436" s="55" t="s">
        <v>12</v>
      </c>
      <c r="P436" s="55" t="s">
        <v>23</v>
      </c>
      <c r="Q436" s="55">
        <v>49</v>
      </c>
    </row>
    <row r="437" spans="1:17" ht="16.5" thickBot="1" x14ac:dyDescent="0.3">
      <c r="A437" s="58" t="s">
        <v>1936</v>
      </c>
      <c r="B437" s="47" t="s">
        <v>3196</v>
      </c>
      <c r="C437" s="47">
        <f>VLOOKUP(A437,'Updated Medical examination'!A436:J2771,2,FALSE)</f>
        <v>28</v>
      </c>
      <c r="D437" s="47">
        <f>VLOOKUP(A437,'Updated Medical examination'!A436:J2771,4,0)</f>
        <v>10.52</v>
      </c>
      <c r="E437" s="47" t="str">
        <f>VLOOKUP(A437,'Updated Medical examination'!A436:J2771,6,0)</f>
        <v>No</v>
      </c>
      <c r="F437" s="47" t="str">
        <f>VLOOKUP(A437,'Updated Medical examination'!A436:J2771,7,0)</f>
        <v>No</v>
      </c>
      <c r="G437" s="47" t="str">
        <f>VLOOKUP(A437,'Updated Medical examination'!A436:J2771,8,0)</f>
        <v>No</v>
      </c>
      <c r="H437" s="47">
        <f>VLOOKUP(A437,'Updated Medical examination'!A436:J2771,9,0)</f>
        <v>0</v>
      </c>
      <c r="I437" s="47" t="str">
        <f>VLOOKUP(A437,'Updated Medical examination'!A436:J2771,10,0)</f>
        <v>Yes</v>
      </c>
      <c r="J437" s="47" t="str">
        <f>VLOOKUP(A437,'Updated Medical examination'!A436:J2771,3,0)</f>
        <v>Over Weight</v>
      </c>
      <c r="K437" s="47" t="str">
        <f>VLOOKUP(A437,'Updated Medical examination'!A436:J2771,5,0)</f>
        <v>Above Diabetes</v>
      </c>
      <c r="L437" s="54">
        <v>27182</v>
      </c>
      <c r="M437" s="59">
        <v>23568.27</v>
      </c>
      <c r="N437" s="55" t="s">
        <v>11</v>
      </c>
      <c r="O437" s="55" t="s">
        <v>11</v>
      </c>
      <c r="P437" s="55" t="s">
        <v>42</v>
      </c>
      <c r="Q437" s="55">
        <v>49</v>
      </c>
    </row>
    <row r="438" spans="1:17" ht="16.5" thickBot="1" x14ac:dyDescent="0.3">
      <c r="A438" s="58" t="s">
        <v>1935</v>
      </c>
      <c r="B438" s="47" t="s">
        <v>3198</v>
      </c>
      <c r="C438" s="47">
        <f>VLOOKUP(A438,'Updated Medical examination'!A437:J2772,2,FALSE)</f>
        <v>34.1</v>
      </c>
      <c r="D438" s="47">
        <f>VLOOKUP(A438,'Updated Medical examination'!A437:J2772,4,0)</f>
        <v>4.01</v>
      </c>
      <c r="E438" s="47" t="str">
        <f>VLOOKUP(A438,'Updated Medical examination'!A437:J2772,6,0)</f>
        <v>Yes</v>
      </c>
      <c r="F438" s="47" t="str">
        <f>VLOOKUP(A438,'Updated Medical examination'!A437:J2772,7,0)</f>
        <v>No</v>
      </c>
      <c r="G438" s="47" t="str">
        <f>VLOOKUP(A438,'Updated Medical examination'!A437:J2772,8,0)</f>
        <v>Yes</v>
      </c>
      <c r="H438" s="47">
        <f>VLOOKUP(A438,'Updated Medical examination'!A437:J2772,9,0)</f>
        <v>1</v>
      </c>
      <c r="I438" s="47" t="str">
        <f>VLOOKUP(A438,'Updated Medical examination'!A437:J2772,10,0)</f>
        <v>No</v>
      </c>
      <c r="J438" s="47" t="str">
        <f>VLOOKUP(A438,'Updated Medical examination'!A437:J2772,3,0)</f>
        <v>Obesity</v>
      </c>
      <c r="K438" s="47" t="str">
        <f>VLOOKUP(A438,'Updated Medical examination'!A437:J2772,5,0)</f>
        <v>Normal</v>
      </c>
      <c r="L438" s="54">
        <v>30554</v>
      </c>
      <c r="M438" s="59">
        <v>23563.02</v>
      </c>
      <c r="N438" s="55" t="s">
        <v>11</v>
      </c>
      <c r="O438" s="55" t="s">
        <v>11</v>
      </c>
      <c r="P438" s="55" t="s">
        <v>13</v>
      </c>
      <c r="Q438" s="55">
        <v>39</v>
      </c>
    </row>
    <row r="439" spans="1:17" ht="16.5" thickBot="1" x14ac:dyDescent="0.3">
      <c r="A439" s="58" t="s">
        <v>1934</v>
      </c>
      <c r="B439" s="47" t="s">
        <v>3072</v>
      </c>
      <c r="C439" s="47">
        <f>VLOOKUP(A439,'Updated Medical examination'!A438:J2773,2,FALSE)</f>
        <v>26.125</v>
      </c>
      <c r="D439" s="47">
        <f>VLOOKUP(A439,'Updated Medical examination'!A438:J2773,4,0)</f>
        <v>8.56</v>
      </c>
      <c r="E439" s="47" t="str">
        <f>VLOOKUP(A439,'Updated Medical examination'!A438:J2773,6,0)</f>
        <v>Yes</v>
      </c>
      <c r="F439" s="47" t="str">
        <f>VLOOKUP(A439,'Updated Medical examination'!A438:J2773,7,0)</f>
        <v>No</v>
      </c>
      <c r="G439" s="47" t="str">
        <f>VLOOKUP(A439,'Updated Medical examination'!A438:J2773,8,0)</f>
        <v>No</v>
      </c>
      <c r="H439" s="47">
        <f>VLOOKUP(A439,'Updated Medical examination'!A438:J2773,9,0)</f>
        <v>1</v>
      </c>
      <c r="I439" s="47" t="str">
        <f>VLOOKUP(A439,'Updated Medical examination'!A438:J2773,10,0)</f>
        <v>Yes</v>
      </c>
      <c r="J439" s="47" t="str">
        <f>VLOOKUP(A439,'Updated Medical examination'!A438:J2773,3,0)</f>
        <v>Over Weight</v>
      </c>
      <c r="K439" s="47" t="str">
        <f>VLOOKUP(A439,'Updated Medical examination'!A438:J2773,5,0)</f>
        <v>Above Diabetes</v>
      </c>
      <c r="L439" s="54">
        <v>27711</v>
      </c>
      <c r="M439" s="59">
        <v>23401.31</v>
      </c>
      <c r="N439" s="55" t="s">
        <v>11</v>
      </c>
      <c r="O439" s="55" t="s">
        <v>12</v>
      </c>
      <c r="P439" s="55" t="s">
        <v>247</v>
      </c>
      <c r="Q439" s="55">
        <v>47</v>
      </c>
    </row>
    <row r="440" spans="1:17" ht="16.5" thickBot="1" x14ac:dyDescent="0.3">
      <c r="A440" s="58" t="s">
        <v>1933</v>
      </c>
      <c r="B440" s="47" t="s">
        <v>3201</v>
      </c>
      <c r="C440" s="47">
        <f>VLOOKUP(A440,'Updated Medical examination'!A439:J2774,2,FALSE)</f>
        <v>25.6</v>
      </c>
      <c r="D440" s="47">
        <f>VLOOKUP(A440,'Updated Medical examination'!A439:J2774,4,0)</f>
        <v>10.5</v>
      </c>
      <c r="E440" s="47" t="str">
        <f>VLOOKUP(A440,'Updated Medical examination'!A439:J2774,6,0)</f>
        <v>No</v>
      </c>
      <c r="F440" s="47" t="str">
        <f>VLOOKUP(A440,'Updated Medical examination'!A439:J2774,7,0)</f>
        <v>No</v>
      </c>
      <c r="G440" s="47" t="str">
        <f>VLOOKUP(A440,'Updated Medical examination'!A439:J2774,8,0)</f>
        <v>No</v>
      </c>
      <c r="H440" s="47">
        <f>VLOOKUP(A440,'Updated Medical examination'!A439:J2774,9,0)</f>
        <v>2</v>
      </c>
      <c r="I440" s="47" t="str">
        <f>VLOOKUP(A440,'Updated Medical examination'!A439:J2774,10,0)</f>
        <v>Yes</v>
      </c>
      <c r="J440" s="47" t="str">
        <f>VLOOKUP(A440,'Updated Medical examination'!A439:J2774,3,0)</f>
        <v>Over Weight</v>
      </c>
      <c r="K440" s="47" t="str">
        <f>VLOOKUP(A440,'Updated Medical examination'!A439:J2774,5,0)</f>
        <v>Above Diabetes</v>
      </c>
      <c r="L440" s="54">
        <v>26959</v>
      </c>
      <c r="M440" s="59">
        <v>23306.55</v>
      </c>
      <c r="N440" s="55" t="s">
        <v>11</v>
      </c>
      <c r="O440" s="55" t="s">
        <v>11</v>
      </c>
      <c r="P440" s="55" t="s">
        <v>42</v>
      </c>
      <c r="Q440" s="55">
        <v>49</v>
      </c>
    </row>
    <row r="441" spans="1:17" ht="16.5" thickBot="1" x14ac:dyDescent="0.3">
      <c r="A441" s="58" t="s">
        <v>1932</v>
      </c>
      <c r="B441" s="47" t="s">
        <v>3203</v>
      </c>
      <c r="C441" s="47">
        <f>VLOOKUP(A441,'Updated Medical examination'!A440:J2775,2,FALSE)</f>
        <v>24.32</v>
      </c>
      <c r="D441" s="47">
        <f>VLOOKUP(A441,'Updated Medical examination'!A440:J2775,4,0)</f>
        <v>6.39</v>
      </c>
      <c r="E441" s="47" t="str">
        <f>VLOOKUP(A441,'Updated Medical examination'!A440:J2775,6,0)</f>
        <v>No</v>
      </c>
      <c r="F441" s="47" t="str">
        <f>VLOOKUP(A441,'Updated Medical examination'!A440:J2775,7,0)</f>
        <v>No</v>
      </c>
      <c r="G441" s="47" t="str">
        <f>VLOOKUP(A441,'Updated Medical examination'!A440:J2775,8,0)</f>
        <v>No</v>
      </c>
      <c r="H441" s="47">
        <f>VLOOKUP(A441,'Updated Medical examination'!A440:J2775,9,0)</f>
        <v>0</v>
      </c>
      <c r="I441" s="47" t="str">
        <f>VLOOKUP(A441,'Updated Medical examination'!A440:J2775,10,0)</f>
        <v>No</v>
      </c>
      <c r="J441" s="47" t="str">
        <f>VLOOKUP(A441,'Updated Medical examination'!A440:J2775,3,0)</f>
        <v>Healthy Weight</v>
      </c>
      <c r="K441" s="47" t="str">
        <f>VLOOKUP(A441,'Updated Medical examination'!A440:J2775,5,0)</f>
        <v>Prediabetes</v>
      </c>
      <c r="L441" s="54">
        <v>34610</v>
      </c>
      <c r="M441" s="59">
        <v>23288.93</v>
      </c>
      <c r="N441" s="55" t="s">
        <v>11</v>
      </c>
      <c r="O441" s="55" t="s">
        <v>12</v>
      </c>
      <c r="P441" s="55" t="s">
        <v>247</v>
      </c>
      <c r="Q441" s="55">
        <v>28</v>
      </c>
    </row>
    <row r="442" spans="1:17" ht="16.5" thickBot="1" x14ac:dyDescent="0.3">
      <c r="A442" s="58" t="s">
        <v>1931</v>
      </c>
      <c r="B442" s="47" t="s">
        <v>3205</v>
      </c>
      <c r="C442" s="47">
        <f>VLOOKUP(A442,'Updated Medical examination'!A441:J2776,2,FALSE)</f>
        <v>22.88</v>
      </c>
      <c r="D442" s="47">
        <f>VLOOKUP(A442,'Updated Medical examination'!A441:J2776,4,0)</f>
        <v>5.71</v>
      </c>
      <c r="E442" s="47" t="str">
        <f>VLOOKUP(A442,'Updated Medical examination'!A441:J2776,6,0)</f>
        <v>Yes</v>
      </c>
      <c r="F442" s="47" t="str">
        <f>VLOOKUP(A442,'Updated Medical examination'!A441:J2776,7,0)</f>
        <v>No</v>
      </c>
      <c r="G442" s="47" t="str">
        <f>VLOOKUP(A442,'Updated Medical examination'!A441:J2776,8,0)</f>
        <v>Yes</v>
      </c>
      <c r="H442" s="47">
        <f>VLOOKUP(A442,'Updated Medical examination'!A441:J2776,9,0)</f>
        <v>1</v>
      </c>
      <c r="I442" s="47" t="str">
        <f>VLOOKUP(A442,'Updated Medical examination'!A441:J2776,10,0)</f>
        <v>Yes</v>
      </c>
      <c r="J442" s="47" t="str">
        <f>VLOOKUP(A442,'Updated Medical examination'!A441:J2776,3,0)</f>
        <v>Healthy Weight</v>
      </c>
      <c r="K442" s="47" t="str">
        <f>VLOOKUP(A442,'Updated Medical examination'!A441:J2776,5,0)</f>
        <v>Prediabetes</v>
      </c>
      <c r="L442" s="54">
        <v>25521</v>
      </c>
      <c r="M442" s="59">
        <v>23244.79</v>
      </c>
      <c r="N442" s="55" t="s">
        <v>11</v>
      </c>
      <c r="O442" s="55" t="s">
        <v>12</v>
      </c>
      <c r="P442" s="55" t="s">
        <v>13</v>
      </c>
      <c r="Q442" s="55">
        <v>53</v>
      </c>
    </row>
    <row r="443" spans="1:17" ht="16.5" thickBot="1" x14ac:dyDescent="0.3">
      <c r="A443" s="58" t="s">
        <v>1930</v>
      </c>
      <c r="B443" s="47" t="s">
        <v>3207</v>
      </c>
      <c r="C443" s="47">
        <f>VLOOKUP(A443,'Updated Medical examination'!A442:J2777,2,FALSE)</f>
        <v>24.984999999999999</v>
      </c>
      <c r="D443" s="47">
        <f>VLOOKUP(A443,'Updated Medical examination'!A442:J2777,4,0)</f>
        <v>4.43</v>
      </c>
      <c r="E443" s="47" t="str">
        <f>VLOOKUP(A443,'Updated Medical examination'!A442:J2777,6,0)</f>
        <v>Yes</v>
      </c>
      <c r="F443" s="47" t="str">
        <f>VLOOKUP(A443,'Updated Medical examination'!A442:J2777,7,0)</f>
        <v>No</v>
      </c>
      <c r="G443" s="47" t="str">
        <f>VLOOKUP(A443,'Updated Medical examination'!A442:J2777,8,0)</f>
        <v>Yes</v>
      </c>
      <c r="H443" s="47">
        <f>VLOOKUP(A443,'Updated Medical examination'!A442:J2777,9,0)</f>
        <v>1</v>
      </c>
      <c r="I443" s="47" t="str">
        <f>VLOOKUP(A443,'Updated Medical examination'!A442:J2777,10,0)</f>
        <v>No</v>
      </c>
      <c r="J443" s="47" t="str">
        <f>VLOOKUP(A443,'Updated Medical examination'!A442:J2777,3,0)</f>
        <v>Over Weight</v>
      </c>
      <c r="K443" s="47" t="str">
        <f>VLOOKUP(A443,'Updated Medical examination'!A442:J2777,5,0)</f>
        <v>Normal</v>
      </c>
      <c r="L443" s="54">
        <v>35649</v>
      </c>
      <c r="M443" s="59">
        <v>23241.47</v>
      </c>
      <c r="N443" s="55" t="s">
        <v>11</v>
      </c>
      <c r="O443" s="55" t="s">
        <v>12</v>
      </c>
      <c r="P443" s="55" t="s">
        <v>170</v>
      </c>
      <c r="Q443" s="55">
        <v>25</v>
      </c>
    </row>
    <row r="444" spans="1:17" ht="16.5" thickBot="1" x14ac:dyDescent="0.3">
      <c r="A444" s="58" t="s">
        <v>1929</v>
      </c>
      <c r="B444" s="47" t="s">
        <v>3208</v>
      </c>
      <c r="C444" s="47">
        <f>VLOOKUP(A444,'Updated Medical examination'!A443:J2778,2,FALSE)</f>
        <v>33.1</v>
      </c>
      <c r="D444" s="47">
        <f>VLOOKUP(A444,'Updated Medical examination'!A443:J2778,4,0)</f>
        <v>5.52</v>
      </c>
      <c r="E444" s="47" t="str">
        <f>VLOOKUP(A444,'Updated Medical examination'!A443:J2778,6,0)</f>
        <v>No</v>
      </c>
      <c r="F444" s="47" t="str">
        <f>VLOOKUP(A444,'Updated Medical examination'!A443:J2778,7,0)</f>
        <v>No</v>
      </c>
      <c r="G444" s="47" t="str">
        <f>VLOOKUP(A444,'Updated Medical examination'!A443:J2778,8,0)</f>
        <v>Yes</v>
      </c>
      <c r="H444" s="47">
        <f>VLOOKUP(A444,'Updated Medical examination'!A443:J2778,9,0)</f>
        <v>1</v>
      </c>
      <c r="I444" s="47" t="str">
        <f>VLOOKUP(A444,'Updated Medical examination'!A443:J2778,10,0)</f>
        <v>No</v>
      </c>
      <c r="J444" s="47" t="str">
        <f>VLOOKUP(A444,'Updated Medical examination'!A443:J2778,3,0)</f>
        <v>Obesity</v>
      </c>
      <c r="K444" s="47" t="str">
        <f>VLOOKUP(A444,'Updated Medical examination'!A443:J2778,5,0)</f>
        <v>Normal</v>
      </c>
      <c r="L444" s="54">
        <v>37969</v>
      </c>
      <c r="M444" s="59">
        <v>23082.959999999999</v>
      </c>
      <c r="N444" s="55" t="s">
        <v>11</v>
      </c>
      <c r="O444" s="55" t="s">
        <v>11</v>
      </c>
      <c r="P444" s="55" t="s">
        <v>42</v>
      </c>
      <c r="Q444" s="55">
        <v>19</v>
      </c>
    </row>
    <row r="445" spans="1:17" ht="16.5" thickBot="1" x14ac:dyDescent="0.3">
      <c r="A445" s="58" t="s">
        <v>1928</v>
      </c>
      <c r="B445" s="47" t="s">
        <v>3210</v>
      </c>
      <c r="C445" s="47">
        <f>VLOOKUP(A445,'Updated Medical examination'!A444:J2779,2,FALSE)</f>
        <v>27.83</v>
      </c>
      <c r="D445" s="47">
        <f>VLOOKUP(A445,'Updated Medical examination'!A444:J2779,4,0)</f>
        <v>9.1999999999999993</v>
      </c>
      <c r="E445" s="47" t="str">
        <f>VLOOKUP(A445,'Updated Medical examination'!A444:J2779,6,0)</f>
        <v>Yes</v>
      </c>
      <c r="F445" s="47" t="str">
        <f>VLOOKUP(A445,'Updated Medical examination'!A444:J2779,7,0)</f>
        <v>No</v>
      </c>
      <c r="G445" s="47" t="str">
        <f>VLOOKUP(A445,'Updated Medical examination'!A444:J2779,8,0)</f>
        <v>No</v>
      </c>
      <c r="H445" s="47">
        <f>VLOOKUP(A445,'Updated Medical examination'!A444:J2779,9,0)</f>
        <v>1</v>
      </c>
      <c r="I445" s="47" t="str">
        <f>VLOOKUP(A445,'Updated Medical examination'!A444:J2779,10,0)</f>
        <v>Yes</v>
      </c>
      <c r="J445" s="47" t="str">
        <f>VLOOKUP(A445,'Updated Medical examination'!A444:J2779,3,0)</f>
        <v>Over Weight</v>
      </c>
      <c r="K445" s="47" t="str">
        <f>VLOOKUP(A445,'Updated Medical examination'!A444:J2779,5,0)</f>
        <v>Above Diabetes</v>
      </c>
      <c r="L445" s="54">
        <v>27646</v>
      </c>
      <c r="M445" s="59">
        <v>23065.42</v>
      </c>
      <c r="N445" s="55" t="s">
        <v>11</v>
      </c>
      <c r="O445" s="55" t="s">
        <v>11</v>
      </c>
      <c r="P445" s="55" t="s">
        <v>13</v>
      </c>
      <c r="Q445" s="55">
        <v>47</v>
      </c>
    </row>
    <row r="446" spans="1:17" ht="16.5" thickBot="1" x14ac:dyDescent="0.3">
      <c r="A446" s="58" t="s">
        <v>1927</v>
      </c>
      <c r="B446" s="47" t="s">
        <v>3212</v>
      </c>
      <c r="C446" s="47">
        <f>VLOOKUP(A446,'Updated Medical examination'!A445:J2780,2,FALSE)</f>
        <v>30.875</v>
      </c>
      <c r="D446" s="47">
        <f>VLOOKUP(A446,'Updated Medical examination'!A445:J2780,4,0)</f>
        <v>10.97</v>
      </c>
      <c r="E446" s="47" t="str">
        <f>VLOOKUP(A446,'Updated Medical examination'!A445:J2780,6,0)</f>
        <v>Yes</v>
      </c>
      <c r="F446" s="47" t="str">
        <f>VLOOKUP(A446,'Updated Medical examination'!A445:J2780,7,0)</f>
        <v>No</v>
      </c>
      <c r="G446" s="47" t="str">
        <f>VLOOKUP(A446,'Updated Medical examination'!A445:J2780,8,0)</f>
        <v>No</v>
      </c>
      <c r="H446" s="47">
        <f>VLOOKUP(A446,'Updated Medical examination'!A445:J2780,9,0)</f>
        <v>2</v>
      </c>
      <c r="I446" s="47" t="str">
        <f>VLOOKUP(A446,'Updated Medical examination'!A445:J2780,10,0)</f>
        <v>No</v>
      </c>
      <c r="J446" s="47" t="str">
        <f>VLOOKUP(A446,'Updated Medical examination'!A445:J2780,3,0)</f>
        <v>Obesity</v>
      </c>
      <c r="K446" s="47" t="str">
        <f>VLOOKUP(A446,'Updated Medical examination'!A445:J2780,5,0)</f>
        <v>Above Diabetes</v>
      </c>
      <c r="L446" s="54">
        <v>25881</v>
      </c>
      <c r="M446" s="59">
        <v>23045.57</v>
      </c>
      <c r="N446" s="55" t="s">
        <v>11</v>
      </c>
      <c r="O446" s="55" t="s">
        <v>11</v>
      </c>
      <c r="P446" s="55" t="s">
        <v>247</v>
      </c>
      <c r="Q446" s="55">
        <v>52</v>
      </c>
    </row>
    <row r="447" spans="1:17" ht="16.5" thickBot="1" x14ac:dyDescent="0.3">
      <c r="A447" s="58" t="s">
        <v>1926</v>
      </c>
      <c r="B447" s="47" t="s">
        <v>3007</v>
      </c>
      <c r="C447" s="47">
        <f>VLOOKUP(A447,'Updated Medical examination'!A446:J2781,2,FALSE)</f>
        <v>27.265000000000001</v>
      </c>
      <c r="D447" s="47">
        <f>VLOOKUP(A447,'Updated Medical examination'!A446:J2781,4,0)</f>
        <v>4.25</v>
      </c>
      <c r="E447" s="47" t="str">
        <f>VLOOKUP(A447,'Updated Medical examination'!A446:J2781,6,0)</f>
        <v>No</v>
      </c>
      <c r="F447" s="47" t="str">
        <f>VLOOKUP(A447,'Updated Medical examination'!A446:J2781,7,0)</f>
        <v>No</v>
      </c>
      <c r="G447" s="47" t="str">
        <f>VLOOKUP(A447,'Updated Medical examination'!A446:J2781,8,0)</f>
        <v>Yes</v>
      </c>
      <c r="H447" s="47">
        <f>VLOOKUP(A447,'Updated Medical examination'!A446:J2781,9,0)</f>
        <v>1</v>
      </c>
      <c r="I447" s="47" t="str">
        <f>VLOOKUP(A447,'Updated Medical examination'!A446:J2781,10,0)</f>
        <v>No</v>
      </c>
      <c r="J447" s="47" t="str">
        <f>VLOOKUP(A447,'Updated Medical examination'!A446:J2781,3,0)</f>
        <v>Over Weight</v>
      </c>
      <c r="K447" s="47" t="str">
        <f>VLOOKUP(A447,'Updated Medical examination'!A446:J2781,5,0)</f>
        <v>Normal</v>
      </c>
      <c r="L447" s="54">
        <v>37827</v>
      </c>
      <c r="M447" s="59">
        <v>22493.66</v>
      </c>
      <c r="N447" s="55" t="s">
        <v>11</v>
      </c>
      <c r="O447" s="55" t="s">
        <v>16</v>
      </c>
      <c r="P447" s="55" t="s">
        <v>23</v>
      </c>
      <c r="Q447" s="55">
        <v>19</v>
      </c>
    </row>
    <row r="448" spans="1:17" ht="16.5" thickBot="1" x14ac:dyDescent="0.3">
      <c r="A448" s="58" t="s">
        <v>1925</v>
      </c>
      <c r="B448" s="47" t="s">
        <v>3215</v>
      </c>
      <c r="C448" s="47">
        <f>VLOOKUP(A448,'Updated Medical examination'!A447:J2782,2,FALSE)</f>
        <v>26.7</v>
      </c>
      <c r="D448" s="47">
        <f>VLOOKUP(A448,'Updated Medical examination'!A447:J2782,4,0)</f>
        <v>5.23</v>
      </c>
      <c r="E448" s="47" t="str">
        <f>VLOOKUP(A448,'Updated Medical examination'!A447:J2782,6,0)</f>
        <v>No</v>
      </c>
      <c r="F448" s="47" t="str">
        <f>VLOOKUP(A448,'Updated Medical examination'!A447:J2782,7,0)</f>
        <v>No</v>
      </c>
      <c r="G448" s="47" t="str">
        <f>VLOOKUP(A448,'Updated Medical examination'!A447:J2782,8,0)</f>
        <v>Yes</v>
      </c>
      <c r="H448" s="47">
        <f>VLOOKUP(A448,'Updated Medical examination'!A447:J2782,9,0)</f>
        <v>1</v>
      </c>
      <c r="I448" s="47" t="str">
        <f>VLOOKUP(A448,'Updated Medical examination'!A447:J2782,10,0)</f>
        <v>Yes</v>
      </c>
      <c r="J448" s="47" t="str">
        <f>VLOOKUP(A448,'Updated Medical examination'!A447:J2782,3,0)</f>
        <v>Over Weight</v>
      </c>
      <c r="K448" s="47" t="str">
        <f>VLOOKUP(A448,'Updated Medical examination'!A447:J2782,5,0)</f>
        <v>Normal</v>
      </c>
      <c r="L448" s="54">
        <v>29173</v>
      </c>
      <c r="M448" s="59">
        <v>22478.6</v>
      </c>
      <c r="N448" s="55" t="s">
        <v>12</v>
      </c>
      <c r="O448" s="55" t="s">
        <v>11</v>
      </c>
      <c r="P448" s="55" t="s">
        <v>42</v>
      </c>
      <c r="Q448" s="55">
        <v>43</v>
      </c>
    </row>
    <row r="449" spans="1:17" ht="16.5" thickBot="1" x14ac:dyDescent="0.3">
      <c r="A449" s="58" t="s">
        <v>1924</v>
      </c>
      <c r="B449" s="47" t="s">
        <v>3217</v>
      </c>
      <c r="C449" s="47">
        <f>VLOOKUP(A449,'Updated Medical examination'!A448:J2783,2,FALSE)</f>
        <v>29.925000000000001</v>
      </c>
      <c r="D449" s="47">
        <f>VLOOKUP(A449,'Updated Medical examination'!A448:J2783,4,0)</f>
        <v>5.96</v>
      </c>
      <c r="E449" s="47" t="str">
        <f>VLOOKUP(A449,'Updated Medical examination'!A448:J2783,6,0)</f>
        <v>Yes</v>
      </c>
      <c r="F449" s="47" t="str">
        <f>VLOOKUP(A449,'Updated Medical examination'!A448:J2783,7,0)</f>
        <v>No</v>
      </c>
      <c r="G449" s="47" t="str">
        <f>VLOOKUP(A449,'Updated Medical examination'!A448:J2783,8,0)</f>
        <v>Yes</v>
      </c>
      <c r="H449" s="47">
        <f>VLOOKUP(A449,'Updated Medical examination'!A448:J2783,9,0)</f>
        <v>1</v>
      </c>
      <c r="I449" s="47" t="str">
        <f>VLOOKUP(A449,'Updated Medical examination'!A448:J2783,10,0)</f>
        <v>Yes</v>
      </c>
      <c r="J449" s="47" t="str">
        <f>VLOOKUP(A449,'Updated Medical examination'!A448:J2783,3,0)</f>
        <v>Obesity</v>
      </c>
      <c r="K449" s="47" t="str">
        <f>VLOOKUP(A449,'Updated Medical examination'!A448:J2783,5,0)</f>
        <v>Prediabetes</v>
      </c>
      <c r="L449" s="54">
        <v>30671</v>
      </c>
      <c r="M449" s="59">
        <v>22462.04</v>
      </c>
      <c r="N449" s="55" t="s">
        <v>12</v>
      </c>
      <c r="O449" s="55" t="s">
        <v>16</v>
      </c>
      <c r="P449" s="55" t="s">
        <v>166</v>
      </c>
      <c r="Q449" s="55">
        <v>39</v>
      </c>
    </row>
    <row r="450" spans="1:17" ht="16.5" thickBot="1" x14ac:dyDescent="0.3">
      <c r="A450" s="58" t="s">
        <v>1923</v>
      </c>
      <c r="B450" s="47" t="s">
        <v>3219</v>
      </c>
      <c r="C450" s="47">
        <f>VLOOKUP(A450,'Updated Medical examination'!A449:J2784,2,FALSE)</f>
        <v>19.95</v>
      </c>
      <c r="D450" s="47">
        <f>VLOOKUP(A450,'Updated Medical examination'!A449:J2784,4,0)</f>
        <v>4.29</v>
      </c>
      <c r="E450" s="47" t="str">
        <f>VLOOKUP(A450,'Updated Medical examination'!A449:J2784,6,0)</f>
        <v>Yes</v>
      </c>
      <c r="F450" s="47" t="str">
        <f>VLOOKUP(A450,'Updated Medical examination'!A449:J2784,7,0)</f>
        <v>No</v>
      </c>
      <c r="G450" s="47" t="str">
        <f>VLOOKUP(A450,'Updated Medical examination'!A449:J2784,8,0)</f>
        <v>No</v>
      </c>
      <c r="H450" s="47">
        <f>VLOOKUP(A450,'Updated Medical examination'!A449:J2784,9,0)</f>
        <v>2</v>
      </c>
      <c r="I450" s="47" t="str">
        <f>VLOOKUP(A450,'Updated Medical examination'!A449:J2784,10,0)</f>
        <v>Yes</v>
      </c>
      <c r="J450" s="47" t="str">
        <f>VLOOKUP(A450,'Updated Medical examination'!A449:J2784,3,0)</f>
        <v>Healthy Weight</v>
      </c>
      <c r="K450" s="47" t="str">
        <f>VLOOKUP(A450,'Updated Medical examination'!A449:J2784,5,0)</f>
        <v>Normal</v>
      </c>
      <c r="L450" s="54">
        <v>24337</v>
      </c>
      <c r="M450" s="59">
        <v>22412.65</v>
      </c>
      <c r="N450" s="55" t="s">
        <v>12</v>
      </c>
      <c r="O450" s="55" t="s">
        <v>12</v>
      </c>
      <c r="P450" s="55" t="s">
        <v>276</v>
      </c>
      <c r="Q450" s="55">
        <v>56</v>
      </c>
    </row>
    <row r="451" spans="1:17" ht="16.5" thickBot="1" x14ac:dyDescent="0.3">
      <c r="A451" s="58" t="s">
        <v>1922</v>
      </c>
      <c r="B451" s="47" t="s">
        <v>3221</v>
      </c>
      <c r="C451" s="47">
        <f>VLOOKUP(A451,'Updated Medical examination'!A450:J2785,2,FALSE)</f>
        <v>24.225000000000001</v>
      </c>
      <c r="D451" s="47">
        <f>VLOOKUP(A451,'Updated Medical examination'!A450:J2785,4,0)</f>
        <v>4.09</v>
      </c>
      <c r="E451" s="47" t="str">
        <f>VLOOKUP(A451,'Updated Medical examination'!A450:J2785,6,0)</f>
        <v>No</v>
      </c>
      <c r="F451" s="47" t="str">
        <f>VLOOKUP(A451,'Updated Medical examination'!A450:J2785,7,0)</f>
        <v>No</v>
      </c>
      <c r="G451" s="47" t="str">
        <f>VLOOKUP(A451,'Updated Medical examination'!A450:J2785,8,0)</f>
        <v>No</v>
      </c>
      <c r="H451" s="47">
        <f>VLOOKUP(A451,'Updated Medical examination'!A450:J2785,9,0)</f>
        <v>0</v>
      </c>
      <c r="I451" s="47" t="str">
        <f>VLOOKUP(A451,'Updated Medical examination'!A450:J2785,10,0)</f>
        <v>No</v>
      </c>
      <c r="J451" s="47" t="str">
        <f>VLOOKUP(A451,'Updated Medical examination'!A450:J2785,3,0)</f>
        <v>Healthy Weight</v>
      </c>
      <c r="K451" s="47" t="str">
        <f>VLOOKUP(A451,'Updated Medical examination'!A450:J2785,5,0)</f>
        <v>Normal</v>
      </c>
      <c r="L451" s="54">
        <v>36398</v>
      </c>
      <c r="M451" s="59">
        <v>22395.74</v>
      </c>
      <c r="N451" s="55" t="s">
        <v>12</v>
      </c>
      <c r="O451" s="55" t="s">
        <v>11</v>
      </c>
      <c r="P451" s="55" t="s">
        <v>247</v>
      </c>
      <c r="Q451" s="55">
        <v>23</v>
      </c>
    </row>
    <row r="452" spans="1:17" ht="16.5" thickBot="1" x14ac:dyDescent="0.3">
      <c r="A452" s="58" t="s">
        <v>1921</v>
      </c>
      <c r="B452" s="47" t="s">
        <v>3222</v>
      </c>
      <c r="C452" s="47">
        <f>VLOOKUP(A452,'Updated Medical examination'!A451:J2786,2,FALSE)</f>
        <v>28.12</v>
      </c>
      <c r="D452" s="47">
        <f>VLOOKUP(A452,'Updated Medical examination'!A451:J2786,4,0)</f>
        <v>4.88</v>
      </c>
      <c r="E452" s="47" t="str">
        <f>VLOOKUP(A452,'Updated Medical examination'!A451:J2786,6,0)</f>
        <v>No</v>
      </c>
      <c r="F452" s="47" t="str">
        <f>VLOOKUP(A452,'Updated Medical examination'!A451:J2786,7,0)</f>
        <v>No</v>
      </c>
      <c r="G452" s="47" t="str">
        <f>VLOOKUP(A452,'Updated Medical examination'!A451:J2786,8,0)</f>
        <v>No</v>
      </c>
      <c r="H452" s="47">
        <f>VLOOKUP(A452,'Updated Medical examination'!A451:J2786,9,0)</f>
        <v>0</v>
      </c>
      <c r="I452" s="47" t="str">
        <f>VLOOKUP(A452,'Updated Medical examination'!A451:J2786,10,0)</f>
        <v>Yes</v>
      </c>
      <c r="J452" s="47" t="str">
        <f>VLOOKUP(A452,'Updated Medical examination'!A451:J2786,3,0)</f>
        <v>Over Weight</v>
      </c>
      <c r="K452" s="47" t="str">
        <f>VLOOKUP(A452,'Updated Medical examination'!A451:J2786,5,0)</f>
        <v>Normal</v>
      </c>
      <c r="L452" s="54">
        <v>30312</v>
      </c>
      <c r="M452" s="59">
        <v>22331.57</v>
      </c>
      <c r="N452" s="55" t="s">
        <v>11</v>
      </c>
      <c r="O452" s="55" t="s">
        <v>12</v>
      </c>
      <c r="P452" s="55" t="s">
        <v>247</v>
      </c>
      <c r="Q452" s="55">
        <v>40</v>
      </c>
    </row>
    <row r="453" spans="1:17" ht="16.5" thickBot="1" x14ac:dyDescent="0.3">
      <c r="A453" s="58" t="s">
        <v>1920</v>
      </c>
      <c r="B453" s="47" t="s">
        <v>3223</v>
      </c>
      <c r="C453" s="47">
        <f>VLOOKUP(A453,'Updated Medical examination'!A452:J2787,2,FALSE)</f>
        <v>23.21</v>
      </c>
      <c r="D453" s="47">
        <f>VLOOKUP(A453,'Updated Medical examination'!A452:J2787,4,0)</f>
        <v>6.76</v>
      </c>
      <c r="E453" s="47" t="str">
        <f>VLOOKUP(A453,'Updated Medical examination'!A452:J2787,6,0)</f>
        <v>No</v>
      </c>
      <c r="F453" s="47" t="str">
        <f>VLOOKUP(A453,'Updated Medical examination'!A452:J2787,7,0)</f>
        <v>No</v>
      </c>
      <c r="G453" s="47" t="str">
        <f>VLOOKUP(A453,'Updated Medical examination'!A452:J2787,8,0)</f>
        <v>No</v>
      </c>
      <c r="H453" s="47">
        <f>VLOOKUP(A453,'Updated Medical examination'!A452:J2787,9,0)</f>
        <v>0</v>
      </c>
      <c r="I453" s="47" t="str">
        <f>VLOOKUP(A453,'Updated Medical examination'!A452:J2787,10,0)</f>
        <v>Yes</v>
      </c>
      <c r="J453" s="47" t="str">
        <f>VLOOKUP(A453,'Updated Medical examination'!A452:J2787,3,0)</f>
        <v>Healthy Weight</v>
      </c>
      <c r="K453" s="47" t="str">
        <f>VLOOKUP(A453,'Updated Medical examination'!A452:J2787,5,0)</f>
        <v>Above Diabetes</v>
      </c>
      <c r="L453" s="54">
        <v>26100</v>
      </c>
      <c r="M453" s="59">
        <v>22218.11</v>
      </c>
      <c r="N453" s="55" t="s">
        <v>11</v>
      </c>
      <c r="O453" s="55" t="s">
        <v>12</v>
      </c>
      <c r="P453" s="55" t="s">
        <v>13</v>
      </c>
      <c r="Q453" s="55">
        <v>51</v>
      </c>
    </row>
    <row r="454" spans="1:17" ht="16.5" thickBot="1" x14ac:dyDescent="0.3">
      <c r="A454" s="58" t="s">
        <v>1919</v>
      </c>
      <c r="B454" s="47" t="s">
        <v>3225</v>
      </c>
      <c r="C454" s="47">
        <f>VLOOKUP(A454,'Updated Medical examination'!A453:J2788,2,FALSE)</f>
        <v>23.98</v>
      </c>
      <c r="D454" s="47">
        <f>VLOOKUP(A454,'Updated Medical examination'!A453:J2788,4,0)</f>
        <v>10.67</v>
      </c>
      <c r="E454" s="47" t="str">
        <f>VLOOKUP(A454,'Updated Medical examination'!A453:J2788,6,0)</f>
        <v>No</v>
      </c>
      <c r="F454" s="47" t="str">
        <f>VLOOKUP(A454,'Updated Medical examination'!A453:J2788,7,0)</f>
        <v>No</v>
      </c>
      <c r="G454" s="47" t="str">
        <f>VLOOKUP(A454,'Updated Medical examination'!A453:J2788,8,0)</f>
        <v>No</v>
      </c>
      <c r="H454" s="47">
        <f>VLOOKUP(A454,'Updated Medical examination'!A453:J2788,9,0)</f>
        <v>0</v>
      </c>
      <c r="I454" s="47" t="str">
        <f>VLOOKUP(A454,'Updated Medical examination'!A453:J2788,10,0)</f>
        <v>No</v>
      </c>
      <c r="J454" s="47" t="str">
        <f>VLOOKUP(A454,'Updated Medical examination'!A453:J2788,3,0)</f>
        <v>Healthy Weight</v>
      </c>
      <c r="K454" s="47" t="str">
        <f>VLOOKUP(A454,'Updated Medical examination'!A453:J2788,5,0)</f>
        <v>Above Diabetes</v>
      </c>
      <c r="L454" s="54">
        <v>23978</v>
      </c>
      <c r="M454" s="59">
        <v>22192.44</v>
      </c>
      <c r="N454" s="55" t="s">
        <v>12</v>
      </c>
      <c r="O454" s="55" t="s">
        <v>16</v>
      </c>
      <c r="P454" s="55" t="s">
        <v>13</v>
      </c>
      <c r="Q454" s="55">
        <v>57</v>
      </c>
    </row>
    <row r="455" spans="1:17" ht="16.5" thickBot="1" x14ac:dyDescent="0.3">
      <c r="A455" s="58" t="s">
        <v>1918</v>
      </c>
      <c r="B455" s="47" t="s">
        <v>2656</v>
      </c>
      <c r="C455" s="47">
        <f>VLOOKUP(A455,'Updated Medical examination'!A454:J2789,2,FALSE)</f>
        <v>30</v>
      </c>
      <c r="D455" s="47">
        <f>VLOOKUP(A455,'Updated Medical examination'!A454:J2789,4,0)</f>
        <v>6.21</v>
      </c>
      <c r="E455" s="47" t="str">
        <f>VLOOKUP(A455,'Updated Medical examination'!A454:J2789,6,0)</f>
        <v>No</v>
      </c>
      <c r="F455" s="47" t="str">
        <f>VLOOKUP(A455,'Updated Medical examination'!A454:J2789,7,0)</f>
        <v>No</v>
      </c>
      <c r="G455" s="47" t="str">
        <f>VLOOKUP(A455,'Updated Medical examination'!A454:J2789,8,0)</f>
        <v>No</v>
      </c>
      <c r="H455" s="47">
        <f>VLOOKUP(A455,'Updated Medical examination'!A454:J2789,9,0)</f>
        <v>0</v>
      </c>
      <c r="I455" s="47" t="str">
        <f>VLOOKUP(A455,'Updated Medical examination'!A454:J2789,10,0)</f>
        <v>Yes</v>
      </c>
      <c r="J455" s="47" t="str">
        <f>VLOOKUP(A455,'Updated Medical examination'!A454:J2789,3,0)</f>
        <v>Obesity</v>
      </c>
      <c r="K455" s="47" t="str">
        <f>VLOOKUP(A455,'Updated Medical examination'!A454:J2789,5,0)</f>
        <v>Prediabetes</v>
      </c>
      <c r="L455" s="54">
        <v>29476</v>
      </c>
      <c r="M455" s="59">
        <v>22144.03</v>
      </c>
      <c r="N455" s="55" t="s">
        <v>11</v>
      </c>
      <c r="O455" s="55" t="s">
        <v>11</v>
      </c>
      <c r="P455" s="55" t="s">
        <v>42</v>
      </c>
      <c r="Q455" s="55">
        <v>42</v>
      </c>
    </row>
    <row r="456" spans="1:17" ht="16.5" thickBot="1" x14ac:dyDescent="0.3">
      <c r="A456" s="58" t="s">
        <v>1917</v>
      </c>
      <c r="B456" s="47" t="s">
        <v>2413</v>
      </c>
      <c r="C456" s="47">
        <f>VLOOKUP(A456,'Updated Medical examination'!A455:J2790,2,FALSE)</f>
        <v>17.350000000000001</v>
      </c>
      <c r="D456" s="47">
        <f>VLOOKUP(A456,'Updated Medical examination'!A455:J2790,4,0)</f>
        <v>5.03</v>
      </c>
      <c r="E456" s="47" t="str">
        <f>VLOOKUP(A456,'Updated Medical examination'!A455:J2790,6,0)</f>
        <v>Yes</v>
      </c>
      <c r="F456" s="47" t="str">
        <f>VLOOKUP(A456,'Updated Medical examination'!A455:J2790,7,0)</f>
        <v>No</v>
      </c>
      <c r="G456" s="47" t="str">
        <f>VLOOKUP(A456,'Updated Medical examination'!A455:J2790,8,0)</f>
        <v>No</v>
      </c>
      <c r="H456" s="47">
        <f>VLOOKUP(A456,'Updated Medical examination'!A455:J2790,9,0)</f>
        <v>0</v>
      </c>
      <c r="I456" s="47" t="str">
        <f>VLOOKUP(A456,'Updated Medical examination'!A455:J2790,10,0)</f>
        <v>Yes</v>
      </c>
      <c r="J456" s="47" t="str">
        <f>VLOOKUP(A456,'Updated Medical examination'!A455:J2790,3,0)</f>
        <v>Under Weight</v>
      </c>
      <c r="K456" s="47" t="str">
        <f>VLOOKUP(A456,'Updated Medical examination'!A455:J2790,5,0)</f>
        <v>Normal</v>
      </c>
      <c r="L456" s="54">
        <v>37131</v>
      </c>
      <c r="M456" s="59">
        <v>22097.62</v>
      </c>
      <c r="N456" s="55" t="s">
        <v>12</v>
      </c>
      <c r="O456" s="55" t="s">
        <v>16</v>
      </c>
      <c r="P456" s="55" t="s">
        <v>42</v>
      </c>
      <c r="Q456" s="55">
        <v>21</v>
      </c>
    </row>
    <row r="457" spans="1:17" ht="16.5" thickBot="1" x14ac:dyDescent="0.3">
      <c r="A457" s="58" t="s">
        <v>1916</v>
      </c>
      <c r="B457" s="47" t="s">
        <v>3229</v>
      </c>
      <c r="C457" s="47">
        <f>VLOOKUP(A457,'Updated Medical examination'!A456:J2791,2,FALSE)</f>
        <v>22.704999999999998</v>
      </c>
      <c r="D457" s="47">
        <f>VLOOKUP(A457,'Updated Medical examination'!A456:J2791,4,0)</f>
        <v>5.27</v>
      </c>
      <c r="E457" s="47" t="str">
        <f>VLOOKUP(A457,'Updated Medical examination'!A456:J2791,6,0)</f>
        <v>No</v>
      </c>
      <c r="F457" s="47" t="str">
        <f>VLOOKUP(A457,'Updated Medical examination'!A456:J2791,7,0)</f>
        <v>No</v>
      </c>
      <c r="G457" s="47" t="str">
        <f>VLOOKUP(A457,'Updated Medical examination'!A456:J2791,8,0)</f>
        <v>No</v>
      </c>
      <c r="H457" s="47">
        <f>VLOOKUP(A457,'Updated Medical examination'!A456:J2791,9,0)</f>
        <v>0</v>
      </c>
      <c r="I457" s="47" t="str">
        <f>VLOOKUP(A457,'Updated Medical examination'!A456:J2791,10,0)</f>
        <v>No</v>
      </c>
      <c r="J457" s="47" t="str">
        <f>VLOOKUP(A457,'Updated Medical examination'!A456:J2791,3,0)</f>
        <v>Healthy Weight</v>
      </c>
      <c r="K457" s="47" t="str">
        <f>VLOOKUP(A457,'Updated Medical examination'!A456:J2791,5,0)</f>
        <v>Normal</v>
      </c>
      <c r="L457" s="54">
        <v>32795</v>
      </c>
      <c r="M457" s="59">
        <v>21984.47</v>
      </c>
      <c r="N457" s="55" t="s">
        <v>12</v>
      </c>
      <c r="O457" s="55" t="s">
        <v>16</v>
      </c>
      <c r="P457" s="55" t="s">
        <v>23</v>
      </c>
      <c r="Q457" s="55">
        <v>33</v>
      </c>
    </row>
    <row r="458" spans="1:17" ht="16.5" thickBot="1" x14ac:dyDescent="0.3">
      <c r="A458" s="58" t="s">
        <v>1915</v>
      </c>
      <c r="B458" s="47" t="s">
        <v>2940</v>
      </c>
      <c r="C458" s="47">
        <f>VLOOKUP(A458,'Updated Medical examination'!A457:J2792,2,FALSE)</f>
        <v>25.41</v>
      </c>
      <c r="D458" s="47">
        <f>VLOOKUP(A458,'Updated Medical examination'!A457:J2792,4,0)</f>
        <v>10.53</v>
      </c>
      <c r="E458" s="47" t="str">
        <f>VLOOKUP(A458,'Updated Medical examination'!A457:J2792,6,0)</f>
        <v>Yes</v>
      </c>
      <c r="F458" s="47" t="str">
        <f>VLOOKUP(A458,'Updated Medical examination'!A457:J2792,7,0)</f>
        <v>No</v>
      </c>
      <c r="G458" s="47" t="str">
        <f>VLOOKUP(A458,'Updated Medical examination'!A457:J2792,8,0)</f>
        <v>No</v>
      </c>
      <c r="H458" s="47">
        <f>VLOOKUP(A458,'Updated Medical examination'!A457:J2792,9,0)</f>
        <v>1</v>
      </c>
      <c r="I458" s="47" t="str">
        <f>VLOOKUP(A458,'Updated Medical examination'!A457:J2792,10,0)</f>
        <v>Yes</v>
      </c>
      <c r="J458" s="47" t="str">
        <f>VLOOKUP(A458,'Updated Medical examination'!A457:J2792,3,0)</f>
        <v>Over Weight</v>
      </c>
      <c r="K458" s="47" t="str">
        <f>VLOOKUP(A458,'Updated Medical examination'!A457:J2792,5,0)</f>
        <v>Above Diabetes</v>
      </c>
      <c r="L458" s="54">
        <v>27747</v>
      </c>
      <c r="M458" s="59">
        <v>21978.68</v>
      </c>
      <c r="N458" s="55" t="s">
        <v>12</v>
      </c>
      <c r="O458" s="55" t="s">
        <v>12</v>
      </c>
      <c r="P458" s="55" t="s">
        <v>13</v>
      </c>
      <c r="Q458" s="55">
        <v>47</v>
      </c>
    </row>
    <row r="459" spans="1:17" ht="16.5" thickBot="1" x14ac:dyDescent="0.3">
      <c r="A459" s="58" t="s">
        <v>1914</v>
      </c>
      <c r="B459" s="47" t="s">
        <v>3232</v>
      </c>
      <c r="C459" s="47">
        <f>VLOOKUP(A459,'Updated Medical examination'!A458:J2793,2,FALSE)</f>
        <v>18.23</v>
      </c>
      <c r="D459" s="47">
        <f>VLOOKUP(A459,'Updated Medical examination'!A458:J2793,4,0)</f>
        <v>5.78</v>
      </c>
      <c r="E459" s="47" t="str">
        <f>VLOOKUP(A459,'Updated Medical examination'!A458:J2793,6,0)</f>
        <v>No</v>
      </c>
      <c r="F459" s="47" t="str">
        <f>VLOOKUP(A459,'Updated Medical examination'!A458:J2793,7,0)</f>
        <v>No</v>
      </c>
      <c r="G459" s="47" t="str">
        <f>VLOOKUP(A459,'Updated Medical examination'!A458:J2793,8,0)</f>
        <v>Yes</v>
      </c>
      <c r="H459" s="47">
        <f>VLOOKUP(A459,'Updated Medical examination'!A458:J2793,9,0)</f>
        <v>1</v>
      </c>
      <c r="I459" s="47" t="str">
        <f>VLOOKUP(A459,'Updated Medical examination'!A458:J2793,10,0)</f>
        <v>Yes</v>
      </c>
      <c r="J459" s="47" t="str">
        <f>VLOOKUP(A459,'Updated Medical examination'!A458:J2793,3,0)</f>
        <v>Under Weight</v>
      </c>
      <c r="K459" s="47" t="str">
        <f>VLOOKUP(A459,'Updated Medical examination'!A458:J2793,5,0)</f>
        <v>Prediabetes</v>
      </c>
      <c r="L459" s="54">
        <v>37892</v>
      </c>
      <c r="M459" s="59">
        <v>21882.400000000001</v>
      </c>
      <c r="N459" s="55" t="s">
        <v>11</v>
      </c>
      <c r="O459" s="55" t="s">
        <v>16</v>
      </c>
      <c r="P459" s="55" t="s">
        <v>42</v>
      </c>
      <c r="Q459" s="55">
        <v>19</v>
      </c>
    </row>
    <row r="460" spans="1:17" ht="16.5" thickBot="1" x14ac:dyDescent="0.3">
      <c r="A460" s="58" t="s">
        <v>1913</v>
      </c>
      <c r="B460" s="47" t="s">
        <v>3234</v>
      </c>
      <c r="C460" s="47">
        <f>VLOOKUP(A460,'Updated Medical examination'!A459:J2794,2,FALSE)</f>
        <v>24.7</v>
      </c>
      <c r="D460" s="47">
        <f>VLOOKUP(A460,'Updated Medical examination'!A459:J2794,4,0)</f>
        <v>4.3600000000000003</v>
      </c>
      <c r="E460" s="47" t="str">
        <f>VLOOKUP(A460,'Updated Medical examination'!A459:J2794,6,0)</f>
        <v>No</v>
      </c>
      <c r="F460" s="47" t="str">
        <f>VLOOKUP(A460,'Updated Medical examination'!A459:J2794,7,0)</f>
        <v>No</v>
      </c>
      <c r="G460" s="47" t="str">
        <f>VLOOKUP(A460,'Updated Medical examination'!A459:J2794,8,0)</f>
        <v>Yes</v>
      </c>
      <c r="H460" s="47">
        <f>VLOOKUP(A460,'Updated Medical examination'!A459:J2794,9,0)</f>
        <v>1</v>
      </c>
      <c r="I460" s="47" t="str">
        <f>VLOOKUP(A460,'Updated Medical examination'!A459:J2794,10,0)</f>
        <v>Yes</v>
      </c>
      <c r="J460" s="47" t="str">
        <f>VLOOKUP(A460,'Updated Medical examination'!A459:J2794,3,0)</f>
        <v>Healthy Weight</v>
      </c>
      <c r="K460" s="47" t="str">
        <f>VLOOKUP(A460,'Updated Medical examination'!A459:J2794,5,0)</f>
        <v>Normal</v>
      </c>
      <c r="L460" s="54">
        <v>29084</v>
      </c>
      <c r="M460" s="59">
        <v>21880.82</v>
      </c>
      <c r="N460" s="55" t="s">
        <v>12</v>
      </c>
      <c r="O460" s="55" t="s">
        <v>16</v>
      </c>
      <c r="P460" s="55" t="s">
        <v>23</v>
      </c>
      <c r="Q460" s="55">
        <v>43</v>
      </c>
    </row>
    <row r="461" spans="1:17" ht="16.5" thickBot="1" x14ac:dyDescent="0.3">
      <c r="A461" s="58" t="s">
        <v>1912</v>
      </c>
      <c r="B461" s="47" t="s">
        <v>3235</v>
      </c>
      <c r="C461" s="47">
        <f>VLOOKUP(A461,'Updated Medical examination'!A460:J2795,2,FALSE)</f>
        <v>37.4</v>
      </c>
      <c r="D461" s="47">
        <f>VLOOKUP(A461,'Updated Medical examination'!A460:J2795,4,0)</f>
        <v>9.7200000000000006</v>
      </c>
      <c r="E461" s="47" t="str">
        <f>VLOOKUP(A461,'Updated Medical examination'!A460:J2795,6,0)</f>
        <v>Yes</v>
      </c>
      <c r="F461" s="47" t="str">
        <f>VLOOKUP(A461,'Updated Medical examination'!A460:J2795,7,0)</f>
        <v>No</v>
      </c>
      <c r="G461" s="47" t="str">
        <f>VLOOKUP(A461,'Updated Medical examination'!A460:J2795,8,0)</f>
        <v>Yes</v>
      </c>
      <c r="H461" s="47">
        <f>VLOOKUP(A461,'Updated Medical examination'!A460:J2795,9,0)</f>
        <v>1</v>
      </c>
      <c r="I461" s="47" t="str">
        <f>VLOOKUP(A461,'Updated Medical examination'!A460:J2795,10,0)</f>
        <v>No</v>
      </c>
      <c r="J461" s="47" t="str">
        <f>VLOOKUP(A461,'Updated Medical examination'!A460:J2795,3,0)</f>
        <v>Obesity</v>
      </c>
      <c r="K461" s="47" t="str">
        <f>VLOOKUP(A461,'Updated Medical examination'!A460:J2795,5,0)</f>
        <v>Above Diabetes</v>
      </c>
      <c r="L461" s="54">
        <v>23250</v>
      </c>
      <c r="M461" s="59">
        <v>21797</v>
      </c>
      <c r="N461" s="55" t="s">
        <v>12</v>
      </c>
      <c r="O461" s="55" t="s">
        <v>16</v>
      </c>
      <c r="P461" s="55" t="s">
        <v>42</v>
      </c>
      <c r="Q461" s="55">
        <v>59</v>
      </c>
    </row>
    <row r="462" spans="1:17" ht="16.5" thickBot="1" x14ac:dyDescent="0.3">
      <c r="A462" s="58" t="s">
        <v>1911</v>
      </c>
      <c r="B462" s="47" t="s">
        <v>3236</v>
      </c>
      <c r="C462" s="47">
        <f>VLOOKUP(A462,'Updated Medical examination'!A461:J2796,2,FALSE)</f>
        <v>26.885000000000002</v>
      </c>
      <c r="D462" s="47">
        <f>VLOOKUP(A462,'Updated Medical examination'!A461:J2796,4,0)</f>
        <v>5.18</v>
      </c>
      <c r="E462" s="47" t="str">
        <f>VLOOKUP(A462,'Updated Medical examination'!A461:J2796,6,0)</f>
        <v>No</v>
      </c>
      <c r="F462" s="47" t="str">
        <f>VLOOKUP(A462,'Updated Medical examination'!A461:J2796,7,0)</f>
        <v>No</v>
      </c>
      <c r="G462" s="47" t="str">
        <f>VLOOKUP(A462,'Updated Medical examination'!A461:J2796,8,0)</f>
        <v>Yes</v>
      </c>
      <c r="H462" s="47">
        <f>VLOOKUP(A462,'Updated Medical examination'!A461:J2796,9,0)</f>
        <v>1</v>
      </c>
      <c r="I462" s="47" t="str">
        <f>VLOOKUP(A462,'Updated Medical examination'!A461:J2796,10,0)</f>
        <v>Yes</v>
      </c>
      <c r="J462" s="47" t="str">
        <f>VLOOKUP(A462,'Updated Medical examination'!A461:J2796,3,0)</f>
        <v>Over Weight</v>
      </c>
      <c r="K462" s="47" t="str">
        <f>VLOOKUP(A462,'Updated Medical examination'!A461:J2796,5,0)</f>
        <v>Normal</v>
      </c>
      <c r="L462" s="54">
        <v>29126</v>
      </c>
      <c r="M462" s="59">
        <v>21774.32</v>
      </c>
      <c r="N462" s="55" t="s">
        <v>12</v>
      </c>
      <c r="O462" s="55" t="s">
        <v>11</v>
      </c>
      <c r="P462" s="55" t="s">
        <v>23</v>
      </c>
      <c r="Q462" s="55">
        <v>43</v>
      </c>
    </row>
    <row r="463" spans="1:17" ht="16.5" thickBot="1" x14ac:dyDescent="0.3">
      <c r="A463" s="58" t="s">
        <v>1910</v>
      </c>
      <c r="B463" s="47" t="s">
        <v>2511</v>
      </c>
      <c r="C463" s="47">
        <f>VLOOKUP(A463,'Updated Medical examination'!A462:J2797,2,FALSE)</f>
        <v>25.27</v>
      </c>
      <c r="D463" s="47">
        <f>VLOOKUP(A463,'Updated Medical examination'!A462:J2797,4,0)</f>
        <v>5.29</v>
      </c>
      <c r="E463" s="47" t="str">
        <f>VLOOKUP(A463,'Updated Medical examination'!A462:J2797,6,0)</f>
        <v>No</v>
      </c>
      <c r="F463" s="47" t="str">
        <f>VLOOKUP(A463,'Updated Medical examination'!A462:J2797,7,0)</f>
        <v>No</v>
      </c>
      <c r="G463" s="47" t="str">
        <f>VLOOKUP(A463,'Updated Medical examination'!A462:J2797,8,0)</f>
        <v>Yes</v>
      </c>
      <c r="H463" s="47">
        <f>VLOOKUP(A463,'Updated Medical examination'!A462:J2797,9,0)</f>
        <v>1</v>
      </c>
      <c r="I463" s="47" t="str">
        <f>VLOOKUP(A463,'Updated Medical examination'!A462:J2797,10,0)</f>
        <v>Yes</v>
      </c>
      <c r="J463" s="47" t="str">
        <f>VLOOKUP(A463,'Updated Medical examination'!A462:J2797,3,0)</f>
        <v>Over Weight</v>
      </c>
      <c r="K463" s="47" t="str">
        <f>VLOOKUP(A463,'Updated Medical examination'!A462:J2797,5,0)</f>
        <v>Normal</v>
      </c>
      <c r="L463" s="54">
        <v>29118</v>
      </c>
      <c r="M463" s="59">
        <v>21771.34</v>
      </c>
      <c r="N463" s="55" t="s">
        <v>12</v>
      </c>
      <c r="O463" s="55" t="s">
        <v>16</v>
      </c>
      <c r="P463" s="55" t="s">
        <v>247</v>
      </c>
      <c r="Q463" s="55">
        <v>43</v>
      </c>
    </row>
    <row r="464" spans="1:17" ht="16.5" thickBot="1" x14ac:dyDescent="0.3">
      <c r="A464" s="58" t="s">
        <v>1909</v>
      </c>
      <c r="B464" s="47" t="s">
        <v>3238</v>
      </c>
      <c r="C464" s="47">
        <f>VLOOKUP(A464,'Updated Medical examination'!A463:J2798,2,FALSE)</f>
        <v>23.655000000000001</v>
      </c>
      <c r="D464" s="47">
        <f>VLOOKUP(A464,'Updated Medical examination'!A463:J2798,4,0)</f>
        <v>4.8600000000000003</v>
      </c>
      <c r="E464" s="47" t="str">
        <f>VLOOKUP(A464,'Updated Medical examination'!A463:J2798,6,0)</f>
        <v>Yes</v>
      </c>
      <c r="F464" s="47" t="str">
        <f>VLOOKUP(A464,'Updated Medical examination'!A463:J2798,7,0)</f>
        <v>No</v>
      </c>
      <c r="G464" s="47" t="str">
        <f>VLOOKUP(A464,'Updated Medical examination'!A463:J2798,8,0)</f>
        <v>No</v>
      </c>
      <c r="H464" s="47">
        <f>VLOOKUP(A464,'Updated Medical examination'!A463:J2798,9,0)</f>
        <v>0</v>
      </c>
      <c r="I464" s="47" t="str">
        <f>VLOOKUP(A464,'Updated Medical examination'!A463:J2798,10,0)</f>
        <v>Yes</v>
      </c>
      <c r="J464" s="47" t="str">
        <f>VLOOKUP(A464,'Updated Medical examination'!A463:J2798,3,0)</f>
        <v>Healthy Weight</v>
      </c>
      <c r="K464" s="47" t="str">
        <f>VLOOKUP(A464,'Updated Medical examination'!A463:J2798,5,0)</f>
        <v>Normal</v>
      </c>
      <c r="L464" s="54">
        <v>27959</v>
      </c>
      <c r="M464" s="59">
        <v>21677.279999999999</v>
      </c>
      <c r="N464" s="55" t="s">
        <v>12</v>
      </c>
      <c r="O464" s="55" t="s">
        <v>16</v>
      </c>
      <c r="P464" s="55" t="s">
        <v>23</v>
      </c>
      <c r="Q464" s="55">
        <v>46</v>
      </c>
    </row>
    <row r="465" spans="1:17" ht="16.5" thickBot="1" x14ac:dyDescent="0.3">
      <c r="A465" s="58" t="s">
        <v>1908</v>
      </c>
      <c r="B465" s="47" t="s">
        <v>3240</v>
      </c>
      <c r="C465" s="47">
        <f>VLOOKUP(A465,'Updated Medical examination'!A464:J2799,2,FALSE)</f>
        <v>55.05</v>
      </c>
      <c r="D465" s="47">
        <f>VLOOKUP(A465,'Updated Medical examination'!A464:J2799,4,0)</f>
        <v>7.66</v>
      </c>
      <c r="E465" s="47" t="str">
        <f>VLOOKUP(A465,'Updated Medical examination'!A464:J2799,6,0)</f>
        <v>No</v>
      </c>
      <c r="F465" s="47" t="str">
        <f>VLOOKUP(A465,'Updated Medical examination'!A464:J2799,7,0)</f>
        <v>No</v>
      </c>
      <c r="G465" s="47" t="str">
        <f>VLOOKUP(A465,'Updated Medical examination'!A464:J2799,8,0)</f>
        <v>No</v>
      </c>
      <c r="H465" s="47">
        <f>VLOOKUP(A465,'Updated Medical examination'!A464:J2799,9,0)</f>
        <v>0</v>
      </c>
      <c r="I465" s="47" t="str">
        <f>VLOOKUP(A465,'Updated Medical examination'!A464:J2799,10,0)</f>
        <v>No</v>
      </c>
      <c r="J465" s="47" t="str">
        <f>VLOOKUP(A465,'Updated Medical examination'!A464:J2799,3,0)</f>
        <v>Obesity</v>
      </c>
      <c r="K465" s="47" t="str">
        <f>VLOOKUP(A465,'Updated Medical examination'!A464:J2799,5,0)</f>
        <v>Above Diabetes</v>
      </c>
      <c r="L465" s="54">
        <v>22966</v>
      </c>
      <c r="M465" s="59">
        <v>21661.16</v>
      </c>
      <c r="N465" s="55" t="s">
        <v>11</v>
      </c>
      <c r="O465" s="55" t="s">
        <v>11</v>
      </c>
      <c r="P465" s="55" t="s">
        <v>23</v>
      </c>
      <c r="Q465" s="55">
        <v>60</v>
      </c>
    </row>
    <row r="466" spans="1:17" ht="16.5" thickBot="1" x14ac:dyDescent="0.3">
      <c r="A466" s="58" t="s">
        <v>1907</v>
      </c>
      <c r="B466" s="47" t="s">
        <v>2549</v>
      </c>
      <c r="C466" s="47">
        <f>VLOOKUP(A466,'Updated Medical examination'!A465:J2800,2,FALSE)</f>
        <v>24.89</v>
      </c>
      <c r="D466" s="47">
        <f>VLOOKUP(A466,'Updated Medical examination'!A465:J2800,4,0)</f>
        <v>6.1</v>
      </c>
      <c r="E466" s="47" t="str">
        <f>VLOOKUP(A466,'Updated Medical examination'!A465:J2800,6,0)</f>
        <v>Yes</v>
      </c>
      <c r="F466" s="47" t="str">
        <f>VLOOKUP(A466,'Updated Medical examination'!A465:J2800,7,0)</f>
        <v>No</v>
      </c>
      <c r="G466" s="47" t="str">
        <f>VLOOKUP(A466,'Updated Medical examination'!A465:J2800,8,0)</f>
        <v>Yes</v>
      </c>
      <c r="H466" s="47">
        <f>VLOOKUP(A466,'Updated Medical examination'!A465:J2800,9,0)</f>
        <v>1</v>
      </c>
      <c r="I466" s="47" t="str">
        <f>VLOOKUP(A466,'Updated Medical examination'!A465:J2800,10,0)</f>
        <v>Yes</v>
      </c>
      <c r="J466" s="47" t="str">
        <f>VLOOKUP(A466,'Updated Medical examination'!A465:J2800,3,0)</f>
        <v>Healthy Weight</v>
      </c>
      <c r="K466" s="47" t="str">
        <f>VLOOKUP(A466,'Updated Medical examination'!A465:J2800,5,0)</f>
        <v>Prediabetes</v>
      </c>
      <c r="L466" s="54">
        <v>30675</v>
      </c>
      <c r="M466" s="59">
        <v>21659.93</v>
      </c>
      <c r="N466" s="55" t="s">
        <v>12</v>
      </c>
      <c r="O466" s="55" t="s">
        <v>12</v>
      </c>
      <c r="P466" s="55" t="s">
        <v>247</v>
      </c>
      <c r="Q466" s="55">
        <v>39</v>
      </c>
    </row>
    <row r="467" spans="1:17" ht="16.5" thickBot="1" x14ac:dyDescent="0.3">
      <c r="A467" s="58" t="s">
        <v>1906</v>
      </c>
      <c r="B467" s="47" t="s">
        <v>3243</v>
      </c>
      <c r="C467" s="47">
        <f>VLOOKUP(A467,'Updated Medical examination'!A466:J2801,2,FALSE)</f>
        <v>18.715</v>
      </c>
      <c r="D467" s="47">
        <f>VLOOKUP(A467,'Updated Medical examination'!A466:J2801,4,0)</f>
        <v>4.4400000000000004</v>
      </c>
      <c r="E467" s="47" t="str">
        <f>VLOOKUP(A467,'Updated Medical examination'!A466:J2801,6,0)</f>
        <v>No</v>
      </c>
      <c r="F467" s="47" t="str">
        <f>VLOOKUP(A467,'Updated Medical examination'!A466:J2801,7,0)</f>
        <v>No</v>
      </c>
      <c r="G467" s="47" t="str">
        <f>VLOOKUP(A467,'Updated Medical examination'!A466:J2801,8,0)</f>
        <v>No</v>
      </c>
      <c r="H467" s="47">
        <f>VLOOKUP(A467,'Updated Medical examination'!A466:J2801,9,0)</f>
        <v>0</v>
      </c>
      <c r="I467" s="47" t="str">
        <f>VLOOKUP(A467,'Updated Medical examination'!A466:J2801,10,0)</f>
        <v>No</v>
      </c>
      <c r="J467" s="47" t="str">
        <f>VLOOKUP(A467,'Updated Medical examination'!A466:J2801,3,0)</f>
        <v>Healthy Weight</v>
      </c>
      <c r="K467" s="47" t="str">
        <f>VLOOKUP(A467,'Updated Medical examination'!A466:J2801,5,0)</f>
        <v>Normal</v>
      </c>
      <c r="L467" s="54">
        <v>36323</v>
      </c>
      <c r="M467" s="59">
        <v>21595.38</v>
      </c>
      <c r="N467" s="55" t="s">
        <v>11</v>
      </c>
      <c r="O467" s="55" t="s">
        <v>12</v>
      </c>
      <c r="P467" s="55" t="s">
        <v>23</v>
      </c>
      <c r="Q467" s="55">
        <v>23</v>
      </c>
    </row>
    <row r="468" spans="1:17" ht="16.5" thickBot="1" x14ac:dyDescent="0.3">
      <c r="A468" s="58" t="s">
        <v>1905</v>
      </c>
      <c r="B468" s="47" t="s">
        <v>3244</v>
      </c>
      <c r="C468" s="47">
        <f>VLOOKUP(A468,'Updated Medical examination'!A467:J2802,2,FALSE)</f>
        <v>28.12</v>
      </c>
      <c r="D468" s="47">
        <f>VLOOKUP(A468,'Updated Medical examination'!A467:J2802,4,0)</f>
        <v>6.15</v>
      </c>
      <c r="E468" s="47" t="str">
        <f>VLOOKUP(A468,'Updated Medical examination'!A467:J2802,6,0)</f>
        <v>No</v>
      </c>
      <c r="F468" s="47" t="str">
        <f>VLOOKUP(A468,'Updated Medical examination'!A467:J2802,7,0)</f>
        <v>No</v>
      </c>
      <c r="G468" s="47" t="str">
        <f>VLOOKUP(A468,'Updated Medical examination'!A467:J2802,8,0)</f>
        <v>No</v>
      </c>
      <c r="H468" s="47">
        <f>VLOOKUP(A468,'Updated Medical examination'!A467:J2802,9,0)</f>
        <v>0</v>
      </c>
      <c r="I468" s="47" t="str">
        <f>VLOOKUP(A468,'Updated Medical examination'!A467:J2802,10,0)</f>
        <v>Yes</v>
      </c>
      <c r="J468" s="47" t="str">
        <f>VLOOKUP(A468,'Updated Medical examination'!A467:J2802,3,0)</f>
        <v>Over Weight</v>
      </c>
      <c r="K468" s="47" t="str">
        <f>VLOOKUP(A468,'Updated Medical examination'!A467:J2802,5,0)</f>
        <v>Prediabetes</v>
      </c>
      <c r="L468" s="54">
        <v>33198</v>
      </c>
      <c r="M468" s="59">
        <v>21472.48</v>
      </c>
      <c r="N468" s="55" t="s">
        <v>11</v>
      </c>
      <c r="O468" s="55" t="s">
        <v>11</v>
      </c>
      <c r="P468" s="55" t="s">
        <v>23</v>
      </c>
      <c r="Q468" s="55">
        <v>32</v>
      </c>
    </row>
    <row r="469" spans="1:17" ht="16.5" thickBot="1" x14ac:dyDescent="0.3">
      <c r="A469" s="58" t="s">
        <v>1904</v>
      </c>
      <c r="B469" s="47" t="s">
        <v>3246</v>
      </c>
      <c r="C469" s="47">
        <f>VLOOKUP(A469,'Updated Medical examination'!A468:J2803,2,FALSE)</f>
        <v>26.6</v>
      </c>
      <c r="D469" s="47">
        <f>VLOOKUP(A469,'Updated Medical examination'!A468:J2803,4,0)</f>
        <v>4.53</v>
      </c>
      <c r="E469" s="47" t="str">
        <f>VLOOKUP(A469,'Updated Medical examination'!A468:J2803,6,0)</f>
        <v>No</v>
      </c>
      <c r="F469" s="47" t="str">
        <f>VLOOKUP(A469,'Updated Medical examination'!A468:J2803,7,0)</f>
        <v>No</v>
      </c>
      <c r="G469" s="47" t="str">
        <f>VLOOKUP(A469,'Updated Medical examination'!A468:J2803,8,0)</f>
        <v>No</v>
      </c>
      <c r="H469" s="47">
        <f>VLOOKUP(A469,'Updated Medical examination'!A468:J2803,9,0)</f>
        <v>0</v>
      </c>
      <c r="I469" s="47" t="str">
        <f>VLOOKUP(A469,'Updated Medical examination'!A468:J2803,10,0)</f>
        <v>Yes</v>
      </c>
      <c r="J469" s="47" t="str">
        <f>VLOOKUP(A469,'Updated Medical examination'!A468:J2803,3,0)</f>
        <v>Over Weight</v>
      </c>
      <c r="K469" s="47" t="str">
        <f>VLOOKUP(A469,'Updated Medical examination'!A468:J2803,5,0)</f>
        <v>Normal</v>
      </c>
      <c r="L469" s="54">
        <v>29468</v>
      </c>
      <c r="M469" s="59">
        <v>21348.71</v>
      </c>
      <c r="N469" s="55" t="s">
        <v>11</v>
      </c>
      <c r="O469" s="55" t="s">
        <v>16</v>
      </c>
      <c r="P469" s="55" t="s">
        <v>23</v>
      </c>
      <c r="Q469" s="55">
        <v>42</v>
      </c>
    </row>
    <row r="470" spans="1:17" ht="16.5" thickBot="1" x14ac:dyDescent="0.3">
      <c r="A470" s="58" t="s">
        <v>1903</v>
      </c>
      <c r="B470" s="47" t="s">
        <v>3248</v>
      </c>
      <c r="C470" s="47">
        <f>VLOOKUP(A470,'Updated Medical examination'!A469:J2804,2,FALSE)</f>
        <v>30.114999999999998</v>
      </c>
      <c r="D470" s="47">
        <f>VLOOKUP(A470,'Updated Medical examination'!A469:J2804,4,0)</f>
        <v>5.48</v>
      </c>
      <c r="E470" s="47" t="str">
        <f>VLOOKUP(A470,'Updated Medical examination'!A469:J2804,6,0)</f>
        <v>No</v>
      </c>
      <c r="F470" s="47" t="str">
        <f>VLOOKUP(A470,'Updated Medical examination'!A469:J2804,7,0)</f>
        <v>yes</v>
      </c>
      <c r="G470" s="47" t="str">
        <f>VLOOKUP(A470,'Updated Medical examination'!A469:J2804,8,0)</f>
        <v>No</v>
      </c>
      <c r="H470" s="47">
        <f>VLOOKUP(A470,'Updated Medical examination'!A469:J2804,9,0)</f>
        <v>1</v>
      </c>
      <c r="I470" s="47" t="str">
        <f>VLOOKUP(A470,'Updated Medical examination'!A469:J2804,10,0)</f>
        <v>No</v>
      </c>
      <c r="J470" s="47" t="str">
        <f>VLOOKUP(A470,'Updated Medical examination'!A469:J2804,3,0)</f>
        <v>Obesity</v>
      </c>
      <c r="K470" s="47" t="str">
        <f>VLOOKUP(A470,'Updated Medical examination'!A469:J2804,5,0)</f>
        <v>Normal</v>
      </c>
      <c r="L470" s="54">
        <v>38203</v>
      </c>
      <c r="M470" s="59">
        <v>21344.85</v>
      </c>
      <c r="N470" s="55" t="s">
        <v>12</v>
      </c>
      <c r="O470" s="55" t="s">
        <v>16</v>
      </c>
      <c r="P470" s="55" t="s">
        <v>247</v>
      </c>
      <c r="Q470" s="55">
        <v>18</v>
      </c>
    </row>
    <row r="471" spans="1:17" ht="16.5" thickBot="1" x14ac:dyDescent="0.3">
      <c r="A471" s="58" t="s">
        <v>1902</v>
      </c>
      <c r="B471" s="47" t="s">
        <v>3250</v>
      </c>
      <c r="C471" s="47">
        <f>VLOOKUP(A471,'Updated Medical examination'!A470:J2805,2,FALSE)</f>
        <v>24.605</v>
      </c>
      <c r="D471" s="47">
        <f>VLOOKUP(A471,'Updated Medical examination'!A470:J2805,4,0)</f>
        <v>5.48</v>
      </c>
      <c r="E471" s="47" t="str">
        <f>VLOOKUP(A471,'Updated Medical examination'!A470:J2805,6,0)</f>
        <v>No</v>
      </c>
      <c r="F471" s="47" t="str">
        <f>VLOOKUP(A471,'Updated Medical examination'!A470:J2805,7,0)</f>
        <v>No</v>
      </c>
      <c r="G471" s="47" t="str">
        <f>VLOOKUP(A471,'Updated Medical examination'!A470:J2805,8,0)</f>
        <v>No</v>
      </c>
      <c r="H471" s="47">
        <f>VLOOKUP(A471,'Updated Medical examination'!A470:J2805,9,0)</f>
        <v>0</v>
      </c>
      <c r="I471" s="47" t="str">
        <f>VLOOKUP(A471,'Updated Medical examination'!A470:J2805,10,0)</f>
        <v>Yes</v>
      </c>
      <c r="J471" s="47" t="str">
        <f>VLOOKUP(A471,'Updated Medical examination'!A470:J2805,3,0)</f>
        <v>Healthy Weight</v>
      </c>
      <c r="K471" s="47" t="str">
        <f>VLOOKUP(A471,'Updated Medical examination'!A470:J2805,5,0)</f>
        <v>Normal</v>
      </c>
      <c r="L471" s="54">
        <v>29565</v>
      </c>
      <c r="M471" s="59">
        <v>21259.38</v>
      </c>
      <c r="N471" s="55" t="s">
        <v>12</v>
      </c>
      <c r="O471" s="55" t="s">
        <v>12</v>
      </c>
      <c r="P471" s="55" t="s">
        <v>166</v>
      </c>
      <c r="Q471" s="55">
        <v>42</v>
      </c>
    </row>
    <row r="472" spans="1:17" ht="16.5" thickBot="1" x14ac:dyDescent="0.3">
      <c r="A472" s="58" t="s">
        <v>1901</v>
      </c>
      <c r="B472" s="47" t="s">
        <v>3252</v>
      </c>
      <c r="C472" s="47">
        <f>VLOOKUP(A472,'Updated Medical examination'!A471:J2806,2,FALSE)</f>
        <v>29.6</v>
      </c>
      <c r="D472" s="47">
        <f>VLOOKUP(A472,'Updated Medical examination'!A471:J2806,4,0)</f>
        <v>8.1</v>
      </c>
      <c r="E472" s="47" t="str">
        <f>VLOOKUP(A472,'Updated Medical examination'!A471:J2806,6,0)</f>
        <v>No</v>
      </c>
      <c r="F472" s="47" t="str">
        <f>VLOOKUP(A472,'Updated Medical examination'!A471:J2806,7,0)</f>
        <v>No</v>
      </c>
      <c r="G472" s="47" t="str">
        <f>VLOOKUP(A472,'Updated Medical examination'!A471:J2806,8,0)</f>
        <v>No</v>
      </c>
      <c r="H472" s="47">
        <f>VLOOKUP(A472,'Updated Medical examination'!A471:J2806,9,0)</f>
        <v>0</v>
      </c>
      <c r="I472" s="47" t="str">
        <f>VLOOKUP(A472,'Updated Medical examination'!A471:J2806,10,0)</f>
        <v>No</v>
      </c>
      <c r="J472" s="47" t="str">
        <f>VLOOKUP(A472,'Updated Medical examination'!A471:J2806,3,0)</f>
        <v>Over Weight</v>
      </c>
      <c r="K472" s="47" t="str">
        <f>VLOOKUP(A472,'Updated Medical examination'!A471:J2806,5,0)</f>
        <v>Above Diabetes</v>
      </c>
      <c r="L472" s="54">
        <v>27275</v>
      </c>
      <c r="M472" s="59">
        <v>21232.18</v>
      </c>
      <c r="N472" s="55" t="s">
        <v>12</v>
      </c>
      <c r="O472" s="55" t="s">
        <v>11</v>
      </c>
      <c r="P472" s="55" t="s">
        <v>42</v>
      </c>
      <c r="Q472" s="55">
        <v>48</v>
      </c>
    </row>
    <row r="473" spans="1:17" ht="16.5" thickBot="1" x14ac:dyDescent="0.3">
      <c r="A473" s="58" t="s">
        <v>1900</v>
      </c>
      <c r="B473" s="47" t="s">
        <v>2827</v>
      </c>
      <c r="C473" s="47">
        <f>VLOOKUP(A473,'Updated Medical examination'!A472:J2807,2,FALSE)</f>
        <v>24.42</v>
      </c>
      <c r="D473" s="47">
        <f>VLOOKUP(A473,'Updated Medical examination'!A472:J2807,4,0)</f>
        <v>7.16</v>
      </c>
      <c r="E473" s="47" t="str">
        <f>VLOOKUP(A473,'Updated Medical examination'!A472:J2807,6,0)</f>
        <v>No</v>
      </c>
      <c r="F473" s="47" t="str">
        <f>VLOOKUP(A473,'Updated Medical examination'!A472:J2807,7,0)</f>
        <v>No</v>
      </c>
      <c r="G473" s="47" t="str">
        <f>VLOOKUP(A473,'Updated Medical examination'!A472:J2807,8,0)</f>
        <v>No</v>
      </c>
      <c r="H473" s="47">
        <f>VLOOKUP(A473,'Updated Medical examination'!A472:J2807,9,0)</f>
        <v>0</v>
      </c>
      <c r="I473" s="47" t="str">
        <f>VLOOKUP(A473,'Updated Medical examination'!A472:J2807,10,0)</f>
        <v>Yes</v>
      </c>
      <c r="J473" s="47" t="str">
        <f>VLOOKUP(A473,'Updated Medical examination'!A472:J2807,3,0)</f>
        <v>Healthy Weight</v>
      </c>
      <c r="K473" s="47" t="str">
        <f>VLOOKUP(A473,'Updated Medical examination'!A472:J2807,5,0)</f>
        <v>Above Diabetes</v>
      </c>
      <c r="L473" s="54">
        <v>27316</v>
      </c>
      <c r="M473" s="59">
        <v>21223.68</v>
      </c>
      <c r="N473" s="55" t="s">
        <v>12</v>
      </c>
      <c r="O473" s="55" t="s">
        <v>11</v>
      </c>
      <c r="P473" s="55" t="s">
        <v>13</v>
      </c>
      <c r="Q473" s="55">
        <v>48</v>
      </c>
    </row>
    <row r="474" spans="1:17" ht="16.5" thickBot="1" x14ac:dyDescent="0.3">
      <c r="A474" s="58" t="s">
        <v>1899</v>
      </c>
      <c r="B474" s="47" t="s">
        <v>3254</v>
      </c>
      <c r="C474" s="47">
        <f>VLOOKUP(A474,'Updated Medical examination'!A473:J2808,2,FALSE)</f>
        <v>20.9</v>
      </c>
      <c r="D474" s="47">
        <f>VLOOKUP(A474,'Updated Medical examination'!A473:J2808,4,0)</f>
        <v>4.55</v>
      </c>
      <c r="E474" s="47" t="str">
        <f>VLOOKUP(A474,'Updated Medical examination'!A473:J2808,6,0)</f>
        <v>Yes</v>
      </c>
      <c r="F474" s="47" t="str">
        <f>VLOOKUP(A474,'Updated Medical examination'!A473:J2808,7,0)</f>
        <v>No</v>
      </c>
      <c r="G474" s="47" t="str">
        <f>VLOOKUP(A474,'Updated Medical examination'!A473:J2808,8,0)</f>
        <v>Yes</v>
      </c>
      <c r="H474" s="47">
        <f>VLOOKUP(A474,'Updated Medical examination'!A473:J2808,9,0)</f>
        <v>1</v>
      </c>
      <c r="I474" s="47" t="str">
        <f>VLOOKUP(A474,'Updated Medical examination'!A473:J2808,10,0)</f>
        <v>Yes</v>
      </c>
      <c r="J474" s="47" t="str">
        <f>VLOOKUP(A474,'Updated Medical examination'!A473:J2808,3,0)</f>
        <v>Healthy Weight</v>
      </c>
      <c r="K474" s="47" t="str">
        <f>VLOOKUP(A474,'Updated Medical examination'!A473:J2808,5,0)</f>
        <v>Normal</v>
      </c>
      <c r="L474" s="54">
        <v>25441</v>
      </c>
      <c r="M474" s="59">
        <v>21195.82</v>
      </c>
      <c r="N474" s="55" t="s">
        <v>12</v>
      </c>
      <c r="O474" s="55" t="s">
        <v>16</v>
      </c>
      <c r="P474" s="55" t="s">
        <v>13</v>
      </c>
      <c r="Q474" s="55">
        <v>53</v>
      </c>
    </row>
    <row r="475" spans="1:17" ht="16.5" thickBot="1" x14ac:dyDescent="0.3">
      <c r="A475" s="58" t="s">
        <v>1898</v>
      </c>
      <c r="B475" s="47" t="s">
        <v>2423</v>
      </c>
      <c r="C475" s="47">
        <f>VLOOKUP(A475,'Updated Medical examination'!A474:J2809,2,FALSE)</f>
        <v>22.895</v>
      </c>
      <c r="D475" s="47">
        <f>VLOOKUP(A475,'Updated Medical examination'!A474:J2809,4,0)</f>
        <v>6.03</v>
      </c>
      <c r="E475" s="47" t="str">
        <f>VLOOKUP(A475,'Updated Medical examination'!A474:J2809,6,0)</f>
        <v>No</v>
      </c>
      <c r="F475" s="47" t="str">
        <f>VLOOKUP(A475,'Updated Medical examination'!A474:J2809,7,0)</f>
        <v>No</v>
      </c>
      <c r="G475" s="47" t="str">
        <f>VLOOKUP(A475,'Updated Medical examination'!A474:J2809,8,0)</f>
        <v>No</v>
      </c>
      <c r="H475" s="47">
        <f>VLOOKUP(A475,'Updated Medical examination'!A474:J2809,9,0)</f>
        <v>0</v>
      </c>
      <c r="I475" s="47" t="str">
        <f>VLOOKUP(A475,'Updated Medical examination'!A474:J2809,10,0)</f>
        <v>Yes</v>
      </c>
      <c r="J475" s="47" t="str">
        <f>VLOOKUP(A475,'Updated Medical examination'!A474:J2809,3,0)</f>
        <v>Healthy Weight</v>
      </c>
      <c r="K475" s="47" t="str">
        <f>VLOOKUP(A475,'Updated Medical examination'!A474:J2809,5,0)</f>
        <v>Prediabetes</v>
      </c>
      <c r="L475" s="54">
        <v>28452</v>
      </c>
      <c r="M475" s="59">
        <v>21098.55</v>
      </c>
      <c r="N475" s="55" t="s">
        <v>12</v>
      </c>
      <c r="O475" s="55" t="s">
        <v>12</v>
      </c>
      <c r="P475" s="55" t="s">
        <v>23</v>
      </c>
      <c r="Q475" s="55">
        <v>45</v>
      </c>
    </row>
    <row r="476" spans="1:17" ht="16.5" thickBot="1" x14ac:dyDescent="0.3">
      <c r="A476" s="58" t="s">
        <v>1897</v>
      </c>
      <c r="B476" s="47" t="s">
        <v>3257</v>
      </c>
      <c r="C476" s="47">
        <f>VLOOKUP(A476,'Updated Medical examination'!A475:J2810,2,FALSE)</f>
        <v>28.3</v>
      </c>
      <c r="D476" s="47">
        <f>VLOOKUP(A476,'Updated Medical examination'!A475:J2810,4,0)</f>
        <v>5.47</v>
      </c>
      <c r="E476" s="47" t="str">
        <f>VLOOKUP(A476,'Updated Medical examination'!A475:J2810,6,0)</f>
        <v>Yes</v>
      </c>
      <c r="F476" s="47" t="str">
        <f>VLOOKUP(A476,'Updated Medical examination'!A475:J2810,7,0)</f>
        <v>No</v>
      </c>
      <c r="G476" s="47" t="str">
        <f>VLOOKUP(A476,'Updated Medical examination'!A475:J2810,8,0)</f>
        <v>Yes</v>
      </c>
      <c r="H476" s="47">
        <f>VLOOKUP(A476,'Updated Medical examination'!A475:J2810,9,0)</f>
        <v>1</v>
      </c>
      <c r="I476" s="47" t="str">
        <f>VLOOKUP(A476,'Updated Medical examination'!A475:J2810,10,0)</f>
        <v>Yes</v>
      </c>
      <c r="J476" s="47" t="str">
        <f>VLOOKUP(A476,'Updated Medical examination'!A475:J2810,3,0)</f>
        <v>Over Weight</v>
      </c>
      <c r="K476" s="47" t="str">
        <f>VLOOKUP(A476,'Updated Medical examination'!A475:J2810,5,0)</f>
        <v>Normal</v>
      </c>
      <c r="L476" s="54">
        <v>30499</v>
      </c>
      <c r="M476" s="59">
        <v>21082.16</v>
      </c>
      <c r="N476" s="55" t="s">
        <v>12</v>
      </c>
      <c r="O476" s="55" t="s">
        <v>11</v>
      </c>
      <c r="P476" s="55" t="s">
        <v>42</v>
      </c>
      <c r="Q476" s="55">
        <v>39</v>
      </c>
    </row>
    <row r="477" spans="1:17" ht="16.5" thickBot="1" x14ac:dyDescent="0.3">
      <c r="A477" s="58" t="s">
        <v>1895</v>
      </c>
      <c r="B477" s="47" t="s">
        <v>3259</v>
      </c>
      <c r="C477" s="47">
        <f>VLOOKUP(A477,'Updated Medical examination'!A476:J2811,2,FALSE)</f>
        <v>54.3</v>
      </c>
      <c r="D477" s="47">
        <f>VLOOKUP(A477,'Updated Medical examination'!A476:J2811,4,0)</f>
        <v>4.1500000000000004</v>
      </c>
      <c r="E477" s="47" t="str">
        <f>VLOOKUP(A477,'Updated Medical examination'!A476:J2811,6,0)</f>
        <v>Yes</v>
      </c>
      <c r="F477" s="47" t="str">
        <f>VLOOKUP(A477,'Updated Medical examination'!A476:J2811,7,0)</f>
        <v>No</v>
      </c>
      <c r="G477" s="47" t="str">
        <f>VLOOKUP(A477,'Updated Medical examination'!A476:J2811,8,0)</f>
        <v>No</v>
      </c>
      <c r="H477" s="47">
        <f>VLOOKUP(A477,'Updated Medical examination'!A476:J2811,9,0)</f>
        <v>1</v>
      </c>
      <c r="I477" s="47" t="str">
        <f>VLOOKUP(A477,'Updated Medical examination'!A476:J2811,10,0)</f>
        <v>No</v>
      </c>
      <c r="J477" s="47" t="str">
        <f>VLOOKUP(A477,'Updated Medical examination'!A476:J2811,3,0)</f>
        <v>Obesity</v>
      </c>
      <c r="K477" s="47" t="str">
        <f>VLOOKUP(A477,'Updated Medical examination'!A476:J2811,5,0)</f>
        <v>Normal</v>
      </c>
      <c r="L477" s="54">
        <v>23700</v>
      </c>
      <c r="M477" s="59">
        <v>20893.060000000001</v>
      </c>
      <c r="N477" s="55" t="s">
        <v>11</v>
      </c>
      <c r="O477" s="55" t="s">
        <v>12</v>
      </c>
      <c r="P477" s="55" t="s">
        <v>23</v>
      </c>
      <c r="Q477" s="55">
        <v>58</v>
      </c>
    </row>
    <row r="478" spans="1:17" ht="16.5" thickBot="1" x14ac:dyDescent="0.3">
      <c r="A478" s="58" t="s">
        <v>1894</v>
      </c>
      <c r="B478" s="47" t="s">
        <v>3262</v>
      </c>
      <c r="C478" s="47">
        <f>VLOOKUP(A478,'Updated Medical examination'!A477:J2812,2,FALSE)</f>
        <v>33.344999999999999</v>
      </c>
      <c r="D478" s="47">
        <f>VLOOKUP(A478,'Updated Medical examination'!A477:J2812,4,0)</f>
        <v>11.32</v>
      </c>
      <c r="E478" s="47" t="str">
        <f>VLOOKUP(A478,'Updated Medical examination'!A477:J2812,6,0)</f>
        <v>Yes</v>
      </c>
      <c r="F478" s="47" t="str">
        <f>VLOOKUP(A478,'Updated Medical examination'!A477:J2812,7,0)</f>
        <v>No</v>
      </c>
      <c r="G478" s="47" t="str">
        <f>VLOOKUP(A478,'Updated Medical examination'!A477:J2812,8,0)</f>
        <v>No</v>
      </c>
      <c r="H478" s="47">
        <f>VLOOKUP(A478,'Updated Medical examination'!A477:J2812,9,0)</f>
        <v>1</v>
      </c>
      <c r="I478" s="47" t="str">
        <f>VLOOKUP(A478,'Updated Medical examination'!A477:J2812,10,0)</f>
        <v>No</v>
      </c>
      <c r="J478" s="47" t="str">
        <f>VLOOKUP(A478,'Updated Medical examination'!A477:J2812,3,0)</f>
        <v>Obesity</v>
      </c>
      <c r="K478" s="47" t="str">
        <f>VLOOKUP(A478,'Updated Medical examination'!A477:J2812,5,0)</f>
        <v>Above Diabetes</v>
      </c>
      <c r="L478" s="54">
        <v>27736</v>
      </c>
      <c r="M478" s="59">
        <v>20878.78</v>
      </c>
      <c r="N478" s="55" t="s">
        <v>11</v>
      </c>
      <c r="O478" s="55" t="s">
        <v>16</v>
      </c>
      <c r="P478" s="55" t="s">
        <v>247</v>
      </c>
      <c r="Q478" s="55">
        <v>47</v>
      </c>
    </row>
    <row r="479" spans="1:17" ht="16.5" thickBot="1" x14ac:dyDescent="0.3">
      <c r="A479" s="58" t="s">
        <v>1893</v>
      </c>
      <c r="B479" s="47" t="s">
        <v>3264</v>
      </c>
      <c r="C479" s="47">
        <f>VLOOKUP(A479,'Updated Medical examination'!A478:J2813,2,FALSE)</f>
        <v>33</v>
      </c>
      <c r="D479" s="47">
        <f>VLOOKUP(A479,'Updated Medical examination'!A478:J2813,4,0)</f>
        <v>9.51</v>
      </c>
      <c r="E479" s="47" t="str">
        <f>VLOOKUP(A479,'Updated Medical examination'!A478:J2813,6,0)</f>
        <v>Yes</v>
      </c>
      <c r="F479" s="47" t="str">
        <f>VLOOKUP(A479,'Updated Medical examination'!A478:J2813,7,0)</f>
        <v>No</v>
      </c>
      <c r="G479" s="47" t="str">
        <f>VLOOKUP(A479,'Updated Medical examination'!A478:J2813,8,0)</f>
        <v>No</v>
      </c>
      <c r="H479" s="47">
        <f>VLOOKUP(A479,'Updated Medical examination'!A478:J2813,9,0)</f>
        <v>0</v>
      </c>
      <c r="I479" s="47" t="str">
        <f>VLOOKUP(A479,'Updated Medical examination'!A478:J2813,10,0)</f>
        <v>No</v>
      </c>
      <c r="J479" s="47" t="str">
        <f>VLOOKUP(A479,'Updated Medical examination'!A478:J2813,3,0)</f>
        <v>Obesity</v>
      </c>
      <c r="K479" s="47" t="str">
        <f>VLOOKUP(A479,'Updated Medical examination'!A478:J2813,5,0)</f>
        <v>Above Diabetes</v>
      </c>
      <c r="L479" s="54">
        <v>24723</v>
      </c>
      <c r="M479" s="59">
        <v>20781.490000000002</v>
      </c>
      <c r="N479" s="55" t="s">
        <v>11</v>
      </c>
      <c r="O479" s="55" t="s">
        <v>12</v>
      </c>
      <c r="P479" s="55" t="s">
        <v>13</v>
      </c>
      <c r="Q479" s="55">
        <v>55</v>
      </c>
    </row>
    <row r="480" spans="1:17" ht="16.5" thickBot="1" x14ac:dyDescent="0.3">
      <c r="A480" s="58" t="s">
        <v>1892</v>
      </c>
      <c r="B480" s="47" t="s">
        <v>3266</v>
      </c>
      <c r="C480" s="47">
        <f>VLOOKUP(A480,'Updated Medical examination'!A479:J2814,2,FALSE)</f>
        <v>28.024999999999999</v>
      </c>
      <c r="D480" s="47">
        <f>VLOOKUP(A480,'Updated Medical examination'!A479:J2814,4,0)</f>
        <v>7.67</v>
      </c>
      <c r="E480" s="47" t="str">
        <f>VLOOKUP(A480,'Updated Medical examination'!A479:J2814,6,0)</f>
        <v>Yes</v>
      </c>
      <c r="F480" s="47" t="str">
        <f>VLOOKUP(A480,'Updated Medical examination'!A479:J2814,7,0)</f>
        <v>No</v>
      </c>
      <c r="G480" s="47" t="str">
        <f>VLOOKUP(A480,'Updated Medical examination'!A479:J2814,8,0)</f>
        <v>No</v>
      </c>
      <c r="H480" s="47">
        <f>VLOOKUP(A480,'Updated Medical examination'!A479:J2814,9,0)</f>
        <v>1</v>
      </c>
      <c r="I480" s="47" t="str">
        <f>VLOOKUP(A480,'Updated Medical examination'!A479:J2814,10,0)</f>
        <v>Yes</v>
      </c>
      <c r="J480" s="47" t="str">
        <f>VLOOKUP(A480,'Updated Medical examination'!A479:J2814,3,0)</f>
        <v>Over Weight</v>
      </c>
      <c r="K480" s="47" t="str">
        <f>VLOOKUP(A480,'Updated Medical examination'!A479:J2814,5,0)</f>
        <v>Above Diabetes</v>
      </c>
      <c r="L480" s="54">
        <v>31628</v>
      </c>
      <c r="M480" s="59">
        <v>20773.63</v>
      </c>
      <c r="N480" s="55" t="s">
        <v>11</v>
      </c>
      <c r="O480" s="55" t="s">
        <v>12</v>
      </c>
      <c r="P480" s="55" t="s">
        <v>356</v>
      </c>
      <c r="Q480" s="55">
        <v>36</v>
      </c>
    </row>
    <row r="481" spans="1:17" ht="16.5" thickBot="1" x14ac:dyDescent="0.3">
      <c r="A481" s="58" t="s">
        <v>1891</v>
      </c>
      <c r="B481" s="47" t="s">
        <v>3268</v>
      </c>
      <c r="C481" s="47">
        <f>VLOOKUP(A481,'Updated Medical examination'!A480:J2815,2,FALSE)</f>
        <v>28.69</v>
      </c>
      <c r="D481" s="47">
        <f>VLOOKUP(A481,'Updated Medical examination'!A480:J2815,4,0)</f>
        <v>6.23</v>
      </c>
      <c r="E481" s="47" t="str">
        <f>VLOOKUP(A481,'Updated Medical examination'!A480:J2815,6,0)</f>
        <v>No</v>
      </c>
      <c r="F481" s="47" t="str">
        <f>VLOOKUP(A481,'Updated Medical examination'!A480:J2815,7,0)</f>
        <v>No</v>
      </c>
      <c r="G481" s="47" t="str">
        <f>VLOOKUP(A481,'Updated Medical examination'!A480:J2815,8,0)</f>
        <v>No</v>
      </c>
      <c r="H481" s="47">
        <f>VLOOKUP(A481,'Updated Medical examination'!A480:J2815,9,0)</f>
        <v>1</v>
      </c>
      <c r="I481" s="47" t="str">
        <f>VLOOKUP(A481,'Updated Medical examination'!A480:J2815,10,0)</f>
        <v>Yes</v>
      </c>
      <c r="J481" s="47" t="str">
        <f>VLOOKUP(A481,'Updated Medical examination'!A480:J2815,3,0)</f>
        <v>Over Weight</v>
      </c>
      <c r="K481" s="47" t="str">
        <f>VLOOKUP(A481,'Updated Medical examination'!A480:J2815,5,0)</f>
        <v>Prediabetes</v>
      </c>
      <c r="L481" s="54">
        <v>33861</v>
      </c>
      <c r="M481" s="59">
        <v>20745.990000000002</v>
      </c>
      <c r="N481" s="55" t="s">
        <v>12</v>
      </c>
      <c r="O481" s="55" t="s">
        <v>16</v>
      </c>
      <c r="P481" s="55" t="s">
        <v>23</v>
      </c>
      <c r="Q481" s="55">
        <v>30</v>
      </c>
    </row>
    <row r="482" spans="1:17" ht="16.5" thickBot="1" x14ac:dyDescent="0.3">
      <c r="A482" s="58" t="s">
        <v>1890</v>
      </c>
      <c r="B482" s="47" t="s">
        <v>2750</v>
      </c>
      <c r="C482" s="47">
        <f>VLOOKUP(A482,'Updated Medical examination'!A481:J2816,2,FALSE)</f>
        <v>40.28</v>
      </c>
      <c r="D482" s="47">
        <f>VLOOKUP(A482,'Updated Medical examination'!A481:J2816,4,0)</f>
        <v>8.9</v>
      </c>
      <c r="E482" s="47" t="str">
        <f>VLOOKUP(A482,'Updated Medical examination'!A481:J2816,6,0)</f>
        <v>No</v>
      </c>
      <c r="F482" s="47" t="str">
        <f>VLOOKUP(A482,'Updated Medical examination'!A481:J2816,7,0)</f>
        <v>No</v>
      </c>
      <c r="G482" s="47" t="str">
        <f>VLOOKUP(A482,'Updated Medical examination'!A481:J2816,8,0)</f>
        <v>No</v>
      </c>
      <c r="H482" s="47">
        <f>VLOOKUP(A482,'Updated Medical examination'!A481:J2816,9,0)</f>
        <v>0</v>
      </c>
      <c r="I482" s="47" t="str">
        <f>VLOOKUP(A482,'Updated Medical examination'!A481:J2816,10,0)</f>
        <v>No</v>
      </c>
      <c r="J482" s="47" t="str">
        <f>VLOOKUP(A482,'Updated Medical examination'!A481:J2816,3,0)</f>
        <v>Obesity</v>
      </c>
      <c r="K482" s="47" t="str">
        <f>VLOOKUP(A482,'Updated Medical examination'!A481:J2816,5,0)</f>
        <v>Above Diabetes</v>
      </c>
      <c r="L482" s="54">
        <v>23955</v>
      </c>
      <c r="M482" s="59">
        <v>20709.02</v>
      </c>
      <c r="N482" s="55" t="s">
        <v>12</v>
      </c>
      <c r="O482" s="55" t="s">
        <v>11</v>
      </c>
      <c r="P482" s="55" t="s">
        <v>166</v>
      </c>
      <c r="Q482" s="55">
        <v>57</v>
      </c>
    </row>
    <row r="483" spans="1:17" ht="16.5" thickBot="1" x14ac:dyDescent="0.3">
      <c r="A483" s="58" t="s">
        <v>1889</v>
      </c>
      <c r="B483" s="47" t="s">
        <v>3271</v>
      </c>
      <c r="C483" s="47">
        <f>VLOOKUP(A483,'Updated Medical examination'!A482:J2817,2,FALSE)</f>
        <v>37.299999999999997</v>
      </c>
      <c r="D483" s="47">
        <f>VLOOKUP(A483,'Updated Medical examination'!A482:J2817,4,0)</f>
        <v>7.79</v>
      </c>
      <c r="E483" s="47" t="str">
        <f>VLOOKUP(A483,'Updated Medical examination'!A482:J2817,6,0)</f>
        <v>Yes</v>
      </c>
      <c r="F483" s="47" t="str">
        <f>VLOOKUP(A483,'Updated Medical examination'!A482:J2817,7,0)</f>
        <v>No</v>
      </c>
      <c r="G483" s="47" t="str">
        <f>VLOOKUP(A483,'Updated Medical examination'!A482:J2817,8,0)</f>
        <v>No</v>
      </c>
      <c r="H483" s="47">
        <f>VLOOKUP(A483,'Updated Medical examination'!A482:J2817,9,0)</f>
        <v>0</v>
      </c>
      <c r="I483" s="47" t="str">
        <f>VLOOKUP(A483,'Updated Medical examination'!A482:J2817,10,0)</f>
        <v>No</v>
      </c>
      <c r="J483" s="47" t="str">
        <f>VLOOKUP(A483,'Updated Medical examination'!A482:J2817,3,0)</f>
        <v>Obesity</v>
      </c>
      <c r="K483" s="47" t="str">
        <f>VLOOKUP(A483,'Updated Medical examination'!A482:J2817,5,0)</f>
        <v>Above Diabetes</v>
      </c>
      <c r="L483" s="54">
        <v>24823</v>
      </c>
      <c r="M483" s="59">
        <v>20630.28</v>
      </c>
      <c r="N483" s="55" t="s">
        <v>11</v>
      </c>
      <c r="O483" s="55" t="s">
        <v>12</v>
      </c>
      <c r="P483" s="55" t="s">
        <v>42</v>
      </c>
      <c r="Q483" s="55">
        <v>55</v>
      </c>
    </row>
    <row r="484" spans="1:17" ht="16.5" thickBot="1" x14ac:dyDescent="0.3">
      <c r="A484" s="58" t="s">
        <v>1888</v>
      </c>
      <c r="B484" s="47" t="s">
        <v>3273</v>
      </c>
      <c r="C484" s="47">
        <f>VLOOKUP(A484,'Updated Medical examination'!A483:J2818,2,FALSE)</f>
        <v>54.47</v>
      </c>
      <c r="D484" s="47">
        <f>VLOOKUP(A484,'Updated Medical examination'!A483:J2818,4,0)</f>
        <v>4.49</v>
      </c>
      <c r="E484" s="47" t="str">
        <f>VLOOKUP(A484,'Updated Medical examination'!A483:J2818,6,0)</f>
        <v>Yes</v>
      </c>
      <c r="F484" s="47" t="str">
        <f>VLOOKUP(A484,'Updated Medical examination'!A483:J2818,7,0)</f>
        <v>No</v>
      </c>
      <c r="G484" s="47" t="str">
        <f>VLOOKUP(A484,'Updated Medical examination'!A483:J2818,8,0)</f>
        <v>No</v>
      </c>
      <c r="H484" s="47">
        <f>VLOOKUP(A484,'Updated Medical examination'!A483:J2818,9,0)</f>
        <v>2</v>
      </c>
      <c r="I484" s="47" t="str">
        <f>VLOOKUP(A484,'Updated Medical examination'!A483:J2818,10,0)</f>
        <v>No</v>
      </c>
      <c r="J484" s="47" t="str">
        <f>VLOOKUP(A484,'Updated Medical examination'!A483:J2818,3,0)</f>
        <v>Obesity</v>
      </c>
      <c r="K484" s="47" t="str">
        <f>VLOOKUP(A484,'Updated Medical examination'!A483:J2818,5,0)</f>
        <v>Normal</v>
      </c>
      <c r="L484" s="54">
        <v>24297</v>
      </c>
      <c r="M484" s="59">
        <v>20568.32</v>
      </c>
      <c r="N484" s="55" t="s">
        <v>12</v>
      </c>
      <c r="O484" s="55" t="s">
        <v>11</v>
      </c>
      <c r="P484" s="55" t="s">
        <v>23</v>
      </c>
      <c r="Q484" s="55">
        <v>56</v>
      </c>
    </row>
    <row r="485" spans="1:17" ht="16.5" thickBot="1" x14ac:dyDescent="0.3">
      <c r="A485" s="58" t="s">
        <v>1887</v>
      </c>
      <c r="B485" s="47" t="s">
        <v>3274</v>
      </c>
      <c r="C485" s="47">
        <f>VLOOKUP(A485,'Updated Medical examination'!A484:J2819,2,FALSE)</f>
        <v>38.06</v>
      </c>
      <c r="D485" s="47">
        <f>VLOOKUP(A485,'Updated Medical examination'!A484:J2819,4,0)</f>
        <v>5.24</v>
      </c>
      <c r="E485" s="47" t="str">
        <f>VLOOKUP(A485,'Updated Medical examination'!A484:J2819,6,0)</f>
        <v>Yes</v>
      </c>
      <c r="F485" s="47" t="str">
        <f>VLOOKUP(A485,'Updated Medical examination'!A484:J2819,7,0)</f>
        <v>No</v>
      </c>
      <c r="G485" s="47" t="str">
        <f>VLOOKUP(A485,'Updated Medical examination'!A484:J2819,8,0)</f>
        <v>Yes</v>
      </c>
      <c r="H485" s="47">
        <f>VLOOKUP(A485,'Updated Medical examination'!A484:J2819,9,0)</f>
        <v>1</v>
      </c>
      <c r="I485" s="47" t="str">
        <f>VLOOKUP(A485,'Updated Medical examination'!A484:J2819,10,0)</f>
        <v>No</v>
      </c>
      <c r="J485" s="47" t="str">
        <f>VLOOKUP(A485,'Updated Medical examination'!A484:J2819,3,0)</f>
        <v>Obesity</v>
      </c>
      <c r="K485" s="47" t="str">
        <f>VLOOKUP(A485,'Updated Medical examination'!A484:J2819,5,0)</f>
        <v>Normal</v>
      </c>
      <c r="L485" s="54">
        <v>25489</v>
      </c>
      <c r="M485" s="59">
        <v>20463</v>
      </c>
      <c r="N485" s="55" t="s">
        <v>11</v>
      </c>
      <c r="O485" s="55" t="s">
        <v>11</v>
      </c>
      <c r="P485" s="55" t="s">
        <v>13</v>
      </c>
      <c r="Q485" s="55">
        <v>53</v>
      </c>
    </row>
    <row r="486" spans="1:17" ht="16.5" thickBot="1" x14ac:dyDescent="0.3">
      <c r="A486" s="58" t="s">
        <v>1886</v>
      </c>
      <c r="B486" s="47" t="s">
        <v>2700</v>
      </c>
      <c r="C486" s="47">
        <f>VLOOKUP(A486,'Updated Medical examination'!A485:J2820,2,FALSE)</f>
        <v>51.47</v>
      </c>
      <c r="D486" s="47">
        <f>VLOOKUP(A486,'Updated Medical examination'!A485:J2820,4,0)</f>
        <v>9.6</v>
      </c>
      <c r="E486" s="47" t="str">
        <f>VLOOKUP(A486,'Updated Medical examination'!A485:J2820,6,0)</f>
        <v>No</v>
      </c>
      <c r="F486" s="47" t="str">
        <f>VLOOKUP(A486,'Updated Medical examination'!A485:J2820,7,0)</f>
        <v>No</v>
      </c>
      <c r="G486" s="47" t="str">
        <f>VLOOKUP(A486,'Updated Medical examination'!A485:J2820,8,0)</f>
        <v>No</v>
      </c>
      <c r="H486" s="47">
        <f>VLOOKUP(A486,'Updated Medical examination'!A485:J2820,9,0)</f>
        <v>0</v>
      </c>
      <c r="I486" s="47" t="str">
        <f>VLOOKUP(A486,'Updated Medical examination'!A485:J2820,10,0)</f>
        <v>No</v>
      </c>
      <c r="J486" s="47" t="str">
        <f>VLOOKUP(A486,'Updated Medical examination'!A485:J2820,3,0)</f>
        <v>Obesity</v>
      </c>
      <c r="K486" s="47" t="str">
        <f>VLOOKUP(A486,'Updated Medical examination'!A485:J2820,5,0)</f>
        <v>Above Diabetes</v>
      </c>
      <c r="L486" s="54">
        <v>22937</v>
      </c>
      <c r="M486" s="59">
        <v>20446.849999999999</v>
      </c>
      <c r="N486" s="55" t="s">
        <v>11</v>
      </c>
      <c r="O486" s="55" t="s">
        <v>16</v>
      </c>
      <c r="P486" s="55" t="s">
        <v>23</v>
      </c>
      <c r="Q486" s="55">
        <v>60</v>
      </c>
    </row>
    <row r="487" spans="1:17" ht="16.5" thickBot="1" x14ac:dyDescent="0.3">
      <c r="A487" s="58" t="s">
        <v>1885</v>
      </c>
      <c r="B487" s="47" t="s">
        <v>2536</v>
      </c>
      <c r="C487" s="47">
        <f>VLOOKUP(A487,'Updated Medical examination'!A486:J2821,2,FALSE)</f>
        <v>29.8</v>
      </c>
      <c r="D487" s="47">
        <f>VLOOKUP(A487,'Updated Medical examination'!A486:J2821,4,0)</f>
        <v>5.78</v>
      </c>
      <c r="E487" s="47" t="str">
        <f>VLOOKUP(A487,'Updated Medical examination'!A486:J2821,6,0)</f>
        <v>Yes</v>
      </c>
      <c r="F487" s="47" t="str">
        <f>VLOOKUP(A487,'Updated Medical examination'!A486:J2821,7,0)</f>
        <v>No</v>
      </c>
      <c r="G487" s="47" t="str">
        <f>VLOOKUP(A487,'Updated Medical examination'!A486:J2821,8,0)</f>
        <v>No</v>
      </c>
      <c r="H487" s="47">
        <f>VLOOKUP(A487,'Updated Medical examination'!A486:J2821,9,0)</f>
        <v>0</v>
      </c>
      <c r="I487" s="47" t="str">
        <f>VLOOKUP(A487,'Updated Medical examination'!A486:J2821,10,0)</f>
        <v>No</v>
      </c>
      <c r="J487" s="47" t="str">
        <f>VLOOKUP(A487,'Updated Medical examination'!A486:J2821,3,0)</f>
        <v>Over Weight</v>
      </c>
      <c r="K487" s="47" t="str">
        <f>VLOOKUP(A487,'Updated Medical examination'!A486:J2821,5,0)</f>
        <v>Prediabetes</v>
      </c>
      <c r="L487" s="54">
        <v>31240</v>
      </c>
      <c r="M487" s="59">
        <v>20420.599999999999</v>
      </c>
      <c r="N487" s="55" t="s">
        <v>12</v>
      </c>
      <c r="O487" s="55" t="s">
        <v>11</v>
      </c>
      <c r="P487" s="55" t="s">
        <v>42</v>
      </c>
      <c r="Q487" s="55">
        <v>37</v>
      </c>
    </row>
    <row r="488" spans="1:17" ht="16.5" thickBot="1" x14ac:dyDescent="0.3">
      <c r="A488" s="58" t="s">
        <v>1884</v>
      </c>
      <c r="B488" s="47" t="s">
        <v>3278</v>
      </c>
      <c r="C488" s="47">
        <f>VLOOKUP(A488,'Updated Medical examination'!A487:J2822,2,FALSE)</f>
        <v>49.77</v>
      </c>
      <c r="D488" s="47">
        <f>VLOOKUP(A488,'Updated Medical examination'!A487:J2822,4,0)</f>
        <v>7.02</v>
      </c>
      <c r="E488" s="47" t="str">
        <f>VLOOKUP(A488,'Updated Medical examination'!A487:J2822,6,0)</f>
        <v>No</v>
      </c>
      <c r="F488" s="47" t="str">
        <f>VLOOKUP(A488,'Updated Medical examination'!A487:J2822,7,0)</f>
        <v>No</v>
      </c>
      <c r="G488" s="47" t="str">
        <f>VLOOKUP(A488,'Updated Medical examination'!A487:J2822,8,0)</f>
        <v>No</v>
      </c>
      <c r="H488" s="47">
        <f>VLOOKUP(A488,'Updated Medical examination'!A487:J2822,9,0)</f>
        <v>0</v>
      </c>
      <c r="I488" s="47" t="str">
        <f>VLOOKUP(A488,'Updated Medical examination'!A487:J2822,10,0)</f>
        <v>No</v>
      </c>
      <c r="J488" s="47" t="str">
        <f>VLOOKUP(A488,'Updated Medical examination'!A487:J2822,3,0)</f>
        <v>Obesity</v>
      </c>
      <c r="K488" s="47" t="str">
        <f>VLOOKUP(A488,'Updated Medical examination'!A487:J2822,5,0)</f>
        <v>Above Diabetes</v>
      </c>
      <c r="L488" s="54">
        <v>22829</v>
      </c>
      <c r="M488" s="59">
        <v>20354.5</v>
      </c>
      <c r="N488" s="55" t="s">
        <v>12</v>
      </c>
      <c r="O488" s="55" t="s">
        <v>11</v>
      </c>
      <c r="P488" s="55" t="s">
        <v>535</v>
      </c>
      <c r="Q488" s="55">
        <v>60</v>
      </c>
    </row>
    <row r="489" spans="1:17" ht="16.5" thickBot="1" x14ac:dyDescent="0.3">
      <c r="A489" s="58" t="s">
        <v>1883</v>
      </c>
      <c r="B489" s="47" t="s">
        <v>3280</v>
      </c>
      <c r="C489" s="47">
        <f>VLOOKUP(A489,'Updated Medical examination'!A488:J2823,2,FALSE)</f>
        <v>25.555</v>
      </c>
      <c r="D489" s="47">
        <f>VLOOKUP(A489,'Updated Medical examination'!A488:J2823,4,0)</f>
        <v>4.09</v>
      </c>
      <c r="E489" s="47" t="str">
        <f>VLOOKUP(A489,'Updated Medical examination'!A488:J2823,6,0)</f>
        <v>Yes</v>
      </c>
      <c r="F489" s="47" t="str">
        <f>VLOOKUP(A489,'Updated Medical examination'!A488:J2823,7,0)</f>
        <v>No</v>
      </c>
      <c r="G489" s="47" t="str">
        <f>VLOOKUP(A489,'Updated Medical examination'!A488:J2823,8,0)</f>
        <v>No</v>
      </c>
      <c r="H489" s="47">
        <f>VLOOKUP(A489,'Updated Medical examination'!A488:J2823,9,0)</f>
        <v>0</v>
      </c>
      <c r="I489" s="47" t="str">
        <f>VLOOKUP(A489,'Updated Medical examination'!A488:J2823,10,0)</f>
        <v>Yes</v>
      </c>
      <c r="J489" s="47" t="str">
        <f>VLOOKUP(A489,'Updated Medical examination'!A488:J2823,3,0)</f>
        <v>Over Weight</v>
      </c>
      <c r="K489" s="47" t="str">
        <f>VLOOKUP(A489,'Updated Medical examination'!A488:J2823,5,0)</f>
        <v>Normal</v>
      </c>
      <c r="L489" s="54">
        <v>31307</v>
      </c>
      <c r="M489" s="59">
        <v>20296.86</v>
      </c>
      <c r="N489" s="55" t="s">
        <v>12</v>
      </c>
      <c r="O489" s="55" t="s">
        <v>16</v>
      </c>
      <c r="P489" s="55" t="s">
        <v>247</v>
      </c>
      <c r="Q489" s="55">
        <v>37</v>
      </c>
    </row>
    <row r="490" spans="1:17" ht="16.5" thickBot="1" x14ac:dyDescent="0.3">
      <c r="A490" s="58" t="s">
        <v>1882</v>
      </c>
      <c r="B490" s="47" t="s">
        <v>2658</v>
      </c>
      <c r="C490" s="47">
        <f>VLOOKUP(A490,'Updated Medical examination'!A489:J2824,2,FALSE)</f>
        <v>29.64</v>
      </c>
      <c r="D490" s="47">
        <f>VLOOKUP(A490,'Updated Medical examination'!A489:J2824,4,0)</f>
        <v>4.93</v>
      </c>
      <c r="E490" s="47" t="str">
        <f>VLOOKUP(A490,'Updated Medical examination'!A489:J2824,6,0)</f>
        <v>No</v>
      </c>
      <c r="F490" s="47" t="str">
        <f>VLOOKUP(A490,'Updated Medical examination'!A489:J2824,7,0)</f>
        <v>No</v>
      </c>
      <c r="G490" s="47" t="str">
        <f>VLOOKUP(A490,'Updated Medical examination'!A489:J2824,8,0)</f>
        <v>Yes</v>
      </c>
      <c r="H490" s="47">
        <f>VLOOKUP(A490,'Updated Medical examination'!A489:J2824,9,0)</f>
        <v>1</v>
      </c>
      <c r="I490" s="47" t="str">
        <f>VLOOKUP(A490,'Updated Medical examination'!A489:J2824,10,0)</f>
        <v>No</v>
      </c>
      <c r="J490" s="47" t="str">
        <f>VLOOKUP(A490,'Updated Medical examination'!A489:J2824,3,0)</f>
        <v>Over Weight</v>
      </c>
      <c r="K490" s="47" t="str">
        <f>VLOOKUP(A490,'Updated Medical examination'!A489:J2824,5,0)</f>
        <v>Normal</v>
      </c>
      <c r="L490" s="54">
        <v>34219</v>
      </c>
      <c r="M490" s="59">
        <v>20277.810000000001</v>
      </c>
      <c r="N490" s="55" t="s">
        <v>12</v>
      </c>
      <c r="O490" s="55" t="s">
        <v>12</v>
      </c>
      <c r="P490" s="55" t="s">
        <v>168</v>
      </c>
      <c r="Q490" s="55">
        <v>29</v>
      </c>
    </row>
    <row r="491" spans="1:17" ht="16.5" thickBot="1" x14ac:dyDescent="0.3">
      <c r="A491" s="58" t="s">
        <v>1881</v>
      </c>
      <c r="B491" s="47" t="s">
        <v>2413</v>
      </c>
      <c r="C491" s="47">
        <f>VLOOKUP(A491,'Updated Medical examination'!A490:J2825,2,FALSE)</f>
        <v>53.93</v>
      </c>
      <c r="D491" s="47">
        <f>VLOOKUP(A491,'Updated Medical examination'!A490:J2825,4,0)</f>
        <v>5.34</v>
      </c>
      <c r="E491" s="47" t="str">
        <f>VLOOKUP(A491,'Updated Medical examination'!A490:J2825,6,0)</f>
        <v>Yes</v>
      </c>
      <c r="F491" s="47" t="str">
        <f>VLOOKUP(A491,'Updated Medical examination'!A490:J2825,7,0)</f>
        <v>No</v>
      </c>
      <c r="G491" s="47" t="str">
        <f>VLOOKUP(A491,'Updated Medical examination'!A490:J2825,8,0)</f>
        <v>No</v>
      </c>
      <c r="H491" s="47">
        <f>VLOOKUP(A491,'Updated Medical examination'!A490:J2825,9,0)</f>
        <v>2</v>
      </c>
      <c r="I491" s="47" t="str">
        <f>VLOOKUP(A491,'Updated Medical examination'!A490:J2825,10,0)</f>
        <v>No</v>
      </c>
      <c r="J491" s="47" t="str">
        <f>VLOOKUP(A491,'Updated Medical examination'!A490:J2825,3,0)</f>
        <v>Obesity</v>
      </c>
      <c r="K491" s="47" t="str">
        <f>VLOOKUP(A491,'Updated Medical examination'!A490:J2825,5,0)</f>
        <v>Normal</v>
      </c>
      <c r="L491" s="54">
        <v>24341</v>
      </c>
      <c r="M491" s="59">
        <v>20253.84</v>
      </c>
      <c r="N491" s="55" t="s">
        <v>11</v>
      </c>
      <c r="O491" s="55" t="s">
        <v>12</v>
      </c>
      <c r="P491" s="55" t="s">
        <v>23</v>
      </c>
      <c r="Q491" s="55">
        <v>56</v>
      </c>
    </row>
    <row r="492" spans="1:17" ht="16.5" thickBot="1" x14ac:dyDescent="0.3">
      <c r="A492" s="58" t="s">
        <v>1880</v>
      </c>
      <c r="B492" s="47" t="s">
        <v>3284</v>
      </c>
      <c r="C492" s="47">
        <f>VLOOKUP(A492,'Updated Medical examination'!A491:J2826,2,FALSE)</f>
        <v>28.024999999999999</v>
      </c>
      <c r="D492" s="47">
        <f>VLOOKUP(A492,'Updated Medical examination'!A491:J2826,4,0)</f>
        <v>5.65</v>
      </c>
      <c r="E492" s="47" t="str">
        <f>VLOOKUP(A492,'Updated Medical examination'!A491:J2826,6,0)</f>
        <v>No</v>
      </c>
      <c r="F492" s="47" t="str">
        <f>VLOOKUP(A492,'Updated Medical examination'!A491:J2826,7,0)</f>
        <v>No</v>
      </c>
      <c r="G492" s="47" t="str">
        <f>VLOOKUP(A492,'Updated Medical examination'!A491:J2826,8,0)</f>
        <v>No</v>
      </c>
      <c r="H492" s="47">
        <f>VLOOKUP(A492,'Updated Medical examination'!A491:J2826,9,0)</f>
        <v>1</v>
      </c>
      <c r="I492" s="47" t="str">
        <f>VLOOKUP(A492,'Updated Medical examination'!A491:J2826,10,0)</f>
        <v>Yes</v>
      </c>
      <c r="J492" s="47" t="str">
        <f>VLOOKUP(A492,'Updated Medical examination'!A491:J2826,3,0)</f>
        <v>Over Weight</v>
      </c>
      <c r="K492" s="47" t="str">
        <f>VLOOKUP(A492,'Updated Medical examination'!A491:J2826,5,0)</f>
        <v>Normal</v>
      </c>
      <c r="L492" s="54">
        <v>32067</v>
      </c>
      <c r="M492" s="59">
        <v>20234.849999999999</v>
      </c>
      <c r="N492" s="55" t="s">
        <v>11</v>
      </c>
      <c r="O492" s="55" t="s">
        <v>12</v>
      </c>
      <c r="P492" s="55" t="s">
        <v>23</v>
      </c>
      <c r="Q492" s="55">
        <v>35</v>
      </c>
    </row>
    <row r="493" spans="1:17" ht="16.5" thickBot="1" x14ac:dyDescent="0.3">
      <c r="A493" s="58" t="s">
        <v>1879</v>
      </c>
      <c r="B493" s="47" t="s">
        <v>3286</v>
      </c>
      <c r="C493" s="47">
        <f>VLOOKUP(A493,'Updated Medical examination'!A492:J2827,2,FALSE)</f>
        <v>27.5</v>
      </c>
      <c r="D493" s="47">
        <f>VLOOKUP(A493,'Updated Medical examination'!A492:J2827,4,0)</f>
        <v>4.49</v>
      </c>
      <c r="E493" s="47" t="str">
        <f>VLOOKUP(A493,'Updated Medical examination'!A492:J2827,6,0)</f>
        <v>No</v>
      </c>
      <c r="F493" s="47" t="str">
        <f>VLOOKUP(A493,'Updated Medical examination'!A492:J2827,7,0)</f>
        <v>No</v>
      </c>
      <c r="G493" s="47" t="str">
        <f>VLOOKUP(A493,'Updated Medical examination'!A492:J2827,8,0)</f>
        <v>No</v>
      </c>
      <c r="H493" s="47">
        <f>VLOOKUP(A493,'Updated Medical examination'!A492:J2827,9,0)</f>
        <v>0</v>
      </c>
      <c r="I493" s="47" t="str">
        <f>VLOOKUP(A493,'Updated Medical examination'!A492:J2827,10,0)</f>
        <v>No</v>
      </c>
      <c r="J493" s="47" t="str">
        <f>VLOOKUP(A493,'Updated Medical examination'!A492:J2827,3,0)</f>
        <v>Over Weight</v>
      </c>
      <c r="K493" s="47" t="str">
        <f>VLOOKUP(A493,'Updated Medical examination'!A492:J2827,5,0)</f>
        <v>Normal</v>
      </c>
      <c r="L493" s="54">
        <v>34493</v>
      </c>
      <c r="M493" s="59">
        <v>20177.669999999998</v>
      </c>
      <c r="N493" s="55" t="s">
        <v>11</v>
      </c>
      <c r="O493" s="55" t="s">
        <v>16</v>
      </c>
      <c r="P493" s="55" t="s">
        <v>42</v>
      </c>
      <c r="Q493" s="55">
        <v>29</v>
      </c>
    </row>
    <row r="494" spans="1:17" ht="16.5" thickBot="1" x14ac:dyDescent="0.3">
      <c r="A494" s="58" t="s">
        <v>1878</v>
      </c>
      <c r="B494" s="47" t="s">
        <v>2967</v>
      </c>
      <c r="C494" s="47">
        <f>VLOOKUP(A494,'Updated Medical examination'!A493:J2828,2,FALSE)</f>
        <v>21.8</v>
      </c>
      <c r="D494" s="47">
        <f>VLOOKUP(A494,'Updated Medical examination'!A493:J2828,4,0)</f>
        <v>10.55</v>
      </c>
      <c r="E494" s="47" t="str">
        <f>VLOOKUP(A494,'Updated Medical examination'!A493:J2828,6,0)</f>
        <v>No</v>
      </c>
      <c r="F494" s="47" t="str">
        <f>VLOOKUP(A494,'Updated Medical examination'!A493:J2828,7,0)</f>
        <v>No</v>
      </c>
      <c r="G494" s="47" t="str">
        <f>VLOOKUP(A494,'Updated Medical examination'!A493:J2828,8,0)</f>
        <v>No</v>
      </c>
      <c r="H494" s="47">
        <f>VLOOKUP(A494,'Updated Medical examination'!A493:J2828,9,0)</f>
        <v>0</v>
      </c>
      <c r="I494" s="47" t="str">
        <f>VLOOKUP(A494,'Updated Medical examination'!A493:J2828,10,0)</f>
        <v>Yes</v>
      </c>
      <c r="J494" s="47" t="str">
        <f>VLOOKUP(A494,'Updated Medical examination'!A493:J2828,3,0)</f>
        <v>Healthy Weight</v>
      </c>
      <c r="K494" s="47" t="str">
        <f>VLOOKUP(A494,'Updated Medical examination'!A493:J2828,5,0)</f>
        <v>Above Diabetes</v>
      </c>
      <c r="L494" s="54">
        <v>37446</v>
      </c>
      <c r="M494" s="59">
        <v>20167.34</v>
      </c>
      <c r="N494" s="55" t="s">
        <v>12</v>
      </c>
      <c r="O494" s="55" t="s">
        <v>12</v>
      </c>
      <c r="P494" s="55" t="s">
        <v>42</v>
      </c>
      <c r="Q494" s="55">
        <v>20</v>
      </c>
    </row>
    <row r="495" spans="1:17" ht="16.5" thickBot="1" x14ac:dyDescent="0.3">
      <c r="A495" s="58" t="s">
        <v>1877</v>
      </c>
      <c r="B495" s="47" t="s">
        <v>3289</v>
      </c>
      <c r="C495" s="47">
        <f>VLOOKUP(A495,'Updated Medical examination'!A494:J2829,2,FALSE)</f>
        <v>26.41</v>
      </c>
      <c r="D495" s="47">
        <f>VLOOKUP(A495,'Updated Medical examination'!A494:J2829,4,0)</f>
        <v>4.92</v>
      </c>
      <c r="E495" s="47" t="str">
        <f>VLOOKUP(A495,'Updated Medical examination'!A494:J2829,6,0)</f>
        <v>Yes</v>
      </c>
      <c r="F495" s="47" t="str">
        <f>VLOOKUP(A495,'Updated Medical examination'!A494:J2829,7,0)</f>
        <v>No</v>
      </c>
      <c r="G495" s="47" t="str">
        <f>VLOOKUP(A495,'Updated Medical examination'!A494:J2829,8,0)</f>
        <v>Yes</v>
      </c>
      <c r="H495" s="47">
        <f>VLOOKUP(A495,'Updated Medical examination'!A494:J2829,9,0)</f>
        <v>1</v>
      </c>
      <c r="I495" s="47" t="str">
        <f>VLOOKUP(A495,'Updated Medical examination'!A494:J2829,10,0)</f>
        <v>Yes</v>
      </c>
      <c r="J495" s="47" t="str">
        <f>VLOOKUP(A495,'Updated Medical examination'!A494:J2829,3,0)</f>
        <v>Over Weight</v>
      </c>
      <c r="K495" s="47" t="str">
        <f>VLOOKUP(A495,'Updated Medical examination'!A494:J2829,5,0)</f>
        <v>Normal</v>
      </c>
      <c r="L495" s="54">
        <v>30595</v>
      </c>
      <c r="M495" s="59">
        <v>20149.32</v>
      </c>
      <c r="N495" s="55" t="s">
        <v>11</v>
      </c>
      <c r="O495" s="55" t="s">
        <v>16</v>
      </c>
      <c r="P495" s="55" t="s">
        <v>168</v>
      </c>
      <c r="Q495" s="55">
        <v>39</v>
      </c>
    </row>
    <row r="496" spans="1:17" ht="16.5" thickBot="1" x14ac:dyDescent="0.3">
      <c r="A496" s="58" t="s">
        <v>1876</v>
      </c>
      <c r="B496" s="47" t="s">
        <v>3290</v>
      </c>
      <c r="C496" s="47">
        <f>VLOOKUP(A496,'Updated Medical examination'!A495:J2830,2,FALSE)</f>
        <v>27.835000000000001</v>
      </c>
      <c r="D496" s="47">
        <f>VLOOKUP(A496,'Updated Medical examination'!A495:J2830,4,0)</f>
        <v>5.9</v>
      </c>
      <c r="E496" s="47" t="str">
        <f>VLOOKUP(A496,'Updated Medical examination'!A495:J2830,6,0)</f>
        <v>Yes</v>
      </c>
      <c r="F496" s="47" t="str">
        <f>VLOOKUP(A496,'Updated Medical examination'!A495:J2830,7,0)</f>
        <v>No</v>
      </c>
      <c r="G496" s="47" t="str">
        <f>VLOOKUP(A496,'Updated Medical examination'!A495:J2830,8,0)</f>
        <v>No</v>
      </c>
      <c r="H496" s="47">
        <f>VLOOKUP(A496,'Updated Medical examination'!A495:J2830,9,0)</f>
        <v>1</v>
      </c>
      <c r="I496" s="47" t="str">
        <f>VLOOKUP(A496,'Updated Medical examination'!A495:J2830,10,0)</f>
        <v>Yes</v>
      </c>
      <c r="J496" s="47" t="str">
        <f>VLOOKUP(A496,'Updated Medical examination'!A495:J2830,3,0)</f>
        <v>Over Weight</v>
      </c>
      <c r="K496" s="47" t="str">
        <f>VLOOKUP(A496,'Updated Medical examination'!A495:J2830,5,0)</f>
        <v>Prediabetes</v>
      </c>
      <c r="L496" s="54">
        <v>32349</v>
      </c>
      <c r="M496" s="59">
        <v>20009.63</v>
      </c>
      <c r="N496" s="55" t="s">
        <v>11</v>
      </c>
      <c r="O496" s="55" t="s">
        <v>16</v>
      </c>
      <c r="P496" s="55" t="s">
        <v>23</v>
      </c>
      <c r="Q496" s="55">
        <v>34</v>
      </c>
    </row>
    <row r="497" spans="1:17" ht="16.5" thickBot="1" x14ac:dyDescent="0.3">
      <c r="A497" s="58" t="s">
        <v>1875</v>
      </c>
      <c r="B497" s="47" t="s">
        <v>2589</v>
      </c>
      <c r="C497" s="47">
        <f>VLOOKUP(A497,'Updated Medical examination'!A496:J2831,2,FALSE)</f>
        <v>51.74</v>
      </c>
      <c r="D497" s="47">
        <f>VLOOKUP(A497,'Updated Medical examination'!A496:J2831,4,0)</f>
        <v>4.9800000000000004</v>
      </c>
      <c r="E497" s="47" t="str">
        <f>VLOOKUP(A497,'Updated Medical examination'!A496:J2831,6,0)</f>
        <v>Yes</v>
      </c>
      <c r="F497" s="47" t="str">
        <f>VLOOKUP(A497,'Updated Medical examination'!A496:J2831,7,0)</f>
        <v>No</v>
      </c>
      <c r="G497" s="47" t="str">
        <f>VLOOKUP(A497,'Updated Medical examination'!A496:J2831,8,0)</f>
        <v>No</v>
      </c>
      <c r="H497" s="47">
        <f>VLOOKUP(A497,'Updated Medical examination'!A496:J2831,9,0)</f>
        <v>2</v>
      </c>
      <c r="I497" s="47" t="str">
        <f>VLOOKUP(A497,'Updated Medical examination'!A496:J2831,10,0)</f>
        <v>No</v>
      </c>
      <c r="J497" s="47" t="str">
        <f>VLOOKUP(A497,'Updated Medical examination'!A496:J2831,3,0)</f>
        <v>Obesity</v>
      </c>
      <c r="K497" s="47" t="str">
        <f>VLOOKUP(A497,'Updated Medical examination'!A496:J2831,5,0)</f>
        <v>Normal</v>
      </c>
      <c r="L497" s="54">
        <v>24329</v>
      </c>
      <c r="M497" s="59">
        <v>19995.29</v>
      </c>
      <c r="N497" s="55" t="s">
        <v>16</v>
      </c>
      <c r="O497" s="55" t="s">
        <v>12</v>
      </c>
      <c r="P497" s="55" t="s">
        <v>535</v>
      </c>
      <c r="Q497" s="55">
        <v>56</v>
      </c>
    </row>
    <row r="498" spans="1:17" ht="16.5" thickBot="1" x14ac:dyDescent="0.3">
      <c r="A498" s="58" t="s">
        <v>1874</v>
      </c>
      <c r="B498" s="47" t="s">
        <v>3293</v>
      </c>
      <c r="C498" s="47">
        <f>VLOOKUP(A498,'Updated Medical examination'!A497:J2832,2,FALSE)</f>
        <v>23.37</v>
      </c>
      <c r="D498" s="47">
        <f>VLOOKUP(A498,'Updated Medical examination'!A497:J2832,4,0)</f>
        <v>5.8</v>
      </c>
      <c r="E498" s="47" t="str">
        <f>VLOOKUP(A498,'Updated Medical examination'!A497:J2832,6,0)</f>
        <v>No</v>
      </c>
      <c r="F498" s="47" t="str">
        <f>VLOOKUP(A498,'Updated Medical examination'!A497:J2832,7,0)</f>
        <v>No</v>
      </c>
      <c r="G498" s="47" t="str">
        <f>VLOOKUP(A498,'Updated Medical examination'!A497:J2832,8,0)</f>
        <v>No</v>
      </c>
      <c r="H498" s="47">
        <f>VLOOKUP(A498,'Updated Medical examination'!A497:J2832,9,0)</f>
        <v>0</v>
      </c>
      <c r="I498" s="47" t="str">
        <f>VLOOKUP(A498,'Updated Medical examination'!A497:J2832,10,0)</f>
        <v>Yes</v>
      </c>
      <c r="J498" s="47" t="str">
        <f>VLOOKUP(A498,'Updated Medical examination'!A497:J2832,3,0)</f>
        <v>Healthy Weight</v>
      </c>
      <c r="K498" s="47" t="str">
        <f>VLOOKUP(A498,'Updated Medical examination'!A497:J2832,5,0)</f>
        <v>Prediabetes</v>
      </c>
      <c r="L498" s="54">
        <v>29503</v>
      </c>
      <c r="M498" s="59">
        <v>19964.75</v>
      </c>
      <c r="N498" s="55" t="s">
        <v>16</v>
      </c>
      <c r="O498" s="55" t="s">
        <v>11</v>
      </c>
      <c r="P498" s="55" t="s">
        <v>247</v>
      </c>
      <c r="Q498" s="55">
        <v>42</v>
      </c>
    </row>
    <row r="499" spans="1:17" ht="16.5" thickBot="1" x14ac:dyDescent="0.3">
      <c r="A499" s="58" t="s">
        <v>1873</v>
      </c>
      <c r="B499" s="47" t="s">
        <v>2827</v>
      </c>
      <c r="C499" s="47">
        <f>VLOOKUP(A499,'Updated Medical examination'!A498:J2833,2,FALSE)</f>
        <v>29.7</v>
      </c>
      <c r="D499" s="47">
        <f>VLOOKUP(A499,'Updated Medical examination'!A498:J2833,4,0)</f>
        <v>6.21</v>
      </c>
      <c r="E499" s="47" t="str">
        <f>VLOOKUP(A499,'Updated Medical examination'!A498:J2833,6,0)</f>
        <v>Yes</v>
      </c>
      <c r="F499" s="47" t="str">
        <f>VLOOKUP(A499,'Updated Medical examination'!A498:J2833,7,0)</f>
        <v>No</v>
      </c>
      <c r="G499" s="47" t="str">
        <f>VLOOKUP(A499,'Updated Medical examination'!A498:J2833,8,0)</f>
        <v>Yes</v>
      </c>
      <c r="H499" s="47">
        <f>VLOOKUP(A499,'Updated Medical examination'!A498:J2833,9,0)</f>
        <v>1</v>
      </c>
      <c r="I499" s="47" t="str">
        <f>VLOOKUP(A499,'Updated Medical examination'!A498:J2833,10,0)</f>
        <v>Yes</v>
      </c>
      <c r="J499" s="47" t="str">
        <f>VLOOKUP(A499,'Updated Medical examination'!A498:J2833,3,0)</f>
        <v>Over Weight</v>
      </c>
      <c r="K499" s="47" t="str">
        <f>VLOOKUP(A499,'Updated Medical examination'!A498:J2833,5,0)</f>
        <v>Prediabetes</v>
      </c>
      <c r="L499" s="54">
        <v>35721</v>
      </c>
      <c r="M499" s="59">
        <v>19933.46</v>
      </c>
      <c r="N499" s="55" t="s">
        <v>16</v>
      </c>
      <c r="O499" s="55" t="s">
        <v>12</v>
      </c>
      <c r="P499" s="55" t="s">
        <v>42</v>
      </c>
      <c r="Q499" s="55">
        <v>25</v>
      </c>
    </row>
    <row r="500" spans="1:17" ht="16.5" thickBot="1" x14ac:dyDescent="0.3">
      <c r="A500" s="58" t="s">
        <v>1872</v>
      </c>
      <c r="B500" s="47" t="s">
        <v>3296</v>
      </c>
      <c r="C500" s="47">
        <f>VLOOKUP(A500,'Updated Medical examination'!A499:J2834,2,FALSE)</f>
        <v>20.045000000000002</v>
      </c>
      <c r="D500" s="47">
        <f>VLOOKUP(A500,'Updated Medical examination'!A499:J2834,4,0)</f>
        <v>6.17</v>
      </c>
      <c r="E500" s="47" t="str">
        <f>VLOOKUP(A500,'Updated Medical examination'!A499:J2834,6,0)</f>
        <v>No</v>
      </c>
      <c r="F500" s="47" t="str">
        <f>VLOOKUP(A500,'Updated Medical examination'!A499:J2834,7,0)</f>
        <v>No</v>
      </c>
      <c r="G500" s="47" t="str">
        <f>VLOOKUP(A500,'Updated Medical examination'!A499:J2834,8,0)</f>
        <v>Yes</v>
      </c>
      <c r="H500" s="47">
        <f>VLOOKUP(A500,'Updated Medical examination'!A499:J2834,9,0)</f>
        <v>1</v>
      </c>
      <c r="I500" s="47" t="str">
        <f>VLOOKUP(A500,'Updated Medical examination'!A499:J2834,10,0)</f>
        <v>Yes</v>
      </c>
      <c r="J500" s="47" t="str">
        <f>VLOOKUP(A500,'Updated Medical examination'!A499:J2834,3,0)</f>
        <v>Healthy Weight</v>
      </c>
      <c r="K500" s="47" t="str">
        <f>VLOOKUP(A500,'Updated Medical examination'!A499:J2834,5,0)</f>
        <v>Prediabetes</v>
      </c>
      <c r="L500" s="54">
        <v>29158</v>
      </c>
      <c r="M500" s="59">
        <v>19798.05</v>
      </c>
      <c r="N500" s="55" t="s">
        <v>16</v>
      </c>
      <c r="O500" s="55" t="s">
        <v>16</v>
      </c>
      <c r="P500" s="55" t="s">
        <v>247</v>
      </c>
      <c r="Q500" s="55">
        <v>43</v>
      </c>
    </row>
    <row r="501" spans="1:17" ht="16.5" thickBot="1" x14ac:dyDescent="0.3">
      <c r="A501" s="58" t="s">
        <v>1871</v>
      </c>
      <c r="B501" s="47" t="s">
        <v>2589</v>
      </c>
      <c r="C501" s="47">
        <f>VLOOKUP(A501,'Updated Medical examination'!A500:J2835,2,FALSE)</f>
        <v>27.83</v>
      </c>
      <c r="D501" s="47">
        <f>VLOOKUP(A501,'Updated Medical examination'!A500:J2835,4,0)</f>
        <v>5.36</v>
      </c>
      <c r="E501" s="47" t="str">
        <f>VLOOKUP(A501,'Updated Medical examination'!A500:J2835,6,0)</f>
        <v>No</v>
      </c>
      <c r="F501" s="47" t="str">
        <f>VLOOKUP(A501,'Updated Medical examination'!A500:J2835,7,0)</f>
        <v>No</v>
      </c>
      <c r="G501" s="47" t="str">
        <f>VLOOKUP(A501,'Updated Medical examination'!A500:J2835,8,0)</f>
        <v>No</v>
      </c>
      <c r="H501" s="47">
        <f>VLOOKUP(A501,'Updated Medical examination'!A500:J2835,9,0)</f>
        <v>2</v>
      </c>
      <c r="I501" s="47" t="str">
        <f>VLOOKUP(A501,'Updated Medical examination'!A500:J2835,10,0)</f>
        <v>No</v>
      </c>
      <c r="J501" s="47" t="str">
        <f>VLOOKUP(A501,'Updated Medical examination'!A500:J2835,3,0)</f>
        <v>Over Weight</v>
      </c>
      <c r="K501" s="47" t="str">
        <f>VLOOKUP(A501,'Updated Medical examination'!A500:J2835,5,0)</f>
        <v>Normal</v>
      </c>
      <c r="L501" s="54">
        <v>26464</v>
      </c>
      <c r="M501" s="59">
        <v>19749.38</v>
      </c>
      <c r="N501" s="55" t="s">
        <v>16</v>
      </c>
      <c r="O501" s="55" t="s">
        <v>12</v>
      </c>
      <c r="P501" s="55" t="s">
        <v>13</v>
      </c>
      <c r="Q501" s="55">
        <v>50</v>
      </c>
    </row>
    <row r="502" spans="1:17" ht="16.5" thickBot="1" x14ac:dyDescent="0.3">
      <c r="A502" s="58" t="s">
        <v>1870</v>
      </c>
      <c r="B502" s="47" t="s">
        <v>3299</v>
      </c>
      <c r="C502" s="47">
        <f>VLOOKUP(A502,'Updated Medical examination'!A501:J2836,2,FALSE)</f>
        <v>28.93</v>
      </c>
      <c r="D502" s="47">
        <f>VLOOKUP(A502,'Updated Medical examination'!A501:J2836,4,0)</f>
        <v>5.2</v>
      </c>
      <c r="E502" s="47" t="str">
        <f>VLOOKUP(A502,'Updated Medical examination'!A501:J2836,6,0)</f>
        <v>No</v>
      </c>
      <c r="F502" s="47" t="str">
        <f>VLOOKUP(A502,'Updated Medical examination'!A501:J2836,7,0)</f>
        <v>No</v>
      </c>
      <c r="G502" s="47" t="str">
        <f>VLOOKUP(A502,'Updated Medical examination'!A501:J2836,8,0)</f>
        <v>No</v>
      </c>
      <c r="H502" s="47">
        <f>VLOOKUP(A502,'Updated Medical examination'!A501:J2836,9,0)</f>
        <v>0</v>
      </c>
      <c r="I502" s="47" t="str">
        <f>VLOOKUP(A502,'Updated Medical examination'!A501:J2836,10,0)</f>
        <v>Yes</v>
      </c>
      <c r="J502" s="47" t="str">
        <f>VLOOKUP(A502,'Updated Medical examination'!A501:J2836,3,0)</f>
        <v>Over Weight</v>
      </c>
      <c r="K502" s="47" t="str">
        <f>VLOOKUP(A502,'Updated Medical examination'!A501:J2836,5,0)</f>
        <v>Normal</v>
      </c>
      <c r="L502" s="54">
        <v>33093</v>
      </c>
      <c r="M502" s="59">
        <v>19719.689999999999</v>
      </c>
      <c r="N502" s="55" t="s">
        <v>16</v>
      </c>
      <c r="O502" s="55" t="s">
        <v>11</v>
      </c>
      <c r="P502" s="55" t="s">
        <v>13</v>
      </c>
      <c r="Q502" s="55">
        <v>32</v>
      </c>
    </row>
    <row r="503" spans="1:17" ht="16.5" thickBot="1" x14ac:dyDescent="0.3">
      <c r="A503" s="58" t="s">
        <v>1869</v>
      </c>
      <c r="B503" s="47" t="s">
        <v>3300</v>
      </c>
      <c r="C503" s="47">
        <f>VLOOKUP(A503,'Updated Medical examination'!A502:J2837,2,FALSE)</f>
        <v>33.82</v>
      </c>
      <c r="D503" s="47">
        <f>VLOOKUP(A503,'Updated Medical examination'!A502:J2837,4,0)</f>
        <v>5.42</v>
      </c>
      <c r="E503" s="47" t="str">
        <f>VLOOKUP(A503,'Updated Medical examination'!A502:J2837,6,0)</f>
        <v>No</v>
      </c>
      <c r="F503" s="47" t="str">
        <f>VLOOKUP(A503,'Updated Medical examination'!A502:J2837,7,0)</f>
        <v>No</v>
      </c>
      <c r="G503" s="47" t="str">
        <f>VLOOKUP(A503,'Updated Medical examination'!A502:J2837,8,0)</f>
        <v>No</v>
      </c>
      <c r="H503" s="47">
        <f>VLOOKUP(A503,'Updated Medical examination'!A502:J2837,9,0)</f>
        <v>0</v>
      </c>
      <c r="I503" s="47" t="str">
        <f>VLOOKUP(A503,'Updated Medical examination'!A502:J2837,10,0)</f>
        <v>No</v>
      </c>
      <c r="J503" s="47" t="str">
        <f>VLOOKUP(A503,'Updated Medical examination'!A502:J2837,3,0)</f>
        <v>Obesity</v>
      </c>
      <c r="K503" s="47" t="str">
        <f>VLOOKUP(A503,'Updated Medical examination'!A502:J2837,5,0)</f>
        <v>Normal</v>
      </c>
      <c r="L503" s="54">
        <v>34573</v>
      </c>
      <c r="M503" s="59">
        <v>19673.34</v>
      </c>
      <c r="N503" s="55" t="s">
        <v>16</v>
      </c>
      <c r="O503" s="55" t="s">
        <v>11</v>
      </c>
      <c r="P503" s="55" t="s">
        <v>23</v>
      </c>
      <c r="Q503" s="55">
        <v>28</v>
      </c>
    </row>
    <row r="504" spans="1:17" ht="16.5" thickBot="1" x14ac:dyDescent="0.3">
      <c r="A504" s="58" t="s">
        <v>1868</v>
      </c>
      <c r="B504" s="47" t="s">
        <v>3302</v>
      </c>
      <c r="C504" s="47">
        <f>VLOOKUP(A504,'Updated Medical examination'!A503:J2838,2,FALSE)</f>
        <v>20.234999999999999</v>
      </c>
      <c r="D504" s="47">
        <f>VLOOKUP(A504,'Updated Medical examination'!A503:J2838,4,0)</f>
        <v>6.84</v>
      </c>
      <c r="E504" s="47" t="str">
        <f>VLOOKUP(A504,'Updated Medical examination'!A503:J2838,6,0)</f>
        <v>No</v>
      </c>
      <c r="F504" s="47" t="str">
        <f>VLOOKUP(A504,'Updated Medical examination'!A503:J2838,7,0)</f>
        <v>No</v>
      </c>
      <c r="G504" s="47" t="str">
        <f>VLOOKUP(A504,'Updated Medical examination'!A503:J2838,8,0)</f>
        <v>No</v>
      </c>
      <c r="H504" s="47">
        <f>VLOOKUP(A504,'Updated Medical examination'!A503:J2838,9,0)</f>
        <v>0</v>
      </c>
      <c r="I504" s="47" t="str">
        <f>VLOOKUP(A504,'Updated Medical examination'!A503:J2838,10,0)</f>
        <v>Yes</v>
      </c>
      <c r="J504" s="47" t="str">
        <f>VLOOKUP(A504,'Updated Medical examination'!A503:J2838,3,0)</f>
        <v>Healthy Weight</v>
      </c>
      <c r="K504" s="47" t="str">
        <f>VLOOKUP(A504,'Updated Medical examination'!A503:J2838,5,0)</f>
        <v>Above Diabetes</v>
      </c>
      <c r="L504" s="54">
        <v>28757</v>
      </c>
      <c r="M504" s="59">
        <v>19594.810000000001</v>
      </c>
      <c r="N504" s="55" t="s">
        <v>16</v>
      </c>
      <c r="O504" s="55" t="s">
        <v>16</v>
      </c>
      <c r="P504" s="55" t="s">
        <v>247</v>
      </c>
      <c r="Q504" s="55">
        <v>44</v>
      </c>
    </row>
    <row r="505" spans="1:17" ht="16.5" thickBot="1" x14ac:dyDescent="0.3">
      <c r="A505" s="58" t="s">
        <v>1867</v>
      </c>
      <c r="B505" s="47" t="s">
        <v>3304</v>
      </c>
      <c r="C505" s="47">
        <f>VLOOKUP(A505,'Updated Medical examination'!A504:J2839,2,FALSE)</f>
        <v>49.2</v>
      </c>
      <c r="D505" s="47">
        <f>VLOOKUP(A505,'Updated Medical examination'!A504:J2839,4,0)</f>
        <v>10.9</v>
      </c>
      <c r="E505" s="47" t="str">
        <f>VLOOKUP(A505,'Updated Medical examination'!A504:J2839,6,0)</f>
        <v>Yes</v>
      </c>
      <c r="F505" s="47" t="str">
        <f>VLOOKUP(A505,'Updated Medical examination'!A504:J2839,7,0)</f>
        <v>No</v>
      </c>
      <c r="G505" s="47" t="str">
        <f>VLOOKUP(A505,'Updated Medical examination'!A504:J2839,8,0)</f>
        <v>Yes</v>
      </c>
      <c r="H505" s="47">
        <f>VLOOKUP(A505,'Updated Medical examination'!A504:J2839,9,0)</f>
        <v>1</v>
      </c>
      <c r="I505" s="47" t="str">
        <f>VLOOKUP(A505,'Updated Medical examination'!A504:J2839,10,0)</f>
        <v>No</v>
      </c>
      <c r="J505" s="47" t="str">
        <f>VLOOKUP(A505,'Updated Medical examination'!A504:J2839,3,0)</f>
        <v>Obesity</v>
      </c>
      <c r="K505" s="47" t="str">
        <f>VLOOKUP(A505,'Updated Medical examination'!A504:J2839,5,0)</f>
        <v>Above Diabetes</v>
      </c>
      <c r="L505" s="54">
        <v>23206</v>
      </c>
      <c r="M505" s="59">
        <v>19551.34</v>
      </c>
      <c r="N505" s="55" t="s">
        <v>16</v>
      </c>
      <c r="O505" s="55" t="s">
        <v>12</v>
      </c>
      <c r="P505" s="55" t="s">
        <v>23</v>
      </c>
      <c r="Q505" s="55">
        <v>59</v>
      </c>
    </row>
    <row r="506" spans="1:17" ht="16.5" thickBot="1" x14ac:dyDescent="0.3">
      <c r="A506" s="58" t="s">
        <v>1866</v>
      </c>
      <c r="B506" s="47" t="s">
        <v>2555</v>
      </c>
      <c r="C506" s="47">
        <f>VLOOKUP(A506,'Updated Medical examination'!A505:J2840,2,FALSE)</f>
        <v>26.4</v>
      </c>
      <c r="D506" s="47">
        <f>VLOOKUP(A506,'Updated Medical examination'!A505:J2840,4,0)</f>
        <v>4.87</v>
      </c>
      <c r="E506" s="47" t="str">
        <f>VLOOKUP(A506,'Updated Medical examination'!A505:J2840,6,0)</f>
        <v>Yes</v>
      </c>
      <c r="F506" s="47" t="str">
        <f>VLOOKUP(A506,'Updated Medical examination'!A505:J2840,7,0)</f>
        <v>No</v>
      </c>
      <c r="G506" s="47" t="str">
        <f>VLOOKUP(A506,'Updated Medical examination'!A505:J2840,8,0)</f>
        <v>No</v>
      </c>
      <c r="H506" s="47">
        <f>VLOOKUP(A506,'Updated Medical examination'!A505:J2840,9,0)</f>
        <v>0</v>
      </c>
      <c r="I506" s="47" t="str">
        <f>VLOOKUP(A506,'Updated Medical examination'!A505:J2840,10,0)</f>
        <v>Yes</v>
      </c>
      <c r="J506" s="47" t="str">
        <f>VLOOKUP(A506,'Updated Medical examination'!A505:J2840,3,0)</f>
        <v>Over Weight</v>
      </c>
      <c r="K506" s="47" t="str">
        <f>VLOOKUP(A506,'Updated Medical examination'!A505:J2840,5,0)</f>
        <v>Normal</v>
      </c>
      <c r="L506" s="54">
        <v>31307</v>
      </c>
      <c r="M506" s="59">
        <v>19539.240000000002</v>
      </c>
      <c r="N506" s="55" t="s">
        <v>16</v>
      </c>
      <c r="O506" s="55" t="s">
        <v>16</v>
      </c>
      <c r="P506" s="55" t="s">
        <v>13</v>
      </c>
      <c r="Q506" s="55">
        <v>37</v>
      </c>
    </row>
    <row r="507" spans="1:17" ht="16.5" thickBot="1" x14ac:dyDescent="0.3">
      <c r="A507" s="58" t="s">
        <v>1865</v>
      </c>
      <c r="B507" s="47" t="s">
        <v>3307</v>
      </c>
      <c r="C507" s="47">
        <f>VLOOKUP(A507,'Updated Medical examination'!A506:J2841,2,FALSE)</f>
        <v>28.38</v>
      </c>
      <c r="D507" s="47">
        <f>VLOOKUP(A507,'Updated Medical examination'!A506:J2841,4,0)</f>
        <v>6.07</v>
      </c>
      <c r="E507" s="47" t="str">
        <f>VLOOKUP(A507,'Updated Medical examination'!A506:J2841,6,0)</f>
        <v>No</v>
      </c>
      <c r="F507" s="47" t="str">
        <f>VLOOKUP(A507,'Updated Medical examination'!A506:J2841,7,0)</f>
        <v>No</v>
      </c>
      <c r="G507" s="47" t="str">
        <f>VLOOKUP(A507,'Updated Medical examination'!A506:J2841,8,0)</f>
        <v>No</v>
      </c>
      <c r="H507" s="47">
        <f>VLOOKUP(A507,'Updated Medical examination'!A506:J2841,9,0)</f>
        <v>1</v>
      </c>
      <c r="I507" s="47" t="str">
        <f>VLOOKUP(A507,'Updated Medical examination'!A506:J2841,10,0)</f>
        <v>Yes</v>
      </c>
      <c r="J507" s="47" t="str">
        <f>VLOOKUP(A507,'Updated Medical examination'!A506:J2841,3,0)</f>
        <v>Over Weight</v>
      </c>
      <c r="K507" s="47" t="str">
        <f>VLOOKUP(A507,'Updated Medical examination'!A506:J2841,5,0)</f>
        <v>Prediabetes</v>
      </c>
      <c r="L507" s="54">
        <v>33835</v>
      </c>
      <c r="M507" s="59">
        <v>19521.97</v>
      </c>
      <c r="N507" s="55" t="s">
        <v>16</v>
      </c>
      <c r="O507" s="55" t="s">
        <v>11</v>
      </c>
      <c r="P507" s="55" t="s">
        <v>13</v>
      </c>
      <c r="Q507" s="55">
        <v>30</v>
      </c>
    </row>
    <row r="508" spans="1:17" ht="16.5" thickBot="1" x14ac:dyDescent="0.3">
      <c r="A508" s="58" t="s">
        <v>1864</v>
      </c>
      <c r="B508" s="47" t="s">
        <v>3309</v>
      </c>
      <c r="C508" s="47">
        <f>VLOOKUP(A508,'Updated Medical examination'!A507:J2842,2,FALSE)</f>
        <v>24.64</v>
      </c>
      <c r="D508" s="47">
        <f>VLOOKUP(A508,'Updated Medical examination'!A507:J2842,4,0)</f>
        <v>4.33</v>
      </c>
      <c r="E508" s="47" t="str">
        <f>VLOOKUP(A508,'Updated Medical examination'!A507:J2842,6,0)</f>
        <v>No</v>
      </c>
      <c r="F508" s="47" t="str">
        <f>VLOOKUP(A508,'Updated Medical examination'!A507:J2842,7,0)</f>
        <v>No</v>
      </c>
      <c r="G508" s="47" t="str">
        <f>VLOOKUP(A508,'Updated Medical examination'!A507:J2842,8,0)</f>
        <v>No</v>
      </c>
      <c r="H508" s="47">
        <f>VLOOKUP(A508,'Updated Medical examination'!A507:J2842,9,0)</f>
        <v>0</v>
      </c>
      <c r="I508" s="47" t="str">
        <f>VLOOKUP(A508,'Updated Medical examination'!A507:J2842,10,0)</f>
        <v>Yes</v>
      </c>
      <c r="J508" s="47" t="str">
        <f>VLOOKUP(A508,'Updated Medical examination'!A507:J2842,3,0)</f>
        <v>Healthy Weight</v>
      </c>
      <c r="K508" s="47" t="str">
        <f>VLOOKUP(A508,'Updated Medical examination'!A507:J2842,5,0)</f>
        <v>Normal</v>
      </c>
      <c r="L508" s="54">
        <v>29533</v>
      </c>
      <c r="M508" s="59">
        <v>19515.54</v>
      </c>
      <c r="N508" s="55" t="s">
        <v>16</v>
      </c>
      <c r="O508" s="55" t="s">
        <v>16</v>
      </c>
      <c r="P508" s="55" t="s">
        <v>13</v>
      </c>
      <c r="Q508" s="55">
        <v>42</v>
      </c>
    </row>
    <row r="509" spans="1:17" ht="16.5" thickBot="1" x14ac:dyDescent="0.3">
      <c r="A509" s="58" t="s">
        <v>1863</v>
      </c>
      <c r="B509" s="47" t="s">
        <v>3311</v>
      </c>
      <c r="C509" s="47">
        <f>VLOOKUP(A509,'Updated Medical examination'!A508:J2843,2,FALSE)</f>
        <v>39.71</v>
      </c>
      <c r="D509" s="47">
        <f>VLOOKUP(A509,'Updated Medical examination'!A508:J2843,4,0)</f>
        <v>5.83</v>
      </c>
      <c r="E509" s="47" t="str">
        <f>VLOOKUP(A509,'Updated Medical examination'!A508:J2843,6,0)</f>
        <v>No</v>
      </c>
      <c r="F509" s="47" t="str">
        <f>VLOOKUP(A509,'Updated Medical examination'!A508:J2843,7,0)</f>
        <v>No</v>
      </c>
      <c r="G509" s="47" t="str">
        <f>VLOOKUP(A509,'Updated Medical examination'!A508:J2843,8,0)</f>
        <v>No</v>
      </c>
      <c r="H509" s="47">
        <f>VLOOKUP(A509,'Updated Medical examination'!A508:J2843,9,0)</f>
        <v>1</v>
      </c>
      <c r="I509" s="47" t="str">
        <f>VLOOKUP(A509,'Updated Medical examination'!A508:J2843,10,0)</f>
        <v>No</v>
      </c>
      <c r="J509" s="47" t="str">
        <f>VLOOKUP(A509,'Updated Medical examination'!A508:J2843,3,0)</f>
        <v>Obesity</v>
      </c>
      <c r="K509" s="47" t="str">
        <f>VLOOKUP(A509,'Updated Medical examination'!A508:J2843,5,0)</f>
        <v>Prediabetes</v>
      </c>
      <c r="L509" s="54">
        <v>32111</v>
      </c>
      <c r="M509" s="59">
        <v>19496.72</v>
      </c>
      <c r="N509" s="55" t="s">
        <v>16</v>
      </c>
      <c r="O509" s="55" t="s">
        <v>12</v>
      </c>
      <c r="P509" s="55" t="s">
        <v>166</v>
      </c>
      <c r="Q509" s="55">
        <v>35</v>
      </c>
    </row>
    <row r="510" spans="1:17" ht="16.5" thickBot="1" x14ac:dyDescent="0.3">
      <c r="A510" s="58" t="s">
        <v>1862</v>
      </c>
      <c r="B510" s="47" t="s">
        <v>3313</v>
      </c>
      <c r="C510" s="47">
        <f>VLOOKUP(A510,'Updated Medical examination'!A509:J2844,2,FALSE)</f>
        <v>22.22</v>
      </c>
      <c r="D510" s="47">
        <f>VLOOKUP(A510,'Updated Medical examination'!A509:J2844,4,0)</f>
        <v>5.5</v>
      </c>
      <c r="E510" s="47" t="str">
        <f>VLOOKUP(A510,'Updated Medical examination'!A509:J2844,6,0)</f>
        <v>No</v>
      </c>
      <c r="F510" s="47" t="str">
        <f>VLOOKUP(A510,'Updated Medical examination'!A509:J2844,7,0)</f>
        <v>No</v>
      </c>
      <c r="G510" s="47" t="str">
        <f>VLOOKUP(A510,'Updated Medical examination'!A509:J2844,8,0)</f>
        <v>No</v>
      </c>
      <c r="H510" s="47">
        <f>VLOOKUP(A510,'Updated Medical examination'!A509:J2844,9,0)</f>
        <v>0</v>
      </c>
      <c r="I510" s="47" t="str">
        <f>VLOOKUP(A510,'Updated Medical examination'!A509:J2844,10,0)</f>
        <v>Yes</v>
      </c>
      <c r="J510" s="47" t="str">
        <f>VLOOKUP(A510,'Updated Medical examination'!A509:J2844,3,0)</f>
        <v>Healthy Weight</v>
      </c>
      <c r="K510" s="47" t="str">
        <f>VLOOKUP(A510,'Updated Medical examination'!A509:J2844,5,0)</f>
        <v>Normal</v>
      </c>
      <c r="L510" s="54">
        <v>30300</v>
      </c>
      <c r="M510" s="59">
        <v>19444.27</v>
      </c>
      <c r="N510" s="55" t="s">
        <v>16</v>
      </c>
      <c r="O510" s="55" t="s">
        <v>16</v>
      </c>
      <c r="P510" s="55" t="s">
        <v>13</v>
      </c>
      <c r="Q510" s="55">
        <v>40</v>
      </c>
    </row>
    <row r="511" spans="1:17" ht="16.5" thickBot="1" x14ac:dyDescent="0.3">
      <c r="A511" s="58" t="s">
        <v>1861</v>
      </c>
      <c r="B511" s="47" t="s">
        <v>3315</v>
      </c>
      <c r="C511" s="47">
        <f>VLOOKUP(A511,'Updated Medical examination'!A510:J2845,2,FALSE)</f>
        <v>33.344999999999999</v>
      </c>
      <c r="D511" s="47">
        <f>VLOOKUP(A511,'Updated Medical examination'!A510:J2845,4,0)</f>
        <v>4.79</v>
      </c>
      <c r="E511" s="47" t="str">
        <f>VLOOKUP(A511,'Updated Medical examination'!A510:J2845,6,0)</f>
        <v>No</v>
      </c>
      <c r="F511" s="47" t="str">
        <f>VLOOKUP(A511,'Updated Medical examination'!A510:J2845,7,0)</f>
        <v>No</v>
      </c>
      <c r="G511" s="47" t="str">
        <f>VLOOKUP(A511,'Updated Medical examination'!A510:J2845,8,0)</f>
        <v>Yes</v>
      </c>
      <c r="H511" s="47">
        <f>VLOOKUP(A511,'Updated Medical examination'!A510:J2845,9,0)</f>
        <v>1</v>
      </c>
      <c r="I511" s="47" t="str">
        <f>VLOOKUP(A511,'Updated Medical examination'!A510:J2845,10,0)</f>
        <v>No</v>
      </c>
      <c r="J511" s="47" t="str">
        <f>VLOOKUP(A511,'Updated Medical examination'!A510:J2845,3,0)</f>
        <v>Obesity</v>
      </c>
      <c r="K511" s="47" t="str">
        <f>VLOOKUP(A511,'Updated Medical examination'!A510:J2845,5,0)</f>
        <v>Normal</v>
      </c>
      <c r="L511" s="54">
        <v>34218</v>
      </c>
      <c r="M511" s="59">
        <v>19442.349999999999</v>
      </c>
      <c r="N511" s="55" t="s">
        <v>16</v>
      </c>
      <c r="O511" s="55" t="s">
        <v>12</v>
      </c>
      <c r="P511" s="55" t="s">
        <v>23</v>
      </c>
      <c r="Q511" s="55">
        <v>29</v>
      </c>
    </row>
    <row r="512" spans="1:17" ht="16.5" thickBot="1" x14ac:dyDescent="0.3">
      <c r="A512" s="58" t="s">
        <v>1860</v>
      </c>
      <c r="B512" s="47" t="s">
        <v>3063</v>
      </c>
      <c r="C512" s="47">
        <f>VLOOKUP(A512,'Updated Medical examination'!A511:J2846,2,FALSE)</f>
        <v>24.42</v>
      </c>
      <c r="D512" s="47">
        <f>VLOOKUP(A512,'Updated Medical examination'!A511:J2846,4,0)</f>
        <v>5.81</v>
      </c>
      <c r="E512" s="47" t="str">
        <f>VLOOKUP(A512,'Updated Medical examination'!A511:J2846,6,0)</f>
        <v>No</v>
      </c>
      <c r="F512" s="47" t="str">
        <f>VLOOKUP(A512,'Updated Medical examination'!A511:J2846,7,0)</f>
        <v>No</v>
      </c>
      <c r="G512" s="47" t="str">
        <f>VLOOKUP(A512,'Updated Medical examination'!A511:J2846,8,0)</f>
        <v>No</v>
      </c>
      <c r="H512" s="47">
        <f>VLOOKUP(A512,'Updated Medical examination'!A511:J2846,9,0)</f>
        <v>1</v>
      </c>
      <c r="I512" s="47" t="str">
        <f>VLOOKUP(A512,'Updated Medical examination'!A511:J2846,10,0)</f>
        <v>Yes</v>
      </c>
      <c r="J512" s="47" t="str">
        <f>VLOOKUP(A512,'Updated Medical examination'!A511:J2846,3,0)</f>
        <v>Healthy Weight</v>
      </c>
      <c r="K512" s="47" t="str">
        <f>VLOOKUP(A512,'Updated Medical examination'!A511:J2846,5,0)</f>
        <v>Prediabetes</v>
      </c>
      <c r="L512" s="54">
        <v>31958</v>
      </c>
      <c r="M512" s="59">
        <v>19362</v>
      </c>
      <c r="N512" s="55" t="s">
        <v>16</v>
      </c>
      <c r="O512" s="55" t="s">
        <v>12</v>
      </c>
      <c r="P512" s="55" t="s">
        <v>13</v>
      </c>
      <c r="Q512" s="55">
        <v>35</v>
      </c>
    </row>
    <row r="513" spans="1:17" ht="16.5" thickBot="1" x14ac:dyDescent="0.3">
      <c r="A513" s="58" t="s">
        <v>1859</v>
      </c>
      <c r="B513" s="47" t="s">
        <v>2700</v>
      </c>
      <c r="C513" s="47">
        <f>VLOOKUP(A513,'Updated Medical examination'!A512:J2847,2,FALSE)</f>
        <v>29.81</v>
      </c>
      <c r="D513" s="47">
        <f>VLOOKUP(A513,'Updated Medical examination'!A512:J2847,4,0)</f>
        <v>5.58</v>
      </c>
      <c r="E513" s="47" t="str">
        <f>VLOOKUP(A513,'Updated Medical examination'!A512:J2847,6,0)</f>
        <v>No</v>
      </c>
      <c r="F513" s="47" t="str">
        <f>VLOOKUP(A513,'Updated Medical examination'!A512:J2847,7,0)</f>
        <v>No</v>
      </c>
      <c r="G513" s="47" t="str">
        <f>VLOOKUP(A513,'Updated Medical examination'!A512:J2847,8,0)</f>
        <v>No</v>
      </c>
      <c r="H513" s="47">
        <f>VLOOKUP(A513,'Updated Medical examination'!A512:J2847,9,0)</f>
        <v>0</v>
      </c>
      <c r="I513" s="47" t="str">
        <f>VLOOKUP(A513,'Updated Medical examination'!A512:J2847,10,0)</f>
        <v>Yes</v>
      </c>
      <c r="J513" s="47" t="str">
        <f>VLOOKUP(A513,'Updated Medical examination'!A512:J2847,3,0)</f>
        <v>Over Weight</v>
      </c>
      <c r="K513" s="47" t="str">
        <f>VLOOKUP(A513,'Updated Medical examination'!A512:J2847,5,0)</f>
        <v>Normal</v>
      </c>
      <c r="L513" s="54">
        <v>33474</v>
      </c>
      <c r="M513" s="59">
        <v>19350.37</v>
      </c>
      <c r="N513" s="55" t="s">
        <v>16</v>
      </c>
      <c r="O513" s="55" t="s">
        <v>12</v>
      </c>
      <c r="P513" s="55" t="s">
        <v>13</v>
      </c>
      <c r="Q513" s="55">
        <v>31</v>
      </c>
    </row>
    <row r="514" spans="1:17" ht="16.5" thickBot="1" x14ac:dyDescent="0.3">
      <c r="A514" s="58" t="s">
        <v>1858</v>
      </c>
      <c r="B514" s="47" t="s">
        <v>3319</v>
      </c>
      <c r="C514" s="47">
        <f>VLOOKUP(A514,'Updated Medical examination'!A513:J2848,2,FALSE)</f>
        <v>51.18</v>
      </c>
      <c r="D514" s="47">
        <f>VLOOKUP(A514,'Updated Medical examination'!A513:J2848,4,0)</f>
        <v>4.4000000000000004</v>
      </c>
      <c r="E514" s="47" t="str">
        <f>VLOOKUP(A514,'Updated Medical examination'!A513:J2848,6,0)</f>
        <v>Yes</v>
      </c>
      <c r="F514" s="47" t="str">
        <f>VLOOKUP(A514,'Updated Medical examination'!A513:J2848,7,0)</f>
        <v>No</v>
      </c>
      <c r="G514" s="47" t="str">
        <f>VLOOKUP(A514,'Updated Medical examination'!A513:J2848,8,0)</f>
        <v>No</v>
      </c>
      <c r="H514" s="47">
        <f>VLOOKUP(A514,'Updated Medical examination'!A513:J2848,9,0)</f>
        <v>2</v>
      </c>
      <c r="I514" s="47" t="str">
        <f>VLOOKUP(A514,'Updated Medical examination'!A513:J2848,10,0)</f>
        <v>No</v>
      </c>
      <c r="J514" s="47" t="str">
        <f>VLOOKUP(A514,'Updated Medical examination'!A513:J2848,3,0)</f>
        <v>Obesity</v>
      </c>
      <c r="K514" s="47" t="str">
        <f>VLOOKUP(A514,'Updated Medical examination'!A513:J2848,5,0)</f>
        <v>Normal</v>
      </c>
      <c r="L514" s="54">
        <v>24426</v>
      </c>
      <c r="M514" s="59">
        <v>19321.060000000001</v>
      </c>
      <c r="N514" s="55" t="s">
        <v>16</v>
      </c>
      <c r="O514" s="55" t="s">
        <v>16</v>
      </c>
      <c r="P514" s="55" t="s">
        <v>23</v>
      </c>
      <c r="Q514" s="55">
        <v>56</v>
      </c>
    </row>
    <row r="515" spans="1:17" ht="16.5" thickBot="1" x14ac:dyDescent="0.3">
      <c r="A515" s="58" t="s">
        <v>1857</v>
      </c>
      <c r="B515" s="47" t="s">
        <v>3321</v>
      </c>
      <c r="C515" s="47">
        <f>VLOOKUP(A515,'Updated Medical examination'!A514:J2849,2,FALSE)</f>
        <v>51.37</v>
      </c>
      <c r="D515" s="47">
        <f>VLOOKUP(A515,'Updated Medical examination'!A514:J2849,4,0)</f>
        <v>8.18</v>
      </c>
      <c r="E515" s="47" t="str">
        <f>VLOOKUP(A515,'Updated Medical examination'!A514:J2849,6,0)</f>
        <v>Yes</v>
      </c>
      <c r="F515" s="47" t="str">
        <f>VLOOKUP(A515,'Updated Medical examination'!A514:J2849,7,0)</f>
        <v>No</v>
      </c>
      <c r="G515" s="47" t="str">
        <f>VLOOKUP(A515,'Updated Medical examination'!A514:J2849,8,0)</f>
        <v>No</v>
      </c>
      <c r="H515" s="47">
        <f>VLOOKUP(A515,'Updated Medical examination'!A514:J2849,9,0)</f>
        <v>0</v>
      </c>
      <c r="I515" s="47" t="str">
        <f>VLOOKUP(A515,'Updated Medical examination'!A514:J2849,10,0)</f>
        <v>No</v>
      </c>
      <c r="J515" s="47" t="str">
        <f>VLOOKUP(A515,'Updated Medical examination'!A514:J2849,3,0)</f>
        <v>Obesity</v>
      </c>
      <c r="K515" s="47" t="str">
        <f>VLOOKUP(A515,'Updated Medical examination'!A514:J2849,5,0)</f>
        <v>Above Diabetes</v>
      </c>
      <c r="L515" s="54">
        <v>24682</v>
      </c>
      <c r="M515" s="59">
        <v>19259.96</v>
      </c>
      <c r="N515" s="55" t="s">
        <v>16</v>
      </c>
      <c r="O515" s="55" t="s">
        <v>16</v>
      </c>
      <c r="P515" s="55" t="s">
        <v>23</v>
      </c>
      <c r="Q515" s="55">
        <v>55</v>
      </c>
    </row>
    <row r="516" spans="1:17" ht="16.5" thickBot="1" x14ac:dyDescent="0.3">
      <c r="A516" s="58" t="s">
        <v>1856</v>
      </c>
      <c r="B516" s="47" t="s">
        <v>3323</v>
      </c>
      <c r="C516" s="47">
        <f>VLOOKUP(A516,'Updated Medical examination'!A515:J2850,2,FALSE)</f>
        <v>36.19</v>
      </c>
      <c r="D516" s="47">
        <f>VLOOKUP(A516,'Updated Medical examination'!A515:J2850,4,0)</f>
        <v>5.52</v>
      </c>
      <c r="E516" s="47" t="str">
        <f>VLOOKUP(A516,'Updated Medical examination'!A515:J2850,6,0)</f>
        <v>Yes</v>
      </c>
      <c r="F516" s="47" t="str">
        <f>VLOOKUP(A516,'Updated Medical examination'!A515:J2850,7,0)</f>
        <v>No</v>
      </c>
      <c r="G516" s="47" t="str">
        <f>VLOOKUP(A516,'Updated Medical examination'!A515:J2850,8,0)</f>
        <v>No</v>
      </c>
      <c r="H516" s="47">
        <f>VLOOKUP(A516,'Updated Medical examination'!A515:J2850,9,0)</f>
        <v>0</v>
      </c>
      <c r="I516" s="47" t="str">
        <f>VLOOKUP(A516,'Updated Medical examination'!A515:J2850,10,0)</f>
        <v>No</v>
      </c>
      <c r="J516" s="47" t="str">
        <f>VLOOKUP(A516,'Updated Medical examination'!A515:J2850,3,0)</f>
        <v>Obesity</v>
      </c>
      <c r="K516" s="47" t="str">
        <f>VLOOKUP(A516,'Updated Medical examination'!A515:J2850,5,0)</f>
        <v>Normal</v>
      </c>
      <c r="L516" s="54">
        <v>31409</v>
      </c>
      <c r="M516" s="59">
        <v>19214.71</v>
      </c>
      <c r="N516" s="55" t="s">
        <v>16</v>
      </c>
      <c r="O516" s="55" t="s">
        <v>12</v>
      </c>
      <c r="P516" s="55" t="s">
        <v>13</v>
      </c>
      <c r="Q516" s="55">
        <v>37</v>
      </c>
    </row>
    <row r="517" spans="1:17" ht="16.5" thickBot="1" x14ac:dyDescent="0.3">
      <c r="A517" s="58" t="s">
        <v>1855</v>
      </c>
      <c r="B517" s="47" t="s">
        <v>2528</v>
      </c>
      <c r="C517" s="47">
        <f>VLOOKUP(A517,'Updated Medical examination'!A516:J2851,2,FALSE)</f>
        <v>25.9</v>
      </c>
      <c r="D517" s="47">
        <f>VLOOKUP(A517,'Updated Medical examination'!A516:J2851,4,0)</f>
        <v>4.84</v>
      </c>
      <c r="E517" s="47" t="str">
        <f>VLOOKUP(A517,'Updated Medical examination'!A516:J2851,6,0)</f>
        <v>No</v>
      </c>
      <c r="F517" s="47" t="str">
        <f>VLOOKUP(A517,'Updated Medical examination'!A516:J2851,7,0)</f>
        <v>No</v>
      </c>
      <c r="G517" s="47" t="str">
        <f>VLOOKUP(A517,'Updated Medical examination'!A516:J2851,8,0)</f>
        <v>No</v>
      </c>
      <c r="H517" s="47">
        <f>VLOOKUP(A517,'Updated Medical examination'!A516:J2851,9,0)</f>
        <v>0</v>
      </c>
      <c r="I517" s="47" t="str">
        <f>VLOOKUP(A517,'Updated Medical examination'!A516:J2851,10,0)</f>
        <v>Yes</v>
      </c>
      <c r="J517" s="47" t="str">
        <f>VLOOKUP(A517,'Updated Medical examination'!A516:J2851,3,0)</f>
        <v>Over Weight</v>
      </c>
      <c r="K517" s="47" t="str">
        <f>VLOOKUP(A517,'Updated Medical examination'!A516:J2851,5,0)</f>
        <v>Normal</v>
      </c>
      <c r="L517" s="54">
        <v>33497</v>
      </c>
      <c r="M517" s="59">
        <v>19199.939999999999</v>
      </c>
      <c r="N517" s="55" t="s">
        <v>16</v>
      </c>
      <c r="O517" s="55" t="s">
        <v>12</v>
      </c>
      <c r="P517" s="55" t="s">
        <v>42</v>
      </c>
      <c r="Q517" s="55">
        <v>31</v>
      </c>
    </row>
    <row r="518" spans="1:17" ht="16.5" thickBot="1" x14ac:dyDescent="0.3">
      <c r="A518" s="58" t="s">
        <v>1854</v>
      </c>
      <c r="B518" s="47" t="s">
        <v>2610</v>
      </c>
      <c r="C518" s="47">
        <f>VLOOKUP(A518,'Updated Medical examination'!A517:J2852,2,FALSE)</f>
        <v>35.72</v>
      </c>
      <c r="D518" s="47">
        <f>VLOOKUP(A518,'Updated Medical examination'!A517:J2852,4,0)</f>
        <v>4.08</v>
      </c>
      <c r="E518" s="47" t="str">
        <f>VLOOKUP(A518,'Updated Medical examination'!A517:J2852,6,0)</f>
        <v>No</v>
      </c>
      <c r="F518" s="47" t="str">
        <f>VLOOKUP(A518,'Updated Medical examination'!A517:J2852,7,0)</f>
        <v>No</v>
      </c>
      <c r="G518" s="47" t="str">
        <f>VLOOKUP(A518,'Updated Medical examination'!A517:J2852,8,0)</f>
        <v>Yes</v>
      </c>
      <c r="H518" s="47">
        <f>VLOOKUP(A518,'Updated Medical examination'!A517:J2852,9,0)</f>
        <v>1</v>
      </c>
      <c r="I518" s="47" t="str">
        <f>VLOOKUP(A518,'Updated Medical examination'!A517:J2852,10,0)</f>
        <v>No</v>
      </c>
      <c r="J518" s="47" t="str">
        <f>VLOOKUP(A518,'Updated Medical examination'!A517:J2852,3,0)</f>
        <v>Obesity</v>
      </c>
      <c r="K518" s="47" t="str">
        <f>VLOOKUP(A518,'Updated Medical examination'!A517:J2852,5,0)</f>
        <v>Normal</v>
      </c>
      <c r="L518" s="54">
        <v>29038</v>
      </c>
      <c r="M518" s="59">
        <v>19144.580000000002</v>
      </c>
      <c r="N518" s="55" t="s">
        <v>16</v>
      </c>
      <c r="O518" s="55" t="s">
        <v>16</v>
      </c>
      <c r="P518" s="55" t="s">
        <v>247</v>
      </c>
      <c r="Q518" s="55">
        <v>43</v>
      </c>
    </row>
    <row r="519" spans="1:17" ht="16.5" thickBot="1" x14ac:dyDescent="0.3">
      <c r="A519" s="58" t="s">
        <v>1853</v>
      </c>
      <c r="B519" s="47" t="s">
        <v>3296</v>
      </c>
      <c r="C519" s="47">
        <f>VLOOKUP(A519,'Updated Medical examination'!A518:J2853,2,FALSE)</f>
        <v>27.94</v>
      </c>
      <c r="D519" s="47">
        <f>VLOOKUP(A519,'Updated Medical examination'!A518:J2853,4,0)</f>
        <v>4.4800000000000004</v>
      </c>
      <c r="E519" s="47" t="str">
        <f>VLOOKUP(A519,'Updated Medical examination'!A518:J2853,6,0)</f>
        <v>No</v>
      </c>
      <c r="F519" s="47" t="str">
        <f>VLOOKUP(A519,'Updated Medical examination'!A518:J2853,7,0)</f>
        <v>No</v>
      </c>
      <c r="G519" s="47" t="str">
        <f>VLOOKUP(A519,'Updated Medical examination'!A518:J2853,8,0)</f>
        <v>Yes</v>
      </c>
      <c r="H519" s="47">
        <f>VLOOKUP(A519,'Updated Medical examination'!A518:J2853,9,0)</f>
        <v>1</v>
      </c>
      <c r="I519" s="47" t="str">
        <f>VLOOKUP(A519,'Updated Medical examination'!A518:J2853,10,0)</f>
        <v>Yes</v>
      </c>
      <c r="J519" s="47" t="str">
        <f>VLOOKUP(A519,'Updated Medical examination'!A518:J2853,3,0)</f>
        <v>Over Weight</v>
      </c>
      <c r="K519" s="47" t="str">
        <f>VLOOKUP(A519,'Updated Medical examination'!A518:J2853,5,0)</f>
        <v>Normal</v>
      </c>
      <c r="L519" s="54">
        <v>34240</v>
      </c>
      <c r="M519" s="59">
        <v>19107.78</v>
      </c>
      <c r="N519" s="55" t="s">
        <v>16</v>
      </c>
      <c r="O519" s="55" t="s">
        <v>11</v>
      </c>
      <c r="P519" s="55" t="s">
        <v>13</v>
      </c>
      <c r="Q519" s="55">
        <v>29</v>
      </c>
    </row>
    <row r="520" spans="1:17" ht="16.5" thickBot="1" x14ac:dyDescent="0.3">
      <c r="A520" s="58" t="s">
        <v>1852</v>
      </c>
      <c r="B520" s="47" t="s">
        <v>3134</v>
      </c>
      <c r="C520" s="47">
        <f>VLOOKUP(A520,'Updated Medical examination'!A519:J2854,2,FALSE)</f>
        <v>27.1</v>
      </c>
      <c r="D520" s="47">
        <f>VLOOKUP(A520,'Updated Medical examination'!A519:J2854,4,0)</f>
        <v>5.73</v>
      </c>
      <c r="E520" s="47" t="str">
        <f>VLOOKUP(A520,'Updated Medical examination'!A519:J2854,6,0)</f>
        <v>No</v>
      </c>
      <c r="F520" s="47" t="str">
        <f>VLOOKUP(A520,'Updated Medical examination'!A519:J2854,7,0)</f>
        <v>No</v>
      </c>
      <c r="G520" s="47" t="str">
        <f>VLOOKUP(A520,'Updated Medical examination'!A519:J2854,8,0)</f>
        <v>No</v>
      </c>
      <c r="H520" s="47">
        <f>VLOOKUP(A520,'Updated Medical examination'!A519:J2854,9,0)</f>
        <v>0</v>
      </c>
      <c r="I520" s="47" t="str">
        <f>VLOOKUP(A520,'Updated Medical examination'!A519:J2854,10,0)</f>
        <v>Yes</v>
      </c>
      <c r="J520" s="47" t="str">
        <f>VLOOKUP(A520,'Updated Medical examination'!A519:J2854,3,0)</f>
        <v>Over Weight</v>
      </c>
      <c r="K520" s="47" t="str">
        <f>VLOOKUP(A520,'Updated Medical examination'!A519:J2854,5,0)</f>
        <v>Prediabetes</v>
      </c>
      <c r="L520" s="54">
        <v>32664</v>
      </c>
      <c r="M520" s="59">
        <v>19040.88</v>
      </c>
      <c r="N520" s="55" t="s">
        <v>16</v>
      </c>
      <c r="O520" s="55" t="s">
        <v>12</v>
      </c>
      <c r="P520" s="55" t="s">
        <v>42</v>
      </c>
      <c r="Q520" s="55">
        <v>34</v>
      </c>
    </row>
    <row r="521" spans="1:17" ht="16.5" thickBot="1" x14ac:dyDescent="0.3">
      <c r="A521" s="58" t="s">
        <v>1851</v>
      </c>
      <c r="B521" s="47" t="s">
        <v>3329</v>
      </c>
      <c r="C521" s="47">
        <f>VLOOKUP(A521,'Updated Medical examination'!A520:J2855,2,FALSE)</f>
        <v>18.3</v>
      </c>
      <c r="D521" s="47">
        <f>VLOOKUP(A521,'Updated Medical examination'!A520:J2855,4,0)</f>
        <v>5.46</v>
      </c>
      <c r="E521" s="47" t="str">
        <f>VLOOKUP(A521,'Updated Medical examination'!A520:J2855,6,0)</f>
        <v>Yes</v>
      </c>
      <c r="F521" s="47" t="str">
        <f>VLOOKUP(A521,'Updated Medical examination'!A520:J2855,7,0)</f>
        <v>No</v>
      </c>
      <c r="G521" s="47" t="str">
        <f>VLOOKUP(A521,'Updated Medical examination'!A520:J2855,8,0)</f>
        <v>Yes</v>
      </c>
      <c r="H521" s="47">
        <f>VLOOKUP(A521,'Updated Medical examination'!A520:J2855,9,0)</f>
        <v>1</v>
      </c>
      <c r="I521" s="47" t="str">
        <f>VLOOKUP(A521,'Updated Medical examination'!A520:J2855,10,0)</f>
        <v>Yes</v>
      </c>
      <c r="J521" s="47" t="str">
        <f>VLOOKUP(A521,'Updated Medical examination'!A520:J2855,3,0)</f>
        <v>Under Weight</v>
      </c>
      <c r="K521" s="47" t="str">
        <f>VLOOKUP(A521,'Updated Medical examination'!A520:J2855,5,0)</f>
        <v>Normal</v>
      </c>
      <c r="L521" s="54">
        <v>30669</v>
      </c>
      <c r="M521" s="59">
        <v>19023.259999999998</v>
      </c>
      <c r="N521" s="55" t="s">
        <v>16</v>
      </c>
      <c r="O521" s="55" t="s">
        <v>12</v>
      </c>
      <c r="P521" s="55" t="s">
        <v>42</v>
      </c>
      <c r="Q521" s="55">
        <v>39</v>
      </c>
    </row>
    <row r="522" spans="1:17" ht="16.5" thickBot="1" x14ac:dyDescent="0.3">
      <c r="A522" s="58" t="s">
        <v>1850</v>
      </c>
      <c r="B522" s="47" t="s">
        <v>3331</v>
      </c>
      <c r="C522" s="47">
        <f>VLOOKUP(A522,'Updated Medical examination'!A521:J2856,2,FALSE)</f>
        <v>25.3</v>
      </c>
      <c r="D522" s="47">
        <f>VLOOKUP(A522,'Updated Medical examination'!A521:J2856,4,0)</f>
        <v>5.0199999999999996</v>
      </c>
      <c r="E522" s="47" t="str">
        <f>VLOOKUP(A522,'Updated Medical examination'!A521:J2856,6,0)</f>
        <v>Yes</v>
      </c>
      <c r="F522" s="47" t="str">
        <f>VLOOKUP(A522,'Updated Medical examination'!A521:J2856,7,0)</f>
        <v>No</v>
      </c>
      <c r="G522" s="47" t="str">
        <f>VLOOKUP(A522,'Updated Medical examination'!A521:J2856,8,0)</f>
        <v>No</v>
      </c>
      <c r="H522" s="47">
        <f>VLOOKUP(A522,'Updated Medical examination'!A521:J2856,9,0)</f>
        <v>1</v>
      </c>
      <c r="I522" s="47" t="str">
        <f>VLOOKUP(A522,'Updated Medical examination'!A521:J2856,10,0)</f>
        <v>Yes</v>
      </c>
      <c r="J522" s="47" t="str">
        <f>VLOOKUP(A522,'Updated Medical examination'!A521:J2856,3,0)</f>
        <v>Over Weight</v>
      </c>
      <c r="K522" s="47" t="str">
        <f>VLOOKUP(A522,'Updated Medical examination'!A521:J2856,5,0)</f>
        <v>Normal</v>
      </c>
      <c r="L522" s="54">
        <v>32440</v>
      </c>
      <c r="M522" s="59">
        <v>18972.5</v>
      </c>
      <c r="N522" s="55" t="s">
        <v>16</v>
      </c>
      <c r="O522" s="55" t="s">
        <v>12</v>
      </c>
      <c r="P522" s="55" t="s">
        <v>13</v>
      </c>
      <c r="Q522" s="55">
        <v>34</v>
      </c>
    </row>
    <row r="523" spans="1:17" ht="16.5" thickBot="1" x14ac:dyDescent="0.3">
      <c r="A523" s="58" t="s">
        <v>1849</v>
      </c>
      <c r="B523" s="47" t="s">
        <v>2451</v>
      </c>
      <c r="C523" s="47">
        <f>VLOOKUP(A523,'Updated Medical examination'!A522:J2857,2,FALSE)</f>
        <v>38.83</v>
      </c>
      <c r="D523" s="47">
        <f>VLOOKUP(A523,'Updated Medical examination'!A522:J2857,4,0)</f>
        <v>6.36</v>
      </c>
      <c r="E523" s="47" t="str">
        <f>VLOOKUP(A523,'Updated Medical examination'!A522:J2857,6,0)</f>
        <v>No</v>
      </c>
      <c r="F523" s="47" t="str">
        <f>VLOOKUP(A523,'Updated Medical examination'!A522:J2857,7,0)</f>
        <v>No</v>
      </c>
      <c r="G523" s="47" t="str">
        <f>VLOOKUP(A523,'Updated Medical examination'!A522:J2857,8,0)</f>
        <v>No</v>
      </c>
      <c r="H523" s="47">
        <f>VLOOKUP(A523,'Updated Medical examination'!A522:J2857,9,0)</f>
        <v>1</v>
      </c>
      <c r="I523" s="47" t="str">
        <f>VLOOKUP(A523,'Updated Medical examination'!A522:J2857,10,0)</f>
        <v>No</v>
      </c>
      <c r="J523" s="47" t="str">
        <f>VLOOKUP(A523,'Updated Medical examination'!A522:J2857,3,0)</f>
        <v>Obesity</v>
      </c>
      <c r="K523" s="47" t="str">
        <f>VLOOKUP(A523,'Updated Medical examination'!A522:J2857,5,0)</f>
        <v>Prediabetes</v>
      </c>
      <c r="L523" s="54">
        <v>33938</v>
      </c>
      <c r="M523" s="59">
        <v>18963.169999999998</v>
      </c>
      <c r="N523" s="55" t="s">
        <v>16</v>
      </c>
      <c r="O523" s="55" t="s">
        <v>16</v>
      </c>
      <c r="P523" s="55" t="s">
        <v>13</v>
      </c>
      <c r="Q523" s="55">
        <v>30</v>
      </c>
    </row>
    <row r="524" spans="1:17" ht="16.5" thickBot="1" x14ac:dyDescent="0.3">
      <c r="A524" s="58" t="s">
        <v>1848</v>
      </c>
      <c r="B524" s="47" t="s">
        <v>3334</v>
      </c>
      <c r="C524" s="47">
        <f>VLOOKUP(A524,'Updated Medical examination'!A523:J2858,2,FALSE)</f>
        <v>27.6</v>
      </c>
      <c r="D524" s="47">
        <f>VLOOKUP(A524,'Updated Medical examination'!A523:J2858,4,0)</f>
        <v>5.36</v>
      </c>
      <c r="E524" s="47" t="str">
        <f>VLOOKUP(A524,'Updated Medical examination'!A523:J2858,6,0)</f>
        <v>No</v>
      </c>
      <c r="F524" s="47" t="str">
        <f>VLOOKUP(A524,'Updated Medical examination'!A523:J2858,7,0)</f>
        <v>No</v>
      </c>
      <c r="G524" s="47" t="str">
        <f>VLOOKUP(A524,'Updated Medical examination'!A523:J2858,8,0)</f>
        <v>No</v>
      </c>
      <c r="H524" s="47">
        <f>VLOOKUP(A524,'Updated Medical examination'!A523:J2858,9,0)</f>
        <v>1</v>
      </c>
      <c r="I524" s="47" t="str">
        <f>VLOOKUP(A524,'Updated Medical examination'!A523:J2858,10,0)</f>
        <v>No</v>
      </c>
      <c r="J524" s="47" t="str">
        <f>VLOOKUP(A524,'Updated Medical examination'!A523:J2858,3,0)</f>
        <v>Over Weight</v>
      </c>
      <c r="K524" s="47" t="str">
        <f>VLOOKUP(A524,'Updated Medical examination'!A523:J2858,5,0)</f>
        <v>Normal</v>
      </c>
      <c r="L524" s="54">
        <v>36013</v>
      </c>
      <c r="M524" s="59">
        <v>18955.22</v>
      </c>
      <c r="N524" s="55" t="s">
        <v>16</v>
      </c>
      <c r="O524" s="55" t="s">
        <v>12</v>
      </c>
      <c r="P524" s="55" t="s">
        <v>42</v>
      </c>
      <c r="Q524" s="55">
        <v>24</v>
      </c>
    </row>
    <row r="525" spans="1:17" ht="16.5" thickBot="1" x14ac:dyDescent="0.3">
      <c r="A525" s="58" t="s">
        <v>1847</v>
      </c>
      <c r="B525" s="47" t="s">
        <v>3336</v>
      </c>
      <c r="C525" s="47">
        <f>VLOOKUP(A525,'Updated Medical examination'!A524:J2859,2,FALSE)</f>
        <v>46.4</v>
      </c>
      <c r="D525" s="47">
        <f>VLOOKUP(A525,'Updated Medical examination'!A524:J2859,4,0)</f>
        <v>8.3699999999999992</v>
      </c>
      <c r="E525" s="47" t="str">
        <f>VLOOKUP(A525,'Updated Medical examination'!A524:J2859,6,0)</f>
        <v>Yes</v>
      </c>
      <c r="F525" s="47" t="str">
        <f>VLOOKUP(A525,'Updated Medical examination'!A524:J2859,7,0)</f>
        <v>No</v>
      </c>
      <c r="G525" s="47" t="str">
        <f>VLOOKUP(A525,'Updated Medical examination'!A524:J2859,8,0)</f>
        <v>Yes</v>
      </c>
      <c r="H525" s="47">
        <f>VLOOKUP(A525,'Updated Medical examination'!A524:J2859,9,0)</f>
        <v>1</v>
      </c>
      <c r="I525" s="47" t="str">
        <f>VLOOKUP(A525,'Updated Medical examination'!A524:J2859,10,0)</f>
        <v>No</v>
      </c>
      <c r="J525" s="47" t="str">
        <f>VLOOKUP(A525,'Updated Medical examination'!A524:J2859,3,0)</f>
        <v>Obesity</v>
      </c>
      <c r="K525" s="47" t="str">
        <f>VLOOKUP(A525,'Updated Medical examination'!A524:J2859,5,0)</f>
        <v>Above Diabetes</v>
      </c>
      <c r="L525" s="54">
        <v>23304</v>
      </c>
      <c r="M525" s="59">
        <v>18954.560000000001</v>
      </c>
      <c r="N525" s="55" t="s">
        <v>16</v>
      </c>
      <c r="O525" s="55" t="s">
        <v>16</v>
      </c>
      <c r="P525" s="55" t="s">
        <v>535</v>
      </c>
      <c r="Q525" s="55">
        <v>59</v>
      </c>
    </row>
    <row r="526" spans="1:17" ht="16.5" thickBot="1" x14ac:dyDescent="0.3">
      <c r="A526" s="58" t="s">
        <v>1846</v>
      </c>
      <c r="B526" s="47" t="s">
        <v>3338</v>
      </c>
      <c r="C526" s="47">
        <f>VLOOKUP(A526,'Updated Medical examination'!A525:J2860,2,FALSE)</f>
        <v>51.92</v>
      </c>
      <c r="D526" s="47">
        <f>VLOOKUP(A526,'Updated Medical examination'!A525:J2860,4,0)</f>
        <v>5.18</v>
      </c>
      <c r="E526" s="47" t="str">
        <f>VLOOKUP(A526,'Updated Medical examination'!A525:J2860,6,0)</f>
        <v>Yes</v>
      </c>
      <c r="F526" s="47" t="str">
        <f>VLOOKUP(A526,'Updated Medical examination'!A525:J2860,7,0)</f>
        <v>No</v>
      </c>
      <c r="G526" s="47" t="str">
        <f>VLOOKUP(A526,'Updated Medical examination'!A525:J2860,8,0)</f>
        <v>Yes</v>
      </c>
      <c r="H526" s="47">
        <f>VLOOKUP(A526,'Updated Medical examination'!A525:J2860,9,0)</f>
        <v>1</v>
      </c>
      <c r="I526" s="47" t="str">
        <f>VLOOKUP(A526,'Updated Medical examination'!A525:J2860,10,0)</f>
        <v>No</v>
      </c>
      <c r="J526" s="47" t="str">
        <f>VLOOKUP(A526,'Updated Medical examination'!A525:J2860,3,0)</f>
        <v>Obesity</v>
      </c>
      <c r="K526" s="47" t="str">
        <f>VLOOKUP(A526,'Updated Medical examination'!A525:J2860,5,0)</f>
        <v>Normal</v>
      </c>
      <c r="L526" s="54">
        <v>25418</v>
      </c>
      <c r="M526" s="59">
        <v>18932.810000000001</v>
      </c>
      <c r="N526" s="55" t="s">
        <v>16</v>
      </c>
      <c r="O526" s="55" t="s">
        <v>12</v>
      </c>
      <c r="P526" s="55" t="s">
        <v>23</v>
      </c>
      <c r="Q526" s="55">
        <v>53</v>
      </c>
    </row>
    <row r="527" spans="1:17" ht="16.5" thickBot="1" x14ac:dyDescent="0.3">
      <c r="A527" s="58" t="s">
        <v>1845</v>
      </c>
      <c r="B527" s="47" t="s">
        <v>2763</v>
      </c>
      <c r="C527" s="47">
        <f>VLOOKUP(A527,'Updated Medical examination'!A526:J2861,2,FALSE)</f>
        <v>32.395000000000003</v>
      </c>
      <c r="D527" s="47">
        <f>VLOOKUP(A527,'Updated Medical examination'!A526:J2861,4,0)</f>
        <v>5.68</v>
      </c>
      <c r="E527" s="47" t="str">
        <f>VLOOKUP(A527,'Updated Medical examination'!A526:J2861,6,0)</f>
        <v>Yes</v>
      </c>
      <c r="F527" s="47" t="str">
        <f>VLOOKUP(A527,'Updated Medical examination'!A526:J2861,7,0)</f>
        <v>No</v>
      </c>
      <c r="G527" s="47" t="str">
        <f>VLOOKUP(A527,'Updated Medical examination'!A526:J2861,8,0)</f>
        <v>No</v>
      </c>
      <c r="H527" s="47">
        <f>VLOOKUP(A527,'Updated Medical examination'!A526:J2861,9,0)</f>
        <v>1</v>
      </c>
      <c r="I527" s="47" t="str">
        <f>VLOOKUP(A527,'Updated Medical examination'!A526:J2861,10,0)</f>
        <v>No</v>
      </c>
      <c r="J527" s="47" t="str">
        <f>VLOOKUP(A527,'Updated Medical examination'!A526:J2861,3,0)</f>
        <v>Obesity</v>
      </c>
      <c r="K527" s="47" t="str">
        <f>VLOOKUP(A527,'Updated Medical examination'!A526:J2861,5,0)</f>
        <v>Normal</v>
      </c>
      <c r="L527" s="54">
        <v>34969</v>
      </c>
      <c r="M527" s="59">
        <v>18903.490000000002</v>
      </c>
      <c r="N527" s="55" t="s">
        <v>16</v>
      </c>
      <c r="O527" s="55" t="s">
        <v>11</v>
      </c>
      <c r="P527" s="55" t="s">
        <v>247</v>
      </c>
      <c r="Q527" s="55">
        <v>27</v>
      </c>
    </row>
    <row r="528" spans="1:17" ht="16.5" thickBot="1" x14ac:dyDescent="0.3">
      <c r="A528" s="58" t="s">
        <v>1844</v>
      </c>
      <c r="B528" s="47" t="s">
        <v>3341</v>
      </c>
      <c r="C528" s="47">
        <f>VLOOKUP(A528,'Updated Medical examination'!A527:J2862,2,FALSE)</f>
        <v>46.19</v>
      </c>
      <c r="D528" s="47">
        <f>VLOOKUP(A528,'Updated Medical examination'!A527:J2862,4,0)</f>
        <v>7.31</v>
      </c>
      <c r="E528" s="47" t="str">
        <f>VLOOKUP(A528,'Updated Medical examination'!A527:J2862,6,0)</f>
        <v>Yes</v>
      </c>
      <c r="F528" s="47" t="str">
        <f>VLOOKUP(A528,'Updated Medical examination'!A527:J2862,7,0)</f>
        <v>No</v>
      </c>
      <c r="G528" s="47" t="str">
        <f>VLOOKUP(A528,'Updated Medical examination'!A527:J2862,8,0)</f>
        <v>Yes</v>
      </c>
      <c r="H528" s="47">
        <f>VLOOKUP(A528,'Updated Medical examination'!A527:J2862,9,0)</f>
        <v>1</v>
      </c>
      <c r="I528" s="47" t="str">
        <f>VLOOKUP(A528,'Updated Medical examination'!A527:J2862,10,0)</f>
        <v>No</v>
      </c>
      <c r="J528" s="47" t="str">
        <f>VLOOKUP(A528,'Updated Medical examination'!A527:J2862,3,0)</f>
        <v>Obesity</v>
      </c>
      <c r="K528" s="47" t="str">
        <f>VLOOKUP(A528,'Updated Medical examination'!A527:J2862,5,0)</f>
        <v>Above Diabetes</v>
      </c>
      <c r="L528" s="54">
        <v>23351</v>
      </c>
      <c r="M528" s="59">
        <v>18883.330000000002</v>
      </c>
      <c r="N528" s="55" t="s">
        <v>16</v>
      </c>
      <c r="O528" s="55" t="s">
        <v>16</v>
      </c>
      <c r="P528" s="55" t="s">
        <v>535</v>
      </c>
      <c r="Q528" s="55">
        <v>59</v>
      </c>
    </row>
    <row r="529" spans="1:17" ht="16.5" thickBot="1" x14ac:dyDescent="0.3">
      <c r="A529" s="58" t="s">
        <v>1843</v>
      </c>
      <c r="B529" s="47" t="s">
        <v>2511</v>
      </c>
      <c r="C529" s="47">
        <f>VLOOKUP(A529,'Updated Medical examination'!A528:J2863,2,FALSE)</f>
        <v>27.93</v>
      </c>
      <c r="D529" s="47">
        <f>VLOOKUP(A529,'Updated Medical examination'!A528:J2863,4,0)</f>
        <v>4.67</v>
      </c>
      <c r="E529" s="47" t="str">
        <f>VLOOKUP(A529,'Updated Medical examination'!A528:J2863,6,0)</f>
        <v>No</v>
      </c>
      <c r="F529" s="47" t="str">
        <f>VLOOKUP(A529,'Updated Medical examination'!A528:J2863,7,0)</f>
        <v>No</v>
      </c>
      <c r="G529" s="47" t="str">
        <f>VLOOKUP(A529,'Updated Medical examination'!A528:J2863,8,0)</f>
        <v>Yes</v>
      </c>
      <c r="H529" s="47">
        <f>VLOOKUP(A529,'Updated Medical examination'!A528:J2863,9,0)</f>
        <v>1</v>
      </c>
      <c r="I529" s="47" t="str">
        <f>VLOOKUP(A529,'Updated Medical examination'!A528:J2863,10,0)</f>
        <v>No</v>
      </c>
      <c r="J529" s="47" t="str">
        <f>VLOOKUP(A529,'Updated Medical examination'!A528:J2863,3,0)</f>
        <v>Over Weight</v>
      </c>
      <c r="K529" s="47" t="str">
        <f>VLOOKUP(A529,'Updated Medical examination'!A528:J2863,5,0)</f>
        <v>Normal</v>
      </c>
      <c r="L529" s="54">
        <v>37826</v>
      </c>
      <c r="M529" s="59">
        <v>18838.7</v>
      </c>
      <c r="N529" s="55" t="s">
        <v>16</v>
      </c>
      <c r="O529" s="55" t="s">
        <v>12</v>
      </c>
      <c r="P529" s="55" t="s">
        <v>23</v>
      </c>
      <c r="Q529" s="55">
        <v>19</v>
      </c>
    </row>
    <row r="530" spans="1:17" ht="16.5" thickBot="1" x14ac:dyDescent="0.3">
      <c r="A530" s="58" t="s">
        <v>1842</v>
      </c>
      <c r="B530" s="47" t="s">
        <v>2883</v>
      </c>
      <c r="C530" s="47">
        <f>VLOOKUP(A530,'Updated Medical examination'!A529:J2864,2,FALSE)</f>
        <v>45.62</v>
      </c>
      <c r="D530" s="47">
        <f>VLOOKUP(A530,'Updated Medical examination'!A529:J2864,4,0)</f>
        <v>6.87</v>
      </c>
      <c r="E530" s="47" t="str">
        <f>VLOOKUP(A530,'Updated Medical examination'!A529:J2864,6,0)</f>
        <v>No</v>
      </c>
      <c r="F530" s="47" t="str">
        <f>VLOOKUP(A530,'Updated Medical examination'!A529:J2864,7,0)</f>
        <v>No</v>
      </c>
      <c r="G530" s="47" t="str">
        <f>VLOOKUP(A530,'Updated Medical examination'!A529:J2864,8,0)</f>
        <v>No</v>
      </c>
      <c r="H530" s="47">
        <f>VLOOKUP(A530,'Updated Medical examination'!A529:J2864,9,0)</f>
        <v>0</v>
      </c>
      <c r="I530" s="47" t="str">
        <f>VLOOKUP(A530,'Updated Medical examination'!A529:J2864,10,0)</f>
        <v>No</v>
      </c>
      <c r="J530" s="47" t="str">
        <f>VLOOKUP(A530,'Updated Medical examination'!A529:J2864,3,0)</f>
        <v>Obesity</v>
      </c>
      <c r="K530" s="47" t="str">
        <f>VLOOKUP(A530,'Updated Medical examination'!A529:J2864,5,0)</f>
        <v>Above Diabetes</v>
      </c>
      <c r="L530" s="54">
        <v>22998</v>
      </c>
      <c r="M530" s="59">
        <v>18815.53</v>
      </c>
      <c r="N530" s="55" t="s">
        <v>16</v>
      </c>
      <c r="O530" s="55" t="s">
        <v>16</v>
      </c>
      <c r="P530" s="55" t="s">
        <v>249</v>
      </c>
      <c r="Q530" s="55">
        <v>60</v>
      </c>
    </row>
    <row r="531" spans="1:17" ht="16.5" thickBot="1" x14ac:dyDescent="0.3">
      <c r="A531" s="58" t="s">
        <v>1841</v>
      </c>
      <c r="B531" s="47" t="s">
        <v>3345</v>
      </c>
      <c r="C531" s="47">
        <f>VLOOKUP(A531,'Updated Medical examination'!A530:J2865,2,FALSE)</f>
        <v>35.31</v>
      </c>
      <c r="D531" s="47">
        <f>VLOOKUP(A531,'Updated Medical examination'!A530:J2865,4,0)</f>
        <v>5.87</v>
      </c>
      <c r="E531" s="47" t="str">
        <f>VLOOKUP(A531,'Updated Medical examination'!A530:J2865,6,0)</f>
        <v>No</v>
      </c>
      <c r="F531" s="47" t="str">
        <f>VLOOKUP(A531,'Updated Medical examination'!A530:J2865,7,0)</f>
        <v>No</v>
      </c>
      <c r="G531" s="47" t="str">
        <f>VLOOKUP(A531,'Updated Medical examination'!A530:J2865,8,0)</f>
        <v>Yes</v>
      </c>
      <c r="H531" s="47">
        <f>VLOOKUP(A531,'Updated Medical examination'!A530:J2865,9,0)</f>
        <v>1</v>
      </c>
      <c r="I531" s="47" t="str">
        <f>VLOOKUP(A531,'Updated Medical examination'!A530:J2865,10,0)</f>
        <v>No</v>
      </c>
      <c r="J531" s="47" t="str">
        <f>VLOOKUP(A531,'Updated Medical examination'!A530:J2865,3,0)</f>
        <v>Obesity</v>
      </c>
      <c r="K531" s="47" t="str">
        <f>VLOOKUP(A531,'Updated Medical examination'!A530:J2865,5,0)</f>
        <v>Prediabetes</v>
      </c>
      <c r="L531" s="54">
        <v>29143</v>
      </c>
      <c r="M531" s="59">
        <v>18806.150000000001</v>
      </c>
      <c r="N531" s="55" t="s">
        <v>16</v>
      </c>
      <c r="O531" s="55" t="s">
        <v>11</v>
      </c>
      <c r="P531" s="55" t="s">
        <v>13</v>
      </c>
      <c r="Q531" s="55">
        <v>43</v>
      </c>
    </row>
    <row r="532" spans="1:17" ht="16.5" thickBot="1" x14ac:dyDescent="0.3">
      <c r="A532" s="58" t="s">
        <v>1840</v>
      </c>
      <c r="B532" s="47" t="s">
        <v>3347</v>
      </c>
      <c r="C532" s="47">
        <f>VLOOKUP(A532,'Updated Medical examination'!A531:J2866,2,FALSE)</f>
        <v>30.4</v>
      </c>
      <c r="D532" s="47">
        <f>VLOOKUP(A532,'Updated Medical examination'!A531:J2866,4,0)</f>
        <v>4.07</v>
      </c>
      <c r="E532" s="47" t="str">
        <f>VLOOKUP(A532,'Updated Medical examination'!A531:J2866,6,0)</f>
        <v>Yes</v>
      </c>
      <c r="F532" s="47" t="str">
        <f>VLOOKUP(A532,'Updated Medical examination'!A531:J2866,7,0)</f>
        <v>No</v>
      </c>
      <c r="G532" s="47" t="str">
        <f>VLOOKUP(A532,'Updated Medical examination'!A531:J2866,8,0)</f>
        <v>No</v>
      </c>
      <c r="H532" s="47">
        <f>VLOOKUP(A532,'Updated Medical examination'!A531:J2866,9,0)</f>
        <v>1</v>
      </c>
      <c r="I532" s="47" t="str">
        <f>VLOOKUP(A532,'Updated Medical examination'!A531:J2866,10,0)</f>
        <v>No</v>
      </c>
      <c r="J532" s="47" t="str">
        <f>VLOOKUP(A532,'Updated Medical examination'!A531:J2866,3,0)</f>
        <v>Obesity</v>
      </c>
      <c r="K532" s="47" t="str">
        <f>VLOOKUP(A532,'Updated Medical examination'!A531:J2866,5,0)</f>
        <v>Normal</v>
      </c>
      <c r="L532" s="54">
        <v>35031</v>
      </c>
      <c r="M532" s="59">
        <v>18804.75</v>
      </c>
      <c r="N532" s="55" t="s">
        <v>16</v>
      </c>
      <c r="O532" s="55" t="s">
        <v>16</v>
      </c>
      <c r="P532" s="55" t="s">
        <v>23</v>
      </c>
      <c r="Q532" s="55">
        <v>27</v>
      </c>
    </row>
    <row r="533" spans="1:17" ht="16.5" thickBot="1" x14ac:dyDescent="0.3">
      <c r="A533" s="58" t="s">
        <v>1839</v>
      </c>
      <c r="B533" s="47" t="s">
        <v>2680</v>
      </c>
      <c r="C533" s="47">
        <f>VLOOKUP(A533,'Updated Medical examination'!A532:J2867,2,FALSE)</f>
        <v>20.13</v>
      </c>
      <c r="D533" s="47">
        <f>VLOOKUP(A533,'Updated Medical examination'!A532:J2867,4,0)</f>
        <v>6.47</v>
      </c>
      <c r="E533" s="47" t="str">
        <f>VLOOKUP(A533,'Updated Medical examination'!A532:J2867,6,0)</f>
        <v>No</v>
      </c>
      <c r="F533" s="47" t="str">
        <f>VLOOKUP(A533,'Updated Medical examination'!A532:J2867,7,0)</f>
        <v>No</v>
      </c>
      <c r="G533" s="47" t="str">
        <f>VLOOKUP(A533,'Updated Medical examination'!A532:J2867,8,0)</f>
        <v>Yes</v>
      </c>
      <c r="H533" s="47">
        <f>VLOOKUP(A533,'Updated Medical examination'!A532:J2867,9,0)</f>
        <v>1</v>
      </c>
      <c r="I533" s="47" t="str">
        <f>VLOOKUP(A533,'Updated Medical examination'!A532:J2867,10,0)</f>
        <v>Yes</v>
      </c>
      <c r="J533" s="47" t="str">
        <f>VLOOKUP(A533,'Updated Medical examination'!A532:J2867,3,0)</f>
        <v>Healthy Weight</v>
      </c>
      <c r="K533" s="47" t="str">
        <f>VLOOKUP(A533,'Updated Medical examination'!A532:J2867,5,0)</f>
        <v>Above Diabetes</v>
      </c>
      <c r="L533" s="54">
        <v>29178</v>
      </c>
      <c r="M533" s="59">
        <v>18767.740000000002</v>
      </c>
      <c r="N533" s="55" t="s">
        <v>16</v>
      </c>
      <c r="O533" s="55" t="s">
        <v>16</v>
      </c>
      <c r="P533" s="55" t="s">
        <v>13</v>
      </c>
      <c r="Q533" s="55">
        <v>43</v>
      </c>
    </row>
    <row r="534" spans="1:17" ht="16.5" thickBot="1" x14ac:dyDescent="0.3">
      <c r="A534" s="58" t="s">
        <v>1838</v>
      </c>
      <c r="B534" s="47" t="s">
        <v>3350</v>
      </c>
      <c r="C534" s="47">
        <f>VLOOKUP(A534,'Updated Medical examination'!A533:J2868,2,FALSE)</f>
        <v>23.655000000000001</v>
      </c>
      <c r="D534" s="47">
        <f>VLOOKUP(A534,'Updated Medical examination'!A533:J2868,4,0)</f>
        <v>5.14</v>
      </c>
      <c r="E534" s="47" t="str">
        <f>VLOOKUP(A534,'Updated Medical examination'!A533:J2868,6,0)</f>
        <v>No</v>
      </c>
      <c r="F534" s="47" t="str">
        <f>VLOOKUP(A534,'Updated Medical examination'!A533:J2868,7,0)</f>
        <v>No</v>
      </c>
      <c r="G534" s="47" t="str">
        <f>VLOOKUP(A534,'Updated Medical examination'!A533:J2868,8,0)</f>
        <v>No</v>
      </c>
      <c r="H534" s="47">
        <f>VLOOKUP(A534,'Updated Medical examination'!A533:J2868,9,0)</f>
        <v>1</v>
      </c>
      <c r="I534" s="47" t="str">
        <f>VLOOKUP(A534,'Updated Medical examination'!A533:J2868,10,0)</f>
        <v>Yes</v>
      </c>
      <c r="J534" s="47" t="str">
        <f>VLOOKUP(A534,'Updated Medical examination'!A533:J2868,3,0)</f>
        <v>Healthy Weight</v>
      </c>
      <c r="K534" s="47" t="str">
        <f>VLOOKUP(A534,'Updated Medical examination'!A533:J2868,5,0)</f>
        <v>Normal</v>
      </c>
      <c r="L534" s="54">
        <v>33965</v>
      </c>
      <c r="M534" s="59">
        <v>18765.88</v>
      </c>
      <c r="N534" s="55" t="s">
        <v>16</v>
      </c>
      <c r="O534" s="55" t="s">
        <v>11</v>
      </c>
      <c r="P534" s="55" t="s">
        <v>23</v>
      </c>
      <c r="Q534" s="55">
        <v>30</v>
      </c>
    </row>
    <row r="535" spans="1:17" ht="16.5" thickBot="1" x14ac:dyDescent="0.3">
      <c r="A535" s="58" t="s">
        <v>1837</v>
      </c>
      <c r="B535" s="47" t="s">
        <v>3311</v>
      </c>
      <c r="C535" s="47">
        <f>VLOOKUP(A535,'Updated Medical examination'!A534:J2869,2,FALSE)</f>
        <v>49.05</v>
      </c>
      <c r="D535" s="47">
        <f>VLOOKUP(A535,'Updated Medical examination'!A534:J2869,4,0)</f>
        <v>9.77</v>
      </c>
      <c r="E535" s="47" t="str">
        <f>VLOOKUP(A535,'Updated Medical examination'!A534:J2869,6,0)</f>
        <v>Yes</v>
      </c>
      <c r="F535" s="47" t="str">
        <f>VLOOKUP(A535,'Updated Medical examination'!A534:J2869,7,0)</f>
        <v>No</v>
      </c>
      <c r="G535" s="47" t="str">
        <f>VLOOKUP(A535,'Updated Medical examination'!A534:J2869,8,0)</f>
        <v>No</v>
      </c>
      <c r="H535" s="47">
        <f>VLOOKUP(A535,'Updated Medical examination'!A534:J2869,9,0)</f>
        <v>0</v>
      </c>
      <c r="I535" s="47" t="str">
        <f>VLOOKUP(A535,'Updated Medical examination'!A534:J2869,10,0)</f>
        <v>No</v>
      </c>
      <c r="J535" s="47" t="str">
        <f>VLOOKUP(A535,'Updated Medical examination'!A534:J2869,3,0)</f>
        <v>Obesity</v>
      </c>
      <c r="K535" s="47" t="str">
        <f>VLOOKUP(A535,'Updated Medical examination'!A534:J2869,5,0)</f>
        <v>Above Diabetes</v>
      </c>
      <c r="L535" s="54">
        <v>24714</v>
      </c>
      <c r="M535" s="59">
        <v>18694.689999999999</v>
      </c>
      <c r="N535" s="55" t="s">
        <v>16</v>
      </c>
      <c r="O535" s="55" t="s">
        <v>16</v>
      </c>
      <c r="P535" s="55" t="s">
        <v>249</v>
      </c>
      <c r="Q535" s="55">
        <v>55</v>
      </c>
    </row>
    <row r="536" spans="1:17" ht="16.5" thickBot="1" x14ac:dyDescent="0.3">
      <c r="A536" s="58" t="s">
        <v>1836</v>
      </c>
      <c r="B536" s="47" t="s">
        <v>3353</v>
      </c>
      <c r="C536" s="47">
        <f>VLOOKUP(A536,'Updated Medical examination'!A535:J2870,2,FALSE)</f>
        <v>51.94</v>
      </c>
      <c r="D536" s="47">
        <f>VLOOKUP(A536,'Updated Medical examination'!A535:J2870,4,0)</f>
        <v>8.8000000000000007</v>
      </c>
      <c r="E536" s="47" t="str">
        <f>VLOOKUP(A536,'Updated Medical examination'!A535:J2870,6,0)</f>
        <v>Yes</v>
      </c>
      <c r="F536" s="47" t="str">
        <f>VLOOKUP(A536,'Updated Medical examination'!A535:J2870,7,0)</f>
        <v>No</v>
      </c>
      <c r="G536" s="47" t="str">
        <f>VLOOKUP(A536,'Updated Medical examination'!A535:J2870,8,0)</f>
        <v>No</v>
      </c>
      <c r="H536" s="47">
        <f>VLOOKUP(A536,'Updated Medical examination'!A535:J2870,9,0)</f>
        <v>2</v>
      </c>
      <c r="I536" s="47" t="str">
        <f>VLOOKUP(A536,'Updated Medical examination'!A535:J2870,10,0)</f>
        <v>No</v>
      </c>
      <c r="J536" s="47" t="str">
        <f>VLOOKUP(A536,'Updated Medical examination'!A535:J2870,3,0)</f>
        <v>Obesity</v>
      </c>
      <c r="K536" s="47" t="str">
        <f>VLOOKUP(A536,'Updated Medical examination'!A535:J2870,5,0)</f>
        <v>Above Diabetes</v>
      </c>
      <c r="L536" s="54">
        <v>25858</v>
      </c>
      <c r="M536" s="59">
        <v>18682.740000000002</v>
      </c>
      <c r="N536" s="55" t="s">
        <v>16</v>
      </c>
      <c r="O536" s="55" t="s">
        <v>12</v>
      </c>
      <c r="P536" s="55" t="s">
        <v>23</v>
      </c>
      <c r="Q536" s="55">
        <v>52</v>
      </c>
    </row>
    <row r="537" spans="1:17" ht="16.5" thickBot="1" x14ac:dyDescent="0.3">
      <c r="A537" s="58" t="s">
        <v>1835</v>
      </c>
      <c r="B537" s="47" t="s">
        <v>3354</v>
      </c>
      <c r="C537" s="47">
        <f>VLOOKUP(A537,'Updated Medical examination'!A536:J2871,2,FALSE)</f>
        <v>29.83</v>
      </c>
      <c r="D537" s="47">
        <f>VLOOKUP(A537,'Updated Medical examination'!A536:J2871,4,0)</f>
        <v>5.84</v>
      </c>
      <c r="E537" s="47" t="str">
        <f>VLOOKUP(A537,'Updated Medical examination'!A536:J2871,6,0)</f>
        <v>No</v>
      </c>
      <c r="F537" s="47" t="str">
        <f>VLOOKUP(A537,'Updated Medical examination'!A536:J2871,7,0)</f>
        <v>No</v>
      </c>
      <c r="G537" s="47" t="str">
        <f>VLOOKUP(A537,'Updated Medical examination'!A536:J2871,8,0)</f>
        <v>No</v>
      </c>
      <c r="H537" s="47">
        <f>VLOOKUP(A537,'Updated Medical examination'!A536:J2871,9,0)</f>
        <v>1</v>
      </c>
      <c r="I537" s="47" t="str">
        <f>VLOOKUP(A537,'Updated Medical examination'!A536:J2871,10,0)</f>
        <v>Yes</v>
      </c>
      <c r="J537" s="47" t="str">
        <f>VLOOKUP(A537,'Updated Medical examination'!A536:J2871,3,0)</f>
        <v>Over Weight</v>
      </c>
      <c r="K537" s="47" t="str">
        <f>VLOOKUP(A537,'Updated Medical examination'!A536:J2871,5,0)</f>
        <v>Prediabetes</v>
      </c>
      <c r="L537" s="54">
        <v>36061</v>
      </c>
      <c r="M537" s="59">
        <v>18648.419999999998</v>
      </c>
      <c r="N537" s="55" t="s">
        <v>16</v>
      </c>
      <c r="O537" s="55" t="s">
        <v>16</v>
      </c>
      <c r="P537" s="55" t="s">
        <v>166</v>
      </c>
      <c r="Q537" s="55">
        <v>24</v>
      </c>
    </row>
    <row r="538" spans="1:17" ht="16.5" thickBot="1" x14ac:dyDescent="0.3">
      <c r="A538" s="58" t="s">
        <v>1834</v>
      </c>
      <c r="B538" s="47" t="s">
        <v>3356</v>
      </c>
      <c r="C538" s="47">
        <f>VLOOKUP(A538,'Updated Medical examination'!A537:J2872,2,FALSE)</f>
        <v>22.6</v>
      </c>
      <c r="D538" s="47">
        <f>VLOOKUP(A538,'Updated Medical examination'!A537:J2872,4,0)</f>
        <v>10.43</v>
      </c>
      <c r="E538" s="47" t="str">
        <f>VLOOKUP(A538,'Updated Medical examination'!A537:J2872,6,0)</f>
        <v>Yes</v>
      </c>
      <c r="F538" s="47" t="str">
        <f>VLOOKUP(A538,'Updated Medical examination'!A537:J2872,7,0)</f>
        <v>No</v>
      </c>
      <c r="G538" s="47" t="str">
        <f>VLOOKUP(A538,'Updated Medical examination'!A537:J2872,8,0)</f>
        <v>No</v>
      </c>
      <c r="H538" s="47">
        <f>VLOOKUP(A538,'Updated Medical examination'!A537:J2872,9,0)</f>
        <v>1</v>
      </c>
      <c r="I538" s="47" t="str">
        <f>VLOOKUP(A538,'Updated Medical examination'!A537:J2872,10,0)</f>
        <v>Yes</v>
      </c>
      <c r="J538" s="47" t="str">
        <f>VLOOKUP(A538,'Updated Medical examination'!A537:J2872,3,0)</f>
        <v>Healthy Weight</v>
      </c>
      <c r="K538" s="47" t="str">
        <f>VLOOKUP(A538,'Updated Medical examination'!A537:J2872,5,0)</f>
        <v>Above Diabetes</v>
      </c>
      <c r="L538" s="54">
        <v>31636</v>
      </c>
      <c r="M538" s="59">
        <v>18608.259999999998</v>
      </c>
      <c r="N538" s="55" t="s">
        <v>16</v>
      </c>
      <c r="O538" s="55" t="s">
        <v>12</v>
      </c>
      <c r="P538" s="55" t="s">
        <v>42</v>
      </c>
      <c r="Q538" s="55">
        <v>36</v>
      </c>
    </row>
    <row r="539" spans="1:17" ht="16.5" thickBot="1" x14ac:dyDescent="0.3">
      <c r="A539" s="58" t="s">
        <v>1833</v>
      </c>
      <c r="B539" s="47" t="s">
        <v>3358</v>
      </c>
      <c r="C539" s="47">
        <f>VLOOKUP(A539,'Updated Medical examination'!A538:J2873,2,FALSE)</f>
        <v>46.69</v>
      </c>
      <c r="D539" s="47">
        <f>VLOOKUP(A539,'Updated Medical examination'!A538:J2873,4,0)</f>
        <v>4.25</v>
      </c>
      <c r="E539" s="47" t="str">
        <f>VLOOKUP(A539,'Updated Medical examination'!A538:J2873,6,0)</f>
        <v>Yes</v>
      </c>
      <c r="F539" s="47" t="str">
        <f>VLOOKUP(A539,'Updated Medical examination'!A538:J2873,7,0)</f>
        <v>No</v>
      </c>
      <c r="G539" s="47" t="str">
        <f>VLOOKUP(A539,'Updated Medical examination'!A538:J2873,8,0)</f>
        <v>No</v>
      </c>
      <c r="H539" s="47">
        <f>VLOOKUP(A539,'Updated Medical examination'!A538:J2873,9,0)</f>
        <v>1</v>
      </c>
      <c r="I539" s="47" t="str">
        <f>VLOOKUP(A539,'Updated Medical examination'!A538:J2873,10,0)</f>
        <v>No</v>
      </c>
      <c r="J539" s="47" t="str">
        <f>VLOOKUP(A539,'Updated Medical examination'!A538:J2873,3,0)</f>
        <v>Obesity</v>
      </c>
      <c r="K539" s="47" t="str">
        <f>VLOOKUP(A539,'Updated Medical examination'!A538:J2873,5,0)</f>
        <v>Normal</v>
      </c>
      <c r="L539" s="54">
        <v>23646</v>
      </c>
      <c r="M539" s="59">
        <v>18443.11</v>
      </c>
      <c r="N539" s="55" t="s">
        <v>16</v>
      </c>
      <c r="O539" s="55" t="s">
        <v>11</v>
      </c>
      <c r="P539" s="55" t="s">
        <v>23</v>
      </c>
      <c r="Q539" s="55">
        <v>58</v>
      </c>
    </row>
    <row r="540" spans="1:17" ht="16.5" thickBot="1" x14ac:dyDescent="0.3">
      <c r="A540" s="58" t="s">
        <v>1832</v>
      </c>
      <c r="B540" s="47" t="s">
        <v>3347</v>
      </c>
      <c r="C540" s="47">
        <f>VLOOKUP(A540,'Updated Medical examination'!A539:J2874,2,FALSE)</f>
        <v>28.49</v>
      </c>
      <c r="D540" s="47">
        <f>VLOOKUP(A540,'Updated Medical examination'!A539:J2874,4,0)</f>
        <v>4.8899999999999997</v>
      </c>
      <c r="E540" s="47" t="str">
        <f>VLOOKUP(A540,'Updated Medical examination'!A539:J2874,6,0)</f>
        <v>No</v>
      </c>
      <c r="F540" s="47" t="str">
        <f>VLOOKUP(A540,'Updated Medical examination'!A539:J2874,7,0)</f>
        <v>No</v>
      </c>
      <c r="G540" s="47" t="str">
        <f>VLOOKUP(A540,'Updated Medical examination'!A539:J2874,8,0)</f>
        <v>No</v>
      </c>
      <c r="H540" s="47">
        <f>VLOOKUP(A540,'Updated Medical examination'!A539:J2874,9,0)</f>
        <v>0</v>
      </c>
      <c r="I540" s="47" t="str">
        <f>VLOOKUP(A540,'Updated Medical examination'!A539:J2874,10,0)</f>
        <v>Yes</v>
      </c>
      <c r="J540" s="47" t="str">
        <f>VLOOKUP(A540,'Updated Medical examination'!A539:J2874,3,0)</f>
        <v>Over Weight</v>
      </c>
      <c r="K540" s="47" t="str">
        <f>VLOOKUP(A540,'Updated Medical examination'!A539:J2874,5,0)</f>
        <v>Normal</v>
      </c>
      <c r="L540" s="54">
        <v>36509</v>
      </c>
      <c r="M540" s="59">
        <v>18328.240000000002</v>
      </c>
      <c r="N540" s="55" t="s">
        <v>16</v>
      </c>
      <c r="O540" s="55" t="s">
        <v>11</v>
      </c>
      <c r="P540" s="55" t="s">
        <v>13</v>
      </c>
      <c r="Q540" s="55">
        <v>23</v>
      </c>
    </row>
    <row r="541" spans="1:17" ht="16.5" thickBot="1" x14ac:dyDescent="0.3">
      <c r="A541" s="58" t="s">
        <v>1831</v>
      </c>
      <c r="B541" s="47" t="s">
        <v>2528</v>
      </c>
      <c r="C541" s="47">
        <f>VLOOKUP(A541,'Updated Medical examination'!A540:J2875,2,FALSE)</f>
        <v>28.5</v>
      </c>
      <c r="D541" s="47">
        <f>VLOOKUP(A541,'Updated Medical examination'!A540:J2875,4,0)</f>
        <v>5.55</v>
      </c>
      <c r="E541" s="47" t="str">
        <f>VLOOKUP(A541,'Updated Medical examination'!A540:J2875,6,0)</f>
        <v>Yes</v>
      </c>
      <c r="F541" s="47" t="str">
        <f>VLOOKUP(A541,'Updated Medical examination'!A540:J2875,7,0)</f>
        <v>No</v>
      </c>
      <c r="G541" s="47" t="str">
        <f>VLOOKUP(A541,'Updated Medical examination'!A540:J2875,8,0)</f>
        <v>No</v>
      </c>
      <c r="H541" s="47">
        <f>VLOOKUP(A541,'Updated Medical examination'!A540:J2875,9,0)</f>
        <v>1</v>
      </c>
      <c r="I541" s="47" t="str">
        <f>VLOOKUP(A541,'Updated Medical examination'!A540:J2875,10,0)</f>
        <v>Yes</v>
      </c>
      <c r="J541" s="47" t="str">
        <f>VLOOKUP(A541,'Updated Medical examination'!A540:J2875,3,0)</f>
        <v>Over Weight</v>
      </c>
      <c r="K541" s="47" t="str">
        <f>VLOOKUP(A541,'Updated Medical examination'!A540:J2875,5,0)</f>
        <v>Normal</v>
      </c>
      <c r="L541" s="54">
        <v>34884</v>
      </c>
      <c r="M541" s="59">
        <v>18310.740000000002</v>
      </c>
      <c r="N541" s="55" t="s">
        <v>16</v>
      </c>
      <c r="O541" s="55" t="s">
        <v>12</v>
      </c>
      <c r="P541" s="55" t="s">
        <v>23</v>
      </c>
      <c r="Q541" s="55">
        <v>27</v>
      </c>
    </row>
    <row r="542" spans="1:17" ht="16.5" thickBot="1" x14ac:dyDescent="0.3">
      <c r="A542" s="58" t="s">
        <v>1830</v>
      </c>
      <c r="B542" s="47" t="s">
        <v>3362</v>
      </c>
      <c r="C542" s="47">
        <f>VLOOKUP(A542,'Updated Medical examination'!A541:J2876,2,FALSE)</f>
        <v>24.4</v>
      </c>
      <c r="D542" s="47">
        <f>VLOOKUP(A542,'Updated Medical examination'!A541:J2876,4,0)</f>
        <v>4.5199999999999996</v>
      </c>
      <c r="E542" s="47" t="str">
        <f>VLOOKUP(A542,'Updated Medical examination'!A541:J2876,6,0)</f>
        <v>No</v>
      </c>
      <c r="F542" s="47" t="str">
        <f>VLOOKUP(A542,'Updated Medical examination'!A541:J2876,7,0)</f>
        <v>No</v>
      </c>
      <c r="G542" s="47" t="str">
        <f>VLOOKUP(A542,'Updated Medical examination'!A541:J2876,8,0)</f>
        <v>No</v>
      </c>
      <c r="H542" s="47">
        <f>VLOOKUP(A542,'Updated Medical examination'!A541:J2876,9,0)</f>
        <v>1</v>
      </c>
      <c r="I542" s="47" t="str">
        <f>VLOOKUP(A542,'Updated Medical examination'!A541:J2876,10,0)</f>
        <v>Yes</v>
      </c>
      <c r="J542" s="47" t="str">
        <f>VLOOKUP(A542,'Updated Medical examination'!A541:J2876,3,0)</f>
        <v>Healthy Weight</v>
      </c>
      <c r="K542" s="47" t="str">
        <f>VLOOKUP(A542,'Updated Medical examination'!A541:J2876,5,0)</f>
        <v>Normal</v>
      </c>
      <c r="L542" s="54">
        <v>33963</v>
      </c>
      <c r="M542" s="59">
        <v>18259.22</v>
      </c>
      <c r="N542" s="55" t="s">
        <v>16</v>
      </c>
      <c r="O542" s="55" t="s">
        <v>12</v>
      </c>
      <c r="P542" s="55" t="s">
        <v>42</v>
      </c>
      <c r="Q542" s="55">
        <v>30</v>
      </c>
    </row>
    <row r="543" spans="1:17" ht="16.5" thickBot="1" x14ac:dyDescent="0.3">
      <c r="A543" s="58" t="s">
        <v>1829</v>
      </c>
      <c r="B543" s="47" t="s">
        <v>3364</v>
      </c>
      <c r="C543" s="47">
        <f>VLOOKUP(A543,'Updated Medical examination'!A542:J2877,2,FALSE)</f>
        <v>29.15</v>
      </c>
      <c r="D543" s="47">
        <f>VLOOKUP(A543,'Updated Medical examination'!A542:J2877,4,0)</f>
        <v>4.45</v>
      </c>
      <c r="E543" s="47" t="str">
        <f>VLOOKUP(A543,'Updated Medical examination'!A542:J2877,6,0)</f>
        <v>Yes</v>
      </c>
      <c r="F543" s="47" t="str">
        <f>VLOOKUP(A543,'Updated Medical examination'!A542:J2877,7,0)</f>
        <v>No</v>
      </c>
      <c r="G543" s="47" t="str">
        <f>VLOOKUP(A543,'Updated Medical examination'!A542:J2877,8,0)</f>
        <v>No</v>
      </c>
      <c r="H543" s="47">
        <f>VLOOKUP(A543,'Updated Medical examination'!A542:J2877,9,0)</f>
        <v>1</v>
      </c>
      <c r="I543" s="47" t="str">
        <f>VLOOKUP(A543,'Updated Medical examination'!A542:J2877,10,0)</f>
        <v>Yes</v>
      </c>
      <c r="J543" s="47" t="str">
        <f>VLOOKUP(A543,'Updated Medical examination'!A542:J2877,3,0)</f>
        <v>Over Weight</v>
      </c>
      <c r="K543" s="47" t="str">
        <f>VLOOKUP(A543,'Updated Medical examination'!A542:J2877,5,0)</f>
        <v>Normal</v>
      </c>
      <c r="L543" s="54">
        <v>34914</v>
      </c>
      <c r="M543" s="59">
        <v>18246.5</v>
      </c>
      <c r="N543" s="55" t="s">
        <v>16</v>
      </c>
      <c r="O543" s="55" t="s">
        <v>16</v>
      </c>
      <c r="P543" s="55" t="s">
        <v>13</v>
      </c>
      <c r="Q543" s="55">
        <v>27</v>
      </c>
    </row>
    <row r="544" spans="1:17" ht="16.5" thickBot="1" x14ac:dyDescent="0.3">
      <c r="A544" s="58" t="s">
        <v>1828</v>
      </c>
      <c r="B544" s="47" t="s">
        <v>2835</v>
      </c>
      <c r="C544" s="47">
        <f>VLOOKUP(A544,'Updated Medical examination'!A543:J2878,2,FALSE)</f>
        <v>27.28</v>
      </c>
      <c r="D544" s="47">
        <f>VLOOKUP(A544,'Updated Medical examination'!A543:J2878,4,0)</f>
        <v>4.72</v>
      </c>
      <c r="E544" s="47" t="str">
        <f>VLOOKUP(A544,'Updated Medical examination'!A543:J2878,6,0)</f>
        <v>No</v>
      </c>
      <c r="F544" s="47" t="str">
        <f>VLOOKUP(A544,'Updated Medical examination'!A543:J2878,7,0)</f>
        <v>yes</v>
      </c>
      <c r="G544" s="47" t="str">
        <f>VLOOKUP(A544,'Updated Medical examination'!A543:J2878,8,0)</f>
        <v>No</v>
      </c>
      <c r="H544" s="47">
        <f>VLOOKUP(A544,'Updated Medical examination'!A543:J2878,9,0)</f>
        <v>1</v>
      </c>
      <c r="I544" s="47" t="str">
        <f>VLOOKUP(A544,'Updated Medical examination'!A543:J2878,10,0)</f>
        <v>Yes</v>
      </c>
      <c r="J544" s="47" t="str">
        <f>VLOOKUP(A544,'Updated Medical examination'!A543:J2878,3,0)</f>
        <v>Over Weight</v>
      </c>
      <c r="K544" s="47" t="str">
        <f>VLOOKUP(A544,'Updated Medical examination'!A543:J2878,5,0)</f>
        <v>Normal</v>
      </c>
      <c r="L544" s="54">
        <v>38240</v>
      </c>
      <c r="M544" s="59">
        <v>18223.45</v>
      </c>
      <c r="N544" s="55" t="s">
        <v>16</v>
      </c>
      <c r="O544" s="55" t="s">
        <v>12</v>
      </c>
      <c r="P544" s="55" t="s">
        <v>13</v>
      </c>
      <c r="Q544" s="55">
        <v>18</v>
      </c>
    </row>
    <row r="545" spans="1:17" ht="16.5" thickBot="1" x14ac:dyDescent="0.3">
      <c r="A545" s="58" t="s">
        <v>1827</v>
      </c>
      <c r="B545" s="47" t="s">
        <v>3367</v>
      </c>
      <c r="C545" s="47">
        <f>VLOOKUP(A545,'Updated Medical examination'!A544:J2879,2,FALSE)</f>
        <v>32.229999999999997</v>
      </c>
      <c r="D545" s="47">
        <f>VLOOKUP(A545,'Updated Medical examination'!A544:J2879,4,0)</f>
        <v>4.6500000000000004</v>
      </c>
      <c r="E545" s="47" t="str">
        <f>VLOOKUP(A545,'Updated Medical examination'!A544:J2879,6,0)</f>
        <v>Yes</v>
      </c>
      <c r="F545" s="47" t="str">
        <f>VLOOKUP(A545,'Updated Medical examination'!A544:J2879,7,0)</f>
        <v>No</v>
      </c>
      <c r="G545" s="47" t="str">
        <f>VLOOKUP(A545,'Updated Medical examination'!A544:J2879,8,0)</f>
        <v>Yes</v>
      </c>
      <c r="H545" s="47">
        <f>VLOOKUP(A545,'Updated Medical examination'!A544:J2879,9,0)</f>
        <v>1</v>
      </c>
      <c r="I545" s="47" t="str">
        <f>VLOOKUP(A545,'Updated Medical examination'!A544:J2879,10,0)</f>
        <v>No</v>
      </c>
      <c r="J545" s="47" t="str">
        <f>VLOOKUP(A545,'Updated Medical examination'!A544:J2879,3,0)</f>
        <v>Obesity</v>
      </c>
      <c r="K545" s="47" t="str">
        <f>VLOOKUP(A545,'Updated Medical examination'!A544:J2879,5,0)</f>
        <v>Normal</v>
      </c>
      <c r="L545" s="54">
        <v>35596</v>
      </c>
      <c r="M545" s="59">
        <v>18218.16</v>
      </c>
      <c r="N545" s="55" t="s">
        <v>16</v>
      </c>
      <c r="O545" s="55" t="s">
        <v>16</v>
      </c>
      <c r="P545" s="55" t="s">
        <v>13</v>
      </c>
      <c r="Q545" s="55">
        <v>25</v>
      </c>
    </row>
    <row r="546" spans="1:17" ht="16.5" thickBot="1" x14ac:dyDescent="0.3">
      <c r="A546" s="58" t="s">
        <v>1826</v>
      </c>
      <c r="B546" s="47" t="s">
        <v>3369</v>
      </c>
      <c r="C546" s="47">
        <f>VLOOKUP(A546,'Updated Medical examination'!A545:J2880,2,FALSE)</f>
        <v>44.2</v>
      </c>
      <c r="D546" s="47">
        <f>VLOOKUP(A546,'Updated Medical examination'!A545:J2880,4,0)</f>
        <v>11.34</v>
      </c>
      <c r="E546" s="47" t="str">
        <f>VLOOKUP(A546,'Updated Medical examination'!A545:J2880,6,0)</f>
        <v>Yes</v>
      </c>
      <c r="F546" s="47" t="str">
        <f>VLOOKUP(A546,'Updated Medical examination'!A545:J2880,7,0)</f>
        <v>No</v>
      </c>
      <c r="G546" s="47" t="str">
        <f>VLOOKUP(A546,'Updated Medical examination'!A545:J2880,8,0)</f>
        <v>Yes</v>
      </c>
      <c r="H546" s="47">
        <f>VLOOKUP(A546,'Updated Medical examination'!A545:J2880,9,0)</f>
        <v>1</v>
      </c>
      <c r="I546" s="47" t="str">
        <f>VLOOKUP(A546,'Updated Medical examination'!A545:J2880,10,0)</f>
        <v>No</v>
      </c>
      <c r="J546" s="47" t="str">
        <f>VLOOKUP(A546,'Updated Medical examination'!A545:J2880,3,0)</f>
        <v>Obesity</v>
      </c>
      <c r="K546" s="47" t="str">
        <f>VLOOKUP(A546,'Updated Medical examination'!A545:J2880,5,0)</f>
        <v>Above Diabetes</v>
      </c>
      <c r="L546" s="54">
        <v>23196</v>
      </c>
      <c r="M546" s="59">
        <v>18208.34</v>
      </c>
      <c r="N546" s="55" t="s">
        <v>16</v>
      </c>
      <c r="O546" s="55" t="s">
        <v>11</v>
      </c>
      <c r="P546" s="55" t="s">
        <v>535</v>
      </c>
      <c r="Q546" s="55">
        <v>59</v>
      </c>
    </row>
    <row r="547" spans="1:17" ht="16.5" thickBot="1" x14ac:dyDescent="0.3">
      <c r="A547" s="58" t="s">
        <v>1825</v>
      </c>
      <c r="B547" s="47" t="s">
        <v>3093</v>
      </c>
      <c r="C547" s="47">
        <f>VLOOKUP(A547,'Updated Medical examination'!A546:J2881,2,FALSE)</f>
        <v>29.734999999999999</v>
      </c>
      <c r="D547" s="47">
        <f>VLOOKUP(A547,'Updated Medical examination'!A546:J2881,4,0)</f>
        <v>4.53</v>
      </c>
      <c r="E547" s="47" t="str">
        <f>VLOOKUP(A547,'Updated Medical examination'!A546:J2881,6,0)</f>
        <v>No</v>
      </c>
      <c r="F547" s="47" t="str">
        <f>VLOOKUP(A547,'Updated Medical examination'!A546:J2881,7,0)</f>
        <v>No</v>
      </c>
      <c r="G547" s="47" t="str">
        <f>VLOOKUP(A547,'Updated Medical examination'!A546:J2881,8,0)</f>
        <v>Yes</v>
      </c>
      <c r="H547" s="47">
        <f>VLOOKUP(A547,'Updated Medical examination'!A546:J2881,9,0)</f>
        <v>1</v>
      </c>
      <c r="I547" s="47" t="str">
        <f>VLOOKUP(A547,'Updated Medical examination'!A546:J2881,10,0)</f>
        <v>No</v>
      </c>
      <c r="J547" s="47" t="str">
        <f>VLOOKUP(A547,'Updated Medical examination'!A546:J2881,3,0)</f>
        <v>Over Weight</v>
      </c>
      <c r="K547" s="47" t="str">
        <f>VLOOKUP(A547,'Updated Medical examination'!A546:J2881,5,0)</f>
        <v>Normal</v>
      </c>
      <c r="L547" s="54">
        <v>34162</v>
      </c>
      <c r="M547" s="59">
        <v>18157.88</v>
      </c>
      <c r="N547" s="55" t="s">
        <v>16</v>
      </c>
      <c r="O547" s="55" t="s">
        <v>16</v>
      </c>
      <c r="P547" s="55" t="s">
        <v>23</v>
      </c>
      <c r="Q547" s="55">
        <v>29</v>
      </c>
    </row>
    <row r="548" spans="1:17" ht="16.5" thickBot="1" x14ac:dyDescent="0.3">
      <c r="A548" s="58" t="s">
        <v>1824</v>
      </c>
      <c r="B548" s="47" t="s">
        <v>3372</v>
      </c>
      <c r="C548" s="47">
        <f>VLOOKUP(A548,'Updated Medical examination'!A547:J2882,2,FALSE)</f>
        <v>28.31</v>
      </c>
      <c r="D548" s="47">
        <f>VLOOKUP(A548,'Updated Medical examination'!A547:J2882,4,0)</f>
        <v>6.35</v>
      </c>
      <c r="E548" s="47" t="str">
        <f>VLOOKUP(A548,'Updated Medical examination'!A547:J2882,6,0)</f>
        <v>No</v>
      </c>
      <c r="F548" s="47" t="str">
        <f>VLOOKUP(A548,'Updated Medical examination'!A547:J2882,7,0)</f>
        <v>No</v>
      </c>
      <c r="G548" s="47" t="str">
        <f>VLOOKUP(A548,'Updated Medical examination'!A547:J2882,8,0)</f>
        <v>No</v>
      </c>
      <c r="H548" s="47">
        <f>VLOOKUP(A548,'Updated Medical examination'!A547:J2882,9,0)</f>
        <v>0</v>
      </c>
      <c r="I548" s="47" t="str">
        <f>VLOOKUP(A548,'Updated Medical examination'!A547:J2882,10,0)</f>
        <v>Yes</v>
      </c>
      <c r="J548" s="47" t="str">
        <f>VLOOKUP(A548,'Updated Medical examination'!A547:J2882,3,0)</f>
        <v>Over Weight</v>
      </c>
      <c r="K548" s="47" t="str">
        <f>VLOOKUP(A548,'Updated Medical examination'!A547:J2882,5,0)</f>
        <v>Prediabetes</v>
      </c>
      <c r="L548" s="54">
        <v>36457</v>
      </c>
      <c r="M548" s="59">
        <v>18033.97</v>
      </c>
      <c r="N548" s="55" t="s">
        <v>16</v>
      </c>
      <c r="O548" s="55" t="s">
        <v>16</v>
      </c>
      <c r="P548" s="55" t="s">
        <v>23</v>
      </c>
      <c r="Q548" s="55">
        <v>23</v>
      </c>
    </row>
    <row r="549" spans="1:17" ht="16.5" thickBot="1" x14ac:dyDescent="0.3">
      <c r="A549" s="58" t="s">
        <v>1823</v>
      </c>
      <c r="B549" s="47" t="s">
        <v>3374</v>
      </c>
      <c r="C549" s="47">
        <f>VLOOKUP(A549,'Updated Medical examination'!A548:J2883,2,FALSE)</f>
        <v>46.62</v>
      </c>
      <c r="D549" s="47">
        <f>VLOOKUP(A549,'Updated Medical examination'!A548:J2883,4,0)</f>
        <v>8.51</v>
      </c>
      <c r="E549" s="47" t="str">
        <f>VLOOKUP(A549,'Updated Medical examination'!A548:J2883,6,0)</f>
        <v>No</v>
      </c>
      <c r="F549" s="47" t="str">
        <f>VLOOKUP(A549,'Updated Medical examination'!A548:J2883,7,0)</f>
        <v>No</v>
      </c>
      <c r="G549" s="47" t="str">
        <f>VLOOKUP(A549,'Updated Medical examination'!A548:J2883,8,0)</f>
        <v>No</v>
      </c>
      <c r="H549" s="47">
        <f>VLOOKUP(A549,'Updated Medical examination'!A548:J2883,9,0)</f>
        <v>0</v>
      </c>
      <c r="I549" s="47" t="str">
        <f>VLOOKUP(A549,'Updated Medical examination'!A548:J2883,10,0)</f>
        <v>No</v>
      </c>
      <c r="J549" s="47" t="str">
        <f>VLOOKUP(A549,'Updated Medical examination'!A548:J2883,3,0)</f>
        <v>Obesity</v>
      </c>
      <c r="K549" s="47" t="str">
        <f>VLOOKUP(A549,'Updated Medical examination'!A548:J2883,5,0)</f>
        <v>Above Diabetes</v>
      </c>
      <c r="L549" s="54">
        <v>24032</v>
      </c>
      <c r="M549" s="59">
        <v>18031.189999999999</v>
      </c>
      <c r="N549" s="55" t="s">
        <v>16</v>
      </c>
      <c r="O549" s="55" t="s">
        <v>11</v>
      </c>
      <c r="P549" s="55" t="s">
        <v>23</v>
      </c>
      <c r="Q549" s="55">
        <v>57</v>
      </c>
    </row>
    <row r="550" spans="1:17" ht="16.5" thickBot="1" x14ac:dyDescent="0.3">
      <c r="A550" s="58" t="s">
        <v>1822</v>
      </c>
      <c r="B550" s="47" t="s">
        <v>3376</v>
      </c>
      <c r="C550" s="47">
        <f>VLOOKUP(A550,'Updated Medical examination'!A549:J2884,2,FALSE)</f>
        <v>51.75</v>
      </c>
      <c r="D550" s="47">
        <f>VLOOKUP(A550,'Updated Medical examination'!A549:J2884,4,0)</f>
        <v>8.59</v>
      </c>
      <c r="E550" s="47" t="str">
        <f>VLOOKUP(A550,'Updated Medical examination'!A549:J2884,6,0)</f>
        <v>Yes</v>
      </c>
      <c r="F550" s="47" t="str">
        <f>VLOOKUP(A550,'Updated Medical examination'!A549:J2884,7,0)</f>
        <v>No</v>
      </c>
      <c r="G550" s="47" t="str">
        <f>VLOOKUP(A550,'Updated Medical examination'!A549:J2884,8,0)</f>
        <v>No</v>
      </c>
      <c r="H550" s="47">
        <f>VLOOKUP(A550,'Updated Medical examination'!A549:J2884,9,0)</f>
        <v>1</v>
      </c>
      <c r="I550" s="47" t="str">
        <f>VLOOKUP(A550,'Updated Medical examination'!A549:J2884,10,0)</f>
        <v>No</v>
      </c>
      <c r="J550" s="47" t="str">
        <f>VLOOKUP(A550,'Updated Medical examination'!A549:J2884,3,0)</f>
        <v>Obesity</v>
      </c>
      <c r="K550" s="47" t="str">
        <f>VLOOKUP(A550,'Updated Medical examination'!A549:J2884,5,0)</f>
        <v>Above Diabetes</v>
      </c>
      <c r="L550" s="54">
        <v>27572</v>
      </c>
      <c r="M550" s="59">
        <v>18031.16</v>
      </c>
      <c r="N550" s="55" t="s">
        <v>16</v>
      </c>
      <c r="O550" s="55" t="s">
        <v>12</v>
      </c>
      <c r="P550" s="55" t="s">
        <v>249</v>
      </c>
      <c r="Q550" s="55">
        <v>47</v>
      </c>
    </row>
    <row r="551" spans="1:17" ht="16.5" thickBot="1" x14ac:dyDescent="0.3">
      <c r="A551" s="58" t="s">
        <v>1821</v>
      </c>
      <c r="B551" s="47" t="s">
        <v>3378</v>
      </c>
      <c r="C551" s="47">
        <f>VLOOKUP(A551,'Updated Medical examination'!A550:J2885,2,FALSE)</f>
        <v>25.7</v>
      </c>
      <c r="D551" s="47">
        <f>VLOOKUP(A551,'Updated Medical examination'!A550:J2885,4,0)</f>
        <v>4.13</v>
      </c>
      <c r="E551" s="47" t="str">
        <f>VLOOKUP(A551,'Updated Medical examination'!A550:J2885,6,0)</f>
        <v>Yes</v>
      </c>
      <c r="F551" s="47" t="str">
        <f>VLOOKUP(A551,'Updated Medical examination'!A550:J2885,7,0)</f>
        <v>No</v>
      </c>
      <c r="G551" s="47" t="str">
        <f>VLOOKUP(A551,'Updated Medical examination'!A550:J2885,8,0)</f>
        <v>No</v>
      </c>
      <c r="H551" s="47">
        <f>VLOOKUP(A551,'Updated Medical examination'!A550:J2885,9,0)</f>
        <v>0</v>
      </c>
      <c r="I551" s="47" t="str">
        <f>VLOOKUP(A551,'Updated Medical examination'!A550:J2885,10,0)</f>
        <v>Yes</v>
      </c>
      <c r="J551" s="47" t="str">
        <f>VLOOKUP(A551,'Updated Medical examination'!A550:J2885,3,0)</f>
        <v>Over Weight</v>
      </c>
      <c r="K551" s="47" t="str">
        <f>VLOOKUP(A551,'Updated Medical examination'!A550:J2885,5,0)</f>
        <v>Normal</v>
      </c>
      <c r="L551" s="54">
        <v>37162</v>
      </c>
      <c r="M551" s="59">
        <v>17942.11</v>
      </c>
      <c r="N551" s="55" t="s">
        <v>16</v>
      </c>
      <c r="O551" s="55" t="s">
        <v>11</v>
      </c>
      <c r="P551" s="55" t="s">
        <v>42</v>
      </c>
      <c r="Q551" s="55">
        <v>21</v>
      </c>
    </row>
    <row r="552" spans="1:17" ht="16.5" thickBot="1" x14ac:dyDescent="0.3">
      <c r="A552" s="58" t="s">
        <v>1820</v>
      </c>
      <c r="B552" s="47" t="s">
        <v>3380</v>
      </c>
      <c r="C552" s="47">
        <f>VLOOKUP(A552,'Updated Medical examination'!A551:J2886,2,FALSE)</f>
        <v>31.79</v>
      </c>
      <c r="D552" s="47">
        <f>VLOOKUP(A552,'Updated Medical examination'!A551:J2886,4,0)</f>
        <v>4.55</v>
      </c>
      <c r="E552" s="47" t="str">
        <f>VLOOKUP(A552,'Updated Medical examination'!A551:J2886,6,0)</f>
        <v>No</v>
      </c>
      <c r="F552" s="47" t="str">
        <f>VLOOKUP(A552,'Updated Medical examination'!A551:J2886,7,0)</f>
        <v>No</v>
      </c>
      <c r="G552" s="47" t="str">
        <f>VLOOKUP(A552,'Updated Medical examination'!A551:J2886,8,0)</f>
        <v>No</v>
      </c>
      <c r="H552" s="47">
        <f>VLOOKUP(A552,'Updated Medical examination'!A551:J2886,9,0)</f>
        <v>0</v>
      </c>
      <c r="I552" s="47" t="str">
        <f>VLOOKUP(A552,'Updated Medical examination'!A551:J2886,10,0)</f>
        <v>No</v>
      </c>
      <c r="J552" s="47" t="str">
        <f>VLOOKUP(A552,'Updated Medical examination'!A551:J2886,3,0)</f>
        <v>Obesity</v>
      </c>
      <c r="K552" s="47" t="str">
        <f>VLOOKUP(A552,'Updated Medical examination'!A551:J2886,5,0)</f>
        <v>Normal</v>
      </c>
      <c r="L552" s="54">
        <v>28415</v>
      </c>
      <c r="M552" s="59">
        <v>17929.3</v>
      </c>
      <c r="N552" s="55" t="s">
        <v>16</v>
      </c>
      <c r="O552" s="55" t="s">
        <v>11</v>
      </c>
      <c r="P552" s="55" t="s">
        <v>13</v>
      </c>
      <c r="Q552" s="55">
        <v>45</v>
      </c>
    </row>
    <row r="553" spans="1:17" ht="16.5" thickBot="1" x14ac:dyDescent="0.3">
      <c r="A553" s="58" t="s">
        <v>1819</v>
      </c>
      <c r="B553" s="47" t="s">
        <v>3252</v>
      </c>
      <c r="C553" s="47">
        <f>VLOOKUP(A553,'Updated Medical examination'!A552:J2887,2,FALSE)</f>
        <v>24.795000000000002</v>
      </c>
      <c r="D553" s="47">
        <f>VLOOKUP(A553,'Updated Medical examination'!A552:J2887,4,0)</f>
        <v>4.5199999999999996</v>
      </c>
      <c r="E553" s="47" t="str">
        <f>VLOOKUP(A553,'Updated Medical examination'!A552:J2887,6,0)</f>
        <v>No</v>
      </c>
      <c r="F553" s="47" t="str">
        <f>VLOOKUP(A553,'Updated Medical examination'!A552:J2887,7,0)</f>
        <v>No</v>
      </c>
      <c r="G553" s="47" t="str">
        <f>VLOOKUP(A553,'Updated Medical examination'!A552:J2887,8,0)</f>
        <v>No</v>
      </c>
      <c r="H553" s="47">
        <f>VLOOKUP(A553,'Updated Medical examination'!A552:J2887,9,0)</f>
        <v>0</v>
      </c>
      <c r="I553" s="47" t="str">
        <f>VLOOKUP(A553,'Updated Medical examination'!A552:J2887,10,0)</f>
        <v>Yes</v>
      </c>
      <c r="J553" s="47" t="str">
        <f>VLOOKUP(A553,'Updated Medical examination'!A552:J2887,3,0)</f>
        <v>Healthy Weight</v>
      </c>
      <c r="K553" s="47" t="str">
        <f>VLOOKUP(A553,'Updated Medical examination'!A552:J2887,5,0)</f>
        <v>Normal</v>
      </c>
      <c r="L553" s="54">
        <v>32846</v>
      </c>
      <c r="M553" s="59">
        <v>17904.53</v>
      </c>
      <c r="N553" s="55" t="s">
        <v>16</v>
      </c>
      <c r="O553" s="55" t="s">
        <v>11</v>
      </c>
      <c r="P553" s="55" t="s">
        <v>356</v>
      </c>
      <c r="Q553" s="55">
        <v>33</v>
      </c>
    </row>
    <row r="554" spans="1:17" ht="16.5" thickBot="1" x14ac:dyDescent="0.3">
      <c r="A554" s="58" t="s">
        <v>1818</v>
      </c>
      <c r="B554" s="47" t="s">
        <v>3382</v>
      </c>
      <c r="C554" s="47">
        <f>VLOOKUP(A554,'Updated Medical examination'!A553:J2888,2,FALSE)</f>
        <v>53.98</v>
      </c>
      <c r="D554" s="47">
        <f>VLOOKUP(A554,'Updated Medical examination'!A553:J2888,4,0)</f>
        <v>5.07</v>
      </c>
      <c r="E554" s="47" t="str">
        <f>VLOOKUP(A554,'Updated Medical examination'!A553:J2888,6,0)</f>
        <v>No</v>
      </c>
      <c r="F554" s="47" t="str">
        <f>VLOOKUP(A554,'Updated Medical examination'!A553:J2888,7,0)</f>
        <v>No</v>
      </c>
      <c r="G554" s="47" t="str">
        <f>VLOOKUP(A554,'Updated Medical examination'!A553:J2888,8,0)</f>
        <v>Yes</v>
      </c>
      <c r="H554" s="47">
        <f>VLOOKUP(A554,'Updated Medical examination'!A553:J2888,9,0)</f>
        <v>1</v>
      </c>
      <c r="I554" s="47" t="str">
        <f>VLOOKUP(A554,'Updated Medical examination'!A553:J2888,10,0)</f>
        <v>No</v>
      </c>
      <c r="J554" s="47" t="str">
        <f>VLOOKUP(A554,'Updated Medical examination'!A553:J2888,3,0)</f>
        <v>Obesity</v>
      </c>
      <c r="K554" s="47" t="str">
        <f>VLOOKUP(A554,'Updated Medical examination'!A553:J2888,5,0)</f>
        <v>Normal</v>
      </c>
      <c r="L554" s="54">
        <v>29171</v>
      </c>
      <c r="M554" s="59">
        <v>17882.669999999998</v>
      </c>
      <c r="N554" s="55" t="s">
        <v>16</v>
      </c>
      <c r="O554" s="55" t="s">
        <v>12</v>
      </c>
      <c r="P554" s="55" t="s">
        <v>23</v>
      </c>
      <c r="Q554" s="55">
        <v>43</v>
      </c>
    </row>
    <row r="555" spans="1:17" ht="16.5" thickBot="1" x14ac:dyDescent="0.3">
      <c r="A555" s="58" t="s">
        <v>1817</v>
      </c>
      <c r="B555" s="47" t="s">
        <v>3384</v>
      </c>
      <c r="C555" s="47">
        <f>VLOOKUP(A555,'Updated Medical examination'!A554:J2889,2,FALSE)</f>
        <v>41.325000000000003</v>
      </c>
      <c r="D555" s="47">
        <f>VLOOKUP(A555,'Updated Medical examination'!A554:J2889,4,0)</f>
        <v>4.04</v>
      </c>
      <c r="E555" s="47" t="str">
        <f>VLOOKUP(A555,'Updated Medical examination'!A554:J2889,6,0)</f>
        <v>Yes</v>
      </c>
      <c r="F555" s="47" t="str">
        <f>VLOOKUP(A555,'Updated Medical examination'!A554:J2889,7,0)</f>
        <v>No</v>
      </c>
      <c r="G555" s="47" t="str">
        <f>VLOOKUP(A555,'Updated Medical examination'!A554:J2889,8,0)</f>
        <v>Yes</v>
      </c>
      <c r="H555" s="47">
        <f>VLOOKUP(A555,'Updated Medical examination'!A554:J2889,9,0)</f>
        <v>1</v>
      </c>
      <c r="I555" s="47" t="str">
        <f>VLOOKUP(A555,'Updated Medical examination'!A554:J2889,10,0)</f>
        <v>No</v>
      </c>
      <c r="J555" s="47" t="str">
        <f>VLOOKUP(A555,'Updated Medical examination'!A554:J2889,3,0)</f>
        <v>Obesity</v>
      </c>
      <c r="K555" s="47" t="str">
        <f>VLOOKUP(A555,'Updated Medical examination'!A554:J2889,5,0)</f>
        <v>Normal</v>
      </c>
      <c r="L555" s="54">
        <v>35668</v>
      </c>
      <c r="M555" s="59">
        <v>17878.900000000001</v>
      </c>
      <c r="N555" s="55" t="s">
        <v>16</v>
      </c>
      <c r="O555" s="55" t="s">
        <v>11</v>
      </c>
      <c r="P555" s="55" t="s">
        <v>247</v>
      </c>
      <c r="Q555" s="55">
        <v>25</v>
      </c>
    </row>
    <row r="556" spans="1:17" ht="16.5" thickBot="1" x14ac:dyDescent="0.3">
      <c r="A556" s="58" t="s">
        <v>1816</v>
      </c>
      <c r="B556" s="47" t="s">
        <v>2594</v>
      </c>
      <c r="C556" s="47">
        <f>VLOOKUP(A556,'Updated Medical examination'!A555:J2890,2,FALSE)</f>
        <v>51.65</v>
      </c>
      <c r="D556" s="47">
        <f>VLOOKUP(A556,'Updated Medical examination'!A555:J2890,4,0)</f>
        <v>5.3</v>
      </c>
      <c r="E556" s="47" t="str">
        <f>VLOOKUP(A556,'Updated Medical examination'!A555:J2890,6,0)</f>
        <v>Yes</v>
      </c>
      <c r="F556" s="47" t="str">
        <f>VLOOKUP(A556,'Updated Medical examination'!A555:J2890,7,0)</f>
        <v>No</v>
      </c>
      <c r="G556" s="47" t="str">
        <f>VLOOKUP(A556,'Updated Medical examination'!A555:J2890,8,0)</f>
        <v>No</v>
      </c>
      <c r="H556" s="47">
        <f>VLOOKUP(A556,'Updated Medical examination'!A555:J2890,9,0)</f>
        <v>0</v>
      </c>
      <c r="I556" s="47" t="str">
        <f>VLOOKUP(A556,'Updated Medical examination'!A555:J2890,10,0)</f>
        <v>No</v>
      </c>
      <c r="J556" s="47" t="str">
        <f>VLOOKUP(A556,'Updated Medical examination'!A555:J2890,3,0)</f>
        <v>Obesity</v>
      </c>
      <c r="K556" s="47" t="str">
        <f>VLOOKUP(A556,'Updated Medical examination'!A555:J2890,5,0)</f>
        <v>Normal</v>
      </c>
      <c r="L556" s="54">
        <v>28106</v>
      </c>
      <c r="M556" s="59">
        <v>17862.919999999998</v>
      </c>
      <c r="N556" s="55" t="s">
        <v>16</v>
      </c>
      <c r="O556" s="55" t="s">
        <v>11</v>
      </c>
      <c r="P556" s="55" t="s">
        <v>23</v>
      </c>
      <c r="Q556" s="55">
        <v>46</v>
      </c>
    </row>
    <row r="557" spans="1:17" ht="16.5" thickBot="1" x14ac:dyDescent="0.3">
      <c r="A557" s="58" t="s">
        <v>1815</v>
      </c>
      <c r="B557" s="47" t="s">
        <v>3387</v>
      </c>
      <c r="C557" s="47">
        <f>VLOOKUP(A557,'Updated Medical examination'!A556:J2891,2,FALSE)</f>
        <v>44.52</v>
      </c>
      <c r="D557" s="47">
        <f>VLOOKUP(A557,'Updated Medical examination'!A556:J2891,4,0)</f>
        <v>8.64</v>
      </c>
      <c r="E557" s="47" t="str">
        <f>VLOOKUP(A557,'Updated Medical examination'!A556:J2891,6,0)</f>
        <v>Yes</v>
      </c>
      <c r="F557" s="47" t="str">
        <f>VLOOKUP(A557,'Updated Medical examination'!A556:J2891,7,0)</f>
        <v>No</v>
      </c>
      <c r="G557" s="47" t="str">
        <f>VLOOKUP(A557,'Updated Medical examination'!A556:J2891,8,0)</f>
        <v>Yes</v>
      </c>
      <c r="H557" s="47">
        <f>VLOOKUP(A557,'Updated Medical examination'!A556:J2891,9,0)</f>
        <v>1</v>
      </c>
      <c r="I557" s="47" t="str">
        <f>VLOOKUP(A557,'Updated Medical examination'!A556:J2891,10,0)</f>
        <v>No</v>
      </c>
      <c r="J557" s="47" t="str">
        <f>VLOOKUP(A557,'Updated Medical examination'!A556:J2891,3,0)</f>
        <v>Obesity</v>
      </c>
      <c r="K557" s="47" t="str">
        <f>VLOOKUP(A557,'Updated Medical examination'!A556:J2891,5,0)</f>
        <v>Above Diabetes</v>
      </c>
      <c r="L557" s="54">
        <v>23353</v>
      </c>
      <c r="M557" s="59">
        <v>17832.599999999999</v>
      </c>
      <c r="N557" s="55" t="s">
        <v>16</v>
      </c>
      <c r="O557" s="55" t="s">
        <v>11</v>
      </c>
      <c r="P557" s="55" t="s">
        <v>23</v>
      </c>
      <c r="Q557" s="55">
        <v>59</v>
      </c>
    </row>
    <row r="558" spans="1:17" ht="16.5" thickBot="1" x14ac:dyDescent="0.3">
      <c r="A558" s="58" t="s">
        <v>1814</v>
      </c>
      <c r="B558" s="47" t="s">
        <v>3389</v>
      </c>
      <c r="C558" s="47">
        <f>VLOOKUP(A558,'Updated Medical examination'!A557:J2892,2,FALSE)</f>
        <v>53.29</v>
      </c>
      <c r="D558" s="47">
        <f>VLOOKUP(A558,'Updated Medical examination'!A557:J2892,4,0)</f>
        <v>4.03</v>
      </c>
      <c r="E558" s="47" t="str">
        <f>VLOOKUP(A558,'Updated Medical examination'!A557:J2892,6,0)</f>
        <v>No</v>
      </c>
      <c r="F558" s="47" t="str">
        <f>VLOOKUP(A558,'Updated Medical examination'!A557:J2892,7,0)</f>
        <v>No</v>
      </c>
      <c r="G558" s="47" t="str">
        <f>VLOOKUP(A558,'Updated Medical examination'!A557:J2892,8,0)</f>
        <v>Yes</v>
      </c>
      <c r="H558" s="47">
        <f>VLOOKUP(A558,'Updated Medical examination'!A557:J2892,9,0)</f>
        <v>1</v>
      </c>
      <c r="I558" s="47" t="str">
        <f>VLOOKUP(A558,'Updated Medical examination'!A557:J2892,10,0)</f>
        <v>No</v>
      </c>
      <c r="J558" s="47" t="str">
        <f>VLOOKUP(A558,'Updated Medical examination'!A557:J2892,3,0)</f>
        <v>Obesity</v>
      </c>
      <c r="K558" s="47" t="str">
        <f>VLOOKUP(A558,'Updated Medical examination'!A557:J2892,5,0)</f>
        <v>Normal</v>
      </c>
      <c r="L558" s="54">
        <v>29138</v>
      </c>
      <c r="M558" s="59">
        <v>17779.939999999999</v>
      </c>
      <c r="N558" s="55" t="s">
        <v>16</v>
      </c>
      <c r="O558" s="55" t="s">
        <v>11</v>
      </c>
      <c r="P558" s="55" t="s">
        <v>23</v>
      </c>
      <c r="Q558" s="55">
        <v>43</v>
      </c>
    </row>
    <row r="559" spans="1:17" ht="16.5" thickBot="1" x14ac:dyDescent="0.3">
      <c r="A559" s="58" t="s">
        <v>1813</v>
      </c>
      <c r="B559" s="47" t="s">
        <v>2581</v>
      </c>
      <c r="C559" s="47">
        <f>VLOOKUP(A559,'Updated Medical examination'!A558:J2893,2,FALSE)</f>
        <v>46.63</v>
      </c>
      <c r="D559" s="47">
        <f>VLOOKUP(A559,'Updated Medical examination'!A558:J2893,4,0)</f>
        <v>4.26</v>
      </c>
      <c r="E559" s="47" t="str">
        <f>VLOOKUP(A559,'Updated Medical examination'!A558:J2893,6,0)</f>
        <v>Yes</v>
      </c>
      <c r="F559" s="47" t="str">
        <f>VLOOKUP(A559,'Updated Medical examination'!A558:J2893,7,0)</f>
        <v>No</v>
      </c>
      <c r="G559" s="47" t="str">
        <f>VLOOKUP(A559,'Updated Medical examination'!A558:J2893,8,0)</f>
        <v>No</v>
      </c>
      <c r="H559" s="47">
        <f>VLOOKUP(A559,'Updated Medical examination'!A558:J2893,9,0)</f>
        <v>2</v>
      </c>
      <c r="I559" s="47" t="str">
        <f>VLOOKUP(A559,'Updated Medical examination'!A558:J2893,10,0)</f>
        <v>No</v>
      </c>
      <c r="J559" s="47" t="str">
        <f>VLOOKUP(A559,'Updated Medical examination'!A558:J2893,3,0)</f>
        <v>Obesity</v>
      </c>
      <c r="K559" s="47" t="str">
        <f>VLOOKUP(A559,'Updated Medical examination'!A558:J2893,5,0)</f>
        <v>Normal</v>
      </c>
      <c r="L559" s="54">
        <v>24279</v>
      </c>
      <c r="M559" s="59">
        <v>17777.73</v>
      </c>
      <c r="N559" s="55" t="s">
        <v>16</v>
      </c>
      <c r="O559" s="55" t="s">
        <v>12</v>
      </c>
      <c r="P559" s="55" t="s">
        <v>23</v>
      </c>
      <c r="Q559" s="55">
        <v>56</v>
      </c>
    </row>
    <row r="560" spans="1:17" ht="16.5" thickBot="1" x14ac:dyDescent="0.3">
      <c r="A560" s="58" t="s">
        <v>1812</v>
      </c>
      <c r="B560" s="47" t="s">
        <v>3262</v>
      </c>
      <c r="C560" s="47">
        <f>VLOOKUP(A560,'Updated Medical examination'!A559:J2894,2,FALSE)</f>
        <v>28.88</v>
      </c>
      <c r="D560" s="47">
        <f>VLOOKUP(A560,'Updated Medical examination'!A559:J2894,4,0)</f>
        <v>5.35</v>
      </c>
      <c r="E560" s="47" t="str">
        <f>VLOOKUP(A560,'Updated Medical examination'!A559:J2894,6,0)</f>
        <v>No</v>
      </c>
      <c r="F560" s="47" t="str">
        <f>VLOOKUP(A560,'Updated Medical examination'!A559:J2894,7,0)</f>
        <v>No</v>
      </c>
      <c r="G560" s="47" t="str">
        <f>VLOOKUP(A560,'Updated Medical examination'!A559:J2894,8,0)</f>
        <v>Yes</v>
      </c>
      <c r="H560" s="47">
        <f>VLOOKUP(A560,'Updated Medical examination'!A559:J2894,9,0)</f>
        <v>1</v>
      </c>
      <c r="I560" s="47" t="str">
        <f>VLOOKUP(A560,'Updated Medical examination'!A559:J2894,10,0)</f>
        <v>Yes</v>
      </c>
      <c r="J560" s="47" t="str">
        <f>VLOOKUP(A560,'Updated Medical examination'!A559:J2894,3,0)</f>
        <v>Over Weight</v>
      </c>
      <c r="K560" s="47" t="str">
        <f>VLOOKUP(A560,'Updated Medical examination'!A559:J2894,5,0)</f>
        <v>Normal</v>
      </c>
      <c r="L560" s="54">
        <v>37816</v>
      </c>
      <c r="M560" s="59">
        <v>17748.509999999998</v>
      </c>
      <c r="N560" s="55" t="s">
        <v>16</v>
      </c>
      <c r="O560" s="55" t="s">
        <v>16</v>
      </c>
      <c r="P560" s="55" t="s">
        <v>23</v>
      </c>
      <c r="Q560" s="55">
        <v>19</v>
      </c>
    </row>
    <row r="561" spans="1:17" ht="16.5" thickBot="1" x14ac:dyDescent="0.3">
      <c r="A561" s="58" t="s">
        <v>1811</v>
      </c>
      <c r="B561" s="47" t="s">
        <v>3393</v>
      </c>
      <c r="C561" s="47">
        <f>VLOOKUP(A561,'Updated Medical examination'!A560:J2895,2,FALSE)</f>
        <v>23.98</v>
      </c>
      <c r="D561" s="47">
        <f>VLOOKUP(A561,'Updated Medical examination'!A560:J2895,4,0)</f>
        <v>4.9000000000000004</v>
      </c>
      <c r="E561" s="47" t="str">
        <f>VLOOKUP(A561,'Updated Medical examination'!A560:J2895,6,0)</f>
        <v>No</v>
      </c>
      <c r="F561" s="47" t="str">
        <f>VLOOKUP(A561,'Updated Medical examination'!A560:J2895,7,0)</f>
        <v>No</v>
      </c>
      <c r="G561" s="47" t="str">
        <f>VLOOKUP(A561,'Updated Medical examination'!A560:J2895,8,0)</f>
        <v>No</v>
      </c>
      <c r="H561" s="47">
        <f>VLOOKUP(A561,'Updated Medical examination'!A560:J2895,9,0)</f>
        <v>0</v>
      </c>
      <c r="I561" s="47" t="str">
        <f>VLOOKUP(A561,'Updated Medical examination'!A560:J2895,10,0)</f>
        <v>No</v>
      </c>
      <c r="J561" s="47" t="str">
        <f>VLOOKUP(A561,'Updated Medical examination'!A560:J2895,3,0)</f>
        <v>Healthy Weight</v>
      </c>
      <c r="K561" s="47" t="str">
        <f>VLOOKUP(A561,'Updated Medical examination'!A560:J2895,5,0)</f>
        <v>Normal</v>
      </c>
      <c r="L561" s="54">
        <v>34516</v>
      </c>
      <c r="M561" s="59">
        <v>17663.14</v>
      </c>
      <c r="N561" s="55" t="s">
        <v>16</v>
      </c>
      <c r="O561" s="55" t="s">
        <v>12</v>
      </c>
      <c r="P561" s="55" t="s">
        <v>13</v>
      </c>
      <c r="Q561" s="55">
        <v>28</v>
      </c>
    </row>
    <row r="562" spans="1:17" ht="16.5" thickBot="1" x14ac:dyDescent="0.3">
      <c r="A562" s="58" t="s">
        <v>1810</v>
      </c>
      <c r="B562" s="47" t="s">
        <v>3395</v>
      </c>
      <c r="C562" s="47">
        <f>VLOOKUP(A562,'Updated Medical examination'!A561:J2896,2,FALSE)</f>
        <v>23.65</v>
      </c>
      <c r="D562" s="47">
        <f>VLOOKUP(A562,'Updated Medical examination'!A561:J2896,4,0)</f>
        <v>4.5</v>
      </c>
      <c r="E562" s="47" t="str">
        <f>VLOOKUP(A562,'Updated Medical examination'!A561:J2896,6,0)</f>
        <v>No</v>
      </c>
      <c r="F562" s="47" t="str">
        <f>VLOOKUP(A562,'Updated Medical examination'!A561:J2896,7,0)</f>
        <v>No</v>
      </c>
      <c r="G562" s="47" t="str">
        <f>VLOOKUP(A562,'Updated Medical examination'!A561:J2896,8,0)</f>
        <v>No</v>
      </c>
      <c r="H562" s="47">
        <f>VLOOKUP(A562,'Updated Medical examination'!A561:J2896,9,0)</f>
        <v>0</v>
      </c>
      <c r="I562" s="47" t="str">
        <f>VLOOKUP(A562,'Updated Medical examination'!A561:J2896,10,0)</f>
        <v>No</v>
      </c>
      <c r="J562" s="47" t="str">
        <f>VLOOKUP(A562,'Updated Medical examination'!A561:J2896,3,0)</f>
        <v>Healthy Weight</v>
      </c>
      <c r="K562" s="47" t="str">
        <f>VLOOKUP(A562,'Updated Medical examination'!A561:J2896,5,0)</f>
        <v>Normal</v>
      </c>
      <c r="L562" s="54">
        <v>33171</v>
      </c>
      <c r="M562" s="59">
        <v>17626.240000000002</v>
      </c>
      <c r="N562" s="55" t="s">
        <v>16</v>
      </c>
      <c r="O562" s="55" t="s">
        <v>12</v>
      </c>
      <c r="P562" s="55" t="s">
        <v>13</v>
      </c>
      <c r="Q562" s="55">
        <v>32</v>
      </c>
    </row>
    <row r="563" spans="1:17" ht="16.5" thickBot="1" x14ac:dyDescent="0.3">
      <c r="A563" s="58" t="s">
        <v>1809</v>
      </c>
      <c r="B563" s="47" t="s">
        <v>3397</v>
      </c>
      <c r="C563" s="47">
        <f>VLOOKUP(A563,'Updated Medical examination'!A562:J2897,2,FALSE)</f>
        <v>49.09</v>
      </c>
      <c r="D563" s="47">
        <f>VLOOKUP(A563,'Updated Medical examination'!A562:J2897,4,0)</f>
        <v>8.3800000000000008</v>
      </c>
      <c r="E563" s="47" t="str">
        <f>VLOOKUP(A563,'Updated Medical examination'!A562:J2897,6,0)</f>
        <v>Yes</v>
      </c>
      <c r="F563" s="47" t="str">
        <f>VLOOKUP(A563,'Updated Medical examination'!A562:J2897,7,0)</f>
        <v>No</v>
      </c>
      <c r="G563" s="47" t="str">
        <f>VLOOKUP(A563,'Updated Medical examination'!A562:J2897,8,0)</f>
        <v>No</v>
      </c>
      <c r="H563" s="47">
        <f>VLOOKUP(A563,'Updated Medical examination'!A562:J2897,9,0)</f>
        <v>2</v>
      </c>
      <c r="I563" s="47" t="str">
        <f>VLOOKUP(A563,'Updated Medical examination'!A562:J2897,10,0)</f>
        <v>No</v>
      </c>
      <c r="J563" s="47" t="str">
        <f>VLOOKUP(A563,'Updated Medical examination'!A562:J2897,3,0)</f>
        <v>Obesity</v>
      </c>
      <c r="K563" s="47" t="str">
        <f>VLOOKUP(A563,'Updated Medical examination'!A562:J2897,5,0)</f>
        <v>Above Diabetes</v>
      </c>
      <c r="L563" s="54">
        <v>25775</v>
      </c>
      <c r="M563" s="59">
        <v>17584.72</v>
      </c>
      <c r="N563" s="55" t="s">
        <v>16</v>
      </c>
      <c r="O563" s="55" t="s">
        <v>12</v>
      </c>
      <c r="P563" s="55" t="s">
        <v>23</v>
      </c>
      <c r="Q563" s="55">
        <v>52</v>
      </c>
    </row>
    <row r="564" spans="1:17" ht="16.5" thickBot="1" x14ac:dyDescent="0.3">
      <c r="A564" s="58" t="s">
        <v>1808</v>
      </c>
      <c r="B564" s="47" t="s">
        <v>3399</v>
      </c>
      <c r="C564" s="47">
        <f>VLOOKUP(A564,'Updated Medical examination'!A563:J2898,2,FALSE)</f>
        <v>28.024999999999999</v>
      </c>
      <c r="D564" s="47">
        <f>VLOOKUP(A564,'Updated Medical examination'!A563:J2898,4,0)</f>
        <v>7.03</v>
      </c>
      <c r="E564" s="47" t="str">
        <f>VLOOKUP(A564,'Updated Medical examination'!A563:J2898,6,0)</f>
        <v>No</v>
      </c>
      <c r="F564" s="47" t="str">
        <f>VLOOKUP(A564,'Updated Medical examination'!A563:J2898,7,0)</f>
        <v>No</v>
      </c>
      <c r="G564" s="47" t="str">
        <f>VLOOKUP(A564,'Updated Medical examination'!A563:J2898,8,0)</f>
        <v>No</v>
      </c>
      <c r="H564" s="47">
        <f>VLOOKUP(A564,'Updated Medical examination'!A563:J2898,9,0)</f>
        <v>0</v>
      </c>
      <c r="I564" s="47" t="str">
        <f>VLOOKUP(A564,'Updated Medical examination'!A563:J2898,10,0)</f>
        <v>Yes</v>
      </c>
      <c r="J564" s="47" t="str">
        <f>VLOOKUP(A564,'Updated Medical examination'!A563:J2898,3,0)</f>
        <v>Over Weight</v>
      </c>
      <c r="K564" s="47" t="str">
        <f>VLOOKUP(A564,'Updated Medical examination'!A563:J2898,5,0)</f>
        <v>Above Diabetes</v>
      </c>
      <c r="L564" s="54">
        <v>37493</v>
      </c>
      <c r="M564" s="59">
        <v>17560.38</v>
      </c>
      <c r="N564" s="55" t="s">
        <v>16</v>
      </c>
      <c r="O564" s="55" t="s">
        <v>16</v>
      </c>
      <c r="P564" s="55" t="s">
        <v>23</v>
      </c>
      <c r="Q564" s="55">
        <v>20</v>
      </c>
    </row>
    <row r="565" spans="1:17" ht="16.5" thickBot="1" x14ac:dyDescent="0.3">
      <c r="A565" s="58" t="s">
        <v>1807</v>
      </c>
      <c r="B565" s="47" t="s">
        <v>3401</v>
      </c>
      <c r="C565" s="47">
        <f>VLOOKUP(A565,'Updated Medical examination'!A564:J2899,2,FALSE)</f>
        <v>43.32</v>
      </c>
      <c r="D565" s="47">
        <f>VLOOKUP(A565,'Updated Medical examination'!A564:J2899,4,0)</f>
        <v>8.75</v>
      </c>
      <c r="E565" s="47" t="str">
        <f>VLOOKUP(A565,'Updated Medical examination'!A564:J2899,6,0)</f>
        <v>Yes</v>
      </c>
      <c r="F565" s="47" t="str">
        <f>VLOOKUP(A565,'Updated Medical examination'!A564:J2899,7,0)</f>
        <v>No</v>
      </c>
      <c r="G565" s="47" t="str">
        <f>VLOOKUP(A565,'Updated Medical examination'!A564:J2899,8,0)</f>
        <v>Yes</v>
      </c>
      <c r="H565" s="47">
        <f>VLOOKUP(A565,'Updated Medical examination'!A564:J2899,9,0)</f>
        <v>1</v>
      </c>
      <c r="I565" s="47" t="str">
        <f>VLOOKUP(A565,'Updated Medical examination'!A564:J2899,10,0)</f>
        <v>No</v>
      </c>
      <c r="J565" s="47" t="str">
        <f>VLOOKUP(A565,'Updated Medical examination'!A564:J2899,3,0)</f>
        <v>Obesity</v>
      </c>
      <c r="K565" s="47" t="str">
        <f>VLOOKUP(A565,'Updated Medical examination'!A564:J2899,5,0)</f>
        <v>Above Diabetes</v>
      </c>
      <c r="L565" s="54">
        <v>23331</v>
      </c>
      <c r="M565" s="59">
        <v>17556.88</v>
      </c>
      <c r="N565" s="55" t="s">
        <v>16</v>
      </c>
      <c r="O565" s="55" t="s">
        <v>11</v>
      </c>
      <c r="P565" s="55" t="s">
        <v>23</v>
      </c>
      <c r="Q565" s="55">
        <v>59</v>
      </c>
    </row>
    <row r="566" spans="1:17" ht="16.5" thickBot="1" x14ac:dyDescent="0.3">
      <c r="A566" s="58" t="s">
        <v>1806</v>
      </c>
      <c r="B566" s="47" t="s">
        <v>3347</v>
      </c>
      <c r="C566" s="47">
        <f>VLOOKUP(A566,'Updated Medical examination'!A565:J2900,2,FALSE)</f>
        <v>45.92</v>
      </c>
      <c r="D566" s="47">
        <f>VLOOKUP(A566,'Updated Medical examination'!A565:J2900,4,0)</f>
        <v>9.51</v>
      </c>
      <c r="E566" s="47" t="str">
        <f>VLOOKUP(A566,'Updated Medical examination'!A565:J2900,6,0)</f>
        <v>No</v>
      </c>
      <c r="F566" s="47" t="str">
        <f>VLOOKUP(A566,'Updated Medical examination'!A565:J2900,7,0)</f>
        <v>No</v>
      </c>
      <c r="G566" s="47" t="str">
        <f>VLOOKUP(A566,'Updated Medical examination'!A565:J2900,8,0)</f>
        <v>No</v>
      </c>
      <c r="H566" s="47">
        <f>VLOOKUP(A566,'Updated Medical examination'!A565:J2900,9,0)</f>
        <v>0</v>
      </c>
      <c r="I566" s="47" t="str">
        <f>VLOOKUP(A566,'Updated Medical examination'!A565:J2900,10,0)</f>
        <v>No</v>
      </c>
      <c r="J566" s="47" t="str">
        <f>VLOOKUP(A566,'Updated Medical examination'!A565:J2900,3,0)</f>
        <v>Obesity</v>
      </c>
      <c r="K566" s="47" t="str">
        <f>VLOOKUP(A566,'Updated Medical examination'!A565:J2900,5,0)</f>
        <v>Above Diabetes</v>
      </c>
      <c r="L566" s="54">
        <v>25031</v>
      </c>
      <c r="M566" s="59">
        <v>17507.47</v>
      </c>
      <c r="N566" s="55" t="s">
        <v>16</v>
      </c>
      <c r="O566" s="55" t="s">
        <v>16</v>
      </c>
      <c r="P566" s="55" t="s">
        <v>535</v>
      </c>
      <c r="Q566" s="55">
        <v>54</v>
      </c>
    </row>
    <row r="567" spans="1:17" ht="16.5" thickBot="1" x14ac:dyDescent="0.3">
      <c r="A567" s="58" t="s">
        <v>1805</v>
      </c>
      <c r="B567" s="47" t="s">
        <v>3404</v>
      </c>
      <c r="C567" s="47">
        <f>VLOOKUP(A567,'Updated Medical examination'!A566:J2901,2,FALSE)</f>
        <v>44.03</v>
      </c>
      <c r="D567" s="47">
        <f>VLOOKUP(A567,'Updated Medical examination'!A566:J2901,4,0)</f>
        <v>9.36</v>
      </c>
      <c r="E567" s="47" t="str">
        <f>VLOOKUP(A567,'Updated Medical examination'!A566:J2901,6,0)</f>
        <v>No</v>
      </c>
      <c r="F567" s="47" t="str">
        <f>VLOOKUP(A567,'Updated Medical examination'!A566:J2901,7,0)</f>
        <v>No</v>
      </c>
      <c r="G567" s="47" t="str">
        <f>VLOOKUP(A567,'Updated Medical examination'!A566:J2901,8,0)</f>
        <v>No</v>
      </c>
      <c r="H567" s="47">
        <f>VLOOKUP(A567,'Updated Medical examination'!A566:J2901,9,0)</f>
        <v>0</v>
      </c>
      <c r="I567" s="47" t="str">
        <f>VLOOKUP(A567,'Updated Medical examination'!A566:J2901,10,0)</f>
        <v>No</v>
      </c>
      <c r="J567" s="47" t="str">
        <f>VLOOKUP(A567,'Updated Medical examination'!A566:J2901,3,0)</f>
        <v>Obesity</v>
      </c>
      <c r="K567" s="47" t="str">
        <f>VLOOKUP(A567,'Updated Medical examination'!A566:J2901,5,0)</f>
        <v>Above Diabetes</v>
      </c>
      <c r="L567" s="54">
        <v>23909</v>
      </c>
      <c r="M567" s="59">
        <v>17505.650000000001</v>
      </c>
      <c r="N567" s="55" t="s">
        <v>16</v>
      </c>
      <c r="O567" s="55" t="s">
        <v>11</v>
      </c>
      <c r="P567" s="55" t="s">
        <v>249</v>
      </c>
      <c r="Q567" s="55">
        <v>57</v>
      </c>
    </row>
    <row r="568" spans="1:17" ht="16.5" thickBot="1" x14ac:dyDescent="0.3">
      <c r="A568" s="58" t="s">
        <v>1804</v>
      </c>
      <c r="B568" s="47" t="s">
        <v>3406</v>
      </c>
      <c r="C568" s="47">
        <f>VLOOKUP(A568,'Updated Medical examination'!A567:J2902,2,FALSE)</f>
        <v>24.6</v>
      </c>
      <c r="D568" s="47">
        <f>VLOOKUP(A568,'Updated Medical examination'!A567:J2902,4,0)</f>
        <v>4.8099999999999996</v>
      </c>
      <c r="E568" s="47" t="str">
        <f>VLOOKUP(A568,'Updated Medical examination'!A567:J2902,6,0)</f>
        <v>No</v>
      </c>
      <c r="F568" s="47" t="str">
        <f>VLOOKUP(A568,'Updated Medical examination'!A567:J2902,7,0)</f>
        <v>No</v>
      </c>
      <c r="G568" s="47" t="str">
        <f>VLOOKUP(A568,'Updated Medical examination'!A567:J2902,8,0)</f>
        <v>No</v>
      </c>
      <c r="H568" s="47">
        <f>VLOOKUP(A568,'Updated Medical examination'!A567:J2902,9,0)</f>
        <v>0</v>
      </c>
      <c r="I568" s="47" t="str">
        <f>VLOOKUP(A568,'Updated Medical examination'!A567:J2902,10,0)</f>
        <v>Yes</v>
      </c>
      <c r="J568" s="47" t="str">
        <f>VLOOKUP(A568,'Updated Medical examination'!A567:J2902,3,0)</f>
        <v>Healthy Weight</v>
      </c>
      <c r="K568" s="47" t="str">
        <f>VLOOKUP(A568,'Updated Medical examination'!A567:J2902,5,0)</f>
        <v>Normal</v>
      </c>
      <c r="L568" s="54">
        <v>33236</v>
      </c>
      <c r="M568" s="59">
        <v>17496.310000000001</v>
      </c>
      <c r="N568" s="55" t="s">
        <v>16</v>
      </c>
      <c r="O568" s="55" t="s">
        <v>11</v>
      </c>
      <c r="P568" s="55" t="s">
        <v>42</v>
      </c>
      <c r="Q568" s="55">
        <v>32</v>
      </c>
    </row>
    <row r="569" spans="1:17" ht="16.5" thickBot="1" x14ac:dyDescent="0.3">
      <c r="A569" s="58" t="s">
        <v>1803</v>
      </c>
      <c r="B569" s="47" t="s">
        <v>3408</v>
      </c>
      <c r="C569" s="47">
        <f>VLOOKUP(A569,'Updated Medical examination'!A568:J2903,2,FALSE)</f>
        <v>49.15</v>
      </c>
      <c r="D569" s="47">
        <f>VLOOKUP(A569,'Updated Medical examination'!A568:J2903,4,0)</f>
        <v>8.08</v>
      </c>
      <c r="E569" s="47" t="str">
        <f>VLOOKUP(A569,'Updated Medical examination'!A568:J2903,6,0)</f>
        <v>No</v>
      </c>
      <c r="F569" s="47" t="str">
        <f>VLOOKUP(A569,'Updated Medical examination'!A568:J2903,7,0)</f>
        <v>No</v>
      </c>
      <c r="G569" s="47" t="str">
        <f>VLOOKUP(A569,'Updated Medical examination'!A568:J2903,8,0)</f>
        <v>No</v>
      </c>
      <c r="H569" s="47">
        <f>VLOOKUP(A569,'Updated Medical examination'!A568:J2903,9,0)</f>
        <v>0</v>
      </c>
      <c r="I569" s="47" t="str">
        <f>VLOOKUP(A569,'Updated Medical examination'!A568:J2903,10,0)</f>
        <v>No</v>
      </c>
      <c r="J569" s="47" t="str">
        <f>VLOOKUP(A569,'Updated Medical examination'!A568:J2903,3,0)</f>
        <v>Obesity</v>
      </c>
      <c r="K569" s="47" t="str">
        <f>VLOOKUP(A569,'Updated Medical examination'!A568:J2903,5,0)</f>
        <v>Above Diabetes</v>
      </c>
      <c r="L569" s="54">
        <v>26092</v>
      </c>
      <c r="M569" s="59">
        <v>17479.53</v>
      </c>
      <c r="N569" s="55" t="s">
        <v>16</v>
      </c>
      <c r="O569" s="55" t="s">
        <v>16</v>
      </c>
      <c r="P569" s="55" t="s">
        <v>23</v>
      </c>
      <c r="Q569" s="55">
        <v>52</v>
      </c>
    </row>
    <row r="570" spans="1:17" ht="16.5" thickBot="1" x14ac:dyDescent="0.3">
      <c r="A570" s="58" t="s">
        <v>1802</v>
      </c>
      <c r="B570" s="47" t="s">
        <v>3410</v>
      </c>
      <c r="C570" s="47">
        <f>VLOOKUP(A570,'Updated Medical examination'!A569:J2904,2,FALSE)</f>
        <v>28.31</v>
      </c>
      <c r="D570" s="47">
        <f>VLOOKUP(A570,'Updated Medical examination'!A569:J2904,4,0)</f>
        <v>6.29</v>
      </c>
      <c r="E570" s="47" t="str">
        <f>VLOOKUP(A570,'Updated Medical examination'!A569:J2904,6,0)</f>
        <v>No</v>
      </c>
      <c r="F570" s="47" t="str">
        <f>VLOOKUP(A570,'Updated Medical examination'!A569:J2904,7,0)</f>
        <v>No</v>
      </c>
      <c r="G570" s="47" t="str">
        <f>VLOOKUP(A570,'Updated Medical examination'!A569:J2904,8,0)</f>
        <v>Yes</v>
      </c>
      <c r="H570" s="47">
        <f>VLOOKUP(A570,'Updated Medical examination'!A569:J2904,9,0)</f>
        <v>1</v>
      </c>
      <c r="I570" s="47" t="str">
        <f>VLOOKUP(A570,'Updated Medical examination'!A569:J2904,10,0)</f>
        <v>Yes</v>
      </c>
      <c r="J570" s="47" t="str">
        <f>VLOOKUP(A570,'Updated Medical examination'!A569:J2904,3,0)</f>
        <v>Over Weight</v>
      </c>
      <c r="K570" s="47" t="str">
        <f>VLOOKUP(A570,'Updated Medical examination'!A569:J2904,5,0)</f>
        <v>Prediabetes</v>
      </c>
      <c r="L570" s="54">
        <v>37927</v>
      </c>
      <c r="M570" s="59">
        <v>17468.98</v>
      </c>
      <c r="N570" s="55" t="s">
        <v>11</v>
      </c>
      <c r="O570" s="55" t="s">
        <v>16</v>
      </c>
      <c r="P570" s="55" t="s">
        <v>23</v>
      </c>
      <c r="Q570" s="55">
        <v>19</v>
      </c>
    </row>
    <row r="571" spans="1:17" ht="16.5" thickBot="1" x14ac:dyDescent="0.3">
      <c r="A571" s="58" t="s">
        <v>1801</v>
      </c>
      <c r="B571" s="47" t="s">
        <v>3412</v>
      </c>
      <c r="C571" s="47">
        <f>VLOOKUP(A571,'Updated Medical examination'!A570:J2905,2,FALSE)</f>
        <v>22.99</v>
      </c>
      <c r="D571" s="47">
        <f>VLOOKUP(A571,'Updated Medical examination'!A570:J2905,4,0)</f>
        <v>6.29</v>
      </c>
      <c r="E571" s="47" t="str">
        <f>VLOOKUP(A571,'Updated Medical examination'!A570:J2905,6,0)</f>
        <v>No</v>
      </c>
      <c r="F571" s="47" t="str">
        <f>VLOOKUP(A571,'Updated Medical examination'!A570:J2905,7,0)</f>
        <v>No</v>
      </c>
      <c r="G571" s="47" t="str">
        <f>VLOOKUP(A571,'Updated Medical examination'!A570:J2905,8,0)</f>
        <v>No</v>
      </c>
      <c r="H571" s="47">
        <f>VLOOKUP(A571,'Updated Medical examination'!A570:J2905,9,0)</f>
        <v>1</v>
      </c>
      <c r="I571" s="47" t="str">
        <f>VLOOKUP(A571,'Updated Medical examination'!A570:J2905,10,0)</f>
        <v>Yes</v>
      </c>
      <c r="J571" s="47" t="str">
        <f>VLOOKUP(A571,'Updated Medical examination'!A570:J2905,3,0)</f>
        <v>Healthy Weight</v>
      </c>
      <c r="K571" s="47" t="str">
        <f>VLOOKUP(A571,'Updated Medical examination'!A570:J2905,5,0)</f>
        <v>Prediabetes</v>
      </c>
      <c r="L571" s="54">
        <v>33895</v>
      </c>
      <c r="M571" s="59">
        <v>17361.77</v>
      </c>
      <c r="N571" s="55" t="s">
        <v>11</v>
      </c>
      <c r="O571" s="55" t="s">
        <v>16</v>
      </c>
      <c r="P571" s="55" t="s">
        <v>23</v>
      </c>
      <c r="Q571" s="55">
        <v>30</v>
      </c>
    </row>
    <row r="572" spans="1:17" ht="16.5" thickBot="1" x14ac:dyDescent="0.3">
      <c r="A572" s="58" t="s">
        <v>1800</v>
      </c>
      <c r="B572" s="47" t="s">
        <v>3414</v>
      </c>
      <c r="C572" s="47">
        <f>VLOOKUP(A572,'Updated Medical examination'!A571:J2906,2,FALSE)</f>
        <v>29.07</v>
      </c>
      <c r="D572" s="47">
        <f>VLOOKUP(A572,'Updated Medical examination'!A571:J2906,4,0)</f>
        <v>5.12</v>
      </c>
      <c r="E572" s="47" t="str">
        <f>VLOOKUP(A572,'Updated Medical examination'!A571:J2906,6,0)</f>
        <v>No</v>
      </c>
      <c r="F572" s="47" t="str">
        <f>VLOOKUP(A572,'Updated Medical examination'!A571:J2906,7,0)</f>
        <v>No</v>
      </c>
      <c r="G572" s="47" t="str">
        <f>VLOOKUP(A572,'Updated Medical examination'!A571:J2906,8,0)</f>
        <v>Yes</v>
      </c>
      <c r="H572" s="47">
        <f>VLOOKUP(A572,'Updated Medical examination'!A571:J2906,9,0)</f>
        <v>1</v>
      </c>
      <c r="I572" s="47" t="str">
        <f>VLOOKUP(A572,'Updated Medical examination'!A571:J2906,10,0)</f>
        <v>Yes</v>
      </c>
      <c r="J572" s="47" t="str">
        <f>VLOOKUP(A572,'Updated Medical examination'!A571:J2906,3,0)</f>
        <v>Over Weight</v>
      </c>
      <c r="K572" s="47" t="str">
        <f>VLOOKUP(A572,'Updated Medical examination'!A571:J2906,5,0)</f>
        <v>Normal</v>
      </c>
      <c r="L572" s="54">
        <v>37926</v>
      </c>
      <c r="M572" s="59">
        <v>17352.68</v>
      </c>
      <c r="N572" s="55" t="s">
        <v>11</v>
      </c>
      <c r="O572" s="55" t="s">
        <v>12</v>
      </c>
      <c r="P572" s="55" t="s">
        <v>23</v>
      </c>
      <c r="Q572" s="55">
        <v>19</v>
      </c>
    </row>
    <row r="573" spans="1:17" ht="16.5" thickBot="1" x14ac:dyDescent="0.3">
      <c r="A573" s="58" t="s">
        <v>1799</v>
      </c>
      <c r="B573" s="47" t="s">
        <v>2785</v>
      </c>
      <c r="C573" s="47">
        <f>VLOOKUP(A573,'Updated Medical examination'!A572:J2907,2,FALSE)</f>
        <v>42.02</v>
      </c>
      <c r="D573" s="47">
        <f>VLOOKUP(A573,'Updated Medical examination'!A572:J2907,4,0)</f>
        <v>9.9499999999999993</v>
      </c>
      <c r="E573" s="47" t="str">
        <f>VLOOKUP(A573,'Updated Medical examination'!A572:J2907,6,0)</f>
        <v>Yes</v>
      </c>
      <c r="F573" s="47" t="str">
        <f>VLOOKUP(A573,'Updated Medical examination'!A572:J2907,7,0)</f>
        <v>No</v>
      </c>
      <c r="G573" s="47" t="str">
        <f>VLOOKUP(A573,'Updated Medical examination'!A572:J2907,8,0)</f>
        <v>Yes</v>
      </c>
      <c r="H573" s="47">
        <f>VLOOKUP(A573,'Updated Medical examination'!A572:J2907,9,0)</f>
        <v>1</v>
      </c>
      <c r="I573" s="47" t="str">
        <f>VLOOKUP(A573,'Updated Medical examination'!A572:J2907,10,0)</f>
        <v>No</v>
      </c>
      <c r="J573" s="47" t="str">
        <f>VLOOKUP(A573,'Updated Medical examination'!A572:J2907,3,0)</f>
        <v>Obesity</v>
      </c>
      <c r="K573" s="47" t="str">
        <f>VLOOKUP(A573,'Updated Medical examination'!A572:J2907,5,0)</f>
        <v>Above Diabetes</v>
      </c>
      <c r="L573" s="54">
        <v>23204</v>
      </c>
      <c r="M573" s="59">
        <v>17337.580000000002</v>
      </c>
      <c r="N573" s="55" t="s">
        <v>11</v>
      </c>
      <c r="O573" s="55" t="s">
        <v>12</v>
      </c>
      <c r="P573" s="55" t="s">
        <v>249</v>
      </c>
      <c r="Q573" s="55">
        <v>59</v>
      </c>
    </row>
    <row r="574" spans="1:17" ht="16.5" thickBot="1" x14ac:dyDescent="0.3">
      <c r="A574" s="58" t="s">
        <v>1798</v>
      </c>
      <c r="B574" s="47" t="s">
        <v>3417</v>
      </c>
      <c r="C574" s="47">
        <f>VLOOKUP(A574,'Updated Medical examination'!A573:J2908,2,FALSE)</f>
        <v>49.07</v>
      </c>
      <c r="D574" s="47">
        <f>VLOOKUP(A574,'Updated Medical examination'!A573:J2908,4,0)</f>
        <v>9.08</v>
      </c>
      <c r="E574" s="47" t="str">
        <f>VLOOKUP(A574,'Updated Medical examination'!A573:J2908,6,0)</f>
        <v>Yes</v>
      </c>
      <c r="F574" s="47" t="str">
        <f>VLOOKUP(A574,'Updated Medical examination'!A573:J2908,7,0)</f>
        <v>No</v>
      </c>
      <c r="G574" s="47" t="str">
        <f>VLOOKUP(A574,'Updated Medical examination'!A573:J2908,8,0)</f>
        <v>No</v>
      </c>
      <c r="H574" s="47">
        <f>VLOOKUP(A574,'Updated Medical examination'!A573:J2908,9,0)</f>
        <v>1</v>
      </c>
      <c r="I574" s="47" t="str">
        <f>VLOOKUP(A574,'Updated Medical examination'!A573:J2908,10,0)</f>
        <v>No</v>
      </c>
      <c r="J574" s="47" t="str">
        <f>VLOOKUP(A574,'Updated Medical examination'!A573:J2908,3,0)</f>
        <v>Obesity</v>
      </c>
      <c r="K574" s="47" t="str">
        <f>VLOOKUP(A574,'Updated Medical examination'!A573:J2908,5,0)</f>
        <v>Above Diabetes</v>
      </c>
      <c r="L574" s="54">
        <v>27631</v>
      </c>
      <c r="M574" s="59">
        <v>17253.43</v>
      </c>
      <c r="N574" s="55" t="s">
        <v>11</v>
      </c>
      <c r="O574" s="55" t="s">
        <v>12</v>
      </c>
      <c r="P574" s="55" t="s">
        <v>535</v>
      </c>
      <c r="Q574" s="55">
        <v>47</v>
      </c>
    </row>
    <row r="575" spans="1:17" ht="16.5" thickBot="1" x14ac:dyDescent="0.3">
      <c r="A575" s="58" t="s">
        <v>1797</v>
      </c>
      <c r="B575" s="47" t="s">
        <v>3419</v>
      </c>
      <c r="C575" s="47">
        <f>VLOOKUP(A575,'Updated Medical examination'!A574:J2909,2,FALSE)</f>
        <v>19.8</v>
      </c>
      <c r="D575" s="47">
        <f>VLOOKUP(A575,'Updated Medical examination'!A574:J2909,4,0)</f>
        <v>4.82</v>
      </c>
      <c r="E575" s="47" t="str">
        <f>VLOOKUP(A575,'Updated Medical examination'!A574:J2909,6,0)</f>
        <v>No</v>
      </c>
      <c r="F575" s="47" t="str">
        <f>VLOOKUP(A575,'Updated Medical examination'!A574:J2909,7,0)</f>
        <v>No</v>
      </c>
      <c r="G575" s="47" t="str">
        <f>VLOOKUP(A575,'Updated Medical examination'!A574:J2909,8,0)</f>
        <v>No</v>
      </c>
      <c r="H575" s="47">
        <f>VLOOKUP(A575,'Updated Medical examination'!A574:J2909,9,0)</f>
        <v>0</v>
      </c>
      <c r="I575" s="47" t="str">
        <f>VLOOKUP(A575,'Updated Medical examination'!A574:J2909,10,0)</f>
        <v>Yes</v>
      </c>
      <c r="J575" s="47" t="str">
        <f>VLOOKUP(A575,'Updated Medical examination'!A574:J2909,3,0)</f>
        <v>Healthy Weight</v>
      </c>
      <c r="K575" s="47" t="str">
        <f>VLOOKUP(A575,'Updated Medical examination'!A574:J2909,5,0)</f>
        <v>Normal</v>
      </c>
      <c r="L575" s="54">
        <v>30246</v>
      </c>
      <c r="M575" s="59">
        <v>17179.52</v>
      </c>
      <c r="N575" s="55" t="s">
        <v>11</v>
      </c>
      <c r="O575" s="55" t="s">
        <v>16</v>
      </c>
      <c r="P575" s="55" t="s">
        <v>13</v>
      </c>
      <c r="Q575" s="55">
        <v>40</v>
      </c>
    </row>
    <row r="576" spans="1:17" ht="16.5" thickBot="1" x14ac:dyDescent="0.3">
      <c r="A576" s="58" t="s">
        <v>1796</v>
      </c>
      <c r="B576" s="47" t="s">
        <v>3421</v>
      </c>
      <c r="C576" s="47">
        <f>VLOOKUP(A576,'Updated Medical examination'!A575:J2910,2,FALSE)</f>
        <v>27.36</v>
      </c>
      <c r="D576" s="47">
        <f>VLOOKUP(A576,'Updated Medical examination'!A575:J2910,4,0)</f>
        <v>4.6500000000000004</v>
      </c>
      <c r="E576" s="47" t="str">
        <f>VLOOKUP(A576,'Updated Medical examination'!A575:J2910,6,0)</f>
        <v>No</v>
      </c>
      <c r="F576" s="47" t="str">
        <f>VLOOKUP(A576,'Updated Medical examination'!A575:J2910,7,0)</f>
        <v>yes</v>
      </c>
      <c r="G576" s="47" t="str">
        <f>VLOOKUP(A576,'Updated Medical examination'!A575:J2910,8,0)</f>
        <v>No</v>
      </c>
      <c r="H576" s="47">
        <f>VLOOKUP(A576,'Updated Medical examination'!A575:J2910,9,0)</f>
        <v>1</v>
      </c>
      <c r="I576" s="47" t="str">
        <f>VLOOKUP(A576,'Updated Medical examination'!A575:J2910,10,0)</f>
        <v>Yes</v>
      </c>
      <c r="J576" s="47" t="str">
        <f>VLOOKUP(A576,'Updated Medical examination'!A575:J2910,3,0)</f>
        <v>Over Weight</v>
      </c>
      <c r="K576" s="47" t="str">
        <f>VLOOKUP(A576,'Updated Medical examination'!A575:J2910,5,0)</f>
        <v>Normal</v>
      </c>
      <c r="L576" s="54">
        <v>38217</v>
      </c>
      <c r="M576" s="59">
        <v>17178.68</v>
      </c>
      <c r="N576" s="55" t="s">
        <v>11</v>
      </c>
      <c r="O576" s="55" t="s">
        <v>11</v>
      </c>
      <c r="P576" s="55" t="s">
        <v>166</v>
      </c>
      <c r="Q576" s="55">
        <v>18</v>
      </c>
    </row>
    <row r="577" spans="1:17" ht="16.5" thickBot="1" x14ac:dyDescent="0.3">
      <c r="A577" s="58" t="s">
        <v>1795</v>
      </c>
      <c r="B577" s="47" t="s">
        <v>3423</v>
      </c>
      <c r="C577" s="47">
        <f>VLOOKUP(A577,'Updated Medical examination'!A576:J2911,2,FALSE)</f>
        <v>42.95</v>
      </c>
      <c r="D577" s="47">
        <f>VLOOKUP(A577,'Updated Medical examination'!A576:J2911,4,0)</f>
        <v>5.16</v>
      </c>
      <c r="E577" s="47" t="str">
        <f>VLOOKUP(A577,'Updated Medical examination'!A576:J2911,6,0)</f>
        <v>Yes</v>
      </c>
      <c r="F577" s="47" t="str">
        <f>VLOOKUP(A577,'Updated Medical examination'!A576:J2911,7,0)</f>
        <v>No</v>
      </c>
      <c r="G577" s="47" t="str">
        <f>VLOOKUP(A577,'Updated Medical examination'!A576:J2911,8,0)</f>
        <v>No</v>
      </c>
      <c r="H577" s="47">
        <f>VLOOKUP(A577,'Updated Medical examination'!A576:J2911,9,0)</f>
        <v>1</v>
      </c>
      <c r="I577" s="47" t="str">
        <f>VLOOKUP(A577,'Updated Medical examination'!A576:J2911,10,0)</f>
        <v>No</v>
      </c>
      <c r="J577" s="47" t="str">
        <f>VLOOKUP(A577,'Updated Medical examination'!A576:J2911,3,0)</f>
        <v>Obesity</v>
      </c>
      <c r="K577" s="47" t="str">
        <f>VLOOKUP(A577,'Updated Medical examination'!A576:J2911,5,0)</f>
        <v>Normal</v>
      </c>
      <c r="L577" s="54">
        <v>23535</v>
      </c>
      <c r="M577" s="59">
        <v>17174.52</v>
      </c>
      <c r="N577" s="55" t="s">
        <v>11</v>
      </c>
      <c r="O577" s="55" t="s">
        <v>11</v>
      </c>
      <c r="P577" s="55" t="s">
        <v>23</v>
      </c>
      <c r="Q577" s="55">
        <v>59</v>
      </c>
    </row>
    <row r="578" spans="1:17" ht="16.5" thickBot="1" x14ac:dyDescent="0.3">
      <c r="A578" s="58" t="s">
        <v>1794</v>
      </c>
      <c r="B578" s="47" t="s">
        <v>2636</v>
      </c>
      <c r="C578" s="47">
        <f>VLOOKUP(A578,'Updated Medical examination'!A577:J2912,2,FALSE)</f>
        <v>42.66</v>
      </c>
      <c r="D578" s="47">
        <f>VLOOKUP(A578,'Updated Medical examination'!A577:J2912,4,0)</f>
        <v>10.44</v>
      </c>
      <c r="E578" s="47" t="str">
        <f>VLOOKUP(A578,'Updated Medical examination'!A577:J2912,6,0)</f>
        <v>No</v>
      </c>
      <c r="F578" s="47" t="str">
        <f>VLOOKUP(A578,'Updated Medical examination'!A577:J2912,7,0)</f>
        <v>No</v>
      </c>
      <c r="G578" s="47" t="str">
        <f>VLOOKUP(A578,'Updated Medical examination'!A577:J2912,8,0)</f>
        <v>No</v>
      </c>
      <c r="H578" s="47">
        <f>VLOOKUP(A578,'Updated Medical examination'!A577:J2912,9,0)</f>
        <v>0</v>
      </c>
      <c r="I578" s="47" t="str">
        <f>VLOOKUP(A578,'Updated Medical examination'!A577:J2912,10,0)</f>
        <v>No</v>
      </c>
      <c r="J578" s="47" t="str">
        <f>VLOOKUP(A578,'Updated Medical examination'!A577:J2912,3,0)</f>
        <v>Obesity</v>
      </c>
      <c r="K578" s="47" t="str">
        <f>VLOOKUP(A578,'Updated Medical examination'!A577:J2912,5,0)</f>
        <v>Above Diabetes</v>
      </c>
      <c r="L578" s="54">
        <v>24001</v>
      </c>
      <c r="M578" s="59">
        <v>17172.27</v>
      </c>
      <c r="N578" s="55" t="s">
        <v>11</v>
      </c>
      <c r="O578" s="55" t="s">
        <v>11</v>
      </c>
      <c r="P578" s="55" t="s">
        <v>535</v>
      </c>
      <c r="Q578" s="55">
        <v>57</v>
      </c>
    </row>
    <row r="579" spans="1:17" ht="16.5" thickBot="1" x14ac:dyDescent="0.3">
      <c r="A579" s="58" t="s">
        <v>1793</v>
      </c>
      <c r="B579" s="47" t="s">
        <v>3426</v>
      </c>
      <c r="C579" s="47">
        <f>VLOOKUP(A579,'Updated Medical examination'!A578:J2913,2,FALSE)</f>
        <v>33.630000000000003</v>
      </c>
      <c r="D579" s="47">
        <f>VLOOKUP(A579,'Updated Medical examination'!A578:J2913,4,0)</f>
        <v>5.69</v>
      </c>
      <c r="E579" s="47" t="str">
        <f>VLOOKUP(A579,'Updated Medical examination'!A578:J2913,6,0)</f>
        <v>No</v>
      </c>
      <c r="F579" s="47" t="str">
        <f>VLOOKUP(A579,'Updated Medical examination'!A578:J2913,7,0)</f>
        <v>No</v>
      </c>
      <c r="G579" s="47" t="str">
        <f>VLOOKUP(A579,'Updated Medical examination'!A578:J2913,8,0)</f>
        <v>No</v>
      </c>
      <c r="H579" s="47">
        <f>VLOOKUP(A579,'Updated Medical examination'!A578:J2913,9,0)</f>
        <v>1</v>
      </c>
      <c r="I579" s="47" t="str">
        <f>VLOOKUP(A579,'Updated Medical examination'!A578:J2913,10,0)</f>
        <v>No</v>
      </c>
      <c r="J579" s="47" t="str">
        <f>VLOOKUP(A579,'Updated Medical examination'!A578:J2913,3,0)</f>
        <v>Obesity</v>
      </c>
      <c r="K579" s="47" t="str">
        <f>VLOOKUP(A579,'Updated Medical examination'!A578:J2913,5,0)</f>
        <v>Normal</v>
      </c>
      <c r="L579" s="54">
        <v>35949</v>
      </c>
      <c r="M579" s="59">
        <v>17128.43</v>
      </c>
      <c r="N579" s="55" t="s">
        <v>11</v>
      </c>
      <c r="O579" s="55" t="s">
        <v>12</v>
      </c>
      <c r="P579" s="55" t="s">
        <v>168</v>
      </c>
      <c r="Q579" s="55">
        <v>25</v>
      </c>
    </row>
    <row r="580" spans="1:17" ht="16.5" thickBot="1" x14ac:dyDescent="0.3">
      <c r="A580" s="58" t="s">
        <v>1792</v>
      </c>
      <c r="B580" s="47" t="s">
        <v>3428</v>
      </c>
      <c r="C580" s="47">
        <f>VLOOKUP(A580,'Updated Medical examination'!A579:J2914,2,FALSE)</f>
        <v>26.84</v>
      </c>
      <c r="D580" s="47">
        <f>VLOOKUP(A580,'Updated Medical examination'!A579:J2914,4,0)</f>
        <v>6.5</v>
      </c>
      <c r="E580" s="47" t="str">
        <f>VLOOKUP(A580,'Updated Medical examination'!A579:J2914,6,0)</f>
        <v>No</v>
      </c>
      <c r="F580" s="47" t="str">
        <f>VLOOKUP(A580,'Updated Medical examination'!A579:J2914,7,0)</f>
        <v>No</v>
      </c>
      <c r="G580" s="47" t="str">
        <f>VLOOKUP(A580,'Updated Medical examination'!A579:J2914,8,0)</f>
        <v>No</v>
      </c>
      <c r="H580" s="47">
        <f>VLOOKUP(A580,'Updated Medical examination'!A579:J2914,9,0)</f>
        <v>0</v>
      </c>
      <c r="I580" s="47" t="str">
        <f>VLOOKUP(A580,'Updated Medical examination'!A579:J2914,10,0)</f>
        <v>Yes</v>
      </c>
      <c r="J580" s="47" t="str">
        <f>VLOOKUP(A580,'Updated Medical examination'!A579:J2914,3,0)</f>
        <v>Over Weight</v>
      </c>
      <c r="K580" s="47" t="str">
        <f>VLOOKUP(A580,'Updated Medical examination'!A579:J2914,5,0)</f>
        <v>Above Diabetes</v>
      </c>
      <c r="L580" s="54">
        <v>37435</v>
      </c>
      <c r="M580" s="59">
        <v>17085.27</v>
      </c>
      <c r="N580" s="55" t="s">
        <v>11</v>
      </c>
      <c r="O580" s="55" t="s">
        <v>12</v>
      </c>
      <c r="P580" s="55" t="s">
        <v>13</v>
      </c>
      <c r="Q580" s="55">
        <v>20</v>
      </c>
    </row>
    <row r="581" spans="1:17" ht="16.5" thickBot="1" x14ac:dyDescent="0.3">
      <c r="A581" s="58" t="s">
        <v>1791</v>
      </c>
      <c r="B581" s="47" t="s">
        <v>3430</v>
      </c>
      <c r="C581" s="47">
        <f>VLOOKUP(A581,'Updated Medical examination'!A580:J2915,2,FALSE)</f>
        <v>28.3</v>
      </c>
      <c r="D581" s="47">
        <f>VLOOKUP(A581,'Updated Medical examination'!A580:J2915,4,0)</f>
        <v>5.73</v>
      </c>
      <c r="E581" s="47" t="str">
        <f>VLOOKUP(A581,'Updated Medical examination'!A580:J2915,6,0)</f>
        <v>No</v>
      </c>
      <c r="F581" s="47" t="str">
        <f>VLOOKUP(A581,'Updated Medical examination'!A580:J2915,7,0)</f>
        <v>No</v>
      </c>
      <c r="G581" s="47" t="str">
        <f>VLOOKUP(A581,'Updated Medical examination'!A580:J2915,8,0)</f>
        <v>Yes</v>
      </c>
      <c r="H581" s="47">
        <f>VLOOKUP(A581,'Updated Medical examination'!A580:J2915,9,0)</f>
        <v>1</v>
      </c>
      <c r="I581" s="47" t="str">
        <f>VLOOKUP(A581,'Updated Medical examination'!A580:J2915,10,0)</f>
        <v>Yes</v>
      </c>
      <c r="J581" s="47" t="str">
        <f>VLOOKUP(A581,'Updated Medical examination'!A580:J2915,3,0)</f>
        <v>Over Weight</v>
      </c>
      <c r="K581" s="47" t="str">
        <f>VLOOKUP(A581,'Updated Medical examination'!A580:J2915,5,0)</f>
        <v>Prediabetes</v>
      </c>
      <c r="L581" s="54">
        <v>37981</v>
      </c>
      <c r="M581" s="59">
        <v>17081.080000000002</v>
      </c>
      <c r="N581" s="55" t="s">
        <v>11</v>
      </c>
      <c r="O581" s="55" t="s">
        <v>11</v>
      </c>
      <c r="P581" s="55" t="s">
        <v>42</v>
      </c>
      <c r="Q581" s="55">
        <v>19</v>
      </c>
    </row>
    <row r="582" spans="1:17" ht="16.5" thickBot="1" x14ac:dyDescent="0.3">
      <c r="A582" s="58" t="s">
        <v>1790</v>
      </c>
      <c r="B582" s="47" t="s">
        <v>3432</v>
      </c>
      <c r="C582" s="47">
        <f>VLOOKUP(A582,'Updated Medical examination'!A581:J2916,2,FALSE)</f>
        <v>27.06</v>
      </c>
      <c r="D582" s="47">
        <f>VLOOKUP(A582,'Updated Medical examination'!A581:J2916,4,0)</f>
        <v>5.74</v>
      </c>
      <c r="E582" s="47" t="str">
        <f>VLOOKUP(A582,'Updated Medical examination'!A581:J2916,6,0)</f>
        <v>Yes</v>
      </c>
      <c r="F582" s="47" t="str">
        <f>VLOOKUP(A582,'Updated Medical examination'!A581:J2916,7,0)</f>
        <v>No</v>
      </c>
      <c r="G582" s="47" t="str">
        <f>VLOOKUP(A582,'Updated Medical examination'!A581:J2916,8,0)</f>
        <v>No</v>
      </c>
      <c r="H582" s="47">
        <f>VLOOKUP(A582,'Updated Medical examination'!A581:J2916,9,0)</f>
        <v>0</v>
      </c>
      <c r="I582" s="47" t="str">
        <f>VLOOKUP(A582,'Updated Medical examination'!A581:J2916,10,0)</f>
        <v>Yes</v>
      </c>
      <c r="J582" s="47" t="str">
        <f>VLOOKUP(A582,'Updated Medical examination'!A581:J2916,3,0)</f>
        <v>Over Weight</v>
      </c>
      <c r="K582" s="47" t="str">
        <f>VLOOKUP(A582,'Updated Medical examination'!A581:J2916,5,0)</f>
        <v>Prediabetes</v>
      </c>
      <c r="L582" s="54">
        <v>35226</v>
      </c>
      <c r="M582" s="59">
        <v>17043.34</v>
      </c>
      <c r="N582" s="55" t="s">
        <v>11</v>
      </c>
      <c r="O582" s="55" t="s">
        <v>12</v>
      </c>
      <c r="P582" s="55" t="s">
        <v>13</v>
      </c>
      <c r="Q582" s="55">
        <v>26</v>
      </c>
    </row>
    <row r="583" spans="1:17" ht="16.5" thickBot="1" x14ac:dyDescent="0.3">
      <c r="A583" s="58" t="s">
        <v>1789</v>
      </c>
      <c r="B583" s="47" t="s">
        <v>2405</v>
      </c>
      <c r="C583" s="47">
        <f>VLOOKUP(A583,'Updated Medical examination'!A582:J2917,2,FALSE)</f>
        <v>47.13</v>
      </c>
      <c r="D583" s="47">
        <f>VLOOKUP(A583,'Updated Medical examination'!A582:J2917,4,0)</f>
        <v>8.6999999999999993</v>
      </c>
      <c r="E583" s="47" t="str">
        <f>VLOOKUP(A583,'Updated Medical examination'!A582:J2917,6,0)</f>
        <v>No</v>
      </c>
      <c r="F583" s="47" t="str">
        <f>VLOOKUP(A583,'Updated Medical examination'!A582:J2917,7,0)</f>
        <v>No</v>
      </c>
      <c r="G583" s="47" t="str">
        <f>VLOOKUP(A583,'Updated Medical examination'!A582:J2917,8,0)</f>
        <v>No</v>
      </c>
      <c r="H583" s="47">
        <f>VLOOKUP(A583,'Updated Medical examination'!A582:J2917,9,0)</f>
        <v>0</v>
      </c>
      <c r="I583" s="47" t="str">
        <f>VLOOKUP(A583,'Updated Medical examination'!A582:J2917,10,0)</f>
        <v>No</v>
      </c>
      <c r="J583" s="47" t="str">
        <f>VLOOKUP(A583,'Updated Medical examination'!A582:J2917,3,0)</f>
        <v>Obesity</v>
      </c>
      <c r="K583" s="47" t="str">
        <f>VLOOKUP(A583,'Updated Medical examination'!A582:J2917,5,0)</f>
        <v>Above Diabetes</v>
      </c>
      <c r="L583" s="54">
        <v>26167</v>
      </c>
      <c r="M583" s="59">
        <v>17016.009999999998</v>
      </c>
      <c r="N583" s="55" t="s">
        <v>11</v>
      </c>
      <c r="O583" s="55" t="s">
        <v>11</v>
      </c>
      <c r="P583" s="55" t="s">
        <v>249</v>
      </c>
      <c r="Q583" s="55">
        <v>51</v>
      </c>
    </row>
    <row r="584" spans="1:17" ht="16.5" thickBot="1" x14ac:dyDescent="0.3">
      <c r="A584" s="58" t="s">
        <v>1788</v>
      </c>
      <c r="B584" s="47" t="s">
        <v>3435</v>
      </c>
      <c r="C584" s="47">
        <f>VLOOKUP(A584,'Updated Medical examination'!A583:J2918,2,FALSE)</f>
        <v>51.72</v>
      </c>
      <c r="D584" s="47">
        <f>VLOOKUP(A584,'Updated Medical examination'!A583:J2918,4,0)</f>
        <v>5.09</v>
      </c>
      <c r="E584" s="47" t="str">
        <f>VLOOKUP(A584,'Updated Medical examination'!A583:J2918,6,0)</f>
        <v>No</v>
      </c>
      <c r="F584" s="47" t="str">
        <f>VLOOKUP(A584,'Updated Medical examination'!A583:J2918,7,0)</f>
        <v>No</v>
      </c>
      <c r="G584" s="47" t="str">
        <f>VLOOKUP(A584,'Updated Medical examination'!A583:J2918,8,0)</f>
        <v>No</v>
      </c>
      <c r="H584" s="47">
        <f>VLOOKUP(A584,'Updated Medical examination'!A583:J2918,9,0)</f>
        <v>0</v>
      </c>
      <c r="I584" s="47" t="str">
        <f>VLOOKUP(A584,'Updated Medical examination'!A583:J2918,10,0)</f>
        <v>No</v>
      </c>
      <c r="J584" s="47" t="str">
        <f>VLOOKUP(A584,'Updated Medical examination'!A583:J2918,3,0)</f>
        <v>Obesity</v>
      </c>
      <c r="K584" s="47" t="str">
        <f>VLOOKUP(A584,'Updated Medical examination'!A583:J2918,5,0)</f>
        <v>Normal</v>
      </c>
      <c r="L584" s="54">
        <v>29418</v>
      </c>
      <c r="M584" s="59">
        <v>16990.55</v>
      </c>
      <c r="N584" s="55" t="s">
        <v>11</v>
      </c>
      <c r="O584" s="55" t="s">
        <v>12</v>
      </c>
      <c r="P584" s="55" t="s">
        <v>23</v>
      </c>
      <c r="Q584" s="55">
        <v>42</v>
      </c>
    </row>
    <row r="585" spans="1:17" ht="16.5" thickBot="1" x14ac:dyDescent="0.3">
      <c r="A585" s="58" t="s">
        <v>1787</v>
      </c>
      <c r="B585" s="47" t="s">
        <v>3156</v>
      </c>
      <c r="C585" s="47">
        <f>VLOOKUP(A585,'Updated Medical examination'!A584:J2919,2,FALSE)</f>
        <v>48.59</v>
      </c>
      <c r="D585" s="47">
        <f>VLOOKUP(A585,'Updated Medical examination'!A584:J2919,4,0)</f>
        <v>5.57</v>
      </c>
      <c r="E585" s="47" t="str">
        <f>VLOOKUP(A585,'Updated Medical examination'!A584:J2919,6,0)</f>
        <v>No</v>
      </c>
      <c r="F585" s="47" t="str">
        <f>VLOOKUP(A585,'Updated Medical examination'!A584:J2919,7,0)</f>
        <v>No</v>
      </c>
      <c r="G585" s="47" t="str">
        <f>VLOOKUP(A585,'Updated Medical examination'!A584:J2919,8,0)</f>
        <v>No</v>
      </c>
      <c r="H585" s="47">
        <f>VLOOKUP(A585,'Updated Medical examination'!A584:J2919,9,0)</f>
        <v>0</v>
      </c>
      <c r="I585" s="47" t="str">
        <f>VLOOKUP(A585,'Updated Medical examination'!A584:J2919,10,0)</f>
        <v>No</v>
      </c>
      <c r="J585" s="47" t="str">
        <f>VLOOKUP(A585,'Updated Medical examination'!A584:J2919,3,0)</f>
        <v>Obesity</v>
      </c>
      <c r="K585" s="47" t="str">
        <f>VLOOKUP(A585,'Updated Medical examination'!A584:J2919,5,0)</f>
        <v>Normal</v>
      </c>
      <c r="L585" s="54">
        <v>28362</v>
      </c>
      <c r="M585" s="59">
        <v>16921.09</v>
      </c>
      <c r="N585" s="55" t="s">
        <v>11</v>
      </c>
      <c r="O585" s="55" t="s">
        <v>12</v>
      </c>
      <c r="P585" s="55" t="s">
        <v>249</v>
      </c>
      <c r="Q585" s="55">
        <v>45</v>
      </c>
    </row>
    <row r="586" spans="1:17" ht="16.5" thickBot="1" x14ac:dyDescent="0.3">
      <c r="A586" s="58" t="s">
        <v>1786</v>
      </c>
      <c r="B586" s="47" t="s">
        <v>3438</v>
      </c>
      <c r="C586" s="47">
        <f>VLOOKUP(A586,'Updated Medical examination'!A585:J2920,2,FALSE)</f>
        <v>45.18</v>
      </c>
      <c r="D586" s="47">
        <f>VLOOKUP(A586,'Updated Medical examination'!A585:J2920,4,0)</f>
        <v>10.87</v>
      </c>
      <c r="E586" s="47" t="str">
        <f>VLOOKUP(A586,'Updated Medical examination'!A585:J2920,6,0)</f>
        <v>No</v>
      </c>
      <c r="F586" s="47" t="str">
        <f>VLOOKUP(A586,'Updated Medical examination'!A585:J2920,7,0)</f>
        <v>No</v>
      </c>
      <c r="G586" s="47" t="str">
        <f>VLOOKUP(A586,'Updated Medical examination'!A585:J2920,8,0)</f>
        <v>No</v>
      </c>
      <c r="H586" s="47">
        <f>VLOOKUP(A586,'Updated Medical examination'!A585:J2920,9,0)</f>
        <v>0</v>
      </c>
      <c r="I586" s="47" t="str">
        <f>VLOOKUP(A586,'Updated Medical examination'!A585:J2920,10,0)</f>
        <v>No</v>
      </c>
      <c r="J586" s="47" t="str">
        <f>VLOOKUP(A586,'Updated Medical examination'!A585:J2920,3,0)</f>
        <v>Obesity</v>
      </c>
      <c r="K586" s="47" t="str">
        <f>VLOOKUP(A586,'Updated Medical examination'!A585:J2920,5,0)</f>
        <v>Above Diabetes</v>
      </c>
      <c r="L586" s="54">
        <v>25132</v>
      </c>
      <c r="M586" s="59">
        <v>16903.5</v>
      </c>
      <c r="N586" s="55" t="s">
        <v>11</v>
      </c>
      <c r="O586" s="55" t="s">
        <v>12</v>
      </c>
      <c r="P586" s="55" t="s">
        <v>23</v>
      </c>
      <c r="Q586" s="55">
        <v>54</v>
      </c>
    </row>
    <row r="587" spans="1:17" ht="16.5" thickBot="1" x14ac:dyDescent="0.3">
      <c r="A587" s="58" t="s">
        <v>1785</v>
      </c>
      <c r="B587" s="47" t="s">
        <v>3072</v>
      </c>
      <c r="C587" s="47">
        <f>VLOOKUP(A587,'Updated Medical examination'!A586:J2921,2,FALSE)</f>
        <v>27.9</v>
      </c>
      <c r="D587" s="47">
        <f>VLOOKUP(A587,'Updated Medical examination'!A586:J2921,4,0)</f>
        <v>6.02</v>
      </c>
      <c r="E587" s="47" t="str">
        <f>VLOOKUP(A587,'Updated Medical examination'!A586:J2921,6,0)</f>
        <v>No</v>
      </c>
      <c r="F587" s="47" t="str">
        <f>VLOOKUP(A587,'Updated Medical examination'!A586:J2921,7,0)</f>
        <v>No</v>
      </c>
      <c r="G587" s="47" t="str">
        <f>VLOOKUP(A587,'Updated Medical examination'!A586:J2921,8,0)</f>
        <v>Yes</v>
      </c>
      <c r="H587" s="47">
        <f>VLOOKUP(A587,'Updated Medical examination'!A586:J2921,9,0)</f>
        <v>1</v>
      </c>
      <c r="I587" s="47" t="str">
        <f>VLOOKUP(A587,'Updated Medical examination'!A586:J2921,10,0)</f>
        <v>Yes</v>
      </c>
      <c r="J587" s="47" t="str">
        <f>VLOOKUP(A587,'Updated Medical examination'!A586:J2921,3,0)</f>
        <v>Over Weight</v>
      </c>
      <c r="K587" s="47" t="str">
        <f>VLOOKUP(A587,'Updated Medical examination'!A586:J2921,5,0)</f>
        <v>Prediabetes</v>
      </c>
      <c r="L587" s="54">
        <v>37874</v>
      </c>
      <c r="M587" s="59">
        <v>16884.919999999998</v>
      </c>
      <c r="N587" s="55" t="s">
        <v>11</v>
      </c>
      <c r="O587" s="55" t="s">
        <v>11</v>
      </c>
      <c r="P587" s="55" t="s">
        <v>42</v>
      </c>
      <c r="Q587" s="55">
        <v>19</v>
      </c>
    </row>
    <row r="588" spans="1:17" ht="16.5" thickBot="1" x14ac:dyDescent="0.3">
      <c r="A588" s="58" t="s">
        <v>1784</v>
      </c>
      <c r="B588" s="47" t="s">
        <v>3441</v>
      </c>
      <c r="C588" s="47">
        <f>VLOOKUP(A588,'Updated Medical examination'!A587:J2922,2,FALSE)</f>
        <v>51.33</v>
      </c>
      <c r="D588" s="47">
        <f>VLOOKUP(A588,'Updated Medical examination'!A587:J2922,4,0)</f>
        <v>7</v>
      </c>
      <c r="E588" s="47" t="str">
        <f>VLOOKUP(A588,'Updated Medical examination'!A587:J2922,6,0)</f>
        <v>No</v>
      </c>
      <c r="F588" s="47" t="str">
        <f>VLOOKUP(A588,'Updated Medical examination'!A587:J2922,7,0)</f>
        <v>No</v>
      </c>
      <c r="G588" s="47" t="str">
        <f>VLOOKUP(A588,'Updated Medical examination'!A587:J2922,8,0)</f>
        <v>No</v>
      </c>
      <c r="H588" s="47">
        <f>VLOOKUP(A588,'Updated Medical examination'!A587:J2922,9,0)</f>
        <v>0</v>
      </c>
      <c r="I588" s="47" t="str">
        <f>VLOOKUP(A588,'Updated Medical examination'!A587:J2922,10,0)</f>
        <v>No</v>
      </c>
      <c r="J588" s="47" t="str">
        <f>VLOOKUP(A588,'Updated Medical examination'!A587:J2922,3,0)</f>
        <v>Obesity</v>
      </c>
      <c r="K588" s="47" t="str">
        <f>VLOOKUP(A588,'Updated Medical examination'!A587:J2922,5,0)</f>
        <v>Above Diabetes</v>
      </c>
      <c r="L588" s="54">
        <v>27249</v>
      </c>
      <c r="M588" s="59">
        <v>16841.32</v>
      </c>
      <c r="N588" s="55" t="s">
        <v>11</v>
      </c>
      <c r="O588" s="55" t="s">
        <v>12</v>
      </c>
      <c r="P588" s="55" t="s">
        <v>42</v>
      </c>
      <c r="Q588" s="55">
        <v>48</v>
      </c>
    </row>
    <row r="589" spans="1:17" ht="16.5" thickBot="1" x14ac:dyDescent="0.3">
      <c r="A589" s="58" t="s">
        <v>1783</v>
      </c>
      <c r="B589" s="47" t="s">
        <v>3443</v>
      </c>
      <c r="C589" s="47">
        <f>VLOOKUP(A589,'Updated Medical examination'!A588:J2923,2,FALSE)</f>
        <v>30.59</v>
      </c>
      <c r="D589" s="47">
        <f>VLOOKUP(A589,'Updated Medical examination'!A588:J2923,4,0)</f>
        <v>5.56</v>
      </c>
      <c r="E589" s="47" t="str">
        <f>VLOOKUP(A589,'Updated Medical examination'!A588:J2923,6,0)</f>
        <v>Yes</v>
      </c>
      <c r="F589" s="47" t="str">
        <f>VLOOKUP(A589,'Updated Medical examination'!A588:J2923,7,0)</f>
        <v>No</v>
      </c>
      <c r="G589" s="47" t="str">
        <f>VLOOKUP(A589,'Updated Medical examination'!A588:J2923,8,0)</f>
        <v>No</v>
      </c>
      <c r="H589" s="47">
        <f>VLOOKUP(A589,'Updated Medical examination'!A588:J2923,9,0)</f>
        <v>1</v>
      </c>
      <c r="I589" s="47" t="str">
        <f>VLOOKUP(A589,'Updated Medical examination'!A588:J2923,10,0)</f>
        <v>No</v>
      </c>
      <c r="J589" s="47" t="str">
        <f>VLOOKUP(A589,'Updated Medical examination'!A588:J2923,3,0)</f>
        <v>Obesity</v>
      </c>
      <c r="K589" s="47" t="str">
        <f>VLOOKUP(A589,'Updated Medical examination'!A588:J2923,5,0)</f>
        <v>Normal</v>
      </c>
      <c r="L589" s="54">
        <v>34991</v>
      </c>
      <c r="M589" s="59">
        <v>16796.41</v>
      </c>
      <c r="N589" s="55" t="s">
        <v>11</v>
      </c>
      <c r="O589" s="55" t="s">
        <v>12</v>
      </c>
      <c r="P589" s="55" t="s">
        <v>247</v>
      </c>
      <c r="Q589" s="55">
        <v>27</v>
      </c>
    </row>
    <row r="590" spans="1:17" ht="16.5" thickBot="1" x14ac:dyDescent="0.3">
      <c r="A590" s="58" t="s">
        <v>1782</v>
      </c>
      <c r="B590" s="47" t="s">
        <v>3444</v>
      </c>
      <c r="C590" s="47">
        <f>VLOOKUP(A590,'Updated Medical examination'!A589:J2924,2,FALSE)</f>
        <v>39.229999999999997</v>
      </c>
      <c r="D590" s="47">
        <f>VLOOKUP(A590,'Updated Medical examination'!A589:J2924,4,0)</f>
        <v>8.4499999999999993</v>
      </c>
      <c r="E590" s="47" t="str">
        <f>VLOOKUP(A590,'Updated Medical examination'!A589:J2924,6,0)</f>
        <v>No</v>
      </c>
      <c r="F590" s="47" t="str">
        <f>VLOOKUP(A590,'Updated Medical examination'!A589:J2924,7,0)</f>
        <v>No</v>
      </c>
      <c r="G590" s="47" t="str">
        <f>VLOOKUP(A590,'Updated Medical examination'!A589:J2924,8,0)</f>
        <v>No</v>
      </c>
      <c r="H590" s="47">
        <f>VLOOKUP(A590,'Updated Medical examination'!A589:J2924,9,0)</f>
        <v>0</v>
      </c>
      <c r="I590" s="47" t="str">
        <f>VLOOKUP(A590,'Updated Medical examination'!A589:J2924,10,0)</f>
        <v>No</v>
      </c>
      <c r="J590" s="47" t="str">
        <f>VLOOKUP(A590,'Updated Medical examination'!A589:J2924,3,0)</f>
        <v>Obesity</v>
      </c>
      <c r="K590" s="47" t="str">
        <f>VLOOKUP(A590,'Updated Medical examination'!A589:J2924,5,0)</f>
        <v>Above Diabetes</v>
      </c>
      <c r="L590" s="54">
        <v>22856</v>
      </c>
      <c r="M590" s="59">
        <v>16779.400000000001</v>
      </c>
      <c r="N590" s="55" t="s">
        <v>11</v>
      </c>
      <c r="O590" s="55" t="s">
        <v>11</v>
      </c>
      <c r="P590" s="55" t="s">
        <v>535</v>
      </c>
      <c r="Q590" s="55">
        <v>60</v>
      </c>
    </row>
    <row r="591" spans="1:17" ht="16.5" thickBot="1" x14ac:dyDescent="0.3">
      <c r="A591" s="58" t="s">
        <v>1781</v>
      </c>
      <c r="B591" s="47" t="s">
        <v>3446</v>
      </c>
      <c r="C591" s="47">
        <f>VLOOKUP(A591,'Updated Medical examination'!A590:J2925,2,FALSE)</f>
        <v>19.094999999999999</v>
      </c>
      <c r="D591" s="47">
        <f>VLOOKUP(A591,'Updated Medical examination'!A590:J2925,4,0)</f>
        <v>6.19</v>
      </c>
      <c r="E591" s="47" t="str">
        <f>VLOOKUP(A591,'Updated Medical examination'!A590:J2925,6,0)</f>
        <v>No</v>
      </c>
      <c r="F591" s="47" t="str">
        <f>VLOOKUP(A591,'Updated Medical examination'!A590:J2925,7,0)</f>
        <v>No</v>
      </c>
      <c r="G591" s="47" t="str">
        <f>VLOOKUP(A591,'Updated Medical examination'!A590:J2925,8,0)</f>
        <v>No</v>
      </c>
      <c r="H591" s="47">
        <f>VLOOKUP(A591,'Updated Medical examination'!A590:J2925,9,0)</f>
        <v>0</v>
      </c>
      <c r="I591" s="47" t="str">
        <f>VLOOKUP(A591,'Updated Medical examination'!A590:J2925,10,0)</f>
        <v>Yes</v>
      </c>
      <c r="J591" s="47" t="str">
        <f>VLOOKUP(A591,'Updated Medical examination'!A590:J2925,3,0)</f>
        <v>Healthy Weight</v>
      </c>
      <c r="K591" s="47" t="str">
        <f>VLOOKUP(A591,'Updated Medical examination'!A590:J2925,5,0)</f>
        <v>Prediabetes</v>
      </c>
      <c r="L591" s="54">
        <v>32774</v>
      </c>
      <c r="M591" s="59">
        <v>16776.3</v>
      </c>
      <c r="N591" s="55" t="s">
        <v>11</v>
      </c>
      <c r="O591" s="55" t="s">
        <v>11</v>
      </c>
      <c r="P591" s="55" t="s">
        <v>247</v>
      </c>
      <c r="Q591" s="55">
        <v>33</v>
      </c>
    </row>
    <row r="592" spans="1:17" ht="16.5" thickBot="1" x14ac:dyDescent="0.3">
      <c r="A592" s="58" t="s">
        <v>1780</v>
      </c>
      <c r="B592" s="47" t="s">
        <v>2889</v>
      </c>
      <c r="C592" s="47">
        <f>VLOOKUP(A592,'Updated Medical examination'!A591:J2926,2,FALSE)</f>
        <v>49.72</v>
      </c>
      <c r="D592" s="47">
        <f>VLOOKUP(A592,'Updated Medical examination'!A591:J2926,4,0)</f>
        <v>7.71</v>
      </c>
      <c r="E592" s="47" t="str">
        <f>VLOOKUP(A592,'Updated Medical examination'!A591:J2926,6,0)</f>
        <v>No</v>
      </c>
      <c r="F592" s="47" t="str">
        <f>VLOOKUP(A592,'Updated Medical examination'!A591:J2926,7,0)</f>
        <v>No</v>
      </c>
      <c r="G592" s="47" t="str">
        <f>VLOOKUP(A592,'Updated Medical examination'!A591:J2926,8,0)</f>
        <v>No</v>
      </c>
      <c r="H592" s="47">
        <f>VLOOKUP(A592,'Updated Medical examination'!A591:J2926,9,0)</f>
        <v>0</v>
      </c>
      <c r="I592" s="47" t="str">
        <f>VLOOKUP(A592,'Updated Medical examination'!A591:J2926,10,0)</f>
        <v>No</v>
      </c>
      <c r="J592" s="47" t="str">
        <f>VLOOKUP(A592,'Updated Medical examination'!A591:J2926,3,0)</f>
        <v>Obesity</v>
      </c>
      <c r="K592" s="47" t="str">
        <f>VLOOKUP(A592,'Updated Medical examination'!A591:J2926,5,0)</f>
        <v>Above Diabetes</v>
      </c>
      <c r="L592" s="54">
        <v>27269</v>
      </c>
      <c r="M592" s="59">
        <v>16770.990000000002</v>
      </c>
      <c r="N592" s="55" t="s">
        <v>11</v>
      </c>
      <c r="O592" s="55" t="s">
        <v>16</v>
      </c>
      <c r="P592" s="55" t="s">
        <v>23</v>
      </c>
      <c r="Q592" s="55">
        <v>48</v>
      </c>
    </row>
    <row r="593" spans="1:17" ht="16.5" thickBot="1" x14ac:dyDescent="0.3">
      <c r="A593" s="58" t="s">
        <v>1779</v>
      </c>
      <c r="B593" s="47" t="s">
        <v>3448</v>
      </c>
      <c r="C593" s="47">
        <f>VLOOKUP(A593,'Updated Medical examination'!A592:J2927,2,FALSE)</f>
        <v>21.754999999999999</v>
      </c>
      <c r="D593" s="47">
        <f>VLOOKUP(A593,'Updated Medical examination'!A592:J2927,4,0)</f>
        <v>4.63</v>
      </c>
      <c r="E593" s="47" t="str">
        <f>VLOOKUP(A593,'Updated Medical examination'!A592:J2927,6,0)</f>
        <v>No</v>
      </c>
      <c r="F593" s="47" t="str">
        <f>VLOOKUP(A593,'Updated Medical examination'!A592:J2927,7,0)</f>
        <v>No</v>
      </c>
      <c r="G593" s="47" t="str">
        <f>VLOOKUP(A593,'Updated Medical examination'!A592:J2927,8,0)</f>
        <v>Yes</v>
      </c>
      <c r="H593" s="47">
        <f>VLOOKUP(A593,'Updated Medical examination'!A592:J2927,9,0)</f>
        <v>1</v>
      </c>
      <c r="I593" s="47" t="str">
        <f>VLOOKUP(A593,'Updated Medical examination'!A592:J2927,10,0)</f>
        <v>Yes</v>
      </c>
      <c r="J593" s="47" t="str">
        <f>VLOOKUP(A593,'Updated Medical examination'!A592:J2927,3,0)</f>
        <v>Healthy Weight</v>
      </c>
      <c r="K593" s="47" t="str">
        <f>VLOOKUP(A593,'Updated Medical examination'!A592:J2927,5,0)</f>
        <v>Normal</v>
      </c>
      <c r="L593" s="54">
        <v>34278</v>
      </c>
      <c r="M593" s="59">
        <v>16657.72</v>
      </c>
      <c r="N593" s="55" t="s">
        <v>11</v>
      </c>
      <c r="O593" s="55" t="s">
        <v>16</v>
      </c>
      <c r="P593" s="55" t="s">
        <v>247</v>
      </c>
      <c r="Q593" s="55">
        <v>29</v>
      </c>
    </row>
    <row r="594" spans="1:17" ht="16.5" thickBot="1" x14ac:dyDescent="0.3">
      <c r="A594" s="58" t="s">
        <v>1778</v>
      </c>
      <c r="B594" s="47" t="s">
        <v>3450</v>
      </c>
      <c r="C594" s="47">
        <f>VLOOKUP(A594,'Updated Medical examination'!A593:J2928,2,FALSE)</f>
        <v>48.39</v>
      </c>
      <c r="D594" s="47">
        <f>VLOOKUP(A594,'Updated Medical examination'!A593:J2928,4,0)</f>
        <v>4.6100000000000003</v>
      </c>
      <c r="E594" s="47" t="str">
        <f>VLOOKUP(A594,'Updated Medical examination'!A593:J2928,6,0)</f>
        <v>No</v>
      </c>
      <c r="F594" s="47" t="str">
        <f>VLOOKUP(A594,'Updated Medical examination'!A593:J2928,7,0)</f>
        <v>No</v>
      </c>
      <c r="G594" s="47" t="str">
        <f>VLOOKUP(A594,'Updated Medical examination'!A593:J2928,8,0)</f>
        <v>No</v>
      </c>
      <c r="H594" s="47">
        <f>VLOOKUP(A594,'Updated Medical examination'!A593:J2928,9,0)</f>
        <v>0</v>
      </c>
      <c r="I594" s="47" t="str">
        <f>VLOOKUP(A594,'Updated Medical examination'!A593:J2928,10,0)</f>
        <v>No</v>
      </c>
      <c r="J594" s="47" t="str">
        <f>VLOOKUP(A594,'Updated Medical examination'!A593:J2928,3,0)</f>
        <v>Obesity</v>
      </c>
      <c r="K594" s="47" t="str">
        <f>VLOOKUP(A594,'Updated Medical examination'!A593:J2928,5,0)</f>
        <v>Normal</v>
      </c>
      <c r="L594" s="54">
        <v>28393</v>
      </c>
      <c r="M594" s="59">
        <v>16631.61</v>
      </c>
      <c r="N594" s="55" t="s">
        <v>11</v>
      </c>
      <c r="O594" s="55" t="s">
        <v>16</v>
      </c>
      <c r="P594" s="55" t="s">
        <v>23</v>
      </c>
      <c r="Q594" s="55">
        <v>45</v>
      </c>
    </row>
    <row r="595" spans="1:17" ht="16.5" thickBot="1" x14ac:dyDescent="0.3">
      <c r="A595" s="58" t="s">
        <v>1777</v>
      </c>
      <c r="B595" s="47" t="s">
        <v>3452</v>
      </c>
      <c r="C595" s="47">
        <f>VLOOKUP(A595,'Updated Medical examination'!A594:J2929,2,FALSE)</f>
        <v>47.15</v>
      </c>
      <c r="D595" s="47">
        <f>VLOOKUP(A595,'Updated Medical examination'!A594:J2929,4,0)</f>
        <v>9.5299999999999994</v>
      </c>
      <c r="E595" s="47" t="str">
        <f>VLOOKUP(A595,'Updated Medical examination'!A594:J2929,6,0)</f>
        <v>Yes</v>
      </c>
      <c r="F595" s="47" t="str">
        <f>VLOOKUP(A595,'Updated Medical examination'!A594:J2929,7,0)</f>
        <v>No</v>
      </c>
      <c r="G595" s="47" t="str">
        <f>VLOOKUP(A595,'Updated Medical examination'!A594:J2929,8,0)</f>
        <v>No</v>
      </c>
      <c r="H595" s="47">
        <f>VLOOKUP(A595,'Updated Medical examination'!A594:J2929,9,0)</f>
        <v>1</v>
      </c>
      <c r="I595" s="47" t="str">
        <f>VLOOKUP(A595,'Updated Medical examination'!A594:J2929,10,0)</f>
        <v>No</v>
      </c>
      <c r="J595" s="47" t="str">
        <f>VLOOKUP(A595,'Updated Medical examination'!A594:J2929,3,0)</f>
        <v>Obesity</v>
      </c>
      <c r="K595" s="47" t="str">
        <f>VLOOKUP(A595,'Updated Medical examination'!A594:J2929,5,0)</f>
        <v>Above Diabetes</v>
      </c>
      <c r="L595" s="54">
        <v>27599</v>
      </c>
      <c r="M595" s="59">
        <v>16602.18</v>
      </c>
      <c r="N595" s="55" t="s">
        <v>11</v>
      </c>
      <c r="O595" s="55" t="s">
        <v>16</v>
      </c>
      <c r="P595" s="55" t="s">
        <v>535</v>
      </c>
      <c r="Q595" s="55">
        <v>47</v>
      </c>
    </row>
    <row r="596" spans="1:17" ht="16.5" thickBot="1" x14ac:dyDescent="0.3">
      <c r="A596" s="58" t="s">
        <v>1776</v>
      </c>
      <c r="B596" s="47" t="s">
        <v>3454</v>
      </c>
      <c r="C596" s="47">
        <f>VLOOKUP(A596,'Updated Medical examination'!A595:J2930,2,FALSE)</f>
        <v>47.59</v>
      </c>
      <c r="D596" s="47">
        <f>VLOOKUP(A596,'Updated Medical examination'!A595:J2930,4,0)</f>
        <v>11.43</v>
      </c>
      <c r="E596" s="47" t="str">
        <f>VLOOKUP(A596,'Updated Medical examination'!A595:J2930,6,0)</f>
        <v>Yes</v>
      </c>
      <c r="F596" s="47" t="str">
        <f>VLOOKUP(A596,'Updated Medical examination'!A595:J2930,7,0)</f>
        <v>No</v>
      </c>
      <c r="G596" s="47" t="str">
        <f>VLOOKUP(A596,'Updated Medical examination'!A595:J2930,8,0)</f>
        <v>No</v>
      </c>
      <c r="H596" s="47">
        <f>VLOOKUP(A596,'Updated Medical examination'!A595:J2930,9,0)</f>
        <v>2</v>
      </c>
      <c r="I596" s="47" t="str">
        <f>VLOOKUP(A596,'Updated Medical examination'!A595:J2930,10,0)</f>
        <v>No</v>
      </c>
      <c r="J596" s="47" t="str">
        <f>VLOOKUP(A596,'Updated Medical examination'!A595:J2930,3,0)</f>
        <v>Obesity</v>
      </c>
      <c r="K596" s="47" t="str">
        <f>VLOOKUP(A596,'Updated Medical examination'!A595:J2930,5,0)</f>
        <v>Above Diabetes</v>
      </c>
      <c r="L596" s="54">
        <v>25759</v>
      </c>
      <c r="M596" s="59">
        <v>16600.16</v>
      </c>
      <c r="N596" s="55" t="s">
        <v>11</v>
      </c>
      <c r="O596" s="55" t="s">
        <v>11</v>
      </c>
      <c r="P596" s="55" t="s">
        <v>42</v>
      </c>
      <c r="Q596" s="55">
        <v>52</v>
      </c>
    </row>
    <row r="597" spans="1:17" ht="16.5" thickBot="1" x14ac:dyDescent="0.3">
      <c r="A597" s="58" t="s">
        <v>1775</v>
      </c>
      <c r="B597" s="47" t="s">
        <v>3456</v>
      </c>
      <c r="C597" s="47">
        <f>VLOOKUP(A597,'Updated Medical examination'!A596:J2931,2,FALSE)</f>
        <v>39.81</v>
      </c>
      <c r="D597" s="47">
        <f>VLOOKUP(A597,'Updated Medical examination'!A596:J2931,4,0)</f>
        <v>7.65</v>
      </c>
      <c r="E597" s="47" t="str">
        <f>VLOOKUP(A597,'Updated Medical examination'!A596:J2931,6,0)</f>
        <v>Yes</v>
      </c>
      <c r="F597" s="47" t="str">
        <f>VLOOKUP(A597,'Updated Medical examination'!A596:J2931,7,0)</f>
        <v>No</v>
      </c>
      <c r="G597" s="47" t="str">
        <f>VLOOKUP(A597,'Updated Medical examination'!A596:J2931,8,0)</f>
        <v>Yes</v>
      </c>
      <c r="H597" s="47">
        <f>VLOOKUP(A597,'Updated Medical examination'!A596:J2931,9,0)</f>
        <v>1</v>
      </c>
      <c r="I597" s="47" t="str">
        <f>VLOOKUP(A597,'Updated Medical examination'!A596:J2931,10,0)</f>
        <v>No</v>
      </c>
      <c r="J597" s="47" t="str">
        <f>VLOOKUP(A597,'Updated Medical examination'!A596:J2931,3,0)</f>
        <v>Obesity</v>
      </c>
      <c r="K597" s="47" t="str">
        <f>VLOOKUP(A597,'Updated Medical examination'!A596:J2931,5,0)</f>
        <v>Above Diabetes</v>
      </c>
      <c r="L597" s="54">
        <v>23187</v>
      </c>
      <c r="M597" s="59">
        <v>16587.96</v>
      </c>
      <c r="N597" s="55" t="s">
        <v>11</v>
      </c>
      <c r="O597" s="55" t="s">
        <v>11</v>
      </c>
      <c r="P597" s="55" t="s">
        <v>249</v>
      </c>
      <c r="Q597" s="55">
        <v>59</v>
      </c>
    </row>
    <row r="598" spans="1:17" ht="16.5" thickBot="1" x14ac:dyDescent="0.3">
      <c r="A598" s="58" t="s">
        <v>1774</v>
      </c>
      <c r="B598" s="47" t="s">
        <v>3458</v>
      </c>
      <c r="C598" s="47">
        <f>VLOOKUP(A598,'Updated Medical examination'!A597:J2932,2,FALSE)</f>
        <v>31.02</v>
      </c>
      <c r="D598" s="47">
        <f>VLOOKUP(A598,'Updated Medical examination'!A597:J2932,4,0)</f>
        <v>5.87</v>
      </c>
      <c r="E598" s="47" t="str">
        <f>VLOOKUP(A598,'Updated Medical examination'!A597:J2932,6,0)</f>
        <v>Yes</v>
      </c>
      <c r="F598" s="47" t="str">
        <f>VLOOKUP(A598,'Updated Medical examination'!A597:J2932,7,0)</f>
        <v>No</v>
      </c>
      <c r="G598" s="47" t="str">
        <f>VLOOKUP(A598,'Updated Medical examination'!A597:J2932,8,0)</f>
        <v>No</v>
      </c>
      <c r="H598" s="47">
        <f>VLOOKUP(A598,'Updated Medical examination'!A597:J2932,9,0)</f>
        <v>0</v>
      </c>
      <c r="I598" s="47" t="str">
        <f>VLOOKUP(A598,'Updated Medical examination'!A597:J2932,10,0)</f>
        <v>No</v>
      </c>
      <c r="J598" s="47" t="str">
        <f>VLOOKUP(A598,'Updated Medical examination'!A597:J2932,3,0)</f>
        <v>Obesity</v>
      </c>
      <c r="K598" s="47" t="str">
        <f>VLOOKUP(A598,'Updated Medical examination'!A597:J2932,5,0)</f>
        <v>Prediabetes</v>
      </c>
      <c r="L598" s="54">
        <v>37067</v>
      </c>
      <c r="M598" s="59">
        <v>16586.5</v>
      </c>
      <c r="N598" s="55" t="s">
        <v>11</v>
      </c>
      <c r="O598" s="55" t="s">
        <v>16</v>
      </c>
      <c r="P598" s="55" t="s">
        <v>13</v>
      </c>
      <c r="Q598" s="55">
        <v>21</v>
      </c>
    </row>
    <row r="599" spans="1:17" ht="16.5" thickBot="1" x14ac:dyDescent="0.3">
      <c r="A599" s="58" t="s">
        <v>1773</v>
      </c>
      <c r="B599" s="47" t="s">
        <v>3460</v>
      </c>
      <c r="C599" s="47">
        <f>VLOOKUP(A599,'Updated Medical examination'!A598:J2933,2,FALSE)</f>
        <v>24.75</v>
      </c>
      <c r="D599" s="47">
        <f>VLOOKUP(A599,'Updated Medical examination'!A598:J2933,4,0)</f>
        <v>4.3600000000000003</v>
      </c>
      <c r="E599" s="47" t="str">
        <f>VLOOKUP(A599,'Updated Medical examination'!A598:J2933,6,0)</f>
        <v>Yes</v>
      </c>
      <c r="F599" s="47" t="str">
        <f>VLOOKUP(A599,'Updated Medical examination'!A598:J2933,7,0)</f>
        <v>No</v>
      </c>
      <c r="G599" s="47" t="str">
        <f>VLOOKUP(A599,'Updated Medical examination'!A598:J2933,8,0)</f>
        <v>No</v>
      </c>
      <c r="H599" s="47">
        <f>VLOOKUP(A599,'Updated Medical examination'!A598:J2933,9,0)</f>
        <v>1</v>
      </c>
      <c r="I599" s="47" t="str">
        <f>VLOOKUP(A599,'Updated Medical examination'!A598:J2933,10,0)</f>
        <v>Yes</v>
      </c>
      <c r="J599" s="47" t="str">
        <f>VLOOKUP(A599,'Updated Medical examination'!A598:J2933,3,0)</f>
        <v>Healthy Weight</v>
      </c>
      <c r="K599" s="47" t="str">
        <f>VLOOKUP(A599,'Updated Medical examination'!A598:J2933,5,0)</f>
        <v>Normal</v>
      </c>
      <c r="L599" s="54">
        <v>35056</v>
      </c>
      <c r="M599" s="59">
        <v>16577.78</v>
      </c>
      <c r="N599" s="55" t="s">
        <v>11</v>
      </c>
      <c r="O599" s="55" t="s">
        <v>16</v>
      </c>
      <c r="P599" s="55" t="s">
        <v>13</v>
      </c>
      <c r="Q599" s="55">
        <v>27</v>
      </c>
    </row>
    <row r="600" spans="1:17" ht="16.5" thickBot="1" x14ac:dyDescent="0.3">
      <c r="A600" s="58" t="s">
        <v>1772</v>
      </c>
      <c r="B600" s="47" t="s">
        <v>3462</v>
      </c>
      <c r="C600" s="47">
        <f>VLOOKUP(A600,'Updated Medical examination'!A599:J2934,2,FALSE)</f>
        <v>30.114999999999998</v>
      </c>
      <c r="D600" s="47">
        <f>VLOOKUP(A600,'Updated Medical examination'!A599:J2934,4,0)</f>
        <v>10.119999999999999</v>
      </c>
      <c r="E600" s="47" t="str">
        <f>VLOOKUP(A600,'Updated Medical examination'!A599:J2934,6,0)</f>
        <v>No</v>
      </c>
      <c r="F600" s="47" t="str">
        <f>VLOOKUP(A600,'Updated Medical examination'!A599:J2934,7,0)</f>
        <v>No</v>
      </c>
      <c r="G600" s="47" t="str">
        <f>VLOOKUP(A600,'Updated Medical examination'!A599:J2934,8,0)</f>
        <v>No</v>
      </c>
      <c r="H600" s="47">
        <f>VLOOKUP(A600,'Updated Medical examination'!A599:J2934,9,0)</f>
        <v>3</v>
      </c>
      <c r="I600" s="47" t="str">
        <f>VLOOKUP(A600,'Updated Medical examination'!A599:J2934,10,0)</f>
        <v>No</v>
      </c>
      <c r="J600" s="47" t="str">
        <f>VLOOKUP(A600,'Updated Medical examination'!A599:J2934,3,0)</f>
        <v>Obesity</v>
      </c>
      <c r="K600" s="47" t="str">
        <f>VLOOKUP(A600,'Updated Medical examination'!A599:J2934,5,0)</f>
        <v>Above Diabetes</v>
      </c>
      <c r="L600" s="54">
        <v>21468</v>
      </c>
      <c r="M600" s="59">
        <v>16455.71</v>
      </c>
      <c r="N600" s="55" t="s">
        <v>11</v>
      </c>
      <c r="O600" s="55" t="s">
        <v>11</v>
      </c>
      <c r="P600" s="55" t="s">
        <v>23</v>
      </c>
      <c r="Q600" s="55">
        <v>64</v>
      </c>
    </row>
    <row r="601" spans="1:17" ht="16.5" thickBot="1" x14ac:dyDescent="0.3">
      <c r="A601" s="58" t="s">
        <v>1771</v>
      </c>
      <c r="B601" s="47" t="s">
        <v>3464</v>
      </c>
      <c r="C601" s="47">
        <f>VLOOKUP(A601,'Updated Medical examination'!A600:J2935,2,FALSE)</f>
        <v>26.03</v>
      </c>
      <c r="D601" s="47">
        <f>VLOOKUP(A601,'Updated Medical examination'!A600:J2935,4,0)</f>
        <v>4.01</v>
      </c>
      <c r="E601" s="47" t="str">
        <f>VLOOKUP(A601,'Updated Medical examination'!A600:J2935,6,0)</f>
        <v>No</v>
      </c>
      <c r="F601" s="47" t="str">
        <f>VLOOKUP(A601,'Updated Medical examination'!A600:J2935,7,0)</f>
        <v>No</v>
      </c>
      <c r="G601" s="47" t="str">
        <f>VLOOKUP(A601,'Updated Medical examination'!A600:J2935,8,0)</f>
        <v>Yes</v>
      </c>
      <c r="H601" s="47">
        <f>VLOOKUP(A601,'Updated Medical examination'!A600:J2935,9,0)</f>
        <v>1</v>
      </c>
      <c r="I601" s="47" t="str">
        <f>VLOOKUP(A601,'Updated Medical examination'!A600:J2935,10,0)</f>
        <v>Yes</v>
      </c>
      <c r="J601" s="47" t="str">
        <f>VLOOKUP(A601,'Updated Medical examination'!A600:J2935,3,0)</f>
        <v>Over Weight</v>
      </c>
      <c r="K601" s="47" t="str">
        <f>VLOOKUP(A601,'Updated Medical examination'!A600:J2935,5,0)</f>
        <v>Normal</v>
      </c>
      <c r="L601" s="54">
        <v>37975</v>
      </c>
      <c r="M601" s="59">
        <v>16450.89</v>
      </c>
      <c r="N601" s="55" t="s">
        <v>11</v>
      </c>
      <c r="O601" s="55" t="s">
        <v>16</v>
      </c>
      <c r="P601" s="55" t="s">
        <v>23</v>
      </c>
      <c r="Q601" s="55">
        <v>19</v>
      </c>
    </row>
    <row r="602" spans="1:17" ht="16.5" thickBot="1" x14ac:dyDescent="0.3">
      <c r="A602" s="58" t="s">
        <v>1770</v>
      </c>
      <c r="B602" s="47" t="s">
        <v>3466</v>
      </c>
      <c r="C602" s="47">
        <f>VLOOKUP(A602,'Updated Medical examination'!A601:J2936,2,FALSE)</f>
        <v>20.045000000000002</v>
      </c>
      <c r="D602" s="47">
        <f>VLOOKUP(A602,'Updated Medical examination'!A601:J2936,4,0)</f>
        <v>4.7699999999999996</v>
      </c>
      <c r="E602" s="47" t="str">
        <f>VLOOKUP(A602,'Updated Medical examination'!A601:J2936,6,0)</f>
        <v>Yes</v>
      </c>
      <c r="F602" s="47" t="str">
        <f>VLOOKUP(A602,'Updated Medical examination'!A601:J2936,7,0)</f>
        <v>No</v>
      </c>
      <c r="G602" s="47" t="str">
        <f>VLOOKUP(A602,'Updated Medical examination'!A601:J2936,8,0)</f>
        <v>No</v>
      </c>
      <c r="H602" s="47">
        <f>VLOOKUP(A602,'Updated Medical examination'!A601:J2936,9,0)</f>
        <v>1</v>
      </c>
      <c r="I602" s="47" t="str">
        <f>VLOOKUP(A602,'Updated Medical examination'!A601:J2936,10,0)</f>
        <v>Yes</v>
      </c>
      <c r="J602" s="47" t="str">
        <f>VLOOKUP(A602,'Updated Medical examination'!A601:J2936,3,0)</f>
        <v>Healthy Weight</v>
      </c>
      <c r="K602" s="47" t="str">
        <f>VLOOKUP(A602,'Updated Medical examination'!A601:J2936,5,0)</f>
        <v>Normal</v>
      </c>
      <c r="L602" s="54">
        <v>34970</v>
      </c>
      <c r="M602" s="59">
        <v>16420.490000000002</v>
      </c>
      <c r="N602" s="55" t="s">
        <v>11</v>
      </c>
      <c r="O602" s="55" t="s">
        <v>12</v>
      </c>
      <c r="P602" s="55" t="s">
        <v>23</v>
      </c>
      <c r="Q602" s="55">
        <v>27</v>
      </c>
    </row>
    <row r="603" spans="1:17" ht="16.5" thickBot="1" x14ac:dyDescent="0.3">
      <c r="A603" s="58" t="s">
        <v>1769</v>
      </c>
      <c r="B603" s="47" t="s">
        <v>2771</v>
      </c>
      <c r="C603" s="47">
        <f>VLOOKUP(A603,'Updated Medical examination'!A602:J2937,2,FALSE)</f>
        <v>40.24</v>
      </c>
      <c r="D603" s="47">
        <f>VLOOKUP(A603,'Updated Medical examination'!A602:J2937,4,0)</f>
        <v>6.83</v>
      </c>
      <c r="E603" s="47" t="str">
        <f>VLOOKUP(A603,'Updated Medical examination'!A602:J2937,6,0)</f>
        <v>No</v>
      </c>
      <c r="F603" s="47" t="str">
        <f>VLOOKUP(A603,'Updated Medical examination'!A602:J2937,7,0)</f>
        <v>No</v>
      </c>
      <c r="G603" s="47" t="str">
        <f>VLOOKUP(A603,'Updated Medical examination'!A602:J2937,8,0)</f>
        <v>No</v>
      </c>
      <c r="H603" s="47">
        <f>VLOOKUP(A603,'Updated Medical examination'!A602:J2937,9,0)</f>
        <v>0</v>
      </c>
      <c r="I603" s="47" t="str">
        <f>VLOOKUP(A603,'Updated Medical examination'!A602:J2937,10,0)</f>
        <v>No</v>
      </c>
      <c r="J603" s="47" t="str">
        <f>VLOOKUP(A603,'Updated Medical examination'!A602:J2937,3,0)</f>
        <v>Obesity</v>
      </c>
      <c r="K603" s="47" t="str">
        <f>VLOOKUP(A603,'Updated Medical examination'!A602:J2937,5,0)</f>
        <v>Above Diabetes</v>
      </c>
      <c r="L603" s="54">
        <v>24081</v>
      </c>
      <c r="M603" s="59">
        <v>16351.42</v>
      </c>
      <c r="N603" s="55" t="s">
        <v>11</v>
      </c>
      <c r="O603" s="55" t="s">
        <v>12</v>
      </c>
      <c r="P603" s="55" t="s">
        <v>535</v>
      </c>
      <c r="Q603" s="55">
        <v>57</v>
      </c>
    </row>
    <row r="604" spans="1:17" ht="16.5" thickBot="1" x14ac:dyDescent="0.3">
      <c r="A604" s="58" t="s">
        <v>1768</v>
      </c>
      <c r="B604" s="47" t="s">
        <v>3469</v>
      </c>
      <c r="C604" s="47">
        <f>VLOOKUP(A604,'Updated Medical examination'!A603:J2938,2,FALSE)</f>
        <v>43.15</v>
      </c>
      <c r="D604" s="47">
        <f>VLOOKUP(A604,'Updated Medical examination'!A603:J2938,4,0)</f>
        <v>6.14</v>
      </c>
      <c r="E604" s="47" t="str">
        <f>VLOOKUP(A604,'Updated Medical examination'!A603:J2938,6,0)</f>
        <v>Yes</v>
      </c>
      <c r="F604" s="47" t="str">
        <f>VLOOKUP(A604,'Updated Medical examination'!A603:J2938,7,0)</f>
        <v>No</v>
      </c>
      <c r="G604" s="47" t="str">
        <f>VLOOKUP(A604,'Updated Medical examination'!A603:J2938,8,0)</f>
        <v>Yes</v>
      </c>
      <c r="H604" s="47">
        <f>VLOOKUP(A604,'Updated Medical examination'!A603:J2938,9,0)</f>
        <v>1</v>
      </c>
      <c r="I604" s="47" t="str">
        <f>VLOOKUP(A604,'Updated Medical examination'!A603:J2938,10,0)</f>
        <v>No</v>
      </c>
      <c r="J604" s="47" t="str">
        <f>VLOOKUP(A604,'Updated Medical examination'!A603:J2938,3,0)</f>
        <v>Obesity</v>
      </c>
      <c r="K604" s="47" t="str">
        <f>VLOOKUP(A604,'Updated Medical examination'!A603:J2938,5,0)</f>
        <v>Prediabetes</v>
      </c>
      <c r="L604" s="54">
        <v>25423</v>
      </c>
      <c r="M604" s="59">
        <v>16311.05</v>
      </c>
      <c r="N604" s="55" t="s">
        <v>11</v>
      </c>
      <c r="O604" s="55" t="s">
        <v>12</v>
      </c>
      <c r="P604" s="55" t="s">
        <v>535</v>
      </c>
      <c r="Q604" s="55">
        <v>53</v>
      </c>
    </row>
    <row r="605" spans="1:17" ht="16.5" thickBot="1" x14ac:dyDescent="0.3">
      <c r="A605" s="58" t="s">
        <v>1767</v>
      </c>
      <c r="B605" s="47" t="s">
        <v>3432</v>
      </c>
      <c r="C605" s="47">
        <f>VLOOKUP(A605,'Updated Medical examination'!A604:J2939,2,FALSE)</f>
        <v>27.7</v>
      </c>
      <c r="D605" s="47">
        <f>VLOOKUP(A605,'Updated Medical examination'!A604:J2939,4,0)</f>
        <v>5.6</v>
      </c>
      <c r="E605" s="47" t="str">
        <f>VLOOKUP(A605,'Updated Medical examination'!A604:J2939,6,0)</f>
        <v>No</v>
      </c>
      <c r="F605" s="47" t="str">
        <f>VLOOKUP(A605,'Updated Medical examination'!A604:J2939,7,0)</f>
        <v>No</v>
      </c>
      <c r="G605" s="47" t="str">
        <f>VLOOKUP(A605,'Updated Medical examination'!A604:J2939,8,0)</f>
        <v>Yes</v>
      </c>
      <c r="H605" s="47">
        <f>VLOOKUP(A605,'Updated Medical examination'!A604:J2939,9,0)</f>
        <v>1</v>
      </c>
      <c r="I605" s="47" t="str">
        <f>VLOOKUP(A605,'Updated Medical examination'!A604:J2939,10,0)</f>
        <v>Yes</v>
      </c>
      <c r="J605" s="47" t="str">
        <f>VLOOKUP(A605,'Updated Medical examination'!A604:J2939,3,0)</f>
        <v>Over Weight</v>
      </c>
      <c r="K605" s="47" t="str">
        <f>VLOOKUP(A605,'Updated Medical examination'!A604:J2939,5,0)</f>
        <v>Normal</v>
      </c>
      <c r="L605" s="54">
        <v>37857</v>
      </c>
      <c r="M605" s="59">
        <v>16297.85</v>
      </c>
      <c r="N605" s="55" t="s">
        <v>11</v>
      </c>
      <c r="O605" s="55" t="s">
        <v>12</v>
      </c>
      <c r="P605" s="55" t="s">
        <v>42</v>
      </c>
      <c r="Q605" s="55">
        <v>19</v>
      </c>
    </row>
    <row r="606" spans="1:17" ht="16.5" thickBot="1" x14ac:dyDescent="0.3">
      <c r="A606" s="58" t="s">
        <v>1766</v>
      </c>
      <c r="B606" s="47" t="s">
        <v>3471</v>
      </c>
      <c r="C606" s="47">
        <f>VLOOKUP(A606,'Updated Medical examination'!A605:J2940,2,FALSE)</f>
        <v>45.68</v>
      </c>
      <c r="D606" s="47">
        <f>VLOOKUP(A606,'Updated Medical examination'!A605:J2940,4,0)</f>
        <v>4.8</v>
      </c>
      <c r="E606" s="47" t="str">
        <f>VLOOKUP(A606,'Updated Medical examination'!A605:J2940,6,0)</f>
        <v>No</v>
      </c>
      <c r="F606" s="47" t="str">
        <f>VLOOKUP(A606,'Updated Medical examination'!A605:J2940,7,0)</f>
        <v>No</v>
      </c>
      <c r="G606" s="47" t="str">
        <f>VLOOKUP(A606,'Updated Medical examination'!A605:J2940,8,0)</f>
        <v>No</v>
      </c>
      <c r="H606" s="47">
        <f>VLOOKUP(A606,'Updated Medical examination'!A605:J2940,9,0)</f>
        <v>2</v>
      </c>
      <c r="I606" s="47" t="str">
        <f>VLOOKUP(A606,'Updated Medical examination'!A605:J2940,10,0)</f>
        <v>No</v>
      </c>
      <c r="J606" s="47" t="str">
        <f>VLOOKUP(A606,'Updated Medical examination'!A605:J2940,3,0)</f>
        <v>Obesity</v>
      </c>
      <c r="K606" s="47" t="str">
        <f>VLOOKUP(A606,'Updated Medical examination'!A605:J2940,5,0)</f>
        <v>Normal</v>
      </c>
      <c r="L606" s="54">
        <v>26510</v>
      </c>
      <c r="M606" s="59">
        <v>16267.32</v>
      </c>
      <c r="N606" s="55" t="s">
        <v>11</v>
      </c>
      <c r="O606" s="55" t="s">
        <v>11</v>
      </c>
      <c r="P606" s="55" t="s">
        <v>249</v>
      </c>
      <c r="Q606" s="55">
        <v>50</v>
      </c>
    </row>
    <row r="607" spans="1:17" ht="16.5" thickBot="1" x14ac:dyDescent="0.3">
      <c r="A607" s="58" t="s">
        <v>1765</v>
      </c>
      <c r="B607" s="47" t="s">
        <v>3473</v>
      </c>
      <c r="C607" s="47">
        <f>VLOOKUP(A607,'Updated Medical examination'!A606:J2941,2,FALSE)</f>
        <v>27.3</v>
      </c>
      <c r="D607" s="47">
        <f>VLOOKUP(A607,'Updated Medical examination'!A606:J2941,4,0)</f>
        <v>11.89</v>
      </c>
      <c r="E607" s="47" t="str">
        <f>VLOOKUP(A607,'Updated Medical examination'!A606:J2941,6,0)</f>
        <v>No</v>
      </c>
      <c r="F607" s="47" t="str">
        <f>VLOOKUP(A607,'Updated Medical examination'!A606:J2941,7,0)</f>
        <v>No</v>
      </c>
      <c r="G607" s="47" t="str">
        <f>VLOOKUP(A607,'Updated Medical examination'!A606:J2941,8,0)</f>
        <v>No</v>
      </c>
      <c r="H607" s="47">
        <f>VLOOKUP(A607,'Updated Medical examination'!A606:J2941,9,0)</f>
        <v>0</v>
      </c>
      <c r="I607" s="47" t="str">
        <f>VLOOKUP(A607,'Updated Medical examination'!A606:J2941,10,0)</f>
        <v>Yes</v>
      </c>
      <c r="J607" s="47" t="str">
        <f>VLOOKUP(A607,'Updated Medical examination'!A606:J2941,3,0)</f>
        <v>Over Weight</v>
      </c>
      <c r="K607" s="47" t="str">
        <f>VLOOKUP(A607,'Updated Medical examination'!A606:J2941,5,0)</f>
        <v>Above Diabetes</v>
      </c>
      <c r="L607" s="54">
        <v>37507</v>
      </c>
      <c r="M607" s="59">
        <v>16232.85</v>
      </c>
      <c r="N607" s="55" t="s">
        <v>11</v>
      </c>
      <c r="O607" s="55" t="s">
        <v>16</v>
      </c>
      <c r="P607" s="55" t="s">
        <v>42</v>
      </c>
      <c r="Q607" s="55">
        <v>20</v>
      </c>
    </row>
    <row r="608" spans="1:17" ht="16.5" thickBot="1" x14ac:dyDescent="0.3">
      <c r="A608" s="58" t="s">
        <v>1764</v>
      </c>
      <c r="B608" s="47" t="s">
        <v>3475</v>
      </c>
      <c r="C608" s="47">
        <f>VLOOKUP(A608,'Updated Medical examination'!A607:J2942,2,FALSE)</f>
        <v>54.45</v>
      </c>
      <c r="D608" s="47">
        <f>VLOOKUP(A608,'Updated Medical examination'!A607:J2942,4,0)</f>
        <v>4.7300000000000004</v>
      </c>
      <c r="E608" s="47" t="str">
        <f>VLOOKUP(A608,'Updated Medical examination'!A607:J2942,6,0)</f>
        <v>Yes</v>
      </c>
      <c r="F608" s="47" t="str">
        <f>VLOOKUP(A608,'Updated Medical examination'!A607:J2942,7,0)</f>
        <v>No</v>
      </c>
      <c r="G608" s="47" t="str">
        <f>VLOOKUP(A608,'Updated Medical examination'!A607:J2942,8,0)</f>
        <v>No</v>
      </c>
      <c r="H608" s="47">
        <f>VLOOKUP(A608,'Updated Medical examination'!A607:J2942,9,0)</f>
        <v>1</v>
      </c>
      <c r="I608" s="47" t="str">
        <f>VLOOKUP(A608,'Updated Medical examination'!A607:J2942,10,0)</f>
        <v>No</v>
      </c>
      <c r="J608" s="47" t="str">
        <f>VLOOKUP(A608,'Updated Medical examination'!A607:J2942,3,0)</f>
        <v>Obesity</v>
      </c>
      <c r="K608" s="47" t="str">
        <f>VLOOKUP(A608,'Updated Medical examination'!A607:J2942,5,0)</f>
        <v>Normal</v>
      </c>
      <c r="L608" s="54">
        <v>32376</v>
      </c>
      <c r="M608" s="59">
        <v>16205.88</v>
      </c>
      <c r="N608" s="55" t="s">
        <v>11</v>
      </c>
      <c r="O608" s="55" t="s">
        <v>16</v>
      </c>
      <c r="P608" s="55" t="s">
        <v>23</v>
      </c>
      <c r="Q608" s="55">
        <v>34</v>
      </c>
    </row>
    <row r="609" spans="1:17" ht="16.5" thickBot="1" x14ac:dyDescent="0.3">
      <c r="A609" s="58" t="s">
        <v>1763</v>
      </c>
      <c r="B609" s="47" t="s">
        <v>3477</v>
      </c>
      <c r="C609" s="47">
        <f>VLOOKUP(A609,'Updated Medical examination'!A608:J2943,2,FALSE)</f>
        <v>54.43</v>
      </c>
      <c r="D609" s="47">
        <f>VLOOKUP(A609,'Updated Medical examination'!A608:J2943,4,0)</f>
        <v>4.6100000000000003</v>
      </c>
      <c r="E609" s="47" t="str">
        <f>VLOOKUP(A609,'Updated Medical examination'!A608:J2943,6,0)</f>
        <v>Yes</v>
      </c>
      <c r="F609" s="47" t="str">
        <f>VLOOKUP(A609,'Updated Medical examination'!A608:J2943,7,0)</f>
        <v>No</v>
      </c>
      <c r="G609" s="47" t="str">
        <f>VLOOKUP(A609,'Updated Medical examination'!A608:J2943,8,0)</f>
        <v>No</v>
      </c>
      <c r="H609" s="47">
        <f>VLOOKUP(A609,'Updated Medical examination'!A608:J2943,9,0)</f>
        <v>1</v>
      </c>
      <c r="I609" s="47" t="str">
        <f>VLOOKUP(A609,'Updated Medical examination'!A608:J2943,10,0)</f>
        <v>No</v>
      </c>
      <c r="J609" s="47" t="str">
        <f>VLOOKUP(A609,'Updated Medical examination'!A608:J2943,3,0)</f>
        <v>Obesity</v>
      </c>
      <c r="K609" s="47" t="str">
        <f>VLOOKUP(A609,'Updated Medical examination'!A608:J2943,5,0)</f>
        <v>Normal</v>
      </c>
      <c r="L609" s="54">
        <v>32361</v>
      </c>
      <c r="M609" s="59">
        <v>16199.1</v>
      </c>
      <c r="N609" s="55" t="s">
        <v>11</v>
      </c>
      <c r="O609" s="55" t="s">
        <v>11</v>
      </c>
      <c r="P609" s="55" t="s">
        <v>23</v>
      </c>
      <c r="Q609" s="55">
        <v>34</v>
      </c>
    </row>
    <row r="610" spans="1:17" ht="16.5" thickBot="1" x14ac:dyDescent="0.3">
      <c r="A610" s="58" t="s">
        <v>1762</v>
      </c>
      <c r="B610" s="47" t="s">
        <v>3479</v>
      </c>
      <c r="C610" s="47">
        <f>VLOOKUP(A610,'Updated Medical examination'!A609:J2944,2,FALSE)</f>
        <v>48.01</v>
      </c>
      <c r="D610" s="47">
        <f>VLOOKUP(A610,'Updated Medical examination'!A609:J2944,4,0)</f>
        <v>7.3</v>
      </c>
      <c r="E610" s="47" t="str">
        <f>VLOOKUP(A610,'Updated Medical examination'!A609:J2944,6,0)</f>
        <v>No</v>
      </c>
      <c r="F610" s="47" t="str">
        <f>VLOOKUP(A610,'Updated Medical examination'!A609:J2944,7,0)</f>
        <v>No</v>
      </c>
      <c r="G610" s="47" t="str">
        <f>VLOOKUP(A610,'Updated Medical examination'!A609:J2944,8,0)</f>
        <v>No</v>
      </c>
      <c r="H610" s="47">
        <f>VLOOKUP(A610,'Updated Medical examination'!A609:J2944,9,0)</f>
        <v>0</v>
      </c>
      <c r="I610" s="47" t="str">
        <f>VLOOKUP(A610,'Updated Medical examination'!A609:J2944,10,0)</f>
        <v>No</v>
      </c>
      <c r="J610" s="47" t="str">
        <f>VLOOKUP(A610,'Updated Medical examination'!A609:J2944,3,0)</f>
        <v>Obesity</v>
      </c>
      <c r="K610" s="47" t="str">
        <f>VLOOKUP(A610,'Updated Medical examination'!A609:J2944,5,0)</f>
        <v>Above Diabetes</v>
      </c>
      <c r="L610" s="54">
        <v>27283</v>
      </c>
      <c r="M610" s="59">
        <v>16190.97</v>
      </c>
      <c r="N610" s="55" t="s">
        <v>11</v>
      </c>
      <c r="O610" s="55" t="s">
        <v>12</v>
      </c>
      <c r="P610" s="55" t="s">
        <v>23</v>
      </c>
      <c r="Q610" s="55">
        <v>48</v>
      </c>
    </row>
    <row r="611" spans="1:17" ht="16.5" thickBot="1" x14ac:dyDescent="0.3">
      <c r="A611" s="58" t="s">
        <v>1761</v>
      </c>
      <c r="B611" s="47" t="s">
        <v>3481</v>
      </c>
      <c r="C611" s="47">
        <f>VLOOKUP(A611,'Updated Medical examination'!A610:J2945,2,FALSE)</f>
        <v>48.32</v>
      </c>
      <c r="D611" s="47">
        <f>VLOOKUP(A611,'Updated Medical examination'!A610:J2945,4,0)</f>
        <v>5.88</v>
      </c>
      <c r="E611" s="47" t="str">
        <f>VLOOKUP(A611,'Updated Medical examination'!A610:J2945,6,0)</f>
        <v>No</v>
      </c>
      <c r="F611" s="47" t="str">
        <f>VLOOKUP(A611,'Updated Medical examination'!A610:J2945,7,0)</f>
        <v>No</v>
      </c>
      <c r="G611" s="47" t="str">
        <f>VLOOKUP(A611,'Updated Medical examination'!A610:J2945,8,0)</f>
        <v>No</v>
      </c>
      <c r="H611" s="47">
        <f>VLOOKUP(A611,'Updated Medical examination'!A610:J2945,9,0)</f>
        <v>0</v>
      </c>
      <c r="I611" s="47" t="str">
        <f>VLOOKUP(A611,'Updated Medical examination'!A610:J2945,10,0)</f>
        <v>No</v>
      </c>
      <c r="J611" s="47" t="str">
        <f>VLOOKUP(A611,'Updated Medical examination'!A610:J2945,3,0)</f>
        <v>Obesity</v>
      </c>
      <c r="K611" s="47" t="str">
        <f>VLOOKUP(A611,'Updated Medical examination'!A610:J2945,5,0)</f>
        <v>Prediabetes</v>
      </c>
      <c r="L611" s="54">
        <v>30138</v>
      </c>
      <c r="M611" s="59">
        <v>16152.04</v>
      </c>
      <c r="N611" s="55" t="s">
        <v>11</v>
      </c>
      <c r="O611" s="55" t="s">
        <v>16</v>
      </c>
      <c r="P611" s="55" t="s">
        <v>535</v>
      </c>
      <c r="Q611" s="55">
        <v>40</v>
      </c>
    </row>
    <row r="612" spans="1:17" ht="16.5" thickBot="1" x14ac:dyDescent="0.3">
      <c r="A612" s="58" t="s">
        <v>1760</v>
      </c>
      <c r="B612" s="47" t="s">
        <v>3483</v>
      </c>
      <c r="C612" s="47">
        <f>VLOOKUP(A612,'Updated Medical examination'!A611:J2946,2,FALSE)</f>
        <v>22.895</v>
      </c>
      <c r="D612" s="47">
        <f>VLOOKUP(A612,'Updated Medical examination'!A611:J2946,4,0)</f>
        <v>4.0599999999999996</v>
      </c>
      <c r="E612" s="47" t="str">
        <f>VLOOKUP(A612,'Updated Medical examination'!A611:J2946,6,0)</f>
        <v>No</v>
      </c>
      <c r="F612" s="47" t="str">
        <f>VLOOKUP(A612,'Updated Medical examination'!A611:J2946,7,0)</f>
        <v>No</v>
      </c>
      <c r="G612" s="47" t="str">
        <f>VLOOKUP(A612,'Updated Medical examination'!A611:J2946,8,0)</f>
        <v>Yes</v>
      </c>
      <c r="H612" s="47">
        <f>VLOOKUP(A612,'Updated Medical examination'!A611:J2946,9,0)</f>
        <v>1</v>
      </c>
      <c r="I612" s="47" t="str">
        <f>VLOOKUP(A612,'Updated Medical examination'!A611:J2946,10,0)</f>
        <v>Yes</v>
      </c>
      <c r="J612" s="47" t="str">
        <f>VLOOKUP(A612,'Updated Medical examination'!A611:J2946,3,0)</f>
        <v>Healthy Weight</v>
      </c>
      <c r="K612" s="47" t="str">
        <f>VLOOKUP(A612,'Updated Medical examination'!A611:J2946,5,0)</f>
        <v>Normal</v>
      </c>
      <c r="L612" s="54">
        <v>34315</v>
      </c>
      <c r="M612" s="59">
        <v>16138.76</v>
      </c>
      <c r="N612" s="55" t="s">
        <v>11</v>
      </c>
      <c r="O612" s="55" t="s">
        <v>12</v>
      </c>
      <c r="P612" s="55" t="s">
        <v>356</v>
      </c>
      <c r="Q612" s="55">
        <v>29</v>
      </c>
    </row>
    <row r="613" spans="1:17" ht="16.5" thickBot="1" x14ac:dyDescent="0.3">
      <c r="A613" s="58" t="s">
        <v>1759</v>
      </c>
      <c r="B613" s="47" t="s">
        <v>2891</v>
      </c>
      <c r="C613" s="47">
        <f>VLOOKUP(A613,'Updated Medical examination'!A612:J2947,2,FALSE)</f>
        <v>54.85</v>
      </c>
      <c r="D613" s="47">
        <f>VLOOKUP(A613,'Updated Medical examination'!A612:J2947,4,0)</f>
        <v>4.9000000000000004</v>
      </c>
      <c r="E613" s="47" t="str">
        <f>VLOOKUP(A613,'Updated Medical examination'!A612:J2947,6,0)</f>
        <v>No</v>
      </c>
      <c r="F613" s="47" t="str">
        <f>VLOOKUP(A613,'Updated Medical examination'!A612:J2947,7,0)</f>
        <v>No</v>
      </c>
      <c r="G613" s="47" t="str">
        <f>VLOOKUP(A613,'Updated Medical examination'!A612:J2947,8,0)</f>
        <v>No</v>
      </c>
      <c r="H613" s="47">
        <f>VLOOKUP(A613,'Updated Medical examination'!A612:J2947,9,0)</f>
        <v>1</v>
      </c>
      <c r="I613" s="47" t="str">
        <f>VLOOKUP(A613,'Updated Medical examination'!A612:J2947,10,0)</f>
        <v>No</v>
      </c>
      <c r="J613" s="47" t="str">
        <f>VLOOKUP(A613,'Updated Medical examination'!A612:J2947,3,0)</f>
        <v>Obesity</v>
      </c>
      <c r="K613" s="47" t="str">
        <f>VLOOKUP(A613,'Updated Medical examination'!A612:J2947,5,0)</f>
        <v>Normal</v>
      </c>
      <c r="L613" s="54">
        <v>32056</v>
      </c>
      <c r="M613" s="59">
        <v>16122.65</v>
      </c>
      <c r="N613" s="55" t="s">
        <v>11</v>
      </c>
      <c r="O613" s="55" t="s">
        <v>16</v>
      </c>
      <c r="P613" s="55" t="s">
        <v>42</v>
      </c>
      <c r="Q613" s="55">
        <v>35</v>
      </c>
    </row>
    <row r="614" spans="1:17" ht="16.5" thickBot="1" x14ac:dyDescent="0.3">
      <c r="A614" s="58" t="s">
        <v>1758</v>
      </c>
      <c r="B614" s="47" t="s">
        <v>3486</v>
      </c>
      <c r="C614" s="47">
        <f>VLOOKUP(A614,'Updated Medical examination'!A613:J2948,2,FALSE)</f>
        <v>21.85</v>
      </c>
      <c r="D614" s="47">
        <f>VLOOKUP(A614,'Updated Medical examination'!A613:J2948,4,0)</f>
        <v>5.52</v>
      </c>
      <c r="E614" s="47" t="str">
        <f>VLOOKUP(A614,'Updated Medical examination'!A613:J2948,6,0)</f>
        <v>No</v>
      </c>
      <c r="F614" s="47" t="str">
        <f>VLOOKUP(A614,'Updated Medical examination'!A613:J2948,7,0)</f>
        <v>No</v>
      </c>
      <c r="G614" s="47" t="str">
        <f>VLOOKUP(A614,'Updated Medical examination'!A613:J2948,8,0)</f>
        <v>Yes</v>
      </c>
      <c r="H614" s="47">
        <f>VLOOKUP(A614,'Updated Medical examination'!A613:J2948,9,0)</f>
        <v>1</v>
      </c>
      <c r="I614" s="47" t="str">
        <f>VLOOKUP(A614,'Updated Medical examination'!A613:J2948,10,0)</f>
        <v>Yes</v>
      </c>
      <c r="J614" s="47" t="str">
        <f>VLOOKUP(A614,'Updated Medical examination'!A613:J2948,3,0)</f>
        <v>Healthy Weight</v>
      </c>
      <c r="K614" s="47" t="str">
        <f>VLOOKUP(A614,'Updated Medical examination'!A613:J2948,5,0)</f>
        <v>Normal</v>
      </c>
      <c r="L614" s="54">
        <v>34189</v>
      </c>
      <c r="M614" s="59">
        <v>16115.3</v>
      </c>
      <c r="N614" s="55" t="s">
        <v>11</v>
      </c>
      <c r="O614" s="55" t="s">
        <v>16</v>
      </c>
      <c r="P614" s="55" t="s">
        <v>247</v>
      </c>
      <c r="Q614" s="55">
        <v>29</v>
      </c>
    </row>
    <row r="615" spans="1:17" ht="16.5" thickBot="1" x14ac:dyDescent="0.3">
      <c r="A615" s="58" t="s">
        <v>1757</v>
      </c>
      <c r="B615" s="47" t="s">
        <v>3488</v>
      </c>
      <c r="C615" s="47">
        <f>VLOOKUP(A615,'Updated Medical examination'!A614:J2949,2,FALSE)</f>
        <v>51.86</v>
      </c>
      <c r="D615" s="47">
        <f>VLOOKUP(A615,'Updated Medical examination'!A614:J2949,4,0)</f>
        <v>5.2</v>
      </c>
      <c r="E615" s="47" t="str">
        <f>VLOOKUP(A615,'Updated Medical examination'!A614:J2949,6,0)</f>
        <v>Yes</v>
      </c>
      <c r="F615" s="47" t="str">
        <f>VLOOKUP(A615,'Updated Medical examination'!A614:J2949,7,0)</f>
        <v>No</v>
      </c>
      <c r="G615" s="47" t="str">
        <f>VLOOKUP(A615,'Updated Medical examination'!A614:J2949,8,0)</f>
        <v>No</v>
      </c>
      <c r="H615" s="47">
        <f>VLOOKUP(A615,'Updated Medical examination'!A614:J2949,9,0)</f>
        <v>0</v>
      </c>
      <c r="I615" s="47" t="str">
        <f>VLOOKUP(A615,'Updated Medical examination'!A614:J2949,10,0)</f>
        <v>No</v>
      </c>
      <c r="J615" s="47" t="str">
        <f>VLOOKUP(A615,'Updated Medical examination'!A614:J2949,3,0)</f>
        <v>Obesity</v>
      </c>
      <c r="K615" s="47" t="str">
        <f>VLOOKUP(A615,'Updated Medical examination'!A614:J2949,5,0)</f>
        <v>Normal</v>
      </c>
      <c r="L615" s="54">
        <v>31286</v>
      </c>
      <c r="M615" s="59">
        <v>16097.94</v>
      </c>
      <c r="N615" s="55" t="s">
        <v>11</v>
      </c>
      <c r="O615" s="55" t="s">
        <v>12</v>
      </c>
      <c r="P615" s="55" t="s">
        <v>23</v>
      </c>
      <c r="Q615" s="55">
        <v>37</v>
      </c>
    </row>
    <row r="616" spans="1:17" ht="16.5" thickBot="1" x14ac:dyDescent="0.3">
      <c r="A616" s="58" t="s">
        <v>1756</v>
      </c>
      <c r="B616" s="47" t="s">
        <v>3490</v>
      </c>
      <c r="C616" s="47">
        <f>VLOOKUP(A616,'Updated Medical examination'!A615:J2950,2,FALSE)</f>
        <v>39.049999999999997</v>
      </c>
      <c r="D616" s="47">
        <f>VLOOKUP(A616,'Updated Medical examination'!A615:J2950,4,0)</f>
        <v>7.59</v>
      </c>
      <c r="E616" s="47" t="str">
        <f>VLOOKUP(A616,'Updated Medical examination'!A615:J2950,6,0)</f>
        <v>No</v>
      </c>
      <c r="F616" s="47" t="str">
        <f>VLOOKUP(A616,'Updated Medical examination'!A615:J2950,7,0)</f>
        <v>No</v>
      </c>
      <c r="G616" s="47" t="str">
        <f>VLOOKUP(A616,'Updated Medical examination'!A615:J2950,8,0)</f>
        <v>No</v>
      </c>
      <c r="H616" s="47">
        <f>VLOOKUP(A616,'Updated Medical examination'!A615:J2950,9,0)</f>
        <v>3</v>
      </c>
      <c r="I616" s="47" t="str">
        <f>VLOOKUP(A616,'Updated Medical examination'!A615:J2950,10,0)</f>
        <v>No</v>
      </c>
      <c r="J616" s="47" t="str">
        <f>VLOOKUP(A616,'Updated Medical examination'!A615:J2950,3,0)</f>
        <v>Obesity</v>
      </c>
      <c r="K616" s="47" t="str">
        <f>VLOOKUP(A616,'Updated Medical examination'!A615:J2950,5,0)</f>
        <v>Above Diabetes</v>
      </c>
      <c r="L616" s="54">
        <v>21357</v>
      </c>
      <c r="M616" s="59">
        <v>16085.13</v>
      </c>
      <c r="N616" s="55" t="s">
        <v>11</v>
      </c>
      <c r="O616" s="55" t="s">
        <v>11</v>
      </c>
      <c r="P616" s="55" t="s">
        <v>13</v>
      </c>
      <c r="Q616" s="55">
        <v>64</v>
      </c>
    </row>
    <row r="617" spans="1:17" ht="16.5" thickBot="1" x14ac:dyDescent="0.3">
      <c r="A617" s="58" t="s">
        <v>1755</v>
      </c>
      <c r="B617" s="47" t="s">
        <v>3491</v>
      </c>
      <c r="C617" s="47">
        <f>VLOOKUP(A617,'Updated Medical examination'!A616:J2951,2,FALSE)</f>
        <v>31.824999999999999</v>
      </c>
      <c r="D617" s="47">
        <f>VLOOKUP(A617,'Updated Medical examination'!A616:J2951,4,0)</f>
        <v>8.2799999999999994</v>
      </c>
      <c r="E617" s="47" t="str">
        <f>VLOOKUP(A617,'Updated Medical examination'!A616:J2951,6,0)</f>
        <v>No</v>
      </c>
      <c r="F617" s="47" t="str">
        <f>VLOOKUP(A617,'Updated Medical examination'!A616:J2951,7,0)</f>
        <v>No</v>
      </c>
      <c r="G617" s="47" t="str">
        <f>VLOOKUP(A617,'Updated Medical examination'!A616:J2951,8,0)</f>
        <v>No</v>
      </c>
      <c r="H617" s="47">
        <f>VLOOKUP(A617,'Updated Medical examination'!A616:J2951,9,0)</f>
        <v>3</v>
      </c>
      <c r="I617" s="47" t="str">
        <f>VLOOKUP(A617,'Updated Medical examination'!A616:J2951,10,0)</f>
        <v>No</v>
      </c>
      <c r="J617" s="47" t="str">
        <f>VLOOKUP(A617,'Updated Medical examination'!A616:J2951,3,0)</f>
        <v>Obesity</v>
      </c>
      <c r="K617" s="47" t="str">
        <f>VLOOKUP(A617,'Updated Medical examination'!A616:J2951,5,0)</f>
        <v>Above Diabetes</v>
      </c>
      <c r="L617" s="54">
        <v>21480</v>
      </c>
      <c r="M617" s="59">
        <v>16069.08</v>
      </c>
      <c r="N617" s="55" t="s">
        <v>11</v>
      </c>
      <c r="O617" s="55" t="s">
        <v>11</v>
      </c>
      <c r="P617" s="55" t="s">
        <v>247</v>
      </c>
      <c r="Q617" s="55">
        <v>64</v>
      </c>
    </row>
    <row r="618" spans="1:17" ht="16.5" thickBot="1" x14ac:dyDescent="0.3">
      <c r="A618" s="58" t="s">
        <v>1754</v>
      </c>
      <c r="B618" s="47" t="s">
        <v>2763</v>
      </c>
      <c r="C618" s="47">
        <f>VLOOKUP(A618,'Updated Medical examination'!A617:J2952,2,FALSE)</f>
        <v>46.43</v>
      </c>
      <c r="D618" s="47">
        <f>VLOOKUP(A618,'Updated Medical examination'!A617:J2952,4,0)</f>
        <v>6.72</v>
      </c>
      <c r="E618" s="47" t="str">
        <f>VLOOKUP(A618,'Updated Medical examination'!A617:J2952,6,0)</f>
        <v>No</v>
      </c>
      <c r="F618" s="47" t="str">
        <f>VLOOKUP(A618,'Updated Medical examination'!A617:J2952,7,0)</f>
        <v>No</v>
      </c>
      <c r="G618" s="47" t="str">
        <f>VLOOKUP(A618,'Updated Medical examination'!A617:J2952,8,0)</f>
        <v>No</v>
      </c>
      <c r="H618" s="47">
        <f>VLOOKUP(A618,'Updated Medical examination'!A617:J2952,9,0)</f>
        <v>0</v>
      </c>
      <c r="I618" s="47" t="str">
        <f>VLOOKUP(A618,'Updated Medical examination'!A617:J2952,10,0)</f>
        <v>No</v>
      </c>
      <c r="J618" s="47" t="str">
        <f>VLOOKUP(A618,'Updated Medical examination'!A617:J2952,3,0)</f>
        <v>Obesity</v>
      </c>
      <c r="K618" s="47" t="str">
        <f>VLOOKUP(A618,'Updated Medical examination'!A617:J2952,5,0)</f>
        <v>Above Diabetes</v>
      </c>
      <c r="L618" s="54">
        <v>28749</v>
      </c>
      <c r="M618" s="59">
        <v>16062.89</v>
      </c>
      <c r="N618" s="55" t="s">
        <v>11</v>
      </c>
      <c r="O618" s="55" t="s">
        <v>11</v>
      </c>
      <c r="P618" s="55" t="s">
        <v>535</v>
      </c>
      <c r="Q618" s="55">
        <v>44</v>
      </c>
    </row>
    <row r="619" spans="1:17" ht="16.5" thickBot="1" x14ac:dyDescent="0.3">
      <c r="A619" s="58" t="s">
        <v>1753</v>
      </c>
      <c r="B619" s="47" t="s">
        <v>2756</v>
      </c>
      <c r="C619" s="47">
        <f>VLOOKUP(A619,'Updated Medical examination'!A618:J2953,2,FALSE)</f>
        <v>53.63</v>
      </c>
      <c r="D619" s="47">
        <f>VLOOKUP(A619,'Updated Medical examination'!A618:J2953,4,0)</f>
        <v>5.47</v>
      </c>
      <c r="E619" s="47" t="str">
        <f>VLOOKUP(A619,'Updated Medical examination'!A618:J2953,6,0)</f>
        <v>Yes</v>
      </c>
      <c r="F619" s="47" t="str">
        <f>VLOOKUP(A619,'Updated Medical examination'!A618:J2953,7,0)</f>
        <v>No</v>
      </c>
      <c r="G619" s="47" t="str">
        <f>VLOOKUP(A619,'Updated Medical examination'!A618:J2953,8,0)</f>
        <v>No</v>
      </c>
      <c r="H619" s="47">
        <f>VLOOKUP(A619,'Updated Medical examination'!A618:J2953,9,0)</f>
        <v>1</v>
      </c>
      <c r="I619" s="47" t="str">
        <f>VLOOKUP(A619,'Updated Medical examination'!A618:J2953,10,0)</f>
        <v>No</v>
      </c>
      <c r="J619" s="47" t="str">
        <f>VLOOKUP(A619,'Updated Medical examination'!A618:J2953,3,0)</f>
        <v>Obesity</v>
      </c>
      <c r="K619" s="47" t="str">
        <f>VLOOKUP(A619,'Updated Medical examination'!A618:J2953,5,0)</f>
        <v>Normal</v>
      </c>
      <c r="L619" s="54">
        <v>32482</v>
      </c>
      <c r="M619" s="59">
        <v>16059.06</v>
      </c>
      <c r="N619" s="55" t="s">
        <v>11</v>
      </c>
      <c r="O619" s="55" t="s">
        <v>12</v>
      </c>
      <c r="P619" s="55" t="s">
        <v>23</v>
      </c>
      <c r="Q619" s="55">
        <v>34</v>
      </c>
    </row>
    <row r="620" spans="1:17" ht="16.5" thickBot="1" x14ac:dyDescent="0.3">
      <c r="A620" s="58" t="s">
        <v>1752</v>
      </c>
      <c r="B620" s="47" t="s">
        <v>2851</v>
      </c>
      <c r="C620" s="47">
        <f>VLOOKUP(A620,'Updated Medical examination'!A619:J2954,2,FALSE)</f>
        <v>48.7</v>
      </c>
      <c r="D620" s="47">
        <f>VLOOKUP(A620,'Updated Medical examination'!A619:J2954,4,0)</f>
        <v>4.71</v>
      </c>
      <c r="E620" s="47" t="str">
        <f>VLOOKUP(A620,'Updated Medical examination'!A619:J2954,6,0)</f>
        <v>No</v>
      </c>
      <c r="F620" s="47" t="str">
        <f>VLOOKUP(A620,'Updated Medical examination'!A619:J2954,7,0)</f>
        <v>No</v>
      </c>
      <c r="G620" s="47" t="str">
        <f>VLOOKUP(A620,'Updated Medical examination'!A619:J2954,8,0)</f>
        <v>No</v>
      </c>
      <c r="H620" s="47">
        <f>VLOOKUP(A620,'Updated Medical examination'!A619:J2954,9,0)</f>
        <v>0</v>
      </c>
      <c r="I620" s="47" t="str">
        <f>VLOOKUP(A620,'Updated Medical examination'!A619:J2954,10,0)</f>
        <v>No</v>
      </c>
      <c r="J620" s="47" t="str">
        <f>VLOOKUP(A620,'Updated Medical examination'!A619:J2954,3,0)</f>
        <v>Obesity</v>
      </c>
      <c r="K620" s="47" t="str">
        <f>VLOOKUP(A620,'Updated Medical examination'!A619:J2954,5,0)</f>
        <v>Normal</v>
      </c>
      <c r="L620" s="54">
        <v>29483</v>
      </c>
      <c r="M620" s="59">
        <v>15966.19</v>
      </c>
      <c r="N620" s="55" t="s">
        <v>11</v>
      </c>
      <c r="O620" s="55" t="s">
        <v>11</v>
      </c>
      <c r="P620" s="55" t="s">
        <v>23</v>
      </c>
      <c r="Q620" s="55">
        <v>42</v>
      </c>
    </row>
    <row r="621" spans="1:17" ht="16.5" thickBot="1" x14ac:dyDescent="0.3">
      <c r="A621" s="58" t="s">
        <v>1751</v>
      </c>
      <c r="B621" s="47" t="s">
        <v>3495</v>
      </c>
      <c r="C621" s="47">
        <f>VLOOKUP(A621,'Updated Medical examination'!A620:J2955,2,FALSE)</f>
        <v>48.81</v>
      </c>
      <c r="D621" s="47">
        <f>VLOOKUP(A621,'Updated Medical examination'!A620:J2955,4,0)</f>
        <v>5.49</v>
      </c>
      <c r="E621" s="47" t="str">
        <f>VLOOKUP(A621,'Updated Medical examination'!A620:J2955,6,0)</f>
        <v>No</v>
      </c>
      <c r="F621" s="47" t="str">
        <f>VLOOKUP(A621,'Updated Medical examination'!A620:J2955,7,0)</f>
        <v>No</v>
      </c>
      <c r="G621" s="47" t="str">
        <f>VLOOKUP(A621,'Updated Medical examination'!A620:J2955,8,0)</f>
        <v>No</v>
      </c>
      <c r="H621" s="47">
        <f>VLOOKUP(A621,'Updated Medical examination'!A620:J2955,9,0)</f>
        <v>0</v>
      </c>
      <c r="I621" s="47" t="str">
        <f>VLOOKUP(A621,'Updated Medical examination'!A620:J2955,10,0)</f>
        <v>No</v>
      </c>
      <c r="J621" s="47" t="str">
        <f>VLOOKUP(A621,'Updated Medical examination'!A620:J2955,3,0)</f>
        <v>Obesity</v>
      </c>
      <c r="K621" s="47" t="str">
        <f>VLOOKUP(A621,'Updated Medical examination'!A620:J2955,5,0)</f>
        <v>Normal</v>
      </c>
      <c r="L621" s="54">
        <v>30156</v>
      </c>
      <c r="M621" s="59">
        <v>15965.29</v>
      </c>
      <c r="N621" s="55" t="s">
        <v>11</v>
      </c>
      <c r="O621" s="55" t="s">
        <v>16</v>
      </c>
      <c r="P621" s="55" t="s">
        <v>23</v>
      </c>
      <c r="Q621" s="55">
        <v>40</v>
      </c>
    </row>
    <row r="622" spans="1:17" ht="16.5" thickBot="1" x14ac:dyDescent="0.3">
      <c r="A622" s="58" t="s">
        <v>1750</v>
      </c>
      <c r="B622" s="47" t="s">
        <v>3497</v>
      </c>
      <c r="C622" s="47">
        <f>VLOOKUP(A622,'Updated Medical examination'!A621:J2956,2,FALSE)</f>
        <v>47.53</v>
      </c>
      <c r="D622" s="47">
        <f>VLOOKUP(A622,'Updated Medical examination'!A621:J2956,4,0)</f>
        <v>4.72</v>
      </c>
      <c r="E622" s="47" t="str">
        <f>VLOOKUP(A622,'Updated Medical examination'!A621:J2956,6,0)</f>
        <v>No</v>
      </c>
      <c r="F622" s="47" t="str">
        <f>VLOOKUP(A622,'Updated Medical examination'!A621:J2956,7,0)</f>
        <v>No</v>
      </c>
      <c r="G622" s="47" t="str">
        <f>VLOOKUP(A622,'Updated Medical examination'!A621:J2956,8,0)</f>
        <v>No</v>
      </c>
      <c r="H622" s="47">
        <f>VLOOKUP(A622,'Updated Medical examination'!A621:J2956,9,0)</f>
        <v>0</v>
      </c>
      <c r="I622" s="47" t="str">
        <f>VLOOKUP(A622,'Updated Medical examination'!A621:J2956,10,0)</f>
        <v>No</v>
      </c>
      <c r="J622" s="47" t="str">
        <f>VLOOKUP(A622,'Updated Medical examination'!A621:J2956,3,0)</f>
        <v>Obesity</v>
      </c>
      <c r="K622" s="47" t="str">
        <f>VLOOKUP(A622,'Updated Medical examination'!A621:J2956,5,0)</f>
        <v>Normal</v>
      </c>
      <c r="L622" s="54">
        <v>29506</v>
      </c>
      <c r="M622" s="59">
        <v>15922.29</v>
      </c>
      <c r="N622" s="55" t="s">
        <v>11</v>
      </c>
      <c r="O622" s="55" t="s">
        <v>12</v>
      </c>
      <c r="P622" s="55" t="s">
        <v>535</v>
      </c>
      <c r="Q622" s="55">
        <v>42</v>
      </c>
    </row>
    <row r="623" spans="1:17" ht="16.5" thickBot="1" x14ac:dyDescent="0.3">
      <c r="A623" s="58" t="s">
        <v>1749</v>
      </c>
      <c r="B623" s="47" t="s">
        <v>3499</v>
      </c>
      <c r="C623" s="47">
        <f>VLOOKUP(A623,'Updated Medical examination'!A622:J2957,2,FALSE)</f>
        <v>36.85</v>
      </c>
      <c r="D623" s="47">
        <f>VLOOKUP(A623,'Updated Medical examination'!A622:J2957,4,0)</f>
        <v>6.7</v>
      </c>
      <c r="E623" s="47" t="str">
        <f>VLOOKUP(A623,'Updated Medical examination'!A622:J2957,6,0)</f>
        <v>No</v>
      </c>
      <c r="F623" s="47" t="str">
        <f>VLOOKUP(A623,'Updated Medical examination'!A622:J2957,7,0)</f>
        <v>No</v>
      </c>
      <c r="G623" s="47" t="str">
        <f>VLOOKUP(A623,'Updated Medical examination'!A622:J2957,8,0)</f>
        <v>No</v>
      </c>
      <c r="H623" s="47">
        <f>VLOOKUP(A623,'Updated Medical examination'!A622:J2957,9,0)</f>
        <v>0</v>
      </c>
      <c r="I623" s="47" t="str">
        <f>VLOOKUP(A623,'Updated Medical examination'!A622:J2957,10,0)</f>
        <v>No</v>
      </c>
      <c r="J623" s="47" t="str">
        <f>VLOOKUP(A623,'Updated Medical examination'!A622:J2957,3,0)</f>
        <v>Obesity</v>
      </c>
      <c r="K623" s="47" t="str">
        <f>VLOOKUP(A623,'Updated Medical examination'!A622:J2957,5,0)</f>
        <v>Above Diabetes</v>
      </c>
      <c r="L623" s="54">
        <v>23005</v>
      </c>
      <c r="M623" s="59">
        <v>15840.81</v>
      </c>
      <c r="N623" s="55" t="s">
        <v>11</v>
      </c>
      <c r="O623" s="55" t="s">
        <v>16</v>
      </c>
      <c r="P623" s="55" t="s">
        <v>632</v>
      </c>
      <c r="Q623" s="55">
        <v>60</v>
      </c>
    </row>
    <row r="624" spans="1:17" ht="16.5" thickBot="1" x14ac:dyDescent="0.3">
      <c r="A624" s="58" t="s">
        <v>1748</v>
      </c>
      <c r="B624" s="47" t="s">
        <v>3501</v>
      </c>
      <c r="C624" s="47">
        <f>VLOOKUP(A624,'Updated Medical examination'!A623:J2958,2,FALSE)</f>
        <v>29.3</v>
      </c>
      <c r="D624" s="47">
        <f>VLOOKUP(A624,'Updated Medical examination'!A623:J2958,4,0)</f>
        <v>5.5</v>
      </c>
      <c r="E624" s="47" t="str">
        <f>VLOOKUP(A624,'Updated Medical examination'!A623:J2958,6,0)</f>
        <v>No</v>
      </c>
      <c r="F624" s="47" t="str">
        <f>VLOOKUP(A624,'Updated Medical examination'!A623:J2958,7,0)</f>
        <v>No</v>
      </c>
      <c r="G624" s="47" t="str">
        <f>VLOOKUP(A624,'Updated Medical examination'!A623:J2958,8,0)</f>
        <v>No</v>
      </c>
      <c r="H624" s="47">
        <f>VLOOKUP(A624,'Updated Medical examination'!A623:J2958,9,0)</f>
        <v>0</v>
      </c>
      <c r="I624" s="47" t="str">
        <f>VLOOKUP(A624,'Updated Medical examination'!A623:J2958,10,0)</f>
        <v>No</v>
      </c>
      <c r="J624" s="47" t="str">
        <f>VLOOKUP(A624,'Updated Medical examination'!A623:J2958,3,0)</f>
        <v>Over Weight</v>
      </c>
      <c r="K624" s="47" t="str">
        <f>VLOOKUP(A624,'Updated Medical examination'!A623:J2958,5,0)</f>
        <v>Normal</v>
      </c>
      <c r="L624" s="54">
        <v>30266</v>
      </c>
      <c r="M624" s="59">
        <v>15828.82</v>
      </c>
      <c r="N624" s="55" t="s">
        <v>11</v>
      </c>
      <c r="O624" s="55" t="s">
        <v>12</v>
      </c>
      <c r="P624" s="55" t="s">
        <v>42</v>
      </c>
      <c r="Q624" s="55">
        <v>40</v>
      </c>
    </row>
    <row r="625" spans="1:17" ht="16.5" thickBot="1" x14ac:dyDescent="0.3">
      <c r="A625" s="58" t="s">
        <v>1747</v>
      </c>
      <c r="B625" s="47" t="s">
        <v>3503</v>
      </c>
      <c r="C625" s="47">
        <f>VLOOKUP(A625,'Updated Medical examination'!A624:J2959,2,FALSE)</f>
        <v>19.3</v>
      </c>
      <c r="D625" s="47">
        <f>VLOOKUP(A625,'Updated Medical examination'!A624:J2959,4,0)</f>
        <v>4.46</v>
      </c>
      <c r="E625" s="47" t="str">
        <f>VLOOKUP(A625,'Updated Medical examination'!A624:J2959,6,0)</f>
        <v>No</v>
      </c>
      <c r="F625" s="47" t="str">
        <f>VLOOKUP(A625,'Updated Medical examination'!A624:J2959,7,0)</f>
        <v>No</v>
      </c>
      <c r="G625" s="47" t="str">
        <f>VLOOKUP(A625,'Updated Medical examination'!A624:J2959,8,0)</f>
        <v>No</v>
      </c>
      <c r="H625" s="47">
        <f>VLOOKUP(A625,'Updated Medical examination'!A624:J2959,9,0)</f>
        <v>1</v>
      </c>
      <c r="I625" s="47" t="str">
        <f>VLOOKUP(A625,'Updated Medical examination'!A624:J2959,10,0)</f>
        <v>Yes</v>
      </c>
      <c r="J625" s="47" t="str">
        <f>VLOOKUP(A625,'Updated Medical examination'!A624:J2959,3,0)</f>
        <v>Healthy Weight</v>
      </c>
      <c r="K625" s="47" t="str">
        <f>VLOOKUP(A625,'Updated Medical examination'!A624:J2959,5,0)</f>
        <v>Normal</v>
      </c>
      <c r="L625" s="54">
        <v>30859</v>
      </c>
      <c r="M625" s="59">
        <v>15820.7</v>
      </c>
      <c r="N625" s="55" t="s">
        <v>11</v>
      </c>
      <c r="O625" s="55" t="s">
        <v>12</v>
      </c>
      <c r="P625" s="55" t="s">
        <v>42</v>
      </c>
      <c r="Q625" s="55">
        <v>38</v>
      </c>
    </row>
    <row r="626" spans="1:17" ht="16.5" thickBot="1" x14ac:dyDescent="0.3">
      <c r="A626" s="58" t="s">
        <v>1746</v>
      </c>
      <c r="B626" s="47" t="s">
        <v>3505</v>
      </c>
      <c r="C626" s="47">
        <f>VLOOKUP(A626,'Updated Medical examination'!A625:J2960,2,FALSE)</f>
        <v>24.13</v>
      </c>
      <c r="D626" s="47">
        <f>VLOOKUP(A626,'Updated Medical examination'!A625:J2960,4,0)</f>
        <v>5.29</v>
      </c>
      <c r="E626" s="47" t="str">
        <f>VLOOKUP(A626,'Updated Medical examination'!A625:J2960,6,0)</f>
        <v>Yes</v>
      </c>
      <c r="F626" s="47" t="str">
        <f>VLOOKUP(A626,'Updated Medical examination'!A625:J2960,7,0)</f>
        <v>No</v>
      </c>
      <c r="G626" s="47" t="str">
        <f>VLOOKUP(A626,'Updated Medical examination'!A625:J2960,8,0)</f>
        <v>Yes</v>
      </c>
      <c r="H626" s="47">
        <f>VLOOKUP(A626,'Updated Medical examination'!A625:J2960,9,0)</f>
        <v>1</v>
      </c>
      <c r="I626" s="47" t="str">
        <f>VLOOKUP(A626,'Updated Medical examination'!A625:J2960,10,0)</f>
        <v>Yes</v>
      </c>
      <c r="J626" s="47" t="str">
        <f>VLOOKUP(A626,'Updated Medical examination'!A625:J2960,3,0)</f>
        <v>Healthy Weight</v>
      </c>
      <c r="K626" s="47" t="str">
        <f>VLOOKUP(A626,'Updated Medical examination'!A625:J2960,5,0)</f>
        <v>Normal</v>
      </c>
      <c r="L626" s="54">
        <v>35712</v>
      </c>
      <c r="M626" s="59">
        <v>15817.99</v>
      </c>
      <c r="N626" s="55" t="s">
        <v>11</v>
      </c>
      <c r="O626" s="55" t="s">
        <v>11</v>
      </c>
      <c r="P626" s="55" t="s">
        <v>23</v>
      </c>
      <c r="Q626" s="55">
        <v>25</v>
      </c>
    </row>
    <row r="627" spans="1:17" ht="16.5" thickBot="1" x14ac:dyDescent="0.3">
      <c r="A627" s="58" t="s">
        <v>1745</v>
      </c>
      <c r="B627" s="47" t="s">
        <v>3507</v>
      </c>
      <c r="C627" s="47">
        <f>VLOOKUP(A627,'Updated Medical examination'!A626:J2961,2,FALSE)</f>
        <v>46.7</v>
      </c>
      <c r="D627" s="47">
        <f>VLOOKUP(A627,'Updated Medical examination'!A626:J2961,4,0)</f>
        <v>10.99</v>
      </c>
      <c r="E627" s="47" t="str">
        <f>VLOOKUP(A627,'Updated Medical examination'!A626:J2961,6,0)</f>
        <v>No</v>
      </c>
      <c r="F627" s="47" t="str">
        <f>VLOOKUP(A627,'Updated Medical examination'!A626:J2961,7,0)</f>
        <v>No</v>
      </c>
      <c r="G627" s="47" t="str">
        <f>VLOOKUP(A627,'Updated Medical examination'!A626:J2961,8,0)</f>
        <v>No</v>
      </c>
      <c r="H627" s="47">
        <f>VLOOKUP(A627,'Updated Medical examination'!A626:J2961,9,0)</f>
        <v>0</v>
      </c>
      <c r="I627" s="47" t="str">
        <f>VLOOKUP(A627,'Updated Medical examination'!A626:J2961,10,0)</f>
        <v>No</v>
      </c>
      <c r="J627" s="47" t="str">
        <f>VLOOKUP(A627,'Updated Medical examination'!A626:J2961,3,0)</f>
        <v>Obesity</v>
      </c>
      <c r="K627" s="47" t="str">
        <f>VLOOKUP(A627,'Updated Medical examination'!A626:J2961,5,0)</f>
        <v>Above Diabetes</v>
      </c>
      <c r="L627" s="54">
        <v>27270</v>
      </c>
      <c r="M627" s="59">
        <v>15746.62</v>
      </c>
      <c r="N627" s="55" t="s">
        <v>11</v>
      </c>
      <c r="O627" s="55" t="s">
        <v>16</v>
      </c>
      <c r="P627" s="55" t="s">
        <v>23</v>
      </c>
      <c r="Q627" s="55">
        <v>48</v>
      </c>
    </row>
    <row r="628" spans="1:17" ht="16.5" thickBot="1" x14ac:dyDescent="0.3">
      <c r="A628" s="58" t="s">
        <v>1744</v>
      </c>
      <c r="B628" s="47" t="s">
        <v>3509</v>
      </c>
      <c r="C628" s="47">
        <f>VLOOKUP(A628,'Updated Medical examination'!A627:J2962,2,FALSE)</f>
        <v>45.27</v>
      </c>
      <c r="D628" s="47">
        <f>VLOOKUP(A628,'Updated Medical examination'!A627:J2962,4,0)</f>
        <v>5.2</v>
      </c>
      <c r="E628" s="47" t="str">
        <f>VLOOKUP(A628,'Updated Medical examination'!A627:J2962,6,0)</f>
        <v>Yes</v>
      </c>
      <c r="F628" s="47" t="str">
        <f>VLOOKUP(A628,'Updated Medical examination'!A627:J2962,7,0)</f>
        <v>No</v>
      </c>
      <c r="G628" s="47" t="str">
        <f>VLOOKUP(A628,'Updated Medical examination'!A627:J2962,8,0)</f>
        <v>No</v>
      </c>
      <c r="H628" s="47">
        <f>VLOOKUP(A628,'Updated Medical examination'!A627:J2962,9,0)</f>
        <v>0</v>
      </c>
      <c r="I628" s="47" t="str">
        <f>VLOOKUP(A628,'Updated Medical examination'!A627:J2962,10,0)</f>
        <v>No</v>
      </c>
      <c r="J628" s="47" t="str">
        <f>VLOOKUP(A628,'Updated Medical examination'!A627:J2962,3,0)</f>
        <v>Obesity</v>
      </c>
      <c r="K628" s="47" t="str">
        <f>VLOOKUP(A628,'Updated Medical examination'!A627:J2962,5,0)</f>
        <v>Normal</v>
      </c>
      <c r="L628" s="54">
        <v>28023</v>
      </c>
      <c r="M628" s="59">
        <v>15698.86</v>
      </c>
      <c r="N628" s="55" t="s">
        <v>11</v>
      </c>
      <c r="O628" s="55" t="s">
        <v>11</v>
      </c>
      <c r="P628" s="55" t="s">
        <v>23</v>
      </c>
      <c r="Q628" s="55">
        <v>46</v>
      </c>
    </row>
    <row r="629" spans="1:17" ht="16.5" thickBot="1" x14ac:dyDescent="0.3">
      <c r="A629" s="58" t="s">
        <v>1743</v>
      </c>
      <c r="B629" s="47" t="s">
        <v>3511</v>
      </c>
      <c r="C629" s="47">
        <f>VLOOKUP(A629,'Updated Medical examination'!A628:J2963,2,FALSE)</f>
        <v>44.29</v>
      </c>
      <c r="D629" s="47">
        <f>VLOOKUP(A629,'Updated Medical examination'!A628:J2963,4,0)</f>
        <v>9.66</v>
      </c>
      <c r="E629" s="47" t="str">
        <f>VLOOKUP(A629,'Updated Medical examination'!A628:J2963,6,0)</f>
        <v>No</v>
      </c>
      <c r="F629" s="47" t="str">
        <f>VLOOKUP(A629,'Updated Medical examination'!A628:J2963,7,0)</f>
        <v>No</v>
      </c>
      <c r="G629" s="47" t="str">
        <f>VLOOKUP(A629,'Updated Medical examination'!A628:J2963,8,0)</f>
        <v>No</v>
      </c>
      <c r="H629" s="47">
        <f>VLOOKUP(A629,'Updated Medical examination'!A628:J2963,9,0)</f>
        <v>2</v>
      </c>
      <c r="I629" s="47" t="str">
        <f>VLOOKUP(A629,'Updated Medical examination'!A628:J2963,10,0)</f>
        <v>No</v>
      </c>
      <c r="J629" s="47" t="str">
        <f>VLOOKUP(A629,'Updated Medical examination'!A628:J2963,3,0)</f>
        <v>Obesity</v>
      </c>
      <c r="K629" s="47" t="str">
        <f>VLOOKUP(A629,'Updated Medical examination'!A628:J2963,5,0)</f>
        <v>Above Diabetes</v>
      </c>
      <c r="L629" s="54">
        <v>26841</v>
      </c>
      <c r="M629" s="59">
        <v>15670.3</v>
      </c>
      <c r="N629" s="55" t="s">
        <v>11</v>
      </c>
      <c r="O629" s="55" t="s">
        <v>11</v>
      </c>
      <c r="P629" s="55" t="s">
        <v>535</v>
      </c>
      <c r="Q629" s="55">
        <v>49</v>
      </c>
    </row>
    <row r="630" spans="1:17" ht="16.5" thickBot="1" x14ac:dyDescent="0.3">
      <c r="A630" s="58" t="s">
        <v>1742</v>
      </c>
      <c r="B630" s="47" t="s">
        <v>3513</v>
      </c>
      <c r="C630" s="47">
        <f>VLOOKUP(A630,'Updated Medical examination'!A629:J2964,2,FALSE)</f>
        <v>54.59</v>
      </c>
      <c r="D630" s="47">
        <f>VLOOKUP(A630,'Updated Medical examination'!A629:J2964,4,0)</f>
        <v>4.22</v>
      </c>
      <c r="E630" s="47" t="str">
        <f>VLOOKUP(A630,'Updated Medical examination'!A629:J2964,6,0)</f>
        <v>Yes</v>
      </c>
      <c r="F630" s="47" t="str">
        <f>VLOOKUP(A630,'Updated Medical examination'!A629:J2964,7,0)</f>
        <v>No</v>
      </c>
      <c r="G630" s="47" t="str">
        <f>VLOOKUP(A630,'Updated Medical examination'!A629:J2964,8,0)</f>
        <v>No</v>
      </c>
      <c r="H630" s="47">
        <f>VLOOKUP(A630,'Updated Medical examination'!A629:J2964,9,0)</f>
        <v>1</v>
      </c>
      <c r="I630" s="47" t="str">
        <f>VLOOKUP(A630,'Updated Medical examination'!A629:J2964,10,0)</f>
        <v>No</v>
      </c>
      <c r="J630" s="47" t="str">
        <f>VLOOKUP(A630,'Updated Medical examination'!A629:J2964,3,0)</f>
        <v>Obesity</v>
      </c>
      <c r="K630" s="47" t="str">
        <f>VLOOKUP(A630,'Updated Medical examination'!A629:J2964,5,0)</f>
        <v>Normal</v>
      </c>
      <c r="L630" s="54">
        <v>32499</v>
      </c>
      <c r="M630" s="59">
        <v>15646.28</v>
      </c>
      <c r="N630" s="55" t="s">
        <v>11</v>
      </c>
      <c r="O630" s="55" t="s">
        <v>11</v>
      </c>
      <c r="P630" s="55" t="s">
        <v>42</v>
      </c>
      <c r="Q630" s="55">
        <v>34</v>
      </c>
    </row>
    <row r="631" spans="1:17" ht="16.5" thickBot="1" x14ac:dyDescent="0.3">
      <c r="A631" s="58" t="s">
        <v>1741</v>
      </c>
      <c r="B631" s="47" t="s">
        <v>3514</v>
      </c>
      <c r="C631" s="47">
        <f>VLOOKUP(A631,'Updated Medical examination'!A630:J2965,2,FALSE)</f>
        <v>32.965000000000003</v>
      </c>
      <c r="D631" s="47">
        <f>VLOOKUP(A631,'Updated Medical examination'!A630:J2965,4,0)</f>
        <v>11.78</v>
      </c>
      <c r="E631" s="47" t="str">
        <f>VLOOKUP(A631,'Updated Medical examination'!A630:J2965,6,0)</f>
        <v>No</v>
      </c>
      <c r="F631" s="47" t="str">
        <f>VLOOKUP(A631,'Updated Medical examination'!A630:J2965,7,0)</f>
        <v>No</v>
      </c>
      <c r="G631" s="47" t="str">
        <f>VLOOKUP(A631,'Updated Medical examination'!A630:J2965,8,0)</f>
        <v>No</v>
      </c>
      <c r="H631" s="47">
        <f>VLOOKUP(A631,'Updated Medical examination'!A630:J2965,9,0)</f>
        <v>0</v>
      </c>
      <c r="I631" s="47" t="str">
        <f>VLOOKUP(A631,'Updated Medical examination'!A630:J2965,10,0)</f>
        <v>No</v>
      </c>
      <c r="J631" s="47" t="str">
        <f>VLOOKUP(A631,'Updated Medical examination'!A630:J2965,3,0)</f>
        <v>Obesity</v>
      </c>
      <c r="K631" s="47" t="str">
        <f>VLOOKUP(A631,'Updated Medical examination'!A630:J2965,5,0)</f>
        <v>Above Diabetes</v>
      </c>
      <c r="L631" s="54">
        <v>22073</v>
      </c>
      <c r="M631" s="59">
        <v>15612.19</v>
      </c>
      <c r="N631" s="55" t="s">
        <v>11</v>
      </c>
      <c r="O631" s="55" t="s">
        <v>11</v>
      </c>
      <c r="P631" s="55" t="s">
        <v>23</v>
      </c>
      <c r="Q631" s="55">
        <v>63</v>
      </c>
    </row>
    <row r="632" spans="1:17" ht="16.5" thickBot="1" x14ac:dyDescent="0.3">
      <c r="A632" s="58" t="s">
        <v>1740</v>
      </c>
      <c r="B632" s="47" t="s">
        <v>3516</v>
      </c>
      <c r="C632" s="47">
        <f>VLOOKUP(A632,'Updated Medical examination'!A631:J2966,2,FALSE)</f>
        <v>38.049999999999997</v>
      </c>
      <c r="D632" s="47">
        <f>VLOOKUP(A632,'Updated Medical examination'!A631:J2966,4,0)</f>
        <v>9.6199999999999992</v>
      </c>
      <c r="E632" s="47" t="str">
        <f>VLOOKUP(A632,'Updated Medical examination'!A631:J2966,6,0)</f>
        <v>No</v>
      </c>
      <c r="F632" s="47" t="str">
        <f>VLOOKUP(A632,'Updated Medical examination'!A631:J2966,7,0)</f>
        <v>No</v>
      </c>
      <c r="G632" s="47" t="str">
        <f>VLOOKUP(A632,'Updated Medical examination'!A631:J2966,8,0)</f>
        <v>No</v>
      </c>
      <c r="H632" s="47">
        <f>VLOOKUP(A632,'Updated Medical examination'!A631:J2966,9,0)</f>
        <v>0</v>
      </c>
      <c r="I632" s="47" t="str">
        <f>VLOOKUP(A632,'Updated Medical examination'!A631:J2966,10,0)</f>
        <v>No</v>
      </c>
      <c r="J632" s="47" t="str">
        <f>VLOOKUP(A632,'Updated Medical examination'!A631:J2966,3,0)</f>
        <v>Obesity</v>
      </c>
      <c r="K632" s="47" t="str">
        <f>VLOOKUP(A632,'Updated Medical examination'!A631:J2966,5,0)</f>
        <v>Above Diabetes</v>
      </c>
      <c r="L632" s="54">
        <v>24043</v>
      </c>
      <c r="M632" s="59">
        <v>15608.58</v>
      </c>
      <c r="N632" s="55" t="s">
        <v>11</v>
      </c>
      <c r="O632" s="55" t="s">
        <v>11</v>
      </c>
      <c r="P632" s="55" t="s">
        <v>535</v>
      </c>
      <c r="Q632" s="55">
        <v>57</v>
      </c>
    </row>
    <row r="633" spans="1:17" ht="16.5" thickBot="1" x14ac:dyDescent="0.3">
      <c r="A633" s="58" t="s">
        <v>1739</v>
      </c>
      <c r="B633" s="47" t="s">
        <v>2823</v>
      </c>
      <c r="C633" s="47">
        <f>VLOOKUP(A633,'Updated Medical examination'!A632:J2967,2,FALSE)</f>
        <v>46.14</v>
      </c>
      <c r="D633" s="47">
        <f>VLOOKUP(A633,'Updated Medical examination'!A632:J2967,4,0)</f>
        <v>10.78</v>
      </c>
      <c r="E633" s="47" t="str">
        <f>VLOOKUP(A633,'Updated Medical examination'!A632:J2967,6,0)</f>
        <v>No</v>
      </c>
      <c r="F633" s="47" t="str">
        <f>VLOOKUP(A633,'Updated Medical examination'!A632:J2967,7,0)</f>
        <v>No</v>
      </c>
      <c r="G633" s="47" t="str">
        <f>VLOOKUP(A633,'Updated Medical examination'!A632:J2967,8,0)</f>
        <v>No</v>
      </c>
      <c r="H633" s="47">
        <f>VLOOKUP(A633,'Updated Medical examination'!A632:J2967,9,0)</f>
        <v>0</v>
      </c>
      <c r="I633" s="47" t="str">
        <f>VLOOKUP(A633,'Updated Medical examination'!A632:J2967,10,0)</f>
        <v>No</v>
      </c>
      <c r="J633" s="47" t="str">
        <f>VLOOKUP(A633,'Updated Medical examination'!A632:J2967,3,0)</f>
        <v>Obesity</v>
      </c>
      <c r="K633" s="47" t="str">
        <f>VLOOKUP(A633,'Updated Medical examination'!A632:J2967,5,0)</f>
        <v>Above Diabetes</v>
      </c>
      <c r="L633" s="54">
        <v>27240</v>
      </c>
      <c r="M633" s="59">
        <v>15556.67</v>
      </c>
      <c r="N633" s="55" t="s">
        <v>11</v>
      </c>
      <c r="O633" s="55" t="s">
        <v>11</v>
      </c>
      <c r="P633" s="55" t="s">
        <v>23</v>
      </c>
      <c r="Q633" s="55">
        <v>48</v>
      </c>
    </row>
    <row r="634" spans="1:17" ht="16.5" thickBot="1" x14ac:dyDescent="0.3">
      <c r="A634" s="58" t="s">
        <v>1738</v>
      </c>
      <c r="B634" s="47" t="s">
        <v>3156</v>
      </c>
      <c r="C634" s="47">
        <f>VLOOKUP(A634,'Updated Medical examination'!A633:J2968,2,FALSE)</f>
        <v>41.325000000000003</v>
      </c>
      <c r="D634" s="47">
        <f>VLOOKUP(A634,'Updated Medical examination'!A633:J2968,4,0)</f>
        <v>5.1100000000000003</v>
      </c>
      <c r="E634" s="47" t="str">
        <f>VLOOKUP(A634,'Updated Medical examination'!A633:J2968,6,0)</f>
        <v>Yes</v>
      </c>
      <c r="F634" s="47" t="str">
        <f>VLOOKUP(A634,'Updated Medical examination'!A633:J2968,7,0)</f>
        <v>No</v>
      </c>
      <c r="G634" s="47" t="str">
        <f>VLOOKUP(A634,'Updated Medical examination'!A633:J2968,8,0)</f>
        <v>No</v>
      </c>
      <c r="H634" s="47">
        <f>VLOOKUP(A634,'Updated Medical examination'!A633:J2968,9,0)</f>
        <v>2</v>
      </c>
      <c r="I634" s="47" t="str">
        <f>VLOOKUP(A634,'Updated Medical examination'!A633:J2968,10,0)</f>
        <v>No</v>
      </c>
      <c r="J634" s="47" t="str">
        <f>VLOOKUP(A634,'Updated Medical examination'!A633:J2968,3,0)</f>
        <v>Obesity</v>
      </c>
      <c r="K634" s="47" t="str">
        <f>VLOOKUP(A634,'Updated Medical examination'!A633:J2968,5,0)</f>
        <v>Normal</v>
      </c>
      <c r="L634" s="54">
        <v>21825</v>
      </c>
      <c r="M634" s="59">
        <v>15555.19</v>
      </c>
      <c r="N634" s="55" t="s">
        <v>11</v>
      </c>
      <c r="O634" s="55" t="s">
        <v>12</v>
      </c>
      <c r="P634" s="55" t="s">
        <v>23</v>
      </c>
      <c r="Q634" s="55">
        <v>63</v>
      </c>
    </row>
    <row r="635" spans="1:17" ht="16.5" thickBot="1" x14ac:dyDescent="0.3">
      <c r="A635" s="58" t="s">
        <v>1737</v>
      </c>
      <c r="B635" s="47" t="s">
        <v>3520</v>
      </c>
      <c r="C635" s="47">
        <f>VLOOKUP(A635,'Updated Medical examination'!A634:J2969,2,FALSE)</f>
        <v>44.64</v>
      </c>
      <c r="D635" s="47">
        <f>VLOOKUP(A635,'Updated Medical examination'!A634:J2969,4,0)</f>
        <v>7.18</v>
      </c>
      <c r="E635" s="47" t="str">
        <f>VLOOKUP(A635,'Updated Medical examination'!A634:J2969,6,0)</f>
        <v>No</v>
      </c>
      <c r="F635" s="47" t="str">
        <f>VLOOKUP(A635,'Updated Medical examination'!A634:J2969,7,0)</f>
        <v>No</v>
      </c>
      <c r="G635" s="47" t="str">
        <f>VLOOKUP(A635,'Updated Medical examination'!A634:J2969,8,0)</f>
        <v>No</v>
      </c>
      <c r="H635" s="47">
        <f>VLOOKUP(A635,'Updated Medical examination'!A634:J2969,9,0)</f>
        <v>0</v>
      </c>
      <c r="I635" s="47" t="str">
        <f>VLOOKUP(A635,'Updated Medical examination'!A634:J2969,10,0)</f>
        <v>No</v>
      </c>
      <c r="J635" s="47" t="str">
        <f>VLOOKUP(A635,'Updated Medical examination'!A634:J2969,3,0)</f>
        <v>Obesity</v>
      </c>
      <c r="K635" s="47" t="str">
        <f>VLOOKUP(A635,'Updated Medical examination'!A634:J2969,5,0)</f>
        <v>Above Diabetes</v>
      </c>
      <c r="L635" s="54">
        <v>27208</v>
      </c>
      <c r="M635" s="59">
        <v>15532.16</v>
      </c>
      <c r="N635" s="55" t="s">
        <v>11</v>
      </c>
      <c r="O635" s="55" t="s">
        <v>11</v>
      </c>
      <c r="P635" s="55" t="s">
        <v>535</v>
      </c>
      <c r="Q635" s="55">
        <v>48</v>
      </c>
    </row>
    <row r="636" spans="1:17" ht="16.5" thickBot="1" x14ac:dyDescent="0.3">
      <c r="A636" s="58" t="s">
        <v>1736</v>
      </c>
      <c r="B636" s="47" t="s">
        <v>3521</v>
      </c>
      <c r="C636" s="47">
        <f>VLOOKUP(A636,'Updated Medical examination'!A635:J2970,2,FALSE)</f>
        <v>25.175000000000001</v>
      </c>
      <c r="D636" s="47">
        <f>VLOOKUP(A636,'Updated Medical examination'!A635:J2970,4,0)</f>
        <v>4.96</v>
      </c>
      <c r="E636" s="47" t="str">
        <f>VLOOKUP(A636,'Updated Medical examination'!A635:J2970,6,0)</f>
        <v>No</v>
      </c>
      <c r="F636" s="47" t="str">
        <f>VLOOKUP(A636,'Updated Medical examination'!A635:J2970,7,0)</f>
        <v>yes</v>
      </c>
      <c r="G636" s="47" t="str">
        <f>VLOOKUP(A636,'Updated Medical examination'!A635:J2970,8,0)</f>
        <v>No</v>
      </c>
      <c r="H636" s="47">
        <f>VLOOKUP(A636,'Updated Medical examination'!A635:J2970,9,0)</f>
        <v>1</v>
      </c>
      <c r="I636" s="47" t="str">
        <f>VLOOKUP(A636,'Updated Medical examination'!A635:J2970,10,0)</f>
        <v>No</v>
      </c>
      <c r="J636" s="47" t="str">
        <f>VLOOKUP(A636,'Updated Medical examination'!A635:J2970,3,0)</f>
        <v>Over Weight</v>
      </c>
      <c r="K636" s="47" t="str">
        <f>VLOOKUP(A636,'Updated Medical examination'!A635:J2970,5,0)</f>
        <v>Normal</v>
      </c>
      <c r="L636" s="54">
        <v>38185</v>
      </c>
      <c r="M636" s="59">
        <v>15518.18</v>
      </c>
      <c r="N636" s="55" t="s">
        <v>11</v>
      </c>
      <c r="O636" s="55" t="s">
        <v>12</v>
      </c>
      <c r="P636" s="55" t="s">
        <v>164</v>
      </c>
      <c r="Q636" s="55">
        <v>18</v>
      </c>
    </row>
    <row r="637" spans="1:17" ht="16.5" thickBot="1" x14ac:dyDescent="0.3">
      <c r="A637" s="58" t="s">
        <v>1735</v>
      </c>
      <c r="B637" s="47" t="s">
        <v>3523</v>
      </c>
      <c r="C637" s="47">
        <f>VLOOKUP(A637,'Updated Medical examination'!A636:J2971,2,FALSE)</f>
        <v>43.11</v>
      </c>
      <c r="D637" s="47">
        <f>VLOOKUP(A637,'Updated Medical examination'!A636:J2971,4,0)</f>
        <v>4.67</v>
      </c>
      <c r="E637" s="47" t="str">
        <f>VLOOKUP(A637,'Updated Medical examination'!A636:J2971,6,0)</f>
        <v>Yes</v>
      </c>
      <c r="F637" s="47" t="str">
        <f>VLOOKUP(A637,'Updated Medical examination'!A636:J2971,7,0)</f>
        <v>No</v>
      </c>
      <c r="G637" s="47" t="str">
        <f>VLOOKUP(A637,'Updated Medical examination'!A636:J2971,8,0)</f>
        <v>No</v>
      </c>
      <c r="H637" s="47">
        <f>VLOOKUP(A637,'Updated Medical examination'!A636:J2971,9,0)</f>
        <v>0</v>
      </c>
      <c r="I637" s="47" t="str">
        <f>VLOOKUP(A637,'Updated Medical examination'!A636:J2971,10,0)</f>
        <v>No</v>
      </c>
      <c r="J637" s="47" t="str">
        <f>VLOOKUP(A637,'Updated Medical examination'!A636:J2971,3,0)</f>
        <v>Obesity</v>
      </c>
      <c r="K637" s="47" t="str">
        <f>VLOOKUP(A637,'Updated Medical examination'!A636:J2971,5,0)</f>
        <v>Normal</v>
      </c>
      <c r="L637" s="54">
        <v>27961</v>
      </c>
      <c r="M637" s="59">
        <v>15450.48</v>
      </c>
      <c r="N637" s="55" t="s">
        <v>11</v>
      </c>
      <c r="O637" s="55" t="s">
        <v>16</v>
      </c>
      <c r="P637" s="55" t="s">
        <v>535</v>
      </c>
      <c r="Q637" s="55">
        <v>46</v>
      </c>
    </row>
    <row r="638" spans="1:17" ht="16.5" thickBot="1" x14ac:dyDescent="0.3">
      <c r="A638" s="58" t="s">
        <v>1734</v>
      </c>
      <c r="B638" s="47" t="s">
        <v>2867</v>
      </c>
      <c r="C638" s="47">
        <f>VLOOKUP(A638,'Updated Medical examination'!A637:J2972,2,FALSE)</f>
        <v>53.32</v>
      </c>
      <c r="D638" s="47">
        <f>VLOOKUP(A638,'Updated Medical examination'!A637:J2972,4,0)</f>
        <v>5.0599999999999996</v>
      </c>
      <c r="E638" s="47" t="str">
        <f>VLOOKUP(A638,'Updated Medical examination'!A637:J2972,6,0)</f>
        <v>No</v>
      </c>
      <c r="F638" s="47" t="str">
        <f>VLOOKUP(A638,'Updated Medical examination'!A637:J2972,7,0)</f>
        <v>No</v>
      </c>
      <c r="G638" s="47" t="str">
        <f>VLOOKUP(A638,'Updated Medical examination'!A637:J2972,8,0)</f>
        <v>No</v>
      </c>
      <c r="H638" s="47">
        <f>VLOOKUP(A638,'Updated Medical examination'!A637:J2972,9,0)</f>
        <v>0</v>
      </c>
      <c r="I638" s="47" t="str">
        <f>VLOOKUP(A638,'Updated Medical examination'!A637:J2972,10,0)</f>
        <v>No</v>
      </c>
      <c r="J638" s="47" t="str">
        <f>VLOOKUP(A638,'Updated Medical examination'!A637:J2972,3,0)</f>
        <v>Obesity</v>
      </c>
      <c r="K638" s="47" t="str">
        <f>VLOOKUP(A638,'Updated Medical examination'!A637:J2972,5,0)</f>
        <v>Normal</v>
      </c>
      <c r="L638" s="54">
        <v>33171</v>
      </c>
      <c r="M638" s="59">
        <v>15440.2</v>
      </c>
      <c r="N638" s="55" t="s">
        <v>11</v>
      </c>
      <c r="O638" s="55" t="s">
        <v>16</v>
      </c>
      <c r="P638" s="55" t="s">
        <v>23</v>
      </c>
      <c r="Q638" s="55">
        <v>32</v>
      </c>
    </row>
    <row r="639" spans="1:17" ht="16.5" thickBot="1" x14ac:dyDescent="0.3">
      <c r="A639" s="58" t="s">
        <v>1733</v>
      </c>
      <c r="B639" s="47" t="s">
        <v>2638</v>
      </c>
      <c r="C639" s="47">
        <f>VLOOKUP(A639,'Updated Medical examination'!A638:J2973,2,FALSE)</f>
        <v>38.04</v>
      </c>
      <c r="D639" s="47">
        <f>VLOOKUP(A639,'Updated Medical examination'!A638:J2973,4,0)</f>
        <v>5.0199999999999996</v>
      </c>
      <c r="E639" s="47" t="str">
        <f>VLOOKUP(A639,'Updated Medical examination'!A638:J2973,6,0)</f>
        <v>Yes</v>
      </c>
      <c r="F639" s="47" t="str">
        <f>VLOOKUP(A639,'Updated Medical examination'!A638:J2973,7,0)</f>
        <v>No</v>
      </c>
      <c r="G639" s="47" t="str">
        <f>VLOOKUP(A639,'Updated Medical examination'!A638:J2973,8,0)</f>
        <v>No</v>
      </c>
      <c r="H639" s="47">
        <f>VLOOKUP(A639,'Updated Medical examination'!A638:J2973,9,0)</f>
        <v>1</v>
      </c>
      <c r="I639" s="47" t="str">
        <f>VLOOKUP(A639,'Updated Medical examination'!A638:J2973,10,0)</f>
        <v>No</v>
      </c>
      <c r="J639" s="47" t="str">
        <f>VLOOKUP(A639,'Updated Medical examination'!A638:J2973,3,0)</f>
        <v>Obesity</v>
      </c>
      <c r="K639" s="47" t="str">
        <f>VLOOKUP(A639,'Updated Medical examination'!A638:J2973,5,0)</f>
        <v>Normal</v>
      </c>
      <c r="L639" s="54">
        <v>23624</v>
      </c>
      <c r="M639" s="59">
        <v>15377.77</v>
      </c>
      <c r="N639" s="55" t="s">
        <v>11</v>
      </c>
      <c r="O639" s="55" t="s">
        <v>11</v>
      </c>
      <c r="P639" s="55" t="s">
        <v>23</v>
      </c>
      <c r="Q639" s="55">
        <v>58</v>
      </c>
    </row>
    <row r="640" spans="1:17" ht="16.5" thickBot="1" x14ac:dyDescent="0.3">
      <c r="A640" s="58" t="s">
        <v>1732</v>
      </c>
      <c r="B640" s="47" t="s">
        <v>3527</v>
      </c>
      <c r="C640" s="47">
        <f>VLOOKUP(A640,'Updated Medical examination'!A639:J2974,2,FALSE)</f>
        <v>37.9</v>
      </c>
      <c r="D640" s="47">
        <f>VLOOKUP(A640,'Updated Medical examination'!A639:J2974,4,0)</f>
        <v>7.76</v>
      </c>
      <c r="E640" s="47" t="str">
        <f>VLOOKUP(A640,'Updated Medical examination'!A639:J2974,6,0)</f>
        <v>No</v>
      </c>
      <c r="F640" s="47" t="str">
        <f>VLOOKUP(A640,'Updated Medical examination'!A639:J2974,7,0)</f>
        <v>No</v>
      </c>
      <c r="G640" s="47" t="str">
        <f>VLOOKUP(A640,'Updated Medical examination'!A639:J2974,8,0)</f>
        <v>No</v>
      </c>
      <c r="H640" s="47">
        <f>VLOOKUP(A640,'Updated Medical examination'!A639:J2974,9,0)</f>
        <v>0</v>
      </c>
      <c r="I640" s="47" t="str">
        <f>VLOOKUP(A640,'Updated Medical examination'!A639:J2974,10,0)</f>
        <v>No</v>
      </c>
      <c r="J640" s="47" t="str">
        <f>VLOOKUP(A640,'Updated Medical examination'!A639:J2974,3,0)</f>
        <v>Obesity</v>
      </c>
      <c r="K640" s="47" t="str">
        <f>VLOOKUP(A640,'Updated Medical examination'!A639:J2974,5,0)</f>
        <v>Above Diabetes</v>
      </c>
      <c r="L640" s="54">
        <v>22895</v>
      </c>
      <c r="M640" s="59">
        <v>15368.22</v>
      </c>
      <c r="N640" s="55" t="s">
        <v>11</v>
      </c>
      <c r="O640" s="55" t="s">
        <v>11</v>
      </c>
      <c r="P640" s="55" t="s">
        <v>42</v>
      </c>
      <c r="Q640" s="55">
        <v>60</v>
      </c>
    </row>
    <row r="641" spans="1:17" ht="16.5" thickBot="1" x14ac:dyDescent="0.3">
      <c r="A641" s="58" t="s">
        <v>1731</v>
      </c>
      <c r="B641" s="47" t="s">
        <v>3528</v>
      </c>
      <c r="C641" s="47">
        <f>VLOOKUP(A641,'Updated Medical examination'!A640:J2975,2,FALSE)</f>
        <v>39.6</v>
      </c>
      <c r="D641" s="47">
        <f>VLOOKUP(A641,'Updated Medical examination'!A640:J2975,4,0)</f>
        <v>9.32</v>
      </c>
      <c r="E641" s="47" t="str">
        <f>VLOOKUP(A641,'Updated Medical examination'!A640:J2975,6,0)</f>
        <v>No</v>
      </c>
      <c r="F641" s="47" t="str">
        <f>VLOOKUP(A641,'Updated Medical examination'!A640:J2975,7,0)</f>
        <v>No</v>
      </c>
      <c r="G641" s="47" t="str">
        <f>VLOOKUP(A641,'Updated Medical examination'!A640:J2975,8,0)</f>
        <v>No</v>
      </c>
      <c r="H641" s="47">
        <f>VLOOKUP(A641,'Updated Medical examination'!A640:J2975,9,0)</f>
        <v>0</v>
      </c>
      <c r="I641" s="47" t="str">
        <f>VLOOKUP(A641,'Updated Medical examination'!A640:J2975,10,0)</f>
        <v>No</v>
      </c>
      <c r="J641" s="47" t="str">
        <f>VLOOKUP(A641,'Updated Medical examination'!A640:J2975,3,0)</f>
        <v>Obesity</v>
      </c>
      <c r="K641" s="47" t="str">
        <f>VLOOKUP(A641,'Updated Medical examination'!A640:J2975,5,0)</f>
        <v>Above Diabetes</v>
      </c>
      <c r="L641" s="54">
        <v>25037</v>
      </c>
      <c r="M641" s="59">
        <v>15363.77</v>
      </c>
      <c r="N641" s="55" t="s">
        <v>11</v>
      </c>
      <c r="O641" s="55" t="s">
        <v>16</v>
      </c>
      <c r="P641" s="55" t="s">
        <v>535</v>
      </c>
      <c r="Q641" s="55">
        <v>54</v>
      </c>
    </row>
    <row r="642" spans="1:17" ht="16.5" thickBot="1" x14ac:dyDescent="0.3">
      <c r="A642" s="58" t="s">
        <v>1730</v>
      </c>
      <c r="B642" s="47" t="s">
        <v>3530</v>
      </c>
      <c r="C642" s="47">
        <f>VLOOKUP(A642,'Updated Medical examination'!A641:J2976,2,FALSE)</f>
        <v>50.92</v>
      </c>
      <c r="D642" s="47">
        <f>VLOOKUP(A642,'Updated Medical examination'!A641:J2976,4,0)</f>
        <v>5.31</v>
      </c>
      <c r="E642" s="47" t="str">
        <f>VLOOKUP(A642,'Updated Medical examination'!A641:J2976,6,0)</f>
        <v>Yes</v>
      </c>
      <c r="F642" s="47" t="str">
        <f>VLOOKUP(A642,'Updated Medical examination'!A641:J2976,7,0)</f>
        <v>No</v>
      </c>
      <c r="G642" s="47" t="str">
        <f>VLOOKUP(A642,'Updated Medical examination'!A641:J2976,8,0)</f>
        <v>No</v>
      </c>
      <c r="H642" s="47">
        <f>VLOOKUP(A642,'Updated Medical examination'!A641:J2976,9,0)</f>
        <v>1</v>
      </c>
      <c r="I642" s="47" t="str">
        <f>VLOOKUP(A642,'Updated Medical examination'!A641:J2976,10,0)</f>
        <v>No</v>
      </c>
      <c r="J642" s="47" t="str">
        <f>VLOOKUP(A642,'Updated Medical examination'!A641:J2976,3,0)</f>
        <v>Obesity</v>
      </c>
      <c r="K642" s="47" t="str">
        <f>VLOOKUP(A642,'Updated Medical examination'!A641:J2976,5,0)</f>
        <v>Normal</v>
      </c>
      <c r="L642" s="54">
        <v>32494</v>
      </c>
      <c r="M642" s="59">
        <v>15361.5</v>
      </c>
      <c r="N642" s="55" t="s">
        <v>11</v>
      </c>
      <c r="O642" s="55" t="s">
        <v>12</v>
      </c>
      <c r="P642" s="55" t="s">
        <v>249</v>
      </c>
      <c r="Q642" s="55">
        <v>34</v>
      </c>
    </row>
    <row r="643" spans="1:17" ht="16.5" thickBot="1" x14ac:dyDescent="0.3">
      <c r="A643" s="58" t="s">
        <v>1729</v>
      </c>
      <c r="B643" s="47" t="s">
        <v>3531</v>
      </c>
      <c r="C643" s="47">
        <f>VLOOKUP(A643,'Updated Medical examination'!A642:J2977,2,FALSE)</f>
        <v>21.85</v>
      </c>
      <c r="D643" s="47">
        <f>VLOOKUP(A643,'Updated Medical examination'!A642:J2977,4,0)</f>
        <v>5.56</v>
      </c>
      <c r="E643" s="47" t="str">
        <f>VLOOKUP(A643,'Updated Medical examination'!A642:J2977,6,0)</f>
        <v>Yes</v>
      </c>
      <c r="F643" s="47" t="str">
        <f>VLOOKUP(A643,'Updated Medical examination'!A642:J2977,7,0)</f>
        <v>No</v>
      </c>
      <c r="G643" s="47" t="str">
        <f>VLOOKUP(A643,'Updated Medical examination'!A642:J2977,8,0)</f>
        <v>No</v>
      </c>
      <c r="H643" s="47">
        <f>VLOOKUP(A643,'Updated Medical examination'!A642:J2977,9,0)</f>
        <v>0</v>
      </c>
      <c r="I643" s="47" t="str">
        <f>VLOOKUP(A643,'Updated Medical examination'!A642:J2977,10,0)</f>
        <v>Yes</v>
      </c>
      <c r="J643" s="47" t="str">
        <f>VLOOKUP(A643,'Updated Medical examination'!A642:J2977,3,0)</f>
        <v>Healthy Weight</v>
      </c>
      <c r="K643" s="47" t="str">
        <f>VLOOKUP(A643,'Updated Medical examination'!A642:J2977,5,0)</f>
        <v>Normal</v>
      </c>
      <c r="L643" s="54">
        <v>37086</v>
      </c>
      <c r="M643" s="59">
        <v>15359.1</v>
      </c>
      <c r="N643" s="55" t="s">
        <v>11</v>
      </c>
      <c r="O643" s="55" t="s">
        <v>12</v>
      </c>
      <c r="P643" s="55" t="s">
        <v>247</v>
      </c>
      <c r="Q643" s="55">
        <v>21</v>
      </c>
    </row>
    <row r="644" spans="1:17" ht="16.5" thickBot="1" x14ac:dyDescent="0.3">
      <c r="A644" s="58" t="s">
        <v>1728</v>
      </c>
      <c r="B644" s="47" t="s">
        <v>2413</v>
      </c>
      <c r="C644" s="47">
        <f>VLOOKUP(A644,'Updated Medical examination'!A643:J2978,2,FALSE)</f>
        <v>36.08</v>
      </c>
      <c r="D644" s="47">
        <f>VLOOKUP(A644,'Updated Medical examination'!A643:J2978,4,0)</f>
        <v>7.11</v>
      </c>
      <c r="E644" s="47" t="str">
        <f>VLOOKUP(A644,'Updated Medical examination'!A643:J2978,6,0)</f>
        <v>Yes</v>
      </c>
      <c r="F644" s="47" t="str">
        <f>VLOOKUP(A644,'Updated Medical examination'!A643:J2978,7,0)</f>
        <v>No</v>
      </c>
      <c r="G644" s="47" t="str">
        <f>VLOOKUP(A644,'Updated Medical examination'!A643:J2978,8,0)</f>
        <v>Yes</v>
      </c>
      <c r="H644" s="47">
        <f>VLOOKUP(A644,'Updated Medical examination'!A643:J2978,9,0)</f>
        <v>1</v>
      </c>
      <c r="I644" s="47" t="str">
        <f>VLOOKUP(A644,'Updated Medical examination'!A643:J2978,10,0)</f>
        <v>No</v>
      </c>
      <c r="J644" s="47" t="str">
        <f>VLOOKUP(A644,'Updated Medical examination'!A643:J2978,3,0)</f>
        <v>Obesity</v>
      </c>
      <c r="K644" s="47" t="str">
        <f>VLOOKUP(A644,'Updated Medical examination'!A643:J2978,5,0)</f>
        <v>Above Diabetes</v>
      </c>
      <c r="L644" s="54">
        <v>23358</v>
      </c>
      <c r="M644" s="59">
        <v>15322.77</v>
      </c>
      <c r="N644" s="55" t="s">
        <v>11</v>
      </c>
      <c r="O644" s="55" t="s">
        <v>12</v>
      </c>
      <c r="P644" s="55" t="s">
        <v>300</v>
      </c>
      <c r="Q644" s="55">
        <v>59</v>
      </c>
    </row>
    <row r="645" spans="1:17" ht="16.5" thickBot="1" x14ac:dyDescent="0.3">
      <c r="A645" s="58" t="s">
        <v>1727</v>
      </c>
      <c r="B645" s="47" t="s">
        <v>3534</v>
      </c>
      <c r="C645" s="47">
        <f>VLOOKUP(A645,'Updated Medical examination'!A644:J2979,2,FALSE)</f>
        <v>40.44</v>
      </c>
      <c r="D645" s="47">
        <f>VLOOKUP(A645,'Updated Medical examination'!A644:J2979,4,0)</f>
        <v>5.13</v>
      </c>
      <c r="E645" s="47" t="str">
        <f>VLOOKUP(A645,'Updated Medical examination'!A644:J2979,6,0)</f>
        <v>Yes</v>
      </c>
      <c r="F645" s="47" t="str">
        <f>VLOOKUP(A645,'Updated Medical examination'!A644:J2979,7,0)</f>
        <v>No</v>
      </c>
      <c r="G645" s="47" t="str">
        <f>VLOOKUP(A645,'Updated Medical examination'!A644:J2979,8,0)</f>
        <v>Yes</v>
      </c>
      <c r="H645" s="47">
        <f>VLOOKUP(A645,'Updated Medical examination'!A644:J2979,9,0)</f>
        <v>1</v>
      </c>
      <c r="I645" s="47" t="str">
        <f>VLOOKUP(A645,'Updated Medical examination'!A644:J2979,10,0)</f>
        <v>No</v>
      </c>
      <c r="J645" s="47" t="str">
        <f>VLOOKUP(A645,'Updated Medical examination'!A644:J2979,3,0)</f>
        <v>Obesity</v>
      </c>
      <c r="K645" s="47" t="str">
        <f>VLOOKUP(A645,'Updated Medical examination'!A644:J2979,5,0)</f>
        <v>Normal</v>
      </c>
      <c r="L645" s="54">
        <v>25462</v>
      </c>
      <c r="M645" s="59">
        <v>15260.52</v>
      </c>
      <c r="N645" s="55" t="s">
        <v>11</v>
      </c>
      <c r="O645" s="55" t="s">
        <v>11</v>
      </c>
      <c r="P645" s="55" t="s">
        <v>249</v>
      </c>
      <c r="Q645" s="55">
        <v>53</v>
      </c>
    </row>
    <row r="646" spans="1:17" ht="16.5" thickBot="1" x14ac:dyDescent="0.3">
      <c r="A646" s="58" t="s">
        <v>1726</v>
      </c>
      <c r="B646" s="47" t="s">
        <v>3132</v>
      </c>
      <c r="C646" s="47">
        <f>VLOOKUP(A646,'Updated Medical examination'!A645:J2980,2,FALSE)</f>
        <v>38.094999999999999</v>
      </c>
      <c r="D646" s="47">
        <f>VLOOKUP(A646,'Updated Medical examination'!A645:J2980,4,0)</f>
        <v>10.199999999999999</v>
      </c>
      <c r="E646" s="47" t="str">
        <f>VLOOKUP(A646,'Updated Medical examination'!A645:J2980,6,0)</f>
        <v>No</v>
      </c>
      <c r="F646" s="47" t="str">
        <f>VLOOKUP(A646,'Updated Medical examination'!A645:J2980,7,0)</f>
        <v>No</v>
      </c>
      <c r="G646" s="47" t="str">
        <f>VLOOKUP(A646,'Updated Medical examination'!A645:J2980,8,0)</f>
        <v>No</v>
      </c>
      <c r="H646" s="47">
        <f>VLOOKUP(A646,'Updated Medical examination'!A645:J2980,9,0)</f>
        <v>0</v>
      </c>
      <c r="I646" s="47" t="str">
        <f>VLOOKUP(A646,'Updated Medical examination'!A645:J2980,10,0)</f>
        <v>No</v>
      </c>
      <c r="J646" s="47" t="str">
        <f>VLOOKUP(A646,'Updated Medical examination'!A645:J2980,3,0)</f>
        <v>Obesity</v>
      </c>
      <c r="K646" s="47" t="str">
        <f>VLOOKUP(A646,'Updated Medical examination'!A645:J2980,5,0)</f>
        <v>Above Diabetes</v>
      </c>
      <c r="L646" s="54">
        <v>22122</v>
      </c>
      <c r="M646" s="59">
        <v>15230.32</v>
      </c>
      <c r="N646" s="55" t="s">
        <v>11</v>
      </c>
      <c r="O646" s="55" t="s">
        <v>11</v>
      </c>
      <c r="P646" s="55" t="s">
        <v>247</v>
      </c>
      <c r="Q646" s="55">
        <v>62</v>
      </c>
    </row>
    <row r="647" spans="1:17" ht="16.5" thickBot="1" x14ac:dyDescent="0.3">
      <c r="A647" s="58" t="s">
        <v>1725</v>
      </c>
      <c r="B647" s="47" t="s">
        <v>3537</v>
      </c>
      <c r="C647" s="47">
        <f>VLOOKUP(A647,'Updated Medical examination'!A646:J2981,2,FALSE)</f>
        <v>44.95</v>
      </c>
      <c r="D647" s="47">
        <f>VLOOKUP(A647,'Updated Medical examination'!A646:J2981,4,0)</f>
        <v>10.4</v>
      </c>
      <c r="E647" s="47" t="str">
        <f>VLOOKUP(A647,'Updated Medical examination'!A646:J2981,6,0)</f>
        <v>No</v>
      </c>
      <c r="F647" s="47" t="str">
        <f>VLOOKUP(A647,'Updated Medical examination'!A646:J2981,7,0)</f>
        <v>No</v>
      </c>
      <c r="G647" s="47" t="str">
        <f>VLOOKUP(A647,'Updated Medical examination'!A646:J2981,8,0)</f>
        <v>No</v>
      </c>
      <c r="H647" s="47">
        <f>VLOOKUP(A647,'Updated Medical examination'!A646:J2981,9,0)</f>
        <v>0</v>
      </c>
      <c r="I647" s="47" t="str">
        <f>VLOOKUP(A647,'Updated Medical examination'!A646:J2981,10,0)</f>
        <v>No</v>
      </c>
      <c r="J647" s="47" t="str">
        <f>VLOOKUP(A647,'Updated Medical examination'!A646:J2981,3,0)</f>
        <v>Obesity</v>
      </c>
      <c r="K647" s="47" t="str">
        <f>VLOOKUP(A647,'Updated Medical examination'!A646:J2981,5,0)</f>
        <v>Above Diabetes</v>
      </c>
      <c r="L647" s="54">
        <v>28817</v>
      </c>
      <c r="M647" s="59">
        <v>15207.92</v>
      </c>
      <c r="N647" s="55" t="s">
        <v>11</v>
      </c>
      <c r="O647" s="55" t="s">
        <v>16</v>
      </c>
      <c r="P647" s="55" t="s">
        <v>23</v>
      </c>
      <c r="Q647" s="55">
        <v>44</v>
      </c>
    </row>
    <row r="648" spans="1:17" ht="16.5" thickBot="1" x14ac:dyDescent="0.3">
      <c r="A648" s="58" t="s">
        <v>1724</v>
      </c>
      <c r="B648" s="47" t="s">
        <v>3539</v>
      </c>
      <c r="C648" s="47">
        <f>VLOOKUP(A648,'Updated Medical examination'!A647:J2982,2,FALSE)</f>
        <v>35.54</v>
      </c>
      <c r="D648" s="47">
        <f>VLOOKUP(A648,'Updated Medical examination'!A647:J2982,4,0)</f>
        <v>10.67</v>
      </c>
      <c r="E648" s="47" t="str">
        <f>VLOOKUP(A648,'Updated Medical examination'!A647:J2982,6,0)</f>
        <v>No</v>
      </c>
      <c r="F648" s="47" t="str">
        <f>VLOOKUP(A648,'Updated Medical examination'!A647:J2982,7,0)</f>
        <v>No</v>
      </c>
      <c r="G648" s="47" t="str">
        <f>VLOOKUP(A648,'Updated Medical examination'!A647:J2982,8,0)</f>
        <v>No</v>
      </c>
      <c r="H648" s="47">
        <f>VLOOKUP(A648,'Updated Medical examination'!A647:J2982,9,0)</f>
        <v>0</v>
      </c>
      <c r="I648" s="47" t="str">
        <f>VLOOKUP(A648,'Updated Medical examination'!A647:J2982,10,0)</f>
        <v>No</v>
      </c>
      <c r="J648" s="47" t="str">
        <f>VLOOKUP(A648,'Updated Medical examination'!A647:J2982,3,0)</f>
        <v>Obesity</v>
      </c>
      <c r="K648" s="47" t="str">
        <f>VLOOKUP(A648,'Updated Medical examination'!A647:J2982,5,0)</f>
        <v>Above Diabetes</v>
      </c>
      <c r="L648" s="54">
        <v>22814</v>
      </c>
      <c r="M648" s="59">
        <v>15174.81</v>
      </c>
      <c r="N648" s="55" t="s">
        <v>11</v>
      </c>
      <c r="O648" s="55" t="s">
        <v>16</v>
      </c>
      <c r="P648" s="55" t="s">
        <v>23</v>
      </c>
      <c r="Q648" s="55">
        <v>60</v>
      </c>
    </row>
    <row r="649" spans="1:17" ht="16.5" thickBot="1" x14ac:dyDescent="0.3">
      <c r="A649" s="58" t="s">
        <v>1723</v>
      </c>
      <c r="B649" s="47" t="s">
        <v>3541</v>
      </c>
      <c r="C649" s="47">
        <f>VLOOKUP(A649,'Updated Medical examination'!A648:J2983,2,FALSE)</f>
        <v>39.799999999999997</v>
      </c>
      <c r="D649" s="47">
        <f>VLOOKUP(A649,'Updated Medical examination'!A648:J2983,4,0)</f>
        <v>4.6500000000000004</v>
      </c>
      <c r="E649" s="47" t="str">
        <f>VLOOKUP(A649,'Updated Medical examination'!A648:J2983,6,0)</f>
        <v>Yes</v>
      </c>
      <c r="F649" s="47" t="str">
        <f>VLOOKUP(A649,'Updated Medical examination'!A648:J2983,7,0)</f>
        <v>No</v>
      </c>
      <c r="G649" s="47" t="str">
        <f>VLOOKUP(A649,'Updated Medical examination'!A648:J2983,8,0)</f>
        <v>No</v>
      </c>
      <c r="H649" s="47">
        <f>VLOOKUP(A649,'Updated Medical examination'!A648:J2983,9,0)</f>
        <v>2</v>
      </c>
      <c r="I649" s="47" t="str">
        <f>VLOOKUP(A649,'Updated Medical examination'!A648:J2983,10,0)</f>
        <v>No</v>
      </c>
      <c r="J649" s="47" t="str">
        <f>VLOOKUP(A649,'Updated Medical examination'!A648:J2983,3,0)</f>
        <v>Obesity</v>
      </c>
      <c r="K649" s="47" t="str">
        <f>VLOOKUP(A649,'Updated Medical examination'!A648:J2983,5,0)</f>
        <v>Normal</v>
      </c>
      <c r="L649" s="54">
        <v>21887</v>
      </c>
      <c r="M649" s="59">
        <v>15170.07</v>
      </c>
      <c r="N649" s="55" t="s">
        <v>11</v>
      </c>
      <c r="O649" s="55" t="s">
        <v>12</v>
      </c>
      <c r="P649" s="55" t="s">
        <v>42</v>
      </c>
      <c r="Q649" s="55">
        <v>63</v>
      </c>
    </row>
    <row r="650" spans="1:17" ht="16.5" thickBot="1" x14ac:dyDescent="0.3">
      <c r="A650" s="58" t="s">
        <v>1722</v>
      </c>
      <c r="B650" s="47" t="s">
        <v>3134</v>
      </c>
      <c r="C650" s="47">
        <f>VLOOKUP(A650,'Updated Medical examination'!A649:J2984,2,FALSE)</f>
        <v>33.659999999999997</v>
      </c>
      <c r="D650" s="47">
        <f>VLOOKUP(A650,'Updated Medical examination'!A649:J2984,4,0)</f>
        <v>5.65</v>
      </c>
      <c r="E650" s="47" t="str">
        <f>VLOOKUP(A650,'Updated Medical examination'!A649:J2984,6,0)</f>
        <v>Yes</v>
      </c>
      <c r="F650" s="47" t="str">
        <f>VLOOKUP(A650,'Updated Medical examination'!A649:J2984,7,0)</f>
        <v>No</v>
      </c>
      <c r="G650" s="47" t="str">
        <f>VLOOKUP(A650,'Updated Medical examination'!A649:J2984,8,0)</f>
        <v>No</v>
      </c>
      <c r="H650" s="47">
        <f>VLOOKUP(A650,'Updated Medical examination'!A649:J2984,9,0)</f>
        <v>2</v>
      </c>
      <c r="I650" s="47" t="str">
        <f>VLOOKUP(A650,'Updated Medical examination'!A649:J2984,10,0)</f>
        <v>No</v>
      </c>
      <c r="J650" s="47" t="str">
        <f>VLOOKUP(A650,'Updated Medical examination'!A649:J2984,3,0)</f>
        <v>Obesity</v>
      </c>
      <c r="K650" s="47" t="str">
        <f>VLOOKUP(A650,'Updated Medical examination'!A649:J2984,5,0)</f>
        <v>Normal</v>
      </c>
      <c r="L650" s="54">
        <v>21705</v>
      </c>
      <c r="M650" s="59">
        <v>15161.53</v>
      </c>
      <c r="N650" s="55" t="s">
        <v>11</v>
      </c>
      <c r="O650" s="55" t="s">
        <v>16</v>
      </c>
      <c r="P650" s="55" t="s">
        <v>13</v>
      </c>
      <c r="Q650" s="55">
        <v>64</v>
      </c>
    </row>
    <row r="651" spans="1:17" ht="16.5" thickBot="1" x14ac:dyDescent="0.3">
      <c r="A651" s="58" t="s">
        <v>1721</v>
      </c>
      <c r="B651" s="47" t="s">
        <v>3544</v>
      </c>
      <c r="C651" s="47">
        <f>VLOOKUP(A651,'Updated Medical examination'!A650:J2985,2,FALSE)</f>
        <v>35.5</v>
      </c>
      <c r="D651" s="47">
        <f>VLOOKUP(A651,'Updated Medical examination'!A650:J2985,4,0)</f>
        <v>11.97</v>
      </c>
      <c r="E651" s="47" t="str">
        <f>VLOOKUP(A651,'Updated Medical examination'!A650:J2985,6,0)</f>
        <v>No</v>
      </c>
      <c r="F651" s="47" t="str">
        <f>VLOOKUP(A651,'Updated Medical examination'!A650:J2985,7,0)</f>
        <v>No</v>
      </c>
      <c r="G651" s="47" t="str">
        <f>VLOOKUP(A651,'Updated Medical examination'!A650:J2985,8,0)</f>
        <v>No</v>
      </c>
      <c r="H651" s="47">
        <f>VLOOKUP(A651,'Updated Medical examination'!A650:J2985,9,0)</f>
        <v>0</v>
      </c>
      <c r="I651" s="47" t="str">
        <f>VLOOKUP(A651,'Updated Medical examination'!A650:J2985,10,0)</f>
        <v>No</v>
      </c>
      <c r="J651" s="47" t="str">
        <f>VLOOKUP(A651,'Updated Medical examination'!A650:J2985,3,0)</f>
        <v>Obesity</v>
      </c>
      <c r="K651" s="47" t="str">
        <f>VLOOKUP(A651,'Updated Medical examination'!A650:J2985,5,0)</f>
        <v>Above Diabetes</v>
      </c>
      <c r="L651" s="54">
        <v>22944</v>
      </c>
      <c r="M651" s="59">
        <v>15161.25</v>
      </c>
      <c r="N651" s="55" t="s">
        <v>11</v>
      </c>
      <c r="O651" s="55" t="s">
        <v>11</v>
      </c>
      <c r="P651" s="55" t="s">
        <v>23</v>
      </c>
      <c r="Q651" s="55">
        <v>60</v>
      </c>
    </row>
    <row r="652" spans="1:17" ht="16.5" thickBot="1" x14ac:dyDescent="0.3">
      <c r="A652" s="58" t="s">
        <v>1720</v>
      </c>
      <c r="B652" s="47" t="s">
        <v>2423</v>
      </c>
      <c r="C652" s="47">
        <f>VLOOKUP(A652,'Updated Medical examination'!A651:J2986,2,FALSE)</f>
        <v>41.63</v>
      </c>
      <c r="D652" s="47">
        <f>VLOOKUP(A652,'Updated Medical examination'!A651:J2986,4,0)</f>
        <v>6.71</v>
      </c>
      <c r="E652" s="47" t="str">
        <f>VLOOKUP(A652,'Updated Medical examination'!A651:J2986,6,0)</f>
        <v>No</v>
      </c>
      <c r="F652" s="47" t="str">
        <f>VLOOKUP(A652,'Updated Medical examination'!A651:J2986,7,0)</f>
        <v>No</v>
      </c>
      <c r="G652" s="47" t="str">
        <f>VLOOKUP(A652,'Updated Medical examination'!A651:J2986,8,0)</f>
        <v>No</v>
      </c>
      <c r="H652" s="47">
        <f>VLOOKUP(A652,'Updated Medical examination'!A651:J2986,9,0)</f>
        <v>0</v>
      </c>
      <c r="I652" s="47" t="str">
        <f>VLOOKUP(A652,'Updated Medical examination'!A651:J2986,10,0)</f>
        <v>No</v>
      </c>
      <c r="J652" s="47" t="str">
        <f>VLOOKUP(A652,'Updated Medical examination'!A651:J2986,3,0)</f>
        <v>Obesity</v>
      </c>
      <c r="K652" s="47" t="str">
        <f>VLOOKUP(A652,'Updated Medical examination'!A651:J2986,5,0)</f>
        <v>Above Diabetes</v>
      </c>
      <c r="L652" s="54">
        <v>26262</v>
      </c>
      <c r="M652" s="59">
        <v>15150.44</v>
      </c>
      <c r="N652" s="55" t="s">
        <v>11</v>
      </c>
      <c r="O652" s="55" t="s">
        <v>16</v>
      </c>
      <c r="P652" s="55" t="s">
        <v>249</v>
      </c>
      <c r="Q652" s="55">
        <v>51</v>
      </c>
    </row>
    <row r="653" spans="1:17" ht="16.5" thickBot="1" x14ac:dyDescent="0.3">
      <c r="A653" s="58" t="s">
        <v>1719</v>
      </c>
      <c r="B653" s="47" t="s">
        <v>3547</v>
      </c>
      <c r="C653" s="47">
        <f>VLOOKUP(A653,'Updated Medical examination'!A652:J2987,2,FALSE)</f>
        <v>46.49</v>
      </c>
      <c r="D653" s="47">
        <f>VLOOKUP(A653,'Updated Medical examination'!A652:J2987,4,0)</f>
        <v>11.92</v>
      </c>
      <c r="E653" s="47" t="str">
        <f>VLOOKUP(A653,'Updated Medical examination'!A652:J2987,6,0)</f>
        <v>No</v>
      </c>
      <c r="F653" s="47" t="str">
        <f>VLOOKUP(A653,'Updated Medical examination'!A652:J2987,7,0)</f>
        <v>No</v>
      </c>
      <c r="G653" s="47" t="str">
        <f>VLOOKUP(A653,'Updated Medical examination'!A652:J2987,8,0)</f>
        <v>No</v>
      </c>
      <c r="H653" s="47">
        <f>VLOOKUP(A653,'Updated Medical examination'!A652:J2987,9,0)</f>
        <v>0</v>
      </c>
      <c r="I653" s="47" t="str">
        <f>VLOOKUP(A653,'Updated Medical examination'!A652:J2987,10,0)</f>
        <v>No</v>
      </c>
      <c r="J653" s="47" t="str">
        <f>VLOOKUP(A653,'Updated Medical examination'!A652:J2987,3,0)</f>
        <v>Obesity</v>
      </c>
      <c r="K653" s="47" t="str">
        <f>VLOOKUP(A653,'Updated Medical examination'!A652:J2987,5,0)</f>
        <v>Above Diabetes</v>
      </c>
      <c r="L653" s="54">
        <v>28738</v>
      </c>
      <c r="M653" s="59">
        <v>15123.19</v>
      </c>
      <c r="N653" s="55" t="s">
        <v>11</v>
      </c>
      <c r="O653" s="55" t="s">
        <v>16</v>
      </c>
      <c r="P653" s="55" t="s">
        <v>42</v>
      </c>
      <c r="Q653" s="55">
        <v>44</v>
      </c>
    </row>
    <row r="654" spans="1:17" ht="16.5" thickBot="1" x14ac:dyDescent="0.3">
      <c r="A654" s="58" t="s">
        <v>1718</v>
      </c>
      <c r="B654" s="47" t="s">
        <v>3549</v>
      </c>
      <c r="C654" s="47">
        <f>VLOOKUP(A654,'Updated Medical examination'!A653:J2988,2,FALSE)</f>
        <v>43.29</v>
      </c>
      <c r="D654" s="47">
        <f>VLOOKUP(A654,'Updated Medical examination'!A653:J2988,4,0)</f>
        <v>5.35</v>
      </c>
      <c r="E654" s="47" t="str">
        <f>VLOOKUP(A654,'Updated Medical examination'!A653:J2988,6,0)</f>
        <v>No</v>
      </c>
      <c r="F654" s="47" t="str">
        <f>VLOOKUP(A654,'Updated Medical examination'!A653:J2988,7,0)</f>
        <v>No</v>
      </c>
      <c r="G654" s="47" t="str">
        <f>VLOOKUP(A654,'Updated Medical examination'!A653:J2988,8,0)</f>
        <v>No</v>
      </c>
      <c r="H654" s="47">
        <f>VLOOKUP(A654,'Updated Medical examination'!A653:J2988,9,0)</f>
        <v>2</v>
      </c>
      <c r="I654" s="47" t="str">
        <f>VLOOKUP(A654,'Updated Medical examination'!A653:J2988,10,0)</f>
        <v>No</v>
      </c>
      <c r="J654" s="47" t="str">
        <f>VLOOKUP(A654,'Updated Medical examination'!A653:J2988,3,0)</f>
        <v>Obesity</v>
      </c>
      <c r="K654" s="47" t="str">
        <f>VLOOKUP(A654,'Updated Medical examination'!A653:J2988,5,0)</f>
        <v>Normal</v>
      </c>
      <c r="L654" s="54">
        <v>26610</v>
      </c>
      <c r="M654" s="59">
        <v>15103.69</v>
      </c>
      <c r="N654" s="55" t="s">
        <v>11</v>
      </c>
      <c r="O654" s="55" t="s">
        <v>16</v>
      </c>
      <c r="P654" s="55" t="s">
        <v>23</v>
      </c>
      <c r="Q654" s="55">
        <v>50</v>
      </c>
    </row>
    <row r="655" spans="1:17" ht="16.5" thickBot="1" x14ac:dyDescent="0.3">
      <c r="A655" s="58" t="s">
        <v>1717</v>
      </c>
      <c r="B655" s="47" t="s">
        <v>2585</v>
      </c>
      <c r="C655" s="47">
        <f>VLOOKUP(A655,'Updated Medical examination'!A654:J2989,2,FALSE)</f>
        <v>43.08</v>
      </c>
      <c r="D655" s="47">
        <f>VLOOKUP(A655,'Updated Medical examination'!A654:J2989,4,0)</f>
        <v>8.9600000000000009</v>
      </c>
      <c r="E655" s="47" t="str">
        <f>VLOOKUP(A655,'Updated Medical examination'!A654:J2989,6,0)</f>
        <v>Yes</v>
      </c>
      <c r="F655" s="47" t="str">
        <f>VLOOKUP(A655,'Updated Medical examination'!A654:J2989,7,0)</f>
        <v>No</v>
      </c>
      <c r="G655" s="47" t="str">
        <f>VLOOKUP(A655,'Updated Medical examination'!A654:J2989,8,0)</f>
        <v>No</v>
      </c>
      <c r="H655" s="47">
        <f>VLOOKUP(A655,'Updated Medical examination'!A654:J2989,9,0)</f>
        <v>1</v>
      </c>
      <c r="I655" s="47" t="str">
        <f>VLOOKUP(A655,'Updated Medical examination'!A654:J2989,10,0)</f>
        <v>No</v>
      </c>
      <c r="J655" s="47" t="str">
        <f>VLOOKUP(A655,'Updated Medical examination'!A654:J2989,3,0)</f>
        <v>Obesity</v>
      </c>
      <c r="K655" s="47" t="str">
        <f>VLOOKUP(A655,'Updated Medical examination'!A654:J2989,5,0)</f>
        <v>Above Diabetes</v>
      </c>
      <c r="L655" s="54">
        <v>27693</v>
      </c>
      <c r="M655" s="59">
        <v>15090.35</v>
      </c>
      <c r="N655" s="55" t="s">
        <v>11</v>
      </c>
      <c r="O655" s="55" t="s">
        <v>16</v>
      </c>
      <c r="P655" s="55" t="s">
        <v>249</v>
      </c>
      <c r="Q655" s="55">
        <v>47</v>
      </c>
    </row>
    <row r="656" spans="1:17" ht="16.5" thickBot="1" x14ac:dyDescent="0.3">
      <c r="A656" s="58" t="s">
        <v>1716</v>
      </c>
      <c r="B656" s="47" t="s">
        <v>3552</v>
      </c>
      <c r="C656" s="47">
        <f>VLOOKUP(A656,'Updated Medical examination'!A655:J2990,2,FALSE)</f>
        <v>39.07</v>
      </c>
      <c r="D656" s="47">
        <f>VLOOKUP(A656,'Updated Medical examination'!A655:J2990,4,0)</f>
        <v>11.93</v>
      </c>
      <c r="E656" s="47" t="str">
        <f>VLOOKUP(A656,'Updated Medical examination'!A655:J2990,6,0)</f>
        <v>No</v>
      </c>
      <c r="F656" s="47" t="str">
        <f>VLOOKUP(A656,'Updated Medical examination'!A655:J2990,7,0)</f>
        <v>No</v>
      </c>
      <c r="G656" s="47" t="str">
        <f>VLOOKUP(A656,'Updated Medical examination'!A655:J2990,8,0)</f>
        <v>No</v>
      </c>
      <c r="H656" s="47">
        <f>VLOOKUP(A656,'Updated Medical examination'!A655:J2990,9,0)</f>
        <v>0</v>
      </c>
      <c r="I656" s="47" t="str">
        <f>VLOOKUP(A656,'Updated Medical examination'!A655:J2990,10,0)</f>
        <v>No</v>
      </c>
      <c r="J656" s="47" t="str">
        <f>VLOOKUP(A656,'Updated Medical examination'!A655:J2990,3,0)</f>
        <v>Obesity</v>
      </c>
      <c r="K656" s="47" t="str">
        <f>VLOOKUP(A656,'Updated Medical examination'!A655:J2990,5,0)</f>
        <v>Above Diabetes</v>
      </c>
      <c r="L656" s="54">
        <v>25001</v>
      </c>
      <c r="M656" s="59">
        <v>15052.68</v>
      </c>
      <c r="N656" s="55" t="s">
        <v>11</v>
      </c>
      <c r="O656" s="55" t="s">
        <v>11</v>
      </c>
      <c r="P656" s="55" t="s">
        <v>632</v>
      </c>
      <c r="Q656" s="55">
        <v>54</v>
      </c>
    </row>
    <row r="657" spans="1:17" ht="16.5" thickBot="1" x14ac:dyDescent="0.3">
      <c r="A657" s="58" t="s">
        <v>1715</v>
      </c>
      <c r="B657" s="47" t="s">
        <v>3554</v>
      </c>
      <c r="C657" s="47">
        <f>VLOOKUP(A657,'Updated Medical examination'!A656:J2991,2,FALSE)</f>
        <v>41.3</v>
      </c>
      <c r="D657" s="47">
        <f>VLOOKUP(A657,'Updated Medical examination'!A656:J2991,4,0)</f>
        <v>9.59</v>
      </c>
      <c r="E657" s="47" t="str">
        <f>VLOOKUP(A657,'Updated Medical examination'!A656:J2991,6,0)</f>
        <v>No</v>
      </c>
      <c r="F657" s="47" t="str">
        <f>VLOOKUP(A657,'Updated Medical examination'!A656:J2991,7,0)</f>
        <v>No</v>
      </c>
      <c r="G657" s="47" t="str">
        <f>VLOOKUP(A657,'Updated Medical examination'!A656:J2991,8,0)</f>
        <v>No</v>
      </c>
      <c r="H657" s="47">
        <f>VLOOKUP(A657,'Updated Medical examination'!A656:J2991,9,0)</f>
        <v>0</v>
      </c>
      <c r="I657" s="47" t="str">
        <f>VLOOKUP(A657,'Updated Medical examination'!A656:J2991,10,0)</f>
        <v>No</v>
      </c>
      <c r="J657" s="47" t="str">
        <f>VLOOKUP(A657,'Updated Medical examination'!A656:J2991,3,0)</f>
        <v>Obesity</v>
      </c>
      <c r="K657" s="47" t="str">
        <f>VLOOKUP(A657,'Updated Medical examination'!A656:J2991,5,0)</f>
        <v>Above Diabetes</v>
      </c>
      <c r="L657" s="54">
        <v>26160</v>
      </c>
      <c r="M657" s="59">
        <v>15038.51</v>
      </c>
      <c r="N657" s="55" t="s">
        <v>11</v>
      </c>
      <c r="O657" s="55" t="s">
        <v>12</v>
      </c>
      <c r="P657" s="55" t="s">
        <v>249</v>
      </c>
      <c r="Q657" s="55">
        <v>51</v>
      </c>
    </row>
    <row r="658" spans="1:17" ht="16.5" thickBot="1" x14ac:dyDescent="0.3">
      <c r="A658" s="58" t="s">
        <v>1714</v>
      </c>
      <c r="B658" s="47" t="s">
        <v>3556</v>
      </c>
      <c r="C658" s="47">
        <f>VLOOKUP(A658,'Updated Medical examination'!A657:J2992,2,FALSE)</f>
        <v>42.95</v>
      </c>
      <c r="D658" s="47">
        <f>VLOOKUP(A658,'Updated Medical examination'!A657:J2992,4,0)</f>
        <v>11.88</v>
      </c>
      <c r="E658" s="47" t="str">
        <f>VLOOKUP(A658,'Updated Medical examination'!A657:J2992,6,0)</f>
        <v>Yes</v>
      </c>
      <c r="F658" s="47" t="str">
        <f>VLOOKUP(A658,'Updated Medical examination'!A657:J2992,7,0)</f>
        <v>No</v>
      </c>
      <c r="G658" s="47" t="str">
        <f>VLOOKUP(A658,'Updated Medical examination'!A657:J2992,8,0)</f>
        <v>No</v>
      </c>
      <c r="H658" s="47">
        <f>VLOOKUP(A658,'Updated Medical examination'!A657:J2992,9,0)</f>
        <v>2</v>
      </c>
      <c r="I658" s="47" t="str">
        <f>VLOOKUP(A658,'Updated Medical examination'!A657:J2992,10,0)</f>
        <v>No</v>
      </c>
      <c r="J658" s="47" t="str">
        <f>VLOOKUP(A658,'Updated Medical examination'!A657:J2992,3,0)</f>
        <v>Obesity</v>
      </c>
      <c r="K658" s="47" t="str">
        <f>VLOOKUP(A658,'Updated Medical examination'!A657:J2992,5,0)</f>
        <v>Above Diabetes</v>
      </c>
      <c r="L658" s="54">
        <v>25822</v>
      </c>
      <c r="M658" s="59">
        <v>15026.3</v>
      </c>
      <c r="N658" s="55" t="s">
        <v>11</v>
      </c>
      <c r="O658" s="55" t="s">
        <v>12</v>
      </c>
      <c r="P658" s="55" t="s">
        <v>42</v>
      </c>
      <c r="Q658" s="55">
        <v>52</v>
      </c>
    </row>
    <row r="659" spans="1:17" ht="16.5" thickBot="1" x14ac:dyDescent="0.3">
      <c r="A659" s="58" t="s">
        <v>1713</v>
      </c>
      <c r="B659" s="47" t="s">
        <v>3558</v>
      </c>
      <c r="C659" s="47">
        <f>VLOOKUP(A659,'Updated Medical examination'!A658:J2993,2,FALSE)</f>
        <v>46.96</v>
      </c>
      <c r="D659" s="47">
        <f>VLOOKUP(A659,'Updated Medical examination'!A658:J2993,4,0)</f>
        <v>4.6399999999999997</v>
      </c>
      <c r="E659" s="47" t="str">
        <f>VLOOKUP(A659,'Updated Medical examination'!A658:J2993,6,0)</f>
        <v>No</v>
      </c>
      <c r="F659" s="47" t="str">
        <f>VLOOKUP(A659,'Updated Medical examination'!A658:J2993,7,0)</f>
        <v>No</v>
      </c>
      <c r="G659" s="47" t="str">
        <f>VLOOKUP(A659,'Updated Medical examination'!A658:J2993,8,0)</f>
        <v>Yes</v>
      </c>
      <c r="H659" s="47">
        <f>VLOOKUP(A659,'Updated Medical examination'!A658:J2993,9,0)</f>
        <v>1</v>
      </c>
      <c r="I659" s="47" t="str">
        <f>VLOOKUP(A659,'Updated Medical examination'!A658:J2993,10,0)</f>
        <v>No</v>
      </c>
      <c r="J659" s="47" t="str">
        <f>VLOOKUP(A659,'Updated Medical examination'!A658:J2993,3,0)</f>
        <v>Obesity</v>
      </c>
      <c r="K659" s="47" t="str">
        <f>VLOOKUP(A659,'Updated Medical examination'!A658:J2993,5,0)</f>
        <v>Normal</v>
      </c>
      <c r="L659" s="54">
        <v>29184</v>
      </c>
      <c r="M659" s="59">
        <v>15025.76</v>
      </c>
      <c r="N659" s="55" t="s">
        <v>11</v>
      </c>
      <c r="O659" s="55" t="s">
        <v>16</v>
      </c>
      <c r="P659" s="55" t="s">
        <v>42</v>
      </c>
      <c r="Q659" s="55">
        <v>43</v>
      </c>
    </row>
    <row r="660" spans="1:17" ht="16.5" thickBot="1" x14ac:dyDescent="0.3">
      <c r="A660" s="58" t="s">
        <v>1712</v>
      </c>
      <c r="B660" s="47" t="s">
        <v>3560</v>
      </c>
      <c r="C660" s="47">
        <f>VLOOKUP(A660,'Updated Medical examination'!A659:J2994,2,FALSE)</f>
        <v>30.495000000000001</v>
      </c>
      <c r="D660" s="47">
        <f>VLOOKUP(A660,'Updated Medical examination'!A659:J2994,4,0)</f>
        <v>9.5299999999999994</v>
      </c>
      <c r="E660" s="47" t="str">
        <f>VLOOKUP(A660,'Updated Medical examination'!A659:J2994,6,0)</f>
        <v>No</v>
      </c>
      <c r="F660" s="47" t="str">
        <f>VLOOKUP(A660,'Updated Medical examination'!A659:J2994,7,0)</f>
        <v>No</v>
      </c>
      <c r="G660" s="47" t="str">
        <f>VLOOKUP(A660,'Updated Medical examination'!A659:J2994,8,0)</f>
        <v>No</v>
      </c>
      <c r="H660" s="47">
        <f>VLOOKUP(A660,'Updated Medical examination'!A659:J2994,9,0)</f>
        <v>0</v>
      </c>
      <c r="I660" s="47" t="str">
        <f>VLOOKUP(A660,'Updated Medical examination'!A659:J2994,10,0)</f>
        <v>No</v>
      </c>
      <c r="J660" s="47" t="str">
        <f>VLOOKUP(A660,'Updated Medical examination'!A659:J2994,3,0)</f>
        <v>Obesity</v>
      </c>
      <c r="K660" s="47" t="str">
        <f>VLOOKUP(A660,'Updated Medical examination'!A659:J2994,5,0)</f>
        <v>Above Diabetes</v>
      </c>
      <c r="L660" s="54">
        <v>22136</v>
      </c>
      <c r="M660" s="59">
        <v>15019.76</v>
      </c>
      <c r="N660" s="55" t="s">
        <v>11</v>
      </c>
      <c r="O660" s="55" t="s">
        <v>11</v>
      </c>
      <c r="P660" s="55" t="s">
        <v>23</v>
      </c>
      <c r="Q660" s="55">
        <v>62</v>
      </c>
    </row>
    <row r="661" spans="1:17" ht="16.5" thickBot="1" x14ac:dyDescent="0.3">
      <c r="A661" s="58" t="s">
        <v>1711</v>
      </c>
      <c r="B661" s="47" t="s">
        <v>3562</v>
      </c>
      <c r="C661" s="47">
        <f>VLOOKUP(A661,'Updated Medical examination'!A660:J2995,2,FALSE)</f>
        <v>17.954999999999998</v>
      </c>
      <c r="D661" s="47">
        <f>VLOOKUP(A661,'Updated Medical examination'!A660:J2995,4,0)</f>
        <v>5.29</v>
      </c>
      <c r="E661" s="47" t="str">
        <f>VLOOKUP(A661,'Updated Medical examination'!A660:J2995,6,0)</f>
        <v>Yes</v>
      </c>
      <c r="F661" s="47" t="str">
        <f>VLOOKUP(A661,'Updated Medical examination'!A660:J2995,7,0)</f>
        <v>No</v>
      </c>
      <c r="G661" s="47" t="str">
        <f>VLOOKUP(A661,'Updated Medical examination'!A660:J2995,8,0)</f>
        <v>No</v>
      </c>
      <c r="H661" s="47">
        <f>VLOOKUP(A661,'Updated Medical examination'!A660:J2995,9,0)</f>
        <v>1</v>
      </c>
      <c r="I661" s="47" t="str">
        <f>VLOOKUP(A661,'Updated Medical examination'!A660:J2995,10,0)</f>
        <v>Yes</v>
      </c>
      <c r="J661" s="47" t="str">
        <f>VLOOKUP(A661,'Updated Medical examination'!A660:J2995,3,0)</f>
        <v>Under Weight</v>
      </c>
      <c r="K661" s="47" t="str">
        <f>VLOOKUP(A661,'Updated Medical examination'!A660:J2995,5,0)</f>
        <v>Normal</v>
      </c>
      <c r="L661" s="54">
        <v>34913</v>
      </c>
      <c r="M661" s="59">
        <v>15006.58</v>
      </c>
      <c r="N661" s="55" t="s">
        <v>11</v>
      </c>
      <c r="O661" s="55" t="s">
        <v>11</v>
      </c>
      <c r="P661" s="55" t="s">
        <v>247</v>
      </c>
      <c r="Q661" s="55">
        <v>27</v>
      </c>
    </row>
    <row r="662" spans="1:17" ht="16.5" thickBot="1" x14ac:dyDescent="0.3">
      <c r="A662" s="58" t="s">
        <v>1710</v>
      </c>
      <c r="B662" s="47" t="s">
        <v>3564</v>
      </c>
      <c r="C662" s="47">
        <f>VLOOKUP(A662,'Updated Medical examination'!A661:J2996,2,FALSE)</f>
        <v>25.6</v>
      </c>
      <c r="D662" s="47">
        <f>VLOOKUP(A662,'Updated Medical examination'!A661:J2996,4,0)</f>
        <v>10.95</v>
      </c>
      <c r="E662" s="47" t="str">
        <f>VLOOKUP(A662,'Updated Medical examination'!A661:J2996,6,0)</f>
        <v>No</v>
      </c>
      <c r="F662" s="47" t="str">
        <f>VLOOKUP(A662,'Updated Medical examination'!A661:J2996,7,0)</f>
        <v>No</v>
      </c>
      <c r="G662" s="47" t="str">
        <f>VLOOKUP(A662,'Updated Medical examination'!A661:J2996,8,0)</f>
        <v>No</v>
      </c>
      <c r="H662" s="47">
        <f>VLOOKUP(A662,'Updated Medical examination'!A661:J2996,9,0)</f>
        <v>3</v>
      </c>
      <c r="I662" s="47" t="str">
        <f>VLOOKUP(A662,'Updated Medical examination'!A661:J2996,10,0)</f>
        <v>No</v>
      </c>
      <c r="J662" s="47" t="str">
        <f>VLOOKUP(A662,'Updated Medical examination'!A661:J2996,3,0)</f>
        <v>Over Weight</v>
      </c>
      <c r="K662" s="47" t="str">
        <f>VLOOKUP(A662,'Updated Medical examination'!A661:J2996,5,0)</f>
        <v>Above Diabetes</v>
      </c>
      <c r="L662" s="54">
        <v>21395</v>
      </c>
      <c r="M662" s="59">
        <v>14988.43</v>
      </c>
      <c r="N662" s="55" t="s">
        <v>11</v>
      </c>
      <c r="O662" s="55" t="s">
        <v>12</v>
      </c>
      <c r="P662" s="55" t="s">
        <v>42</v>
      </c>
      <c r="Q662" s="55">
        <v>64</v>
      </c>
    </row>
    <row r="663" spans="1:17" ht="16.5" thickBot="1" x14ac:dyDescent="0.3">
      <c r="A663" s="58" t="s">
        <v>1709</v>
      </c>
      <c r="B663" s="47" t="s">
        <v>3566</v>
      </c>
      <c r="C663" s="47">
        <f>VLOOKUP(A663,'Updated Medical examination'!A662:J2997,2,FALSE)</f>
        <v>34.21</v>
      </c>
      <c r="D663" s="47">
        <f>VLOOKUP(A663,'Updated Medical examination'!A662:J2997,4,0)</f>
        <v>9.17</v>
      </c>
      <c r="E663" s="47" t="str">
        <f>VLOOKUP(A663,'Updated Medical examination'!A662:J2997,6,0)</f>
        <v>No</v>
      </c>
      <c r="F663" s="47" t="str">
        <f>VLOOKUP(A663,'Updated Medical examination'!A662:J2997,7,0)</f>
        <v>No</v>
      </c>
      <c r="G663" s="47" t="str">
        <f>VLOOKUP(A663,'Updated Medical examination'!A662:J2997,8,0)</f>
        <v>No</v>
      </c>
      <c r="H663" s="47">
        <f>VLOOKUP(A663,'Updated Medical examination'!A662:J2997,9,0)</f>
        <v>0</v>
      </c>
      <c r="I663" s="47" t="str">
        <f>VLOOKUP(A663,'Updated Medical examination'!A662:J2997,10,0)</f>
        <v>No</v>
      </c>
      <c r="J663" s="47" t="str">
        <f>VLOOKUP(A663,'Updated Medical examination'!A662:J2997,3,0)</f>
        <v>Obesity</v>
      </c>
      <c r="K663" s="47" t="str">
        <f>VLOOKUP(A663,'Updated Medical examination'!A662:J2997,5,0)</f>
        <v>Above Diabetes</v>
      </c>
      <c r="L663" s="54">
        <v>22979</v>
      </c>
      <c r="M663" s="59">
        <v>14945.34</v>
      </c>
      <c r="N663" s="55" t="s">
        <v>11</v>
      </c>
      <c r="O663" s="55" t="s">
        <v>16</v>
      </c>
      <c r="P663" s="55" t="s">
        <v>300</v>
      </c>
      <c r="Q663" s="55">
        <v>60</v>
      </c>
    </row>
    <row r="664" spans="1:17" ht="16.5" thickBot="1" x14ac:dyDescent="0.3">
      <c r="A664" s="58" t="s">
        <v>1708</v>
      </c>
      <c r="B664" s="47" t="s">
        <v>3568</v>
      </c>
      <c r="C664" s="47">
        <f>VLOOKUP(A664,'Updated Medical examination'!A663:J2998,2,FALSE)</f>
        <v>39.74</v>
      </c>
      <c r="D664" s="47">
        <f>VLOOKUP(A664,'Updated Medical examination'!A663:J2998,4,0)</f>
        <v>7.39</v>
      </c>
      <c r="E664" s="47" t="str">
        <f>VLOOKUP(A664,'Updated Medical examination'!A663:J2998,6,0)</f>
        <v>No</v>
      </c>
      <c r="F664" s="47" t="str">
        <f>VLOOKUP(A664,'Updated Medical examination'!A663:J2998,7,0)</f>
        <v>No</v>
      </c>
      <c r="G664" s="47" t="str">
        <f>VLOOKUP(A664,'Updated Medical examination'!A663:J2998,8,0)</f>
        <v>No</v>
      </c>
      <c r="H664" s="47">
        <f>VLOOKUP(A664,'Updated Medical examination'!A663:J2998,9,0)</f>
        <v>0</v>
      </c>
      <c r="I664" s="47" t="str">
        <f>VLOOKUP(A664,'Updated Medical examination'!A663:J2998,10,0)</f>
        <v>No</v>
      </c>
      <c r="J664" s="47" t="str">
        <f>VLOOKUP(A664,'Updated Medical examination'!A663:J2998,3,0)</f>
        <v>Obesity</v>
      </c>
      <c r="K664" s="47" t="str">
        <f>VLOOKUP(A664,'Updated Medical examination'!A663:J2998,5,0)</f>
        <v>Above Diabetes</v>
      </c>
      <c r="L664" s="54">
        <v>25150</v>
      </c>
      <c r="M664" s="59">
        <v>14926.97</v>
      </c>
      <c r="N664" s="55" t="s">
        <v>11</v>
      </c>
      <c r="O664" s="55" t="s">
        <v>11</v>
      </c>
      <c r="P664" s="55" t="s">
        <v>23</v>
      </c>
      <c r="Q664" s="55">
        <v>54</v>
      </c>
    </row>
    <row r="665" spans="1:17" ht="16.5" thickBot="1" x14ac:dyDescent="0.3">
      <c r="A665" s="58" t="s">
        <v>1707</v>
      </c>
      <c r="B665" s="47" t="s">
        <v>3570</v>
      </c>
      <c r="C665" s="47">
        <f>VLOOKUP(A665,'Updated Medical examination'!A664:J2999,2,FALSE)</f>
        <v>49.53</v>
      </c>
      <c r="D665" s="47">
        <f>VLOOKUP(A665,'Updated Medical examination'!A664:J2999,4,0)</f>
        <v>9.1300000000000008</v>
      </c>
      <c r="E665" s="47" t="str">
        <f>VLOOKUP(A665,'Updated Medical examination'!A664:J2999,6,0)</f>
        <v>Yes</v>
      </c>
      <c r="F665" s="47" t="str">
        <f>VLOOKUP(A665,'Updated Medical examination'!A664:J2999,7,0)</f>
        <v>No</v>
      </c>
      <c r="G665" s="47" t="str">
        <f>VLOOKUP(A665,'Updated Medical examination'!A664:J2999,8,0)</f>
        <v>No</v>
      </c>
      <c r="H665" s="47">
        <f>VLOOKUP(A665,'Updated Medical examination'!A664:J2999,9,0)</f>
        <v>0</v>
      </c>
      <c r="I665" s="47" t="str">
        <f>VLOOKUP(A665,'Updated Medical examination'!A664:J2999,10,0)</f>
        <v>No</v>
      </c>
      <c r="J665" s="47" t="str">
        <f>VLOOKUP(A665,'Updated Medical examination'!A664:J2999,3,0)</f>
        <v>Obesity</v>
      </c>
      <c r="K665" s="47" t="str">
        <f>VLOOKUP(A665,'Updated Medical examination'!A664:J2999,5,0)</f>
        <v>Above Diabetes</v>
      </c>
      <c r="L665" s="54">
        <v>29771</v>
      </c>
      <c r="M665" s="59">
        <v>14908.27</v>
      </c>
      <c r="N665" s="55" t="s">
        <v>11</v>
      </c>
      <c r="O665" s="55" t="s">
        <v>16</v>
      </c>
      <c r="P665" s="55" t="s">
        <v>42</v>
      </c>
      <c r="Q665" s="55">
        <v>41</v>
      </c>
    </row>
    <row r="666" spans="1:17" ht="16.5" thickBot="1" x14ac:dyDescent="0.3">
      <c r="A666" s="58" t="s">
        <v>1706</v>
      </c>
      <c r="B666" s="47" t="s">
        <v>3572</v>
      </c>
      <c r="C666" s="47">
        <f>VLOOKUP(A666,'Updated Medical examination'!A665:J3000,2,FALSE)</f>
        <v>39.33</v>
      </c>
      <c r="D666" s="47">
        <f>VLOOKUP(A666,'Updated Medical examination'!A665:J3000,4,0)</f>
        <v>10.4</v>
      </c>
      <c r="E666" s="47" t="str">
        <f>VLOOKUP(A666,'Updated Medical examination'!A665:J3000,6,0)</f>
        <v>No</v>
      </c>
      <c r="F666" s="47" t="str">
        <f>VLOOKUP(A666,'Updated Medical examination'!A665:J3000,7,0)</f>
        <v>No</v>
      </c>
      <c r="G666" s="47" t="str">
        <f>VLOOKUP(A666,'Updated Medical examination'!A665:J3000,8,0)</f>
        <v>No</v>
      </c>
      <c r="H666" s="47">
        <f>VLOOKUP(A666,'Updated Medical examination'!A665:J3000,9,0)</f>
        <v>3</v>
      </c>
      <c r="I666" s="47" t="str">
        <f>VLOOKUP(A666,'Updated Medical examination'!A665:J3000,10,0)</f>
        <v>No</v>
      </c>
      <c r="J666" s="47" t="str">
        <f>VLOOKUP(A666,'Updated Medical examination'!A665:J3000,3,0)</f>
        <v>Obesity</v>
      </c>
      <c r="K666" s="47" t="str">
        <f>VLOOKUP(A666,'Updated Medical examination'!A665:J3000,5,0)</f>
        <v>Above Diabetes</v>
      </c>
      <c r="L666" s="54">
        <v>21475</v>
      </c>
      <c r="M666" s="59">
        <v>14901.52</v>
      </c>
      <c r="N666" s="55" t="s">
        <v>11</v>
      </c>
      <c r="O666" s="55" t="s">
        <v>11</v>
      </c>
      <c r="P666" s="55" t="s">
        <v>247</v>
      </c>
      <c r="Q666" s="55">
        <v>64</v>
      </c>
    </row>
    <row r="667" spans="1:17" ht="16.5" thickBot="1" x14ac:dyDescent="0.3">
      <c r="A667" s="58" t="s">
        <v>1705</v>
      </c>
      <c r="B667" s="47" t="s">
        <v>3574</v>
      </c>
      <c r="C667" s="47">
        <f>VLOOKUP(A667,'Updated Medical examination'!A666:J3001,2,FALSE)</f>
        <v>39.979999999999997</v>
      </c>
      <c r="D667" s="47">
        <f>VLOOKUP(A667,'Updated Medical examination'!A666:J3001,4,0)</f>
        <v>9.4600000000000009</v>
      </c>
      <c r="E667" s="47" t="str">
        <f>VLOOKUP(A667,'Updated Medical examination'!A666:J3001,6,0)</f>
        <v>Yes</v>
      </c>
      <c r="F667" s="47" t="str">
        <f>VLOOKUP(A667,'Updated Medical examination'!A666:J3001,7,0)</f>
        <v>No</v>
      </c>
      <c r="G667" s="47" t="str">
        <f>VLOOKUP(A667,'Updated Medical examination'!A666:J3001,8,0)</f>
        <v>No</v>
      </c>
      <c r="H667" s="47">
        <f>VLOOKUP(A667,'Updated Medical examination'!A666:J3001,9,0)</f>
        <v>2</v>
      </c>
      <c r="I667" s="47" t="str">
        <f>VLOOKUP(A667,'Updated Medical examination'!A666:J3001,10,0)</f>
        <v>No</v>
      </c>
      <c r="J667" s="47" t="str">
        <f>VLOOKUP(A667,'Updated Medical examination'!A666:J3001,3,0)</f>
        <v>Obesity</v>
      </c>
      <c r="K667" s="47" t="str">
        <f>VLOOKUP(A667,'Updated Medical examination'!A666:J3001,5,0)</f>
        <v>Above Diabetes</v>
      </c>
      <c r="L667" s="54">
        <v>25883</v>
      </c>
      <c r="M667" s="59">
        <v>14847.63</v>
      </c>
      <c r="N667" s="55" t="s">
        <v>11</v>
      </c>
      <c r="O667" s="55" t="s">
        <v>11</v>
      </c>
      <c r="P667" s="55" t="s">
        <v>249</v>
      </c>
      <c r="Q667" s="55">
        <v>52</v>
      </c>
    </row>
    <row r="668" spans="1:17" ht="16.5" thickBot="1" x14ac:dyDescent="0.3">
      <c r="A668" s="58" t="s">
        <v>1704</v>
      </c>
      <c r="B668" s="47" t="s">
        <v>3395</v>
      </c>
      <c r="C668" s="47">
        <f>VLOOKUP(A668,'Updated Medical examination'!A667:J3002,2,FALSE)</f>
        <v>46.51</v>
      </c>
      <c r="D668" s="47">
        <f>VLOOKUP(A668,'Updated Medical examination'!A667:J3002,4,0)</f>
        <v>8.69</v>
      </c>
      <c r="E668" s="47" t="str">
        <f>VLOOKUP(A668,'Updated Medical examination'!A667:J3002,6,0)</f>
        <v>Yes</v>
      </c>
      <c r="F668" s="47" t="str">
        <f>VLOOKUP(A668,'Updated Medical examination'!A667:J3002,7,0)</f>
        <v>No</v>
      </c>
      <c r="G668" s="47" t="str">
        <f>VLOOKUP(A668,'Updated Medical examination'!A667:J3002,8,0)</f>
        <v>No</v>
      </c>
      <c r="H668" s="47">
        <f>VLOOKUP(A668,'Updated Medical examination'!A667:J3002,9,0)</f>
        <v>0</v>
      </c>
      <c r="I668" s="47" t="str">
        <f>VLOOKUP(A668,'Updated Medical examination'!A667:J3002,10,0)</f>
        <v>No</v>
      </c>
      <c r="J668" s="47" t="str">
        <f>VLOOKUP(A668,'Updated Medical examination'!A667:J3002,3,0)</f>
        <v>Obesity</v>
      </c>
      <c r="K668" s="47" t="str">
        <f>VLOOKUP(A668,'Updated Medical examination'!A667:J3002,5,0)</f>
        <v>Above Diabetes</v>
      </c>
      <c r="L668" s="54">
        <v>29742</v>
      </c>
      <c r="M668" s="59">
        <v>14843.96</v>
      </c>
      <c r="N668" s="55" t="s">
        <v>11</v>
      </c>
      <c r="O668" s="55" t="s">
        <v>12</v>
      </c>
      <c r="P668" s="55" t="s">
        <v>535</v>
      </c>
      <c r="Q668" s="55">
        <v>42</v>
      </c>
    </row>
    <row r="669" spans="1:17" ht="16.5" thickBot="1" x14ac:dyDescent="0.3">
      <c r="A669" s="58" t="s">
        <v>1703</v>
      </c>
      <c r="B669" s="47" t="s">
        <v>3577</v>
      </c>
      <c r="C669" s="47">
        <f>VLOOKUP(A669,'Updated Medical examination'!A668:J3003,2,FALSE)</f>
        <v>43.58</v>
      </c>
      <c r="D669" s="47">
        <f>VLOOKUP(A669,'Updated Medical examination'!A668:J3003,4,0)</f>
        <v>4.2300000000000004</v>
      </c>
      <c r="E669" s="47" t="str">
        <f>VLOOKUP(A669,'Updated Medical examination'!A668:J3003,6,0)</f>
        <v>No</v>
      </c>
      <c r="F669" s="47" t="str">
        <f>VLOOKUP(A669,'Updated Medical examination'!A668:J3003,7,0)</f>
        <v>No</v>
      </c>
      <c r="G669" s="47" t="str">
        <f>VLOOKUP(A669,'Updated Medical examination'!A668:J3003,8,0)</f>
        <v>Yes</v>
      </c>
      <c r="H669" s="47">
        <f>VLOOKUP(A669,'Updated Medical examination'!A668:J3003,9,0)</f>
        <v>1</v>
      </c>
      <c r="I669" s="47" t="str">
        <f>VLOOKUP(A669,'Updated Medical examination'!A668:J3003,10,0)</f>
        <v>No</v>
      </c>
      <c r="J669" s="47" t="str">
        <f>VLOOKUP(A669,'Updated Medical examination'!A668:J3003,3,0)</f>
        <v>Obesity</v>
      </c>
      <c r="K669" s="47" t="str">
        <f>VLOOKUP(A669,'Updated Medical examination'!A668:J3003,5,0)</f>
        <v>Normal</v>
      </c>
      <c r="L669" s="54">
        <v>29146</v>
      </c>
      <c r="M669" s="59">
        <v>14839.34</v>
      </c>
      <c r="N669" s="55" t="s">
        <v>11</v>
      </c>
      <c r="O669" s="55" t="s">
        <v>12</v>
      </c>
      <c r="P669" s="55" t="s">
        <v>535</v>
      </c>
      <c r="Q669" s="55">
        <v>43</v>
      </c>
    </row>
    <row r="670" spans="1:17" ht="16.5" thickBot="1" x14ac:dyDescent="0.3">
      <c r="A670" s="58" t="s">
        <v>1702</v>
      </c>
      <c r="B670" s="47" t="s">
        <v>2754</v>
      </c>
      <c r="C670" s="47">
        <f>VLOOKUP(A670,'Updated Medical examination'!A669:J3004,2,FALSE)</f>
        <v>42.28</v>
      </c>
      <c r="D670" s="47">
        <f>VLOOKUP(A670,'Updated Medical examination'!A669:J3004,4,0)</f>
        <v>9.16</v>
      </c>
      <c r="E670" s="47" t="str">
        <f>VLOOKUP(A670,'Updated Medical examination'!A669:J3004,6,0)</f>
        <v>Yes</v>
      </c>
      <c r="F670" s="47" t="str">
        <f>VLOOKUP(A670,'Updated Medical examination'!A669:J3004,7,0)</f>
        <v>No</v>
      </c>
      <c r="G670" s="47" t="str">
        <f>VLOOKUP(A670,'Updated Medical examination'!A669:J3004,8,0)</f>
        <v>No</v>
      </c>
      <c r="H670" s="47">
        <f>VLOOKUP(A670,'Updated Medical examination'!A669:J3004,9,0)</f>
        <v>1</v>
      </c>
      <c r="I670" s="47" t="str">
        <f>VLOOKUP(A670,'Updated Medical examination'!A669:J3004,10,0)</f>
        <v>No</v>
      </c>
      <c r="J670" s="47" t="str">
        <f>VLOOKUP(A670,'Updated Medical examination'!A669:J3004,3,0)</f>
        <v>Obesity</v>
      </c>
      <c r="K670" s="47" t="str">
        <f>VLOOKUP(A670,'Updated Medical examination'!A669:J3004,5,0)</f>
        <v>Above Diabetes</v>
      </c>
      <c r="L670" s="54">
        <v>27738</v>
      </c>
      <c r="M670" s="59">
        <v>14819</v>
      </c>
      <c r="N670" s="55" t="s">
        <v>11</v>
      </c>
      <c r="O670" s="55" t="s">
        <v>12</v>
      </c>
      <c r="P670" s="55" t="s">
        <v>249</v>
      </c>
      <c r="Q670" s="55">
        <v>47</v>
      </c>
    </row>
    <row r="671" spans="1:17" ht="16.5" thickBot="1" x14ac:dyDescent="0.3">
      <c r="A671" s="58" t="s">
        <v>1701</v>
      </c>
      <c r="B671" s="47" t="s">
        <v>2555</v>
      </c>
      <c r="C671" s="47">
        <f>VLOOKUP(A671,'Updated Medical examination'!A670:J3005,2,FALSE)</f>
        <v>35.520000000000003</v>
      </c>
      <c r="D671" s="47">
        <f>VLOOKUP(A671,'Updated Medical examination'!A670:J3005,4,0)</f>
        <v>8.26</v>
      </c>
      <c r="E671" s="47" t="str">
        <f>VLOOKUP(A671,'Updated Medical examination'!A670:J3005,6,0)</f>
        <v>No</v>
      </c>
      <c r="F671" s="47" t="str">
        <f>VLOOKUP(A671,'Updated Medical examination'!A670:J3005,7,0)</f>
        <v>No</v>
      </c>
      <c r="G671" s="47" t="str">
        <f>VLOOKUP(A671,'Updated Medical examination'!A670:J3005,8,0)</f>
        <v>No</v>
      </c>
      <c r="H671" s="47">
        <f>VLOOKUP(A671,'Updated Medical examination'!A670:J3005,9,0)</f>
        <v>0</v>
      </c>
      <c r="I671" s="47" t="str">
        <f>VLOOKUP(A671,'Updated Medical examination'!A670:J3005,10,0)</f>
        <v>No</v>
      </c>
      <c r="J671" s="47" t="str">
        <f>VLOOKUP(A671,'Updated Medical examination'!A670:J3005,3,0)</f>
        <v>Obesity</v>
      </c>
      <c r="K671" s="47" t="str">
        <f>VLOOKUP(A671,'Updated Medical examination'!A670:J3005,5,0)</f>
        <v>Above Diabetes</v>
      </c>
      <c r="L671" s="54">
        <v>23950</v>
      </c>
      <c r="M671" s="59">
        <v>14750.42</v>
      </c>
      <c r="N671" s="55" t="s">
        <v>11</v>
      </c>
      <c r="O671" s="55" t="s">
        <v>11</v>
      </c>
      <c r="P671" s="55" t="s">
        <v>535</v>
      </c>
      <c r="Q671" s="55">
        <v>57</v>
      </c>
    </row>
    <row r="672" spans="1:17" ht="16.5" thickBot="1" x14ac:dyDescent="0.3">
      <c r="A672" s="58" t="s">
        <v>1700</v>
      </c>
      <c r="B672" s="47" t="s">
        <v>3580</v>
      </c>
      <c r="C672" s="47">
        <f>VLOOKUP(A672,'Updated Medical examination'!A671:J3006,2,FALSE)</f>
        <v>33.6</v>
      </c>
      <c r="D672" s="47">
        <f>VLOOKUP(A672,'Updated Medical examination'!A671:J3006,4,0)</f>
        <v>11.25</v>
      </c>
      <c r="E672" s="47" t="str">
        <f>VLOOKUP(A672,'Updated Medical examination'!A671:J3006,6,0)</f>
        <v>No</v>
      </c>
      <c r="F672" s="47" t="str">
        <f>VLOOKUP(A672,'Updated Medical examination'!A671:J3006,7,0)</f>
        <v>No</v>
      </c>
      <c r="G672" s="47" t="str">
        <f>VLOOKUP(A672,'Updated Medical examination'!A671:J3006,8,0)</f>
        <v>No</v>
      </c>
      <c r="H672" s="47">
        <f>VLOOKUP(A672,'Updated Medical examination'!A671:J3006,9,0)</f>
        <v>0</v>
      </c>
      <c r="I672" s="47" t="str">
        <f>VLOOKUP(A672,'Updated Medical examination'!A671:J3006,10,0)</f>
        <v>No</v>
      </c>
      <c r="J672" s="47" t="str">
        <f>VLOOKUP(A672,'Updated Medical examination'!A671:J3006,3,0)</f>
        <v>Obesity</v>
      </c>
      <c r="K672" s="47" t="str">
        <f>VLOOKUP(A672,'Updated Medical examination'!A671:J3006,5,0)</f>
        <v>Above Diabetes</v>
      </c>
      <c r="L672" s="54">
        <v>22856</v>
      </c>
      <c r="M672" s="59">
        <v>14738.43</v>
      </c>
      <c r="N672" s="55" t="s">
        <v>11</v>
      </c>
      <c r="O672" s="55" t="s">
        <v>12</v>
      </c>
      <c r="P672" s="55" t="s">
        <v>300</v>
      </c>
      <c r="Q672" s="55">
        <v>60</v>
      </c>
    </row>
    <row r="673" spans="1:17" ht="16.5" thickBot="1" x14ac:dyDescent="0.3">
      <c r="A673" s="58" t="s">
        <v>1699</v>
      </c>
      <c r="B673" s="47" t="s">
        <v>3582</v>
      </c>
      <c r="C673" s="47">
        <f>VLOOKUP(A673,'Updated Medical examination'!A672:J3007,2,FALSE)</f>
        <v>22.42</v>
      </c>
      <c r="D673" s="47">
        <f>VLOOKUP(A673,'Updated Medical examination'!A672:J3007,4,0)</f>
        <v>6.74</v>
      </c>
      <c r="E673" s="47" t="str">
        <f>VLOOKUP(A673,'Updated Medical examination'!A672:J3007,6,0)</f>
        <v>No</v>
      </c>
      <c r="F673" s="47" t="str">
        <f>VLOOKUP(A673,'Updated Medical examination'!A672:J3007,7,0)</f>
        <v>No</v>
      </c>
      <c r="G673" s="47" t="str">
        <f>VLOOKUP(A673,'Updated Medical examination'!A672:J3007,8,0)</f>
        <v>No</v>
      </c>
      <c r="H673" s="47">
        <f>VLOOKUP(A673,'Updated Medical examination'!A672:J3007,9,0)</f>
        <v>0</v>
      </c>
      <c r="I673" s="47" t="str">
        <f>VLOOKUP(A673,'Updated Medical examination'!A672:J3007,10,0)</f>
        <v>Yes</v>
      </c>
      <c r="J673" s="47" t="str">
        <f>VLOOKUP(A673,'Updated Medical examination'!A672:J3007,3,0)</f>
        <v>Healthy Weight</v>
      </c>
      <c r="K673" s="47" t="str">
        <f>VLOOKUP(A673,'Updated Medical examination'!A672:J3007,5,0)</f>
        <v>Above Diabetes</v>
      </c>
      <c r="L673" s="54">
        <v>37523</v>
      </c>
      <c r="M673" s="59">
        <v>14711.74</v>
      </c>
      <c r="N673" s="55" t="s">
        <v>11</v>
      </c>
      <c r="O673" s="55" t="s">
        <v>11</v>
      </c>
      <c r="P673" s="55" t="s">
        <v>23</v>
      </c>
      <c r="Q673" s="55">
        <v>20</v>
      </c>
    </row>
    <row r="674" spans="1:17" ht="16.5" thickBot="1" x14ac:dyDescent="0.3">
      <c r="A674" s="58" t="s">
        <v>1698</v>
      </c>
      <c r="B674" s="47" t="s">
        <v>3584</v>
      </c>
      <c r="C674" s="47">
        <f>VLOOKUP(A674,'Updated Medical examination'!A673:J3008,2,FALSE)</f>
        <v>46.86</v>
      </c>
      <c r="D674" s="47">
        <f>VLOOKUP(A674,'Updated Medical examination'!A673:J3008,4,0)</f>
        <v>4.87</v>
      </c>
      <c r="E674" s="47" t="str">
        <f>VLOOKUP(A674,'Updated Medical examination'!A673:J3008,6,0)</f>
        <v>No</v>
      </c>
      <c r="F674" s="47" t="str">
        <f>VLOOKUP(A674,'Updated Medical examination'!A673:J3008,7,0)</f>
        <v>No</v>
      </c>
      <c r="G674" s="47" t="str">
        <f>VLOOKUP(A674,'Updated Medical examination'!A673:J3008,8,0)</f>
        <v>No</v>
      </c>
      <c r="H674" s="47">
        <f>VLOOKUP(A674,'Updated Medical examination'!A673:J3008,9,0)</f>
        <v>0</v>
      </c>
      <c r="I674" s="47" t="str">
        <f>VLOOKUP(A674,'Updated Medical examination'!A673:J3008,10,0)</f>
        <v>No</v>
      </c>
      <c r="J674" s="47" t="str">
        <f>VLOOKUP(A674,'Updated Medical examination'!A673:J3008,3,0)</f>
        <v>Obesity</v>
      </c>
      <c r="K674" s="47" t="str">
        <f>VLOOKUP(A674,'Updated Medical examination'!A673:J3008,5,0)</f>
        <v>Normal</v>
      </c>
      <c r="L674" s="54">
        <v>30198</v>
      </c>
      <c r="M674" s="59">
        <v>14696.77</v>
      </c>
      <c r="N674" s="55" t="s">
        <v>11</v>
      </c>
      <c r="O674" s="55" t="s">
        <v>11</v>
      </c>
      <c r="P674" s="55" t="s">
        <v>42</v>
      </c>
      <c r="Q674" s="55">
        <v>40</v>
      </c>
    </row>
    <row r="675" spans="1:17" ht="16.5" thickBot="1" x14ac:dyDescent="0.3">
      <c r="A675" s="58" t="s">
        <v>1697</v>
      </c>
      <c r="B675" s="47" t="s">
        <v>3586</v>
      </c>
      <c r="C675" s="47">
        <f>VLOOKUP(A675,'Updated Medical examination'!A674:J3009,2,FALSE)</f>
        <v>32.965000000000003</v>
      </c>
      <c r="D675" s="47">
        <f>VLOOKUP(A675,'Updated Medical examination'!A674:J3009,4,0)</f>
        <v>6.68</v>
      </c>
      <c r="E675" s="47" t="str">
        <f>VLOOKUP(A675,'Updated Medical examination'!A674:J3009,6,0)</f>
        <v>No</v>
      </c>
      <c r="F675" s="47" t="str">
        <f>VLOOKUP(A675,'Updated Medical examination'!A674:J3009,7,0)</f>
        <v>No</v>
      </c>
      <c r="G675" s="47" t="str">
        <f>VLOOKUP(A675,'Updated Medical examination'!A674:J3009,8,0)</f>
        <v>No</v>
      </c>
      <c r="H675" s="47">
        <f>VLOOKUP(A675,'Updated Medical examination'!A674:J3009,9,0)</f>
        <v>3</v>
      </c>
      <c r="I675" s="47" t="str">
        <f>VLOOKUP(A675,'Updated Medical examination'!A674:J3009,10,0)</f>
        <v>No</v>
      </c>
      <c r="J675" s="47" t="str">
        <f>VLOOKUP(A675,'Updated Medical examination'!A674:J3009,3,0)</f>
        <v>Obesity</v>
      </c>
      <c r="K675" s="47" t="str">
        <f>VLOOKUP(A675,'Updated Medical examination'!A674:J3009,5,0)</f>
        <v>Above Diabetes</v>
      </c>
      <c r="L675" s="54">
        <v>21389</v>
      </c>
      <c r="M675" s="59">
        <v>14692.67</v>
      </c>
      <c r="N675" s="55" t="s">
        <v>11</v>
      </c>
      <c r="O675" s="55" t="s">
        <v>16</v>
      </c>
      <c r="P675" s="55" t="s">
        <v>23</v>
      </c>
      <c r="Q675" s="55">
        <v>64</v>
      </c>
    </row>
    <row r="676" spans="1:17" ht="16.5" thickBot="1" x14ac:dyDescent="0.3">
      <c r="A676" s="58" t="s">
        <v>1696</v>
      </c>
      <c r="B676" s="47" t="s">
        <v>3588</v>
      </c>
      <c r="C676" s="47">
        <f>VLOOKUP(A676,'Updated Medical examination'!A675:J3010,2,FALSE)</f>
        <v>39.340000000000003</v>
      </c>
      <c r="D676" s="47">
        <f>VLOOKUP(A676,'Updated Medical examination'!A675:J3010,4,0)</f>
        <v>5.0199999999999996</v>
      </c>
      <c r="E676" s="47" t="str">
        <f>VLOOKUP(A676,'Updated Medical examination'!A675:J3010,6,0)</f>
        <v>Yes</v>
      </c>
      <c r="F676" s="47" t="str">
        <f>VLOOKUP(A676,'Updated Medical examination'!A675:J3010,7,0)</f>
        <v>No</v>
      </c>
      <c r="G676" s="47" t="str">
        <f>VLOOKUP(A676,'Updated Medical examination'!A675:J3010,8,0)</f>
        <v>Yes</v>
      </c>
      <c r="H676" s="47">
        <f>VLOOKUP(A676,'Updated Medical examination'!A675:J3010,9,0)</f>
        <v>1</v>
      </c>
      <c r="I676" s="47" t="str">
        <f>VLOOKUP(A676,'Updated Medical examination'!A675:J3010,10,0)</f>
        <v>No</v>
      </c>
      <c r="J676" s="47" t="str">
        <f>VLOOKUP(A676,'Updated Medical examination'!A675:J3010,3,0)</f>
        <v>Obesity</v>
      </c>
      <c r="K676" s="47" t="str">
        <f>VLOOKUP(A676,'Updated Medical examination'!A675:J3010,5,0)</f>
        <v>Normal</v>
      </c>
      <c r="L676" s="54">
        <v>25496</v>
      </c>
      <c r="M676" s="59">
        <v>14665.75</v>
      </c>
      <c r="N676" s="55" t="s">
        <v>11</v>
      </c>
      <c r="O676" s="55" t="s">
        <v>16</v>
      </c>
      <c r="P676" s="55" t="s">
        <v>23</v>
      </c>
      <c r="Q676" s="55">
        <v>53</v>
      </c>
    </row>
    <row r="677" spans="1:17" ht="16.5" thickBot="1" x14ac:dyDescent="0.3">
      <c r="A677" s="58" t="s">
        <v>1695</v>
      </c>
      <c r="B677" s="47" t="s">
        <v>3590</v>
      </c>
      <c r="C677" s="47">
        <f>VLOOKUP(A677,'Updated Medical examination'!A676:J3011,2,FALSE)</f>
        <v>47</v>
      </c>
      <c r="D677" s="47">
        <f>VLOOKUP(A677,'Updated Medical examination'!A676:J3011,4,0)</f>
        <v>10.64</v>
      </c>
      <c r="E677" s="47" t="str">
        <f>VLOOKUP(A677,'Updated Medical examination'!A676:J3011,6,0)</f>
        <v>Yes</v>
      </c>
      <c r="F677" s="47" t="str">
        <f>VLOOKUP(A677,'Updated Medical examination'!A676:J3011,7,0)</f>
        <v>No</v>
      </c>
      <c r="G677" s="47" t="str">
        <f>VLOOKUP(A677,'Updated Medical examination'!A676:J3011,8,0)</f>
        <v>No</v>
      </c>
      <c r="H677" s="47">
        <f>VLOOKUP(A677,'Updated Medical examination'!A676:J3011,9,0)</f>
        <v>0</v>
      </c>
      <c r="I677" s="47" t="str">
        <f>VLOOKUP(A677,'Updated Medical examination'!A676:J3011,10,0)</f>
        <v>No</v>
      </c>
      <c r="J677" s="47" t="str">
        <f>VLOOKUP(A677,'Updated Medical examination'!A676:J3011,3,0)</f>
        <v>Obesity</v>
      </c>
      <c r="K677" s="47" t="str">
        <f>VLOOKUP(A677,'Updated Medical examination'!A676:J3011,5,0)</f>
        <v>Above Diabetes</v>
      </c>
      <c r="L677" s="54">
        <v>29903</v>
      </c>
      <c r="M677" s="59">
        <v>14657.2</v>
      </c>
      <c r="N677" s="55" t="s">
        <v>11</v>
      </c>
      <c r="O677" s="55" t="s">
        <v>16</v>
      </c>
      <c r="P677" s="55" t="s">
        <v>23</v>
      </c>
      <c r="Q677" s="55">
        <v>41</v>
      </c>
    </row>
    <row r="678" spans="1:17" ht="16.5" thickBot="1" x14ac:dyDescent="0.3">
      <c r="A678" s="58" t="s">
        <v>1694</v>
      </c>
      <c r="B678" s="47" t="s">
        <v>3592</v>
      </c>
      <c r="C678" s="47">
        <f>VLOOKUP(A678,'Updated Medical examination'!A677:J3012,2,FALSE)</f>
        <v>36.71</v>
      </c>
      <c r="D678" s="47">
        <f>VLOOKUP(A678,'Updated Medical examination'!A677:J3012,4,0)</f>
        <v>8.74</v>
      </c>
      <c r="E678" s="47" t="str">
        <f>VLOOKUP(A678,'Updated Medical examination'!A677:J3012,6,0)</f>
        <v>Yes</v>
      </c>
      <c r="F678" s="47" t="str">
        <f>VLOOKUP(A678,'Updated Medical examination'!A677:J3012,7,0)</f>
        <v>No</v>
      </c>
      <c r="G678" s="47" t="str">
        <f>VLOOKUP(A678,'Updated Medical examination'!A677:J3012,8,0)</f>
        <v>No</v>
      </c>
      <c r="H678" s="47">
        <f>VLOOKUP(A678,'Updated Medical examination'!A677:J3012,9,0)</f>
        <v>0</v>
      </c>
      <c r="I678" s="47" t="str">
        <f>VLOOKUP(A678,'Updated Medical examination'!A677:J3012,10,0)</f>
        <v>No</v>
      </c>
      <c r="J678" s="47" t="str">
        <f>VLOOKUP(A678,'Updated Medical examination'!A677:J3012,3,0)</f>
        <v>Obesity</v>
      </c>
      <c r="K678" s="47" t="str">
        <f>VLOOKUP(A678,'Updated Medical examination'!A677:J3012,5,0)</f>
        <v>Above Diabetes</v>
      </c>
      <c r="L678" s="54">
        <v>24716</v>
      </c>
      <c r="M678" s="59">
        <v>14640.35</v>
      </c>
      <c r="N678" s="55" t="s">
        <v>11</v>
      </c>
      <c r="O678" s="55" t="s">
        <v>12</v>
      </c>
      <c r="P678" s="55" t="s">
        <v>535</v>
      </c>
      <c r="Q678" s="55">
        <v>55</v>
      </c>
    </row>
    <row r="679" spans="1:17" ht="16.5" thickBot="1" x14ac:dyDescent="0.3">
      <c r="A679" s="58" t="s">
        <v>1693</v>
      </c>
      <c r="B679" s="47" t="s">
        <v>3594</v>
      </c>
      <c r="C679" s="47">
        <f>VLOOKUP(A679,'Updated Medical examination'!A678:J3013,2,FALSE)</f>
        <v>53.48</v>
      </c>
      <c r="D679" s="47">
        <f>VLOOKUP(A679,'Updated Medical examination'!A678:J3013,4,0)</f>
        <v>5.64</v>
      </c>
      <c r="E679" s="47" t="str">
        <f>VLOOKUP(A679,'Updated Medical examination'!A678:J3013,6,0)</f>
        <v>No</v>
      </c>
      <c r="F679" s="47" t="str">
        <f>VLOOKUP(A679,'Updated Medical examination'!A678:J3013,7,0)</f>
        <v>No</v>
      </c>
      <c r="G679" s="47" t="str">
        <f>VLOOKUP(A679,'Updated Medical examination'!A678:J3013,8,0)</f>
        <v>No</v>
      </c>
      <c r="H679" s="47">
        <f>VLOOKUP(A679,'Updated Medical examination'!A678:J3013,9,0)</f>
        <v>0</v>
      </c>
      <c r="I679" s="47" t="str">
        <f>VLOOKUP(A679,'Updated Medical examination'!A678:J3013,10,0)</f>
        <v>No</v>
      </c>
      <c r="J679" s="47" t="str">
        <f>VLOOKUP(A679,'Updated Medical examination'!A678:J3013,3,0)</f>
        <v>Obesity</v>
      </c>
      <c r="K679" s="47" t="str">
        <f>VLOOKUP(A679,'Updated Medical examination'!A678:J3013,5,0)</f>
        <v>Normal</v>
      </c>
      <c r="L679" s="54">
        <v>33471</v>
      </c>
      <c r="M679" s="59">
        <v>14630.52</v>
      </c>
      <c r="N679" s="55" t="s">
        <v>11</v>
      </c>
      <c r="O679" s="55" t="s">
        <v>12</v>
      </c>
      <c r="P679" s="55" t="s">
        <v>42</v>
      </c>
      <c r="Q679" s="55">
        <v>31</v>
      </c>
    </row>
    <row r="680" spans="1:17" ht="16.5" thickBot="1" x14ac:dyDescent="0.3">
      <c r="A680" s="58" t="s">
        <v>1692</v>
      </c>
      <c r="B680" s="47" t="s">
        <v>3596</v>
      </c>
      <c r="C680" s="47">
        <f>VLOOKUP(A680,'Updated Medical examination'!A679:J3014,2,FALSE)</f>
        <v>35.5</v>
      </c>
      <c r="D680" s="47">
        <f>VLOOKUP(A680,'Updated Medical examination'!A679:J3014,4,0)</f>
        <v>10.37</v>
      </c>
      <c r="E680" s="47" t="str">
        <f>VLOOKUP(A680,'Updated Medical examination'!A679:J3014,6,0)</f>
        <v>No</v>
      </c>
      <c r="F680" s="47" t="str">
        <f>VLOOKUP(A680,'Updated Medical examination'!A679:J3014,7,0)</f>
        <v>No</v>
      </c>
      <c r="G680" s="47" t="str">
        <f>VLOOKUP(A680,'Updated Medical examination'!A679:J3014,8,0)</f>
        <v>No</v>
      </c>
      <c r="H680" s="47">
        <f>VLOOKUP(A680,'Updated Medical examination'!A679:J3014,9,0)</f>
        <v>0</v>
      </c>
      <c r="I680" s="47" t="str">
        <f>VLOOKUP(A680,'Updated Medical examination'!A679:J3014,10,0)</f>
        <v>No</v>
      </c>
      <c r="J680" s="47" t="str">
        <f>VLOOKUP(A680,'Updated Medical examination'!A679:J3014,3,0)</f>
        <v>Obesity</v>
      </c>
      <c r="K680" s="47" t="str">
        <f>VLOOKUP(A680,'Updated Medical examination'!A679:J3014,5,0)</f>
        <v>Above Diabetes</v>
      </c>
      <c r="L680" s="54">
        <v>24054</v>
      </c>
      <c r="M680" s="59">
        <v>14612.33</v>
      </c>
      <c r="N680" s="55" t="s">
        <v>11</v>
      </c>
      <c r="O680" s="55" t="s">
        <v>12</v>
      </c>
      <c r="P680" s="55" t="s">
        <v>300</v>
      </c>
      <c r="Q680" s="55">
        <v>57</v>
      </c>
    </row>
    <row r="681" spans="1:17" ht="16.5" thickBot="1" x14ac:dyDescent="0.3">
      <c r="A681" s="58" t="s">
        <v>1691</v>
      </c>
      <c r="B681" s="47" t="s">
        <v>3129</v>
      </c>
      <c r="C681" s="47">
        <f>VLOOKUP(A681,'Updated Medical examination'!A680:J3015,2,FALSE)</f>
        <v>36.979999999999997</v>
      </c>
      <c r="D681" s="47">
        <f>VLOOKUP(A681,'Updated Medical examination'!A680:J3015,4,0)</f>
        <v>9.56</v>
      </c>
      <c r="E681" s="47" t="str">
        <f>VLOOKUP(A681,'Updated Medical examination'!A680:J3015,6,0)</f>
        <v>Yes</v>
      </c>
      <c r="F681" s="47" t="str">
        <f>VLOOKUP(A681,'Updated Medical examination'!A680:J3015,7,0)</f>
        <v>No</v>
      </c>
      <c r="G681" s="47" t="str">
        <f>VLOOKUP(A681,'Updated Medical examination'!A680:J3015,8,0)</f>
        <v>No</v>
      </c>
      <c r="H681" s="47">
        <f>VLOOKUP(A681,'Updated Medical examination'!A680:J3015,9,0)</f>
        <v>0</v>
      </c>
      <c r="I681" s="47" t="str">
        <f>VLOOKUP(A681,'Updated Medical examination'!A680:J3015,10,0)</f>
        <v>No</v>
      </c>
      <c r="J681" s="47" t="str">
        <f>VLOOKUP(A681,'Updated Medical examination'!A680:J3015,3,0)</f>
        <v>Obesity</v>
      </c>
      <c r="K681" s="47" t="str">
        <f>VLOOKUP(A681,'Updated Medical examination'!A680:J3015,5,0)</f>
        <v>Above Diabetes</v>
      </c>
      <c r="L681" s="54">
        <v>24671</v>
      </c>
      <c r="M681" s="59">
        <v>14600.62</v>
      </c>
      <c r="N681" s="55" t="s">
        <v>11</v>
      </c>
      <c r="O681" s="55" t="s">
        <v>12</v>
      </c>
      <c r="P681" s="55" t="s">
        <v>632</v>
      </c>
      <c r="Q681" s="55">
        <v>55</v>
      </c>
    </row>
    <row r="682" spans="1:17" ht="16.5" thickBot="1" x14ac:dyDescent="0.3">
      <c r="A682" s="58" t="s">
        <v>1690</v>
      </c>
      <c r="B682" s="47" t="s">
        <v>3599</v>
      </c>
      <c r="C682" s="47">
        <f>VLOOKUP(A682,'Updated Medical examination'!A681:J3016,2,FALSE)</f>
        <v>32.395000000000003</v>
      </c>
      <c r="D682" s="47">
        <f>VLOOKUP(A682,'Updated Medical examination'!A681:J3016,4,0)</f>
        <v>8.23</v>
      </c>
      <c r="E682" s="47" t="str">
        <f>VLOOKUP(A682,'Updated Medical examination'!A681:J3016,6,0)</f>
        <v>Yes</v>
      </c>
      <c r="F682" s="47" t="str">
        <f>VLOOKUP(A682,'Updated Medical examination'!A681:J3016,7,0)</f>
        <v>No</v>
      </c>
      <c r="G682" s="47" t="str">
        <f>VLOOKUP(A682,'Updated Medical examination'!A681:J3016,8,0)</f>
        <v>Yes</v>
      </c>
      <c r="H682" s="47">
        <f>VLOOKUP(A682,'Updated Medical examination'!A681:J3016,9,0)</f>
        <v>1</v>
      </c>
      <c r="I682" s="47" t="str">
        <f>VLOOKUP(A682,'Updated Medical examination'!A681:J3016,10,0)</f>
        <v>No</v>
      </c>
      <c r="J682" s="47" t="str">
        <f>VLOOKUP(A682,'Updated Medical examination'!A681:J3016,3,0)</f>
        <v>Obesity</v>
      </c>
      <c r="K682" s="47" t="str">
        <f>VLOOKUP(A682,'Updated Medical examination'!A681:J3016,5,0)</f>
        <v>Above Diabetes</v>
      </c>
      <c r="L682" s="54">
        <v>23298</v>
      </c>
      <c r="M682" s="59">
        <v>14590.63</v>
      </c>
      <c r="N682" s="55" t="s">
        <v>11</v>
      </c>
      <c r="O682" s="55" t="s">
        <v>16</v>
      </c>
      <c r="P682" s="55" t="s">
        <v>247</v>
      </c>
      <c r="Q682" s="55">
        <v>59</v>
      </c>
    </row>
    <row r="683" spans="1:17" ht="16.5" thickBot="1" x14ac:dyDescent="0.3">
      <c r="A683" s="58" t="s">
        <v>1689</v>
      </c>
      <c r="B683" s="47" t="s">
        <v>3601</v>
      </c>
      <c r="C683" s="47">
        <f>VLOOKUP(A683,'Updated Medical examination'!A682:J3017,2,FALSE)</f>
        <v>32.729999999999997</v>
      </c>
      <c r="D683" s="47">
        <f>VLOOKUP(A683,'Updated Medical examination'!A682:J3017,4,0)</f>
        <v>7.03</v>
      </c>
      <c r="E683" s="47" t="str">
        <f>VLOOKUP(A683,'Updated Medical examination'!A682:J3017,6,0)</f>
        <v>No</v>
      </c>
      <c r="F683" s="47" t="str">
        <f>VLOOKUP(A683,'Updated Medical examination'!A682:J3017,7,0)</f>
        <v>No</v>
      </c>
      <c r="G683" s="47" t="str">
        <f>VLOOKUP(A683,'Updated Medical examination'!A682:J3017,8,0)</f>
        <v>No</v>
      </c>
      <c r="H683" s="47">
        <f>VLOOKUP(A683,'Updated Medical examination'!A682:J3017,9,0)</f>
        <v>0</v>
      </c>
      <c r="I683" s="47" t="str">
        <f>VLOOKUP(A683,'Updated Medical examination'!A682:J3017,10,0)</f>
        <v>No</v>
      </c>
      <c r="J683" s="47" t="str">
        <f>VLOOKUP(A683,'Updated Medical examination'!A682:J3017,3,0)</f>
        <v>Obesity</v>
      </c>
      <c r="K683" s="47" t="str">
        <f>VLOOKUP(A683,'Updated Medical examination'!A682:J3017,5,0)</f>
        <v>Above Diabetes</v>
      </c>
      <c r="L683" s="54">
        <v>22983</v>
      </c>
      <c r="M683" s="59">
        <v>14574.64</v>
      </c>
      <c r="N683" s="55" t="s">
        <v>11</v>
      </c>
      <c r="O683" s="55" t="s">
        <v>16</v>
      </c>
      <c r="P683" s="55" t="s">
        <v>200</v>
      </c>
      <c r="Q683" s="55">
        <v>60</v>
      </c>
    </row>
    <row r="684" spans="1:17" ht="16.5" thickBot="1" x14ac:dyDescent="0.3">
      <c r="A684" s="58" t="s">
        <v>1688</v>
      </c>
      <c r="B684" s="47" t="s">
        <v>2589</v>
      </c>
      <c r="C684" s="47">
        <f>VLOOKUP(A684,'Updated Medical examination'!A683:J3018,2,FALSE)</f>
        <v>20.52</v>
      </c>
      <c r="D684" s="47">
        <f>VLOOKUP(A684,'Updated Medical examination'!A683:J3018,4,0)</f>
        <v>5.45</v>
      </c>
      <c r="E684" s="47" t="str">
        <f>VLOOKUP(A684,'Updated Medical examination'!A683:J3018,6,0)</f>
        <v>No</v>
      </c>
      <c r="F684" s="47" t="str">
        <f>VLOOKUP(A684,'Updated Medical examination'!A683:J3018,7,0)</f>
        <v>No</v>
      </c>
      <c r="G684" s="47" t="str">
        <f>VLOOKUP(A684,'Updated Medical examination'!A683:J3018,8,0)</f>
        <v>No</v>
      </c>
      <c r="H684" s="47">
        <f>VLOOKUP(A684,'Updated Medical examination'!A683:J3018,9,0)</f>
        <v>1</v>
      </c>
      <c r="I684" s="47" t="str">
        <f>VLOOKUP(A684,'Updated Medical examination'!A683:J3018,10,0)</f>
        <v>Yes</v>
      </c>
      <c r="J684" s="47" t="str">
        <f>VLOOKUP(A684,'Updated Medical examination'!A683:J3018,3,0)</f>
        <v>Healthy Weight</v>
      </c>
      <c r="K684" s="47" t="str">
        <f>VLOOKUP(A684,'Updated Medical examination'!A683:J3018,5,0)</f>
        <v>Normal</v>
      </c>
      <c r="L684" s="54">
        <v>36050</v>
      </c>
      <c r="M684" s="59">
        <v>14571.89</v>
      </c>
      <c r="N684" s="55" t="s">
        <v>11</v>
      </c>
      <c r="O684" s="55" t="s">
        <v>16</v>
      </c>
      <c r="P684" s="55" t="s">
        <v>247</v>
      </c>
      <c r="Q684" s="55">
        <v>24</v>
      </c>
    </row>
    <row r="685" spans="1:17" ht="16.5" thickBot="1" x14ac:dyDescent="0.3">
      <c r="A685" s="58" t="s">
        <v>1687</v>
      </c>
      <c r="B685" s="47" t="s">
        <v>3604</v>
      </c>
      <c r="C685" s="47">
        <f>VLOOKUP(A685,'Updated Medical examination'!A684:J3019,2,FALSE)</f>
        <v>51.72</v>
      </c>
      <c r="D685" s="47">
        <f>VLOOKUP(A685,'Updated Medical examination'!A684:J3019,4,0)</f>
        <v>5.76</v>
      </c>
      <c r="E685" s="47" t="str">
        <f>VLOOKUP(A685,'Updated Medical examination'!A684:J3019,6,0)</f>
        <v>No</v>
      </c>
      <c r="F685" s="47" t="str">
        <f>VLOOKUP(A685,'Updated Medical examination'!A684:J3019,7,0)</f>
        <v>No</v>
      </c>
      <c r="G685" s="47" t="str">
        <f>VLOOKUP(A685,'Updated Medical examination'!A684:J3019,8,0)</f>
        <v>No</v>
      </c>
      <c r="H685" s="47">
        <f>VLOOKUP(A685,'Updated Medical examination'!A684:J3019,9,0)</f>
        <v>0</v>
      </c>
      <c r="I685" s="47" t="str">
        <f>VLOOKUP(A685,'Updated Medical examination'!A684:J3019,10,0)</f>
        <v>No</v>
      </c>
      <c r="J685" s="47" t="str">
        <f>VLOOKUP(A685,'Updated Medical examination'!A684:J3019,3,0)</f>
        <v>Obesity</v>
      </c>
      <c r="K685" s="47" t="str">
        <f>VLOOKUP(A685,'Updated Medical examination'!A684:J3019,5,0)</f>
        <v>Prediabetes</v>
      </c>
      <c r="L685" s="54">
        <v>32703</v>
      </c>
      <c r="M685" s="59">
        <v>14547.26</v>
      </c>
      <c r="N685" s="55" t="s">
        <v>11</v>
      </c>
      <c r="O685" s="55" t="s">
        <v>12</v>
      </c>
      <c r="P685" s="55" t="s">
        <v>42</v>
      </c>
      <c r="Q685" s="55">
        <v>33</v>
      </c>
    </row>
    <row r="686" spans="1:17" ht="16.5" thickBot="1" x14ac:dyDescent="0.3">
      <c r="A686" s="58" t="s">
        <v>1686</v>
      </c>
      <c r="B686" s="47" t="s">
        <v>3606</v>
      </c>
      <c r="C686" s="47">
        <f>VLOOKUP(A686,'Updated Medical examination'!A685:J3020,2,FALSE)</f>
        <v>50.2</v>
      </c>
      <c r="D686" s="47">
        <f>VLOOKUP(A686,'Updated Medical examination'!A685:J3020,4,0)</f>
        <v>5.4</v>
      </c>
      <c r="E686" s="47" t="str">
        <f>VLOOKUP(A686,'Updated Medical examination'!A685:J3020,6,0)</f>
        <v>No</v>
      </c>
      <c r="F686" s="47" t="str">
        <f>VLOOKUP(A686,'Updated Medical examination'!A685:J3020,7,0)</f>
        <v>No</v>
      </c>
      <c r="G686" s="47" t="str">
        <f>VLOOKUP(A686,'Updated Medical examination'!A685:J3020,8,0)</f>
        <v>No</v>
      </c>
      <c r="H686" s="47">
        <f>VLOOKUP(A686,'Updated Medical examination'!A685:J3020,9,0)</f>
        <v>0</v>
      </c>
      <c r="I686" s="47" t="str">
        <f>VLOOKUP(A686,'Updated Medical examination'!A685:J3020,10,0)</f>
        <v>No</v>
      </c>
      <c r="J686" s="47" t="str">
        <f>VLOOKUP(A686,'Updated Medical examination'!A685:J3020,3,0)</f>
        <v>Obesity</v>
      </c>
      <c r="K686" s="47" t="str">
        <f>VLOOKUP(A686,'Updated Medical examination'!A685:J3020,5,0)</f>
        <v>Normal</v>
      </c>
      <c r="L686" s="54">
        <v>32711</v>
      </c>
      <c r="M686" s="59">
        <v>14507.46</v>
      </c>
      <c r="N686" s="55" t="s">
        <v>11</v>
      </c>
      <c r="O686" s="55" t="s">
        <v>12</v>
      </c>
      <c r="P686" s="55" t="s">
        <v>23</v>
      </c>
      <c r="Q686" s="55">
        <v>33</v>
      </c>
    </row>
    <row r="687" spans="1:17" ht="16.5" thickBot="1" x14ac:dyDescent="0.3">
      <c r="A687" s="58" t="s">
        <v>1685</v>
      </c>
      <c r="B687" s="47" t="s">
        <v>3608</v>
      </c>
      <c r="C687" s="47">
        <f>VLOOKUP(A687,'Updated Medical examination'!A686:J3021,2,FALSE)</f>
        <v>25.52</v>
      </c>
      <c r="D687" s="47">
        <f>VLOOKUP(A687,'Updated Medical examination'!A686:J3021,4,0)</f>
        <v>6.35</v>
      </c>
      <c r="E687" s="47" t="str">
        <f>VLOOKUP(A687,'Updated Medical examination'!A686:J3021,6,0)</f>
        <v>No</v>
      </c>
      <c r="F687" s="47" t="str">
        <f>VLOOKUP(A687,'Updated Medical examination'!A686:J3021,7,0)</f>
        <v>No</v>
      </c>
      <c r="G687" s="47" t="str">
        <f>VLOOKUP(A687,'Updated Medical examination'!A686:J3021,8,0)</f>
        <v>Yes</v>
      </c>
      <c r="H687" s="47">
        <f>VLOOKUP(A687,'Updated Medical examination'!A686:J3021,9,0)</f>
        <v>1</v>
      </c>
      <c r="I687" s="47" t="str">
        <f>VLOOKUP(A687,'Updated Medical examination'!A686:J3021,10,0)</f>
        <v>No</v>
      </c>
      <c r="J687" s="47" t="str">
        <f>VLOOKUP(A687,'Updated Medical examination'!A686:J3021,3,0)</f>
        <v>Over Weight</v>
      </c>
      <c r="K687" s="47" t="str">
        <f>VLOOKUP(A687,'Updated Medical examination'!A686:J3021,5,0)</f>
        <v>Prediabetes</v>
      </c>
      <c r="L687" s="54">
        <v>29148</v>
      </c>
      <c r="M687" s="59">
        <v>14478.33</v>
      </c>
      <c r="N687" s="55" t="s">
        <v>11</v>
      </c>
      <c r="O687" s="55" t="s">
        <v>11</v>
      </c>
      <c r="P687" s="55" t="s">
        <v>13</v>
      </c>
      <c r="Q687" s="55">
        <v>43</v>
      </c>
    </row>
    <row r="688" spans="1:17" ht="16.5" thickBot="1" x14ac:dyDescent="0.3">
      <c r="A688" s="58" t="s">
        <v>1684</v>
      </c>
      <c r="B688" s="47" t="s">
        <v>3610</v>
      </c>
      <c r="C688" s="47">
        <f>VLOOKUP(A688,'Updated Medical examination'!A687:J3022,2,FALSE)</f>
        <v>35.200000000000003</v>
      </c>
      <c r="D688" s="47">
        <f>VLOOKUP(A688,'Updated Medical examination'!A687:J3022,4,0)</f>
        <v>6.26</v>
      </c>
      <c r="E688" s="47" t="str">
        <f>VLOOKUP(A688,'Updated Medical examination'!A687:J3022,6,0)</f>
        <v>Yes</v>
      </c>
      <c r="F688" s="47" t="str">
        <f>VLOOKUP(A688,'Updated Medical examination'!A687:J3022,7,0)</f>
        <v>No</v>
      </c>
      <c r="G688" s="47" t="str">
        <f>VLOOKUP(A688,'Updated Medical examination'!A687:J3022,8,0)</f>
        <v>No</v>
      </c>
      <c r="H688" s="47">
        <f>VLOOKUP(A688,'Updated Medical examination'!A687:J3022,9,0)</f>
        <v>2</v>
      </c>
      <c r="I688" s="47" t="str">
        <f>VLOOKUP(A688,'Updated Medical examination'!A687:J3022,10,0)</f>
        <v>No</v>
      </c>
      <c r="J688" s="47" t="str">
        <f>VLOOKUP(A688,'Updated Medical examination'!A687:J3022,3,0)</f>
        <v>Obesity</v>
      </c>
      <c r="K688" s="47" t="str">
        <f>VLOOKUP(A688,'Updated Medical examination'!A687:J3022,5,0)</f>
        <v>Prediabetes</v>
      </c>
      <c r="L688" s="54">
        <v>21874</v>
      </c>
      <c r="M688" s="59">
        <v>14474.68</v>
      </c>
      <c r="N688" s="55" t="s">
        <v>11</v>
      </c>
      <c r="O688" s="55" t="s">
        <v>11</v>
      </c>
      <c r="P688" s="55" t="s">
        <v>13</v>
      </c>
      <c r="Q688" s="55">
        <v>63</v>
      </c>
    </row>
    <row r="689" spans="1:17" ht="16.5" thickBot="1" x14ac:dyDescent="0.3">
      <c r="A689" s="58" t="s">
        <v>1683</v>
      </c>
      <c r="B689" s="47" t="s">
        <v>3612</v>
      </c>
      <c r="C689" s="47">
        <f>VLOOKUP(A689,'Updated Medical examination'!A688:J3023,2,FALSE)</f>
        <v>41.26</v>
      </c>
      <c r="D689" s="47">
        <f>VLOOKUP(A689,'Updated Medical examination'!A688:J3023,4,0)</f>
        <v>5.97</v>
      </c>
      <c r="E689" s="47" t="str">
        <f>VLOOKUP(A689,'Updated Medical examination'!A688:J3023,6,0)</f>
        <v>Yes</v>
      </c>
      <c r="F689" s="47" t="str">
        <f>VLOOKUP(A689,'Updated Medical examination'!A688:J3023,7,0)</f>
        <v>No</v>
      </c>
      <c r="G689" s="47" t="str">
        <f>VLOOKUP(A689,'Updated Medical examination'!A688:J3023,8,0)</f>
        <v>No</v>
      </c>
      <c r="H689" s="47">
        <f>VLOOKUP(A689,'Updated Medical examination'!A688:J3023,9,0)</f>
        <v>0</v>
      </c>
      <c r="I689" s="47" t="str">
        <f>VLOOKUP(A689,'Updated Medical examination'!A688:J3023,10,0)</f>
        <v>No</v>
      </c>
      <c r="J689" s="47" t="str">
        <f>VLOOKUP(A689,'Updated Medical examination'!A688:J3023,3,0)</f>
        <v>Obesity</v>
      </c>
      <c r="K689" s="47" t="str">
        <f>VLOOKUP(A689,'Updated Medical examination'!A688:J3023,5,0)</f>
        <v>Prediabetes</v>
      </c>
      <c r="L689" s="54">
        <v>28091</v>
      </c>
      <c r="M689" s="59">
        <v>14470.01</v>
      </c>
      <c r="N689" s="55" t="s">
        <v>11</v>
      </c>
      <c r="O689" s="55" t="s">
        <v>12</v>
      </c>
      <c r="P689" s="55" t="s">
        <v>23</v>
      </c>
      <c r="Q689" s="55">
        <v>46</v>
      </c>
    </row>
    <row r="690" spans="1:17" ht="16.5" thickBot="1" x14ac:dyDescent="0.3">
      <c r="A690" s="58" t="s">
        <v>1682</v>
      </c>
      <c r="B690" s="47" t="s">
        <v>3614</v>
      </c>
      <c r="C690" s="47">
        <f>VLOOKUP(A690,'Updated Medical examination'!A689:J3024,2,FALSE)</f>
        <v>17.195</v>
      </c>
      <c r="D690" s="47">
        <f>VLOOKUP(A690,'Updated Medical examination'!A689:J3024,4,0)</f>
        <v>5.29</v>
      </c>
      <c r="E690" s="47" t="str">
        <f>VLOOKUP(A690,'Updated Medical examination'!A689:J3024,6,0)</f>
        <v>Yes</v>
      </c>
      <c r="F690" s="47" t="str">
        <f>VLOOKUP(A690,'Updated Medical examination'!A689:J3024,7,0)</f>
        <v>No</v>
      </c>
      <c r="G690" s="47" t="str">
        <f>VLOOKUP(A690,'Updated Medical examination'!A689:J3024,8,0)</f>
        <v>No</v>
      </c>
      <c r="H690" s="47">
        <f>VLOOKUP(A690,'Updated Medical examination'!A689:J3024,9,0)</f>
        <v>0</v>
      </c>
      <c r="I690" s="47" t="str">
        <f>VLOOKUP(A690,'Updated Medical examination'!A689:J3024,10,0)</f>
        <v>Yes</v>
      </c>
      <c r="J690" s="47" t="str">
        <f>VLOOKUP(A690,'Updated Medical examination'!A689:J3024,3,0)</f>
        <v>Under Weight</v>
      </c>
      <c r="K690" s="47" t="str">
        <f>VLOOKUP(A690,'Updated Medical examination'!A689:J3024,5,0)</f>
        <v>Normal</v>
      </c>
      <c r="L690" s="54">
        <v>35379</v>
      </c>
      <c r="M690" s="59">
        <v>14455.64</v>
      </c>
      <c r="N690" s="55" t="s">
        <v>11</v>
      </c>
      <c r="O690" s="55" t="s">
        <v>12</v>
      </c>
      <c r="P690" s="55" t="s">
        <v>247</v>
      </c>
      <c r="Q690" s="55">
        <v>26</v>
      </c>
    </row>
    <row r="691" spans="1:17" ht="16.5" thickBot="1" x14ac:dyDescent="0.3">
      <c r="A691" s="58" t="s">
        <v>1681</v>
      </c>
      <c r="B691" s="47" t="s">
        <v>3616</v>
      </c>
      <c r="C691" s="47">
        <f>VLOOKUP(A691,'Updated Medical examination'!A690:J3025,2,FALSE)</f>
        <v>23.085000000000001</v>
      </c>
      <c r="D691" s="47">
        <f>VLOOKUP(A691,'Updated Medical examination'!A690:J3025,4,0)</f>
        <v>4.2699999999999996</v>
      </c>
      <c r="E691" s="47" t="str">
        <f>VLOOKUP(A691,'Updated Medical examination'!A690:J3025,6,0)</f>
        <v>Yes</v>
      </c>
      <c r="F691" s="47" t="str">
        <f>VLOOKUP(A691,'Updated Medical examination'!A690:J3025,7,0)</f>
        <v>No</v>
      </c>
      <c r="G691" s="47" t="str">
        <f>VLOOKUP(A691,'Updated Medical examination'!A690:J3025,8,0)</f>
        <v>No</v>
      </c>
      <c r="H691" s="47">
        <f>VLOOKUP(A691,'Updated Medical examination'!A690:J3025,9,0)</f>
        <v>2</v>
      </c>
      <c r="I691" s="47" t="str">
        <f>VLOOKUP(A691,'Updated Medical examination'!A690:J3025,10,0)</f>
        <v>No</v>
      </c>
      <c r="J691" s="47" t="str">
        <f>VLOOKUP(A691,'Updated Medical examination'!A690:J3025,3,0)</f>
        <v>Healthy Weight</v>
      </c>
      <c r="K691" s="47" t="str">
        <f>VLOOKUP(A691,'Updated Medical examination'!A690:J3025,5,0)</f>
        <v>Normal</v>
      </c>
      <c r="L691" s="54">
        <v>21765</v>
      </c>
      <c r="M691" s="59">
        <v>14451.84</v>
      </c>
      <c r="N691" s="55" t="s">
        <v>11</v>
      </c>
      <c r="O691" s="55" t="s">
        <v>12</v>
      </c>
      <c r="P691" s="55" t="s">
        <v>249</v>
      </c>
      <c r="Q691" s="55">
        <v>63</v>
      </c>
    </row>
    <row r="692" spans="1:17" ht="16.5" thickBot="1" x14ac:dyDescent="0.3">
      <c r="A692" s="58" t="s">
        <v>1680</v>
      </c>
      <c r="B692" s="47" t="s">
        <v>3618</v>
      </c>
      <c r="C692" s="47">
        <f>VLOOKUP(A692,'Updated Medical examination'!A691:J3026,2,FALSE)</f>
        <v>21.66</v>
      </c>
      <c r="D692" s="47">
        <f>VLOOKUP(A692,'Updated Medical examination'!A691:J3026,4,0)</f>
        <v>5.2</v>
      </c>
      <c r="E692" s="47" t="str">
        <f>VLOOKUP(A692,'Updated Medical examination'!A691:J3026,6,0)</f>
        <v>Yes</v>
      </c>
      <c r="F692" s="47" t="str">
        <f>VLOOKUP(A692,'Updated Medical examination'!A691:J3026,7,0)</f>
        <v>No</v>
      </c>
      <c r="G692" s="47" t="str">
        <f>VLOOKUP(A692,'Updated Medical examination'!A691:J3026,8,0)</f>
        <v>No</v>
      </c>
      <c r="H692" s="47">
        <f>VLOOKUP(A692,'Updated Medical examination'!A691:J3026,9,0)</f>
        <v>2</v>
      </c>
      <c r="I692" s="47" t="str">
        <f>VLOOKUP(A692,'Updated Medical examination'!A691:J3026,10,0)</f>
        <v>No</v>
      </c>
      <c r="J692" s="47" t="str">
        <f>VLOOKUP(A692,'Updated Medical examination'!A691:J3026,3,0)</f>
        <v>Healthy Weight</v>
      </c>
      <c r="K692" s="47" t="str">
        <f>VLOOKUP(A692,'Updated Medical examination'!A691:J3026,5,0)</f>
        <v>Normal</v>
      </c>
      <c r="L692" s="54">
        <v>21730</v>
      </c>
      <c r="M692" s="59">
        <v>14449.85</v>
      </c>
      <c r="N692" s="55" t="s">
        <v>11</v>
      </c>
      <c r="O692" s="55" t="s">
        <v>16</v>
      </c>
      <c r="P692" s="55" t="s">
        <v>247</v>
      </c>
      <c r="Q692" s="55">
        <v>63</v>
      </c>
    </row>
    <row r="693" spans="1:17" ht="16.5" thickBot="1" x14ac:dyDescent="0.3">
      <c r="A693" s="58" t="s">
        <v>1679</v>
      </c>
      <c r="B693" s="47" t="s">
        <v>3620</v>
      </c>
      <c r="C693" s="47">
        <f>VLOOKUP(A693,'Updated Medical examination'!A692:J3027,2,FALSE)</f>
        <v>36.47</v>
      </c>
      <c r="D693" s="47">
        <f>VLOOKUP(A693,'Updated Medical examination'!A692:J3027,4,0)</f>
        <v>8.23</v>
      </c>
      <c r="E693" s="47" t="str">
        <f>VLOOKUP(A693,'Updated Medical examination'!A692:J3027,6,0)</f>
        <v>Yes</v>
      </c>
      <c r="F693" s="47" t="str">
        <f>VLOOKUP(A693,'Updated Medical examination'!A692:J3027,7,0)</f>
        <v>No</v>
      </c>
      <c r="G693" s="47" t="str">
        <f>VLOOKUP(A693,'Updated Medical examination'!A692:J3027,8,0)</f>
        <v>No</v>
      </c>
      <c r="H693" s="47">
        <f>VLOOKUP(A693,'Updated Medical examination'!A692:J3027,9,0)</f>
        <v>0</v>
      </c>
      <c r="I693" s="47" t="str">
        <f>VLOOKUP(A693,'Updated Medical examination'!A692:J3027,10,0)</f>
        <v>No</v>
      </c>
      <c r="J693" s="47" t="str">
        <f>VLOOKUP(A693,'Updated Medical examination'!A692:J3027,3,0)</f>
        <v>Obesity</v>
      </c>
      <c r="K693" s="47" t="str">
        <f>VLOOKUP(A693,'Updated Medical examination'!A692:J3027,5,0)</f>
        <v>Above Diabetes</v>
      </c>
      <c r="L693" s="54">
        <v>24780</v>
      </c>
      <c r="M693" s="59">
        <v>14427.63</v>
      </c>
      <c r="N693" s="55" t="s">
        <v>11</v>
      </c>
      <c r="O693" s="55" t="s">
        <v>11</v>
      </c>
      <c r="P693" s="55" t="s">
        <v>300</v>
      </c>
      <c r="Q693" s="55">
        <v>55</v>
      </c>
    </row>
    <row r="694" spans="1:17" ht="16.5" thickBot="1" x14ac:dyDescent="0.3">
      <c r="A694" s="58" t="s">
        <v>1678</v>
      </c>
      <c r="B694" s="47" t="s">
        <v>3622</v>
      </c>
      <c r="C694" s="47">
        <f>VLOOKUP(A694,'Updated Medical examination'!A693:J3028,2,FALSE)</f>
        <v>36.08</v>
      </c>
      <c r="D694" s="47">
        <f>VLOOKUP(A694,'Updated Medical examination'!A693:J3028,4,0)</f>
        <v>10.33</v>
      </c>
      <c r="E694" s="47" t="str">
        <f>VLOOKUP(A694,'Updated Medical examination'!A693:J3028,6,0)</f>
        <v>Yes</v>
      </c>
      <c r="F694" s="47" t="str">
        <f>VLOOKUP(A694,'Updated Medical examination'!A693:J3028,7,0)</f>
        <v>No</v>
      </c>
      <c r="G694" s="47" t="str">
        <f>VLOOKUP(A694,'Updated Medical examination'!A693:J3028,8,0)</f>
        <v>No</v>
      </c>
      <c r="H694" s="47">
        <f>VLOOKUP(A694,'Updated Medical examination'!A693:J3028,9,0)</f>
        <v>0</v>
      </c>
      <c r="I694" s="47" t="str">
        <f>VLOOKUP(A694,'Updated Medical examination'!A693:J3028,10,0)</f>
        <v>No</v>
      </c>
      <c r="J694" s="47" t="str">
        <f>VLOOKUP(A694,'Updated Medical examination'!A693:J3028,3,0)</f>
        <v>Obesity</v>
      </c>
      <c r="K694" s="47" t="str">
        <f>VLOOKUP(A694,'Updated Medical examination'!A693:J3028,5,0)</f>
        <v>Above Diabetes</v>
      </c>
      <c r="L694" s="54">
        <v>24699</v>
      </c>
      <c r="M694" s="59">
        <v>14426.66</v>
      </c>
      <c r="N694" s="55" t="s">
        <v>11</v>
      </c>
      <c r="O694" s="55" t="s">
        <v>11</v>
      </c>
      <c r="P694" s="55" t="s">
        <v>535</v>
      </c>
      <c r="Q694" s="55">
        <v>55</v>
      </c>
    </row>
    <row r="695" spans="1:17" ht="16.5" thickBot="1" x14ac:dyDescent="0.3">
      <c r="A695" s="58" t="s">
        <v>1677</v>
      </c>
      <c r="B695" s="47" t="s">
        <v>3624</v>
      </c>
      <c r="C695" s="47">
        <f>VLOOKUP(A695,'Updated Medical examination'!A694:J3029,2,FALSE)</f>
        <v>23.18</v>
      </c>
      <c r="D695" s="47">
        <f>VLOOKUP(A695,'Updated Medical examination'!A694:J3029,4,0)</f>
        <v>6.13</v>
      </c>
      <c r="E695" s="47" t="str">
        <f>VLOOKUP(A695,'Updated Medical examination'!A694:J3029,6,0)</f>
        <v>No</v>
      </c>
      <c r="F695" s="47" t="str">
        <f>VLOOKUP(A695,'Updated Medical examination'!A694:J3029,7,0)</f>
        <v>No</v>
      </c>
      <c r="G695" s="47" t="str">
        <f>VLOOKUP(A695,'Updated Medical examination'!A694:J3029,8,0)</f>
        <v>No</v>
      </c>
      <c r="H695" s="47">
        <f>VLOOKUP(A695,'Updated Medical examination'!A694:J3029,9,0)</f>
        <v>0</v>
      </c>
      <c r="I695" s="47" t="str">
        <f>VLOOKUP(A695,'Updated Medical examination'!A694:J3029,10,0)</f>
        <v>No</v>
      </c>
      <c r="J695" s="47" t="str">
        <f>VLOOKUP(A695,'Updated Medical examination'!A694:J3029,3,0)</f>
        <v>Healthy Weight</v>
      </c>
      <c r="K695" s="47" t="str">
        <f>VLOOKUP(A695,'Updated Medical examination'!A694:J3029,5,0)</f>
        <v>Prediabetes</v>
      </c>
      <c r="L695" s="54">
        <v>36382</v>
      </c>
      <c r="M695" s="59">
        <v>14426.07</v>
      </c>
      <c r="N695" s="55" t="s">
        <v>11</v>
      </c>
      <c r="O695" s="55" t="s">
        <v>16</v>
      </c>
      <c r="P695" s="55" t="s">
        <v>23</v>
      </c>
      <c r="Q695" s="55">
        <v>23</v>
      </c>
    </row>
    <row r="696" spans="1:17" ht="16.5" thickBot="1" x14ac:dyDescent="0.3">
      <c r="A696" s="58" t="s">
        <v>1676</v>
      </c>
      <c r="B696" s="47" t="s">
        <v>3626</v>
      </c>
      <c r="C696" s="47">
        <f>VLOOKUP(A696,'Updated Medical examination'!A695:J3030,2,FALSE)</f>
        <v>39.159999999999997</v>
      </c>
      <c r="D696" s="47">
        <f>VLOOKUP(A696,'Updated Medical examination'!A695:J3030,4,0)</f>
        <v>8.08</v>
      </c>
      <c r="E696" s="47" t="str">
        <f>VLOOKUP(A696,'Updated Medical examination'!A695:J3030,6,0)</f>
        <v>No</v>
      </c>
      <c r="F696" s="47" t="str">
        <f>VLOOKUP(A696,'Updated Medical examination'!A695:J3030,7,0)</f>
        <v>No</v>
      </c>
      <c r="G696" s="47" t="str">
        <f>VLOOKUP(A696,'Updated Medical examination'!A695:J3030,8,0)</f>
        <v>No</v>
      </c>
      <c r="H696" s="47">
        <f>VLOOKUP(A696,'Updated Medical examination'!A695:J3030,9,0)</f>
        <v>3</v>
      </c>
      <c r="I696" s="47" t="str">
        <f>VLOOKUP(A696,'Updated Medical examination'!A695:J3030,10,0)</f>
        <v>No</v>
      </c>
      <c r="J696" s="47" t="str">
        <f>VLOOKUP(A696,'Updated Medical examination'!A695:J3030,3,0)</f>
        <v>Obesity</v>
      </c>
      <c r="K696" s="47" t="str">
        <f>VLOOKUP(A696,'Updated Medical examination'!A695:J3030,5,0)</f>
        <v>Above Diabetes</v>
      </c>
      <c r="L696" s="54">
        <v>21448</v>
      </c>
      <c r="M696" s="59">
        <v>14418.28</v>
      </c>
      <c r="N696" s="55" t="s">
        <v>11</v>
      </c>
      <c r="O696" s="55" t="s">
        <v>12</v>
      </c>
      <c r="P696" s="55" t="s">
        <v>13</v>
      </c>
      <c r="Q696" s="55">
        <v>64</v>
      </c>
    </row>
    <row r="697" spans="1:17" ht="16.5" thickBot="1" x14ac:dyDescent="0.3">
      <c r="A697" s="58" t="s">
        <v>1675</v>
      </c>
      <c r="B697" s="47" t="s">
        <v>3628</v>
      </c>
      <c r="C697" s="47">
        <f>VLOOKUP(A697,'Updated Medical examination'!A696:J3031,2,FALSE)</f>
        <v>38.19</v>
      </c>
      <c r="D697" s="47">
        <f>VLOOKUP(A697,'Updated Medical examination'!A696:J3031,4,0)</f>
        <v>10.49</v>
      </c>
      <c r="E697" s="47" t="str">
        <f>VLOOKUP(A697,'Updated Medical examination'!A696:J3031,6,0)</f>
        <v>No</v>
      </c>
      <c r="F697" s="47" t="str">
        <f>VLOOKUP(A697,'Updated Medical examination'!A696:J3031,7,0)</f>
        <v>No</v>
      </c>
      <c r="G697" s="47" t="str">
        <f>VLOOKUP(A697,'Updated Medical examination'!A696:J3031,8,0)</f>
        <v>No</v>
      </c>
      <c r="H697" s="47">
        <f>VLOOKUP(A697,'Updated Medical examination'!A696:J3031,9,0)</f>
        <v>3</v>
      </c>
      <c r="I697" s="47" t="str">
        <f>VLOOKUP(A697,'Updated Medical examination'!A696:J3031,10,0)</f>
        <v>No</v>
      </c>
      <c r="J697" s="47" t="str">
        <f>VLOOKUP(A697,'Updated Medical examination'!A696:J3031,3,0)</f>
        <v>Obesity</v>
      </c>
      <c r="K697" s="47" t="str">
        <f>VLOOKUP(A697,'Updated Medical examination'!A696:J3031,5,0)</f>
        <v>Above Diabetes</v>
      </c>
      <c r="L697" s="54">
        <v>21395</v>
      </c>
      <c r="M697" s="59">
        <v>14410.93</v>
      </c>
      <c r="N697" s="55" t="s">
        <v>11</v>
      </c>
      <c r="O697" s="55" t="s">
        <v>11</v>
      </c>
      <c r="P697" s="55" t="s">
        <v>168</v>
      </c>
      <c r="Q697" s="55">
        <v>64</v>
      </c>
    </row>
    <row r="698" spans="1:17" ht="16.5" thickBot="1" x14ac:dyDescent="0.3">
      <c r="A698" s="58" t="s">
        <v>1674</v>
      </c>
      <c r="B698" s="47" t="s">
        <v>3630</v>
      </c>
      <c r="C698" s="47">
        <f>VLOOKUP(A698,'Updated Medical examination'!A697:J3032,2,FALSE)</f>
        <v>26.41</v>
      </c>
      <c r="D698" s="47">
        <f>VLOOKUP(A698,'Updated Medical examination'!A697:J3032,4,0)</f>
        <v>8.11</v>
      </c>
      <c r="E698" s="47" t="str">
        <f>VLOOKUP(A698,'Updated Medical examination'!A697:J3032,6,0)</f>
        <v>No</v>
      </c>
      <c r="F698" s="47" t="str">
        <f>VLOOKUP(A698,'Updated Medical examination'!A697:J3032,7,0)</f>
        <v>No</v>
      </c>
      <c r="G698" s="47" t="str">
        <f>VLOOKUP(A698,'Updated Medical examination'!A697:J3032,8,0)</f>
        <v>No</v>
      </c>
      <c r="H698" s="47">
        <f>VLOOKUP(A698,'Updated Medical examination'!A697:J3032,9,0)</f>
        <v>3</v>
      </c>
      <c r="I698" s="47" t="str">
        <f>VLOOKUP(A698,'Updated Medical examination'!A697:J3032,10,0)</f>
        <v>No</v>
      </c>
      <c r="J698" s="47" t="str">
        <f>VLOOKUP(A698,'Updated Medical examination'!A697:J3032,3,0)</f>
        <v>Over Weight</v>
      </c>
      <c r="K698" s="47" t="str">
        <f>VLOOKUP(A698,'Updated Medical examination'!A697:J3032,5,0)</f>
        <v>Above Diabetes</v>
      </c>
      <c r="L698" s="54">
        <v>21442</v>
      </c>
      <c r="M698" s="59">
        <v>14394.56</v>
      </c>
      <c r="N698" s="55" t="s">
        <v>11</v>
      </c>
      <c r="O698" s="55" t="s">
        <v>16</v>
      </c>
      <c r="P698" s="55" t="s">
        <v>170</v>
      </c>
      <c r="Q698" s="55">
        <v>64</v>
      </c>
    </row>
    <row r="699" spans="1:17" ht="16.5" thickBot="1" x14ac:dyDescent="0.3">
      <c r="A699" s="58" t="s">
        <v>1673</v>
      </c>
      <c r="B699" s="47" t="s">
        <v>2561</v>
      </c>
      <c r="C699" s="47">
        <f>VLOOKUP(A699,'Updated Medical examination'!A698:J3033,2,FALSE)</f>
        <v>28.785</v>
      </c>
      <c r="D699" s="47">
        <f>VLOOKUP(A699,'Updated Medical examination'!A698:J3033,4,0)</f>
        <v>6.6</v>
      </c>
      <c r="E699" s="47" t="str">
        <f>VLOOKUP(A699,'Updated Medical examination'!A698:J3033,6,0)</f>
        <v>No</v>
      </c>
      <c r="F699" s="47" t="str">
        <f>VLOOKUP(A699,'Updated Medical examination'!A698:J3033,7,0)</f>
        <v>No</v>
      </c>
      <c r="G699" s="47" t="str">
        <f>VLOOKUP(A699,'Updated Medical examination'!A698:J3033,8,0)</f>
        <v>No</v>
      </c>
      <c r="H699" s="47">
        <f>VLOOKUP(A699,'Updated Medical examination'!A698:J3033,9,0)</f>
        <v>0</v>
      </c>
      <c r="I699" s="47" t="str">
        <f>VLOOKUP(A699,'Updated Medical examination'!A698:J3033,10,0)</f>
        <v>No</v>
      </c>
      <c r="J699" s="47" t="str">
        <f>VLOOKUP(A699,'Updated Medical examination'!A698:J3033,3,0)</f>
        <v>Over Weight</v>
      </c>
      <c r="K699" s="47" t="str">
        <f>VLOOKUP(A699,'Updated Medical examination'!A698:J3033,5,0)</f>
        <v>Above Diabetes</v>
      </c>
      <c r="L699" s="54">
        <v>23915</v>
      </c>
      <c r="M699" s="59">
        <v>14394.4</v>
      </c>
      <c r="N699" s="55" t="s">
        <v>11</v>
      </c>
      <c r="O699" s="55" t="s">
        <v>12</v>
      </c>
      <c r="P699" s="55" t="s">
        <v>247</v>
      </c>
      <c r="Q699" s="55">
        <v>57</v>
      </c>
    </row>
    <row r="700" spans="1:17" ht="16.5" thickBot="1" x14ac:dyDescent="0.3">
      <c r="A700" s="58" t="s">
        <v>1672</v>
      </c>
      <c r="B700" s="47" t="s">
        <v>3633</v>
      </c>
      <c r="C700" s="47">
        <f>VLOOKUP(A700,'Updated Medical examination'!A699:J3034,2,FALSE)</f>
        <v>26.695</v>
      </c>
      <c r="D700" s="47">
        <f>VLOOKUP(A700,'Updated Medical examination'!A699:J3034,4,0)</f>
        <v>10.14</v>
      </c>
      <c r="E700" s="47" t="str">
        <f>VLOOKUP(A700,'Updated Medical examination'!A699:J3034,6,0)</f>
        <v>Yes</v>
      </c>
      <c r="F700" s="47" t="str">
        <f>VLOOKUP(A700,'Updated Medical examination'!A699:J3034,7,0)</f>
        <v>No</v>
      </c>
      <c r="G700" s="47" t="str">
        <f>VLOOKUP(A700,'Updated Medical examination'!A699:J3034,8,0)</f>
        <v>Yes</v>
      </c>
      <c r="H700" s="47">
        <f>VLOOKUP(A700,'Updated Medical examination'!A699:J3034,9,0)</f>
        <v>1</v>
      </c>
      <c r="I700" s="47" t="str">
        <f>VLOOKUP(A700,'Updated Medical examination'!A699:J3034,10,0)</f>
        <v>No</v>
      </c>
      <c r="J700" s="47" t="str">
        <f>VLOOKUP(A700,'Updated Medical examination'!A699:J3034,3,0)</f>
        <v>Over Weight</v>
      </c>
      <c r="K700" s="47" t="str">
        <f>VLOOKUP(A700,'Updated Medical examination'!A699:J3034,5,0)</f>
        <v>Above Diabetes</v>
      </c>
      <c r="L700" s="54">
        <v>23208</v>
      </c>
      <c r="M700" s="59">
        <v>14382.71</v>
      </c>
      <c r="N700" s="55" t="s">
        <v>11</v>
      </c>
      <c r="O700" s="55" t="s">
        <v>11</v>
      </c>
      <c r="P700" s="55" t="s">
        <v>23</v>
      </c>
      <c r="Q700" s="55">
        <v>59</v>
      </c>
    </row>
    <row r="701" spans="1:17" ht="16.5" thickBot="1" x14ac:dyDescent="0.3">
      <c r="A701" s="58" t="s">
        <v>1671</v>
      </c>
      <c r="B701" s="47" t="s">
        <v>3635</v>
      </c>
      <c r="C701" s="47">
        <f>VLOOKUP(A701,'Updated Medical examination'!A700:J3035,2,FALSE)</f>
        <v>32.799999999999997</v>
      </c>
      <c r="D701" s="47">
        <f>VLOOKUP(A701,'Updated Medical examination'!A700:J3035,4,0)</f>
        <v>6.06</v>
      </c>
      <c r="E701" s="47" t="str">
        <f>VLOOKUP(A701,'Updated Medical examination'!A700:J3035,6,0)</f>
        <v>Yes</v>
      </c>
      <c r="F701" s="47" t="str">
        <f>VLOOKUP(A701,'Updated Medical examination'!A700:J3035,7,0)</f>
        <v>No</v>
      </c>
      <c r="G701" s="47" t="str">
        <f>VLOOKUP(A701,'Updated Medical examination'!A700:J3035,8,0)</f>
        <v>No</v>
      </c>
      <c r="H701" s="47">
        <f>VLOOKUP(A701,'Updated Medical examination'!A700:J3035,9,0)</f>
        <v>1</v>
      </c>
      <c r="I701" s="47" t="str">
        <f>VLOOKUP(A701,'Updated Medical examination'!A700:J3035,10,0)</f>
        <v>No</v>
      </c>
      <c r="J701" s="47" t="str">
        <f>VLOOKUP(A701,'Updated Medical examination'!A700:J3035,3,0)</f>
        <v>Obesity</v>
      </c>
      <c r="K701" s="47" t="str">
        <f>VLOOKUP(A701,'Updated Medical examination'!A700:J3035,5,0)</f>
        <v>Prediabetes</v>
      </c>
      <c r="L701" s="54">
        <v>32463</v>
      </c>
      <c r="M701" s="59">
        <v>14358.36</v>
      </c>
      <c r="N701" s="55" t="s">
        <v>11</v>
      </c>
      <c r="O701" s="55" t="s">
        <v>11</v>
      </c>
      <c r="P701" s="55" t="s">
        <v>42</v>
      </c>
      <c r="Q701" s="55">
        <v>34</v>
      </c>
    </row>
    <row r="702" spans="1:17" ht="16.5" thickBot="1" x14ac:dyDescent="0.3">
      <c r="A702" s="58" t="s">
        <v>1670</v>
      </c>
      <c r="B702" s="47" t="s">
        <v>3637</v>
      </c>
      <c r="C702" s="47">
        <f>VLOOKUP(A702,'Updated Medical examination'!A701:J3036,2,FALSE)</f>
        <v>35.869999999999997</v>
      </c>
      <c r="D702" s="47">
        <f>VLOOKUP(A702,'Updated Medical examination'!A701:J3036,4,0)</f>
        <v>9.91</v>
      </c>
      <c r="E702" s="47" t="str">
        <f>VLOOKUP(A702,'Updated Medical examination'!A701:J3036,6,0)</f>
        <v>Yes</v>
      </c>
      <c r="F702" s="47" t="str">
        <f>VLOOKUP(A702,'Updated Medical examination'!A701:J3036,7,0)</f>
        <v>No</v>
      </c>
      <c r="G702" s="47" t="str">
        <f>VLOOKUP(A702,'Updated Medical examination'!A701:J3036,8,0)</f>
        <v>No</v>
      </c>
      <c r="H702" s="47">
        <f>VLOOKUP(A702,'Updated Medical examination'!A701:J3036,9,0)</f>
        <v>0</v>
      </c>
      <c r="I702" s="47" t="str">
        <f>VLOOKUP(A702,'Updated Medical examination'!A701:J3036,10,0)</f>
        <v>No</v>
      </c>
      <c r="J702" s="47" t="str">
        <f>VLOOKUP(A702,'Updated Medical examination'!A701:J3036,3,0)</f>
        <v>Obesity</v>
      </c>
      <c r="K702" s="47" t="str">
        <f>VLOOKUP(A702,'Updated Medical examination'!A701:J3036,5,0)</f>
        <v>Above Diabetes</v>
      </c>
      <c r="L702" s="54">
        <v>24755</v>
      </c>
      <c r="M702" s="59">
        <v>14355.43</v>
      </c>
      <c r="N702" s="55" t="s">
        <v>11</v>
      </c>
      <c r="O702" s="55" t="s">
        <v>16</v>
      </c>
      <c r="P702" s="55" t="s">
        <v>535</v>
      </c>
      <c r="Q702" s="55">
        <v>55</v>
      </c>
    </row>
    <row r="703" spans="1:17" ht="16.5" thickBot="1" x14ac:dyDescent="0.3">
      <c r="A703" s="58" t="s">
        <v>1669</v>
      </c>
      <c r="B703" s="47" t="s">
        <v>3639</v>
      </c>
      <c r="C703" s="47">
        <f>VLOOKUP(A703,'Updated Medical examination'!A702:J3037,2,FALSE)</f>
        <v>21.66</v>
      </c>
      <c r="D703" s="47">
        <f>VLOOKUP(A703,'Updated Medical examination'!A702:J3037,4,0)</f>
        <v>4.1399999999999997</v>
      </c>
      <c r="E703" s="47" t="str">
        <f>VLOOKUP(A703,'Updated Medical examination'!A702:J3037,6,0)</f>
        <v>Yes</v>
      </c>
      <c r="F703" s="47" t="str">
        <f>VLOOKUP(A703,'Updated Medical examination'!A702:J3037,7,0)</f>
        <v>No</v>
      </c>
      <c r="G703" s="47" t="str">
        <f>VLOOKUP(A703,'Updated Medical examination'!A702:J3037,8,0)</f>
        <v>No</v>
      </c>
      <c r="H703" s="47">
        <f>VLOOKUP(A703,'Updated Medical examination'!A702:J3037,9,0)</f>
        <v>2</v>
      </c>
      <c r="I703" s="47" t="str">
        <f>VLOOKUP(A703,'Updated Medical examination'!A702:J3037,10,0)</f>
        <v>No</v>
      </c>
      <c r="J703" s="47" t="str">
        <f>VLOOKUP(A703,'Updated Medical examination'!A702:J3037,3,0)</f>
        <v>Healthy Weight</v>
      </c>
      <c r="K703" s="47" t="str">
        <f>VLOOKUP(A703,'Updated Medical examination'!A702:J3037,5,0)</f>
        <v>Normal</v>
      </c>
      <c r="L703" s="54">
        <v>21908</v>
      </c>
      <c r="M703" s="59">
        <v>14349.85</v>
      </c>
      <c r="N703" s="55" t="s">
        <v>11</v>
      </c>
      <c r="O703" s="55" t="s">
        <v>11</v>
      </c>
      <c r="P703" s="55" t="s">
        <v>23</v>
      </c>
      <c r="Q703" s="55">
        <v>63</v>
      </c>
    </row>
    <row r="704" spans="1:17" ht="16.5" thickBot="1" x14ac:dyDescent="0.3">
      <c r="A704" s="58" t="s">
        <v>1668</v>
      </c>
      <c r="B704" s="47" t="s">
        <v>3641</v>
      </c>
      <c r="C704" s="47">
        <f>VLOOKUP(A704,'Updated Medical examination'!A703:J3038,2,FALSE)</f>
        <v>37.72</v>
      </c>
      <c r="D704" s="47">
        <f>VLOOKUP(A704,'Updated Medical examination'!A703:J3038,4,0)</f>
        <v>4.38</v>
      </c>
      <c r="E704" s="47" t="str">
        <f>VLOOKUP(A704,'Updated Medical examination'!A703:J3038,6,0)</f>
        <v>Yes</v>
      </c>
      <c r="F704" s="47" t="str">
        <f>VLOOKUP(A704,'Updated Medical examination'!A703:J3038,7,0)</f>
        <v>No</v>
      </c>
      <c r="G704" s="47" t="str">
        <f>VLOOKUP(A704,'Updated Medical examination'!A703:J3038,8,0)</f>
        <v>Yes</v>
      </c>
      <c r="H704" s="47">
        <f>VLOOKUP(A704,'Updated Medical examination'!A703:J3038,9,0)</f>
        <v>1</v>
      </c>
      <c r="I704" s="47" t="str">
        <f>VLOOKUP(A704,'Updated Medical examination'!A703:J3038,10,0)</f>
        <v>No</v>
      </c>
      <c r="J704" s="47" t="str">
        <f>VLOOKUP(A704,'Updated Medical examination'!A703:J3038,3,0)</f>
        <v>Obesity</v>
      </c>
      <c r="K704" s="47" t="str">
        <f>VLOOKUP(A704,'Updated Medical examination'!A703:J3038,5,0)</f>
        <v>Normal</v>
      </c>
      <c r="L704" s="54">
        <v>25472</v>
      </c>
      <c r="M704" s="59">
        <v>14337.91</v>
      </c>
      <c r="N704" s="55" t="s">
        <v>11</v>
      </c>
      <c r="O704" s="55" t="s">
        <v>12</v>
      </c>
      <c r="P704" s="55" t="s">
        <v>632</v>
      </c>
      <c r="Q704" s="55">
        <v>53</v>
      </c>
    </row>
    <row r="705" spans="1:17" ht="16.5" thickBot="1" x14ac:dyDescent="0.3">
      <c r="A705" s="58" t="s">
        <v>1667</v>
      </c>
      <c r="B705" s="47" t="s">
        <v>2549</v>
      </c>
      <c r="C705" s="47">
        <f>VLOOKUP(A705,'Updated Medical examination'!A704:J3039,2,FALSE)</f>
        <v>39.700000000000003</v>
      </c>
      <c r="D705" s="47">
        <f>VLOOKUP(A705,'Updated Medical examination'!A704:J3039,4,0)</f>
        <v>9.83</v>
      </c>
      <c r="E705" s="47" t="str">
        <f>VLOOKUP(A705,'Updated Medical examination'!A704:J3039,6,0)</f>
        <v>No</v>
      </c>
      <c r="F705" s="47" t="str">
        <f>VLOOKUP(A705,'Updated Medical examination'!A704:J3039,7,0)</f>
        <v>No</v>
      </c>
      <c r="G705" s="47" t="str">
        <f>VLOOKUP(A705,'Updated Medical examination'!A704:J3039,8,0)</f>
        <v>No</v>
      </c>
      <c r="H705" s="47">
        <f>VLOOKUP(A705,'Updated Medical examination'!A704:J3039,9,0)</f>
        <v>3</v>
      </c>
      <c r="I705" s="47" t="str">
        <f>VLOOKUP(A705,'Updated Medical examination'!A704:J3039,10,0)</f>
        <v>No</v>
      </c>
      <c r="J705" s="47" t="str">
        <f>VLOOKUP(A705,'Updated Medical examination'!A704:J3039,3,0)</f>
        <v>Obesity</v>
      </c>
      <c r="K705" s="47" t="str">
        <f>VLOOKUP(A705,'Updated Medical examination'!A704:J3039,5,0)</f>
        <v>Above Diabetes</v>
      </c>
      <c r="L705" s="54">
        <v>21376</v>
      </c>
      <c r="M705" s="59">
        <v>14319.03</v>
      </c>
      <c r="N705" s="55" t="s">
        <v>11</v>
      </c>
      <c r="O705" s="55" t="s">
        <v>11</v>
      </c>
      <c r="P705" s="55" t="s">
        <v>42</v>
      </c>
      <c r="Q705" s="55">
        <v>64</v>
      </c>
    </row>
    <row r="706" spans="1:17" ht="16.5" thickBot="1" x14ac:dyDescent="0.3">
      <c r="A706" s="58" t="s">
        <v>1666</v>
      </c>
      <c r="B706" s="47" t="s">
        <v>3644</v>
      </c>
      <c r="C706" s="47">
        <f>VLOOKUP(A706,'Updated Medical examination'!A705:J3040,2,FALSE)</f>
        <v>35.97</v>
      </c>
      <c r="D706" s="47">
        <f>VLOOKUP(A706,'Updated Medical examination'!A705:J3040,4,0)</f>
        <v>11.08</v>
      </c>
      <c r="E706" s="47" t="str">
        <f>VLOOKUP(A706,'Updated Medical examination'!A705:J3040,6,0)</f>
        <v>No</v>
      </c>
      <c r="F706" s="47" t="str">
        <f>VLOOKUP(A706,'Updated Medical examination'!A705:J3040,7,0)</f>
        <v>No</v>
      </c>
      <c r="G706" s="47" t="str">
        <f>VLOOKUP(A706,'Updated Medical examination'!A705:J3040,8,0)</f>
        <v>No</v>
      </c>
      <c r="H706" s="47">
        <f>VLOOKUP(A706,'Updated Medical examination'!A705:J3040,9,0)</f>
        <v>3</v>
      </c>
      <c r="I706" s="47" t="str">
        <f>VLOOKUP(A706,'Updated Medical examination'!A705:J3040,10,0)</f>
        <v>No</v>
      </c>
      <c r="J706" s="47" t="str">
        <f>VLOOKUP(A706,'Updated Medical examination'!A705:J3040,3,0)</f>
        <v>Obesity</v>
      </c>
      <c r="K706" s="47" t="str">
        <f>VLOOKUP(A706,'Updated Medical examination'!A705:J3040,5,0)</f>
        <v>Above Diabetes</v>
      </c>
      <c r="L706" s="54">
        <v>21473</v>
      </c>
      <c r="M706" s="59">
        <v>14313.85</v>
      </c>
      <c r="N706" s="55" t="s">
        <v>11</v>
      </c>
      <c r="O706" s="55" t="s">
        <v>12</v>
      </c>
      <c r="P706" s="55" t="s">
        <v>13</v>
      </c>
      <c r="Q706" s="55">
        <v>64</v>
      </c>
    </row>
    <row r="707" spans="1:17" ht="16.5" thickBot="1" x14ac:dyDescent="0.3">
      <c r="A707" s="58" t="s">
        <v>1665</v>
      </c>
      <c r="B707" s="47" t="s">
        <v>3646</v>
      </c>
      <c r="C707" s="47">
        <f>VLOOKUP(A707,'Updated Medical examination'!A706:J3041,2,FALSE)</f>
        <v>37.85</v>
      </c>
      <c r="D707" s="47">
        <f>VLOOKUP(A707,'Updated Medical examination'!A706:J3041,4,0)</f>
        <v>11.01</v>
      </c>
      <c r="E707" s="47" t="str">
        <f>VLOOKUP(A707,'Updated Medical examination'!A706:J3041,6,0)</f>
        <v>No</v>
      </c>
      <c r="F707" s="47" t="str">
        <f>VLOOKUP(A707,'Updated Medical examination'!A706:J3041,7,0)</f>
        <v>No</v>
      </c>
      <c r="G707" s="47" t="str">
        <f>VLOOKUP(A707,'Updated Medical examination'!A706:J3041,8,0)</f>
        <v>No</v>
      </c>
      <c r="H707" s="47">
        <f>VLOOKUP(A707,'Updated Medical examination'!A706:J3041,9,0)</f>
        <v>0</v>
      </c>
      <c r="I707" s="47" t="str">
        <f>VLOOKUP(A707,'Updated Medical examination'!A706:J3041,10,0)</f>
        <v>No</v>
      </c>
      <c r="J707" s="47" t="str">
        <f>VLOOKUP(A707,'Updated Medical examination'!A706:J3041,3,0)</f>
        <v>Obesity</v>
      </c>
      <c r="K707" s="47" t="str">
        <f>VLOOKUP(A707,'Updated Medical examination'!A706:J3041,5,0)</f>
        <v>Above Diabetes</v>
      </c>
      <c r="L707" s="54">
        <v>25187</v>
      </c>
      <c r="M707" s="59">
        <v>14285.9</v>
      </c>
      <c r="N707" s="55" t="s">
        <v>11</v>
      </c>
      <c r="O707" s="55" t="s">
        <v>12</v>
      </c>
      <c r="P707" s="55" t="s">
        <v>23</v>
      </c>
      <c r="Q707" s="55">
        <v>54</v>
      </c>
    </row>
    <row r="708" spans="1:17" ht="16.5" thickBot="1" x14ac:dyDescent="0.3">
      <c r="A708" s="58" t="s">
        <v>1664</v>
      </c>
      <c r="B708" s="47" t="s">
        <v>3175</v>
      </c>
      <c r="C708" s="47">
        <f>VLOOKUP(A708,'Updated Medical examination'!A707:J3042,2,FALSE)</f>
        <v>21.66</v>
      </c>
      <c r="D708" s="47">
        <f>VLOOKUP(A708,'Updated Medical examination'!A707:J3042,4,0)</f>
        <v>4.37</v>
      </c>
      <c r="E708" s="47" t="str">
        <f>VLOOKUP(A708,'Updated Medical examination'!A707:J3042,6,0)</f>
        <v>No</v>
      </c>
      <c r="F708" s="47" t="str">
        <f>VLOOKUP(A708,'Updated Medical examination'!A707:J3042,7,0)</f>
        <v>yes</v>
      </c>
      <c r="G708" s="47" t="str">
        <f>VLOOKUP(A708,'Updated Medical examination'!A707:J3042,8,0)</f>
        <v>No</v>
      </c>
      <c r="H708" s="47">
        <f>VLOOKUP(A708,'Updated Medical examination'!A707:J3042,9,0)</f>
        <v>1</v>
      </c>
      <c r="I708" s="47" t="str">
        <f>VLOOKUP(A708,'Updated Medical examination'!A707:J3042,10,0)</f>
        <v>Yes</v>
      </c>
      <c r="J708" s="47" t="str">
        <f>VLOOKUP(A708,'Updated Medical examination'!A707:J3042,3,0)</f>
        <v>Healthy Weight</v>
      </c>
      <c r="K708" s="47" t="str">
        <f>VLOOKUP(A708,'Updated Medical examination'!A707:J3042,5,0)</f>
        <v>Normal</v>
      </c>
      <c r="L708" s="54">
        <v>38236</v>
      </c>
      <c r="M708" s="59">
        <v>14283.46</v>
      </c>
      <c r="N708" s="55" t="s">
        <v>11</v>
      </c>
      <c r="O708" s="55" t="s">
        <v>11</v>
      </c>
      <c r="P708" s="55" t="s">
        <v>247</v>
      </c>
      <c r="Q708" s="55">
        <v>18</v>
      </c>
    </row>
    <row r="709" spans="1:17" ht="16.5" thickBot="1" x14ac:dyDescent="0.3">
      <c r="A709" s="58" t="s">
        <v>1663</v>
      </c>
      <c r="B709" s="47" t="s">
        <v>3347</v>
      </c>
      <c r="C709" s="47">
        <f>VLOOKUP(A709,'Updated Medical examination'!A708:J3043,2,FALSE)</f>
        <v>39.369999999999997</v>
      </c>
      <c r="D709" s="47">
        <f>VLOOKUP(A709,'Updated Medical examination'!A708:J3043,4,0)</f>
        <v>5.91</v>
      </c>
      <c r="E709" s="47" t="str">
        <f>VLOOKUP(A709,'Updated Medical examination'!A708:J3043,6,0)</f>
        <v>No</v>
      </c>
      <c r="F709" s="47" t="str">
        <f>VLOOKUP(A709,'Updated Medical examination'!A708:J3043,7,0)</f>
        <v>No</v>
      </c>
      <c r="G709" s="47" t="str">
        <f>VLOOKUP(A709,'Updated Medical examination'!A708:J3043,8,0)</f>
        <v>No</v>
      </c>
      <c r="H709" s="47">
        <f>VLOOKUP(A709,'Updated Medical examination'!A708:J3043,9,0)</f>
        <v>2</v>
      </c>
      <c r="I709" s="47" t="str">
        <f>VLOOKUP(A709,'Updated Medical examination'!A708:J3043,10,0)</f>
        <v>No</v>
      </c>
      <c r="J709" s="47" t="str">
        <f>VLOOKUP(A709,'Updated Medical examination'!A708:J3043,3,0)</f>
        <v>Obesity</v>
      </c>
      <c r="K709" s="47" t="str">
        <f>VLOOKUP(A709,'Updated Medical examination'!A708:J3043,5,0)</f>
        <v>Prediabetes</v>
      </c>
      <c r="L709" s="54">
        <v>26493</v>
      </c>
      <c r="M709" s="59">
        <v>14258.33</v>
      </c>
      <c r="N709" s="55" t="s">
        <v>11</v>
      </c>
      <c r="O709" s="55" t="s">
        <v>11</v>
      </c>
      <c r="P709" s="55" t="s">
        <v>535</v>
      </c>
      <c r="Q709" s="55">
        <v>50</v>
      </c>
    </row>
    <row r="710" spans="1:17" ht="16.5" thickBot="1" x14ac:dyDescent="0.3">
      <c r="A710" s="58" t="s">
        <v>1662</v>
      </c>
      <c r="B710" s="47" t="s">
        <v>3649</v>
      </c>
      <c r="C710" s="47">
        <f>VLOOKUP(A710,'Updated Medical examination'!A709:J3044,2,FALSE)</f>
        <v>40.880000000000003</v>
      </c>
      <c r="D710" s="47">
        <f>VLOOKUP(A710,'Updated Medical examination'!A709:J3044,4,0)</f>
        <v>7.65</v>
      </c>
      <c r="E710" s="47" t="str">
        <f>VLOOKUP(A710,'Updated Medical examination'!A709:J3044,6,0)</f>
        <v>No</v>
      </c>
      <c r="F710" s="47" t="str">
        <f>VLOOKUP(A710,'Updated Medical examination'!A709:J3044,7,0)</f>
        <v>No</v>
      </c>
      <c r="G710" s="47" t="str">
        <f>VLOOKUP(A710,'Updated Medical examination'!A709:J3044,8,0)</f>
        <v>No</v>
      </c>
      <c r="H710" s="47">
        <f>VLOOKUP(A710,'Updated Medical examination'!A709:J3044,9,0)</f>
        <v>0</v>
      </c>
      <c r="I710" s="47" t="str">
        <f>VLOOKUP(A710,'Updated Medical examination'!A709:J3044,10,0)</f>
        <v>No</v>
      </c>
      <c r="J710" s="47" t="str">
        <f>VLOOKUP(A710,'Updated Medical examination'!A709:J3044,3,0)</f>
        <v>Obesity</v>
      </c>
      <c r="K710" s="47" t="str">
        <f>VLOOKUP(A710,'Updated Medical examination'!A709:J3044,5,0)</f>
        <v>Above Diabetes</v>
      </c>
      <c r="L710" s="54">
        <v>27389</v>
      </c>
      <c r="M710" s="59">
        <v>14256.79</v>
      </c>
      <c r="N710" s="55" t="s">
        <v>11</v>
      </c>
      <c r="O710" s="55" t="s">
        <v>11</v>
      </c>
      <c r="P710" s="55" t="s">
        <v>535</v>
      </c>
      <c r="Q710" s="55">
        <v>48</v>
      </c>
    </row>
    <row r="711" spans="1:17" ht="16.5" thickBot="1" x14ac:dyDescent="0.3">
      <c r="A711" s="58" t="s">
        <v>1661</v>
      </c>
      <c r="B711" s="47" t="s">
        <v>3651</v>
      </c>
      <c r="C711" s="47">
        <f>VLOOKUP(A711,'Updated Medical examination'!A710:J3045,2,FALSE)</f>
        <v>26.22</v>
      </c>
      <c r="D711" s="47">
        <f>VLOOKUP(A711,'Updated Medical examination'!A710:J3045,4,0)</f>
        <v>5.37</v>
      </c>
      <c r="E711" s="47" t="str">
        <f>VLOOKUP(A711,'Updated Medical examination'!A710:J3045,6,0)</f>
        <v>Yes</v>
      </c>
      <c r="F711" s="47" t="str">
        <f>VLOOKUP(A711,'Updated Medical examination'!A710:J3045,7,0)</f>
        <v>No</v>
      </c>
      <c r="G711" s="47" t="str">
        <f>VLOOKUP(A711,'Updated Medical examination'!A710:J3045,8,0)</f>
        <v>No</v>
      </c>
      <c r="H711" s="47">
        <f>VLOOKUP(A711,'Updated Medical examination'!A710:J3045,9,0)</f>
        <v>2</v>
      </c>
      <c r="I711" s="47" t="str">
        <f>VLOOKUP(A711,'Updated Medical examination'!A710:J3045,10,0)</f>
        <v>No</v>
      </c>
      <c r="J711" s="47" t="str">
        <f>VLOOKUP(A711,'Updated Medical examination'!A710:J3045,3,0)</f>
        <v>Over Weight</v>
      </c>
      <c r="K711" s="47" t="str">
        <f>VLOOKUP(A711,'Updated Medical examination'!A710:J3045,5,0)</f>
        <v>Normal</v>
      </c>
      <c r="L711" s="54">
        <v>21862</v>
      </c>
      <c r="M711" s="59">
        <v>14256.19</v>
      </c>
      <c r="N711" s="55" t="s">
        <v>11</v>
      </c>
      <c r="O711" s="55" t="s">
        <v>12</v>
      </c>
      <c r="P711" s="55" t="s">
        <v>23</v>
      </c>
      <c r="Q711" s="55">
        <v>63</v>
      </c>
    </row>
    <row r="712" spans="1:17" ht="16.5" thickBot="1" x14ac:dyDescent="0.3">
      <c r="A712" s="58" t="s">
        <v>1660</v>
      </c>
      <c r="B712" s="47" t="s">
        <v>3653</v>
      </c>
      <c r="C712" s="47">
        <f>VLOOKUP(A712,'Updated Medical examination'!A711:J3046,2,FALSE)</f>
        <v>25.08</v>
      </c>
      <c r="D712" s="47">
        <f>VLOOKUP(A712,'Updated Medical examination'!A711:J3046,4,0)</f>
        <v>5.75</v>
      </c>
      <c r="E712" s="47" t="str">
        <f>VLOOKUP(A712,'Updated Medical examination'!A711:J3046,6,0)</f>
        <v>Yes</v>
      </c>
      <c r="F712" s="47" t="str">
        <f>VLOOKUP(A712,'Updated Medical examination'!A711:J3046,7,0)</f>
        <v>No</v>
      </c>
      <c r="G712" s="47" t="str">
        <f>VLOOKUP(A712,'Updated Medical examination'!A711:J3046,8,0)</f>
        <v>No</v>
      </c>
      <c r="H712" s="47">
        <f>VLOOKUP(A712,'Updated Medical examination'!A711:J3046,9,0)</f>
        <v>2</v>
      </c>
      <c r="I712" s="47" t="str">
        <f>VLOOKUP(A712,'Updated Medical examination'!A711:J3046,10,0)</f>
        <v>No</v>
      </c>
      <c r="J712" s="47" t="str">
        <f>VLOOKUP(A712,'Updated Medical examination'!A711:J3046,3,0)</f>
        <v>Over Weight</v>
      </c>
      <c r="K712" s="47" t="str">
        <f>VLOOKUP(A712,'Updated Medical examination'!A711:J3046,5,0)</f>
        <v>Prediabetes</v>
      </c>
      <c r="L712" s="54">
        <v>21833</v>
      </c>
      <c r="M712" s="59">
        <v>14254.61</v>
      </c>
      <c r="N712" s="55" t="s">
        <v>11</v>
      </c>
      <c r="O712" s="55" t="s">
        <v>16</v>
      </c>
      <c r="P712" s="55" t="s">
        <v>23</v>
      </c>
      <c r="Q712" s="55">
        <v>63</v>
      </c>
    </row>
    <row r="713" spans="1:17" ht="16.5" thickBot="1" x14ac:dyDescent="0.3">
      <c r="A713" s="58" t="s">
        <v>1659</v>
      </c>
      <c r="B713" s="47" t="s">
        <v>3655</v>
      </c>
      <c r="C713" s="47">
        <f>VLOOKUP(A713,'Updated Medical examination'!A712:J3047,2,FALSE)</f>
        <v>39.1</v>
      </c>
      <c r="D713" s="47">
        <f>VLOOKUP(A713,'Updated Medical examination'!A712:J3047,4,0)</f>
        <v>6.79</v>
      </c>
      <c r="E713" s="47" t="str">
        <f>VLOOKUP(A713,'Updated Medical examination'!A712:J3047,6,0)</f>
        <v>Yes</v>
      </c>
      <c r="F713" s="47" t="str">
        <f>VLOOKUP(A713,'Updated Medical examination'!A712:J3047,7,0)</f>
        <v>No</v>
      </c>
      <c r="G713" s="47" t="str">
        <f>VLOOKUP(A713,'Updated Medical examination'!A712:J3047,8,0)</f>
        <v>No</v>
      </c>
      <c r="H713" s="47">
        <f>VLOOKUP(A713,'Updated Medical examination'!A712:J3047,9,0)</f>
        <v>2</v>
      </c>
      <c r="I713" s="47" t="str">
        <f>VLOOKUP(A713,'Updated Medical examination'!A712:J3047,10,0)</f>
        <v>No</v>
      </c>
      <c r="J713" s="47" t="str">
        <f>VLOOKUP(A713,'Updated Medical examination'!A712:J3047,3,0)</f>
        <v>Obesity</v>
      </c>
      <c r="K713" s="47" t="str">
        <f>VLOOKUP(A713,'Updated Medical examination'!A712:J3047,5,0)</f>
        <v>Above Diabetes</v>
      </c>
      <c r="L713" s="54">
        <v>22549</v>
      </c>
      <c r="M713" s="59">
        <v>14235.07</v>
      </c>
      <c r="N713" s="55" t="s">
        <v>11</v>
      </c>
      <c r="O713" s="55" t="s">
        <v>16</v>
      </c>
      <c r="P713" s="55" t="s">
        <v>42</v>
      </c>
      <c r="Q713" s="55">
        <v>61</v>
      </c>
    </row>
    <row r="714" spans="1:17" ht="16.5" thickBot="1" x14ac:dyDescent="0.3">
      <c r="A714" s="58" t="s">
        <v>1658</v>
      </c>
      <c r="B714" s="47" t="s">
        <v>3657</v>
      </c>
      <c r="C714" s="47">
        <f>VLOOKUP(A714,'Updated Medical examination'!A713:J3048,2,FALSE)</f>
        <v>37.905000000000001</v>
      </c>
      <c r="D714" s="47">
        <f>VLOOKUP(A714,'Updated Medical examination'!A713:J3048,4,0)</f>
        <v>7.03</v>
      </c>
      <c r="E714" s="47" t="str">
        <f>VLOOKUP(A714,'Updated Medical examination'!A713:J3048,6,0)</f>
        <v>No</v>
      </c>
      <c r="F714" s="47" t="str">
        <f>VLOOKUP(A714,'Updated Medical examination'!A713:J3048,7,0)</f>
        <v>No</v>
      </c>
      <c r="G714" s="47" t="str">
        <f>VLOOKUP(A714,'Updated Medical examination'!A713:J3048,8,0)</f>
        <v>No</v>
      </c>
      <c r="H714" s="47">
        <f>VLOOKUP(A714,'Updated Medical examination'!A713:J3048,9,0)</f>
        <v>3</v>
      </c>
      <c r="I714" s="47" t="str">
        <f>VLOOKUP(A714,'Updated Medical examination'!A713:J3048,10,0)</f>
        <v>No</v>
      </c>
      <c r="J714" s="47" t="str">
        <f>VLOOKUP(A714,'Updated Medical examination'!A713:J3048,3,0)</f>
        <v>Obesity</v>
      </c>
      <c r="K714" s="47" t="str">
        <f>VLOOKUP(A714,'Updated Medical examination'!A713:J3048,5,0)</f>
        <v>Above Diabetes</v>
      </c>
      <c r="L714" s="54">
        <v>21449</v>
      </c>
      <c r="M714" s="59">
        <v>14210.54</v>
      </c>
      <c r="N714" s="55" t="s">
        <v>11</v>
      </c>
      <c r="O714" s="55" t="s">
        <v>11</v>
      </c>
      <c r="P714" s="55" t="s">
        <v>23</v>
      </c>
      <c r="Q714" s="55">
        <v>64</v>
      </c>
    </row>
    <row r="715" spans="1:17" ht="16.5" thickBot="1" x14ac:dyDescent="0.3">
      <c r="A715" s="58" t="s">
        <v>1657</v>
      </c>
      <c r="B715" s="47" t="s">
        <v>2871</v>
      </c>
      <c r="C715" s="47">
        <f>VLOOKUP(A715,'Updated Medical examination'!A714:J3049,2,FALSE)</f>
        <v>43.35</v>
      </c>
      <c r="D715" s="47">
        <f>VLOOKUP(A715,'Updated Medical examination'!A714:J3049,4,0)</f>
        <v>5.41</v>
      </c>
      <c r="E715" s="47" t="str">
        <f>VLOOKUP(A715,'Updated Medical examination'!A714:J3049,6,0)</f>
        <v>Yes</v>
      </c>
      <c r="F715" s="47" t="str">
        <f>VLOOKUP(A715,'Updated Medical examination'!A714:J3049,7,0)</f>
        <v>No</v>
      </c>
      <c r="G715" s="47" t="str">
        <f>VLOOKUP(A715,'Updated Medical examination'!A714:J3049,8,0)</f>
        <v>Yes</v>
      </c>
      <c r="H715" s="47">
        <f>VLOOKUP(A715,'Updated Medical examination'!A714:J3049,9,0)</f>
        <v>1</v>
      </c>
      <c r="I715" s="47" t="str">
        <f>VLOOKUP(A715,'Updated Medical examination'!A714:J3049,10,0)</f>
        <v>No</v>
      </c>
      <c r="J715" s="47" t="str">
        <f>VLOOKUP(A715,'Updated Medical examination'!A714:J3049,3,0)</f>
        <v>Obesity</v>
      </c>
      <c r="K715" s="47" t="str">
        <f>VLOOKUP(A715,'Updated Medical examination'!A714:J3049,5,0)</f>
        <v>Normal</v>
      </c>
      <c r="L715" s="54">
        <v>30637</v>
      </c>
      <c r="M715" s="59">
        <v>14209.4</v>
      </c>
      <c r="N715" s="55" t="s">
        <v>11</v>
      </c>
      <c r="O715" s="55" t="s">
        <v>16</v>
      </c>
      <c r="P715" s="55" t="s">
        <v>535</v>
      </c>
      <c r="Q715" s="55">
        <v>39</v>
      </c>
    </row>
    <row r="716" spans="1:17" ht="16.5" thickBot="1" x14ac:dyDescent="0.3">
      <c r="A716" s="58" t="s">
        <v>1656</v>
      </c>
      <c r="B716" s="47" t="s">
        <v>3659</v>
      </c>
      <c r="C716" s="47">
        <f>VLOOKUP(A716,'Updated Medical examination'!A715:J3050,2,FALSE)</f>
        <v>36.15</v>
      </c>
      <c r="D716" s="47">
        <f>VLOOKUP(A716,'Updated Medical examination'!A715:J3050,4,0)</f>
        <v>8.0500000000000007</v>
      </c>
      <c r="E716" s="47" t="str">
        <f>VLOOKUP(A716,'Updated Medical examination'!A715:J3050,6,0)</f>
        <v>No</v>
      </c>
      <c r="F716" s="47" t="str">
        <f>VLOOKUP(A716,'Updated Medical examination'!A715:J3050,7,0)</f>
        <v>No</v>
      </c>
      <c r="G716" s="47" t="str">
        <f>VLOOKUP(A716,'Updated Medical examination'!A715:J3050,8,0)</f>
        <v>No</v>
      </c>
      <c r="H716" s="47">
        <f>VLOOKUP(A716,'Updated Medical examination'!A715:J3050,9,0)</f>
        <v>0</v>
      </c>
      <c r="I716" s="47" t="str">
        <f>VLOOKUP(A716,'Updated Medical examination'!A715:J3050,10,0)</f>
        <v>No</v>
      </c>
      <c r="J716" s="47" t="str">
        <f>VLOOKUP(A716,'Updated Medical examination'!A715:J3050,3,0)</f>
        <v>Obesity</v>
      </c>
      <c r="K716" s="47" t="str">
        <f>VLOOKUP(A716,'Updated Medical examination'!A715:J3050,5,0)</f>
        <v>Above Diabetes</v>
      </c>
      <c r="L716" s="54">
        <v>25197</v>
      </c>
      <c r="M716" s="59">
        <v>14193.55</v>
      </c>
      <c r="N716" s="55" t="s">
        <v>11</v>
      </c>
      <c r="O716" s="55" t="s">
        <v>16</v>
      </c>
      <c r="P716" s="55" t="s">
        <v>535</v>
      </c>
      <c r="Q716" s="55">
        <v>54</v>
      </c>
    </row>
    <row r="717" spans="1:17" ht="16.5" thickBot="1" x14ac:dyDescent="0.3">
      <c r="A717" s="58" t="s">
        <v>1655</v>
      </c>
      <c r="B717" s="47" t="s">
        <v>3661</v>
      </c>
      <c r="C717" s="47">
        <f>VLOOKUP(A717,'Updated Medical examination'!A716:J3051,2,FALSE)</f>
        <v>44.98</v>
      </c>
      <c r="D717" s="47">
        <f>VLOOKUP(A717,'Updated Medical examination'!A716:J3051,4,0)</f>
        <v>5.94</v>
      </c>
      <c r="E717" s="47" t="str">
        <f>VLOOKUP(A717,'Updated Medical examination'!A716:J3051,6,0)</f>
        <v>No</v>
      </c>
      <c r="F717" s="47" t="str">
        <f>VLOOKUP(A717,'Updated Medical examination'!A716:J3051,7,0)</f>
        <v>No</v>
      </c>
      <c r="G717" s="47" t="str">
        <f>VLOOKUP(A717,'Updated Medical examination'!A716:J3051,8,0)</f>
        <v>No</v>
      </c>
      <c r="H717" s="47">
        <f>VLOOKUP(A717,'Updated Medical examination'!A716:J3051,9,0)</f>
        <v>1</v>
      </c>
      <c r="I717" s="47" t="str">
        <f>VLOOKUP(A717,'Updated Medical examination'!A716:J3051,10,0)</f>
        <v>No</v>
      </c>
      <c r="J717" s="47" t="str">
        <f>VLOOKUP(A717,'Updated Medical examination'!A716:J3051,3,0)</f>
        <v>Obesity</v>
      </c>
      <c r="K717" s="47" t="str">
        <f>VLOOKUP(A717,'Updated Medical examination'!A716:J3051,5,0)</f>
        <v>Prediabetes</v>
      </c>
      <c r="L717" s="54">
        <v>30870</v>
      </c>
      <c r="M717" s="59">
        <v>14152.46</v>
      </c>
      <c r="N717" s="55" t="s">
        <v>11</v>
      </c>
      <c r="O717" s="55" t="s">
        <v>16</v>
      </c>
      <c r="P717" s="55" t="s">
        <v>23</v>
      </c>
      <c r="Q717" s="55">
        <v>38</v>
      </c>
    </row>
    <row r="718" spans="1:17" ht="16.5" thickBot="1" x14ac:dyDescent="0.3">
      <c r="A718" s="58" t="s">
        <v>1654</v>
      </c>
      <c r="B718" s="47" t="s">
        <v>3663</v>
      </c>
      <c r="C718" s="47">
        <f>VLOOKUP(A718,'Updated Medical examination'!A717:J3052,2,FALSE)</f>
        <v>38.28</v>
      </c>
      <c r="D718" s="47">
        <f>VLOOKUP(A718,'Updated Medical examination'!A717:J3052,4,0)</f>
        <v>5.51</v>
      </c>
      <c r="E718" s="47" t="str">
        <f>VLOOKUP(A718,'Updated Medical examination'!A717:J3052,6,0)</f>
        <v>No</v>
      </c>
      <c r="F718" s="47" t="str">
        <f>VLOOKUP(A718,'Updated Medical examination'!A717:J3052,7,0)</f>
        <v>yes</v>
      </c>
      <c r="G718" s="47" t="str">
        <f>VLOOKUP(A718,'Updated Medical examination'!A717:J3052,8,0)</f>
        <v>No</v>
      </c>
      <c r="H718" s="47">
        <f>VLOOKUP(A718,'Updated Medical examination'!A717:J3052,9,0)</f>
        <v>1</v>
      </c>
      <c r="I718" s="47" t="str">
        <f>VLOOKUP(A718,'Updated Medical examination'!A717:J3052,10,0)</f>
        <v>No</v>
      </c>
      <c r="J718" s="47" t="str">
        <f>VLOOKUP(A718,'Updated Medical examination'!A717:J3052,3,0)</f>
        <v>Obesity</v>
      </c>
      <c r="K718" s="47" t="str">
        <f>VLOOKUP(A718,'Updated Medical examination'!A717:J3052,5,0)</f>
        <v>Normal</v>
      </c>
      <c r="L718" s="54">
        <v>38174</v>
      </c>
      <c r="M718" s="59">
        <v>14133.04</v>
      </c>
      <c r="N718" s="55" t="s">
        <v>11</v>
      </c>
      <c r="O718" s="55" t="s">
        <v>12</v>
      </c>
      <c r="P718" s="55" t="s">
        <v>13</v>
      </c>
      <c r="Q718" s="55">
        <v>18</v>
      </c>
    </row>
    <row r="719" spans="1:17" ht="16.5" thickBot="1" x14ac:dyDescent="0.3">
      <c r="A719" s="58" t="s">
        <v>1653</v>
      </c>
      <c r="B719" s="47" t="s">
        <v>3665</v>
      </c>
      <c r="C719" s="47">
        <f>VLOOKUP(A719,'Updated Medical examination'!A718:J3053,2,FALSE)</f>
        <v>32.299999999999997</v>
      </c>
      <c r="D719" s="47">
        <f>VLOOKUP(A719,'Updated Medical examination'!A718:J3053,4,0)</f>
        <v>6.55</v>
      </c>
      <c r="E719" s="47" t="str">
        <f>VLOOKUP(A719,'Updated Medical examination'!A718:J3053,6,0)</f>
        <v>Yes</v>
      </c>
      <c r="F719" s="47" t="str">
        <f>VLOOKUP(A719,'Updated Medical examination'!A718:J3053,7,0)</f>
        <v>No</v>
      </c>
      <c r="G719" s="47" t="str">
        <f>VLOOKUP(A719,'Updated Medical examination'!A718:J3053,8,0)</f>
        <v>No</v>
      </c>
      <c r="H719" s="47">
        <f>VLOOKUP(A719,'Updated Medical examination'!A718:J3053,9,0)</f>
        <v>2</v>
      </c>
      <c r="I719" s="47" t="str">
        <f>VLOOKUP(A719,'Updated Medical examination'!A718:J3053,10,0)</f>
        <v>No</v>
      </c>
      <c r="J719" s="47" t="str">
        <f>VLOOKUP(A719,'Updated Medical examination'!A718:J3053,3,0)</f>
        <v>Obesity</v>
      </c>
      <c r="K719" s="47" t="str">
        <f>VLOOKUP(A719,'Updated Medical examination'!A718:J3053,5,0)</f>
        <v>Above Diabetes</v>
      </c>
      <c r="L719" s="54">
        <v>22446</v>
      </c>
      <c r="M719" s="59">
        <v>14119.62</v>
      </c>
      <c r="N719" s="55" t="s">
        <v>11</v>
      </c>
      <c r="O719" s="55" t="s">
        <v>16</v>
      </c>
      <c r="P719" s="55" t="s">
        <v>23</v>
      </c>
      <c r="Q719" s="55">
        <v>61</v>
      </c>
    </row>
    <row r="720" spans="1:17" ht="16.5" thickBot="1" x14ac:dyDescent="0.3">
      <c r="A720" s="58" t="s">
        <v>1652</v>
      </c>
      <c r="B720" s="47" t="s">
        <v>3667</v>
      </c>
      <c r="C720" s="47">
        <f>VLOOKUP(A720,'Updated Medical examination'!A719:J3054,2,FALSE)</f>
        <v>39.51</v>
      </c>
      <c r="D720" s="47">
        <f>VLOOKUP(A720,'Updated Medical examination'!A719:J3054,4,0)</f>
        <v>5.79</v>
      </c>
      <c r="E720" s="47" t="str">
        <f>VLOOKUP(A720,'Updated Medical examination'!A719:J3054,6,0)</f>
        <v>Yes</v>
      </c>
      <c r="F720" s="47" t="str">
        <f>VLOOKUP(A720,'Updated Medical examination'!A719:J3054,7,0)</f>
        <v>No</v>
      </c>
      <c r="G720" s="47" t="str">
        <f>VLOOKUP(A720,'Updated Medical examination'!A719:J3054,8,0)</f>
        <v>No</v>
      </c>
      <c r="H720" s="47">
        <f>VLOOKUP(A720,'Updated Medical examination'!A719:J3054,9,0)</f>
        <v>0</v>
      </c>
      <c r="I720" s="47" t="str">
        <f>VLOOKUP(A720,'Updated Medical examination'!A719:J3054,10,0)</f>
        <v>No</v>
      </c>
      <c r="J720" s="47" t="str">
        <f>VLOOKUP(A720,'Updated Medical examination'!A719:J3054,3,0)</f>
        <v>Obesity</v>
      </c>
      <c r="K720" s="47" t="str">
        <f>VLOOKUP(A720,'Updated Medical examination'!A719:J3054,5,0)</f>
        <v>Prediabetes</v>
      </c>
      <c r="L720" s="54">
        <v>28029</v>
      </c>
      <c r="M720" s="59">
        <v>14098.07</v>
      </c>
      <c r="N720" s="55" t="s">
        <v>11</v>
      </c>
      <c r="O720" s="55" t="s">
        <v>12</v>
      </c>
      <c r="P720" s="55" t="s">
        <v>249</v>
      </c>
      <c r="Q720" s="55">
        <v>46</v>
      </c>
    </row>
    <row r="721" spans="1:17" ht="16.5" thickBot="1" x14ac:dyDescent="0.3">
      <c r="A721" s="58" t="s">
        <v>1651</v>
      </c>
      <c r="B721" s="47" t="s">
        <v>3669</v>
      </c>
      <c r="C721" s="47">
        <f>VLOOKUP(A721,'Updated Medical examination'!A720:J3055,2,FALSE)</f>
        <v>50.46</v>
      </c>
      <c r="D721" s="47">
        <f>VLOOKUP(A721,'Updated Medical examination'!A720:J3055,4,0)</f>
        <v>4.5599999999999996</v>
      </c>
      <c r="E721" s="47" t="str">
        <f>VLOOKUP(A721,'Updated Medical examination'!A720:J3055,6,0)</f>
        <v>No</v>
      </c>
      <c r="F721" s="47" t="str">
        <f>VLOOKUP(A721,'Updated Medical examination'!A720:J3055,7,0)</f>
        <v>No</v>
      </c>
      <c r="G721" s="47" t="str">
        <f>VLOOKUP(A721,'Updated Medical examination'!A720:J3055,8,0)</f>
        <v>No</v>
      </c>
      <c r="H721" s="47">
        <f>VLOOKUP(A721,'Updated Medical examination'!A720:J3055,9,0)</f>
        <v>0</v>
      </c>
      <c r="I721" s="47" t="str">
        <f>VLOOKUP(A721,'Updated Medical examination'!A720:J3055,10,0)</f>
        <v>No</v>
      </c>
      <c r="J721" s="47" t="str">
        <f>VLOOKUP(A721,'Updated Medical examination'!A720:J3055,3,0)</f>
        <v>Obesity</v>
      </c>
      <c r="K721" s="47" t="str">
        <f>VLOOKUP(A721,'Updated Medical examination'!A720:J3055,5,0)</f>
        <v>Normal</v>
      </c>
      <c r="L721" s="54">
        <v>33493</v>
      </c>
      <c r="M721" s="59">
        <v>14081.93</v>
      </c>
      <c r="N721" s="55" t="s">
        <v>11</v>
      </c>
      <c r="O721" s="55" t="s">
        <v>12</v>
      </c>
      <c r="P721" s="55" t="s">
        <v>23</v>
      </c>
      <c r="Q721" s="55">
        <v>31</v>
      </c>
    </row>
    <row r="722" spans="1:17" ht="16.5" thickBot="1" x14ac:dyDescent="0.3">
      <c r="A722" s="58" t="s">
        <v>1650</v>
      </c>
      <c r="B722" s="47" t="s">
        <v>2458</v>
      </c>
      <c r="C722" s="47">
        <f>VLOOKUP(A722,'Updated Medical examination'!A721:J3056,2,FALSE)</f>
        <v>31.73</v>
      </c>
      <c r="D722" s="47">
        <f>VLOOKUP(A722,'Updated Medical examination'!A721:J3056,4,0)</f>
        <v>7</v>
      </c>
      <c r="E722" s="47" t="str">
        <f>VLOOKUP(A722,'Updated Medical examination'!A721:J3056,6,0)</f>
        <v>No</v>
      </c>
      <c r="F722" s="47" t="str">
        <f>VLOOKUP(A722,'Updated Medical examination'!A721:J3056,7,0)</f>
        <v>No</v>
      </c>
      <c r="G722" s="47" t="str">
        <f>VLOOKUP(A722,'Updated Medical examination'!A721:J3056,8,0)</f>
        <v>No</v>
      </c>
      <c r="H722" s="47">
        <f>VLOOKUP(A722,'Updated Medical examination'!A721:J3056,9,0)</f>
        <v>0</v>
      </c>
      <c r="I722" s="47" t="str">
        <f>VLOOKUP(A722,'Updated Medical examination'!A721:J3056,10,0)</f>
        <v>No</v>
      </c>
      <c r="J722" s="47" t="str">
        <f>VLOOKUP(A722,'Updated Medical examination'!A721:J3056,3,0)</f>
        <v>Obesity</v>
      </c>
      <c r="K722" s="47" t="str">
        <f>VLOOKUP(A722,'Updated Medical examination'!A721:J3056,5,0)</f>
        <v>Above Diabetes</v>
      </c>
      <c r="L722" s="54">
        <v>22228</v>
      </c>
      <c r="M722" s="59">
        <v>14043.48</v>
      </c>
      <c r="N722" s="55" t="s">
        <v>11</v>
      </c>
      <c r="O722" s="55" t="s">
        <v>12</v>
      </c>
      <c r="P722" s="55" t="s">
        <v>247</v>
      </c>
      <c r="Q722" s="55">
        <v>62</v>
      </c>
    </row>
    <row r="723" spans="1:17" ht="16.5" thickBot="1" x14ac:dyDescent="0.3">
      <c r="A723" s="58" t="s">
        <v>1649</v>
      </c>
      <c r="B723" s="47" t="s">
        <v>3152</v>
      </c>
      <c r="C723" s="47">
        <f>VLOOKUP(A723,'Updated Medical examination'!A722:J3057,2,FALSE)</f>
        <v>32.1</v>
      </c>
      <c r="D723" s="47">
        <f>VLOOKUP(A723,'Updated Medical examination'!A722:J3057,4,0)</f>
        <v>6.57</v>
      </c>
      <c r="E723" s="47" t="str">
        <f>VLOOKUP(A723,'Updated Medical examination'!A722:J3057,6,0)</f>
        <v>Yes</v>
      </c>
      <c r="F723" s="47" t="str">
        <f>VLOOKUP(A723,'Updated Medical examination'!A722:J3057,7,0)</f>
        <v>No</v>
      </c>
      <c r="G723" s="47" t="str">
        <f>VLOOKUP(A723,'Updated Medical examination'!A722:J3057,8,0)</f>
        <v>Yes</v>
      </c>
      <c r="H723" s="47">
        <f>VLOOKUP(A723,'Updated Medical examination'!A722:J3057,9,0)</f>
        <v>1</v>
      </c>
      <c r="I723" s="47" t="str">
        <f>VLOOKUP(A723,'Updated Medical examination'!A722:J3057,10,0)</f>
        <v>No</v>
      </c>
      <c r="J723" s="47" t="str">
        <f>VLOOKUP(A723,'Updated Medical examination'!A722:J3057,3,0)</f>
        <v>Obesity</v>
      </c>
      <c r="K723" s="47" t="str">
        <f>VLOOKUP(A723,'Updated Medical examination'!A722:J3057,5,0)</f>
        <v>Above Diabetes</v>
      </c>
      <c r="L723" s="54">
        <v>23200</v>
      </c>
      <c r="M723" s="59">
        <v>14007.22</v>
      </c>
      <c r="N723" s="55" t="s">
        <v>11</v>
      </c>
      <c r="O723" s="55" t="s">
        <v>12</v>
      </c>
      <c r="P723" s="55" t="s">
        <v>42</v>
      </c>
      <c r="Q723" s="55">
        <v>59</v>
      </c>
    </row>
    <row r="724" spans="1:17" ht="16.5" thickBot="1" x14ac:dyDescent="0.3">
      <c r="A724" s="58" t="s">
        <v>1648</v>
      </c>
      <c r="B724" s="47" t="s">
        <v>3673</v>
      </c>
      <c r="C724" s="47">
        <f>VLOOKUP(A724,'Updated Medical examination'!A723:J3058,2,FALSE)</f>
        <v>27.83</v>
      </c>
      <c r="D724" s="47">
        <f>VLOOKUP(A724,'Updated Medical examination'!A723:J3058,4,0)</f>
        <v>11.61</v>
      </c>
      <c r="E724" s="47" t="str">
        <f>VLOOKUP(A724,'Updated Medical examination'!A723:J3058,6,0)</f>
        <v>Yes</v>
      </c>
      <c r="F724" s="47" t="str">
        <f>VLOOKUP(A724,'Updated Medical examination'!A723:J3058,7,0)</f>
        <v>No</v>
      </c>
      <c r="G724" s="47" t="str">
        <f>VLOOKUP(A724,'Updated Medical examination'!A723:J3058,8,0)</f>
        <v>Yes</v>
      </c>
      <c r="H724" s="47">
        <f>VLOOKUP(A724,'Updated Medical examination'!A723:J3058,9,0)</f>
        <v>1</v>
      </c>
      <c r="I724" s="47" t="str">
        <f>VLOOKUP(A724,'Updated Medical examination'!A723:J3058,10,0)</f>
        <v>No</v>
      </c>
      <c r="J724" s="47" t="str">
        <f>VLOOKUP(A724,'Updated Medical examination'!A723:J3058,3,0)</f>
        <v>Over Weight</v>
      </c>
      <c r="K724" s="47" t="str">
        <f>VLOOKUP(A724,'Updated Medical examination'!A723:J3058,5,0)</f>
        <v>Above Diabetes</v>
      </c>
      <c r="L724" s="54">
        <v>23198</v>
      </c>
      <c r="M724" s="59">
        <v>14001.29</v>
      </c>
      <c r="N724" s="55" t="s">
        <v>11</v>
      </c>
      <c r="O724" s="55" t="s">
        <v>11</v>
      </c>
      <c r="P724" s="55" t="s">
        <v>13</v>
      </c>
      <c r="Q724" s="55">
        <v>59</v>
      </c>
    </row>
    <row r="725" spans="1:17" ht="16.5" thickBot="1" x14ac:dyDescent="0.3">
      <c r="A725" s="58" t="s">
        <v>1647</v>
      </c>
      <c r="B725" s="47" t="s">
        <v>3286</v>
      </c>
      <c r="C725" s="47">
        <f>VLOOKUP(A725,'Updated Medical examination'!A724:J3059,2,FALSE)</f>
        <v>27.72</v>
      </c>
      <c r="D725" s="47">
        <f>VLOOKUP(A725,'Updated Medical examination'!A724:J3059,4,0)</f>
        <v>8.16</v>
      </c>
      <c r="E725" s="47" t="str">
        <f>VLOOKUP(A725,'Updated Medical examination'!A724:J3059,6,0)</f>
        <v>Yes</v>
      </c>
      <c r="F725" s="47" t="str">
        <f>VLOOKUP(A725,'Updated Medical examination'!A724:J3059,7,0)</f>
        <v>No</v>
      </c>
      <c r="G725" s="47" t="str">
        <f>VLOOKUP(A725,'Updated Medical examination'!A724:J3059,8,0)</f>
        <v>Yes</v>
      </c>
      <c r="H725" s="47">
        <f>VLOOKUP(A725,'Updated Medical examination'!A724:J3059,9,0)</f>
        <v>1</v>
      </c>
      <c r="I725" s="47" t="str">
        <f>VLOOKUP(A725,'Updated Medical examination'!A724:J3059,10,0)</f>
        <v>No</v>
      </c>
      <c r="J725" s="47" t="str">
        <f>VLOOKUP(A725,'Updated Medical examination'!A724:J3059,3,0)</f>
        <v>Over Weight</v>
      </c>
      <c r="K725" s="47" t="str">
        <f>VLOOKUP(A725,'Updated Medical examination'!A724:J3059,5,0)</f>
        <v>Above Diabetes</v>
      </c>
      <c r="L725" s="54">
        <v>23368</v>
      </c>
      <c r="M725" s="59">
        <v>14001.13</v>
      </c>
      <c r="N725" s="55" t="s">
        <v>11</v>
      </c>
      <c r="O725" s="55" t="s">
        <v>16</v>
      </c>
      <c r="P725" s="55" t="s">
        <v>13</v>
      </c>
      <c r="Q725" s="55">
        <v>59</v>
      </c>
    </row>
    <row r="726" spans="1:17" ht="16.5" thickBot="1" x14ac:dyDescent="0.3">
      <c r="A726" s="58" t="s">
        <v>1646</v>
      </c>
      <c r="B726" s="47" t="s">
        <v>3676</v>
      </c>
      <c r="C726" s="47">
        <f>VLOOKUP(A726,'Updated Medical examination'!A725:J3060,2,FALSE)</f>
        <v>36.765000000000001</v>
      </c>
      <c r="D726" s="47">
        <f>VLOOKUP(A726,'Updated Medical examination'!A725:J3060,4,0)</f>
        <v>4.4800000000000004</v>
      </c>
      <c r="E726" s="47" t="str">
        <f>VLOOKUP(A726,'Updated Medical examination'!A725:J3060,6,0)</f>
        <v>Yes</v>
      </c>
      <c r="F726" s="47" t="str">
        <f>VLOOKUP(A726,'Updated Medical examination'!A725:J3060,7,0)</f>
        <v>No</v>
      </c>
      <c r="G726" s="47" t="str">
        <f>VLOOKUP(A726,'Updated Medical examination'!A725:J3060,8,0)</f>
        <v>No</v>
      </c>
      <c r="H726" s="47">
        <f>VLOOKUP(A726,'Updated Medical examination'!A725:J3060,9,0)</f>
        <v>2</v>
      </c>
      <c r="I726" s="47" t="str">
        <f>VLOOKUP(A726,'Updated Medical examination'!A725:J3060,10,0)</f>
        <v>No</v>
      </c>
      <c r="J726" s="47" t="str">
        <f>VLOOKUP(A726,'Updated Medical examination'!A725:J3060,3,0)</f>
        <v>Obesity</v>
      </c>
      <c r="K726" s="47" t="str">
        <f>VLOOKUP(A726,'Updated Medical examination'!A725:J3060,5,0)</f>
        <v>Normal</v>
      </c>
      <c r="L726" s="54">
        <v>21799</v>
      </c>
      <c r="M726" s="59">
        <v>13981.85</v>
      </c>
      <c r="N726" s="55" t="s">
        <v>11</v>
      </c>
      <c r="O726" s="55" t="s">
        <v>16</v>
      </c>
      <c r="P726" s="55" t="s">
        <v>168</v>
      </c>
      <c r="Q726" s="55">
        <v>63</v>
      </c>
    </row>
    <row r="727" spans="1:17" ht="16.5" thickBot="1" x14ac:dyDescent="0.3">
      <c r="A727" s="58" t="s">
        <v>1645</v>
      </c>
      <c r="B727" s="47" t="s">
        <v>2914</v>
      </c>
      <c r="C727" s="47">
        <f>VLOOKUP(A727,'Updated Medical examination'!A726:J3061,2,FALSE)</f>
        <v>48.36</v>
      </c>
      <c r="D727" s="47">
        <f>VLOOKUP(A727,'Updated Medical examination'!A726:J3061,4,0)</f>
        <v>4.08</v>
      </c>
      <c r="E727" s="47" t="str">
        <f>VLOOKUP(A727,'Updated Medical examination'!A726:J3061,6,0)</f>
        <v>No</v>
      </c>
      <c r="F727" s="47" t="str">
        <f>VLOOKUP(A727,'Updated Medical examination'!A726:J3061,7,0)</f>
        <v>No</v>
      </c>
      <c r="G727" s="47" t="str">
        <f>VLOOKUP(A727,'Updated Medical examination'!A726:J3061,8,0)</f>
        <v>No</v>
      </c>
      <c r="H727" s="47">
        <f>VLOOKUP(A727,'Updated Medical examination'!A726:J3061,9,0)</f>
        <v>0</v>
      </c>
      <c r="I727" s="47" t="str">
        <f>VLOOKUP(A727,'Updated Medical examination'!A726:J3061,10,0)</f>
        <v>No</v>
      </c>
      <c r="J727" s="47" t="str">
        <f>VLOOKUP(A727,'Updated Medical examination'!A726:J3061,3,0)</f>
        <v>Obesity</v>
      </c>
      <c r="K727" s="47" t="str">
        <f>VLOOKUP(A727,'Updated Medical examination'!A726:J3061,5,0)</f>
        <v>Normal</v>
      </c>
      <c r="L727" s="54">
        <v>33067</v>
      </c>
      <c r="M727" s="59">
        <v>13979.45</v>
      </c>
      <c r="N727" s="55" t="s">
        <v>11</v>
      </c>
      <c r="O727" s="55" t="s">
        <v>16</v>
      </c>
      <c r="P727" s="55" t="s">
        <v>249</v>
      </c>
      <c r="Q727" s="55">
        <v>32</v>
      </c>
    </row>
    <row r="728" spans="1:17" ht="16.5" thickBot="1" x14ac:dyDescent="0.3">
      <c r="A728" s="58" t="s">
        <v>1644</v>
      </c>
      <c r="B728" s="47" t="s">
        <v>2439</v>
      </c>
      <c r="C728" s="47">
        <f>VLOOKUP(A728,'Updated Medical examination'!A727:J3062,2,FALSE)</f>
        <v>31.445</v>
      </c>
      <c r="D728" s="47">
        <f>VLOOKUP(A728,'Updated Medical examination'!A727:J3062,4,0)</f>
        <v>4.4000000000000004</v>
      </c>
      <c r="E728" s="47" t="str">
        <f>VLOOKUP(A728,'Updated Medical examination'!A727:J3062,6,0)</f>
        <v>Yes</v>
      </c>
      <c r="F728" s="47" t="str">
        <f>VLOOKUP(A728,'Updated Medical examination'!A727:J3062,7,0)</f>
        <v>No</v>
      </c>
      <c r="G728" s="47" t="str">
        <f>VLOOKUP(A728,'Updated Medical examination'!A727:J3062,8,0)</f>
        <v>No</v>
      </c>
      <c r="H728" s="47">
        <f>VLOOKUP(A728,'Updated Medical examination'!A727:J3062,9,0)</f>
        <v>2</v>
      </c>
      <c r="I728" s="47" t="str">
        <f>VLOOKUP(A728,'Updated Medical examination'!A727:J3062,10,0)</f>
        <v>No</v>
      </c>
      <c r="J728" s="47" t="str">
        <f>VLOOKUP(A728,'Updated Medical examination'!A727:J3062,3,0)</f>
        <v>Obesity</v>
      </c>
      <c r="K728" s="47" t="str">
        <f>VLOOKUP(A728,'Updated Medical examination'!A727:J3062,5,0)</f>
        <v>Normal</v>
      </c>
      <c r="L728" s="54">
        <v>21791</v>
      </c>
      <c r="M728" s="59">
        <v>13974.46</v>
      </c>
      <c r="N728" s="55" t="s">
        <v>11</v>
      </c>
      <c r="O728" s="55" t="s">
        <v>11</v>
      </c>
      <c r="P728" s="55" t="s">
        <v>166</v>
      </c>
      <c r="Q728" s="55">
        <v>63</v>
      </c>
    </row>
    <row r="729" spans="1:17" ht="16.5" thickBot="1" x14ac:dyDescent="0.3">
      <c r="A729" s="58" t="s">
        <v>1643</v>
      </c>
      <c r="B729" s="47" t="s">
        <v>3680</v>
      </c>
      <c r="C729" s="47">
        <f>VLOOKUP(A729,'Updated Medical examination'!A728:J3063,2,FALSE)</f>
        <v>27.55</v>
      </c>
      <c r="D729" s="47">
        <f>VLOOKUP(A729,'Updated Medical examination'!A728:J3063,4,0)</f>
        <v>9.02</v>
      </c>
      <c r="E729" s="47" t="str">
        <f>VLOOKUP(A729,'Updated Medical examination'!A728:J3063,6,0)</f>
        <v>No</v>
      </c>
      <c r="F729" s="47" t="str">
        <f>VLOOKUP(A729,'Updated Medical examination'!A728:J3063,7,0)</f>
        <v>No</v>
      </c>
      <c r="G729" s="47" t="str">
        <f>VLOOKUP(A729,'Updated Medical examination'!A728:J3063,8,0)</f>
        <v>No</v>
      </c>
      <c r="H729" s="47">
        <f>VLOOKUP(A729,'Updated Medical examination'!A728:J3063,9,0)</f>
        <v>0</v>
      </c>
      <c r="I729" s="47" t="str">
        <f>VLOOKUP(A729,'Updated Medical examination'!A728:J3063,10,0)</f>
        <v>No</v>
      </c>
      <c r="J729" s="47" t="str">
        <f>VLOOKUP(A729,'Updated Medical examination'!A728:J3063,3,0)</f>
        <v>Over Weight</v>
      </c>
      <c r="K729" s="47" t="str">
        <f>VLOOKUP(A729,'Updated Medical examination'!A728:J3063,5,0)</f>
        <v>Above Diabetes</v>
      </c>
      <c r="L729" s="54">
        <v>22085</v>
      </c>
      <c r="M729" s="59">
        <v>13937.67</v>
      </c>
      <c r="N729" s="55" t="s">
        <v>11</v>
      </c>
      <c r="O729" s="55" t="s">
        <v>16</v>
      </c>
      <c r="P729" s="55" t="s">
        <v>23</v>
      </c>
      <c r="Q729" s="55">
        <v>62</v>
      </c>
    </row>
    <row r="730" spans="1:17" ht="16.5" thickBot="1" x14ac:dyDescent="0.3">
      <c r="A730" s="58" t="s">
        <v>1642</v>
      </c>
      <c r="B730" s="47" t="s">
        <v>3681</v>
      </c>
      <c r="C730" s="47">
        <f>VLOOKUP(A730,'Updated Medical examination'!A729:J3064,2,FALSE)</f>
        <v>33.11</v>
      </c>
      <c r="D730" s="47">
        <f>VLOOKUP(A730,'Updated Medical examination'!A729:J3064,4,0)</f>
        <v>8.06</v>
      </c>
      <c r="E730" s="47" t="str">
        <f>VLOOKUP(A730,'Updated Medical examination'!A729:J3064,6,0)</f>
        <v>No</v>
      </c>
      <c r="F730" s="47" t="str">
        <f>VLOOKUP(A730,'Updated Medical examination'!A729:J3064,7,0)</f>
        <v>No</v>
      </c>
      <c r="G730" s="47" t="str">
        <f>VLOOKUP(A730,'Updated Medical examination'!A729:J3064,8,0)</f>
        <v>No</v>
      </c>
      <c r="H730" s="47">
        <f>VLOOKUP(A730,'Updated Medical examination'!A729:J3064,9,0)</f>
        <v>0</v>
      </c>
      <c r="I730" s="47" t="str">
        <f>VLOOKUP(A730,'Updated Medical examination'!A729:J3064,10,0)</f>
        <v>No</v>
      </c>
      <c r="J730" s="47" t="str">
        <f>VLOOKUP(A730,'Updated Medical examination'!A729:J3064,3,0)</f>
        <v>Obesity</v>
      </c>
      <c r="K730" s="47" t="str">
        <f>VLOOKUP(A730,'Updated Medical examination'!A729:J3064,5,0)</f>
        <v>Above Diabetes</v>
      </c>
      <c r="L730" s="54">
        <v>22854</v>
      </c>
      <c r="M730" s="59">
        <v>13919.82</v>
      </c>
      <c r="N730" s="55" t="s">
        <v>11</v>
      </c>
      <c r="O730" s="55" t="s">
        <v>11</v>
      </c>
      <c r="P730" s="55" t="s">
        <v>13</v>
      </c>
      <c r="Q730" s="55">
        <v>60</v>
      </c>
    </row>
    <row r="731" spans="1:17" ht="16.5" thickBot="1" x14ac:dyDescent="0.3">
      <c r="A731" s="58" t="s">
        <v>1641</v>
      </c>
      <c r="B731" s="47" t="s">
        <v>3683</v>
      </c>
      <c r="C731" s="47">
        <f>VLOOKUP(A731,'Updated Medical examination'!A730:J3065,2,FALSE)</f>
        <v>36.85</v>
      </c>
      <c r="D731" s="47">
        <f>VLOOKUP(A731,'Updated Medical examination'!A730:J3065,4,0)</f>
        <v>6.21</v>
      </c>
      <c r="E731" s="47" t="str">
        <f>VLOOKUP(A731,'Updated Medical examination'!A730:J3065,6,0)</f>
        <v>Yes</v>
      </c>
      <c r="F731" s="47" t="str">
        <f>VLOOKUP(A731,'Updated Medical examination'!A730:J3065,7,0)</f>
        <v>No</v>
      </c>
      <c r="G731" s="47" t="str">
        <f>VLOOKUP(A731,'Updated Medical examination'!A730:J3065,8,0)</f>
        <v>No</v>
      </c>
      <c r="H731" s="47">
        <f>VLOOKUP(A731,'Updated Medical examination'!A730:J3065,9,0)</f>
        <v>2</v>
      </c>
      <c r="I731" s="47" t="str">
        <f>VLOOKUP(A731,'Updated Medical examination'!A730:J3065,10,0)</f>
        <v>No</v>
      </c>
      <c r="J731" s="47" t="str">
        <f>VLOOKUP(A731,'Updated Medical examination'!A730:J3065,3,0)</f>
        <v>Obesity</v>
      </c>
      <c r="K731" s="47" t="str">
        <f>VLOOKUP(A731,'Updated Medical examination'!A730:J3065,5,0)</f>
        <v>Prediabetes</v>
      </c>
      <c r="L731" s="54">
        <v>21738</v>
      </c>
      <c r="M731" s="59">
        <v>13887.97</v>
      </c>
      <c r="N731" s="55" t="s">
        <v>11</v>
      </c>
      <c r="O731" s="55" t="s">
        <v>11</v>
      </c>
      <c r="P731" s="55" t="s">
        <v>13</v>
      </c>
      <c r="Q731" s="55">
        <v>63</v>
      </c>
    </row>
    <row r="732" spans="1:17" ht="16.5" thickBot="1" x14ac:dyDescent="0.3">
      <c r="A732" s="58" t="s">
        <v>1640</v>
      </c>
      <c r="B732" s="47" t="s">
        <v>2744</v>
      </c>
      <c r="C732" s="47">
        <f>VLOOKUP(A732,'Updated Medical examination'!A731:J3066,2,FALSE)</f>
        <v>36.299999999999997</v>
      </c>
      <c r="D732" s="47">
        <f>VLOOKUP(A732,'Updated Medical examination'!A731:J3066,4,0)</f>
        <v>5.79</v>
      </c>
      <c r="E732" s="47" t="str">
        <f>VLOOKUP(A732,'Updated Medical examination'!A731:J3066,6,0)</f>
        <v>Yes</v>
      </c>
      <c r="F732" s="47" t="str">
        <f>VLOOKUP(A732,'Updated Medical examination'!A731:J3066,7,0)</f>
        <v>No</v>
      </c>
      <c r="G732" s="47" t="str">
        <f>VLOOKUP(A732,'Updated Medical examination'!A731:J3066,8,0)</f>
        <v>No</v>
      </c>
      <c r="H732" s="47">
        <f>VLOOKUP(A732,'Updated Medical examination'!A731:J3066,9,0)</f>
        <v>2</v>
      </c>
      <c r="I732" s="47" t="str">
        <f>VLOOKUP(A732,'Updated Medical examination'!A731:J3066,10,0)</f>
        <v>No</v>
      </c>
      <c r="J732" s="47" t="str">
        <f>VLOOKUP(A732,'Updated Medical examination'!A731:J3066,3,0)</f>
        <v>Obesity</v>
      </c>
      <c r="K732" s="47" t="str">
        <f>VLOOKUP(A732,'Updated Medical examination'!A731:J3066,5,0)</f>
        <v>Prediabetes</v>
      </c>
      <c r="L732" s="54">
        <v>21913</v>
      </c>
      <c r="M732" s="59">
        <v>13887.2</v>
      </c>
      <c r="N732" s="55" t="s">
        <v>11</v>
      </c>
      <c r="O732" s="55" t="s">
        <v>12</v>
      </c>
      <c r="P732" s="55" t="s">
        <v>13</v>
      </c>
      <c r="Q732" s="55">
        <v>63</v>
      </c>
    </row>
    <row r="733" spans="1:17" ht="16.5" thickBot="1" x14ac:dyDescent="0.3">
      <c r="A733" s="58" t="s">
        <v>1639</v>
      </c>
      <c r="B733" s="47" t="s">
        <v>3686</v>
      </c>
      <c r="C733" s="47">
        <f>VLOOKUP(A733,'Updated Medical examination'!A732:J3067,2,FALSE)</f>
        <v>45.34</v>
      </c>
      <c r="D733" s="47">
        <f>VLOOKUP(A733,'Updated Medical examination'!A732:J3067,4,0)</f>
        <v>5.69</v>
      </c>
      <c r="E733" s="47" t="str">
        <f>VLOOKUP(A733,'Updated Medical examination'!A732:J3067,6,0)</f>
        <v>Yes</v>
      </c>
      <c r="F733" s="47" t="str">
        <f>VLOOKUP(A733,'Updated Medical examination'!A732:J3067,7,0)</f>
        <v>No</v>
      </c>
      <c r="G733" s="47" t="str">
        <f>VLOOKUP(A733,'Updated Medical examination'!A732:J3067,8,0)</f>
        <v>No</v>
      </c>
      <c r="H733" s="47">
        <f>VLOOKUP(A733,'Updated Medical examination'!A732:J3067,9,0)</f>
        <v>0</v>
      </c>
      <c r="I733" s="47" t="str">
        <f>VLOOKUP(A733,'Updated Medical examination'!A732:J3067,10,0)</f>
        <v>No</v>
      </c>
      <c r="J733" s="47" t="str">
        <f>VLOOKUP(A733,'Updated Medical examination'!A732:J3067,3,0)</f>
        <v>Obesity</v>
      </c>
      <c r="K733" s="47" t="str">
        <f>VLOOKUP(A733,'Updated Medical examination'!A732:J3067,5,0)</f>
        <v>Normal</v>
      </c>
      <c r="L733" s="54">
        <v>31315</v>
      </c>
      <c r="M733" s="59">
        <v>13886.4</v>
      </c>
      <c r="N733" s="55" t="s">
        <v>11</v>
      </c>
      <c r="O733" s="55" t="s">
        <v>11</v>
      </c>
      <c r="P733" s="55" t="s">
        <v>23</v>
      </c>
      <c r="Q733" s="55">
        <v>37</v>
      </c>
    </row>
    <row r="734" spans="1:17" ht="16.5" thickBot="1" x14ac:dyDescent="0.3">
      <c r="A734" s="58" t="s">
        <v>1638</v>
      </c>
      <c r="B734" s="47" t="s">
        <v>3688</v>
      </c>
      <c r="C734" s="47">
        <f>VLOOKUP(A734,'Updated Medical examination'!A733:J3068,2,FALSE)</f>
        <v>31.8</v>
      </c>
      <c r="D734" s="47">
        <f>VLOOKUP(A734,'Updated Medical examination'!A733:J3068,4,0)</f>
        <v>5.36</v>
      </c>
      <c r="E734" s="47" t="str">
        <f>VLOOKUP(A734,'Updated Medical examination'!A733:J3068,6,0)</f>
        <v>Yes</v>
      </c>
      <c r="F734" s="47" t="str">
        <f>VLOOKUP(A734,'Updated Medical examination'!A733:J3068,7,0)</f>
        <v>No</v>
      </c>
      <c r="G734" s="47" t="str">
        <f>VLOOKUP(A734,'Updated Medical examination'!A733:J3068,8,0)</f>
        <v>No</v>
      </c>
      <c r="H734" s="47">
        <f>VLOOKUP(A734,'Updated Medical examination'!A733:J3068,9,0)</f>
        <v>2</v>
      </c>
      <c r="I734" s="47" t="str">
        <f>VLOOKUP(A734,'Updated Medical examination'!A733:J3068,10,0)</f>
        <v>No</v>
      </c>
      <c r="J734" s="47" t="str">
        <f>VLOOKUP(A734,'Updated Medical examination'!A733:J3068,3,0)</f>
        <v>Obesity</v>
      </c>
      <c r="K734" s="47" t="str">
        <f>VLOOKUP(A734,'Updated Medical examination'!A733:J3068,5,0)</f>
        <v>Normal</v>
      </c>
      <c r="L734" s="54">
        <v>21828</v>
      </c>
      <c r="M734" s="59">
        <v>13880.95</v>
      </c>
      <c r="N734" s="55" t="s">
        <v>11</v>
      </c>
      <c r="O734" s="55" t="s">
        <v>11</v>
      </c>
      <c r="P734" s="55" t="s">
        <v>42</v>
      </c>
      <c r="Q734" s="55">
        <v>63</v>
      </c>
    </row>
    <row r="735" spans="1:17" ht="16.5" thickBot="1" x14ac:dyDescent="0.3">
      <c r="A735" s="58" t="s">
        <v>1637</v>
      </c>
      <c r="B735" s="47" t="s">
        <v>3689</v>
      </c>
      <c r="C735" s="47">
        <f>VLOOKUP(A735,'Updated Medical examination'!A734:J3069,2,FALSE)</f>
        <v>41.02</v>
      </c>
      <c r="D735" s="47">
        <f>VLOOKUP(A735,'Updated Medical examination'!A734:J3069,4,0)</f>
        <v>11.37</v>
      </c>
      <c r="E735" s="47" t="str">
        <f>VLOOKUP(A735,'Updated Medical examination'!A734:J3069,6,0)</f>
        <v>No</v>
      </c>
      <c r="F735" s="47" t="str">
        <f>VLOOKUP(A735,'Updated Medical examination'!A734:J3069,7,0)</f>
        <v>No</v>
      </c>
      <c r="G735" s="47" t="str">
        <f>VLOOKUP(A735,'Updated Medical examination'!A734:J3069,8,0)</f>
        <v>No</v>
      </c>
      <c r="H735" s="47">
        <f>VLOOKUP(A735,'Updated Medical examination'!A734:J3069,9,0)</f>
        <v>0</v>
      </c>
      <c r="I735" s="47" t="str">
        <f>VLOOKUP(A735,'Updated Medical examination'!A734:J3069,10,0)</f>
        <v>No</v>
      </c>
      <c r="J735" s="47" t="str">
        <f>VLOOKUP(A735,'Updated Medical examination'!A734:J3069,3,0)</f>
        <v>Obesity</v>
      </c>
      <c r="K735" s="47" t="str">
        <f>VLOOKUP(A735,'Updated Medical examination'!A734:J3069,5,0)</f>
        <v>Above Diabetes</v>
      </c>
      <c r="L735" s="54">
        <v>28843</v>
      </c>
      <c r="M735" s="59">
        <v>13874.89</v>
      </c>
      <c r="N735" s="55" t="s">
        <v>11</v>
      </c>
      <c r="O735" s="55" t="s">
        <v>16</v>
      </c>
      <c r="P735" s="55" t="s">
        <v>23</v>
      </c>
      <c r="Q735" s="55">
        <v>44</v>
      </c>
    </row>
    <row r="736" spans="1:17" ht="16.5" thickBot="1" x14ac:dyDescent="0.3">
      <c r="A736" s="58" t="s">
        <v>1636</v>
      </c>
      <c r="B736" s="47" t="s">
        <v>3691</v>
      </c>
      <c r="C736" s="47">
        <f>VLOOKUP(A736,'Updated Medical examination'!A735:J3070,2,FALSE)</f>
        <v>32.68</v>
      </c>
      <c r="D736" s="47">
        <f>VLOOKUP(A736,'Updated Medical examination'!A735:J3070,4,0)</f>
        <v>11.87</v>
      </c>
      <c r="E736" s="47" t="str">
        <f>VLOOKUP(A736,'Updated Medical examination'!A735:J3070,6,0)</f>
        <v>No</v>
      </c>
      <c r="F736" s="47" t="str">
        <f>VLOOKUP(A736,'Updated Medical examination'!A735:J3070,7,0)</f>
        <v>No</v>
      </c>
      <c r="G736" s="47" t="str">
        <f>VLOOKUP(A736,'Updated Medical examination'!A735:J3070,8,0)</f>
        <v>No</v>
      </c>
      <c r="H736" s="47">
        <f>VLOOKUP(A736,'Updated Medical examination'!A735:J3070,9,0)</f>
        <v>0</v>
      </c>
      <c r="I736" s="47" t="str">
        <f>VLOOKUP(A736,'Updated Medical examination'!A735:J3070,10,0)</f>
        <v>No</v>
      </c>
      <c r="J736" s="47" t="str">
        <f>VLOOKUP(A736,'Updated Medical examination'!A735:J3070,3,0)</f>
        <v>Obesity</v>
      </c>
      <c r="K736" s="47" t="str">
        <f>VLOOKUP(A736,'Updated Medical examination'!A735:J3070,5,0)</f>
        <v>Above Diabetes</v>
      </c>
      <c r="L736" s="54">
        <v>22118</v>
      </c>
      <c r="M736" s="59">
        <v>13844.8</v>
      </c>
      <c r="N736" s="55" t="s">
        <v>11</v>
      </c>
      <c r="O736" s="55" t="s">
        <v>11</v>
      </c>
      <c r="P736" s="55" t="s">
        <v>23</v>
      </c>
      <c r="Q736" s="55">
        <v>62</v>
      </c>
    </row>
    <row r="737" spans="1:17" ht="16.5" thickBot="1" x14ac:dyDescent="0.3">
      <c r="A737" s="58" t="s">
        <v>1635</v>
      </c>
      <c r="B737" s="47" t="s">
        <v>3693</v>
      </c>
      <c r="C737" s="47">
        <f>VLOOKUP(A737,'Updated Medical examination'!A736:J3071,2,FALSE)</f>
        <v>21.7</v>
      </c>
      <c r="D737" s="47">
        <f>VLOOKUP(A737,'Updated Medical examination'!A736:J3071,4,0)</f>
        <v>4.9000000000000004</v>
      </c>
      <c r="E737" s="47" t="str">
        <f>VLOOKUP(A737,'Updated Medical examination'!A736:J3071,6,0)</f>
        <v>No</v>
      </c>
      <c r="F737" s="47" t="str">
        <f>VLOOKUP(A737,'Updated Medical examination'!A736:J3071,7,0)</f>
        <v>No</v>
      </c>
      <c r="G737" s="47" t="str">
        <f>VLOOKUP(A737,'Updated Medical examination'!A736:J3071,8,0)</f>
        <v>Yes</v>
      </c>
      <c r="H737" s="47">
        <f>VLOOKUP(A737,'Updated Medical examination'!A736:J3071,9,0)</f>
        <v>1</v>
      </c>
      <c r="I737" s="47" t="str">
        <f>VLOOKUP(A737,'Updated Medical examination'!A736:J3071,10,0)</f>
        <v>Yes</v>
      </c>
      <c r="J737" s="47" t="str">
        <f>VLOOKUP(A737,'Updated Medical examination'!A736:J3071,3,0)</f>
        <v>Healthy Weight</v>
      </c>
      <c r="K737" s="47" t="str">
        <f>VLOOKUP(A737,'Updated Medical examination'!A736:J3071,5,0)</f>
        <v>Normal</v>
      </c>
      <c r="L737" s="54">
        <v>37779</v>
      </c>
      <c r="M737" s="59">
        <v>13844.51</v>
      </c>
      <c r="N737" s="55" t="s">
        <v>11</v>
      </c>
      <c r="O737" s="55" t="s">
        <v>16</v>
      </c>
      <c r="P737" s="55" t="s">
        <v>42</v>
      </c>
      <c r="Q737" s="55">
        <v>20</v>
      </c>
    </row>
    <row r="738" spans="1:17" ht="16.5" thickBot="1" x14ac:dyDescent="0.3">
      <c r="A738" s="58" t="s">
        <v>1634</v>
      </c>
      <c r="B738" s="47" t="s">
        <v>2962</v>
      </c>
      <c r="C738" s="47">
        <f>VLOOKUP(A738,'Updated Medical examination'!A737:J3072,2,FALSE)</f>
        <v>40.479999999999997</v>
      </c>
      <c r="D738" s="47">
        <f>VLOOKUP(A738,'Updated Medical examination'!A737:J3072,4,0)</f>
        <v>6.7</v>
      </c>
      <c r="E738" s="47" t="str">
        <f>VLOOKUP(A738,'Updated Medical examination'!A737:J3072,6,0)</f>
        <v>No</v>
      </c>
      <c r="F738" s="47" t="str">
        <f>VLOOKUP(A738,'Updated Medical examination'!A737:J3072,7,0)</f>
        <v>No</v>
      </c>
      <c r="G738" s="47" t="str">
        <f>VLOOKUP(A738,'Updated Medical examination'!A737:J3072,8,0)</f>
        <v>No</v>
      </c>
      <c r="H738" s="47">
        <f>VLOOKUP(A738,'Updated Medical examination'!A737:J3072,9,0)</f>
        <v>3</v>
      </c>
      <c r="I738" s="47" t="str">
        <f>VLOOKUP(A738,'Updated Medical examination'!A737:J3072,10,0)</f>
        <v>No</v>
      </c>
      <c r="J738" s="47" t="str">
        <f>VLOOKUP(A738,'Updated Medical examination'!A737:J3072,3,0)</f>
        <v>Obesity</v>
      </c>
      <c r="K738" s="47" t="str">
        <f>VLOOKUP(A738,'Updated Medical examination'!A737:J3072,5,0)</f>
        <v>Above Diabetes</v>
      </c>
      <c r="L738" s="54">
        <v>21529</v>
      </c>
      <c r="M738" s="59">
        <v>13831.12</v>
      </c>
      <c r="N738" s="55" t="s">
        <v>12</v>
      </c>
      <c r="O738" s="55" t="s">
        <v>16</v>
      </c>
      <c r="P738" s="55" t="s">
        <v>13</v>
      </c>
      <c r="Q738" s="55">
        <v>64</v>
      </c>
    </row>
    <row r="739" spans="1:17" ht="16.5" thickBot="1" x14ac:dyDescent="0.3">
      <c r="A739" s="58" t="s">
        <v>1633</v>
      </c>
      <c r="B739" s="47" t="s">
        <v>3696</v>
      </c>
      <c r="C739" s="47">
        <f>VLOOKUP(A739,'Updated Medical examination'!A738:J3073,2,FALSE)</f>
        <v>34.5</v>
      </c>
      <c r="D739" s="47">
        <f>VLOOKUP(A739,'Updated Medical examination'!A738:J3073,4,0)</f>
        <v>10.3</v>
      </c>
      <c r="E739" s="47" t="str">
        <f>VLOOKUP(A739,'Updated Medical examination'!A738:J3073,6,0)</f>
        <v>No</v>
      </c>
      <c r="F739" s="47" t="str">
        <f>VLOOKUP(A739,'Updated Medical examination'!A738:J3073,7,0)</f>
        <v>No</v>
      </c>
      <c r="G739" s="47" t="str">
        <f>VLOOKUP(A739,'Updated Medical examination'!A738:J3073,8,0)</f>
        <v>No</v>
      </c>
      <c r="H739" s="47">
        <f>VLOOKUP(A739,'Updated Medical examination'!A738:J3073,9,0)</f>
        <v>3</v>
      </c>
      <c r="I739" s="47" t="str">
        <f>VLOOKUP(A739,'Updated Medical examination'!A738:J3073,10,0)</f>
        <v>No</v>
      </c>
      <c r="J739" s="47" t="str">
        <f>VLOOKUP(A739,'Updated Medical examination'!A738:J3073,3,0)</f>
        <v>Obesity</v>
      </c>
      <c r="K739" s="47" t="str">
        <f>VLOOKUP(A739,'Updated Medical examination'!A738:J3073,5,0)</f>
        <v>Above Diabetes</v>
      </c>
      <c r="L739" s="54">
        <v>21514</v>
      </c>
      <c r="M739" s="59">
        <v>13822.8</v>
      </c>
      <c r="N739" s="55" t="s">
        <v>12</v>
      </c>
      <c r="O739" s="55" t="s">
        <v>12</v>
      </c>
      <c r="P739" s="55" t="s">
        <v>42</v>
      </c>
      <c r="Q739" s="55">
        <v>64</v>
      </c>
    </row>
    <row r="740" spans="1:17" ht="16.5" thickBot="1" x14ac:dyDescent="0.3">
      <c r="A740" s="58" t="s">
        <v>1632</v>
      </c>
      <c r="B740" s="47" t="s">
        <v>3698</v>
      </c>
      <c r="C740" s="47">
        <f>VLOOKUP(A740,'Updated Medical examination'!A739:J3074,2,FALSE)</f>
        <v>45.9</v>
      </c>
      <c r="D740" s="47">
        <f>VLOOKUP(A740,'Updated Medical examination'!A739:J3074,4,0)</f>
        <v>11.14</v>
      </c>
      <c r="E740" s="47" t="str">
        <f>VLOOKUP(A740,'Updated Medical examination'!A739:J3074,6,0)</f>
        <v>Yes</v>
      </c>
      <c r="F740" s="47" t="str">
        <f>VLOOKUP(A740,'Updated Medical examination'!A739:J3074,7,0)</f>
        <v>No</v>
      </c>
      <c r="G740" s="47" t="str">
        <f>VLOOKUP(A740,'Updated Medical examination'!A739:J3074,8,0)</f>
        <v>No</v>
      </c>
      <c r="H740" s="47">
        <f>VLOOKUP(A740,'Updated Medical examination'!A739:J3074,9,0)</f>
        <v>1</v>
      </c>
      <c r="I740" s="47" t="str">
        <f>VLOOKUP(A740,'Updated Medical examination'!A739:J3074,10,0)</f>
        <v>No</v>
      </c>
      <c r="J740" s="47" t="str">
        <f>VLOOKUP(A740,'Updated Medical examination'!A739:J3074,3,0)</f>
        <v>Obesity</v>
      </c>
      <c r="K740" s="47" t="str">
        <f>VLOOKUP(A740,'Updated Medical examination'!A739:J3074,5,0)</f>
        <v>Above Diabetes</v>
      </c>
      <c r="L740" s="54">
        <v>31754</v>
      </c>
      <c r="M740" s="59">
        <v>13819.49</v>
      </c>
      <c r="N740" s="55" t="s">
        <v>12</v>
      </c>
      <c r="O740" s="55" t="s">
        <v>11</v>
      </c>
      <c r="P740" s="55" t="s">
        <v>23</v>
      </c>
      <c r="Q740" s="55">
        <v>36</v>
      </c>
    </row>
    <row r="741" spans="1:17" ht="16.5" thickBot="1" x14ac:dyDescent="0.3">
      <c r="A741" s="58" t="s">
        <v>1631</v>
      </c>
      <c r="B741" s="47" t="s">
        <v>3700</v>
      </c>
      <c r="C741" s="47">
        <f>VLOOKUP(A741,'Updated Medical examination'!A740:J3075,2,FALSE)</f>
        <v>33.479999999999997</v>
      </c>
      <c r="D741" s="47">
        <f>VLOOKUP(A741,'Updated Medical examination'!A740:J3075,4,0)</f>
        <v>4.74</v>
      </c>
      <c r="E741" s="47" t="str">
        <f>VLOOKUP(A741,'Updated Medical examination'!A740:J3075,6,0)</f>
        <v>Yes</v>
      </c>
      <c r="F741" s="47" t="str">
        <f>VLOOKUP(A741,'Updated Medical examination'!A740:J3075,7,0)</f>
        <v>No</v>
      </c>
      <c r="G741" s="47" t="str">
        <f>VLOOKUP(A741,'Updated Medical examination'!A740:J3075,8,0)</f>
        <v>No</v>
      </c>
      <c r="H741" s="47">
        <f>VLOOKUP(A741,'Updated Medical examination'!A740:J3075,9,0)</f>
        <v>2</v>
      </c>
      <c r="I741" s="47" t="str">
        <f>VLOOKUP(A741,'Updated Medical examination'!A740:J3075,10,0)</f>
        <v>No</v>
      </c>
      <c r="J741" s="47" t="str">
        <f>VLOOKUP(A741,'Updated Medical examination'!A740:J3075,3,0)</f>
        <v>Obesity</v>
      </c>
      <c r="K741" s="47" t="str">
        <f>VLOOKUP(A741,'Updated Medical examination'!A740:J3075,5,0)</f>
        <v>Normal</v>
      </c>
      <c r="L741" s="54">
        <v>24421</v>
      </c>
      <c r="M741" s="59">
        <v>13801.61</v>
      </c>
      <c r="N741" s="55" t="s">
        <v>12</v>
      </c>
      <c r="O741" s="55" t="s">
        <v>12</v>
      </c>
      <c r="P741" s="55" t="s">
        <v>535</v>
      </c>
      <c r="Q741" s="55">
        <v>56</v>
      </c>
    </row>
    <row r="742" spans="1:17" ht="16.5" thickBot="1" x14ac:dyDescent="0.3">
      <c r="A742" s="58" t="s">
        <v>1630</v>
      </c>
      <c r="B742" s="47" t="s">
        <v>2827</v>
      </c>
      <c r="C742" s="47">
        <f>VLOOKUP(A742,'Updated Medical examination'!A741:J3076,2,FALSE)</f>
        <v>28.31</v>
      </c>
      <c r="D742" s="47">
        <f>VLOOKUP(A742,'Updated Medical examination'!A741:J3076,4,0)</f>
        <v>5.96</v>
      </c>
      <c r="E742" s="47" t="str">
        <f>VLOOKUP(A742,'Updated Medical examination'!A741:J3076,6,0)</f>
        <v>Yes</v>
      </c>
      <c r="F742" s="47" t="str">
        <f>VLOOKUP(A742,'Updated Medical examination'!A741:J3076,7,0)</f>
        <v>No</v>
      </c>
      <c r="G742" s="47" t="str">
        <f>VLOOKUP(A742,'Updated Medical examination'!A741:J3076,8,0)</f>
        <v>No</v>
      </c>
      <c r="H742" s="47">
        <f>VLOOKUP(A742,'Updated Medical examination'!A741:J3076,9,0)</f>
        <v>2</v>
      </c>
      <c r="I742" s="47" t="str">
        <f>VLOOKUP(A742,'Updated Medical examination'!A741:J3076,10,0)</f>
        <v>No</v>
      </c>
      <c r="J742" s="47" t="str">
        <f>VLOOKUP(A742,'Updated Medical examination'!A741:J3076,3,0)</f>
        <v>Over Weight</v>
      </c>
      <c r="K742" s="47" t="str">
        <f>VLOOKUP(A742,'Updated Medical examination'!A741:J3076,5,0)</f>
        <v>Prediabetes</v>
      </c>
      <c r="L742" s="54">
        <v>21768</v>
      </c>
      <c r="M742" s="59">
        <v>13770.1</v>
      </c>
      <c r="N742" s="55" t="s">
        <v>12</v>
      </c>
      <c r="O742" s="55" t="s">
        <v>16</v>
      </c>
      <c r="P742" s="55" t="s">
        <v>23</v>
      </c>
      <c r="Q742" s="55">
        <v>63</v>
      </c>
    </row>
    <row r="743" spans="1:17" ht="16.5" thickBot="1" x14ac:dyDescent="0.3">
      <c r="A743" s="58" t="s">
        <v>1629</v>
      </c>
      <c r="B743" s="47" t="s">
        <v>3703</v>
      </c>
      <c r="C743" s="47">
        <f>VLOOKUP(A743,'Updated Medical examination'!A742:J3077,2,FALSE)</f>
        <v>21.565000000000001</v>
      </c>
      <c r="D743" s="47">
        <f>VLOOKUP(A743,'Updated Medical examination'!A742:J3077,4,0)</f>
        <v>4.95</v>
      </c>
      <c r="E743" s="47" t="str">
        <f>VLOOKUP(A743,'Updated Medical examination'!A742:J3077,6,0)</f>
        <v>No</v>
      </c>
      <c r="F743" s="47" t="str">
        <f>VLOOKUP(A743,'Updated Medical examination'!A742:J3077,7,0)</f>
        <v>yes</v>
      </c>
      <c r="G743" s="47" t="str">
        <f>VLOOKUP(A743,'Updated Medical examination'!A742:J3077,8,0)</f>
        <v>No</v>
      </c>
      <c r="H743" s="47">
        <f>VLOOKUP(A743,'Updated Medical examination'!A742:J3077,9,0)</f>
        <v>1</v>
      </c>
      <c r="I743" s="47" t="str">
        <f>VLOOKUP(A743,'Updated Medical examination'!A742:J3077,10,0)</f>
        <v>Yes</v>
      </c>
      <c r="J743" s="47" t="str">
        <f>VLOOKUP(A743,'Updated Medical examination'!A742:J3077,3,0)</f>
        <v>Healthy Weight</v>
      </c>
      <c r="K743" s="47" t="str">
        <f>VLOOKUP(A743,'Updated Medical examination'!A742:J3077,5,0)</f>
        <v>Normal</v>
      </c>
      <c r="L743" s="54">
        <v>38184</v>
      </c>
      <c r="M743" s="59">
        <v>13747.87</v>
      </c>
      <c r="N743" s="55" t="s">
        <v>12</v>
      </c>
      <c r="O743" s="55" t="s">
        <v>11</v>
      </c>
      <c r="P743" s="55" t="s">
        <v>170</v>
      </c>
      <c r="Q743" s="55">
        <v>18</v>
      </c>
    </row>
    <row r="744" spans="1:17" ht="16.5" thickBot="1" x14ac:dyDescent="0.3">
      <c r="A744" s="58" t="s">
        <v>1628</v>
      </c>
      <c r="B744" s="47" t="s">
        <v>3221</v>
      </c>
      <c r="C744" s="47">
        <f>VLOOKUP(A744,'Updated Medical examination'!A743:J3078,2,FALSE)</f>
        <v>35.590000000000003</v>
      </c>
      <c r="D744" s="47">
        <f>VLOOKUP(A744,'Updated Medical examination'!A743:J3078,4,0)</f>
        <v>5.21</v>
      </c>
      <c r="E744" s="47" t="str">
        <f>VLOOKUP(A744,'Updated Medical examination'!A743:J3078,6,0)</f>
        <v>Yes</v>
      </c>
      <c r="F744" s="47" t="str">
        <f>VLOOKUP(A744,'Updated Medical examination'!A743:J3078,7,0)</f>
        <v>No</v>
      </c>
      <c r="G744" s="47" t="str">
        <f>VLOOKUP(A744,'Updated Medical examination'!A743:J3078,8,0)</f>
        <v>Yes</v>
      </c>
      <c r="H744" s="47">
        <f>VLOOKUP(A744,'Updated Medical examination'!A743:J3078,9,0)</f>
        <v>1</v>
      </c>
      <c r="I744" s="47" t="str">
        <f>VLOOKUP(A744,'Updated Medical examination'!A743:J3078,10,0)</f>
        <v>No</v>
      </c>
      <c r="J744" s="47" t="str">
        <f>VLOOKUP(A744,'Updated Medical examination'!A743:J3078,3,0)</f>
        <v>Obesity</v>
      </c>
      <c r="K744" s="47" t="str">
        <f>VLOOKUP(A744,'Updated Medical examination'!A743:J3078,5,0)</f>
        <v>Normal</v>
      </c>
      <c r="L744" s="54">
        <v>25499</v>
      </c>
      <c r="M744" s="59">
        <v>13746.74</v>
      </c>
      <c r="N744" s="55" t="s">
        <v>12</v>
      </c>
      <c r="O744" s="55" t="s">
        <v>11</v>
      </c>
      <c r="P744" s="55" t="s">
        <v>535</v>
      </c>
      <c r="Q744" s="55">
        <v>53</v>
      </c>
    </row>
    <row r="745" spans="1:17" ht="16.5" thickBot="1" x14ac:dyDescent="0.3">
      <c r="A745" s="58" t="s">
        <v>1627</v>
      </c>
      <c r="B745" s="47" t="s">
        <v>3705</v>
      </c>
      <c r="C745" s="47">
        <f>VLOOKUP(A745,'Updated Medical examination'!A744:J3079,2,FALSE)</f>
        <v>43.44</v>
      </c>
      <c r="D745" s="47">
        <f>VLOOKUP(A745,'Updated Medical examination'!A744:J3079,4,0)</f>
        <v>4.8600000000000003</v>
      </c>
      <c r="E745" s="47" t="str">
        <f>VLOOKUP(A745,'Updated Medical examination'!A744:J3079,6,0)</f>
        <v>Yes</v>
      </c>
      <c r="F745" s="47" t="str">
        <f>VLOOKUP(A745,'Updated Medical examination'!A744:J3079,7,0)</f>
        <v>No</v>
      </c>
      <c r="G745" s="47" t="str">
        <f>VLOOKUP(A745,'Updated Medical examination'!A744:J3079,8,0)</f>
        <v>No</v>
      </c>
      <c r="H745" s="47">
        <f>VLOOKUP(A745,'Updated Medical examination'!A744:J3079,9,0)</f>
        <v>0</v>
      </c>
      <c r="I745" s="47" t="str">
        <f>VLOOKUP(A745,'Updated Medical examination'!A744:J3079,10,0)</f>
        <v>No</v>
      </c>
      <c r="J745" s="47" t="str">
        <f>VLOOKUP(A745,'Updated Medical examination'!A744:J3079,3,0)</f>
        <v>Obesity</v>
      </c>
      <c r="K745" s="47" t="str">
        <f>VLOOKUP(A745,'Updated Medical examination'!A744:J3079,5,0)</f>
        <v>Normal</v>
      </c>
      <c r="L745" s="54">
        <v>31288</v>
      </c>
      <c r="M745" s="59">
        <v>13726.21</v>
      </c>
      <c r="N745" s="55" t="s">
        <v>12</v>
      </c>
      <c r="O745" s="55" t="s">
        <v>12</v>
      </c>
      <c r="P745" s="55" t="s">
        <v>535</v>
      </c>
      <c r="Q745" s="55">
        <v>37</v>
      </c>
    </row>
    <row r="746" spans="1:17" ht="16.5" thickBot="1" x14ac:dyDescent="0.3">
      <c r="A746" s="58" t="s">
        <v>1626</v>
      </c>
      <c r="B746" s="47" t="s">
        <v>3707</v>
      </c>
      <c r="C746" s="47">
        <f>VLOOKUP(A746,'Updated Medical examination'!A745:J3080,2,FALSE)</f>
        <v>21.754999999999999</v>
      </c>
      <c r="D746" s="47">
        <f>VLOOKUP(A746,'Updated Medical examination'!A745:J3080,4,0)</f>
        <v>7.79</v>
      </c>
      <c r="E746" s="47" t="str">
        <f>VLOOKUP(A746,'Updated Medical examination'!A745:J3080,6,0)</f>
        <v>Yes</v>
      </c>
      <c r="F746" s="47" t="str">
        <f>VLOOKUP(A746,'Updated Medical examination'!A745:J3080,7,0)</f>
        <v>No</v>
      </c>
      <c r="G746" s="47" t="str">
        <f>VLOOKUP(A746,'Updated Medical examination'!A745:J3080,8,0)</f>
        <v>No</v>
      </c>
      <c r="H746" s="47">
        <f>VLOOKUP(A746,'Updated Medical examination'!A745:J3080,9,0)</f>
        <v>0</v>
      </c>
      <c r="I746" s="47" t="str">
        <f>VLOOKUP(A746,'Updated Medical examination'!A745:J3080,10,0)</f>
        <v>No</v>
      </c>
      <c r="J746" s="47" t="str">
        <f>VLOOKUP(A746,'Updated Medical examination'!A745:J3080,3,0)</f>
        <v>Healthy Weight</v>
      </c>
      <c r="K746" s="47" t="str">
        <f>VLOOKUP(A746,'Updated Medical examination'!A745:J3080,5,0)</f>
        <v>Above Diabetes</v>
      </c>
      <c r="L746" s="54">
        <v>29800</v>
      </c>
      <c r="M746" s="59">
        <v>13725.47</v>
      </c>
      <c r="N746" s="55" t="s">
        <v>12</v>
      </c>
      <c r="O746" s="55" t="s">
        <v>11</v>
      </c>
      <c r="P746" s="55" t="s">
        <v>247</v>
      </c>
      <c r="Q746" s="55">
        <v>41</v>
      </c>
    </row>
    <row r="747" spans="1:17" ht="16.5" thickBot="1" x14ac:dyDescent="0.3">
      <c r="A747" s="58" t="s">
        <v>1625</v>
      </c>
      <c r="B747" s="47" t="s">
        <v>3709</v>
      </c>
      <c r="C747" s="47">
        <f>VLOOKUP(A747,'Updated Medical examination'!A746:J3081,2,FALSE)</f>
        <v>44.55</v>
      </c>
      <c r="D747" s="47">
        <f>VLOOKUP(A747,'Updated Medical examination'!A746:J3081,4,0)</f>
        <v>7.12</v>
      </c>
      <c r="E747" s="47" t="str">
        <f>VLOOKUP(A747,'Updated Medical examination'!A746:J3081,6,0)</f>
        <v>Yes</v>
      </c>
      <c r="F747" s="47" t="str">
        <f>VLOOKUP(A747,'Updated Medical examination'!A746:J3081,7,0)</f>
        <v>No</v>
      </c>
      <c r="G747" s="47" t="str">
        <f>VLOOKUP(A747,'Updated Medical examination'!A746:J3081,8,0)</f>
        <v>No</v>
      </c>
      <c r="H747" s="47">
        <f>VLOOKUP(A747,'Updated Medical examination'!A746:J3081,9,0)</f>
        <v>1</v>
      </c>
      <c r="I747" s="47" t="str">
        <f>VLOOKUP(A747,'Updated Medical examination'!A746:J3081,10,0)</f>
        <v>No</v>
      </c>
      <c r="J747" s="47" t="str">
        <f>VLOOKUP(A747,'Updated Medical examination'!A746:J3081,3,0)</f>
        <v>Obesity</v>
      </c>
      <c r="K747" s="47" t="str">
        <f>VLOOKUP(A747,'Updated Medical examination'!A746:J3081,5,0)</f>
        <v>Above Diabetes</v>
      </c>
      <c r="L747" s="54">
        <v>31740</v>
      </c>
      <c r="M747" s="59">
        <v>13714.55</v>
      </c>
      <c r="N747" s="55" t="s">
        <v>12</v>
      </c>
      <c r="O747" s="55" t="s">
        <v>11</v>
      </c>
      <c r="P747" s="55" t="s">
        <v>249</v>
      </c>
      <c r="Q747" s="55">
        <v>36</v>
      </c>
    </row>
    <row r="748" spans="1:17" ht="16.5" thickBot="1" x14ac:dyDescent="0.3">
      <c r="A748" s="58" t="s">
        <v>1624</v>
      </c>
      <c r="B748" s="47" t="s">
        <v>3711</v>
      </c>
      <c r="C748" s="47">
        <f>VLOOKUP(A748,'Updated Medical examination'!A747:J3082,2,FALSE)</f>
        <v>43.32</v>
      </c>
      <c r="D748" s="47">
        <f>VLOOKUP(A748,'Updated Medical examination'!A747:J3082,4,0)</f>
        <v>4.67</v>
      </c>
      <c r="E748" s="47" t="str">
        <f>VLOOKUP(A748,'Updated Medical examination'!A747:J3082,6,0)</f>
        <v>Yes</v>
      </c>
      <c r="F748" s="47" t="str">
        <f>VLOOKUP(A748,'Updated Medical examination'!A747:J3082,7,0)</f>
        <v>No</v>
      </c>
      <c r="G748" s="47" t="str">
        <f>VLOOKUP(A748,'Updated Medical examination'!A747:J3082,8,0)</f>
        <v>No</v>
      </c>
      <c r="H748" s="47">
        <f>VLOOKUP(A748,'Updated Medical examination'!A747:J3082,9,0)</f>
        <v>0</v>
      </c>
      <c r="I748" s="47" t="str">
        <f>VLOOKUP(A748,'Updated Medical examination'!A747:J3082,10,0)</f>
        <v>No</v>
      </c>
      <c r="J748" s="47" t="str">
        <f>VLOOKUP(A748,'Updated Medical examination'!A747:J3082,3,0)</f>
        <v>Obesity</v>
      </c>
      <c r="K748" s="47" t="str">
        <f>VLOOKUP(A748,'Updated Medical examination'!A747:J3082,5,0)</f>
        <v>Normal</v>
      </c>
      <c r="L748" s="54">
        <v>31304</v>
      </c>
      <c r="M748" s="59">
        <v>13685.51</v>
      </c>
      <c r="N748" s="55" t="s">
        <v>12</v>
      </c>
      <c r="O748" s="55" t="s">
        <v>16</v>
      </c>
      <c r="P748" s="55" t="s">
        <v>535</v>
      </c>
      <c r="Q748" s="55">
        <v>37</v>
      </c>
    </row>
    <row r="749" spans="1:17" ht="16.5" thickBot="1" x14ac:dyDescent="0.3">
      <c r="A749" s="58" t="s">
        <v>1623</v>
      </c>
      <c r="B749" s="47" t="s">
        <v>2827</v>
      </c>
      <c r="C749" s="47">
        <f>VLOOKUP(A749,'Updated Medical examination'!A748:J3083,2,FALSE)</f>
        <v>31.23</v>
      </c>
      <c r="D749" s="47">
        <f>VLOOKUP(A749,'Updated Medical examination'!A748:J3083,4,0)</f>
        <v>9.1199999999999992</v>
      </c>
      <c r="E749" s="47" t="str">
        <f>VLOOKUP(A749,'Updated Medical examination'!A748:J3083,6,0)</f>
        <v>Yes</v>
      </c>
      <c r="F749" s="47" t="str">
        <f>VLOOKUP(A749,'Updated Medical examination'!A748:J3083,7,0)</f>
        <v>No</v>
      </c>
      <c r="G749" s="47" t="str">
        <f>VLOOKUP(A749,'Updated Medical examination'!A748:J3083,8,0)</f>
        <v>Yes</v>
      </c>
      <c r="H749" s="47">
        <f>VLOOKUP(A749,'Updated Medical examination'!A748:J3083,9,0)</f>
        <v>1</v>
      </c>
      <c r="I749" s="47" t="str">
        <f>VLOOKUP(A749,'Updated Medical examination'!A748:J3083,10,0)</f>
        <v>No</v>
      </c>
      <c r="J749" s="47" t="str">
        <f>VLOOKUP(A749,'Updated Medical examination'!A748:J3083,3,0)</f>
        <v>Obesity</v>
      </c>
      <c r="K749" s="47" t="str">
        <f>VLOOKUP(A749,'Updated Medical examination'!A748:J3083,5,0)</f>
        <v>Above Diabetes</v>
      </c>
      <c r="L749" s="54">
        <v>23227</v>
      </c>
      <c r="M749" s="59">
        <v>13677.68</v>
      </c>
      <c r="N749" s="55" t="s">
        <v>12</v>
      </c>
      <c r="O749" s="55" t="s">
        <v>11</v>
      </c>
      <c r="P749" s="55" t="s">
        <v>300</v>
      </c>
      <c r="Q749" s="55">
        <v>59</v>
      </c>
    </row>
    <row r="750" spans="1:17" ht="16.5" thickBot="1" x14ac:dyDescent="0.3">
      <c r="A750" s="58" t="s">
        <v>1622</v>
      </c>
      <c r="B750" s="47" t="s">
        <v>2528</v>
      </c>
      <c r="C750" s="47">
        <f>VLOOKUP(A750,'Updated Medical examination'!A749:J3084,2,FALSE)</f>
        <v>42.81</v>
      </c>
      <c r="D750" s="47">
        <f>VLOOKUP(A750,'Updated Medical examination'!A749:J3084,4,0)</f>
        <v>4.1500000000000004</v>
      </c>
      <c r="E750" s="47" t="str">
        <f>VLOOKUP(A750,'Updated Medical examination'!A749:J3084,6,0)</f>
        <v>No</v>
      </c>
      <c r="F750" s="47" t="str">
        <f>VLOOKUP(A750,'Updated Medical examination'!A749:J3084,7,0)</f>
        <v>No</v>
      </c>
      <c r="G750" s="47" t="str">
        <f>VLOOKUP(A750,'Updated Medical examination'!A749:J3084,8,0)</f>
        <v>No</v>
      </c>
      <c r="H750" s="47">
        <f>VLOOKUP(A750,'Updated Medical examination'!A749:J3084,9,0)</f>
        <v>1</v>
      </c>
      <c r="I750" s="47" t="str">
        <f>VLOOKUP(A750,'Updated Medical examination'!A749:J3084,10,0)</f>
        <v>No</v>
      </c>
      <c r="J750" s="47" t="str">
        <f>VLOOKUP(A750,'Updated Medical examination'!A749:J3084,3,0)</f>
        <v>Obesity</v>
      </c>
      <c r="K750" s="47" t="str">
        <f>VLOOKUP(A750,'Updated Medical examination'!A749:J3084,5,0)</f>
        <v>Normal</v>
      </c>
      <c r="L750" s="54">
        <v>30883</v>
      </c>
      <c r="M750" s="59">
        <v>13638.06</v>
      </c>
      <c r="N750" s="55" t="s">
        <v>12</v>
      </c>
      <c r="O750" s="55" t="s">
        <v>12</v>
      </c>
      <c r="P750" s="55" t="s">
        <v>249</v>
      </c>
      <c r="Q750" s="55">
        <v>38</v>
      </c>
    </row>
    <row r="751" spans="1:17" ht="16.5" thickBot="1" x14ac:dyDescent="0.3">
      <c r="A751" s="58" t="s">
        <v>1621</v>
      </c>
      <c r="B751" s="47" t="s">
        <v>2526</v>
      </c>
      <c r="C751" s="47">
        <f>VLOOKUP(A751,'Updated Medical examination'!A750:J3085,2,FALSE)</f>
        <v>35.909999999999997</v>
      </c>
      <c r="D751" s="47">
        <f>VLOOKUP(A751,'Updated Medical examination'!A750:J3085,4,0)</f>
        <v>6.72</v>
      </c>
      <c r="E751" s="47" t="str">
        <f>VLOOKUP(A751,'Updated Medical examination'!A750:J3085,6,0)</f>
        <v>Yes</v>
      </c>
      <c r="F751" s="47" t="str">
        <f>VLOOKUP(A751,'Updated Medical examination'!A750:J3085,7,0)</f>
        <v>No</v>
      </c>
      <c r="G751" s="47" t="str">
        <f>VLOOKUP(A751,'Updated Medical examination'!A750:J3085,8,0)</f>
        <v>No</v>
      </c>
      <c r="H751" s="47">
        <f>VLOOKUP(A751,'Updated Medical examination'!A750:J3085,9,0)</f>
        <v>2</v>
      </c>
      <c r="I751" s="47" t="str">
        <f>VLOOKUP(A751,'Updated Medical examination'!A750:J3085,10,0)</f>
        <v>No</v>
      </c>
      <c r="J751" s="47" t="str">
        <f>VLOOKUP(A751,'Updated Medical examination'!A750:J3085,3,0)</f>
        <v>Obesity</v>
      </c>
      <c r="K751" s="47" t="str">
        <f>VLOOKUP(A751,'Updated Medical examination'!A750:J3085,5,0)</f>
        <v>Above Diabetes</v>
      </c>
      <c r="L751" s="54">
        <v>22639</v>
      </c>
      <c r="M751" s="59">
        <v>13635.64</v>
      </c>
      <c r="N751" s="55" t="s">
        <v>12</v>
      </c>
      <c r="O751" s="55" t="s">
        <v>12</v>
      </c>
      <c r="P751" s="55" t="s">
        <v>247</v>
      </c>
      <c r="Q751" s="55">
        <v>61</v>
      </c>
    </row>
    <row r="752" spans="1:17" ht="16.5" thickBot="1" x14ac:dyDescent="0.3">
      <c r="A752" s="58" t="s">
        <v>1620</v>
      </c>
      <c r="B752" s="47" t="s">
        <v>2563</v>
      </c>
      <c r="C752" s="47">
        <f>VLOOKUP(A752,'Updated Medical examination'!A751:J3086,2,FALSE)</f>
        <v>36.65</v>
      </c>
      <c r="D752" s="47">
        <f>VLOOKUP(A752,'Updated Medical examination'!A751:J3086,4,0)</f>
        <v>5.01</v>
      </c>
      <c r="E752" s="47" t="str">
        <f>VLOOKUP(A752,'Updated Medical examination'!A751:J3086,6,0)</f>
        <v>Yes</v>
      </c>
      <c r="F752" s="47" t="str">
        <f>VLOOKUP(A752,'Updated Medical examination'!A751:J3086,7,0)</f>
        <v>No</v>
      </c>
      <c r="G752" s="47" t="str">
        <f>VLOOKUP(A752,'Updated Medical examination'!A751:J3086,8,0)</f>
        <v>Yes</v>
      </c>
      <c r="H752" s="47">
        <f>VLOOKUP(A752,'Updated Medical examination'!A751:J3086,9,0)</f>
        <v>1</v>
      </c>
      <c r="I752" s="47" t="str">
        <f>VLOOKUP(A752,'Updated Medical examination'!A751:J3086,10,0)</f>
        <v>No</v>
      </c>
      <c r="J752" s="47" t="str">
        <f>VLOOKUP(A752,'Updated Medical examination'!A751:J3086,3,0)</f>
        <v>Obesity</v>
      </c>
      <c r="K752" s="47" t="str">
        <f>VLOOKUP(A752,'Updated Medical examination'!A751:J3086,5,0)</f>
        <v>Normal</v>
      </c>
      <c r="L752" s="54">
        <v>25410</v>
      </c>
      <c r="M752" s="59">
        <v>13622.01</v>
      </c>
      <c r="N752" s="55" t="s">
        <v>12</v>
      </c>
      <c r="O752" s="55" t="s">
        <v>12</v>
      </c>
      <c r="P752" s="55" t="s">
        <v>23</v>
      </c>
      <c r="Q752" s="55">
        <v>53</v>
      </c>
    </row>
    <row r="753" spans="1:17" ht="16.5" thickBot="1" x14ac:dyDescent="0.3">
      <c r="A753" s="58" t="s">
        <v>1619</v>
      </c>
      <c r="B753" s="47" t="s">
        <v>3717</v>
      </c>
      <c r="C753" s="47">
        <f>VLOOKUP(A753,'Updated Medical examination'!A752:J3087,2,FALSE)</f>
        <v>22.04</v>
      </c>
      <c r="D753" s="47">
        <f>VLOOKUP(A753,'Updated Medical examination'!A752:J3087,4,0)</f>
        <v>10.9</v>
      </c>
      <c r="E753" s="47" t="str">
        <f>VLOOKUP(A753,'Updated Medical examination'!A752:J3087,6,0)</f>
        <v>Yes</v>
      </c>
      <c r="F753" s="47" t="str">
        <f>VLOOKUP(A753,'Updated Medical examination'!A752:J3087,7,0)</f>
        <v>No</v>
      </c>
      <c r="G753" s="47" t="str">
        <f>VLOOKUP(A753,'Updated Medical examination'!A752:J3087,8,0)</f>
        <v>No</v>
      </c>
      <c r="H753" s="47">
        <f>VLOOKUP(A753,'Updated Medical examination'!A752:J3087,9,0)</f>
        <v>2</v>
      </c>
      <c r="I753" s="47" t="str">
        <f>VLOOKUP(A753,'Updated Medical examination'!A752:J3087,10,0)</f>
        <v>No</v>
      </c>
      <c r="J753" s="47" t="str">
        <f>VLOOKUP(A753,'Updated Medical examination'!A752:J3087,3,0)</f>
        <v>Healthy Weight</v>
      </c>
      <c r="K753" s="47" t="str">
        <f>VLOOKUP(A753,'Updated Medical examination'!A752:J3087,5,0)</f>
        <v>Above Diabetes</v>
      </c>
      <c r="L753" s="54">
        <v>22603</v>
      </c>
      <c r="M753" s="59">
        <v>13616.36</v>
      </c>
      <c r="N753" s="55" t="s">
        <v>12</v>
      </c>
      <c r="O753" s="55" t="s">
        <v>12</v>
      </c>
      <c r="P753" s="55" t="s">
        <v>247</v>
      </c>
      <c r="Q753" s="55">
        <v>61</v>
      </c>
    </row>
    <row r="754" spans="1:17" ht="16.5" thickBot="1" x14ac:dyDescent="0.3">
      <c r="A754" s="58" t="s">
        <v>1618</v>
      </c>
      <c r="B754" s="47" t="s">
        <v>3719</v>
      </c>
      <c r="C754" s="47">
        <f>VLOOKUP(A754,'Updated Medical examination'!A753:J3088,2,FALSE)</f>
        <v>31.824999999999999</v>
      </c>
      <c r="D754" s="47">
        <f>VLOOKUP(A754,'Updated Medical examination'!A753:J3088,4,0)</f>
        <v>5.52</v>
      </c>
      <c r="E754" s="47" t="str">
        <f>VLOOKUP(A754,'Updated Medical examination'!A753:J3088,6,0)</f>
        <v>Yes</v>
      </c>
      <c r="F754" s="47" t="str">
        <f>VLOOKUP(A754,'Updated Medical examination'!A753:J3088,7,0)</f>
        <v>No</v>
      </c>
      <c r="G754" s="47" t="str">
        <f>VLOOKUP(A754,'Updated Medical examination'!A753:J3088,8,0)</f>
        <v>No</v>
      </c>
      <c r="H754" s="47">
        <f>VLOOKUP(A754,'Updated Medical examination'!A753:J3088,9,0)</f>
        <v>1</v>
      </c>
      <c r="I754" s="47" t="str">
        <f>VLOOKUP(A754,'Updated Medical examination'!A753:J3088,10,0)</f>
        <v>No</v>
      </c>
      <c r="J754" s="47" t="str">
        <f>VLOOKUP(A754,'Updated Medical examination'!A753:J3088,3,0)</f>
        <v>Obesity</v>
      </c>
      <c r="K754" s="47" t="str">
        <f>VLOOKUP(A754,'Updated Medical examination'!A753:J3088,5,0)</f>
        <v>Normal</v>
      </c>
      <c r="L754" s="54">
        <v>23630</v>
      </c>
      <c r="M754" s="59">
        <v>13607.37</v>
      </c>
      <c r="N754" s="55" t="s">
        <v>12</v>
      </c>
      <c r="O754" s="55" t="s">
        <v>16</v>
      </c>
      <c r="P754" s="55" t="s">
        <v>247</v>
      </c>
      <c r="Q754" s="55">
        <v>58</v>
      </c>
    </row>
    <row r="755" spans="1:17" ht="16.5" thickBot="1" x14ac:dyDescent="0.3">
      <c r="A755" s="58" t="s">
        <v>1617</v>
      </c>
      <c r="B755" s="47" t="s">
        <v>3721</v>
      </c>
      <c r="C755" s="47">
        <f>VLOOKUP(A755,'Updated Medical examination'!A754:J3089,2,FALSE)</f>
        <v>53.58</v>
      </c>
      <c r="D755" s="47">
        <f>VLOOKUP(A755,'Updated Medical examination'!A754:J3089,4,0)</f>
        <v>4.55</v>
      </c>
      <c r="E755" s="47" t="str">
        <f>VLOOKUP(A755,'Updated Medical examination'!A754:J3089,6,0)</f>
        <v>No</v>
      </c>
      <c r="F755" s="47" t="str">
        <f>VLOOKUP(A755,'Updated Medical examination'!A754:J3089,7,0)</f>
        <v>No</v>
      </c>
      <c r="G755" s="47" t="str">
        <f>VLOOKUP(A755,'Updated Medical examination'!A754:J3089,8,0)</f>
        <v>No</v>
      </c>
      <c r="H755" s="47">
        <f>VLOOKUP(A755,'Updated Medical examination'!A754:J3089,9,0)</f>
        <v>1</v>
      </c>
      <c r="I755" s="47" t="str">
        <f>VLOOKUP(A755,'Updated Medical examination'!A754:J3089,10,0)</f>
        <v>No</v>
      </c>
      <c r="J755" s="47" t="str">
        <f>VLOOKUP(A755,'Updated Medical examination'!A754:J3089,3,0)</f>
        <v>Obesity</v>
      </c>
      <c r="K755" s="47" t="str">
        <f>VLOOKUP(A755,'Updated Medical examination'!A754:J3089,5,0)</f>
        <v>Normal</v>
      </c>
      <c r="L755" s="54">
        <v>33830</v>
      </c>
      <c r="M755" s="59">
        <v>13588.17</v>
      </c>
      <c r="N755" s="55" t="s">
        <v>12</v>
      </c>
      <c r="O755" s="55" t="s">
        <v>16</v>
      </c>
      <c r="P755" s="55" t="s">
        <v>23</v>
      </c>
      <c r="Q755" s="55">
        <v>30</v>
      </c>
    </row>
    <row r="756" spans="1:17" ht="16.5" thickBot="1" x14ac:dyDescent="0.3">
      <c r="A756" s="58" t="s">
        <v>1616</v>
      </c>
      <c r="B756" s="47" t="s">
        <v>3723</v>
      </c>
      <c r="C756" s="47">
        <f>VLOOKUP(A756,'Updated Medical examination'!A755:J3090,2,FALSE)</f>
        <v>34.299999999999997</v>
      </c>
      <c r="D756" s="47">
        <f>VLOOKUP(A756,'Updated Medical examination'!A755:J3090,4,0)</f>
        <v>11.76</v>
      </c>
      <c r="E756" s="47" t="str">
        <f>VLOOKUP(A756,'Updated Medical examination'!A755:J3090,6,0)</f>
        <v>No</v>
      </c>
      <c r="F756" s="47" t="str">
        <f>VLOOKUP(A756,'Updated Medical examination'!A755:J3090,7,0)</f>
        <v>No</v>
      </c>
      <c r="G756" s="47" t="str">
        <f>VLOOKUP(A756,'Updated Medical examination'!A755:J3090,8,0)</f>
        <v>No</v>
      </c>
      <c r="H756" s="47">
        <f>VLOOKUP(A756,'Updated Medical examination'!A755:J3090,9,0)</f>
        <v>0</v>
      </c>
      <c r="I756" s="47" t="str">
        <f>VLOOKUP(A756,'Updated Medical examination'!A755:J3090,10,0)</f>
        <v>No</v>
      </c>
      <c r="J756" s="47" t="str">
        <f>VLOOKUP(A756,'Updated Medical examination'!A755:J3090,3,0)</f>
        <v>Obesity</v>
      </c>
      <c r="K756" s="47" t="str">
        <f>VLOOKUP(A756,'Updated Medical examination'!A755:J3090,5,0)</f>
        <v>Above Diabetes</v>
      </c>
      <c r="L756" s="54">
        <v>25034</v>
      </c>
      <c r="M756" s="59">
        <v>13566.04</v>
      </c>
      <c r="N756" s="55" t="s">
        <v>12</v>
      </c>
      <c r="O756" s="55" t="s">
        <v>12</v>
      </c>
      <c r="P756" s="55" t="s">
        <v>535</v>
      </c>
      <c r="Q756" s="55">
        <v>54</v>
      </c>
    </row>
    <row r="757" spans="1:17" ht="16.5" thickBot="1" x14ac:dyDescent="0.3">
      <c r="A757" s="58" t="s">
        <v>1615</v>
      </c>
      <c r="B757" s="47" t="s">
        <v>3725</v>
      </c>
      <c r="C757" s="47">
        <f>VLOOKUP(A757,'Updated Medical examination'!A756:J3091,2,FALSE)</f>
        <v>32.11</v>
      </c>
      <c r="D757" s="47">
        <f>VLOOKUP(A757,'Updated Medical examination'!A756:J3091,4,0)</f>
        <v>7.06</v>
      </c>
      <c r="E757" s="47" t="str">
        <f>VLOOKUP(A757,'Updated Medical examination'!A756:J3091,6,0)</f>
        <v>No</v>
      </c>
      <c r="F757" s="47" t="str">
        <f>VLOOKUP(A757,'Updated Medical examination'!A756:J3091,7,0)</f>
        <v>No</v>
      </c>
      <c r="G757" s="47" t="str">
        <f>VLOOKUP(A757,'Updated Medical examination'!A756:J3091,8,0)</f>
        <v>No</v>
      </c>
      <c r="H757" s="47">
        <f>VLOOKUP(A757,'Updated Medical examination'!A756:J3091,9,0)</f>
        <v>0</v>
      </c>
      <c r="I757" s="47" t="str">
        <f>VLOOKUP(A757,'Updated Medical examination'!A756:J3091,10,0)</f>
        <v>No</v>
      </c>
      <c r="J757" s="47" t="str">
        <f>VLOOKUP(A757,'Updated Medical examination'!A756:J3091,3,0)</f>
        <v>Obesity</v>
      </c>
      <c r="K757" s="47" t="str">
        <f>VLOOKUP(A757,'Updated Medical examination'!A756:J3091,5,0)</f>
        <v>Above Diabetes</v>
      </c>
      <c r="L757" s="54">
        <v>22108</v>
      </c>
      <c r="M757" s="59">
        <v>13555</v>
      </c>
      <c r="N757" s="55" t="s">
        <v>12</v>
      </c>
      <c r="O757" s="55" t="s">
        <v>12</v>
      </c>
      <c r="P757" s="55" t="s">
        <v>356</v>
      </c>
      <c r="Q757" s="55">
        <v>62</v>
      </c>
    </row>
    <row r="758" spans="1:17" ht="16.5" thickBot="1" x14ac:dyDescent="0.3">
      <c r="A758" s="58" t="s">
        <v>1614</v>
      </c>
      <c r="B758" s="47" t="s">
        <v>3727</v>
      </c>
      <c r="C758" s="47">
        <f>VLOOKUP(A758,'Updated Medical examination'!A757:J3092,2,FALSE)</f>
        <v>31.78</v>
      </c>
      <c r="D758" s="47">
        <f>VLOOKUP(A758,'Updated Medical examination'!A757:J3092,4,0)</f>
        <v>11.35</v>
      </c>
      <c r="E758" s="47" t="str">
        <f>VLOOKUP(A758,'Updated Medical examination'!A757:J3092,6,0)</f>
        <v>Yes</v>
      </c>
      <c r="F758" s="47" t="str">
        <f>VLOOKUP(A758,'Updated Medical examination'!A757:J3092,7,0)</f>
        <v>No</v>
      </c>
      <c r="G758" s="47" t="str">
        <f>VLOOKUP(A758,'Updated Medical examination'!A757:J3092,8,0)</f>
        <v>Yes</v>
      </c>
      <c r="H758" s="47">
        <f>VLOOKUP(A758,'Updated Medical examination'!A757:J3092,9,0)</f>
        <v>1</v>
      </c>
      <c r="I758" s="47" t="str">
        <f>VLOOKUP(A758,'Updated Medical examination'!A757:J3092,10,0)</f>
        <v>No</v>
      </c>
      <c r="J758" s="47" t="str">
        <f>VLOOKUP(A758,'Updated Medical examination'!A757:J3092,3,0)</f>
        <v>Obesity</v>
      </c>
      <c r="K758" s="47" t="str">
        <f>VLOOKUP(A758,'Updated Medical examination'!A757:J3092,5,0)</f>
        <v>Above Diabetes</v>
      </c>
      <c r="L758" s="54">
        <v>23298</v>
      </c>
      <c r="M758" s="59">
        <v>13511.28</v>
      </c>
      <c r="N758" s="55" t="s">
        <v>12</v>
      </c>
      <c r="O758" s="55" t="s">
        <v>16</v>
      </c>
      <c r="P758" s="55" t="s">
        <v>23</v>
      </c>
      <c r="Q758" s="55">
        <v>59</v>
      </c>
    </row>
    <row r="759" spans="1:17" ht="16.5" thickBot="1" x14ac:dyDescent="0.3">
      <c r="A759" s="58" t="s">
        <v>1613</v>
      </c>
      <c r="B759" s="47" t="s">
        <v>2735</v>
      </c>
      <c r="C759" s="47">
        <f>VLOOKUP(A759,'Updated Medical examination'!A758:J3093,2,FALSE)</f>
        <v>46.89</v>
      </c>
      <c r="D759" s="47">
        <f>VLOOKUP(A759,'Updated Medical examination'!A758:J3093,4,0)</f>
        <v>5.52</v>
      </c>
      <c r="E759" s="47" t="str">
        <f>VLOOKUP(A759,'Updated Medical examination'!A758:J3093,6,0)</f>
        <v>No</v>
      </c>
      <c r="F759" s="47" t="str">
        <f>VLOOKUP(A759,'Updated Medical examination'!A758:J3093,7,0)</f>
        <v>No</v>
      </c>
      <c r="G759" s="47" t="str">
        <f>VLOOKUP(A759,'Updated Medical examination'!A758:J3093,8,0)</f>
        <v>No</v>
      </c>
      <c r="H759" s="47">
        <f>VLOOKUP(A759,'Updated Medical examination'!A758:J3093,9,0)</f>
        <v>0</v>
      </c>
      <c r="I759" s="47" t="str">
        <f>VLOOKUP(A759,'Updated Medical examination'!A758:J3093,10,0)</f>
        <v>No</v>
      </c>
      <c r="J759" s="47" t="str">
        <f>VLOOKUP(A759,'Updated Medical examination'!A758:J3093,3,0)</f>
        <v>Obesity</v>
      </c>
      <c r="K759" s="47" t="str">
        <f>VLOOKUP(A759,'Updated Medical examination'!A758:J3093,5,0)</f>
        <v>Normal</v>
      </c>
      <c r="L759" s="54">
        <v>33115</v>
      </c>
      <c r="M759" s="59">
        <v>13480.83</v>
      </c>
      <c r="N759" s="55" t="s">
        <v>12</v>
      </c>
      <c r="O759" s="55" t="s">
        <v>11</v>
      </c>
      <c r="P759" s="55" t="s">
        <v>249</v>
      </c>
      <c r="Q759" s="55">
        <v>32</v>
      </c>
    </row>
    <row r="760" spans="1:17" ht="16.5" thickBot="1" x14ac:dyDescent="0.3">
      <c r="A760" s="58" t="s">
        <v>1612</v>
      </c>
      <c r="B760" s="47" t="s">
        <v>3730</v>
      </c>
      <c r="C760" s="47">
        <f>VLOOKUP(A760,'Updated Medical examination'!A759:J3094,2,FALSE)</f>
        <v>39.35</v>
      </c>
      <c r="D760" s="47">
        <f>VLOOKUP(A760,'Updated Medical examination'!A759:J3094,4,0)</f>
        <v>7.86</v>
      </c>
      <c r="E760" s="47" t="str">
        <f>VLOOKUP(A760,'Updated Medical examination'!A759:J3094,6,0)</f>
        <v>Yes</v>
      </c>
      <c r="F760" s="47" t="str">
        <f>VLOOKUP(A760,'Updated Medical examination'!A759:J3094,7,0)</f>
        <v>No</v>
      </c>
      <c r="G760" s="47" t="str">
        <f>VLOOKUP(A760,'Updated Medical examination'!A759:J3094,8,0)</f>
        <v>No</v>
      </c>
      <c r="H760" s="47">
        <f>VLOOKUP(A760,'Updated Medical examination'!A759:J3094,9,0)</f>
        <v>1</v>
      </c>
      <c r="I760" s="47" t="str">
        <f>VLOOKUP(A760,'Updated Medical examination'!A759:J3094,10,0)</f>
        <v>No</v>
      </c>
      <c r="J760" s="47" t="str">
        <f>VLOOKUP(A760,'Updated Medical examination'!A759:J3094,3,0)</f>
        <v>Obesity</v>
      </c>
      <c r="K760" s="47" t="str">
        <f>VLOOKUP(A760,'Updated Medical examination'!A759:J3094,5,0)</f>
        <v>Above Diabetes</v>
      </c>
      <c r="L760" s="54">
        <v>27613</v>
      </c>
      <c r="M760" s="59">
        <v>13472.19</v>
      </c>
      <c r="N760" s="55" t="s">
        <v>12</v>
      </c>
      <c r="O760" s="55" t="s">
        <v>11</v>
      </c>
      <c r="P760" s="55" t="s">
        <v>23</v>
      </c>
      <c r="Q760" s="55">
        <v>47</v>
      </c>
    </row>
    <row r="761" spans="1:17" ht="16.5" thickBot="1" x14ac:dyDescent="0.3">
      <c r="A761" s="58" t="s">
        <v>1611</v>
      </c>
      <c r="B761" s="47" t="s">
        <v>3732</v>
      </c>
      <c r="C761" s="47">
        <f>VLOOKUP(A761,'Updated Medical examination'!A760:J3095,2,FALSE)</f>
        <v>39.200000000000003</v>
      </c>
      <c r="D761" s="47">
        <f>VLOOKUP(A761,'Updated Medical examination'!A760:J3095,4,0)</f>
        <v>11.38</v>
      </c>
      <c r="E761" s="47" t="str">
        <f>VLOOKUP(A761,'Updated Medical examination'!A760:J3095,6,0)</f>
        <v>No</v>
      </c>
      <c r="F761" s="47" t="str">
        <f>VLOOKUP(A761,'Updated Medical examination'!A760:J3095,7,0)</f>
        <v>No</v>
      </c>
      <c r="G761" s="47" t="str">
        <f>VLOOKUP(A761,'Updated Medical examination'!A760:J3095,8,0)</f>
        <v>No</v>
      </c>
      <c r="H761" s="47">
        <f>VLOOKUP(A761,'Updated Medical examination'!A760:J3095,9,0)</f>
        <v>0</v>
      </c>
      <c r="I761" s="47" t="str">
        <f>VLOOKUP(A761,'Updated Medical examination'!A760:J3095,10,0)</f>
        <v>No</v>
      </c>
      <c r="J761" s="47" t="str">
        <f>VLOOKUP(A761,'Updated Medical examination'!A760:J3095,3,0)</f>
        <v>Obesity</v>
      </c>
      <c r="K761" s="47" t="str">
        <f>VLOOKUP(A761,'Updated Medical examination'!A760:J3095,5,0)</f>
        <v>Above Diabetes</v>
      </c>
      <c r="L761" s="54">
        <v>22121</v>
      </c>
      <c r="M761" s="59">
        <v>13470.86</v>
      </c>
      <c r="N761" s="55" t="s">
        <v>12</v>
      </c>
      <c r="O761" s="55" t="s">
        <v>12</v>
      </c>
      <c r="P761" s="55" t="s">
        <v>42</v>
      </c>
      <c r="Q761" s="55">
        <v>62</v>
      </c>
    </row>
    <row r="762" spans="1:17" ht="16.5" thickBot="1" x14ac:dyDescent="0.3">
      <c r="A762" s="58" t="s">
        <v>1610</v>
      </c>
      <c r="B762" s="47" t="s">
        <v>3286</v>
      </c>
      <c r="C762" s="47">
        <f>VLOOKUP(A762,'Updated Medical examination'!A761:J3096,2,FALSE)</f>
        <v>39.159999999999997</v>
      </c>
      <c r="D762" s="47">
        <f>VLOOKUP(A762,'Updated Medical examination'!A761:J3096,4,0)</f>
        <v>10.48</v>
      </c>
      <c r="E762" s="47" t="str">
        <f>VLOOKUP(A762,'Updated Medical examination'!A761:J3096,6,0)</f>
        <v>No</v>
      </c>
      <c r="F762" s="47" t="str">
        <f>VLOOKUP(A762,'Updated Medical examination'!A761:J3096,7,0)</f>
        <v>No</v>
      </c>
      <c r="G762" s="47" t="str">
        <f>VLOOKUP(A762,'Updated Medical examination'!A761:J3096,8,0)</f>
        <v>No</v>
      </c>
      <c r="H762" s="47">
        <f>VLOOKUP(A762,'Updated Medical examination'!A761:J3096,9,0)</f>
        <v>0</v>
      </c>
      <c r="I762" s="47" t="str">
        <f>VLOOKUP(A762,'Updated Medical examination'!A761:J3096,10,0)</f>
        <v>No</v>
      </c>
      <c r="J762" s="47" t="str">
        <f>VLOOKUP(A762,'Updated Medical examination'!A761:J3096,3,0)</f>
        <v>Obesity</v>
      </c>
      <c r="K762" s="47" t="str">
        <f>VLOOKUP(A762,'Updated Medical examination'!A761:J3096,5,0)</f>
        <v>Above Diabetes</v>
      </c>
      <c r="L762" s="54">
        <v>22125</v>
      </c>
      <c r="M762" s="59">
        <v>13470.8</v>
      </c>
      <c r="N762" s="55" t="s">
        <v>12</v>
      </c>
      <c r="O762" s="55" t="s">
        <v>11</v>
      </c>
      <c r="P762" s="55" t="s">
        <v>13</v>
      </c>
      <c r="Q762" s="55">
        <v>62</v>
      </c>
    </row>
    <row r="763" spans="1:17" ht="16.5" thickBot="1" x14ac:dyDescent="0.3">
      <c r="A763" s="58" t="s">
        <v>1609</v>
      </c>
      <c r="B763" s="47" t="s">
        <v>2889</v>
      </c>
      <c r="C763" s="47">
        <f>VLOOKUP(A763,'Updated Medical examination'!A762:J3097,2,FALSE)</f>
        <v>44.1</v>
      </c>
      <c r="D763" s="47">
        <f>VLOOKUP(A763,'Updated Medical examination'!A762:J3097,4,0)</f>
        <v>5.04</v>
      </c>
      <c r="E763" s="47" t="str">
        <f>VLOOKUP(A763,'Updated Medical examination'!A762:J3097,6,0)</f>
        <v>Yes</v>
      </c>
      <c r="F763" s="47" t="str">
        <f>VLOOKUP(A763,'Updated Medical examination'!A762:J3097,7,0)</f>
        <v>No</v>
      </c>
      <c r="G763" s="47" t="str">
        <f>VLOOKUP(A763,'Updated Medical examination'!A762:J3097,8,0)</f>
        <v>No</v>
      </c>
      <c r="H763" s="47">
        <f>VLOOKUP(A763,'Updated Medical examination'!A762:J3097,9,0)</f>
        <v>0</v>
      </c>
      <c r="I763" s="47" t="str">
        <f>VLOOKUP(A763,'Updated Medical examination'!A762:J3097,10,0)</f>
        <v>No</v>
      </c>
      <c r="J763" s="47" t="str">
        <f>VLOOKUP(A763,'Updated Medical examination'!A762:J3097,3,0)</f>
        <v>Obesity</v>
      </c>
      <c r="K763" s="47" t="str">
        <f>VLOOKUP(A763,'Updated Medical examination'!A762:J3097,5,0)</f>
        <v>Normal</v>
      </c>
      <c r="L763" s="54">
        <v>31278</v>
      </c>
      <c r="M763" s="59">
        <v>13465.8</v>
      </c>
      <c r="N763" s="55" t="s">
        <v>12</v>
      </c>
      <c r="O763" s="55" t="s">
        <v>16</v>
      </c>
      <c r="P763" s="55" t="s">
        <v>23</v>
      </c>
      <c r="Q763" s="55">
        <v>37</v>
      </c>
    </row>
    <row r="764" spans="1:17" ht="16.5" thickBot="1" x14ac:dyDescent="0.3">
      <c r="A764" s="58" t="s">
        <v>1608</v>
      </c>
      <c r="B764" s="47" t="s">
        <v>2466</v>
      </c>
      <c r="C764" s="47">
        <f>VLOOKUP(A764,'Updated Medical examination'!A763:J3098,2,FALSE)</f>
        <v>33.200000000000003</v>
      </c>
      <c r="D764" s="47">
        <f>VLOOKUP(A764,'Updated Medical examination'!A763:J3098,4,0)</f>
        <v>9.06</v>
      </c>
      <c r="E764" s="47" t="str">
        <f>VLOOKUP(A764,'Updated Medical examination'!A763:J3098,6,0)</f>
        <v>No</v>
      </c>
      <c r="F764" s="47" t="str">
        <f>VLOOKUP(A764,'Updated Medical examination'!A763:J3098,7,0)</f>
        <v>No</v>
      </c>
      <c r="G764" s="47" t="str">
        <f>VLOOKUP(A764,'Updated Medical examination'!A763:J3098,8,0)</f>
        <v>No</v>
      </c>
      <c r="H764" s="47">
        <f>VLOOKUP(A764,'Updated Medical examination'!A763:J3098,9,0)</f>
        <v>0</v>
      </c>
      <c r="I764" s="47" t="str">
        <f>VLOOKUP(A764,'Updated Medical examination'!A763:J3098,10,0)</f>
        <v>No</v>
      </c>
      <c r="J764" s="47" t="str">
        <f>VLOOKUP(A764,'Updated Medical examination'!A763:J3098,3,0)</f>
        <v>Obesity</v>
      </c>
      <c r="K764" s="47" t="str">
        <f>VLOOKUP(A764,'Updated Medical examination'!A763:J3098,5,0)</f>
        <v>Above Diabetes</v>
      </c>
      <c r="L764" s="54">
        <v>22266</v>
      </c>
      <c r="M764" s="59">
        <v>13462.52</v>
      </c>
      <c r="N764" s="55" t="s">
        <v>12</v>
      </c>
      <c r="O764" s="55" t="s">
        <v>11</v>
      </c>
      <c r="P764" s="55" t="s">
        <v>42</v>
      </c>
      <c r="Q764" s="55">
        <v>62</v>
      </c>
    </row>
    <row r="765" spans="1:17" ht="16.5" thickBot="1" x14ac:dyDescent="0.3">
      <c r="A765" s="58" t="s">
        <v>1607</v>
      </c>
      <c r="B765" s="47" t="s">
        <v>3737</v>
      </c>
      <c r="C765" s="47">
        <f>VLOOKUP(A765,'Updated Medical examination'!A764:J3099,2,FALSE)</f>
        <v>29.92</v>
      </c>
      <c r="D765" s="47">
        <f>VLOOKUP(A765,'Updated Medical examination'!A764:J3099,4,0)</f>
        <v>11.07</v>
      </c>
      <c r="E765" s="47" t="str">
        <f>VLOOKUP(A765,'Updated Medical examination'!A764:J3099,6,0)</f>
        <v>No</v>
      </c>
      <c r="F765" s="47" t="str">
        <f>VLOOKUP(A765,'Updated Medical examination'!A764:J3099,7,0)</f>
        <v>No</v>
      </c>
      <c r="G765" s="47" t="str">
        <f>VLOOKUP(A765,'Updated Medical examination'!A764:J3099,8,0)</f>
        <v>No</v>
      </c>
      <c r="H765" s="47">
        <f>VLOOKUP(A765,'Updated Medical examination'!A764:J3099,9,0)</f>
        <v>0</v>
      </c>
      <c r="I765" s="47" t="str">
        <f>VLOOKUP(A765,'Updated Medical examination'!A764:J3099,10,0)</f>
        <v>No</v>
      </c>
      <c r="J765" s="47" t="str">
        <f>VLOOKUP(A765,'Updated Medical examination'!A764:J3099,3,0)</f>
        <v>Obesity</v>
      </c>
      <c r="K765" s="47" t="str">
        <f>VLOOKUP(A765,'Updated Medical examination'!A764:J3099,5,0)</f>
        <v>Above Diabetes</v>
      </c>
      <c r="L765" s="54">
        <v>22108</v>
      </c>
      <c r="M765" s="59">
        <v>13457.96</v>
      </c>
      <c r="N765" s="55" t="s">
        <v>12</v>
      </c>
      <c r="O765" s="55" t="s">
        <v>16</v>
      </c>
      <c r="P765" s="55" t="s">
        <v>13</v>
      </c>
      <c r="Q765" s="55">
        <v>62</v>
      </c>
    </row>
    <row r="766" spans="1:17" ht="16.5" thickBot="1" x14ac:dyDescent="0.3">
      <c r="A766" s="58" t="s">
        <v>1606</v>
      </c>
      <c r="B766" s="47" t="s">
        <v>3739</v>
      </c>
      <c r="C766" s="47">
        <f>VLOOKUP(A766,'Updated Medical examination'!A765:J3100,2,FALSE)</f>
        <v>25</v>
      </c>
      <c r="D766" s="47">
        <f>VLOOKUP(A766,'Updated Medical examination'!A765:J3100,4,0)</f>
        <v>10.45</v>
      </c>
      <c r="E766" s="47" t="str">
        <f>VLOOKUP(A766,'Updated Medical examination'!A765:J3100,6,0)</f>
        <v>No</v>
      </c>
      <c r="F766" s="47" t="str">
        <f>VLOOKUP(A766,'Updated Medical examination'!A765:J3100,7,0)</f>
        <v>No</v>
      </c>
      <c r="G766" s="47" t="str">
        <f>VLOOKUP(A766,'Updated Medical examination'!A765:J3100,8,0)</f>
        <v>No</v>
      </c>
      <c r="H766" s="47">
        <f>VLOOKUP(A766,'Updated Medical examination'!A765:J3100,9,0)</f>
        <v>0</v>
      </c>
      <c r="I766" s="47" t="str">
        <f>VLOOKUP(A766,'Updated Medical examination'!A765:J3100,10,0)</f>
        <v>No</v>
      </c>
      <c r="J766" s="47" t="str">
        <f>VLOOKUP(A766,'Updated Medical examination'!A765:J3100,3,0)</f>
        <v>Over Weight</v>
      </c>
      <c r="K766" s="47" t="str">
        <f>VLOOKUP(A766,'Updated Medical examination'!A765:J3100,5,0)</f>
        <v>Above Diabetes</v>
      </c>
      <c r="L766" s="54">
        <v>22141</v>
      </c>
      <c r="M766" s="59">
        <v>13451.12</v>
      </c>
      <c r="N766" s="55" t="s">
        <v>12</v>
      </c>
      <c r="O766" s="55" t="s">
        <v>16</v>
      </c>
      <c r="P766" s="55" t="s">
        <v>42</v>
      </c>
      <c r="Q766" s="55">
        <v>62</v>
      </c>
    </row>
    <row r="767" spans="1:17" ht="16.5" thickBot="1" x14ac:dyDescent="0.3">
      <c r="A767" s="58" t="s">
        <v>1605</v>
      </c>
      <c r="B767" s="47" t="s">
        <v>3741</v>
      </c>
      <c r="C767" s="47">
        <f>VLOOKUP(A767,'Updated Medical examination'!A766:J3101,2,FALSE)</f>
        <v>38.869999999999997</v>
      </c>
      <c r="D767" s="47">
        <f>VLOOKUP(A767,'Updated Medical examination'!A766:J3101,4,0)</f>
        <v>8.6300000000000008</v>
      </c>
      <c r="E767" s="47" t="str">
        <f>VLOOKUP(A767,'Updated Medical examination'!A766:J3101,6,0)</f>
        <v>Yes</v>
      </c>
      <c r="F767" s="47" t="str">
        <f>VLOOKUP(A767,'Updated Medical examination'!A766:J3101,7,0)</f>
        <v>No</v>
      </c>
      <c r="G767" s="47" t="str">
        <f>VLOOKUP(A767,'Updated Medical examination'!A766:J3101,8,0)</f>
        <v>No</v>
      </c>
      <c r="H767" s="47">
        <f>VLOOKUP(A767,'Updated Medical examination'!A766:J3101,9,0)</f>
        <v>1</v>
      </c>
      <c r="I767" s="47" t="str">
        <f>VLOOKUP(A767,'Updated Medical examination'!A766:J3101,10,0)</f>
        <v>No</v>
      </c>
      <c r="J767" s="47" t="str">
        <f>VLOOKUP(A767,'Updated Medical examination'!A766:J3101,3,0)</f>
        <v>Obesity</v>
      </c>
      <c r="K767" s="47" t="str">
        <f>VLOOKUP(A767,'Updated Medical examination'!A766:J3101,5,0)</f>
        <v>Above Diabetes</v>
      </c>
      <c r="L767" s="54">
        <v>27574</v>
      </c>
      <c r="M767" s="59">
        <v>13440.7</v>
      </c>
      <c r="N767" s="55" t="s">
        <v>12</v>
      </c>
      <c r="O767" s="55" t="s">
        <v>11</v>
      </c>
      <c r="P767" s="55" t="s">
        <v>23</v>
      </c>
      <c r="Q767" s="55">
        <v>47</v>
      </c>
    </row>
    <row r="768" spans="1:17" ht="16.5" thickBot="1" x14ac:dyDescent="0.3">
      <c r="A768" s="58" t="s">
        <v>1604</v>
      </c>
      <c r="B768" s="47" t="s">
        <v>3743</v>
      </c>
      <c r="C768" s="47">
        <f>VLOOKUP(A768,'Updated Medical examination'!A767:J3102,2,FALSE)</f>
        <v>32.299999999999997</v>
      </c>
      <c r="D768" s="47">
        <f>VLOOKUP(A768,'Updated Medical examination'!A767:J3102,4,0)</f>
        <v>5.28</v>
      </c>
      <c r="E768" s="47" t="str">
        <f>VLOOKUP(A768,'Updated Medical examination'!A767:J3102,6,0)</f>
        <v>Yes</v>
      </c>
      <c r="F768" s="47" t="str">
        <f>VLOOKUP(A768,'Updated Medical examination'!A767:J3102,7,0)</f>
        <v>No</v>
      </c>
      <c r="G768" s="47" t="str">
        <f>VLOOKUP(A768,'Updated Medical examination'!A767:J3102,8,0)</f>
        <v>No</v>
      </c>
      <c r="H768" s="47">
        <f>VLOOKUP(A768,'Updated Medical examination'!A767:J3102,9,0)</f>
        <v>2</v>
      </c>
      <c r="I768" s="47" t="str">
        <f>VLOOKUP(A768,'Updated Medical examination'!A767:J3102,10,0)</f>
        <v>No</v>
      </c>
      <c r="J768" s="47" t="str">
        <f>VLOOKUP(A768,'Updated Medical examination'!A767:J3102,3,0)</f>
        <v>Obesity</v>
      </c>
      <c r="K768" s="47" t="str">
        <f>VLOOKUP(A768,'Updated Medical examination'!A767:J3102,5,0)</f>
        <v>Normal</v>
      </c>
      <c r="L768" s="54">
        <v>24425</v>
      </c>
      <c r="M768" s="59">
        <v>13430.27</v>
      </c>
      <c r="N768" s="55" t="s">
        <v>12</v>
      </c>
      <c r="O768" s="55" t="s">
        <v>12</v>
      </c>
      <c r="P768" s="55" t="s">
        <v>247</v>
      </c>
      <c r="Q768" s="55">
        <v>56</v>
      </c>
    </row>
    <row r="769" spans="1:17" ht="16.5" thickBot="1" x14ac:dyDescent="0.3">
      <c r="A769" s="58" t="s">
        <v>1603</v>
      </c>
      <c r="B769" s="47" t="s">
        <v>3745</v>
      </c>
      <c r="C769" s="47">
        <f>VLOOKUP(A769,'Updated Medical examination'!A768:J3103,2,FALSE)</f>
        <v>31.16</v>
      </c>
      <c r="D769" s="47">
        <f>VLOOKUP(A769,'Updated Medical examination'!A768:J3103,4,0)</f>
        <v>7.49</v>
      </c>
      <c r="E769" s="47" t="str">
        <f>VLOOKUP(A769,'Updated Medical examination'!A768:J3103,6,0)</f>
        <v>Yes</v>
      </c>
      <c r="F769" s="47" t="str">
        <f>VLOOKUP(A769,'Updated Medical examination'!A768:J3103,7,0)</f>
        <v>No</v>
      </c>
      <c r="G769" s="47" t="str">
        <f>VLOOKUP(A769,'Updated Medical examination'!A768:J3103,8,0)</f>
        <v>No</v>
      </c>
      <c r="H769" s="47">
        <f>VLOOKUP(A769,'Updated Medical examination'!A768:J3103,9,0)</f>
        <v>2</v>
      </c>
      <c r="I769" s="47" t="str">
        <f>VLOOKUP(A769,'Updated Medical examination'!A768:J3103,10,0)</f>
        <v>No</v>
      </c>
      <c r="J769" s="47" t="str">
        <f>VLOOKUP(A769,'Updated Medical examination'!A768:J3103,3,0)</f>
        <v>Obesity</v>
      </c>
      <c r="K769" s="47" t="str">
        <f>VLOOKUP(A769,'Updated Medical examination'!A768:J3103,5,0)</f>
        <v>Above Diabetes</v>
      </c>
      <c r="L769" s="54">
        <v>22588</v>
      </c>
      <c r="M769" s="59">
        <v>13429.04</v>
      </c>
      <c r="N769" s="55" t="s">
        <v>12</v>
      </c>
      <c r="O769" s="55" t="s">
        <v>12</v>
      </c>
      <c r="P769" s="55" t="s">
        <v>23</v>
      </c>
      <c r="Q769" s="55">
        <v>61</v>
      </c>
    </row>
    <row r="770" spans="1:17" ht="16.5" thickBot="1" x14ac:dyDescent="0.3">
      <c r="A770" s="58" t="s">
        <v>1602</v>
      </c>
      <c r="B770" s="47" t="s">
        <v>2967</v>
      </c>
      <c r="C770" s="47">
        <f>VLOOKUP(A770,'Updated Medical examination'!A769:J3104,2,FALSE)</f>
        <v>54.59</v>
      </c>
      <c r="D770" s="47">
        <f>VLOOKUP(A770,'Updated Medical examination'!A769:J3104,4,0)</f>
        <v>4.2699999999999996</v>
      </c>
      <c r="E770" s="47" t="str">
        <f>VLOOKUP(A770,'Updated Medical examination'!A769:J3104,6,0)</f>
        <v>No</v>
      </c>
      <c r="F770" s="47" t="str">
        <f>VLOOKUP(A770,'Updated Medical examination'!A769:J3104,7,0)</f>
        <v>No</v>
      </c>
      <c r="G770" s="47" t="str">
        <f>VLOOKUP(A770,'Updated Medical examination'!A769:J3104,8,0)</f>
        <v>No</v>
      </c>
      <c r="H770" s="47">
        <f>VLOOKUP(A770,'Updated Medical examination'!A769:J3104,9,0)</f>
        <v>0</v>
      </c>
      <c r="I770" s="47" t="str">
        <f>VLOOKUP(A770,'Updated Medical examination'!A769:J3104,10,0)</f>
        <v>No</v>
      </c>
      <c r="J770" s="47" t="str">
        <f>VLOOKUP(A770,'Updated Medical examination'!A769:J3104,3,0)</f>
        <v>Obesity</v>
      </c>
      <c r="K770" s="47" t="str">
        <f>VLOOKUP(A770,'Updated Medical examination'!A769:J3104,5,0)</f>
        <v>Normal</v>
      </c>
      <c r="L770" s="54">
        <v>34502</v>
      </c>
      <c r="M770" s="59">
        <v>13417.05</v>
      </c>
      <c r="N770" s="55" t="s">
        <v>12</v>
      </c>
      <c r="O770" s="55" t="s">
        <v>12</v>
      </c>
      <c r="P770" s="55" t="s">
        <v>23</v>
      </c>
      <c r="Q770" s="55">
        <v>28</v>
      </c>
    </row>
    <row r="771" spans="1:17" ht="16.5" thickBot="1" x14ac:dyDescent="0.3">
      <c r="A771" s="58" t="s">
        <v>1601</v>
      </c>
      <c r="B771" s="47" t="s">
        <v>3748</v>
      </c>
      <c r="C771" s="47">
        <f>VLOOKUP(A771,'Updated Medical examination'!A770:J3105,2,FALSE)</f>
        <v>21.09</v>
      </c>
      <c r="D771" s="47">
        <f>VLOOKUP(A771,'Updated Medical examination'!A770:J3105,4,0)</f>
        <v>9.2200000000000006</v>
      </c>
      <c r="E771" s="47" t="str">
        <f>VLOOKUP(A771,'Updated Medical examination'!A770:J3105,6,0)</f>
        <v>Yes</v>
      </c>
      <c r="F771" s="47" t="str">
        <f>VLOOKUP(A771,'Updated Medical examination'!A770:J3105,7,0)</f>
        <v>No</v>
      </c>
      <c r="G771" s="47" t="str">
        <f>VLOOKUP(A771,'Updated Medical examination'!A770:J3105,8,0)</f>
        <v>No</v>
      </c>
      <c r="H771" s="47">
        <f>VLOOKUP(A771,'Updated Medical examination'!A770:J3105,9,0)</f>
        <v>2</v>
      </c>
      <c r="I771" s="47" t="str">
        <f>VLOOKUP(A771,'Updated Medical examination'!A770:J3105,10,0)</f>
        <v>No</v>
      </c>
      <c r="J771" s="47" t="str">
        <f>VLOOKUP(A771,'Updated Medical examination'!A770:J3105,3,0)</f>
        <v>Healthy Weight</v>
      </c>
      <c r="K771" s="47" t="str">
        <f>VLOOKUP(A771,'Updated Medical examination'!A770:J3105,5,0)</f>
        <v>Above Diabetes</v>
      </c>
      <c r="L771" s="54">
        <v>22484</v>
      </c>
      <c r="M771" s="59">
        <v>13415.04</v>
      </c>
      <c r="N771" s="55" t="s">
        <v>12</v>
      </c>
      <c r="O771" s="55" t="s">
        <v>11</v>
      </c>
      <c r="P771" s="55" t="s">
        <v>23</v>
      </c>
      <c r="Q771" s="55">
        <v>61</v>
      </c>
    </row>
    <row r="772" spans="1:17" ht="16.5" thickBot="1" x14ac:dyDescent="0.3">
      <c r="A772" s="58" t="s">
        <v>1600</v>
      </c>
      <c r="B772" s="47" t="s">
        <v>2403</v>
      </c>
      <c r="C772" s="47">
        <f>VLOOKUP(A772,'Updated Medical examination'!A771:J3106,2,FALSE)</f>
        <v>52.41</v>
      </c>
      <c r="D772" s="47">
        <f>VLOOKUP(A772,'Updated Medical examination'!A771:J3106,4,0)</f>
        <v>5.99</v>
      </c>
      <c r="E772" s="47" t="str">
        <f>VLOOKUP(A772,'Updated Medical examination'!A771:J3106,6,0)</f>
        <v>No</v>
      </c>
      <c r="F772" s="47" t="str">
        <f>VLOOKUP(A772,'Updated Medical examination'!A771:J3106,7,0)</f>
        <v>No</v>
      </c>
      <c r="G772" s="47" t="str">
        <f>VLOOKUP(A772,'Updated Medical examination'!A771:J3106,8,0)</f>
        <v>No</v>
      </c>
      <c r="H772" s="47">
        <f>VLOOKUP(A772,'Updated Medical examination'!A771:J3106,9,0)</f>
        <v>1</v>
      </c>
      <c r="I772" s="47" t="str">
        <f>VLOOKUP(A772,'Updated Medical examination'!A771:J3106,10,0)</f>
        <v>No</v>
      </c>
      <c r="J772" s="47" t="str">
        <f>VLOOKUP(A772,'Updated Medical examination'!A771:J3106,3,0)</f>
        <v>Obesity</v>
      </c>
      <c r="K772" s="47" t="str">
        <f>VLOOKUP(A772,'Updated Medical examination'!A771:J3106,5,0)</f>
        <v>Prediabetes</v>
      </c>
      <c r="L772" s="54">
        <v>33957</v>
      </c>
      <c r="M772" s="59">
        <v>13412.97</v>
      </c>
      <c r="N772" s="55" t="s">
        <v>12</v>
      </c>
      <c r="O772" s="55" t="s">
        <v>12</v>
      </c>
      <c r="P772" s="55" t="s">
        <v>249</v>
      </c>
      <c r="Q772" s="55">
        <v>30</v>
      </c>
    </row>
    <row r="773" spans="1:17" ht="16.5" thickBot="1" x14ac:dyDescent="0.3">
      <c r="A773" s="58" t="s">
        <v>1599</v>
      </c>
      <c r="B773" s="47" t="s">
        <v>2696</v>
      </c>
      <c r="C773" s="47">
        <f>VLOOKUP(A773,'Updated Medical examination'!A772:J3107,2,FALSE)</f>
        <v>41.47</v>
      </c>
      <c r="D773" s="47">
        <f>VLOOKUP(A773,'Updated Medical examination'!A772:J3107,4,0)</f>
        <v>5.86</v>
      </c>
      <c r="E773" s="47" t="str">
        <f>VLOOKUP(A773,'Updated Medical examination'!A772:J3107,6,0)</f>
        <v>Yes</v>
      </c>
      <c r="F773" s="47" t="str">
        <f>VLOOKUP(A773,'Updated Medical examination'!A772:J3107,7,0)</f>
        <v>No</v>
      </c>
      <c r="G773" s="47" t="str">
        <f>VLOOKUP(A773,'Updated Medical examination'!A772:J3107,8,0)</f>
        <v>No</v>
      </c>
      <c r="H773" s="47">
        <f>VLOOKUP(A773,'Updated Medical examination'!A772:J3107,9,0)</f>
        <v>2</v>
      </c>
      <c r="I773" s="47" t="str">
        <f>VLOOKUP(A773,'Updated Medical examination'!A772:J3107,10,0)</f>
        <v>No</v>
      </c>
      <c r="J773" s="47" t="str">
        <f>VLOOKUP(A773,'Updated Medical examination'!A772:J3107,3,0)</f>
        <v>Obesity</v>
      </c>
      <c r="K773" s="47" t="str">
        <f>VLOOKUP(A773,'Updated Medical examination'!A772:J3107,5,0)</f>
        <v>Prediabetes</v>
      </c>
      <c r="L773" s="54">
        <v>21904</v>
      </c>
      <c r="M773" s="59">
        <v>13405.39</v>
      </c>
      <c r="N773" s="55" t="s">
        <v>12</v>
      </c>
      <c r="O773" s="55" t="s">
        <v>12</v>
      </c>
      <c r="P773" s="55" t="s">
        <v>13</v>
      </c>
      <c r="Q773" s="55">
        <v>63</v>
      </c>
    </row>
    <row r="774" spans="1:17" ht="16.5" thickBot="1" x14ac:dyDescent="0.3">
      <c r="A774" s="58" t="s">
        <v>1598</v>
      </c>
      <c r="B774" s="47" t="s">
        <v>2715</v>
      </c>
      <c r="C774" s="47">
        <f>VLOOKUP(A774,'Updated Medical examination'!A773:J3108,2,FALSE)</f>
        <v>33.1</v>
      </c>
      <c r="D774" s="47">
        <f>VLOOKUP(A774,'Updated Medical examination'!A773:J3108,4,0)</f>
        <v>5.19</v>
      </c>
      <c r="E774" s="47" t="str">
        <f>VLOOKUP(A774,'Updated Medical examination'!A773:J3108,6,0)</f>
        <v>Yes</v>
      </c>
      <c r="F774" s="47" t="str">
        <f>VLOOKUP(A774,'Updated Medical examination'!A773:J3108,7,0)</f>
        <v>No</v>
      </c>
      <c r="G774" s="47" t="str">
        <f>VLOOKUP(A774,'Updated Medical examination'!A773:J3108,8,0)</f>
        <v>No</v>
      </c>
      <c r="H774" s="47">
        <f>VLOOKUP(A774,'Updated Medical examination'!A773:J3108,9,0)</f>
        <v>2</v>
      </c>
      <c r="I774" s="47" t="str">
        <f>VLOOKUP(A774,'Updated Medical examination'!A773:J3108,10,0)</f>
        <v>No</v>
      </c>
      <c r="J774" s="47" t="str">
        <f>VLOOKUP(A774,'Updated Medical examination'!A773:J3108,3,0)</f>
        <v>Obesity</v>
      </c>
      <c r="K774" s="47" t="str">
        <f>VLOOKUP(A774,'Updated Medical examination'!A773:J3108,5,0)</f>
        <v>Normal</v>
      </c>
      <c r="L774" s="54">
        <v>21879</v>
      </c>
      <c r="M774" s="59">
        <v>13393.76</v>
      </c>
      <c r="N774" s="55" t="s">
        <v>12</v>
      </c>
      <c r="O774" s="55" t="s">
        <v>16</v>
      </c>
      <c r="P774" s="55" t="s">
        <v>42</v>
      </c>
      <c r="Q774" s="55">
        <v>63</v>
      </c>
    </row>
    <row r="775" spans="1:17" ht="16.5" thickBot="1" x14ac:dyDescent="0.3">
      <c r="A775" s="58" t="s">
        <v>1597</v>
      </c>
      <c r="B775" s="47" t="s">
        <v>2827</v>
      </c>
      <c r="C775" s="47">
        <f>VLOOKUP(A775,'Updated Medical examination'!A774:J3109,2,FALSE)</f>
        <v>30.8</v>
      </c>
      <c r="D775" s="47">
        <f>VLOOKUP(A775,'Updated Medical examination'!A774:J3109,4,0)</f>
        <v>4.37</v>
      </c>
      <c r="E775" s="47" t="str">
        <f>VLOOKUP(A775,'Updated Medical examination'!A774:J3109,6,0)</f>
        <v>Yes</v>
      </c>
      <c r="F775" s="47" t="str">
        <f>VLOOKUP(A775,'Updated Medical examination'!A774:J3109,7,0)</f>
        <v>No</v>
      </c>
      <c r="G775" s="47" t="str">
        <f>VLOOKUP(A775,'Updated Medical examination'!A774:J3109,8,0)</f>
        <v>No</v>
      </c>
      <c r="H775" s="47">
        <f>VLOOKUP(A775,'Updated Medical examination'!A774:J3109,9,0)</f>
        <v>2</v>
      </c>
      <c r="I775" s="47" t="str">
        <f>VLOOKUP(A775,'Updated Medical examination'!A774:J3109,10,0)</f>
        <v>No</v>
      </c>
      <c r="J775" s="47" t="str">
        <f>VLOOKUP(A775,'Updated Medical examination'!A774:J3109,3,0)</f>
        <v>Obesity</v>
      </c>
      <c r="K775" s="47" t="str">
        <f>VLOOKUP(A775,'Updated Medical examination'!A774:J3109,5,0)</f>
        <v>Normal</v>
      </c>
      <c r="L775" s="54">
        <v>21893</v>
      </c>
      <c r="M775" s="59">
        <v>13390.56</v>
      </c>
      <c r="N775" s="55" t="s">
        <v>12</v>
      </c>
      <c r="O775" s="55" t="s">
        <v>12</v>
      </c>
      <c r="P775" s="55" t="s">
        <v>42</v>
      </c>
      <c r="Q775" s="55">
        <v>63</v>
      </c>
    </row>
    <row r="776" spans="1:17" ht="16.5" thickBot="1" x14ac:dyDescent="0.3">
      <c r="A776" s="58" t="s">
        <v>1596</v>
      </c>
      <c r="B776" s="47" t="s">
        <v>3754</v>
      </c>
      <c r="C776" s="47">
        <f>VLOOKUP(A776,'Updated Medical examination'!A775:J3110,2,FALSE)</f>
        <v>42.06</v>
      </c>
      <c r="D776" s="47">
        <f>VLOOKUP(A776,'Updated Medical examination'!A775:J3110,4,0)</f>
        <v>5.32</v>
      </c>
      <c r="E776" s="47" t="str">
        <f>VLOOKUP(A776,'Updated Medical examination'!A775:J3110,6,0)</f>
        <v>No</v>
      </c>
      <c r="F776" s="47" t="str">
        <f>VLOOKUP(A776,'Updated Medical examination'!A775:J3110,7,0)</f>
        <v>No</v>
      </c>
      <c r="G776" s="47" t="str">
        <f>VLOOKUP(A776,'Updated Medical examination'!A775:J3110,8,0)</f>
        <v>No</v>
      </c>
      <c r="H776" s="47">
        <f>VLOOKUP(A776,'Updated Medical examination'!A775:J3110,9,0)</f>
        <v>1</v>
      </c>
      <c r="I776" s="47" t="str">
        <f>VLOOKUP(A776,'Updated Medical examination'!A775:J3110,10,0)</f>
        <v>No</v>
      </c>
      <c r="J776" s="47" t="str">
        <f>VLOOKUP(A776,'Updated Medical examination'!A775:J3110,3,0)</f>
        <v>Obesity</v>
      </c>
      <c r="K776" s="47" t="str">
        <f>VLOOKUP(A776,'Updated Medical examination'!A775:J3110,5,0)</f>
        <v>Normal</v>
      </c>
      <c r="L776" s="54">
        <v>30839</v>
      </c>
      <c r="M776" s="59">
        <v>13383.67</v>
      </c>
      <c r="N776" s="55" t="s">
        <v>12</v>
      </c>
      <c r="O776" s="55" t="s">
        <v>11</v>
      </c>
      <c r="P776" s="55" t="s">
        <v>249</v>
      </c>
      <c r="Q776" s="55">
        <v>39</v>
      </c>
    </row>
    <row r="777" spans="1:17" ht="16.5" thickBot="1" x14ac:dyDescent="0.3">
      <c r="A777" s="58" t="s">
        <v>1595</v>
      </c>
      <c r="B777" s="47" t="s">
        <v>3756</v>
      </c>
      <c r="C777" s="47">
        <f>VLOOKUP(A777,'Updated Medical examination'!A776:J3111,2,FALSE)</f>
        <v>39.270000000000003</v>
      </c>
      <c r="D777" s="47">
        <f>VLOOKUP(A777,'Updated Medical examination'!A776:J3111,4,0)</f>
        <v>5.64</v>
      </c>
      <c r="E777" s="47" t="str">
        <f>VLOOKUP(A777,'Updated Medical examination'!A776:J3111,6,0)</f>
        <v>No</v>
      </c>
      <c r="F777" s="47" t="str">
        <f>VLOOKUP(A777,'Updated Medical examination'!A776:J3111,7,0)</f>
        <v>No</v>
      </c>
      <c r="G777" s="47" t="str">
        <f>VLOOKUP(A777,'Updated Medical examination'!A776:J3111,8,0)</f>
        <v>Yes</v>
      </c>
      <c r="H777" s="47">
        <f>VLOOKUP(A777,'Updated Medical examination'!A776:J3111,9,0)</f>
        <v>1</v>
      </c>
      <c r="I777" s="47" t="str">
        <f>VLOOKUP(A777,'Updated Medical examination'!A776:J3111,10,0)</f>
        <v>No</v>
      </c>
      <c r="J777" s="47" t="str">
        <f>VLOOKUP(A777,'Updated Medical examination'!A776:J3111,3,0)</f>
        <v>Obesity</v>
      </c>
      <c r="K777" s="47" t="str">
        <f>VLOOKUP(A777,'Updated Medical examination'!A776:J3111,5,0)</f>
        <v>Normal</v>
      </c>
      <c r="L777" s="54">
        <v>29128</v>
      </c>
      <c r="M777" s="59">
        <v>13377.41</v>
      </c>
      <c r="N777" s="55" t="s">
        <v>12</v>
      </c>
      <c r="O777" s="55" t="s">
        <v>12</v>
      </c>
      <c r="P777" s="55" t="s">
        <v>535</v>
      </c>
      <c r="Q777" s="55">
        <v>43</v>
      </c>
    </row>
    <row r="778" spans="1:17" ht="16.5" thickBot="1" x14ac:dyDescent="0.3">
      <c r="A778" s="58" t="s">
        <v>1594</v>
      </c>
      <c r="B778" s="47" t="s">
        <v>3757</v>
      </c>
      <c r="C778" s="47">
        <f>VLOOKUP(A778,'Updated Medical examination'!A777:J3112,2,FALSE)</f>
        <v>30.71</v>
      </c>
      <c r="D778" s="47">
        <f>VLOOKUP(A778,'Updated Medical examination'!A777:J3112,4,0)</f>
        <v>5.59</v>
      </c>
      <c r="E778" s="47" t="str">
        <f>VLOOKUP(A778,'Updated Medical examination'!A777:J3112,6,0)</f>
        <v>Yes</v>
      </c>
      <c r="F778" s="47" t="str">
        <f>VLOOKUP(A778,'Updated Medical examination'!A777:J3112,7,0)</f>
        <v>No</v>
      </c>
      <c r="G778" s="47" t="str">
        <f>VLOOKUP(A778,'Updated Medical examination'!A777:J3112,8,0)</f>
        <v>No</v>
      </c>
      <c r="H778" s="47">
        <f>VLOOKUP(A778,'Updated Medical examination'!A777:J3112,9,0)</f>
        <v>1</v>
      </c>
      <c r="I778" s="47" t="str">
        <f>VLOOKUP(A778,'Updated Medical examination'!A777:J3112,10,0)</f>
        <v>No</v>
      </c>
      <c r="J778" s="47" t="str">
        <f>VLOOKUP(A778,'Updated Medical examination'!A777:J3112,3,0)</f>
        <v>Obesity</v>
      </c>
      <c r="K778" s="47" t="str">
        <f>VLOOKUP(A778,'Updated Medical examination'!A777:J3112,5,0)</f>
        <v>Normal</v>
      </c>
      <c r="L778" s="54">
        <v>23644</v>
      </c>
      <c r="M778" s="59">
        <v>13375.76</v>
      </c>
      <c r="N778" s="55" t="s">
        <v>12</v>
      </c>
      <c r="O778" s="55" t="s">
        <v>11</v>
      </c>
      <c r="P778" s="55" t="s">
        <v>200</v>
      </c>
      <c r="Q778" s="55">
        <v>58</v>
      </c>
    </row>
    <row r="779" spans="1:17" ht="16.5" thickBot="1" x14ac:dyDescent="0.3">
      <c r="A779" s="58" t="s">
        <v>1593</v>
      </c>
      <c r="B779" s="47" t="s">
        <v>3759</v>
      </c>
      <c r="C779" s="47">
        <f>VLOOKUP(A779,'Updated Medical examination'!A778:J3113,2,FALSE)</f>
        <v>47.19</v>
      </c>
      <c r="D779" s="47">
        <f>VLOOKUP(A779,'Updated Medical examination'!A778:J3113,4,0)</f>
        <v>5.29</v>
      </c>
      <c r="E779" s="47" t="str">
        <f>VLOOKUP(A779,'Updated Medical examination'!A778:J3113,6,0)</f>
        <v>No</v>
      </c>
      <c r="F779" s="47" t="str">
        <f>VLOOKUP(A779,'Updated Medical examination'!A778:J3113,7,0)</f>
        <v>No</v>
      </c>
      <c r="G779" s="47" t="str">
        <f>VLOOKUP(A779,'Updated Medical examination'!A778:J3113,8,0)</f>
        <v>No</v>
      </c>
      <c r="H779" s="47">
        <f>VLOOKUP(A779,'Updated Medical examination'!A778:J3113,9,0)</f>
        <v>0</v>
      </c>
      <c r="I779" s="47" t="str">
        <f>VLOOKUP(A779,'Updated Medical examination'!A778:J3113,10,0)</f>
        <v>No</v>
      </c>
      <c r="J779" s="47" t="str">
        <f>VLOOKUP(A779,'Updated Medical examination'!A778:J3113,3,0)</f>
        <v>Obesity</v>
      </c>
      <c r="K779" s="47" t="str">
        <f>VLOOKUP(A779,'Updated Medical examination'!A778:J3113,5,0)</f>
        <v>Normal</v>
      </c>
      <c r="L779" s="54">
        <v>33148</v>
      </c>
      <c r="M779" s="59">
        <v>13360.94</v>
      </c>
      <c r="N779" s="55" t="s">
        <v>12</v>
      </c>
      <c r="O779" s="55" t="s">
        <v>16</v>
      </c>
      <c r="P779" s="55" t="s">
        <v>23</v>
      </c>
      <c r="Q779" s="55">
        <v>32</v>
      </c>
    </row>
    <row r="780" spans="1:17" ht="16.5" thickBot="1" x14ac:dyDescent="0.3">
      <c r="A780" s="58" t="s">
        <v>1592</v>
      </c>
      <c r="B780" s="47" t="s">
        <v>2792</v>
      </c>
      <c r="C780" s="47">
        <f>VLOOKUP(A780,'Updated Medical examination'!A779:J3114,2,FALSE)</f>
        <v>30.02</v>
      </c>
      <c r="D780" s="47">
        <f>VLOOKUP(A780,'Updated Medical examination'!A779:J3114,4,0)</f>
        <v>6.65</v>
      </c>
      <c r="E780" s="47" t="str">
        <f>VLOOKUP(A780,'Updated Medical examination'!A779:J3114,6,0)</f>
        <v>No</v>
      </c>
      <c r="F780" s="47" t="str">
        <f>VLOOKUP(A780,'Updated Medical examination'!A779:J3114,7,0)</f>
        <v>No</v>
      </c>
      <c r="G780" s="47" t="str">
        <f>VLOOKUP(A780,'Updated Medical examination'!A779:J3114,8,0)</f>
        <v>No</v>
      </c>
      <c r="H780" s="47">
        <f>VLOOKUP(A780,'Updated Medical examination'!A779:J3114,9,0)</f>
        <v>0</v>
      </c>
      <c r="I780" s="47" t="str">
        <f>VLOOKUP(A780,'Updated Medical examination'!A779:J3114,10,0)</f>
        <v>No</v>
      </c>
      <c r="J780" s="47" t="str">
        <f>VLOOKUP(A780,'Updated Medical examination'!A779:J3114,3,0)</f>
        <v>Obesity</v>
      </c>
      <c r="K780" s="47" t="str">
        <f>VLOOKUP(A780,'Updated Medical examination'!A779:J3114,5,0)</f>
        <v>Above Diabetes</v>
      </c>
      <c r="L780" s="54">
        <v>22231</v>
      </c>
      <c r="M780" s="59">
        <v>13352.1</v>
      </c>
      <c r="N780" s="55" t="s">
        <v>12</v>
      </c>
      <c r="O780" s="55" t="s">
        <v>16</v>
      </c>
      <c r="P780" s="55" t="s">
        <v>23</v>
      </c>
      <c r="Q780" s="55">
        <v>62</v>
      </c>
    </row>
    <row r="781" spans="1:17" ht="16.5" thickBot="1" x14ac:dyDescent="0.3">
      <c r="A781" s="58" t="s">
        <v>1591</v>
      </c>
      <c r="B781" s="47" t="s">
        <v>3175</v>
      </c>
      <c r="C781" s="47">
        <f>VLOOKUP(A781,'Updated Medical examination'!A780:J3115,2,FALSE)</f>
        <v>37.909999999999997</v>
      </c>
      <c r="D781" s="47">
        <f>VLOOKUP(A781,'Updated Medical examination'!A780:J3115,4,0)</f>
        <v>5.68</v>
      </c>
      <c r="E781" s="47" t="str">
        <f>VLOOKUP(A781,'Updated Medical examination'!A780:J3115,6,0)</f>
        <v>Yes</v>
      </c>
      <c r="F781" s="47" t="str">
        <f>VLOOKUP(A781,'Updated Medical examination'!A780:J3115,7,0)</f>
        <v>No</v>
      </c>
      <c r="G781" s="47" t="str">
        <f>VLOOKUP(A781,'Updated Medical examination'!A780:J3115,8,0)</f>
        <v>No</v>
      </c>
      <c r="H781" s="47">
        <f>VLOOKUP(A781,'Updated Medical examination'!A780:J3115,9,0)</f>
        <v>0</v>
      </c>
      <c r="I781" s="47" t="str">
        <f>VLOOKUP(A781,'Updated Medical examination'!A780:J3115,10,0)</f>
        <v>No</v>
      </c>
      <c r="J781" s="47" t="str">
        <f>VLOOKUP(A781,'Updated Medical examination'!A780:J3115,3,0)</f>
        <v>Obesity</v>
      </c>
      <c r="K781" s="47" t="str">
        <f>VLOOKUP(A781,'Updated Medical examination'!A780:J3115,5,0)</f>
        <v>Normal</v>
      </c>
      <c r="L781" s="54">
        <v>27995</v>
      </c>
      <c r="M781" s="59">
        <v>13333.71</v>
      </c>
      <c r="N781" s="55" t="s">
        <v>12</v>
      </c>
      <c r="O781" s="55" t="s">
        <v>11</v>
      </c>
      <c r="P781" s="55" t="s">
        <v>23</v>
      </c>
      <c r="Q781" s="55">
        <v>46</v>
      </c>
    </row>
    <row r="782" spans="1:17" ht="16.5" thickBot="1" x14ac:dyDescent="0.3">
      <c r="A782" s="58" t="s">
        <v>1590</v>
      </c>
      <c r="B782" s="47" t="s">
        <v>3763</v>
      </c>
      <c r="C782" s="47">
        <f>VLOOKUP(A782,'Updated Medical examination'!A781:J3116,2,FALSE)</f>
        <v>54.61</v>
      </c>
      <c r="D782" s="47">
        <f>VLOOKUP(A782,'Updated Medical examination'!A781:J3116,4,0)</f>
        <v>4.49</v>
      </c>
      <c r="E782" s="47" t="str">
        <f>VLOOKUP(A782,'Updated Medical examination'!A781:J3116,6,0)</f>
        <v>No</v>
      </c>
      <c r="F782" s="47" t="str">
        <f>VLOOKUP(A782,'Updated Medical examination'!A781:J3116,7,0)</f>
        <v>No</v>
      </c>
      <c r="G782" s="47" t="str">
        <f>VLOOKUP(A782,'Updated Medical examination'!A781:J3116,8,0)</f>
        <v>No</v>
      </c>
      <c r="H782" s="47">
        <f>VLOOKUP(A782,'Updated Medical examination'!A781:J3116,9,0)</f>
        <v>0</v>
      </c>
      <c r="I782" s="47" t="str">
        <f>VLOOKUP(A782,'Updated Medical examination'!A781:J3116,10,0)</f>
        <v>No</v>
      </c>
      <c r="J782" s="47" t="str">
        <f>VLOOKUP(A782,'Updated Medical examination'!A781:J3116,3,0)</f>
        <v>Obesity</v>
      </c>
      <c r="K782" s="47" t="str">
        <f>VLOOKUP(A782,'Updated Medical examination'!A781:J3116,5,0)</f>
        <v>Normal</v>
      </c>
      <c r="L782" s="54">
        <v>34516</v>
      </c>
      <c r="M782" s="59">
        <v>13292.52</v>
      </c>
      <c r="N782" s="55" t="s">
        <v>12</v>
      </c>
      <c r="O782" s="55" t="s">
        <v>12</v>
      </c>
      <c r="P782" s="55" t="s">
        <v>23</v>
      </c>
      <c r="Q782" s="55">
        <v>28</v>
      </c>
    </row>
    <row r="783" spans="1:17" ht="16.5" thickBot="1" x14ac:dyDescent="0.3">
      <c r="A783" s="58" t="s">
        <v>1589</v>
      </c>
      <c r="B783" s="47" t="s">
        <v>3764</v>
      </c>
      <c r="C783" s="47">
        <f>VLOOKUP(A783,'Updated Medical examination'!A782:J3117,2,FALSE)</f>
        <v>36.005000000000003</v>
      </c>
      <c r="D783" s="47">
        <f>VLOOKUP(A783,'Updated Medical examination'!A782:J3117,4,0)</f>
        <v>6.9</v>
      </c>
      <c r="E783" s="47" t="str">
        <f>VLOOKUP(A783,'Updated Medical examination'!A782:J3117,6,0)</f>
        <v>No</v>
      </c>
      <c r="F783" s="47" t="str">
        <f>VLOOKUP(A783,'Updated Medical examination'!A782:J3117,7,0)</f>
        <v>No</v>
      </c>
      <c r="G783" s="47" t="str">
        <f>VLOOKUP(A783,'Updated Medical examination'!A782:J3117,8,0)</f>
        <v>No</v>
      </c>
      <c r="H783" s="47">
        <f>VLOOKUP(A783,'Updated Medical examination'!A782:J3117,9,0)</f>
        <v>0</v>
      </c>
      <c r="I783" s="47" t="str">
        <f>VLOOKUP(A783,'Updated Medical examination'!A782:J3117,10,0)</f>
        <v>No</v>
      </c>
      <c r="J783" s="47" t="str">
        <f>VLOOKUP(A783,'Updated Medical examination'!A782:J3117,3,0)</f>
        <v>Obesity</v>
      </c>
      <c r="K783" s="47" t="str">
        <f>VLOOKUP(A783,'Updated Medical examination'!A782:J3117,5,0)</f>
        <v>Above Diabetes</v>
      </c>
      <c r="L783" s="54">
        <v>22930</v>
      </c>
      <c r="M783" s="59">
        <v>13228.85</v>
      </c>
      <c r="N783" s="55" t="s">
        <v>12</v>
      </c>
      <c r="O783" s="55" t="s">
        <v>12</v>
      </c>
      <c r="P783" s="55" t="s">
        <v>249</v>
      </c>
      <c r="Q783" s="55">
        <v>60</v>
      </c>
    </row>
    <row r="784" spans="1:17" ht="16.5" thickBot="1" x14ac:dyDescent="0.3">
      <c r="A784" s="58" t="s">
        <v>1588</v>
      </c>
      <c r="B784" s="47" t="s">
        <v>3766</v>
      </c>
      <c r="C784" s="47">
        <f>VLOOKUP(A784,'Updated Medical examination'!A783:J3118,2,FALSE)</f>
        <v>28.7</v>
      </c>
      <c r="D784" s="47">
        <f>VLOOKUP(A784,'Updated Medical examination'!A783:J3118,4,0)</f>
        <v>11.52</v>
      </c>
      <c r="E784" s="47" t="str">
        <f>VLOOKUP(A784,'Updated Medical examination'!A783:J3118,6,0)</f>
        <v>No</v>
      </c>
      <c r="F784" s="47" t="str">
        <f>VLOOKUP(A784,'Updated Medical examination'!A783:J3118,7,0)</f>
        <v>No</v>
      </c>
      <c r="G784" s="47" t="str">
        <f>VLOOKUP(A784,'Updated Medical examination'!A783:J3118,8,0)</f>
        <v>No</v>
      </c>
      <c r="H784" s="47">
        <f>VLOOKUP(A784,'Updated Medical examination'!A783:J3118,9,0)</f>
        <v>0</v>
      </c>
      <c r="I784" s="47" t="str">
        <f>VLOOKUP(A784,'Updated Medical examination'!A783:J3118,10,0)</f>
        <v>No</v>
      </c>
      <c r="J784" s="47" t="str">
        <f>VLOOKUP(A784,'Updated Medical examination'!A783:J3118,3,0)</f>
        <v>Over Weight</v>
      </c>
      <c r="K784" s="47" t="str">
        <f>VLOOKUP(A784,'Updated Medical examination'!A783:J3118,5,0)</f>
        <v>Above Diabetes</v>
      </c>
      <c r="L784" s="54">
        <v>22974</v>
      </c>
      <c r="M784" s="59">
        <v>13224.69</v>
      </c>
      <c r="N784" s="55" t="s">
        <v>12</v>
      </c>
      <c r="O784" s="55" t="s">
        <v>11</v>
      </c>
      <c r="P784" s="55" t="s">
        <v>42</v>
      </c>
      <c r="Q784" s="55">
        <v>60</v>
      </c>
    </row>
    <row r="785" spans="1:17" ht="16.5" thickBot="1" x14ac:dyDescent="0.3">
      <c r="A785" s="58" t="s">
        <v>1587</v>
      </c>
      <c r="B785" s="47" t="s">
        <v>3768</v>
      </c>
      <c r="C785" s="47">
        <f>VLOOKUP(A785,'Updated Medical examination'!A784:J3119,2,FALSE)</f>
        <v>34.295000000000002</v>
      </c>
      <c r="D785" s="47">
        <f>VLOOKUP(A785,'Updated Medical examination'!A784:J3119,4,0)</f>
        <v>11.24</v>
      </c>
      <c r="E785" s="47" t="str">
        <f>VLOOKUP(A785,'Updated Medical examination'!A784:J3119,6,0)</f>
        <v>No</v>
      </c>
      <c r="F785" s="47" t="str">
        <f>VLOOKUP(A785,'Updated Medical examination'!A784:J3119,7,0)</f>
        <v>No</v>
      </c>
      <c r="G785" s="47" t="str">
        <f>VLOOKUP(A785,'Updated Medical examination'!A784:J3119,8,0)</f>
        <v>No</v>
      </c>
      <c r="H785" s="47">
        <f>VLOOKUP(A785,'Updated Medical examination'!A784:J3119,9,0)</f>
        <v>0</v>
      </c>
      <c r="I785" s="47" t="str">
        <f>VLOOKUP(A785,'Updated Medical examination'!A784:J3119,10,0)</f>
        <v>No</v>
      </c>
      <c r="J785" s="47" t="str">
        <f>VLOOKUP(A785,'Updated Medical examination'!A784:J3119,3,0)</f>
        <v>Obesity</v>
      </c>
      <c r="K785" s="47" t="str">
        <f>VLOOKUP(A785,'Updated Medical examination'!A784:J3119,5,0)</f>
        <v>Above Diabetes</v>
      </c>
      <c r="L785" s="54">
        <v>24059</v>
      </c>
      <c r="M785" s="59">
        <v>13224.06</v>
      </c>
      <c r="N785" s="55" t="s">
        <v>12</v>
      </c>
      <c r="O785" s="55" t="s">
        <v>12</v>
      </c>
      <c r="P785" s="55" t="s">
        <v>247</v>
      </c>
      <c r="Q785" s="55">
        <v>57</v>
      </c>
    </row>
    <row r="786" spans="1:17" ht="16.5" thickBot="1" x14ac:dyDescent="0.3">
      <c r="A786" s="58" t="s">
        <v>1586</v>
      </c>
      <c r="B786" s="47" t="s">
        <v>3770</v>
      </c>
      <c r="C786" s="47">
        <f>VLOOKUP(A786,'Updated Medical examination'!A785:J3120,2,FALSE)</f>
        <v>27.55</v>
      </c>
      <c r="D786" s="47">
        <f>VLOOKUP(A786,'Updated Medical examination'!A785:J3120,4,0)</f>
        <v>10.98</v>
      </c>
      <c r="E786" s="47" t="str">
        <f>VLOOKUP(A786,'Updated Medical examination'!A785:J3120,6,0)</f>
        <v>No</v>
      </c>
      <c r="F786" s="47" t="str">
        <f>VLOOKUP(A786,'Updated Medical examination'!A785:J3120,7,0)</f>
        <v>No</v>
      </c>
      <c r="G786" s="47" t="str">
        <f>VLOOKUP(A786,'Updated Medical examination'!A785:J3120,8,0)</f>
        <v>No</v>
      </c>
      <c r="H786" s="47">
        <f>VLOOKUP(A786,'Updated Medical examination'!A785:J3120,9,0)</f>
        <v>0</v>
      </c>
      <c r="I786" s="47" t="str">
        <f>VLOOKUP(A786,'Updated Medical examination'!A785:J3120,10,0)</f>
        <v>No</v>
      </c>
      <c r="J786" s="47" t="str">
        <f>VLOOKUP(A786,'Updated Medical examination'!A785:J3120,3,0)</f>
        <v>Over Weight</v>
      </c>
      <c r="K786" s="47" t="str">
        <f>VLOOKUP(A786,'Updated Medical examination'!A785:J3120,5,0)</f>
        <v>Above Diabetes</v>
      </c>
      <c r="L786" s="54">
        <v>22987</v>
      </c>
      <c r="M786" s="59">
        <v>13217.09</v>
      </c>
      <c r="N786" s="55" t="s">
        <v>12</v>
      </c>
      <c r="O786" s="55" t="s">
        <v>16</v>
      </c>
      <c r="P786" s="55" t="s">
        <v>247</v>
      </c>
      <c r="Q786" s="55">
        <v>60</v>
      </c>
    </row>
    <row r="787" spans="1:17" ht="16.5" thickBot="1" x14ac:dyDescent="0.3">
      <c r="A787" s="58" t="s">
        <v>1585</v>
      </c>
      <c r="B787" s="47" t="s">
        <v>3772</v>
      </c>
      <c r="C787" s="47">
        <f>VLOOKUP(A787,'Updated Medical examination'!A786:J3121,2,FALSE)</f>
        <v>40.700000000000003</v>
      </c>
      <c r="D787" s="47">
        <f>VLOOKUP(A787,'Updated Medical examination'!A786:J3121,4,0)</f>
        <v>5.42</v>
      </c>
      <c r="E787" s="47" t="str">
        <f>VLOOKUP(A787,'Updated Medical examination'!A786:J3121,6,0)</f>
        <v>No</v>
      </c>
      <c r="F787" s="47" t="str">
        <f>VLOOKUP(A787,'Updated Medical examination'!A786:J3121,7,0)</f>
        <v>No</v>
      </c>
      <c r="G787" s="47" t="str">
        <f>VLOOKUP(A787,'Updated Medical examination'!A786:J3121,8,0)</f>
        <v>No</v>
      </c>
      <c r="H787" s="47">
        <f>VLOOKUP(A787,'Updated Medical examination'!A786:J3121,9,0)</f>
        <v>0</v>
      </c>
      <c r="I787" s="47" t="str">
        <f>VLOOKUP(A787,'Updated Medical examination'!A786:J3121,10,0)</f>
        <v>No</v>
      </c>
      <c r="J787" s="47" t="str">
        <f>VLOOKUP(A787,'Updated Medical examination'!A786:J3121,3,0)</f>
        <v>Obesity</v>
      </c>
      <c r="K787" s="47" t="str">
        <f>VLOOKUP(A787,'Updated Medical examination'!A786:J3121,5,0)</f>
        <v>Normal</v>
      </c>
      <c r="L787" s="54">
        <v>30239</v>
      </c>
      <c r="M787" s="59">
        <v>13214.43</v>
      </c>
      <c r="N787" s="55" t="s">
        <v>12</v>
      </c>
      <c r="O787" s="55" t="s">
        <v>11</v>
      </c>
      <c r="P787" s="55" t="s">
        <v>23</v>
      </c>
      <c r="Q787" s="55">
        <v>40</v>
      </c>
    </row>
    <row r="788" spans="1:17" ht="16.5" thickBot="1" x14ac:dyDescent="0.3">
      <c r="A788" s="58" t="s">
        <v>1584</v>
      </c>
      <c r="B788" s="47" t="s">
        <v>3774</v>
      </c>
      <c r="C788" s="47">
        <f>VLOOKUP(A788,'Updated Medical examination'!A787:J3122,2,FALSE)</f>
        <v>18.335000000000001</v>
      </c>
      <c r="D788" s="47">
        <f>VLOOKUP(A788,'Updated Medical examination'!A787:J3122,4,0)</f>
        <v>10.97</v>
      </c>
      <c r="E788" s="47" t="str">
        <f>VLOOKUP(A788,'Updated Medical examination'!A787:J3122,6,0)</f>
        <v>No</v>
      </c>
      <c r="F788" s="47" t="str">
        <f>VLOOKUP(A788,'Updated Medical examination'!A787:J3122,7,0)</f>
        <v>No</v>
      </c>
      <c r="G788" s="47" t="str">
        <f>VLOOKUP(A788,'Updated Medical examination'!A787:J3122,8,0)</f>
        <v>No</v>
      </c>
      <c r="H788" s="47">
        <f>VLOOKUP(A788,'Updated Medical examination'!A787:J3122,9,0)</f>
        <v>0</v>
      </c>
      <c r="I788" s="47" t="str">
        <f>VLOOKUP(A788,'Updated Medical examination'!A787:J3122,10,0)</f>
        <v>No</v>
      </c>
      <c r="J788" s="47" t="str">
        <f>VLOOKUP(A788,'Updated Medical examination'!A787:J3122,3,0)</f>
        <v>Under Weight</v>
      </c>
      <c r="K788" s="47" t="str">
        <f>VLOOKUP(A788,'Updated Medical examination'!A787:J3122,5,0)</f>
        <v>Above Diabetes</v>
      </c>
      <c r="L788" s="54">
        <v>22863</v>
      </c>
      <c r="M788" s="59">
        <v>13204.29</v>
      </c>
      <c r="N788" s="55" t="s">
        <v>12</v>
      </c>
      <c r="O788" s="55" t="s">
        <v>16</v>
      </c>
      <c r="P788" s="55" t="s">
        <v>247</v>
      </c>
      <c r="Q788" s="55">
        <v>60</v>
      </c>
    </row>
    <row r="789" spans="1:17" ht="16.5" thickBot="1" x14ac:dyDescent="0.3">
      <c r="A789" s="58" t="s">
        <v>1583</v>
      </c>
      <c r="B789" s="47" t="s">
        <v>3775</v>
      </c>
      <c r="C789" s="47">
        <f>VLOOKUP(A789,'Updated Medical examination'!A788:J3123,2,FALSE)</f>
        <v>33.914999999999999</v>
      </c>
      <c r="D789" s="47">
        <f>VLOOKUP(A789,'Updated Medical examination'!A788:J3123,4,0)</f>
        <v>9.56</v>
      </c>
      <c r="E789" s="47" t="str">
        <f>VLOOKUP(A789,'Updated Medical examination'!A788:J3123,6,0)</f>
        <v>Yes</v>
      </c>
      <c r="F789" s="47" t="str">
        <f>VLOOKUP(A789,'Updated Medical examination'!A788:J3123,7,0)</f>
        <v>No</v>
      </c>
      <c r="G789" s="47" t="str">
        <f>VLOOKUP(A789,'Updated Medical examination'!A788:J3123,8,0)</f>
        <v>No</v>
      </c>
      <c r="H789" s="47">
        <f>VLOOKUP(A789,'Updated Medical examination'!A788:J3123,9,0)</f>
        <v>2</v>
      </c>
      <c r="I789" s="47" t="str">
        <f>VLOOKUP(A789,'Updated Medical examination'!A788:J3123,10,0)</f>
        <v>No</v>
      </c>
      <c r="J789" s="47" t="str">
        <f>VLOOKUP(A789,'Updated Medical examination'!A788:J3123,3,0)</f>
        <v>Obesity</v>
      </c>
      <c r="K789" s="47" t="str">
        <f>VLOOKUP(A789,'Updated Medical examination'!A788:J3123,5,0)</f>
        <v>Above Diabetes</v>
      </c>
      <c r="L789" s="54">
        <v>22621</v>
      </c>
      <c r="M789" s="59">
        <v>13143.86</v>
      </c>
      <c r="N789" s="55" t="s">
        <v>12</v>
      </c>
      <c r="O789" s="55" t="s">
        <v>11</v>
      </c>
      <c r="P789" s="55" t="s">
        <v>168</v>
      </c>
      <c r="Q789" s="55">
        <v>61</v>
      </c>
    </row>
    <row r="790" spans="1:17" ht="16.5" thickBot="1" x14ac:dyDescent="0.3">
      <c r="A790" s="58" t="s">
        <v>1582</v>
      </c>
      <c r="B790" s="47" t="s">
        <v>3777</v>
      </c>
      <c r="C790" s="47">
        <f>VLOOKUP(A790,'Updated Medical examination'!A789:J3124,2,FALSE)</f>
        <v>33.534999999999997</v>
      </c>
      <c r="D790" s="47">
        <f>VLOOKUP(A790,'Updated Medical examination'!A789:J3124,4,0)</f>
        <v>9.4</v>
      </c>
      <c r="E790" s="47" t="str">
        <f>VLOOKUP(A790,'Updated Medical examination'!A789:J3124,6,0)</f>
        <v>Yes</v>
      </c>
      <c r="F790" s="47" t="str">
        <f>VLOOKUP(A790,'Updated Medical examination'!A789:J3124,7,0)</f>
        <v>No</v>
      </c>
      <c r="G790" s="47" t="str">
        <f>VLOOKUP(A790,'Updated Medical examination'!A789:J3124,8,0)</f>
        <v>No</v>
      </c>
      <c r="H790" s="47">
        <f>VLOOKUP(A790,'Updated Medical examination'!A789:J3124,9,0)</f>
        <v>2</v>
      </c>
      <c r="I790" s="47" t="str">
        <f>VLOOKUP(A790,'Updated Medical examination'!A789:J3124,10,0)</f>
        <v>No</v>
      </c>
      <c r="J790" s="47" t="str">
        <f>VLOOKUP(A790,'Updated Medical examination'!A789:J3124,3,0)</f>
        <v>Obesity</v>
      </c>
      <c r="K790" s="47" t="str">
        <f>VLOOKUP(A790,'Updated Medical examination'!A789:J3124,5,0)</f>
        <v>Above Diabetes</v>
      </c>
      <c r="L790" s="54">
        <v>22621</v>
      </c>
      <c r="M790" s="59">
        <v>13143.34</v>
      </c>
      <c r="N790" s="55" t="s">
        <v>12</v>
      </c>
      <c r="O790" s="55" t="s">
        <v>11</v>
      </c>
      <c r="P790" s="55" t="s">
        <v>516</v>
      </c>
      <c r="Q790" s="55">
        <v>61</v>
      </c>
    </row>
    <row r="791" spans="1:17" ht="16.5" thickBot="1" x14ac:dyDescent="0.3">
      <c r="A791" s="58" t="s">
        <v>1581</v>
      </c>
      <c r="B791" s="47" t="s">
        <v>3779</v>
      </c>
      <c r="C791" s="47">
        <f>VLOOKUP(A791,'Updated Medical examination'!A790:J3125,2,FALSE)</f>
        <v>23.655000000000001</v>
      </c>
      <c r="D791" s="47">
        <f>VLOOKUP(A791,'Updated Medical examination'!A790:J3125,4,0)</f>
        <v>8.48</v>
      </c>
      <c r="E791" s="47" t="str">
        <f>VLOOKUP(A791,'Updated Medical examination'!A790:J3125,6,0)</f>
        <v>Yes</v>
      </c>
      <c r="F791" s="47" t="str">
        <f>VLOOKUP(A791,'Updated Medical examination'!A790:J3125,7,0)</f>
        <v>No</v>
      </c>
      <c r="G791" s="47" t="str">
        <f>VLOOKUP(A791,'Updated Medical examination'!A790:J3125,8,0)</f>
        <v>No</v>
      </c>
      <c r="H791" s="47">
        <f>VLOOKUP(A791,'Updated Medical examination'!A790:J3125,9,0)</f>
        <v>2</v>
      </c>
      <c r="I791" s="47" t="str">
        <f>VLOOKUP(A791,'Updated Medical examination'!A790:J3125,10,0)</f>
        <v>No</v>
      </c>
      <c r="J791" s="47" t="str">
        <f>VLOOKUP(A791,'Updated Medical examination'!A790:J3125,3,0)</f>
        <v>Healthy Weight</v>
      </c>
      <c r="K791" s="47" t="str">
        <f>VLOOKUP(A791,'Updated Medical examination'!A790:J3125,5,0)</f>
        <v>Above Diabetes</v>
      </c>
      <c r="L791" s="54">
        <v>22531</v>
      </c>
      <c r="M791" s="59">
        <v>13129.6</v>
      </c>
      <c r="N791" s="55" t="s">
        <v>12</v>
      </c>
      <c r="O791" s="55" t="s">
        <v>11</v>
      </c>
      <c r="P791" s="55" t="s">
        <v>356</v>
      </c>
      <c r="Q791" s="55">
        <v>61</v>
      </c>
    </row>
    <row r="792" spans="1:17" ht="16.5" thickBot="1" x14ac:dyDescent="0.3">
      <c r="A792" s="58" t="s">
        <v>1580</v>
      </c>
      <c r="B792" s="47" t="s">
        <v>2587</v>
      </c>
      <c r="C792" s="47">
        <f>VLOOKUP(A792,'Updated Medical examination'!A791:J3126,2,FALSE)</f>
        <v>28</v>
      </c>
      <c r="D792" s="47">
        <f>VLOOKUP(A792,'Updated Medical examination'!A791:J3126,4,0)</f>
        <v>5.57</v>
      </c>
      <c r="E792" s="47" t="str">
        <f>VLOOKUP(A792,'Updated Medical examination'!A791:J3126,6,0)</f>
        <v>No</v>
      </c>
      <c r="F792" s="47" t="str">
        <f>VLOOKUP(A792,'Updated Medical examination'!A791:J3126,7,0)</f>
        <v>No</v>
      </c>
      <c r="G792" s="47" t="str">
        <f>VLOOKUP(A792,'Updated Medical examination'!A791:J3126,8,0)</f>
        <v>No</v>
      </c>
      <c r="H792" s="47">
        <f>VLOOKUP(A792,'Updated Medical examination'!A791:J3126,9,0)</f>
        <v>0</v>
      </c>
      <c r="I792" s="47" t="str">
        <f>VLOOKUP(A792,'Updated Medical examination'!A791:J3126,10,0)</f>
        <v>No</v>
      </c>
      <c r="J792" s="47" t="str">
        <f>VLOOKUP(A792,'Updated Medical examination'!A791:J3126,3,0)</f>
        <v>Over Weight</v>
      </c>
      <c r="K792" s="47" t="str">
        <f>VLOOKUP(A792,'Updated Medical examination'!A791:J3126,5,0)</f>
        <v>Normal</v>
      </c>
      <c r="L792" s="54">
        <v>36388</v>
      </c>
      <c r="M792" s="59">
        <v>13126.68</v>
      </c>
      <c r="N792" s="55" t="s">
        <v>12</v>
      </c>
      <c r="O792" s="55" t="s">
        <v>12</v>
      </c>
      <c r="P792" s="55" t="s">
        <v>42</v>
      </c>
      <c r="Q792" s="55">
        <v>23</v>
      </c>
    </row>
    <row r="793" spans="1:17" ht="16.5" thickBot="1" x14ac:dyDescent="0.3">
      <c r="A793" s="58" t="s">
        <v>1579</v>
      </c>
      <c r="B793" s="47" t="s">
        <v>3782</v>
      </c>
      <c r="C793" s="47">
        <f>VLOOKUP(A793,'Updated Medical examination'!A792:J3127,2,FALSE)</f>
        <v>30.23</v>
      </c>
      <c r="D793" s="47">
        <f>VLOOKUP(A793,'Updated Medical examination'!A792:J3127,4,0)</f>
        <v>6.94</v>
      </c>
      <c r="E793" s="47" t="str">
        <f>VLOOKUP(A793,'Updated Medical examination'!A792:J3127,6,0)</f>
        <v>Yes</v>
      </c>
      <c r="F793" s="47" t="str">
        <f>VLOOKUP(A793,'Updated Medical examination'!A792:J3127,7,0)</f>
        <v>No</v>
      </c>
      <c r="G793" s="47" t="str">
        <f>VLOOKUP(A793,'Updated Medical examination'!A792:J3127,8,0)</f>
        <v>Yes</v>
      </c>
      <c r="H793" s="47">
        <f>VLOOKUP(A793,'Updated Medical examination'!A792:J3127,9,0)</f>
        <v>1</v>
      </c>
      <c r="I793" s="47" t="str">
        <f>VLOOKUP(A793,'Updated Medical examination'!A792:J3127,10,0)</f>
        <v>No</v>
      </c>
      <c r="J793" s="47" t="str">
        <f>VLOOKUP(A793,'Updated Medical examination'!A792:J3127,3,0)</f>
        <v>Obesity</v>
      </c>
      <c r="K793" s="47" t="str">
        <f>VLOOKUP(A793,'Updated Medical examination'!A792:J3127,5,0)</f>
        <v>Above Diabetes</v>
      </c>
      <c r="L793" s="54">
        <v>23268</v>
      </c>
      <c r="M793" s="59">
        <v>13116.84</v>
      </c>
      <c r="N793" s="55" t="s">
        <v>12</v>
      </c>
      <c r="O793" s="55" t="s">
        <v>16</v>
      </c>
      <c r="P793" s="55" t="s">
        <v>23</v>
      </c>
      <c r="Q793" s="55">
        <v>59</v>
      </c>
    </row>
    <row r="794" spans="1:17" ht="16.5" thickBot="1" x14ac:dyDescent="0.3">
      <c r="A794" s="58" t="s">
        <v>1578</v>
      </c>
      <c r="B794" s="47" t="s">
        <v>3784</v>
      </c>
      <c r="C794" s="47">
        <f>VLOOKUP(A794,'Updated Medical examination'!A793:J3128,2,FALSE)</f>
        <v>51.14</v>
      </c>
      <c r="D794" s="47">
        <f>VLOOKUP(A794,'Updated Medical examination'!A793:J3128,4,0)</f>
        <v>4.05</v>
      </c>
      <c r="E794" s="47" t="str">
        <f>VLOOKUP(A794,'Updated Medical examination'!A793:J3128,6,0)</f>
        <v>No</v>
      </c>
      <c r="F794" s="47" t="str">
        <f>VLOOKUP(A794,'Updated Medical examination'!A793:J3128,7,0)</f>
        <v>No</v>
      </c>
      <c r="G794" s="47" t="str">
        <f>VLOOKUP(A794,'Updated Medical examination'!A793:J3128,8,0)</f>
        <v>No</v>
      </c>
      <c r="H794" s="47">
        <f>VLOOKUP(A794,'Updated Medical examination'!A793:J3128,9,0)</f>
        <v>1</v>
      </c>
      <c r="I794" s="47" t="str">
        <f>VLOOKUP(A794,'Updated Medical examination'!A793:J3128,10,0)</f>
        <v>No</v>
      </c>
      <c r="J794" s="47" t="str">
        <f>VLOOKUP(A794,'Updated Medical examination'!A793:J3128,3,0)</f>
        <v>Obesity</v>
      </c>
      <c r="K794" s="47" t="str">
        <f>VLOOKUP(A794,'Updated Medical examination'!A793:J3128,5,0)</f>
        <v>Normal</v>
      </c>
      <c r="L794" s="54">
        <v>33828</v>
      </c>
      <c r="M794" s="59">
        <v>13113.51</v>
      </c>
      <c r="N794" s="55" t="s">
        <v>12</v>
      </c>
      <c r="O794" s="55" t="s">
        <v>11</v>
      </c>
      <c r="P794" s="55" t="s">
        <v>535</v>
      </c>
      <c r="Q794" s="55">
        <v>30</v>
      </c>
    </row>
    <row r="795" spans="1:17" ht="16.5" thickBot="1" x14ac:dyDescent="0.3">
      <c r="A795" s="58" t="s">
        <v>1577</v>
      </c>
      <c r="B795" s="47" t="s">
        <v>3786</v>
      </c>
      <c r="C795" s="47">
        <f>VLOOKUP(A795,'Updated Medical examination'!A794:J3129,2,FALSE)</f>
        <v>24.32</v>
      </c>
      <c r="D795" s="47">
        <f>VLOOKUP(A795,'Updated Medical examination'!A794:J3129,4,0)</f>
        <v>10.220000000000001</v>
      </c>
      <c r="E795" s="47" t="str">
        <f>VLOOKUP(A795,'Updated Medical examination'!A794:J3129,6,0)</f>
        <v>No</v>
      </c>
      <c r="F795" s="47" t="str">
        <f>VLOOKUP(A795,'Updated Medical examination'!A794:J3129,7,0)</f>
        <v>No</v>
      </c>
      <c r="G795" s="47" t="str">
        <f>VLOOKUP(A795,'Updated Medical examination'!A794:J3129,8,0)</f>
        <v>No</v>
      </c>
      <c r="H795" s="47">
        <f>VLOOKUP(A795,'Updated Medical examination'!A794:J3129,9,0)</f>
        <v>0</v>
      </c>
      <c r="I795" s="47" t="str">
        <f>VLOOKUP(A795,'Updated Medical examination'!A794:J3129,10,0)</f>
        <v>No</v>
      </c>
      <c r="J795" s="47" t="str">
        <f>VLOOKUP(A795,'Updated Medical examination'!A794:J3129,3,0)</f>
        <v>Healthy Weight</v>
      </c>
      <c r="K795" s="47" t="str">
        <f>VLOOKUP(A795,'Updated Medical examination'!A794:J3129,5,0)</f>
        <v>Above Diabetes</v>
      </c>
      <c r="L795" s="54">
        <v>22860</v>
      </c>
      <c r="M795" s="59">
        <v>13112.6</v>
      </c>
      <c r="N795" s="55" t="s">
        <v>12</v>
      </c>
      <c r="O795" s="55" t="s">
        <v>12</v>
      </c>
      <c r="P795" s="55" t="s">
        <v>23</v>
      </c>
      <c r="Q795" s="55">
        <v>60</v>
      </c>
    </row>
    <row r="796" spans="1:17" ht="16.5" thickBot="1" x14ac:dyDescent="0.3">
      <c r="A796" s="58" t="s">
        <v>1576</v>
      </c>
      <c r="B796" s="47" t="s">
        <v>2763</v>
      </c>
      <c r="C796" s="47">
        <f>VLOOKUP(A796,'Updated Medical examination'!A795:J3130,2,FALSE)</f>
        <v>38.06</v>
      </c>
      <c r="D796" s="47">
        <f>VLOOKUP(A796,'Updated Medical examination'!A795:J3130,4,0)</f>
        <v>9.24</v>
      </c>
      <c r="E796" s="47" t="str">
        <f>VLOOKUP(A796,'Updated Medical examination'!A795:J3130,6,0)</f>
        <v>No</v>
      </c>
      <c r="F796" s="47" t="str">
        <f>VLOOKUP(A796,'Updated Medical examination'!A795:J3130,7,0)</f>
        <v>No</v>
      </c>
      <c r="G796" s="47" t="str">
        <f>VLOOKUP(A796,'Updated Medical examination'!A795:J3130,8,0)</f>
        <v>No</v>
      </c>
      <c r="H796" s="47">
        <f>VLOOKUP(A796,'Updated Medical examination'!A795:J3130,9,0)</f>
        <v>0</v>
      </c>
      <c r="I796" s="47" t="str">
        <f>VLOOKUP(A796,'Updated Medical examination'!A795:J3130,10,0)</f>
        <v>No</v>
      </c>
      <c r="J796" s="47" t="str">
        <f>VLOOKUP(A796,'Updated Medical examination'!A795:J3130,3,0)</f>
        <v>Obesity</v>
      </c>
      <c r="K796" s="47" t="str">
        <f>VLOOKUP(A796,'Updated Medical examination'!A795:J3130,5,0)</f>
        <v>Above Diabetes</v>
      </c>
      <c r="L796" s="54">
        <v>26236</v>
      </c>
      <c r="M796" s="59">
        <v>13110.79</v>
      </c>
      <c r="N796" s="55" t="s">
        <v>12</v>
      </c>
      <c r="O796" s="55" t="s">
        <v>11</v>
      </c>
      <c r="P796" s="55" t="s">
        <v>42</v>
      </c>
      <c r="Q796" s="55">
        <v>51</v>
      </c>
    </row>
    <row r="797" spans="1:17" ht="16.5" thickBot="1" x14ac:dyDescent="0.3">
      <c r="A797" s="58" t="s">
        <v>1575</v>
      </c>
      <c r="B797" s="47" t="s">
        <v>3789</v>
      </c>
      <c r="C797" s="47">
        <f>VLOOKUP(A797,'Updated Medical examination'!A796:J3131,2,FALSE)</f>
        <v>37.700000000000003</v>
      </c>
      <c r="D797" s="47">
        <f>VLOOKUP(A797,'Updated Medical examination'!A796:J3131,4,0)</f>
        <v>8.6</v>
      </c>
      <c r="E797" s="47" t="str">
        <f>VLOOKUP(A797,'Updated Medical examination'!A796:J3131,6,0)</f>
        <v>No</v>
      </c>
      <c r="F797" s="47" t="str">
        <f>VLOOKUP(A797,'Updated Medical examination'!A796:J3131,7,0)</f>
        <v>No</v>
      </c>
      <c r="G797" s="47" t="str">
        <f>VLOOKUP(A797,'Updated Medical examination'!A796:J3131,8,0)</f>
        <v>No</v>
      </c>
      <c r="H797" s="47">
        <f>VLOOKUP(A797,'Updated Medical examination'!A796:J3131,9,0)</f>
        <v>0</v>
      </c>
      <c r="I797" s="47" t="str">
        <f>VLOOKUP(A797,'Updated Medical examination'!A796:J3131,10,0)</f>
        <v>No</v>
      </c>
      <c r="J797" s="47" t="str">
        <f>VLOOKUP(A797,'Updated Medical examination'!A796:J3131,3,0)</f>
        <v>Obesity</v>
      </c>
      <c r="K797" s="47" t="str">
        <f>VLOOKUP(A797,'Updated Medical examination'!A796:J3131,5,0)</f>
        <v>Above Diabetes</v>
      </c>
      <c r="L797" s="54">
        <v>28688</v>
      </c>
      <c r="M797" s="59">
        <v>13101.74</v>
      </c>
      <c r="N797" s="55" t="s">
        <v>12</v>
      </c>
      <c r="O797" s="55" t="s">
        <v>11</v>
      </c>
      <c r="P797" s="55" t="s">
        <v>535</v>
      </c>
      <c r="Q797" s="55">
        <v>44</v>
      </c>
    </row>
    <row r="798" spans="1:17" ht="16.5" thickBot="1" x14ac:dyDescent="0.3">
      <c r="A798" s="58" t="s">
        <v>1574</v>
      </c>
      <c r="B798" s="47" t="s">
        <v>3791</v>
      </c>
      <c r="C798" s="47">
        <f>VLOOKUP(A798,'Updated Medical examination'!A797:J3132,2,FALSE)</f>
        <v>44</v>
      </c>
      <c r="D798" s="47">
        <f>VLOOKUP(A798,'Updated Medical examination'!A797:J3132,4,0)</f>
        <v>9.32</v>
      </c>
      <c r="E798" s="47" t="str">
        <f>VLOOKUP(A798,'Updated Medical examination'!A797:J3132,6,0)</f>
        <v>Yes</v>
      </c>
      <c r="F798" s="47" t="str">
        <f>VLOOKUP(A798,'Updated Medical examination'!A797:J3132,7,0)</f>
        <v>No</v>
      </c>
      <c r="G798" s="47" t="str">
        <f>VLOOKUP(A798,'Updated Medical examination'!A797:J3132,8,0)</f>
        <v>No</v>
      </c>
      <c r="H798" s="47">
        <f>VLOOKUP(A798,'Updated Medical examination'!A797:J3132,9,0)</f>
        <v>2</v>
      </c>
      <c r="I798" s="47" t="str">
        <f>VLOOKUP(A798,'Updated Medical examination'!A797:J3132,10,0)</f>
        <v>No</v>
      </c>
      <c r="J798" s="47" t="str">
        <f>VLOOKUP(A798,'Updated Medical examination'!A797:J3132,3,0)</f>
        <v>Obesity</v>
      </c>
      <c r="K798" s="47" t="str">
        <f>VLOOKUP(A798,'Updated Medical examination'!A797:J3132,5,0)</f>
        <v>Above Diabetes</v>
      </c>
      <c r="L798" s="54">
        <v>22591</v>
      </c>
      <c r="M798" s="59">
        <v>13063.88</v>
      </c>
      <c r="N798" s="55" t="s">
        <v>12</v>
      </c>
      <c r="O798" s="55" t="s">
        <v>11</v>
      </c>
      <c r="P798" s="55" t="s">
        <v>42</v>
      </c>
      <c r="Q798" s="55">
        <v>61</v>
      </c>
    </row>
    <row r="799" spans="1:17" ht="16.5" thickBot="1" x14ac:dyDescent="0.3">
      <c r="A799" s="58" t="s">
        <v>1573</v>
      </c>
      <c r="B799" s="47" t="s">
        <v>3793</v>
      </c>
      <c r="C799" s="47">
        <f>VLOOKUP(A799,'Updated Medical examination'!A798:J3133,2,FALSE)</f>
        <v>41.45</v>
      </c>
      <c r="D799" s="47">
        <f>VLOOKUP(A799,'Updated Medical examination'!A798:J3133,4,0)</f>
        <v>6.12</v>
      </c>
      <c r="E799" s="47" t="str">
        <f>VLOOKUP(A799,'Updated Medical examination'!A798:J3133,6,0)</f>
        <v>Yes</v>
      </c>
      <c r="F799" s="47" t="str">
        <f>VLOOKUP(A799,'Updated Medical examination'!A798:J3133,7,0)</f>
        <v>No</v>
      </c>
      <c r="G799" s="47" t="str">
        <f>VLOOKUP(A799,'Updated Medical examination'!A798:J3133,8,0)</f>
        <v>No</v>
      </c>
      <c r="H799" s="47">
        <f>VLOOKUP(A799,'Updated Medical examination'!A798:J3133,9,0)</f>
        <v>0</v>
      </c>
      <c r="I799" s="47" t="str">
        <f>VLOOKUP(A799,'Updated Medical examination'!A798:J3133,10,0)</f>
        <v>No</v>
      </c>
      <c r="J799" s="47" t="str">
        <f>VLOOKUP(A799,'Updated Medical examination'!A798:J3133,3,0)</f>
        <v>Obesity</v>
      </c>
      <c r="K799" s="47" t="str">
        <f>VLOOKUP(A799,'Updated Medical examination'!A798:J3133,5,0)</f>
        <v>Prediabetes</v>
      </c>
      <c r="L799" s="54">
        <v>31346</v>
      </c>
      <c r="M799" s="59">
        <v>13051.22</v>
      </c>
      <c r="N799" s="55" t="s">
        <v>12</v>
      </c>
      <c r="O799" s="55" t="s">
        <v>16</v>
      </c>
      <c r="P799" s="55" t="s">
        <v>535</v>
      </c>
      <c r="Q799" s="55">
        <v>37</v>
      </c>
    </row>
    <row r="800" spans="1:17" ht="16.5" thickBot="1" x14ac:dyDescent="0.3">
      <c r="A800" s="58" t="s">
        <v>1572</v>
      </c>
      <c r="B800" s="47" t="s">
        <v>3794</v>
      </c>
      <c r="C800" s="47">
        <f>VLOOKUP(A800,'Updated Medical examination'!A799:J3134,2,FALSE)</f>
        <v>25.364999999999998</v>
      </c>
      <c r="D800" s="47">
        <f>VLOOKUP(A800,'Updated Medical examination'!A799:J3134,4,0)</f>
        <v>9.19</v>
      </c>
      <c r="E800" s="47" t="str">
        <f>VLOOKUP(A800,'Updated Medical examination'!A799:J3134,6,0)</f>
        <v>Yes</v>
      </c>
      <c r="F800" s="47" t="str">
        <f>VLOOKUP(A800,'Updated Medical examination'!A799:J3134,7,0)</f>
        <v>No</v>
      </c>
      <c r="G800" s="47" t="str">
        <f>VLOOKUP(A800,'Updated Medical examination'!A799:J3134,8,0)</f>
        <v>No</v>
      </c>
      <c r="H800" s="47">
        <f>VLOOKUP(A800,'Updated Medical examination'!A799:J3134,9,0)</f>
        <v>0</v>
      </c>
      <c r="I800" s="47" t="str">
        <f>VLOOKUP(A800,'Updated Medical examination'!A799:J3134,10,0)</f>
        <v>No</v>
      </c>
      <c r="J800" s="47" t="str">
        <f>VLOOKUP(A800,'Updated Medical examination'!A799:J3134,3,0)</f>
        <v>Over Weight</v>
      </c>
      <c r="K800" s="47" t="str">
        <f>VLOOKUP(A800,'Updated Medical examination'!A799:J3134,5,0)</f>
        <v>Above Diabetes</v>
      </c>
      <c r="L800" s="54">
        <v>24690</v>
      </c>
      <c r="M800" s="59">
        <v>13047.33</v>
      </c>
      <c r="N800" s="55" t="s">
        <v>12</v>
      </c>
      <c r="O800" s="55" t="s">
        <v>12</v>
      </c>
      <c r="P800" s="55" t="s">
        <v>247</v>
      </c>
      <c r="Q800" s="55">
        <v>55</v>
      </c>
    </row>
    <row r="801" spans="1:17" ht="16.5" thickBot="1" x14ac:dyDescent="0.3">
      <c r="A801" s="58" t="s">
        <v>1571</v>
      </c>
      <c r="B801" s="47" t="s">
        <v>3136</v>
      </c>
      <c r="C801" s="47">
        <f>VLOOKUP(A801,'Updated Medical examination'!A800:J3135,2,FALSE)</f>
        <v>34.56</v>
      </c>
      <c r="D801" s="47">
        <f>VLOOKUP(A801,'Updated Medical examination'!A800:J3135,4,0)</f>
        <v>5.84</v>
      </c>
      <c r="E801" s="47" t="str">
        <f>VLOOKUP(A801,'Updated Medical examination'!A800:J3135,6,0)</f>
        <v>Yes</v>
      </c>
      <c r="F801" s="47" t="str">
        <f>VLOOKUP(A801,'Updated Medical examination'!A800:J3135,7,0)</f>
        <v>No</v>
      </c>
      <c r="G801" s="47" t="str">
        <f>VLOOKUP(A801,'Updated Medical examination'!A800:J3135,8,0)</f>
        <v>Yes</v>
      </c>
      <c r="H801" s="47">
        <f>VLOOKUP(A801,'Updated Medical examination'!A800:J3135,9,0)</f>
        <v>1</v>
      </c>
      <c r="I801" s="47" t="str">
        <f>VLOOKUP(A801,'Updated Medical examination'!A800:J3135,10,0)</f>
        <v>No</v>
      </c>
      <c r="J801" s="47" t="str">
        <f>VLOOKUP(A801,'Updated Medical examination'!A800:J3135,3,0)</f>
        <v>Obesity</v>
      </c>
      <c r="K801" s="47" t="str">
        <f>VLOOKUP(A801,'Updated Medical examination'!A800:J3135,5,0)</f>
        <v>Prediabetes</v>
      </c>
      <c r="L801" s="54">
        <v>25469</v>
      </c>
      <c r="M801" s="59">
        <v>13044.41</v>
      </c>
      <c r="N801" s="55" t="s">
        <v>12</v>
      </c>
      <c r="O801" s="55" t="s">
        <v>16</v>
      </c>
      <c r="P801" s="55" t="s">
        <v>23</v>
      </c>
      <c r="Q801" s="55">
        <v>53</v>
      </c>
    </row>
    <row r="802" spans="1:17" ht="16.5" thickBot="1" x14ac:dyDescent="0.3">
      <c r="A802" s="58" t="s">
        <v>1570</v>
      </c>
      <c r="B802" s="47" t="s">
        <v>3797</v>
      </c>
      <c r="C802" s="47">
        <f>VLOOKUP(A802,'Updated Medical examination'!A801:J3136,2,FALSE)</f>
        <v>28.2</v>
      </c>
      <c r="D802" s="47">
        <f>VLOOKUP(A802,'Updated Medical examination'!A801:J3136,4,0)</f>
        <v>7.19</v>
      </c>
      <c r="E802" s="47" t="str">
        <f>VLOOKUP(A802,'Updated Medical examination'!A801:J3136,6,0)</f>
        <v>Yes</v>
      </c>
      <c r="F802" s="47" t="str">
        <f>VLOOKUP(A802,'Updated Medical examination'!A801:J3136,7,0)</f>
        <v>No</v>
      </c>
      <c r="G802" s="47" t="str">
        <f>VLOOKUP(A802,'Updated Medical examination'!A801:J3136,8,0)</f>
        <v>No</v>
      </c>
      <c r="H802" s="47">
        <f>VLOOKUP(A802,'Updated Medical examination'!A801:J3136,9,0)</f>
        <v>2</v>
      </c>
      <c r="I802" s="47" t="str">
        <f>VLOOKUP(A802,'Updated Medical examination'!A801:J3136,10,0)</f>
        <v>No</v>
      </c>
      <c r="J802" s="47" t="str">
        <f>VLOOKUP(A802,'Updated Medical examination'!A801:J3136,3,0)</f>
        <v>Over Weight</v>
      </c>
      <c r="K802" s="47" t="str">
        <f>VLOOKUP(A802,'Updated Medical examination'!A801:J3136,5,0)</f>
        <v>Above Diabetes</v>
      </c>
      <c r="L802" s="54">
        <v>22594</v>
      </c>
      <c r="M802" s="59">
        <v>13041.92</v>
      </c>
      <c r="N802" s="55" t="s">
        <v>12</v>
      </c>
      <c r="O802" s="55" t="s">
        <v>16</v>
      </c>
      <c r="P802" s="55" t="s">
        <v>42</v>
      </c>
      <c r="Q802" s="55">
        <v>61</v>
      </c>
    </row>
    <row r="803" spans="1:17" ht="16.5" thickBot="1" x14ac:dyDescent="0.3">
      <c r="A803" s="58" t="s">
        <v>1569</v>
      </c>
      <c r="B803" s="47" t="s">
        <v>3799</v>
      </c>
      <c r="C803" s="47">
        <f>VLOOKUP(A803,'Updated Medical examination'!A802:J3137,2,FALSE)</f>
        <v>30.43</v>
      </c>
      <c r="D803" s="47">
        <f>VLOOKUP(A803,'Updated Medical examination'!A802:J3137,4,0)</f>
        <v>9.39</v>
      </c>
      <c r="E803" s="47" t="str">
        <f>VLOOKUP(A803,'Updated Medical examination'!A802:J3137,6,0)</f>
        <v>No</v>
      </c>
      <c r="F803" s="47" t="str">
        <f>VLOOKUP(A803,'Updated Medical examination'!A802:J3137,7,0)</f>
        <v>No</v>
      </c>
      <c r="G803" s="47" t="str">
        <f>VLOOKUP(A803,'Updated Medical examination'!A802:J3137,8,0)</f>
        <v>No</v>
      </c>
      <c r="H803" s="47">
        <f>VLOOKUP(A803,'Updated Medical examination'!A802:J3137,9,0)</f>
        <v>0</v>
      </c>
      <c r="I803" s="47" t="str">
        <f>VLOOKUP(A803,'Updated Medical examination'!A802:J3137,10,0)</f>
        <v>No</v>
      </c>
      <c r="J803" s="47" t="str">
        <f>VLOOKUP(A803,'Updated Medical examination'!A802:J3137,3,0)</f>
        <v>Obesity</v>
      </c>
      <c r="K803" s="47" t="str">
        <f>VLOOKUP(A803,'Updated Medical examination'!A802:J3137,5,0)</f>
        <v>Above Diabetes</v>
      </c>
      <c r="L803" s="54">
        <v>24050</v>
      </c>
      <c r="M803" s="59">
        <v>13023.93</v>
      </c>
      <c r="N803" s="55" t="s">
        <v>12</v>
      </c>
      <c r="O803" s="55" t="s">
        <v>11</v>
      </c>
      <c r="P803" s="55" t="s">
        <v>200</v>
      </c>
      <c r="Q803" s="55">
        <v>57</v>
      </c>
    </row>
    <row r="804" spans="1:17" ht="16.5" thickBot="1" x14ac:dyDescent="0.3">
      <c r="A804" s="58" t="s">
        <v>1568</v>
      </c>
      <c r="B804" s="47" t="s">
        <v>3210</v>
      </c>
      <c r="C804" s="47">
        <f>VLOOKUP(A804,'Updated Medical examination'!A803:J3138,2,FALSE)</f>
        <v>32.395000000000003</v>
      </c>
      <c r="D804" s="47">
        <f>VLOOKUP(A804,'Updated Medical examination'!A803:J3138,4,0)</f>
        <v>4.2699999999999996</v>
      </c>
      <c r="E804" s="47" t="str">
        <f>VLOOKUP(A804,'Updated Medical examination'!A803:J3138,6,0)</f>
        <v>Yes</v>
      </c>
      <c r="F804" s="47" t="str">
        <f>VLOOKUP(A804,'Updated Medical examination'!A803:J3138,7,0)</f>
        <v>No</v>
      </c>
      <c r="G804" s="47" t="str">
        <f>VLOOKUP(A804,'Updated Medical examination'!A803:J3138,8,0)</f>
        <v>No</v>
      </c>
      <c r="H804" s="47">
        <f>VLOOKUP(A804,'Updated Medical examination'!A803:J3138,9,0)</f>
        <v>1</v>
      </c>
      <c r="I804" s="47" t="str">
        <f>VLOOKUP(A804,'Updated Medical examination'!A803:J3138,10,0)</f>
        <v>No</v>
      </c>
      <c r="J804" s="47" t="str">
        <f>VLOOKUP(A804,'Updated Medical examination'!A803:J3138,3,0)</f>
        <v>Obesity</v>
      </c>
      <c r="K804" s="47" t="str">
        <f>VLOOKUP(A804,'Updated Medical examination'!A803:J3138,5,0)</f>
        <v>Normal</v>
      </c>
      <c r="L804" s="54">
        <v>23643</v>
      </c>
      <c r="M804" s="59">
        <v>13019.16</v>
      </c>
      <c r="N804" s="55" t="s">
        <v>12</v>
      </c>
      <c r="O804" s="55" t="s">
        <v>16</v>
      </c>
      <c r="P804" s="55" t="s">
        <v>247</v>
      </c>
      <c r="Q804" s="55">
        <v>58</v>
      </c>
    </row>
    <row r="805" spans="1:17" ht="16.5" thickBot="1" x14ac:dyDescent="0.3">
      <c r="A805" s="58" t="s">
        <v>1567</v>
      </c>
      <c r="B805" s="47" t="s">
        <v>3210</v>
      </c>
      <c r="C805" s="47">
        <f>VLOOKUP(A805,'Updated Medical examination'!A804:J3139,2,FALSE)</f>
        <v>24.035</v>
      </c>
      <c r="D805" s="47">
        <f>VLOOKUP(A805,'Updated Medical examination'!A804:J3139,4,0)</f>
        <v>11.71</v>
      </c>
      <c r="E805" s="47" t="str">
        <f>VLOOKUP(A805,'Updated Medical examination'!A804:J3139,6,0)</f>
        <v>No</v>
      </c>
      <c r="F805" s="47" t="str">
        <f>VLOOKUP(A805,'Updated Medical examination'!A804:J3139,7,0)</f>
        <v>No</v>
      </c>
      <c r="G805" s="47" t="str">
        <f>VLOOKUP(A805,'Updated Medical examination'!A804:J3139,8,0)</f>
        <v>No</v>
      </c>
      <c r="H805" s="47">
        <f>VLOOKUP(A805,'Updated Medical examination'!A804:J3139,9,0)</f>
        <v>0</v>
      </c>
      <c r="I805" s="47" t="str">
        <f>VLOOKUP(A805,'Updated Medical examination'!A804:J3139,10,0)</f>
        <v>No</v>
      </c>
      <c r="J805" s="47" t="str">
        <f>VLOOKUP(A805,'Updated Medical examination'!A804:J3139,3,0)</f>
        <v>Healthy Weight</v>
      </c>
      <c r="K805" s="47" t="str">
        <f>VLOOKUP(A805,'Updated Medical examination'!A804:J3139,5,0)</f>
        <v>Above Diabetes</v>
      </c>
      <c r="L805" s="54">
        <v>22847</v>
      </c>
      <c r="M805" s="59">
        <v>13012.21</v>
      </c>
      <c r="N805" s="55" t="s">
        <v>12</v>
      </c>
      <c r="O805" s="55" t="s">
        <v>16</v>
      </c>
      <c r="P805" s="55" t="s">
        <v>23</v>
      </c>
      <c r="Q805" s="55">
        <v>60</v>
      </c>
    </row>
    <row r="806" spans="1:17" ht="16.5" thickBot="1" x14ac:dyDescent="0.3">
      <c r="A806" s="58" t="s">
        <v>1566</v>
      </c>
      <c r="B806" s="47" t="s">
        <v>3802</v>
      </c>
      <c r="C806" s="47">
        <f>VLOOKUP(A806,'Updated Medical examination'!A805:J3140,2,FALSE)</f>
        <v>37.119999999999997</v>
      </c>
      <c r="D806" s="47">
        <f>VLOOKUP(A806,'Updated Medical examination'!A805:J3140,4,0)</f>
        <v>5.29</v>
      </c>
      <c r="E806" s="47" t="str">
        <f>VLOOKUP(A806,'Updated Medical examination'!A805:J3140,6,0)</f>
        <v>No</v>
      </c>
      <c r="F806" s="47" t="str">
        <f>VLOOKUP(A806,'Updated Medical examination'!A805:J3140,7,0)</f>
        <v>No</v>
      </c>
      <c r="G806" s="47" t="str">
        <f>VLOOKUP(A806,'Updated Medical examination'!A805:J3140,8,0)</f>
        <v>No</v>
      </c>
      <c r="H806" s="47">
        <f>VLOOKUP(A806,'Updated Medical examination'!A805:J3140,9,0)</f>
        <v>2</v>
      </c>
      <c r="I806" s="47" t="str">
        <f>VLOOKUP(A806,'Updated Medical examination'!A805:J3140,10,0)</f>
        <v>No</v>
      </c>
      <c r="J806" s="47" t="str">
        <f>VLOOKUP(A806,'Updated Medical examination'!A805:J3140,3,0)</f>
        <v>Obesity</v>
      </c>
      <c r="K806" s="47" t="str">
        <f>VLOOKUP(A806,'Updated Medical examination'!A805:J3140,5,0)</f>
        <v>Normal</v>
      </c>
      <c r="L806" s="54">
        <v>26569</v>
      </c>
      <c r="M806" s="59">
        <v>13010.86</v>
      </c>
      <c r="N806" s="55" t="s">
        <v>12</v>
      </c>
      <c r="O806" s="55" t="s">
        <v>11</v>
      </c>
      <c r="P806" s="55" t="s">
        <v>23</v>
      </c>
      <c r="Q806" s="55">
        <v>50</v>
      </c>
    </row>
    <row r="807" spans="1:17" ht="16.5" thickBot="1" x14ac:dyDescent="0.3">
      <c r="A807" s="58" t="s">
        <v>1565</v>
      </c>
      <c r="B807" s="47" t="s">
        <v>2415</v>
      </c>
      <c r="C807" s="47">
        <f>VLOOKUP(A807,'Updated Medical examination'!A806:J3141,2,FALSE)</f>
        <v>34.840000000000003</v>
      </c>
      <c r="D807" s="47">
        <f>VLOOKUP(A807,'Updated Medical examination'!A806:J3141,4,0)</f>
        <v>6</v>
      </c>
      <c r="E807" s="47" t="str">
        <f>VLOOKUP(A807,'Updated Medical examination'!A806:J3141,6,0)</f>
        <v>Yes</v>
      </c>
      <c r="F807" s="47" t="str">
        <f>VLOOKUP(A807,'Updated Medical examination'!A806:J3141,7,0)</f>
        <v>No</v>
      </c>
      <c r="G807" s="47" t="str">
        <f>VLOOKUP(A807,'Updated Medical examination'!A806:J3141,8,0)</f>
        <v>Yes</v>
      </c>
      <c r="H807" s="47">
        <f>VLOOKUP(A807,'Updated Medical examination'!A806:J3141,9,0)</f>
        <v>1</v>
      </c>
      <c r="I807" s="47" t="str">
        <f>VLOOKUP(A807,'Updated Medical examination'!A806:J3141,10,0)</f>
        <v>No</v>
      </c>
      <c r="J807" s="47" t="str">
        <f>VLOOKUP(A807,'Updated Medical examination'!A806:J3141,3,0)</f>
        <v>Obesity</v>
      </c>
      <c r="K807" s="47" t="str">
        <f>VLOOKUP(A807,'Updated Medical examination'!A806:J3141,5,0)</f>
        <v>Prediabetes</v>
      </c>
      <c r="L807" s="54">
        <v>25550</v>
      </c>
      <c r="M807" s="59">
        <v>13008.07</v>
      </c>
      <c r="N807" s="55" t="s">
        <v>12</v>
      </c>
      <c r="O807" s="55" t="s">
        <v>12</v>
      </c>
      <c r="P807" s="55" t="s">
        <v>23</v>
      </c>
      <c r="Q807" s="55">
        <v>53</v>
      </c>
    </row>
    <row r="808" spans="1:17" ht="16.5" thickBot="1" x14ac:dyDescent="0.3">
      <c r="A808" s="58" t="s">
        <v>1564</v>
      </c>
      <c r="B808" s="47" t="s">
        <v>3805</v>
      </c>
      <c r="C808" s="47">
        <f>VLOOKUP(A808,'Updated Medical examination'!A807:J3142,2,FALSE)</f>
        <v>29.53</v>
      </c>
      <c r="D808" s="47">
        <f>VLOOKUP(A808,'Updated Medical examination'!A807:J3142,4,0)</f>
        <v>10.64</v>
      </c>
      <c r="E808" s="47" t="str">
        <f>VLOOKUP(A808,'Updated Medical examination'!A807:J3142,6,0)</f>
        <v>No</v>
      </c>
      <c r="F808" s="47" t="str">
        <f>VLOOKUP(A808,'Updated Medical examination'!A807:J3142,7,0)</f>
        <v>No</v>
      </c>
      <c r="G808" s="47" t="str">
        <f>VLOOKUP(A808,'Updated Medical examination'!A807:J3142,8,0)</f>
        <v>No</v>
      </c>
      <c r="H808" s="47">
        <f>VLOOKUP(A808,'Updated Medical examination'!A807:J3142,9,0)</f>
        <v>0</v>
      </c>
      <c r="I808" s="47" t="str">
        <f>VLOOKUP(A808,'Updated Medical examination'!A807:J3142,10,0)</f>
        <v>No</v>
      </c>
      <c r="J808" s="47" t="str">
        <f>VLOOKUP(A808,'Updated Medical examination'!A807:J3142,3,0)</f>
        <v>Over Weight</v>
      </c>
      <c r="K808" s="47" t="str">
        <f>VLOOKUP(A808,'Updated Medical examination'!A807:J3142,5,0)</f>
        <v>Above Diabetes</v>
      </c>
      <c r="L808" s="54">
        <v>22821</v>
      </c>
      <c r="M808" s="59">
        <v>13004.95</v>
      </c>
      <c r="N808" s="55" t="s">
        <v>12</v>
      </c>
      <c r="O808" s="55" t="s">
        <v>16</v>
      </c>
      <c r="P808" s="55" t="s">
        <v>23</v>
      </c>
      <c r="Q808" s="55">
        <v>60</v>
      </c>
    </row>
    <row r="809" spans="1:17" ht="16.5" thickBot="1" x14ac:dyDescent="0.3">
      <c r="A809" s="58" t="s">
        <v>1563</v>
      </c>
      <c r="B809" s="47" t="s">
        <v>3807</v>
      </c>
      <c r="C809" s="47">
        <f>VLOOKUP(A809,'Updated Medical examination'!A808:J3143,2,FALSE)</f>
        <v>42.51</v>
      </c>
      <c r="D809" s="47">
        <f>VLOOKUP(A809,'Updated Medical examination'!A808:J3143,4,0)</f>
        <v>8.2100000000000009</v>
      </c>
      <c r="E809" s="47" t="str">
        <f>VLOOKUP(A809,'Updated Medical examination'!A808:J3143,6,0)</f>
        <v>Yes</v>
      </c>
      <c r="F809" s="47" t="str">
        <f>VLOOKUP(A809,'Updated Medical examination'!A808:J3143,7,0)</f>
        <v>No</v>
      </c>
      <c r="G809" s="47" t="str">
        <f>VLOOKUP(A809,'Updated Medical examination'!A808:J3143,8,0)</f>
        <v>No</v>
      </c>
      <c r="H809" s="47">
        <f>VLOOKUP(A809,'Updated Medical examination'!A808:J3143,9,0)</f>
        <v>0</v>
      </c>
      <c r="I809" s="47" t="str">
        <f>VLOOKUP(A809,'Updated Medical examination'!A808:J3143,10,0)</f>
        <v>No</v>
      </c>
      <c r="J809" s="47" t="str">
        <f>VLOOKUP(A809,'Updated Medical examination'!A808:J3143,3,0)</f>
        <v>Obesity</v>
      </c>
      <c r="K809" s="47" t="str">
        <f>VLOOKUP(A809,'Updated Medical examination'!A808:J3143,5,0)</f>
        <v>Above Diabetes</v>
      </c>
      <c r="L809" s="54">
        <v>29889</v>
      </c>
      <c r="M809" s="59">
        <v>13002.91</v>
      </c>
      <c r="N809" s="55" t="s">
        <v>12</v>
      </c>
      <c r="O809" s="55" t="s">
        <v>16</v>
      </c>
      <c r="P809" s="55" t="s">
        <v>23</v>
      </c>
      <c r="Q809" s="55">
        <v>41</v>
      </c>
    </row>
    <row r="810" spans="1:17" ht="16.5" thickBot="1" x14ac:dyDescent="0.3">
      <c r="A810" s="58" t="s">
        <v>1562</v>
      </c>
      <c r="B810" s="47" t="s">
        <v>3809</v>
      </c>
      <c r="C810" s="47">
        <f>VLOOKUP(A810,'Updated Medical examination'!A809:J3144,2,FALSE)</f>
        <v>38.14</v>
      </c>
      <c r="D810" s="47">
        <f>VLOOKUP(A810,'Updated Medical examination'!A809:J3144,4,0)</f>
        <v>5.58</v>
      </c>
      <c r="E810" s="47" t="str">
        <f>VLOOKUP(A810,'Updated Medical examination'!A809:J3144,6,0)</f>
        <v>No</v>
      </c>
      <c r="F810" s="47" t="str">
        <f>VLOOKUP(A810,'Updated Medical examination'!A809:J3144,7,0)</f>
        <v>No</v>
      </c>
      <c r="G810" s="47" t="str">
        <f>VLOOKUP(A810,'Updated Medical examination'!A809:J3144,8,0)</f>
        <v>Yes</v>
      </c>
      <c r="H810" s="47">
        <f>VLOOKUP(A810,'Updated Medical examination'!A809:J3144,9,0)</f>
        <v>1</v>
      </c>
      <c r="I810" s="47" t="str">
        <f>VLOOKUP(A810,'Updated Medical examination'!A809:J3144,10,0)</f>
        <v>No</v>
      </c>
      <c r="J810" s="47" t="str">
        <f>VLOOKUP(A810,'Updated Medical examination'!A809:J3144,3,0)</f>
        <v>Obesity</v>
      </c>
      <c r="K810" s="47" t="str">
        <f>VLOOKUP(A810,'Updated Medical examination'!A809:J3144,5,0)</f>
        <v>Normal</v>
      </c>
      <c r="L810" s="54">
        <v>29186</v>
      </c>
      <c r="M810" s="59">
        <v>12994.12</v>
      </c>
      <c r="N810" s="55" t="s">
        <v>12</v>
      </c>
      <c r="O810" s="55" t="s">
        <v>11</v>
      </c>
      <c r="P810" s="55" t="s">
        <v>535</v>
      </c>
      <c r="Q810" s="55">
        <v>43</v>
      </c>
    </row>
    <row r="811" spans="1:17" ht="16.5" thickBot="1" x14ac:dyDescent="0.3">
      <c r="A811" s="58" t="s">
        <v>1561</v>
      </c>
      <c r="B811" s="47" t="s">
        <v>3811</v>
      </c>
      <c r="C811" s="47">
        <f>VLOOKUP(A811,'Updated Medical examination'!A810:J3145,2,FALSE)</f>
        <v>39.93</v>
      </c>
      <c r="D811" s="47">
        <f>VLOOKUP(A811,'Updated Medical examination'!A810:J3145,4,0)</f>
        <v>8.75</v>
      </c>
      <c r="E811" s="47" t="str">
        <f>VLOOKUP(A811,'Updated Medical examination'!A810:J3145,6,0)</f>
        <v>No</v>
      </c>
      <c r="F811" s="47" t="str">
        <f>VLOOKUP(A811,'Updated Medical examination'!A810:J3145,7,0)</f>
        <v>No</v>
      </c>
      <c r="G811" s="47" t="str">
        <f>VLOOKUP(A811,'Updated Medical examination'!A810:J3145,8,0)</f>
        <v>No</v>
      </c>
      <c r="H811" s="47">
        <f>VLOOKUP(A811,'Updated Medical examination'!A810:J3145,9,0)</f>
        <v>0</v>
      </c>
      <c r="I811" s="47" t="str">
        <f>VLOOKUP(A811,'Updated Medical examination'!A810:J3145,10,0)</f>
        <v>No</v>
      </c>
      <c r="J811" s="47" t="str">
        <f>VLOOKUP(A811,'Updated Medical examination'!A810:J3145,3,0)</f>
        <v>Obesity</v>
      </c>
      <c r="K811" s="47" t="str">
        <f>VLOOKUP(A811,'Updated Medical examination'!A810:J3145,5,0)</f>
        <v>Above Diabetes</v>
      </c>
      <c r="L811" s="54">
        <v>22248</v>
      </c>
      <c r="M811" s="59">
        <v>12982.87</v>
      </c>
      <c r="N811" s="55" t="s">
        <v>12</v>
      </c>
      <c r="O811" s="55" t="s">
        <v>16</v>
      </c>
      <c r="P811" s="55" t="s">
        <v>13</v>
      </c>
      <c r="Q811" s="55">
        <v>62</v>
      </c>
    </row>
    <row r="812" spans="1:17" ht="16.5" thickBot="1" x14ac:dyDescent="0.3">
      <c r="A812" s="58" t="s">
        <v>1560</v>
      </c>
      <c r="B812" s="47" t="s">
        <v>2638</v>
      </c>
      <c r="C812" s="47">
        <f>VLOOKUP(A812,'Updated Medical examination'!A811:J3146,2,FALSE)</f>
        <v>38.83</v>
      </c>
      <c r="D812" s="47">
        <f>VLOOKUP(A812,'Updated Medical examination'!A811:J3146,4,0)</f>
        <v>11.86</v>
      </c>
      <c r="E812" s="47" t="str">
        <f>VLOOKUP(A812,'Updated Medical examination'!A811:J3146,6,0)</f>
        <v>No</v>
      </c>
      <c r="F812" s="47" t="str">
        <f>VLOOKUP(A812,'Updated Medical examination'!A811:J3146,7,0)</f>
        <v>No</v>
      </c>
      <c r="G812" s="47" t="str">
        <f>VLOOKUP(A812,'Updated Medical examination'!A811:J3146,8,0)</f>
        <v>No</v>
      </c>
      <c r="H812" s="47">
        <f>VLOOKUP(A812,'Updated Medical examination'!A811:J3146,9,0)</f>
        <v>0</v>
      </c>
      <c r="I812" s="47" t="str">
        <f>VLOOKUP(A812,'Updated Medical examination'!A811:J3146,10,0)</f>
        <v>No</v>
      </c>
      <c r="J812" s="47" t="str">
        <f>VLOOKUP(A812,'Updated Medical examination'!A811:J3146,3,0)</f>
        <v>Obesity</v>
      </c>
      <c r="K812" s="47" t="str">
        <f>VLOOKUP(A812,'Updated Medical examination'!A811:J3146,5,0)</f>
        <v>Above Diabetes</v>
      </c>
      <c r="L812" s="54">
        <v>22182</v>
      </c>
      <c r="M812" s="59">
        <v>12981.35</v>
      </c>
      <c r="N812" s="55" t="s">
        <v>12</v>
      </c>
      <c r="O812" s="55" t="s">
        <v>12</v>
      </c>
      <c r="P812" s="55" t="s">
        <v>13</v>
      </c>
      <c r="Q812" s="55">
        <v>62</v>
      </c>
    </row>
    <row r="813" spans="1:17" ht="16.5" thickBot="1" x14ac:dyDescent="0.3">
      <c r="A813" s="58" t="s">
        <v>1559</v>
      </c>
      <c r="B813" s="47" t="s">
        <v>3813</v>
      </c>
      <c r="C813" s="47">
        <f>VLOOKUP(A813,'Updated Medical examination'!A812:J3147,2,FALSE)</f>
        <v>37.4</v>
      </c>
      <c r="D813" s="47">
        <f>VLOOKUP(A813,'Updated Medical examination'!A812:J3147,4,0)</f>
        <v>11.46</v>
      </c>
      <c r="E813" s="47" t="str">
        <f>VLOOKUP(A813,'Updated Medical examination'!A812:J3147,6,0)</f>
        <v>No</v>
      </c>
      <c r="F813" s="47" t="str">
        <f>VLOOKUP(A813,'Updated Medical examination'!A812:J3147,7,0)</f>
        <v>No</v>
      </c>
      <c r="G813" s="47" t="str">
        <f>VLOOKUP(A813,'Updated Medical examination'!A812:J3147,8,0)</f>
        <v>No</v>
      </c>
      <c r="H813" s="47">
        <f>VLOOKUP(A813,'Updated Medical examination'!A812:J3147,9,0)</f>
        <v>0</v>
      </c>
      <c r="I813" s="47" t="str">
        <f>VLOOKUP(A813,'Updated Medical examination'!A812:J3147,10,0)</f>
        <v>No</v>
      </c>
      <c r="J813" s="47" t="str">
        <f>VLOOKUP(A813,'Updated Medical examination'!A812:J3147,3,0)</f>
        <v>Obesity</v>
      </c>
      <c r="K813" s="47" t="str">
        <f>VLOOKUP(A813,'Updated Medical examination'!A812:J3147,5,0)</f>
        <v>Above Diabetes</v>
      </c>
      <c r="L813" s="54">
        <v>22089</v>
      </c>
      <c r="M813" s="59">
        <v>12979.36</v>
      </c>
      <c r="N813" s="55" t="s">
        <v>12</v>
      </c>
      <c r="O813" s="55" t="s">
        <v>16</v>
      </c>
      <c r="P813" s="55" t="s">
        <v>42</v>
      </c>
      <c r="Q813" s="55">
        <v>62</v>
      </c>
    </row>
    <row r="814" spans="1:17" ht="16.5" thickBot="1" x14ac:dyDescent="0.3">
      <c r="A814" s="58" t="s">
        <v>1558</v>
      </c>
      <c r="B814" s="47" t="s">
        <v>3432</v>
      </c>
      <c r="C814" s="47">
        <f>VLOOKUP(A814,'Updated Medical examination'!A813:J3148,2,FALSE)</f>
        <v>21.4</v>
      </c>
      <c r="D814" s="47">
        <f>VLOOKUP(A814,'Updated Medical examination'!A813:J3148,4,0)</f>
        <v>9.0299999999999994</v>
      </c>
      <c r="E814" s="47" t="str">
        <f>VLOOKUP(A814,'Updated Medical examination'!A813:J3148,6,0)</f>
        <v>No</v>
      </c>
      <c r="F814" s="47" t="str">
        <f>VLOOKUP(A814,'Updated Medical examination'!A813:J3148,7,0)</f>
        <v>No</v>
      </c>
      <c r="G814" s="47" t="str">
        <f>VLOOKUP(A814,'Updated Medical examination'!A813:J3148,8,0)</f>
        <v>No</v>
      </c>
      <c r="H814" s="47">
        <f>VLOOKUP(A814,'Updated Medical examination'!A813:J3148,9,0)</f>
        <v>0</v>
      </c>
      <c r="I814" s="47" t="str">
        <f>VLOOKUP(A814,'Updated Medical examination'!A813:J3148,10,0)</f>
        <v>No</v>
      </c>
      <c r="J814" s="47" t="str">
        <f>VLOOKUP(A814,'Updated Medical examination'!A813:J3148,3,0)</f>
        <v>Healthy Weight</v>
      </c>
      <c r="K814" s="47" t="str">
        <f>VLOOKUP(A814,'Updated Medical examination'!A813:J3148,5,0)</f>
        <v>Above Diabetes</v>
      </c>
      <c r="L814" s="54">
        <v>22224</v>
      </c>
      <c r="M814" s="59">
        <v>12957.12</v>
      </c>
      <c r="N814" s="55" t="s">
        <v>12</v>
      </c>
      <c r="O814" s="55" t="s">
        <v>16</v>
      </c>
      <c r="P814" s="55" t="s">
        <v>42</v>
      </c>
      <c r="Q814" s="55">
        <v>62</v>
      </c>
    </row>
    <row r="815" spans="1:17" ht="16.5" thickBot="1" x14ac:dyDescent="0.3">
      <c r="A815" s="58" t="s">
        <v>1557</v>
      </c>
      <c r="B815" s="47" t="s">
        <v>3816</v>
      </c>
      <c r="C815" s="47">
        <f>VLOOKUP(A815,'Updated Medical examination'!A814:J3149,2,FALSE)</f>
        <v>38.380000000000003</v>
      </c>
      <c r="D815" s="47">
        <f>VLOOKUP(A815,'Updated Medical examination'!A814:J3149,4,0)</f>
        <v>8.26</v>
      </c>
      <c r="E815" s="47" t="str">
        <f>VLOOKUP(A815,'Updated Medical examination'!A814:J3149,6,0)</f>
        <v>Yes</v>
      </c>
      <c r="F815" s="47" t="str">
        <f>VLOOKUP(A815,'Updated Medical examination'!A814:J3149,7,0)</f>
        <v>No</v>
      </c>
      <c r="G815" s="47" t="str">
        <f>VLOOKUP(A815,'Updated Medical examination'!A814:J3149,8,0)</f>
        <v>No</v>
      </c>
      <c r="H815" s="47">
        <f>VLOOKUP(A815,'Updated Medical examination'!A814:J3149,9,0)</f>
        <v>2</v>
      </c>
      <c r="I815" s="47" t="str">
        <f>VLOOKUP(A815,'Updated Medical examination'!A814:J3149,10,0)</f>
        <v>No</v>
      </c>
      <c r="J815" s="47" t="str">
        <f>VLOOKUP(A815,'Updated Medical examination'!A814:J3149,3,0)</f>
        <v>Obesity</v>
      </c>
      <c r="K815" s="47" t="str">
        <f>VLOOKUP(A815,'Updated Medical examination'!A814:J3149,5,0)</f>
        <v>Above Diabetes</v>
      </c>
      <c r="L815" s="54">
        <v>22513</v>
      </c>
      <c r="M815" s="59">
        <v>12950.07</v>
      </c>
      <c r="N815" s="55" t="s">
        <v>12</v>
      </c>
      <c r="O815" s="55" t="s">
        <v>16</v>
      </c>
      <c r="P815" s="55" t="s">
        <v>23</v>
      </c>
      <c r="Q815" s="55">
        <v>61</v>
      </c>
    </row>
    <row r="816" spans="1:17" ht="16.5" thickBot="1" x14ac:dyDescent="0.3">
      <c r="A816" s="58" t="s">
        <v>1556</v>
      </c>
      <c r="B816" s="47" t="s">
        <v>3818</v>
      </c>
      <c r="C816" s="47">
        <f>VLOOKUP(A816,'Updated Medical examination'!A815:J3150,2,FALSE)</f>
        <v>33.659999999999997</v>
      </c>
      <c r="D816" s="47">
        <f>VLOOKUP(A816,'Updated Medical examination'!A815:J3150,4,0)</f>
        <v>5.42</v>
      </c>
      <c r="E816" s="47" t="str">
        <f>VLOOKUP(A816,'Updated Medical examination'!A815:J3150,6,0)</f>
        <v>Yes</v>
      </c>
      <c r="F816" s="47" t="str">
        <f>VLOOKUP(A816,'Updated Medical examination'!A815:J3150,7,0)</f>
        <v>No</v>
      </c>
      <c r="G816" s="47" t="str">
        <f>VLOOKUP(A816,'Updated Medical examination'!A815:J3150,8,0)</f>
        <v>No</v>
      </c>
      <c r="H816" s="47">
        <f>VLOOKUP(A816,'Updated Medical examination'!A815:J3150,9,0)</f>
        <v>2</v>
      </c>
      <c r="I816" s="47" t="str">
        <f>VLOOKUP(A816,'Updated Medical examination'!A815:J3150,10,0)</f>
        <v>No</v>
      </c>
      <c r="J816" s="47" t="str">
        <f>VLOOKUP(A816,'Updated Medical examination'!A815:J3150,3,0)</f>
        <v>Obesity</v>
      </c>
      <c r="K816" s="47" t="str">
        <f>VLOOKUP(A816,'Updated Medical examination'!A815:J3150,5,0)</f>
        <v>Normal</v>
      </c>
      <c r="L816" s="54">
        <v>24463</v>
      </c>
      <c r="M816" s="59">
        <v>12949.16</v>
      </c>
      <c r="N816" s="55" t="s">
        <v>12</v>
      </c>
      <c r="O816" s="55" t="s">
        <v>12</v>
      </c>
      <c r="P816" s="55" t="s">
        <v>13</v>
      </c>
      <c r="Q816" s="55">
        <v>56</v>
      </c>
    </row>
    <row r="817" spans="1:17" ht="16.5" thickBot="1" x14ac:dyDescent="0.3">
      <c r="A817" s="58" t="s">
        <v>1555</v>
      </c>
      <c r="B817" s="47" t="s">
        <v>3820</v>
      </c>
      <c r="C817" s="47">
        <f>VLOOKUP(A817,'Updated Medical examination'!A816:J3151,2,FALSE)</f>
        <v>31.79</v>
      </c>
      <c r="D817" s="47">
        <f>VLOOKUP(A817,'Updated Medical examination'!A816:J3151,4,0)</f>
        <v>11.33</v>
      </c>
      <c r="E817" s="47" t="str">
        <f>VLOOKUP(A817,'Updated Medical examination'!A816:J3151,6,0)</f>
        <v>Yes</v>
      </c>
      <c r="F817" s="47" t="str">
        <f>VLOOKUP(A817,'Updated Medical examination'!A816:J3151,7,0)</f>
        <v>No</v>
      </c>
      <c r="G817" s="47" t="str">
        <f>VLOOKUP(A817,'Updated Medical examination'!A816:J3151,8,0)</f>
        <v>Yes</v>
      </c>
      <c r="H817" s="47">
        <f>VLOOKUP(A817,'Updated Medical examination'!A816:J3151,9,0)</f>
        <v>1</v>
      </c>
      <c r="I817" s="47" t="str">
        <f>VLOOKUP(A817,'Updated Medical examination'!A816:J3151,10,0)</f>
        <v>No</v>
      </c>
      <c r="J817" s="47" t="str">
        <f>VLOOKUP(A817,'Updated Medical examination'!A816:J3151,3,0)</f>
        <v>Obesity</v>
      </c>
      <c r="K817" s="47" t="str">
        <f>VLOOKUP(A817,'Updated Medical examination'!A816:J3151,5,0)</f>
        <v>Above Diabetes</v>
      </c>
      <c r="L817" s="54">
        <v>23237</v>
      </c>
      <c r="M817" s="59">
        <v>12928.79</v>
      </c>
      <c r="N817" s="55" t="s">
        <v>12</v>
      </c>
      <c r="O817" s="55" t="s">
        <v>11</v>
      </c>
      <c r="P817" s="55" t="s">
        <v>13</v>
      </c>
      <c r="Q817" s="55">
        <v>59</v>
      </c>
    </row>
    <row r="818" spans="1:17" ht="16.5" thickBot="1" x14ac:dyDescent="0.3">
      <c r="A818" s="58" t="s">
        <v>1554</v>
      </c>
      <c r="B818" s="47" t="s">
        <v>3822</v>
      </c>
      <c r="C818" s="47">
        <f>VLOOKUP(A818,'Updated Medical examination'!A817:J3152,2,FALSE)</f>
        <v>29.7</v>
      </c>
      <c r="D818" s="47">
        <f>VLOOKUP(A818,'Updated Medical examination'!A817:J3152,4,0)</f>
        <v>7.69</v>
      </c>
      <c r="E818" s="47" t="str">
        <f>VLOOKUP(A818,'Updated Medical examination'!A817:J3152,6,0)</f>
        <v>Yes</v>
      </c>
      <c r="F818" s="47" t="str">
        <f>VLOOKUP(A818,'Updated Medical examination'!A817:J3152,7,0)</f>
        <v>No</v>
      </c>
      <c r="G818" s="47" t="str">
        <f>VLOOKUP(A818,'Updated Medical examination'!A817:J3152,8,0)</f>
        <v>Yes</v>
      </c>
      <c r="H818" s="47">
        <f>VLOOKUP(A818,'Updated Medical examination'!A817:J3152,9,0)</f>
        <v>1</v>
      </c>
      <c r="I818" s="47" t="str">
        <f>VLOOKUP(A818,'Updated Medical examination'!A817:J3152,10,0)</f>
        <v>No</v>
      </c>
      <c r="J818" s="47" t="str">
        <f>VLOOKUP(A818,'Updated Medical examination'!A817:J3152,3,0)</f>
        <v>Over Weight</v>
      </c>
      <c r="K818" s="47" t="str">
        <f>VLOOKUP(A818,'Updated Medical examination'!A817:J3152,5,0)</f>
        <v>Above Diabetes</v>
      </c>
      <c r="L818" s="54">
        <v>23255</v>
      </c>
      <c r="M818" s="59">
        <v>12925.89</v>
      </c>
      <c r="N818" s="55" t="s">
        <v>12</v>
      </c>
      <c r="O818" s="55" t="s">
        <v>11</v>
      </c>
      <c r="P818" s="55" t="s">
        <v>13</v>
      </c>
      <c r="Q818" s="55">
        <v>59</v>
      </c>
    </row>
    <row r="819" spans="1:17" ht="16.5" thickBot="1" x14ac:dyDescent="0.3">
      <c r="A819" s="58" t="s">
        <v>1553</v>
      </c>
      <c r="B819" s="47" t="s">
        <v>3121</v>
      </c>
      <c r="C819" s="47">
        <f>VLOOKUP(A819,'Updated Medical examination'!A818:J3153,2,FALSE)</f>
        <v>25.46</v>
      </c>
      <c r="D819" s="47">
        <f>VLOOKUP(A819,'Updated Medical examination'!A818:J3153,4,0)</f>
        <v>8.77</v>
      </c>
      <c r="E819" s="47" t="str">
        <f>VLOOKUP(A819,'Updated Medical examination'!A818:J3153,6,0)</f>
        <v>Yes</v>
      </c>
      <c r="F819" s="47" t="str">
        <f>VLOOKUP(A819,'Updated Medical examination'!A818:J3153,7,0)</f>
        <v>No</v>
      </c>
      <c r="G819" s="47" t="str">
        <f>VLOOKUP(A819,'Updated Medical examination'!A818:J3153,8,0)</f>
        <v>Yes</v>
      </c>
      <c r="H819" s="47">
        <f>VLOOKUP(A819,'Updated Medical examination'!A818:J3153,9,0)</f>
        <v>1</v>
      </c>
      <c r="I819" s="47" t="str">
        <f>VLOOKUP(A819,'Updated Medical examination'!A818:J3153,10,0)</f>
        <v>No</v>
      </c>
      <c r="J819" s="47" t="str">
        <f>VLOOKUP(A819,'Updated Medical examination'!A818:J3153,3,0)</f>
        <v>Over Weight</v>
      </c>
      <c r="K819" s="47" t="str">
        <f>VLOOKUP(A819,'Updated Medical examination'!A818:J3153,5,0)</f>
        <v>Above Diabetes</v>
      </c>
      <c r="L819" s="54">
        <v>23239</v>
      </c>
      <c r="M819" s="59">
        <v>12913.99</v>
      </c>
      <c r="N819" s="55" t="s">
        <v>12</v>
      </c>
      <c r="O819" s="55" t="s">
        <v>11</v>
      </c>
      <c r="P819" s="55" t="s">
        <v>168</v>
      </c>
      <c r="Q819" s="55">
        <v>59</v>
      </c>
    </row>
    <row r="820" spans="1:17" ht="16.5" thickBot="1" x14ac:dyDescent="0.3">
      <c r="A820" s="58" t="s">
        <v>1552</v>
      </c>
      <c r="B820" s="47" t="s">
        <v>3824</v>
      </c>
      <c r="C820" s="47">
        <f>VLOOKUP(A820,'Updated Medical examination'!A819:J3154,2,FALSE)</f>
        <v>39.14</v>
      </c>
      <c r="D820" s="47">
        <f>VLOOKUP(A820,'Updated Medical examination'!A819:J3154,4,0)</f>
        <v>4.91</v>
      </c>
      <c r="E820" s="47" t="str">
        <f>VLOOKUP(A820,'Updated Medical examination'!A819:J3154,6,0)</f>
        <v>No</v>
      </c>
      <c r="F820" s="47" t="str">
        <f>VLOOKUP(A820,'Updated Medical examination'!A819:J3154,7,0)</f>
        <v>yes</v>
      </c>
      <c r="G820" s="47" t="str">
        <f>VLOOKUP(A820,'Updated Medical examination'!A819:J3154,8,0)</f>
        <v>No</v>
      </c>
      <c r="H820" s="47">
        <f>VLOOKUP(A820,'Updated Medical examination'!A819:J3154,9,0)</f>
        <v>1</v>
      </c>
      <c r="I820" s="47" t="str">
        <f>VLOOKUP(A820,'Updated Medical examination'!A819:J3154,10,0)</f>
        <v>No</v>
      </c>
      <c r="J820" s="47" t="str">
        <f>VLOOKUP(A820,'Updated Medical examination'!A819:J3154,3,0)</f>
        <v>Obesity</v>
      </c>
      <c r="K820" s="47" t="str">
        <f>VLOOKUP(A820,'Updated Medical examination'!A819:J3154,5,0)</f>
        <v>Normal</v>
      </c>
      <c r="L820" s="54">
        <v>38177</v>
      </c>
      <c r="M820" s="59">
        <v>12890.06</v>
      </c>
      <c r="N820" s="55" t="s">
        <v>12</v>
      </c>
      <c r="O820" s="55" t="s">
        <v>16</v>
      </c>
      <c r="P820" s="55" t="s">
        <v>166</v>
      </c>
      <c r="Q820" s="55">
        <v>18</v>
      </c>
    </row>
    <row r="821" spans="1:17" ht="16.5" thickBot="1" x14ac:dyDescent="0.3">
      <c r="A821" s="58" t="s">
        <v>1551</v>
      </c>
      <c r="B821" s="47" t="s">
        <v>3448</v>
      </c>
      <c r="C821" s="47">
        <f>VLOOKUP(A821,'Updated Medical examination'!A820:J3155,2,FALSE)</f>
        <v>41.2</v>
      </c>
      <c r="D821" s="47">
        <f>VLOOKUP(A821,'Updated Medical examination'!A820:J3155,4,0)</f>
        <v>4.95</v>
      </c>
      <c r="E821" s="47" t="str">
        <f>VLOOKUP(A821,'Updated Medical examination'!A820:J3155,6,0)</f>
        <v>No</v>
      </c>
      <c r="F821" s="47" t="str">
        <f>VLOOKUP(A821,'Updated Medical examination'!A820:J3155,7,0)</f>
        <v>No</v>
      </c>
      <c r="G821" s="47" t="str">
        <f>VLOOKUP(A821,'Updated Medical examination'!A820:J3155,8,0)</f>
        <v>No</v>
      </c>
      <c r="H821" s="47">
        <f>VLOOKUP(A821,'Updated Medical examination'!A820:J3155,9,0)</f>
        <v>1</v>
      </c>
      <c r="I821" s="47" t="str">
        <f>VLOOKUP(A821,'Updated Medical examination'!A820:J3155,10,0)</f>
        <v>No</v>
      </c>
      <c r="J821" s="47" t="str">
        <f>VLOOKUP(A821,'Updated Medical examination'!A820:J3155,3,0)</f>
        <v>Obesity</v>
      </c>
      <c r="K821" s="47" t="str">
        <f>VLOOKUP(A821,'Updated Medical examination'!A820:J3155,5,0)</f>
        <v>Normal</v>
      </c>
      <c r="L821" s="54">
        <v>30900</v>
      </c>
      <c r="M821" s="59">
        <v>12870.31</v>
      </c>
      <c r="N821" s="55" t="s">
        <v>12</v>
      </c>
      <c r="O821" s="55" t="s">
        <v>12</v>
      </c>
      <c r="P821" s="55" t="s">
        <v>23</v>
      </c>
      <c r="Q821" s="55">
        <v>38</v>
      </c>
    </row>
    <row r="822" spans="1:17" ht="16.5" thickBot="1" x14ac:dyDescent="0.3">
      <c r="A822" s="58" t="s">
        <v>1550</v>
      </c>
      <c r="B822" s="47" t="s">
        <v>3827</v>
      </c>
      <c r="C822" s="47">
        <f>VLOOKUP(A822,'Updated Medical examination'!A821:J3156,2,FALSE)</f>
        <v>28.81</v>
      </c>
      <c r="D822" s="47">
        <f>VLOOKUP(A822,'Updated Medical examination'!A821:J3156,4,0)</f>
        <v>10.8</v>
      </c>
      <c r="E822" s="47" t="str">
        <f>VLOOKUP(A822,'Updated Medical examination'!A821:J3156,6,0)</f>
        <v>Yes</v>
      </c>
      <c r="F822" s="47" t="str">
        <f>VLOOKUP(A822,'Updated Medical examination'!A821:J3156,7,0)</f>
        <v>No</v>
      </c>
      <c r="G822" s="47" t="str">
        <f>VLOOKUP(A822,'Updated Medical examination'!A821:J3156,8,0)</f>
        <v>Yes</v>
      </c>
      <c r="H822" s="47">
        <f>VLOOKUP(A822,'Updated Medical examination'!A821:J3156,9,0)</f>
        <v>1</v>
      </c>
      <c r="I822" s="47" t="str">
        <f>VLOOKUP(A822,'Updated Medical examination'!A821:J3156,10,0)</f>
        <v>No</v>
      </c>
      <c r="J822" s="47" t="str">
        <f>VLOOKUP(A822,'Updated Medical examination'!A821:J3156,3,0)</f>
        <v>Over Weight</v>
      </c>
      <c r="K822" s="47" t="str">
        <f>VLOOKUP(A822,'Updated Medical examination'!A821:J3156,5,0)</f>
        <v>Above Diabetes</v>
      </c>
      <c r="L822" s="54">
        <v>23281</v>
      </c>
      <c r="M822" s="59">
        <v>12856.84</v>
      </c>
      <c r="N822" s="55" t="s">
        <v>12</v>
      </c>
      <c r="O822" s="55" t="s">
        <v>12</v>
      </c>
      <c r="P822" s="55" t="s">
        <v>300</v>
      </c>
      <c r="Q822" s="55">
        <v>59</v>
      </c>
    </row>
    <row r="823" spans="1:17" ht="16.5" thickBot="1" x14ac:dyDescent="0.3">
      <c r="A823" s="58" t="s">
        <v>1549</v>
      </c>
      <c r="B823" s="47" t="s">
        <v>3829</v>
      </c>
      <c r="C823" s="47">
        <f>VLOOKUP(A823,'Updated Medical examination'!A822:J3157,2,FALSE)</f>
        <v>37.409999999999997</v>
      </c>
      <c r="D823" s="47">
        <f>VLOOKUP(A823,'Updated Medical examination'!A822:J3157,4,0)</f>
        <v>7.21</v>
      </c>
      <c r="E823" s="47" t="str">
        <f>VLOOKUP(A823,'Updated Medical examination'!A822:J3157,6,0)</f>
        <v>No</v>
      </c>
      <c r="F823" s="47" t="str">
        <f>VLOOKUP(A823,'Updated Medical examination'!A822:J3157,7,0)</f>
        <v>No</v>
      </c>
      <c r="G823" s="47" t="str">
        <f>VLOOKUP(A823,'Updated Medical examination'!A822:J3157,8,0)</f>
        <v>No</v>
      </c>
      <c r="H823" s="47">
        <f>VLOOKUP(A823,'Updated Medical examination'!A822:J3157,9,0)</f>
        <v>2</v>
      </c>
      <c r="I823" s="47" t="str">
        <f>VLOOKUP(A823,'Updated Medical examination'!A822:J3157,10,0)</f>
        <v>No</v>
      </c>
      <c r="J823" s="47" t="str">
        <f>VLOOKUP(A823,'Updated Medical examination'!A822:J3157,3,0)</f>
        <v>Obesity</v>
      </c>
      <c r="K823" s="47" t="str">
        <f>VLOOKUP(A823,'Updated Medical examination'!A822:J3157,5,0)</f>
        <v>Above Diabetes</v>
      </c>
      <c r="L823" s="54">
        <v>26929</v>
      </c>
      <c r="M823" s="59">
        <v>12852.37</v>
      </c>
      <c r="N823" s="55" t="s">
        <v>12</v>
      </c>
      <c r="O823" s="55" t="s">
        <v>16</v>
      </c>
      <c r="P823" s="55" t="s">
        <v>23</v>
      </c>
      <c r="Q823" s="55">
        <v>49</v>
      </c>
    </row>
    <row r="824" spans="1:17" ht="16.5" thickBot="1" x14ac:dyDescent="0.3">
      <c r="A824" s="58" t="s">
        <v>1548</v>
      </c>
      <c r="B824" s="47" t="s">
        <v>2478</v>
      </c>
      <c r="C824" s="47">
        <f>VLOOKUP(A824,'Updated Medical examination'!A823:J3158,2,FALSE)</f>
        <v>52.54</v>
      </c>
      <c r="D824" s="47">
        <f>VLOOKUP(A824,'Updated Medical examination'!A823:J3158,4,0)</f>
        <v>5.12</v>
      </c>
      <c r="E824" s="47" t="str">
        <f>VLOOKUP(A824,'Updated Medical examination'!A823:J3158,6,0)</f>
        <v>No</v>
      </c>
      <c r="F824" s="47" t="str">
        <f>VLOOKUP(A824,'Updated Medical examination'!A823:J3158,7,0)</f>
        <v>No</v>
      </c>
      <c r="G824" s="47" t="str">
        <f>VLOOKUP(A824,'Updated Medical examination'!A823:J3158,8,0)</f>
        <v>Yes</v>
      </c>
      <c r="H824" s="47">
        <f>VLOOKUP(A824,'Updated Medical examination'!A823:J3158,9,0)</f>
        <v>1</v>
      </c>
      <c r="I824" s="47" t="str">
        <f>VLOOKUP(A824,'Updated Medical examination'!A823:J3158,10,0)</f>
        <v>No</v>
      </c>
      <c r="J824" s="47" t="str">
        <f>VLOOKUP(A824,'Updated Medical examination'!A823:J3158,3,0)</f>
        <v>Obesity</v>
      </c>
      <c r="K824" s="47" t="str">
        <f>VLOOKUP(A824,'Updated Medical examination'!A823:J3158,5,0)</f>
        <v>Normal</v>
      </c>
      <c r="L824" s="54">
        <v>34239</v>
      </c>
      <c r="M824" s="59">
        <v>12847.24</v>
      </c>
      <c r="N824" s="55" t="s">
        <v>12</v>
      </c>
      <c r="O824" s="55" t="s">
        <v>11</v>
      </c>
      <c r="P824" s="55" t="s">
        <v>23</v>
      </c>
      <c r="Q824" s="55">
        <v>29</v>
      </c>
    </row>
    <row r="825" spans="1:17" ht="16.5" thickBot="1" x14ac:dyDescent="0.3">
      <c r="A825" s="58" t="s">
        <v>1547</v>
      </c>
      <c r="B825" s="47" t="s">
        <v>3831</v>
      </c>
      <c r="C825" s="47">
        <f>VLOOKUP(A825,'Updated Medical examination'!A824:J3159,2,FALSE)</f>
        <v>17.29</v>
      </c>
      <c r="D825" s="47">
        <f>VLOOKUP(A825,'Updated Medical examination'!A824:J3159,4,0)</f>
        <v>4.62</v>
      </c>
      <c r="E825" s="47" t="str">
        <f>VLOOKUP(A825,'Updated Medical examination'!A824:J3159,6,0)</f>
        <v>No</v>
      </c>
      <c r="F825" s="47" t="str">
        <f>VLOOKUP(A825,'Updated Medical examination'!A824:J3159,7,0)</f>
        <v>yes</v>
      </c>
      <c r="G825" s="47" t="str">
        <f>VLOOKUP(A825,'Updated Medical examination'!A824:J3159,8,0)</f>
        <v>No</v>
      </c>
      <c r="H825" s="47">
        <f>VLOOKUP(A825,'Updated Medical examination'!A824:J3159,9,0)</f>
        <v>1</v>
      </c>
      <c r="I825" s="47" t="str">
        <f>VLOOKUP(A825,'Updated Medical examination'!A824:J3159,10,0)</f>
        <v>Yes</v>
      </c>
      <c r="J825" s="47" t="str">
        <f>VLOOKUP(A825,'Updated Medical examination'!A824:J3159,3,0)</f>
        <v>Under Weight</v>
      </c>
      <c r="K825" s="47" t="str">
        <f>VLOOKUP(A825,'Updated Medical examination'!A824:J3159,5,0)</f>
        <v>Normal</v>
      </c>
      <c r="L825" s="54">
        <v>38300</v>
      </c>
      <c r="M825" s="59">
        <v>12829.46</v>
      </c>
      <c r="N825" s="55" t="s">
        <v>12</v>
      </c>
      <c r="O825" s="55" t="s">
        <v>12</v>
      </c>
      <c r="P825" s="55" t="s">
        <v>168</v>
      </c>
      <c r="Q825" s="55">
        <v>18</v>
      </c>
    </row>
    <row r="826" spans="1:17" ht="16.5" thickBot="1" x14ac:dyDescent="0.3">
      <c r="A826" s="58" t="s">
        <v>1546</v>
      </c>
      <c r="B826" s="47" t="s">
        <v>3833</v>
      </c>
      <c r="C826" s="47">
        <f>VLOOKUP(A826,'Updated Medical examination'!A825:J3160,2,FALSE)</f>
        <v>31.74</v>
      </c>
      <c r="D826" s="47">
        <f>VLOOKUP(A826,'Updated Medical examination'!A825:J3160,4,0)</f>
        <v>7.68</v>
      </c>
      <c r="E826" s="47" t="str">
        <f>VLOOKUP(A826,'Updated Medical examination'!A825:J3160,6,0)</f>
        <v>Yes</v>
      </c>
      <c r="F826" s="47" t="str">
        <f>VLOOKUP(A826,'Updated Medical examination'!A825:J3160,7,0)</f>
        <v>No</v>
      </c>
      <c r="G826" s="47" t="str">
        <f>VLOOKUP(A826,'Updated Medical examination'!A825:J3160,8,0)</f>
        <v>No</v>
      </c>
      <c r="H826" s="47">
        <f>VLOOKUP(A826,'Updated Medical examination'!A825:J3160,9,0)</f>
        <v>0</v>
      </c>
      <c r="I826" s="47" t="str">
        <f>VLOOKUP(A826,'Updated Medical examination'!A825:J3160,10,0)</f>
        <v>No</v>
      </c>
      <c r="J826" s="47" t="str">
        <f>VLOOKUP(A826,'Updated Medical examination'!A825:J3160,3,0)</f>
        <v>Obesity</v>
      </c>
      <c r="K826" s="47" t="str">
        <f>VLOOKUP(A826,'Updated Medical examination'!A825:J3160,5,0)</f>
        <v>Above Diabetes</v>
      </c>
      <c r="L826" s="54">
        <v>24740</v>
      </c>
      <c r="M826" s="59">
        <v>12823.25</v>
      </c>
      <c r="N826" s="55" t="s">
        <v>12</v>
      </c>
      <c r="O826" s="55" t="s">
        <v>12</v>
      </c>
      <c r="P826" s="55" t="s">
        <v>300</v>
      </c>
      <c r="Q826" s="55">
        <v>55</v>
      </c>
    </row>
    <row r="827" spans="1:17" ht="16.5" thickBot="1" x14ac:dyDescent="0.3">
      <c r="A827" s="58" t="s">
        <v>1545</v>
      </c>
      <c r="B827" s="47" t="s">
        <v>3835</v>
      </c>
      <c r="C827" s="47">
        <f>VLOOKUP(A827,'Updated Medical examination'!A826:J3161,2,FALSE)</f>
        <v>26.504999999999999</v>
      </c>
      <c r="D827" s="47">
        <f>VLOOKUP(A827,'Updated Medical examination'!A826:J3161,4,0)</f>
        <v>6.79</v>
      </c>
      <c r="E827" s="47" t="str">
        <f>VLOOKUP(A827,'Updated Medical examination'!A826:J3161,6,0)</f>
        <v>Yes</v>
      </c>
      <c r="F827" s="47" t="str">
        <f>VLOOKUP(A827,'Updated Medical examination'!A826:J3161,7,0)</f>
        <v>No</v>
      </c>
      <c r="G827" s="47" t="str">
        <f>VLOOKUP(A827,'Updated Medical examination'!A826:J3161,8,0)</f>
        <v>Yes</v>
      </c>
      <c r="H827" s="47">
        <f>VLOOKUP(A827,'Updated Medical examination'!A826:J3161,9,0)</f>
        <v>1</v>
      </c>
      <c r="I827" s="47" t="str">
        <f>VLOOKUP(A827,'Updated Medical examination'!A826:J3161,10,0)</f>
        <v>No</v>
      </c>
      <c r="J827" s="47" t="str">
        <f>VLOOKUP(A827,'Updated Medical examination'!A826:J3161,3,0)</f>
        <v>Over Weight</v>
      </c>
      <c r="K827" s="47" t="str">
        <f>VLOOKUP(A827,'Updated Medical examination'!A826:J3161,5,0)</f>
        <v>Above Diabetes</v>
      </c>
      <c r="L827" s="54">
        <v>23212</v>
      </c>
      <c r="M827" s="59">
        <v>12815.44</v>
      </c>
      <c r="N827" s="55" t="s">
        <v>12</v>
      </c>
      <c r="O827" s="55" t="s">
        <v>12</v>
      </c>
      <c r="P827" s="55" t="s">
        <v>247</v>
      </c>
      <c r="Q827" s="55">
        <v>59</v>
      </c>
    </row>
    <row r="828" spans="1:17" ht="16.5" thickBot="1" x14ac:dyDescent="0.3">
      <c r="A828" s="58" t="s">
        <v>1544</v>
      </c>
      <c r="B828" s="47" t="s">
        <v>3837</v>
      </c>
      <c r="C828" s="47">
        <f>VLOOKUP(A828,'Updated Medical examination'!A827:J3162,2,FALSE)</f>
        <v>36.479999999999997</v>
      </c>
      <c r="D828" s="47">
        <f>VLOOKUP(A828,'Updated Medical examination'!A827:J3162,4,0)</f>
        <v>11.09</v>
      </c>
      <c r="E828" s="47" t="str">
        <f>VLOOKUP(A828,'Updated Medical examination'!A827:J3162,6,0)</f>
        <v>No</v>
      </c>
      <c r="F828" s="47" t="str">
        <f>VLOOKUP(A828,'Updated Medical examination'!A827:J3162,7,0)</f>
        <v>No</v>
      </c>
      <c r="G828" s="47" t="str">
        <f>VLOOKUP(A828,'Updated Medical examination'!A827:J3162,8,0)</f>
        <v>No</v>
      </c>
      <c r="H828" s="47">
        <f>VLOOKUP(A828,'Updated Medical examination'!A827:J3162,9,0)</f>
        <v>0</v>
      </c>
      <c r="I828" s="47" t="str">
        <f>VLOOKUP(A828,'Updated Medical examination'!A827:J3162,10,0)</f>
        <v>No</v>
      </c>
      <c r="J828" s="47" t="str">
        <f>VLOOKUP(A828,'Updated Medical examination'!A827:J3162,3,0)</f>
        <v>Obesity</v>
      </c>
      <c r="K828" s="47" t="str">
        <f>VLOOKUP(A828,'Updated Medical examination'!A827:J3162,5,0)</f>
        <v>Above Diabetes</v>
      </c>
      <c r="L828" s="54">
        <v>28695</v>
      </c>
      <c r="M828" s="59">
        <v>12797.21</v>
      </c>
      <c r="N828" s="55" t="s">
        <v>12</v>
      </c>
      <c r="O828" s="55" t="s">
        <v>16</v>
      </c>
      <c r="P828" s="55" t="s">
        <v>247</v>
      </c>
      <c r="Q828" s="55">
        <v>44</v>
      </c>
    </row>
    <row r="829" spans="1:17" ht="16.5" thickBot="1" x14ac:dyDescent="0.3">
      <c r="A829" s="58" t="s">
        <v>1543</v>
      </c>
      <c r="B829" s="47" t="s">
        <v>3838</v>
      </c>
      <c r="C829" s="47">
        <f>VLOOKUP(A829,'Updated Medical examination'!A828:J3163,2,FALSE)</f>
        <v>39.159999999999997</v>
      </c>
      <c r="D829" s="47">
        <f>VLOOKUP(A829,'Updated Medical examination'!A828:J3163,4,0)</f>
        <v>5.24</v>
      </c>
      <c r="E829" s="47" t="str">
        <f>VLOOKUP(A829,'Updated Medical examination'!A828:J3163,6,0)</f>
        <v>Yes</v>
      </c>
      <c r="F829" s="47" t="str">
        <f>VLOOKUP(A829,'Updated Medical examination'!A828:J3163,7,0)</f>
        <v>No</v>
      </c>
      <c r="G829" s="47" t="str">
        <f>VLOOKUP(A829,'Updated Medical examination'!A828:J3163,8,0)</f>
        <v>Yes</v>
      </c>
      <c r="H829" s="47">
        <f>VLOOKUP(A829,'Updated Medical examination'!A828:J3163,9,0)</f>
        <v>1</v>
      </c>
      <c r="I829" s="47" t="str">
        <f>VLOOKUP(A829,'Updated Medical examination'!A828:J3163,10,0)</f>
        <v>No</v>
      </c>
      <c r="J829" s="47" t="str">
        <f>VLOOKUP(A829,'Updated Medical examination'!A828:J3163,3,0)</f>
        <v>Obesity</v>
      </c>
      <c r="K829" s="47" t="str">
        <f>VLOOKUP(A829,'Updated Medical examination'!A828:J3163,5,0)</f>
        <v>Normal</v>
      </c>
      <c r="L829" s="54">
        <v>30618</v>
      </c>
      <c r="M829" s="59">
        <v>12788.18</v>
      </c>
      <c r="N829" s="55" t="s">
        <v>12</v>
      </c>
      <c r="O829" s="55" t="s">
        <v>16</v>
      </c>
      <c r="P829" s="55" t="s">
        <v>535</v>
      </c>
      <c r="Q829" s="55">
        <v>39</v>
      </c>
    </row>
    <row r="830" spans="1:17" ht="16.5" thickBot="1" x14ac:dyDescent="0.3">
      <c r="A830" s="58" t="s">
        <v>1542</v>
      </c>
      <c r="B830" s="47" t="s">
        <v>3839</v>
      </c>
      <c r="C830" s="47">
        <f>VLOOKUP(A830,'Updated Medical examination'!A829:J3164,2,FALSE)</f>
        <v>28.22</v>
      </c>
      <c r="D830" s="47">
        <f>VLOOKUP(A830,'Updated Medical examination'!A829:J3164,4,0)</f>
        <v>7.51</v>
      </c>
      <c r="E830" s="47" t="str">
        <f>VLOOKUP(A830,'Updated Medical examination'!A829:J3164,6,0)</f>
        <v>Yes</v>
      </c>
      <c r="F830" s="47" t="str">
        <f>VLOOKUP(A830,'Updated Medical examination'!A829:J3164,7,0)</f>
        <v>No</v>
      </c>
      <c r="G830" s="47" t="str">
        <f>VLOOKUP(A830,'Updated Medical examination'!A829:J3164,8,0)</f>
        <v>Yes</v>
      </c>
      <c r="H830" s="47">
        <f>VLOOKUP(A830,'Updated Medical examination'!A829:J3164,9,0)</f>
        <v>1</v>
      </c>
      <c r="I830" s="47" t="str">
        <f>VLOOKUP(A830,'Updated Medical examination'!A829:J3164,10,0)</f>
        <v>No</v>
      </c>
      <c r="J830" s="47" t="str">
        <f>VLOOKUP(A830,'Updated Medical examination'!A829:J3164,3,0)</f>
        <v>Over Weight</v>
      </c>
      <c r="K830" s="47" t="str">
        <f>VLOOKUP(A830,'Updated Medical examination'!A829:J3164,5,0)</f>
        <v>Above Diabetes</v>
      </c>
      <c r="L830" s="54">
        <v>23350</v>
      </c>
      <c r="M830" s="59">
        <v>12788.03</v>
      </c>
      <c r="N830" s="55" t="s">
        <v>12</v>
      </c>
      <c r="O830" s="55" t="s">
        <v>12</v>
      </c>
      <c r="P830" s="55" t="s">
        <v>200</v>
      </c>
      <c r="Q830" s="55">
        <v>59</v>
      </c>
    </row>
    <row r="831" spans="1:17" ht="16.5" thickBot="1" x14ac:dyDescent="0.3">
      <c r="A831" s="58" t="s">
        <v>1541</v>
      </c>
      <c r="B831" s="47" t="s">
        <v>3841</v>
      </c>
      <c r="C831" s="47">
        <f>VLOOKUP(A831,'Updated Medical examination'!A830:J3165,2,FALSE)</f>
        <v>35</v>
      </c>
      <c r="D831" s="47">
        <f>VLOOKUP(A831,'Updated Medical examination'!A830:J3165,4,0)</f>
        <v>4.13</v>
      </c>
      <c r="E831" s="47" t="str">
        <f>VLOOKUP(A831,'Updated Medical examination'!A830:J3165,6,0)</f>
        <v>No</v>
      </c>
      <c r="F831" s="47" t="str">
        <f>VLOOKUP(A831,'Updated Medical examination'!A830:J3165,7,0)</f>
        <v>No</v>
      </c>
      <c r="G831" s="47" t="str">
        <f>VLOOKUP(A831,'Updated Medical examination'!A830:J3165,8,0)</f>
        <v>No</v>
      </c>
      <c r="H831" s="47">
        <f>VLOOKUP(A831,'Updated Medical examination'!A830:J3165,9,0)</f>
        <v>2</v>
      </c>
      <c r="I831" s="47" t="str">
        <f>VLOOKUP(A831,'Updated Medical examination'!A830:J3165,10,0)</f>
        <v>No</v>
      </c>
      <c r="J831" s="47" t="str">
        <f>VLOOKUP(A831,'Updated Medical examination'!A830:J3165,3,0)</f>
        <v>Obesity</v>
      </c>
      <c r="K831" s="47" t="str">
        <f>VLOOKUP(A831,'Updated Medical examination'!A830:J3165,5,0)</f>
        <v>Normal</v>
      </c>
      <c r="L831" s="54">
        <v>26579</v>
      </c>
      <c r="M831" s="59">
        <v>12776.05</v>
      </c>
      <c r="N831" s="55" t="s">
        <v>12</v>
      </c>
      <c r="O831" s="55" t="s">
        <v>12</v>
      </c>
      <c r="P831" s="55" t="s">
        <v>535</v>
      </c>
      <c r="Q831" s="55">
        <v>50</v>
      </c>
    </row>
    <row r="832" spans="1:17" ht="16.5" thickBot="1" x14ac:dyDescent="0.3">
      <c r="A832" s="58" t="s">
        <v>1540</v>
      </c>
      <c r="B832" s="47" t="s">
        <v>2696</v>
      </c>
      <c r="C832" s="47">
        <f>VLOOKUP(A832,'Updated Medical examination'!A831:J3166,2,FALSE)</f>
        <v>36.24</v>
      </c>
      <c r="D832" s="47">
        <f>VLOOKUP(A832,'Updated Medical examination'!A831:J3166,4,0)</f>
        <v>8.3800000000000008</v>
      </c>
      <c r="E832" s="47" t="str">
        <f>VLOOKUP(A832,'Updated Medical examination'!A831:J3166,6,0)</f>
        <v>Yes</v>
      </c>
      <c r="F832" s="47" t="str">
        <f>VLOOKUP(A832,'Updated Medical examination'!A831:J3166,7,0)</f>
        <v>No</v>
      </c>
      <c r="G832" s="47" t="str">
        <f>VLOOKUP(A832,'Updated Medical examination'!A831:J3166,8,0)</f>
        <v>No</v>
      </c>
      <c r="H832" s="47">
        <f>VLOOKUP(A832,'Updated Medical examination'!A831:J3166,9,0)</f>
        <v>1</v>
      </c>
      <c r="I832" s="47" t="str">
        <f>VLOOKUP(A832,'Updated Medical examination'!A831:J3166,10,0)</f>
        <v>No</v>
      </c>
      <c r="J832" s="47" t="str">
        <f>VLOOKUP(A832,'Updated Medical examination'!A831:J3166,3,0)</f>
        <v>Obesity</v>
      </c>
      <c r="K832" s="47" t="str">
        <f>VLOOKUP(A832,'Updated Medical examination'!A831:J3166,5,0)</f>
        <v>Above Diabetes</v>
      </c>
      <c r="L832" s="54">
        <v>27662</v>
      </c>
      <c r="M832" s="59">
        <v>12770.27</v>
      </c>
      <c r="N832" s="55" t="s">
        <v>12</v>
      </c>
      <c r="O832" s="55" t="s">
        <v>12</v>
      </c>
      <c r="P832" s="55" t="s">
        <v>300</v>
      </c>
      <c r="Q832" s="55">
        <v>47</v>
      </c>
    </row>
    <row r="833" spans="1:17" ht="16.5" thickBot="1" x14ac:dyDescent="0.3">
      <c r="A833" s="58" t="s">
        <v>1539</v>
      </c>
      <c r="B833" s="47" t="s">
        <v>3844</v>
      </c>
      <c r="C833" s="47">
        <f>VLOOKUP(A833,'Updated Medical examination'!A832:J3167,2,FALSE)</f>
        <v>36.954999999999998</v>
      </c>
      <c r="D833" s="47">
        <f>VLOOKUP(A833,'Updated Medical examination'!A832:J3167,4,0)</f>
        <v>8.07</v>
      </c>
      <c r="E833" s="47" t="str">
        <f>VLOOKUP(A833,'Updated Medical examination'!A832:J3167,6,0)</f>
        <v>No</v>
      </c>
      <c r="F833" s="47" t="str">
        <f>VLOOKUP(A833,'Updated Medical examination'!A832:J3167,7,0)</f>
        <v>No</v>
      </c>
      <c r="G833" s="47" t="str">
        <f>VLOOKUP(A833,'Updated Medical examination'!A832:J3167,8,0)</f>
        <v>No</v>
      </c>
      <c r="H833" s="47">
        <f>VLOOKUP(A833,'Updated Medical examination'!A832:J3167,9,0)</f>
        <v>0</v>
      </c>
      <c r="I833" s="47" t="str">
        <f>VLOOKUP(A833,'Updated Medical examination'!A832:J3167,10,0)</f>
        <v>No</v>
      </c>
      <c r="J833" s="47" t="str">
        <f>VLOOKUP(A833,'Updated Medical examination'!A832:J3167,3,0)</f>
        <v>Obesity</v>
      </c>
      <c r="K833" s="47" t="str">
        <f>VLOOKUP(A833,'Updated Medical examination'!A832:J3167,5,0)</f>
        <v>Above Diabetes</v>
      </c>
      <c r="L833" s="54">
        <v>22920</v>
      </c>
      <c r="M833" s="59">
        <v>12741.17</v>
      </c>
      <c r="N833" s="55" t="s">
        <v>12</v>
      </c>
      <c r="O833" s="55" t="s">
        <v>16</v>
      </c>
      <c r="P833" s="55" t="s">
        <v>356</v>
      </c>
      <c r="Q833" s="55">
        <v>60</v>
      </c>
    </row>
    <row r="834" spans="1:17" ht="16.5" thickBot="1" x14ac:dyDescent="0.3">
      <c r="A834" s="58" t="s">
        <v>1538</v>
      </c>
      <c r="B834" s="47" t="s">
        <v>3846</v>
      </c>
      <c r="C834" s="47">
        <f>VLOOKUP(A834,'Updated Medical examination'!A833:J3168,2,FALSE)</f>
        <v>29.64</v>
      </c>
      <c r="D834" s="47">
        <f>VLOOKUP(A834,'Updated Medical examination'!A833:J3168,4,0)</f>
        <v>8.9499999999999993</v>
      </c>
      <c r="E834" s="47" t="str">
        <f>VLOOKUP(A834,'Updated Medical examination'!A833:J3168,6,0)</f>
        <v>No</v>
      </c>
      <c r="F834" s="47" t="str">
        <f>VLOOKUP(A834,'Updated Medical examination'!A833:J3168,7,0)</f>
        <v>No</v>
      </c>
      <c r="G834" s="47" t="str">
        <f>VLOOKUP(A834,'Updated Medical examination'!A833:J3168,8,0)</f>
        <v>No</v>
      </c>
      <c r="H834" s="47">
        <f>VLOOKUP(A834,'Updated Medical examination'!A833:J3168,9,0)</f>
        <v>0</v>
      </c>
      <c r="I834" s="47" t="str">
        <f>VLOOKUP(A834,'Updated Medical examination'!A833:J3168,10,0)</f>
        <v>No</v>
      </c>
      <c r="J834" s="47" t="str">
        <f>VLOOKUP(A834,'Updated Medical examination'!A833:J3168,3,0)</f>
        <v>Over Weight</v>
      </c>
      <c r="K834" s="47" t="str">
        <f>VLOOKUP(A834,'Updated Medical examination'!A833:J3168,5,0)</f>
        <v>Above Diabetes</v>
      </c>
      <c r="L834" s="54">
        <v>22891</v>
      </c>
      <c r="M834" s="59">
        <v>12731</v>
      </c>
      <c r="N834" s="55" t="s">
        <v>12</v>
      </c>
      <c r="O834" s="55" t="s">
        <v>12</v>
      </c>
      <c r="P834" s="55" t="s">
        <v>168</v>
      </c>
      <c r="Q834" s="55">
        <v>60</v>
      </c>
    </row>
    <row r="835" spans="1:17" ht="16.5" thickBot="1" x14ac:dyDescent="0.3">
      <c r="A835" s="58" t="s">
        <v>1537</v>
      </c>
      <c r="B835" s="47" t="s">
        <v>3610</v>
      </c>
      <c r="C835" s="47">
        <f>VLOOKUP(A835,'Updated Medical examination'!A834:J3169,2,FALSE)</f>
        <v>42.74</v>
      </c>
      <c r="D835" s="47">
        <f>VLOOKUP(A835,'Updated Medical examination'!A834:J3169,4,0)</f>
        <v>6.31</v>
      </c>
      <c r="E835" s="47" t="str">
        <f>VLOOKUP(A835,'Updated Medical examination'!A834:J3169,6,0)</f>
        <v>Yes</v>
      </c>
      <c r="F835" s="47" t="str">
        <f>VLOOKUP(A835,'Updated Medical examination'!A834:J3169,7,0)</f>
        <v>No</v>
      </c>
      <c r="G835" s="47" t="str">
        <f>VLOOKUP(A835,'Updated Medical examination'!A834:J3169,8,0)</f>
        <v>No</v>
      </c>
      <c r="H835" s="47">
        <f>VLOOKUP(A835,'Updated Medical examination'!A834:J3169,9,0)</f>
        <v>1</v>
      </c>
      <c r="I835" s="47" t="str">
        <f>VLOOKUP(A835,'Updated Medical examination'!A834:J3169,10,0)</f>
        <v>No</v>
      </c>
      <c r="J835" s="47" t="str">
        <f>VLOOKUP(A835,'Updated Medical examination'!A834:J3169,3,0)</f>
        <v>Obesity</v>
      </c>
      <c r="K835" s="47" t="str">
        <f>VLOOKUP(A835,'Updated Medical examination'!A834:J3169,5,0)</f>
        <v>Prediabetes</v>
      </c>
      <c r="L835" s="54">
        <v>32341</v>
      </c>
      <c r="M835" s="59">
        <v>12718.21</v>
      </c>
      <c r="N835" s="55" t="s">
        <v>12</v>
      </c>
      <c r="O835" s="55" t="s">
        <v>16</v>
      </c>
      <c r="P835" s="55" t="s">
        <v>535</v>
      </c>
      <c r="Q835" s="55">
        <v>34</v>
      </c>
    </row>
    <row r="836" spans="1:17" ht="16.5" thickBot="1" x14ac:dyDescent="0.3">
      <c r="A836" s="58" t="s">
        <v>1536</v>
      </c>
      <c r="B836" s="47" t="s">
        <v>3849</v>
      </c>
      <c r="C836" s="47">
        <f>VLOOKUP(A836,'Updated Medical examination'!A835:J3170,2,FALSE)</f>
        <v>36.130000000000003</v>
      </c>
      <c r="D836" s="47">
        <f>VLOOKUP(A836,'Updated Medical examination'!A835:J3170,4,0)</f>
        <v>7.19</v>
      </c>
      <c r="E836" s="47" t="str">
        <f>VLOOKUP(A836,'Updated Medical examination'!A835:J3170,6,0)</f>
        <v>Yes</v>
      </c>
      <c r="F836" s="47" t="str">
        <f>VLOOKUP(A836,'Updated Medical examination'!A835:J3170,7,0)</f>
        <v>No</v>
      </c>
      <c r="G836" s="47" t="str">
        <f>VLOOKUP(A836,'Updated Medical examination'!A835:J3170,8,0)</f>
        <v>No</v>
      </c>
      <c r="H836" s="47">
        <f>VLOOKUP(A836,'Updated Medical examination'!A835:J3170,9,0)</f>
        <v>2</v>
      </c>
      <c r="I836" s="47" t="str">
        <f>VLOOKUP(A836,'Updated Medical examination'!A835:J3170,10,0)</f>
        <v>No</v>
      </c>
      <c r="J836" s="47" t="str">
        <f>VLOOKUP(A836,'Updated Medical examination'!A835:J3170,3,0)</f>
        <v>Obesity</v>
      </c>
      <c r="K836" s="47" t="str">
        <f>VLOOKUP(A836,'Updated Medical examination'!A835:J3170,5,0)</f>
        <v>Above Diabetes</v>
      </c>
      <c r="L836" s="54">
        <v>25757</v>
      </c>
      <c r="M836" s="59">
        <v>12713</v>
      </c>
      <c r="N836" s="55" t="s">
        <v>12</v>
      </c>
      <c r="O836" s="55" t="s">
        <v>16</v>
      </c>
      <c r="P836" s="55" t="s">
        <v>42</v>
      </c>
      <c r="Q836" s="55">
        <v>52</v>
      </c>
    </row>
    <row r="837" spans="1:17" ht="16.5" thickBot="1" x14ac:dyDescent="0.3">
      <c r="A837" s="58" t="s">
        <v>1535</v>
      </c>
      <c r="B837" s="47" t="s">
        <v>3850</v>
      </c>
      <c r="C837" s="47">
        <f>VLOOKUP(A837,'Updated Medical examination'!A836:J3171,2,FALSE)</f>
        <v>31.55</v>
      </c>
      <c r="D837" s="47">
        <f>VLOOKUP(A837,'Updated Medical examination'!A836:J3171,4,0)</f>
        <v>6.11</v>
      </c>
      <c r="E837" s="47" t="str">
        <f>VLOOKUP(A837,'Updated Medical examination'!A836:J3171,6,0)</f>
        <v>Yes</v>
      </c>
      <c r="F837" s="47" t="str">
        <f>VLOOKUP(A837,'Updated Medical examination'!A836:J3171,7,0)</f>
        <v>No</v>
      </c>
      <c r="G837" s="47" t="str">
        <f>VLOOKUP(A837,'Updated Medical examination'!A836:J3171,8,0)</f>
        <v>No</v>
      </c>
      <c r="H837" s="47">
        <f>VLOOKUP(A837,'Updated Medical examination'!A836:J3171,9,0)</f>
        <v>1</v>
      </c>
      <c r="I837" s="47" t="str">
        <f>VLOOKUP(A837,'Updated Medical examination'!A836:J3171,10,0)</f>
        <v>No</v>
      </c>
      <c r="J837" s="47" t="str">
        <f>VLOOKUP(A837,'Updated Medical examination'!A836:J3171,3,0)</f>
        <v>Obesity</v>
      </c>
      <c r="K837" s="47" t="str">
        <f>VLOOKUP(A837,'Updated Medical examination'!A836:J3171,5,0)</f>
        <v>Prediabetes</v>
      </c>
      <c r="L837" s="54">
        <v>23709</v>
      </c>
      <c r="M837" s="59">
        <v>12700.63</v>
      </c>
      <c r="N837" s="55" t="s">
        <v>12</v>
      </c>
      <c r="O837" s="55" t="s">
        <v>12</v>
      </c>
      <c r="P837" s="55" t="s">
        <v>42</v>
      </c>
      <c r="Q837" s="55">
        <v>58</v>
      </c>
    </row>
    <row r="838" spans="1:17" ht="16.5" thickBot="1" x14ac:dyDescent="0.3">
      <c r="A838" s="58" t="s">
        <v>1534</v>
      </c>
      <c r="B838" s="47" t="s">
        <v>3852</v>
      </c>
      <c r="C838" s="47">
        <f>VLOOKUP(A838,'Updated Medical examination'!A837:J3172,2,FALSE)</f>
        <v>52.75</v>
      </c>
      <c r="D838" s="47">
        <f>VLOOKUP(A838,'Updated Medical examination'!A837:J3172,4,0)</f>
        <v>6.02</v>
      </c>
      <c r="E838" s="47" t="str">
        <f>VLOOKUP(A838,'Updated Medical examination'!A837:J3172,6,0)</f>
        <v>No</v>
      </c>
      <c r="F838" s="47" t="str">
        <f>VLOOKUP(A838,'Updated Medical examination'!A837:J3172,7,0)</f>
        <v>No</v>
      </c>
      <c r="G838" s="47" t="str">
        <f>VLOOKUP(A838,'Updated Medical examination'!A837:J3172,8,0)</f>
        <v>No</v>
      </c>
      <c r="H838" s="47">
        <f>VLOOKUP(A838,'Updated Medical examination'!A837:J3172,9,0)</f>
        <v>1</v>
      </c>
      <c r="I838" s="47" t="str">
        <f>VLOOKUP(A838,'Updated Medical examination'!A837:J3172,10,0)</f>
        <v>No</v>
      </c>
      <c r="J838" s="47" t="str">
        <f>VLOOKUP(A838,'Updated Medical examination'!A837:J3172,3,0)</f>
        <v>Obesity</v>
      </c>
      <c r="K838" s="47" t="str">
        <f>VLOOKUP(A838,'Updated Medical examination'!A837:J3172,5,0)</f>
        <v>Prediabetes</v>
      </c>
      <c r="L838" s="54">
        <v>33792</v>
      </c>
      <c r="M838" s="59">
        <v>12699.56</v>
      </c>
      <c r="N838" s="55" t="s">
        <v>12</v>
      </c>
      <c r="O838" s="55" t="s">
        <v>11</v>
      </c>
      <c r="P838" s="55" t="s">
        <v>42</v>
      </c>
      <c r="Q838" s="55">
        <v>30</v>
      </c>
    </row>
    <row r="839" spans="1:17" ht="16.5" thickBot="1" x14ac:dyDescent="0.3">
      <c r="A839" s="58" t="s">
        <v>1533</v>
      </c>
      <c r="B839" s="47" t="s">
        <v>3404</v>
      </c>
      <c r="C839" s="47">
        <f>VLOOKUP(A839,'Updated Medical examination'!A838:J3173,2,FALSE)</f>
        <v>36.67</v>
      </c>
      <c r="D839" s="47">
        <f>VLOOKUP(A839,'Updated Medical examination'!A838:J3173,4,0)</f>
        <v>11.86</v>
      </c>
      <c r="E839" s="47" t="str">
        <f>VLOOKUP(A839,'Updated Medical examination'!A838:J3173,6,0)</f>
        <v>No</v>
      </c>
      <c r="F839" s="47" t="str">
        <f>VLOOKUP(A839,'Updated Medical examination'!A838:J3173,7,0)</f>
        <v>No</v>
      </c>
      <c r="G839" s="47" t="str">
        <f>VLOOKUP(A839,'Updated Medical examination'!A838:J3173,8,0)</f>
        <v>No</v>
      </c>
      <c r="H839" s="47">
        <f>VLOOKUP(A839,'Updated Medical examination'!A838:J3173,9,0)</f>
        <v>0</v>
      </c>
      <c r="I839" s="47" t="str">
        <f>VLOOKUP(A839,'Updated Medical examination'!A838:J3173,10,0)</f>
        <v>No</v>
      </c>
      <c r="J839" s="47" t="str">
        <f>VLOOKUP(A839,'Updated Medical examination'!A838:J3173,3,0)</f>
        <v>Obesity</v>
      </c>
      <c r="K839" s="47" t="str">
        <f>VLOOKUP(A839,'Updated Medical examination'!A838:J3173,5,0)</f>
        <v>Above Diabetes</v>
      </c>
      <c r="L839" s="54">
        <v>27296</v>
      </c>
      <c r="M839" s="59">
        <v>12697.48</v>
      </c>
      <c r="N839" s="55" t="s">
        <v>12</v>
      </c>
      <c r="O839" s="55" t="s">
        <v>12</v>
      </c>
      <c r="P839" s="55" t="s">
        <v>300</v>
      </c>
      <c r="Q839" s="55">
        <v>48</v>
      </c>
    </row>
    <row r="840" spans="1:17" ht="16.5" thickBot="1" x14ac:dyDescent="0.3">
      <c r="A840" s="58" t="s">
        <v>1532</v>
      </c>
      <c r="B840" s="47" t="s">
        <v>2835</v>
      </c>
      <c r="C840" s="47">
        <f>VLOOKUP(A840,'Updated Medical examination'!A839:J3174,2,FALSE)</f>
        <v>38.06</v>
      </c>
      <c r="D840" s="47">
        <f>VLOOKUP(A840,'Updated Medical examination'!A839:J3174,4,0)</f>
        <v>8.25</v>
      </c>
      <c r="E840" s="47" t="str">
        <f>VLOOKUP(A840,'Updated Medical examination'!A839:J3174,6,0)</f>
        <v>No</v>
      </c>
      <c r="F840" s="47" t="str">
        <f>VLOOKUP(A840,'Updated Medical examination'!A839:J3174,7,0)</f>
        <v>No</v>
      </c>
      <c r="G840" s="47" t="str">
        <f>VLOOKUP(A840,'Updated Medical examination'!A839:J3174,8,0)</f>
        <v>No</v>
      </c>
      <c r="H840" s="47">
        <f>VLOOKUP(A840,'Updated Medical examination'!A839:J3174,9,0)</f>
        <v>0</v>
      </c>
      <c r="I840" s="47" t="str">
        <f>VLOOKUP(A840,'Updated Medical examination'!A839:J3174,10,0)</f>
        <v>No</v>
      </c>
      <c r="J840" s="47" t="str">
        <f>VLOOKUP(A840,'Updated Medical examination'!A839:J3174,3,0)</f>
        <v>Obesity</v>
      </c>
      <c r="K840" s="47" t="str">
        <f>VLOOKUP(A840,'Updated Medical examination'!A839:J3174,5,0)</f>
        <v>Above Diabetes</v>
      </c>
      <c r="L840" s="54">
        <v>22885</v>
      </c>
      <c r="M840" s="59">
        <v>12648.7</v>
      </c>
      <c r="N840" s="55" t="s">
        <v>12</v>
      </c>
      <c r="O840" s="55" t="s">
        <v>11</v>
      </c>
      <c r="P840" s="55" t="s">
        <v>13</v>
      </c>
      <c r="Q840" s="55">
        <v>60</v>
      </c>
    </row>
    <row r="841" spans="1:17" ht="16.5" thickBot="1" x14ac:dyDescent="0.3">
      <c r="A841" s="58" t="s">
        <v>1531</v>
      </c>
      <c r="B841" s="47" t="s">
        <v>3855</v>
      </c>
      <c r="C841" s="47">
        <f>VLOOKUP(A841,'Updated Medical examination'!A840:J3175,2,FALSE)</f>
        <v>38</v>
      </c>
      <c r="D841" s="47">
        <f>VLOOKUP(A841,'Updated Medical examination'!A840:J3175,4,0)</f>
        <v>8.1300000000000008</v>
      </c>
      <c r="E841" s="47" t="str">
        <f>VLOOKUP(A841,'Updated Medical examination'!A840:J3175,6,0)</f>
        <v>No</v>
      </c>
      <c r="F841" s="47" t="str">
        <f>VLOOKUP(A841,'Updated Medical examination'!A840:J3175,7,0)</f>
        <v>No</v>
      </c>
      <c r="G841" s="47" t="str">
        <f>VLOOKUP(A841,'Updated Medical examination'!A840:J3175,8,0)</f>
        <v>No</v>
      </c>
      <c r="H841" s="47">
        <f>VLOOKUP(A841,'Updated Medical examination'!A840:J3175,9,0)</f>
        <v>0</v>
      </c>
      <c r="I841" s="47" t="str">
        <f>VLOOKUP(A841,'Updated Medical examination'!A840:J3175,10,0)</f>
        <v>No</v>
      </c>
      <c r="J841" s="47" t="str">
        <f>VLOOKUP(A841,'Updated Medical examination'!A840:J3175,3,0)</f>
        <v>Obesity</v>
      </c>
      <c r="K841" s="47" t="str">
        <f>VLOOKUP(A841,'Updated Medical examination'!A840:J3175,5,0)</f>
        <v>Above Diabetes</v>
      </c>
      <c r="L841" s="54">
        <v>23999</v>
      </c>
      <c r="M841" s="59">
        <v>12646.21</v>
      </c>
      <c r="N841" s="55" t="s">
        <v>12</v>
      </c>
      <c r="O841" s="55" t="s">
        <v>11</v>
      </c>
      <c r="P841" s="55" t="s">
        <v>42</v>
      </c>
      <c r="Q841" s="55">
        <v>57</v>
      </c>
    </row>
    <row r="842" spans="1:17" ht="16.5" thickBot="1" x14ac:dyDescent="0.3">
      <c r="A842" s="58" t="s">
        <v>1530</v>
      </c>
      <c r="B842" s="47" t="s">
        <v>3857</v>
      </c>
      <c r="C842" s="47">
        <f>VLOOKUP(A842,'Updated Medical examination'!A841:J3176,2,FALSE)</f>
        <v>35.1</v>
      </c>
      <c r="D842" s="47">
        <f>VLOOKUP(A842,'Updated Medical examination'!A841:J3176,4,0)</f>
        <v>10.1</v>
      </c>
      <c r="E842" s="47" t="str">
        <f>VLOOKUP(A842,'Updated Medical examination'!A841:J3176,6,0)</f>
        <v>No</v>
      </c>
      <c r="F842" s="47" t="str">
        <f>VLOOKUP(A842,'Updated Medical examination'!A841:J3176,7,0)</f>
        <v>No</v>
      </c>
      <c r="G842" s="47" t="str">
        <f>VLOOKUP(A842,'Updated Medical examination'!A841:J3176,8,0)</f>
        <v>No</v>
      </c>
      <c r="H842" s="47">
        <f>VLOOKUP(A842,'Updated Medical examination'!A841:J3176,9,0)</f>
        <v>0</v>
      </c>
      <c r="I842" s="47" t="str">
        <f>VLOOKUP(A842,'Updated Medical examination'!A841:J3176,10,0)</f>
        <v>No</v>
      </c>
      <c r="J842" s="47" t="str">
        <f>VLOOKUP(A842,'Updated Medical examination'!A841:J3176,3,0)</f>
        <v>Obesity</v>
      </c>
      <c r="K842" s="47" t="str">
        <f>VLOOKUP(A842,'Updated Medical examination'!A841:J3176,5,0)</f>
        <v>Above Diabetes</v>
      </c>
      <c r="L842" s="54">
        <v>22838</v>
      </c>
      <c r="M842" s="59">
        <v>12644.59</v>
      </c>
      <c r="N842" s="55" t="s">
        <v>12</v>
      </c>
      <c r="O842" s="55" t="s">
        <v>11</v>
      </c>
      <c r="P842" s="55" t="s">
        <v>42</v>
      </c>
      <c r="Q842" s="55">
        <v>60</v>
      </c>
    </row>
    <row r="843" spans="1:17" ht="16.5" thickBot="1" x14ac:dyDescent="0.3">
      <c r="A843" s="58" t="s">
        <v>1529</v>
      </c>
      <c r="B843" s="47" t="s">
        <v>3756</v>
      </c>
      <c r="C843" s="47">
        <f>VLOOKUP(A843,'Updated Medical examination'!A842:J3177,2,FALSE)</f>
        <v>33.82</v>
      </c>
      <c r="D843" s="47">
        <f>VLOOKUP(A843,'Updated Medical examination'!A842:J3177,4,0)</f>
        <v>5.89</v>
      </c>
      <c r="E843" s="47" t="str">
        <f>VLOOKUP(A843,'Updated Medical examination'!A842:J3177,6,0)</f>
        <v>Yes</v>
      </c>
      <c r="F843" s="47" t="str">
        <f>VLOOKUP(A843,'Updated Medical examination'!A842:J3177,7,0)</f>
        <v>No</v>
      </c>
      <c r="G843" s="47" t="str">
        <f>VLOOKUP(A843,'Updated Medical examination'!A842:J3177,8,0)</f>
        <v>No</v>
      </c>
      <c r="H843" s="47">
        <f>VLOOKUP(A843,'Updated Medical examination'!A842:J3177,9,0)</f>
        <v>2</v>
      </c>
      <c r="I843" s="47" t="str">
        <f>VLOOKUP(A843,'Updated Medical examination'!A842:J3177,10,0)</f>
        <v>No</v>
      </c>
      <c r="J843" s="47" t="str">
        <f>VLOOKUP(A843,'Updated Medical examination'!A842:J3177,3,0)</f>
        <v>Obesity</v>
      </c>
      <c r="K843" s="47" t="str">
        <f>VLOOKUP(A843,'Updated Medical examination'!A842:J3177,5,0)</f>
        <v>Prediabetes</v>
      </c>
      <c r="L843" s="54">
        <v>24458</v>
      </c>
      <c r="M843" s="59">
        <v>12643.38</v>
      </c>
      <c r="N843" s="55" t="s">
        <v>12</v>
      </c>
      <c r="O843" s="55" t="s">
        <v>16</v>
      </c>
      <c r="P843" s="55" t="s">
        <v>23</v>
      </c>
      <c r="Q843" s="55">
        <v>56</v>
      </c>
    </row>
    <row r="844" spans="1:17" ht="16.5" thickBot="1" x14ac:dyDescent="0.3">
      <c r="A844" s="58" t="s">
        <v>1528</v>
      </c>
      <c r="B844" s="47" t="s">
        <v>3860</v>
      </c>
      <c r="C844" s="47">
        <f>VLOOKUP(A844,'Updated Medical examination'!A843:J3178,2,FALSE)</f>
        <v>37.43</v>
      </c>
      <c r="D844" s="47">
        <f>VLOOKUP(A844,'Updated Medical examination'!A843:J3178,4,0)</f>
        <v>4.97</v>
      </c>
      <c r="E844" s="47" t="str">
        <f>VLOOKUP(A844,'Updated Medical examination'!A843:J3178,6,0)</f>
        <v>No</v>
      </c>
      <c r="F844" s="47" t="str">
        <f>VLOOKUP(A844,'Updated Medical examination'!A843:J3178,7,0)</f>
        <v>No</v>
      </c>
      <c r="G844" s="47" t="str">
        <f>VLOOKUP(A844,'Updated Medical examination'!A843:J3178,8,0)</f>
        <v>No</v>
      </c>
      <c r="H844" s="47">
        <f>VLOOKUP(A844,'Updated Medical examination'!A843:J3178,9,0)</f>
        <v>2</v>
      </c>
      <c r="I844" s="47" t="str">
        <f>VLOOKUP(A844,'Updated Medical examination'!A843:J3178,10,0)</f>
        <v>No</v>
      </c>
      <c r="J844" s="47" t="str">
        <f>VLOOKUP(A844,'Updated Medical examination'!A843:J3178,3,0)</f>
        <v>Obesity</v>
      </c>
      <c r="K844" s="47" t="str">
        <f>VLOOKUP(A844,'Updated Medical examination'!A843:J3178,5,0)</f>
        <v>Normal</v>
      </c>
      <c r="L844" s="54">
        <v>26547</v>
      </c>
      <c r="M844" s="59">
        <v>12640.24</v>
      </c>
      <c r="N844" s="55" t="s">
        <v>12</v>
      </c>
      <c r="O844" s="55" t="s">
        <v>16</v>
      </c>
      <c r="P844" s="55" t="s">
        <v>42</v>
      </c>
      <c r="Q844" s="55">
        <v>50</v>
      </c>
    </row>
    <row r="845" spans="1:17" ht="16.5" thickBot="1" x14ac:dyDescent="0.3">
      <c r="A845" s="58" t="s">
        <v>1527</v>
      </c>
      <c r="B845" s="47" t="s">
        <v>3338</v>
      </c>
      <c r="C845" s="47">
        <f>VLOOKUP(A845,'Updated Medical examination'!A844:J3179,2,FALSE)</f>
        <v>30.5</v>
      </c>
      <c r="D845" s="47">
        <f>VLOOKUP(A845,'Updated Medical examination'!A844:J3179,4,0)</f>
        <v>9.9</v>
      </c>
      <c r="E845" s="47" t="str">
        <f>VLOOKUP(A845,'Updated Medical examination'!A844:J3179,6,0)</f>
        <v>No</v>
      </c>
      <c r="F845" s="47" t="str">
        <f>VLOOKUP(A845,'Updated Medical examination'!A844:J3179,7,0)</f>
        <v>No</v>
      </c>
      <c r="G845" s="47" t="str">
        <f>VLOOKUP(A845,'Updated Medical examination'!A844:J3179,8,0)</f>
        <v>No</v>
      </c>
      <c r="H845" s="47">
        <f>VLOOKUP(A845,'Updated Medical examination'!A844:J3179,9,0)</f>
        <v>0</v>
      </c>
      <c r="I845" s="47" t="str">
        <f>VLOOKUP(A845,'Updated Medical examination'!A844:J3179,10,0)</f>
        <v>No</v>
      </c>
      <c r="J845" s="47" t="str">
        <f>VLOOKUP(A845,'Updated Medical examination'!A844:J3179,3,0)</f>
        <v>Obesity</v>
      </c>
      <c r="K845" s="47" t="str">
        <f>VLOOKUP(A845,'Updated Medical examination'!A844:J3179,5,0)</f>
        <v>Above Diabetes</v>
      </c>
      <c r="L845" s="54">
        <v>22849</v>
      </c>
      <c r="M845" s="59">
        <v>12638.2</v>
      </c>
      <c r="N845" s="55" t="s">
        <v>12</v>
      </c>
      <c r="O845" s="55" t="s">
        <v>16</v>
      </c>
      <c r="P845" s="55" t="s">
        <v>42</v>
      </c>
      <c r="Q845" s="55">
        <v>60</v>
      </c>
    </row>
    <row r="846" spans="1:17" ht="16.5" thickBot="1" x14ac:dyDescent="0.3">
      <c r="A846" s="58" t="s">
        <v>1526</v>
      </c>
      <c r="B846" s="47" t="s">
        <v>3862</v>
      </c>
      <c r="C846" s="47">
        <f>VLOOKUP(A846,'Updated Medical examination'!A845:J3180,2,FALSE)</f>
        <v>24.53</v>
      </c>
      <c r="D846" s="47">
        <f>VLOOKUP(A846,'Updated Medical examination'!A845:J3180,4,0)</f>
        <v>9.0500000000000007</v>
      </c>
      <c r="E846" s="47" t="str">
        <f>VLOOKUP(A846,'Updated Medical examination'!A845:J3180,6,0)</f>
        <v>No</v>
      </c>
      <c r="F846" s="47" t="str">
        <f>VLOOKUP(A846,'Updated Medical examination'!A845:J3180,7,0)</f>
        <v>No</v>
      </c>
      <c r="G846" s="47" t="str">
        <f>VLOOKUP(A846,'Updated Medical examination'!A845:J3180,8,0)</f>
        <v>No</v>
      </c>
      <c r="H846" s="47">
        <f>VLOOKUP(A846,'Updated Medical examination'!A845:J3180,9,0)</f>
        <v>0</v>
      </c>
      <c r="I846" s="47" t="str">
        <f>VLOOKUP(A846,'Updated Medical examination'!A845:J3180,10,0)</f>
        <v>No</v>
      </c>
      <c r="J846" s="47" t="str">
        <f>VLOOKUP(A846,'Updated Medical examination'!A845:J3180,3,0)</f>
        <v>Healthy Weight</v>
      </c>
      <c r="K846" s="47" t="str">
        <f>VLOOKUP(A846,'Updated Medical examination'!A845:J3180,5,0)</f>
        <v>Above Diabetes</v>
      </c>
      <c r="L846" s="54">
        <v>22972</v>
      </c>
      <c r="M846" s="59">
        <v>12629.9</v>
      </c>
      <c r="N846" s="55" t="s">
        <v>12</v>
      </c>
      <c r="O846" s="55" t="s">
        <v>12</v>
      </c>
      <c r="P846" s="55" t="s">
        <v>13</v>
      </c>
      <c r="Q846" s="55">
        <v>60</v>
      </c>
    </row>
    <row r="847" spans="1:17" ht="16.5" thickBot="1" x14ac:dyDescent="0.3">
      <c r="A847" s="58" t="s">
        <v>1525</v>
      </c>
      <c r="B847" s="47" t="s">
        <v>3864</v>
      </c>
      <c r="C847" s="47">
        <f>VLOOKUP(A847,'Updated Medical examination'!A846:J3181,2,FALSE)</f>
        <v>25.74</v>
      </c>
      <c r="D847" s="47">
        <f>VLOOKUP(A847,'Updated Medical examination'!A846:J3181,4,0)</f>
        <v>10.93</v>
      </c>
      <c r="E847" s="47" t="str">
        <f>VLOOKUP(A847,'Updated Medical examination'!A846:J3181,6,0)</f>
        <v>No</v>
      </c>
      <c r="F847" s="47" t="str">
        <f>VLOOKUP(A847,'Updated Medical examination'!A846:J3181,7,0)</f>
        <v>No</v>
      </c>
      <c r="G847" s="47" t="str">
        <f>VLOOKUP(A847,'Updated Medical examination'!A846:J3181,8,0)</f>
        <v>No</v>
      </c>
      <c r="H847" s="47">
        <f>VLOOKUP(A847,'Updated Medical examination'!A846:J3181,9,0)</f>
        <v>0</v>
      </c>
      <c r="I847" s="47" t="str">
        <f>VLOOKUP(A847,'Updated Medical examination'!A846:J3181,10,0)</f>
        <v>No</v>
      </c>
      <c r="J847" s="47" t="str">
        <f>VLOOKUP(A847,'Updated Medical examination'!A846:J3181,3,0)</f>
        <v>Over Weight</v>
      </c>
      <c r="K847" s="47" t="str">
        <f>VLOOKUP(A847,'Updated Medical examination'!A846:J3181,5,0)</f>
        <v>Above Diabetes</v>
      </c>
      <c r="L847" s="54">
        <v>24019</v>
      </c>
      <c r="M847" s="59">
        <v>12629.17</v>
      </c>
      <c r="N847" s="55" t="s">
        <v>12</v>
      </c>
      <c r="O847" s="55" t="s">
        <v>16</v>
      </c>
      <c r="P847" s="55" t="s">
        <v>13</v>
      </c>
      <c r="Q847" s="55">
        <v>57</v>
      </c>
    </row>
    <row r="848" spans="1:17" ht="16.5" thickBot="1" x14ac:dyDescent="0.3">
      <c r="A848" s="58" t="s">
        <v>1524</v>
      </c>
      <c r="B848" s="47" t="s">
        <v>3866</v>
      </c>
      <c r="C848" s="47">
        <f>VLOOKUP(A848,'Updated Medical examination'!A847:J3182,2,FALSE)</f>
        <v>34.08</v>
      </c>
      <c r="D848" s="47">
        <f>VLOOKUP(A848,'Updated Medical examination'!A847:J3182,4,0)</f>
        <v>7.58</v>
      </c>
      <c r="E848" s="47" t="str">
        <f>VLOOKUP(A848,'Updated Medical examination'!A847:J3182,6,0)</f>
        <v>Yes</v>
      </c>
      <c r="F848" s="47" t="str">
        <f>VLOOKUP(A848,'Updated Medical examination'!A847:J3182,7,0)</f>
        <v>No</v>
      </c>
      <c r="G848" s="47" t="str">
        <f>VLOOKUP(A848,'Updated Medical examination'!A847:J3182,8,0)</f>
        <v>No</v>
      </c>
      <c r="H848" s="47">
        <f>VLOOKUP(A848,'Updated Medical examination'!A847:J3182,9,0)</f>
        <v>2</v>
      </c>
      <c r="I848" s="47" t="str">
        <f>VLOOKUP(A848,'Updated Medical examination'!A847:J3182,10,0)</f>
        <v>No</v>
      </c>
      <c r="J848" s="47" t="str">
        <f>VLOOKUP(A848,'Updated Medical examination'!A847:J3182,3,0)</f>
        <v>Obesity</v>
      </c>
      <c r="K848" s="47" t="str">
        <f>VLOOKUP(A848,'Updated Medical examination'!A847:J3182,5,0)</f>
        <v>Above Diabetes</v>
      </c>
      <c r="L848" s="54">
        <v>25930</v>
      </c>
      <c r="M848" s="59">
        <v>12624.74</v>
      </c>
      <c r="N848" s="55" t="s">
        <v>12</v>
      </c>
      <c r="O848" s="55" t="s">
        <v>16</v>
      </c>
      <c r="P848" s="55" t="s">
        <v>23</v>
      </c>
      <c r="Q848" s="55">
        <v>52</v>
      </c>
    </row>
    <row r="849" spans="1:17" ht="16.5" thickBot="1" x14ac:dyDescent="0.3">
      <c r="A849" s="58" t="s">
        <v>1523</v>
      </c>
      <c r="B849" s="47" t="s">
        <v>3868</v>
      </c>
      <c r="C849" s="47">
        <f>VLOOKUP(A849,'Updated Medical examination'!A848:J3183,2,FALSE)</f>
        <v>31.35</v>
      </c>
      <c r="D849" s="47">
        <f>VLOOKUP(A849,'Updated Medical examination'!A848:J3183,4,0)</f>
        <v>11</v>
      </c>
      <c r="E849" s="47" t="str">
        <f>VLOOKUP(A849,'Updated Medical examination'!A848:J3183,6,0)</f>
        <v>Yes</v>
      </c>
      <c r="F849" s="47" t="str">
        <f>VLOOKUP(A849,'Updated Medical examination'!A848:J3183,7,0)</f>
        <v>No</v>
      </c>
      <c r="G849" s="47" t="str">
        <f>VLOOKUP(A849,'Updated Medical examination'!A848:J3183,8,0)</f>
        <v>Yes</v>
      </c>
      <c r="H849" s="47">
        <f>VLOOKUP(A849,'Updated Medical examination'!A848:J3183,9,0)</f>
        <v>1</v>
      </c>
      <c r="I849" s="47" t="str">
        <f>VLOOKUP(A849,'Updated Medical examination'!A848:J3183,10,0)</f>
        <v>No</v>
      </c>
      <c r="J849" s="47" t="str">
        <f>VLOOKUP(A849,'Updated Medical examination'!A848:J3183,3,0)</f>
        <v>Obesity</v>
      </c>
      <c r="K849" s="47" t="str">
        <f>VLOOKUP(A849,'Updated Medical examination'!A848:J3183,5,0)</f>
        <v>Above Diabetes</v>
      </c>
      <c r="L849" s="54">
        <v>23242</v>
      </c>
      <c r="M849" s="59">
        <v>12622.18</v>
      </c>
      <c r="N849" s="55" t="s">
        <v>12</v>
      </c>
      <c r="O849" s="55" t="s">
        <v>16</v>
      </c>
      <c r="P849" s="55" t="s">
        <v>23</v>
      </c>
      <c r="Q849" s="55">
        <v>59</v>
      </c>
    </row>
    <row r="850" spans="1:17" ht="16.5" thickBot="1" x14ac:dyDescent="0.3">
      <c r="A850" s="58" t="s">
        <v>1522</v>
      </c>
      <c r="B850" s="47" t="s">
        <v>2500</v>
      </c>
      <c r="C850" s="47">
        <f>VLOOKUP(A850,'Updated Medical examination'!A849:J3184,2,FALSE)</f>
        <v>26.79</v>
      </c>
      <c r="D850" s="47">
        <f>VLOOKUP(A850,'Updated Medical examination'!A849:J3184,4,0)</f>
        <v>5.0599999999999996</v>
      </c>
      <c r="E850" s="47" t="str">
        <f>VLOOKUP(A850,'Updated Medical examination'!A849:J3184,6,0)</f>
        <v>No</v>
      </c>
      <c r="F850" s="47" t="str">
        <f>VLOOKUP(A850,'Updated Medical examination'!A849:J3184,7,0)</f>
        <v>No</v>
      </c>
      <c r="G850" s="47" t="str">
        <f>VLOOKUP(A850,'Updated Medical examination'!A849:J3184,8,0)</f>
        <v>No</v>
      </c>
      <c r="H850" s="47">
        <f>VLOOKUP(A850,'Updated Medical examination'!A849:J3184,9,0)</f>
        <v>1</v>
      </c>
      <c r="I850" s="47" t="str">
        <f>VLOOKUP(A850,'Updated Medical examination'!A849:J3184,10,0)</f>
        <v>No</v>
      </c>
      <c r="J850" s="47" t="str">
        <f>VLOOKUP(A850,'Updated Medical examination'!A849:J3184,3,0)</f>
        <v>Over Weight</v>
      </c>
      <c r="K850" s="47" t="str">
        <f>VLOOKUP(A850,'Updated Medical examination'!A849:J3184,5,0)</f>
        <v>Normal</v>
      </c>
      <c r="L850" s="54">
        <v>36117</v>
      </c>
      <c r="M850" s="59">
        <v>12609.89</v>
      </c>
      <c r="N850" s="55" t="s">
        <v>12</v>
      </c>
      <c r="O850" s="55" t="s">
        <v>12</v>
      </c>
      <c r="P850" s="55" t="s">
        <v>23</v>
      </c>
      <c r="Q850" s="55">
        <v>24</v>
      </c>
    </row>
    <row r="851" spans="1:17" ht="16.5" thickBot="1" x14ac:dyDescent="0.3">
      <c r="A851" s="58" t="s">
        <v>1521</v>
      </c>
      <c r="B851" s="47" t="s">
        <v>2485</v>
      </c>
      <c r="C851" s="47">
        <f>VLOOKUP(A851,'Updated Medical examination'!A850:J3185,2,FALSE)</f>
        <v>42.78</v>
      </c>
      <c r="D851" s="47">
        <f>VLOOKUP(A851,'Updated Medical examination'!A850:J3185,4,0)</f>
        <v>6.11</v>
      </c>
      <c r="E851" s="47" t="str">
        <f>VLOOKUP(A851,'Updated Medical examination'!A850:J3185,6,0)</f>
        <v>Yes</v>
      </c>
      <c r="F851" s="47" t="str">
        <f>VLOOKUP(A851,'Updated Medical examination'!A850:J3185,7,0)</f>
        <v>No</v>
      </c>
      <c r="G851" s="47" t="str">
        <f>VLOOKUP(A851,'Updated Medical examination'!A850:J3185,8,0)</f>
        <v>No</v>
      </c>
      <c r="H851" s="47">
        <f>VLOOKUP(A851,'Updated Medical examination'!A850:J3185,9,0)</f>
        <v>1</v>
      </c>
      <c r="I851" s="47" t="str">
        <f>VLOOKUP(A851,'Updated Medical examination'!A850:J3185,10,0)</f>
        <v>No</v>
      </c>
      <c r="J851" s="47" t="str">
        <f>VLOOKUP(A851,'Updated Medical examination'!A850:J3185,3,0)</f>
        <v>Obesity</v>
      </c>
      <c r="K851" s="47" t="str">
        <f>VLOOKUP(A851,'Updated Medical examination'!A850:J3185,5,0)</f>
        <v>Prediabetes</v>
      </c>
      <c r="L851" s="54">
        <v>32366</v>
      </c>
      <c r="M851" s="59">
        <v>12600.46</v>
      </c>
      <c r="N851" s="55" t="s">
        <v>12</v>
      </c>
      <c r="O851" s="55" t="s">
        <v>16</v>
      </c>
      <c r="P851" s="55" t="s">
        <v>249</v>
      </c>
      <c r="Q851" s="55">
        <v>34</v>
      </c>
    </row>
    <row r="852" spans="1:17" ht="16.5" thickBot="1" x14ac:dyDescent="0.3">
      <c r="A852" s="58" t="s">
        <v>1520</v>
      </c>
      <c r="B852" s="47" t="s">
        <v>3872</v>
      </c>
      <c r="C852" s="47">
        <f>VLOOKUP(A852,'Updated Medical examination'!A851:J3186,2,FALSE)</f>
        <v>46.75</v>
      </c>
      <c r="D852" s="47">
        <f>VLOOKUP(A852,'Updated Medical examination'!A851:J3186,4,0)</f>
        <v>6.66</v>
      </c>
      <c r="E852" s="47" t="str">
        <f>VLOOKUP(A852,'Updated Medical examination'!A851:J3186,6,0)</f>
        <v>Yes</v>
      </c>
      <c r="F852" s="47" t="str">
        <f>VLOOKUP(A852,'Updated Medical examination'!A851:J3186,7,0)</f>
        <v>No</v>
      </c>
      <c r="G852" s="47" t="str">
        <f>VLOOKUP(A852,'Updated Medical examination'!A851:J3186,8,0)</f>
        <v>No</v>
      </c>
      <c r="H852" s="47">
        <f>VLOOKUP(A852,'Updated Medical examination'!A851:J3186,9,0)</f>
        <v>2</v>
      </c>
      <c r="I852" s="47" t="str">
        <f>VLOOKUP(A852,'Updated Medical examination'!A851:J3186,10,0)</f>
        <v>No</v>
      </c>
      <c r="J852" s="47" t="str">
        <f>VLOOKUP(A852,'Updated Medical examination'!A851:J3186,3,0)</f>
        <v>Obesity</v>
      </c>
      <c r="K852" s="47" t="str">
        <f>VLOOKUP(A852,'Updated Medical examination'!A851:J3186,5,0)</f>
        <v>Above Diabetes</v>
      </c>
      <c r="L852" s="54">
        <v>25737</v>
      </c>
      <c r="M852" s="59">
        <v>12592.53</v>
      </c>
      <c r="N852" s="55" t="s">
        <v>12</v>
      </c>
      <c r="O852" s="55" t="s">
        <v>11</v>
      </c>
      <c r="P852" s="55" t="s">
        <v>13</v>
      </c>
      <c r="Q852" s="55">
        <v>52</v>
      </c>
    </row>
    <row r="853" spans="1:17" ht="16.5" thickBot="1" x14ac:dyDescent="0.3">
      <c r="A853" s="58" t="s">
        <v>1519</v>
      </c>
      <c r="B853" s="47" t="s">
        <v>2756</v>
      </c>
      <c r="C853" s="47">
        <f>VLOOKUP(A853,'Updated Medical examination'!A852:J3187,2,FALSE)</f>
        <v>32.15</v>
      </c>
      <c r="D853" s="47">
        <f>VLOOKUP(A853,'Updated Medical examination'!A852:J3187,4,0)</f>
        <v>4.0199999999999996</v>
      </c>
      <c r="E853" s="47" t="str">
        <f>VLOOKUP(A853,'Updated Medical examination'!A852:J3187,6,0)</f>
        <v>Yes</v>
      </c>
      <c r="F853" s="47" t="str">
        <f>VLOOKUP(A853,'Updated Medical examination'!A852:J3187,7,0)</f>
        <v>No</v>
      </c>
      <c r="G853" s="47" t="str">
        <f>VLOOKUP(A853,'Updated Medical examination'!A852:J3187,8,0)</f>
        <v>Yes</v>
      </c>
      <c r="H853" s="47">
        <f>VLOOKUP(A853,'Updated Medical examination'!A852:J3187,9,0)</f>
        <v>1</v>
      </c>
      <c r="I853" s="47" t="str">
        <f>VLOOKUP(A853,'Updated Medical examination'!A852:J3187,10,0)</f>
        <v>No</v>
      </c>
      <c r="J853" s="47" t="str">
        <f>VLOOKUP(A853,'Updated Medical examination'!A852:J3187,3,0)</f>
        <v>Obesity</v>
      </c>
      <c r="K853" s="47" t="str">
        <f>VLOOKUP(A853,'Updated Medical examination'!A852:J3187,5,0)</f>
        <v>Normal</v>
      </c>
      <c r="L853" s="54">
        <v>25533</v>
      </c>
      <c r="M853" s="59">
        <v>12579.92</v>
      </c>
      <c r="N853" s="55" t="s">
        <v>12</v>
      </c>
      <c r="O853" s="55" t="s">
        <v>16</v>
      </c>
      <c r="P853" s="55" t="s">
        <v>200</v>
      </c>
      <c r="Q853" s="55">
        <v>53</v>
      </c>
    </row>
    <row r="854" spans="1:17" ht="16.5" thickBot="1" x14ac:dyDescent="0.3">
      <c r="A854" s="58" t="s">
        <v>1518</v>
      </c>
      <c r="B854" s="47" t="s">
        <v>2553</v>
      </c>
      <c r="C854" s="47">
        <f>VLOOKUP(A854,'Updated Medical examination'!A853:J3188,2,FALSE)</f>
        <v>43.4</v>
      </c>
      <c r="D854" s="47">
        <f>VLOOKUP(A854,'Updated Medical examination'!A853:J3188,4,0)</f>
        <v>8.81</v>
      </c>
      <c r="E854" s="47" t="str">
        <f>VLOOKUP(A854,'Updated Medical examination'!A853:J3188,6,0)</f>
        <v>Yes</v>
      </c>
      <c r="F854" s="47" t="str">
        <f>VLOOKUP(A854,'Updated Medical examination'!A853:J3188,7,0)</f>
        <v>No</v>
      </c>
      <c r="G854" s="47" t="str">
        <f>VLOOKUP(A854,'Updated Medical examination'!A853:J3188,8,0)</f>
        <v>No</v>
      </c>
      <c r="H854" s="47">
        <f>VLOOKUP(A854,'Updated Medical examination'!A853:J3188,9,0)</f>
        <v>2</v>
      </c>
      <c r="I854" s="47" t="str">
        <f>VLOOKUP(A854,'Updated Medical examination'!A853:J3188,10,0)</f>
        <v>No</v>
      </c>
      <c r="J854" s="47" t="str">
        <f>VLOOKUP(A854,'Updated Medical examination'!A853:J3188,3,0)</f>
        <v>Obesity</v>
      </c>
      <c r="K854" s="47" t="str">
        <f>VLOOKUP(A854,'Updated Medical examination'!A853:J3188,5,0)</f>
        <v>Above Diabetes</v>
      </c>
      <c r="L854" s="54">
        <v>22613</v>
      </c>
      <c r="M854" s="59">
        <v>12574.05</v>
      </c>
      <c r="N854" s="55" t="s">
        <v>12</v>
      </c>
      <c r="O854" s="55" t="s">
        <v>16</v>
      </c>
      <c r="P854" s="55" t="s">
        <v>42</v>
      </c>
      <c r="Q854" s="55">
        <v>61</v>
      </c>
    </row>
    <row r="855" spans="1:17" ht="16.5" thickBot="1" x14ac:dyDescent="0.3">
      <c r="A855" s="58" t="s">
        <v>1517</v>
      </c>
      <c r="B855" s="47" t="s">
        <v>3875</v>
      </c>
      <c r="C855" s="47">
        <f>VLOOKUP(A855,'Updated Medical examination'!A854:J3189,2,FALSE)</f>
        <v>31.57</v>
      </c>
      <c r="D855" s="47">
        <f>VLOOKUP(A855,'Updated Medical examination'!A854:J3189,4,0)</f>
        <v>7.92</v>
      </c>
      <c r="E855" s="47" t="str">
        <f>VLOOKUP(A855,'Updated Medical examination'!A854:J3189,6,0)</f>
        <v>Yes</v>
      </c>
      <c r="F855" s="47" t="str">
        <f>VLOOKUP(A855,'Updated Medical examination'!A854:J3189,7,0)</f>
        <v>No</v>
      </c>
      <c r="G855" s="47" t="str">
        <f>VLOOKUP(A855,'Updated Medical examination'!A854:J3189,8,0)</f>
        <v>No</v>
      </c>
      <c r="H855" s="47">
        <f>VLOOKUP(A855,'Updated Medical examination'!A854:J3189,9,0)</f>
        <v>2</v>
      </c>
      <c r="I855" s="47" t="str">
        <f>VLOOKUP(A855,'Updated Medical examination'!A854:J3189,10,0)</f>
        <v>No</v>
      </c>
      <c r="J855" s="47" t="str">
        <f>VLOOKUP(A855,'Updated Medical examination'!A854:J3189,3,0)</f>
        <v>Obesity</v>
      </c>
      <c r="K855" s="47" t="str">
        <f>VLOOKUP(A855,'Updated Medical examination'!A854:J3189,5,0)</f>
        <v>Above Diabetes</v>
      </c>
      <c r="L855" s="54">
        <v>22613</v>
      </c>
      <c r="M855" s="59">
        <v>12557.61</v>
      </c>
      <c r="N855" s="55" t="s">
        <v>12</v>
      </c>
      <c r="O855" s="55" t="s">
        <v>12</v>
      </c>
      <c r="P855" s="55" t="s">
        <v>13</v>
      </c>
      <c r="Q855" s="55">
        <v>61</v>
      </c>
    </row>
    <row r="856" spans="1:17" ht="16.5" thickBot="1" x14ac:dyDescent="0.3">
      <c r="A856" s="58" t="s">
        <v>1516</v>
      </c>
      <c r="B856" s="47" t="s">
        <v>2831</v>
      </c>
      <c r="C856" s="47">
        <f>VLOOKUP(A856,'Updated Medical examination'!A855:J3190,2,FALSE)</f>
        <v>24.32</v>
      </c>
      <c r="D856" s="47">
        <f>VLOOKUP(A856,'Updated Medical examination'!A855:J3190,4,0)</f>
        <v>7.48</v>
      </c>
      <c r="E856" s="47" t="str">
        <f>VLOOKUP(A856,'Updated Medical examination'!A855:J3190,6,0)</f>
        <v>No</v>
      </c>
      <c r="F856" s="47" t="str">
        <f>VLOOKUP(A856,'Updated Medical examination'!A855:J3190,7,0)</f>
        <v>No</v>
      </c>
      <c r="G856" s="47" t="str">
        <f>VLOOKUP(A856,'Updated Medical examination'!A855:J3190,8,0)</f>
        <v>No</v>
      </c>
      <c r="H856" s="47">
        <f>VLOOKUP(A856,'Updated Medical examination'!A855:J3190,9,0)</f>
        <v>0</v>
      </c>
      <c r="I856" s="47" t="str">
        <f>VLOOKUP(A856,'Updated Medical examination'!A855:J3190,10,0)</f>
        <v>No</v>
      </c>
      <c r="J856" s="47" t="str">
        <f>VLOOKUP(A856,'Updated Medical examination'!A855:J3190,3,0)</f>
        <v>Healthy Weight</v>
      </c>
      <c r="K856" s="47" t="str">
        <f>VLOOKUP(A856,'Updated Medical examination'!A855:J3190,5,0)</f>
        <v>Above Diabetes</v>
      </c>
      <c r="L856" s="54">
        <v>22935</v>
      </c>
      <c r="M856" s="59">
        <v>12523.6</v>
      </c>
      <c r="N856" s="55" t="s">
        <v>12</v>
      </c>
      <c r="O856" s="55" t="s">
        <v>12</v>
      </c>
      <c r="P856" s="55" t="s">
        <v>23</v>
      </c>
      <c r="Q856" s="55">
        <v>60</v>
      </c>
    </row>
    <row r="857" spans="1:17" ht="16.5" thickBot="1" x14ac:dyDescent="0.3">
      <c r="A857" s="58" t="s">
        <v>1515</v>
      </c>
      <c r="B857" s="47" t="s">
        <v>3878</v>
      </c>
      <c r="C857" s="47">
        <f>VLOOKUP(A857,'Updated Medical examination'!A856:J3191,2,FALSE)</f>
        <v>31.07</v>
      </c>
      <c r="D857" s="47">
        <f>VLOOKUP(A857,'Updated Medical examination'!A856:J3191,4,0)</f>
        <v>4.62</v>
      </c>
      <c r="E857" s="47" t="str">
        <f>VLOOKUP(A857,'Updated Medical examination'!A856:J3191,6,0)</f>
        <v>Yes</v>
      </c>
      <c r="F857" s="47" t="str">
        <f>VLOOKUP(A857,'Updated Medical examination'!A856:J3191,7,0)</f>
        <v>No</v>
      </c>
      <c r="G857" s="47" t="str">
        <f>VLOOKUP(A857,'Updated Medical examination'!A856:J3191,8,0)</f>
        <v>No</v>
      </c>
      <c r="H857" s="47">
        <f>VLOOKUP(A857,'Updated Medical examination'!A856:J3191,9,0)</f>
        <v>2</v>
      </c>
      <c r="I857" s="47" t="str">
        <f>VLOOKUP(A857,'Updated Medical examination'!A856:J3191,10,0)</f>
        <v>No</v>
      </c>
      <c r="J857" s="47" t="str">
        <f>VLOOKUP(A857,'Updated Medical examination'!A856:J3191,3,0)</f>
        <v>Obesity</v>
      </c>
      <c r="K857" s="47" t="str">
        <f>VLOOKUP(A857,'Updated Medical examination'!A856:J3191,5,0)</f>
        <v>Normal</v>
      </c>
      <c r="L857" s="54">
        <v>24300</v>
      </c>
      <c r="M857" s="59">
        <v>12499.88</v>
      </c>
      <c r="N857" s="55" t="s">
        <v>12</v>
      </c>
      <c r="O857" s="55" t="s">
        <v>11</v>
      </c>
      <c r="P857" s="55" t="s">
        <v>23</v>
      </c>
      <c r="Q857" s="55">
        <v>56</v>
      </c>
    </row>
    <row r="858" spans="1:17" ht="16.5" thickBot="1" x14ac:dyDescent="0.3">
      <c r="A858" s="58" t="s">
        <v>1514</v>
      </c>
      <c r="B858" s="47" t="s">
        <v>3880</v>
      </c>
      <c r="C858" s="47">
        <f>VLOOKUP(A858,'Updated Medical examination'!A857:J3192,2,FALSE)</f>
        <v>35.814999999999998</v>
      </c>
      <c r="D858" s="47">
        <f>VLOOKUP(A858,'Updated Medical examination'!A857:J3192,4,0)</f>
        <v>8.4700000000000006</v>
      </c>
      <c r="E858" s="47" t="str">
        <f>VLOOKUP(A858,'Updated Medical examination'!A857:J3192,6,0)</f>
        <v>No</v>
      </c>
      <c r="F858" s="47" t="str">
        <f>VLOOKUP(A858,'Updated Medical examination'!A857:J3192,7,0)</f>
        <v>No</v>
      </c>
      <c r="G858" s="47" t="str">
        <f>VLOOKUP(A858,'Updated Medical examination'!A857:J3192,8,0)</f>
        <v>No</v>
      </c>
      <c r="H858" s="47">
        <f>VLOOKUP(A858,'Updated Medical examination'!A857:J3192,9,0)</f>
        <v>0</v>
      </c>
      <c r="I858" s="47" t="str">
        <f>VLOOKUP(A858,'Updated Medical examination'!A857:J3192,10,0)</f>
        <v>No</v>
      </c>
      <c r="J858" s="47" t="str">
        <f>VLOOKUP(A858,'Updated Medical examination'!A857:J3192,3,0)</f>
        <v>Obesity</v>
      </c>
      <c r="K858" s="47" t="str">
        <f>VLOOKUP(A858,'Updated Medical examination'!A857:J3192,5,0)</f>
        <v>Above Diabetes</v>
      </c>
      <c r="L858" s="54">
        <v>25175</v>
      </c>
      <c r="M858" s="59">
        <v>12495.29</v>
      </c>
      <c r="N858" s="55" t="s">
        <v>12</v>
      </c>
      <c r="O858" s="55" t="s">
        <v>12</v>
      </c>
      <c r="P858" s="55" t="s">
        <v>23</v>
      </c>
      <c r="Q858" s="55">
        <v>54</v>
      </c>
    </row>
    <row r="859" spans="1:17" ht="16.5" thickBot="1" x14ac:dyDescent="0.3">
      <c r="A859" s="58" t="s">
        <v>1513</v>
      </c>
      <c r="B859" s="47" t="s">
        <v>3210</v>
      </c>
      <c r="C859" s="47">
        <f>VLOOKUP(A859,'Updated Medical examination'!A858:J3193,2,FALSE)</f>
        <v>40.81</v>
      </c>
      <c r="D859" s="47">
        <f>VLOOKUP(A859,'Updated Medical examination'!A858:J3193,4,0)</f>
        <v>10.58</v>
      </c>
      <c r="E859" s="47" t="str">
        <f>VLOOKUP(A859,'Updated Medical examination'!A858:J3193,6,0)</f>
        <v>Yes</v>
      </c>
      <c r="F859" s="47" t="str">
        <f>VLOOKUP(A859,'Updated Medical examination'!A858:J3193,7,0)</f>
        <v>No</v>
      </c>
      <c r="G859" s="47" t="str">
        <f>VLOOKUP(A859,'Updated Medical examination'!A858:J3193,8,0)</f>
        <v>No</v>
      </c>
      <c r="H859" s="47">
        <f>VLOOKUP(A859,'Updated Medical examination'!A858:J3193,9,0)</f>
        <v>0</v>
      </c>
      <c r="I859" s="47" t="str">
        <f>VLOOKUP(A859,'Updated Medical examination'!A858:J3193,10,0)</f>
        <v>No</v>
      </c>
      <c r="J859" s="47" t="str">
        <f>VLOOKUP(A859,'Updated Medical examination'!A858:J3193,3,0)</f>
        <v>Obesity</v>
      </c>
      <c r="K859" s="47" t="str">
        <f>VLOOKUP(A859,'Updated Medical examination'!A858:J3193,5,0)</f>
        <v>Above Diabetes</v>
      </c>
      <c r="L859" s="54">
        <v>24716</v>
      </c>
      <c r="M859" s="59">
        <v>12485.8</v>
      </c>
      <c r="N859" s="55" t="s">
        <v>12</v>
      </c>
      <c r="O859" s="55" t="s">
        <v>12</v>
      </c>
      <c r="P859" s="55" t="s">
        <v>13</v>
      </c>
      <c r="Q859" s="55">
        <v>55</v>
      </c>
    </row>
    <row r="860" spans="1:17" ht="16.5" thickBot="1" x14ac:dyDescent="0.3">
      <c r="A860" s="58" t="s">
        <v>1512</v>
      </c>
      <c r="B860" s="47" t="s">
        <v>3883</v>
      </c>
      <c r="C860" s="47">
        <f>VLOOKUP(A860,'Updated Medical examination'!A859:J3194,2,FALSE)</f>
        <v>24.605</v>
      </c>
      <c r="D860" s="47">
        <f>VLOOKUP(A860,'Updated Medical examination'!A859:J3194,4,0)</f>
        <v>7.48</v>
      </c>
      <c r="E860" s="47" t="str">
        <f>VLOOKUP(A860,'Updated Medical examination'!A859:J3194,6,0)</f>
        <v>No</v>
      </c>
      <c r="F860" s="47" t="str">
        <f>VLOOKUP(A860,'Updated Medical examination'!A859:J3194,7,0)</f>
        <v>No</v>
      </c>
      <c r="G860" s="47" t="str">
        <f>VLOOKUP(A860,'Updated Medical examination'!A859:J3194,8,0)</f>
        <v>No</v>
      </c>
      <c r="H860" s="47">
        <f>VLOOKUP(A860,'Updated Medical examination'!A859:J3194,9,0)</f>
        <v>0</v>
      </c>
      <c r="I860" s="47" t="str">
        <f>VLOOKUP(A860,'Updated Medical examination'!A859:J3194,10,0)</f>
        <v>No</v>
      </c>
      <c r="J860" s="47" t="str">
        <f>VLOOKUP(A860,'Updated Medical examination'!A859:J3194,3,0)</f>
        <v>Healthy Weight</v>
      </c>
      <c r="K860" s="47" t="str">
        <f>VLOOKUP(A860,'Updated Medical examination'!A859:J3194,5,0)</f>
        <v>Above Diabetes</v>
      </c>
      <c r="L860" s="54">
        <v>25154</v>
      </c>
      <c r="M860" s="59">
        <v>12479.71</v>
      </c>
      <c r="N860" s="55" t="s">
        <v>12</v>
      </c>
      <c r="O860" s="55" t="s">
        <v>12</v>
      </c>
      <c r="P860" s="55" t="s">
        <v>23</v>
      </c>
      <c r="Q860" s="55">
        <v>54</v>
      </c>
    </row>
    <row r="861" spans="1:17" ht="16.5" thickBot="1" x14ac:dyDescent="0.3">
      <c r="A861" s="58" t="s">
        <v>1511</v>
      </c>
      <c r="B861" s="47" t="s">
        <v>3885</v>
      </c>
      <c r="C861" s="47">
        <f>VLOOKUP(A861,'Updated Medical examination'!A860:J3195,2,FALSE)</f>
        <v>21.47</v>
      </c>
      <c r="D861" s="47">
        <f>VLOOKUP(A861,'Updated Medical examination'!A860:J3195,4,0)</f>
        <v>7.82</v>
      </c>
      <c r="E861" s="47" t="str">
        <f>VLOOKUP(A861,'Updated Medical examination'!A860:J3195,6,0)</f>
        <v>No</v>
      </c>
      <c r="F861" s="47" t="str">
        <f>VLOOKUP(A861,'Updated Medical examination'!A860:J3195,7,0)</f>
        <v>No</v>
      </c>
      <c r="G861" s="47" t="str">
        <f>VLOOKUP(A861,'Updated Medical examination'!A860:J3195,8,0)</f>
        <v>No</v>
      </c>
      <c r="H861" s="47">
        <f>VLOOKUP(A861,'Updated Medical examination'!A860:J3195,9,0)</f>
        <v>0</v>
      </c>
      <c r="I861" s="47" t="str">
        <f>VLOOKUP(A861,'Updated Medical examination'!A860:J3195,10,0)</f>
        <v>No</v>
      </c>
      <c r="J861" s="47" t="str">
        <f>VLOOKUP(A861,'Updated Medical examination'!A860:J3195,3,0)</f>
        <v>Healthy Weight</v>
      </c>
      <c r="K861" s="47" t="str">
        <f>VLOOKUP(A861,'Updated Medical examination'!A860:J3195,5,0)</f>
        <v>Above Diabetes</v>
      </c>
      <c r="L861" s="54">
        <v>25168</v>
      </c>
      <c r="M861" s="59">
        <v>12475.35</v>
      </c>
      <c r="N861" s="55" t="s">
        <v>12</v>
      </c>
      <c r="O861" s="55" t="s">
        <v>16</v>
      </c>
      <c r="P861" s="55" t="s">
        <v>23</v>
      </c>
      <c r="Q861" s="55">
        <v>54</v>
      </c>
    </row>
    <row r="862" spans="1:17" ht="16.5" thickBot="1" x14ac:dyDescent="0.3">
      <c r="A862" s="58" t="s">
        <v>1510</v>
      </c>
      <c r="B862" s="47" t="s">
        <v>2500</v>
      </c>
      <c r="C862" s="47">
        <f>VLOOKUP(A862,'Updated Medical examination'!A861:J3196,2,FALSE)</f>
        <v>52.89</v>
      </c>
      <c r="D862" s="47">
        <f>VLOOKUP(A862,'Updated Medical examination'!A861:J3196,4,0)</f>
        <v>4.96</v>
      </c>
      <c r="E862" s="47" t="str">
        <f>VLOOKUP(A862,'Updated Medical examination'!A861:J3196,6,0)</f>
        <v>Yes</v>
      </c>
      <c r="F862" s="47" t="str">
        <f>VLOOKUP(A862,'Updated Medical examination'!A861:J3196,7,0)</f>
        <v>No</v>
      </c>
      <c r="G862" s="47" t="str">
        <f>VLOOKUP(A862,'Updated Medical examination'!A861:J3196,8,0)</f>
        <v>No</v>
      </c>
      <c r="H862" s="47">
        <f>VLOOKUP(A862,'Updated Medical examination'!A861:J3196,9,0)</f>
        <v>1</v>
      </c>
      <c r="I862" s="47" t="str">
        <f>VLOOKUP(A862,'Updated Medical examination'!A861:J3196,10,0)</f>
        <v>No</v>
      </c>
      <c r="J862" s="47" t="str">
        <f>VLOOKUP(A862,'Updated Medical examination'!A861:J3196,3,0)</f>
        <v>Obesity</v>
      </c>
      <c r="K862" s="47" t="str">
        <f>VLOOKUP(A862,'Updated Medical examination'!A861:J3196,5,0)</f>
        <v>Normal</v>
      </c>
      <c r="L862" s="54">
        <v>34920</v>
      </c>
      <c r="M862" s="59">
        <v>12452.25</v>
      </c>
      <c r="N862" s="55" t="s">
        <v>12</v>
      </c>
      <c r="O862" s="55" t="s">
        <v>12</v>
      </c>
      <c r="P862" s="55" t="s">
        <v>23</v>
      </c>
      <c r="Q862" s="55">
        <v>27</v>
      </c>
    </row>
    <row r="863" spans="1:17" ht="16.5" thickBot="1" x14ac:dyDescent="0.3">
      <c r="A863" s="58" t="s">
        <v>1509</v>
      </c>
      <c r="B863" s="47" t="s">
        <v>3023</v>
      </c>
      <c r="C863" s="47">
        <f>VLOOKUP(A863,'Updated Medical examination'!A862:J3197,2,FALSE)</f>
        <v>32.965000000000003</v>
      </c>
      <c r="D863" s="47">
        <f>VLOOKUP(A863,'Updated Medical examination'!A862:J3197,4,0)</f>
        <v>6.15</v>
      </c>
      <c r="E863" s="47" t="str">
        <f>VLOOKUP(A863,'Updated Medical examination'!A862:J3197,6,0)</f>
        <v>Yes</v>
      </c>
      <c r="F863" s="47" t="str">
        <f>VLOOKUP(A863,'Updated Medical examination'!A862:J3197,7,0)</f>
        <v>No</v>
      </c>
      <c r="G863" s="47" t="str">
        <f>VLOOKUP(A863,'Updated Medical examination'!A862:J3197,8,0)</f>
        <v>No</v>
      </c>
      <c r="H863" s="47">
        <f>VLOOKUP(A863,'Updated Medical examination'!A862:J3197,9,0)</f>
        <v>1</v>
      </c>
      <c r="I863" s="47" t="str">
        <f>VLOOKUP(A863,'Updated Medical examination'!A862:J3197,10,0)</f>
        <v>No</v>
      </c>
      <c r="J863" s="47" t="str">
        <f>VLOOKUP(A863,'Updated Medical examination'!A862:J3197,3,0)</f>
        <v>Obesity</v>
      </c>
      <c r="K863" s="47" t="str">
        <f>VLOOKUP(A863,'Updated Medical examination'!A862:J3197,5,0)</f>
        <v>Prediabetes</v>
      </c>
      <c r="L863" s="54">
        <v>23593</v>
      </c>
      <c r="M863" s="59">
        <v>12430.95</v>
      </c>
      <c r="N863" s="55" t="s">
        <v>12</v>
      </c>
      <c r="O863" s="55" t="s">
        <v>12</v>
      </c>
      <c r="P863" s="55" t="s">
        <v>247</v>
      </c>
      <c r="Q863" s="55">
        <v>58</v>
      </c>
    </row>
    <row r="864" spans="1:17" ht="16.5" thickBot="1" x14ac:dyDescent="0.3">
      <c r="A864" s="58" t="s">
        <v>1508</v>
      </c>
      <c r="B864" s="47" t="s">
        <v>3889</v>
      </c>
      <c r="C864" s="47">
        <f>VLOOKUP(A864,'Updated Medical examination'!A863:J3198,2,FALSE)</f>
        <v>36.799999999999997</v>
      </c>
      <c r="D864" s="47">
        <f>VLOOKUP(A864,'Updated Medical examination'!A863:J3198,4,0)</f>
        <v>4.62</v>
      </c>
      <c r="E864" s="47" t="str">
        <f>VLOOKUP(A864,'Updated Medical examination'!A863:J3198,6,0)</f>
        <v>No</v>
      </c>
      <c r="F864" s="47" t="str">
        <f>VLOOKUP(A864,'Updated Medical examination'!A863:J3198,7,0)</f>
        <v>No</v>
      </c>
      <c r="G864" s="47" t="str">
        <f>VLOOKUP(A864,'Updated Medical examination'!A863:J3198,8,0)</f>
        <v>Yes</v>
      </c>
      <c r="H864" s="47">
        <f>VLOOKUP(A864,'Updated Medical examination'!A863:J3198,9,0)</f>
        <v>1</v>
      </c>
      <c r="I864" s="47" t="str">
        <f>VLOOKUP(A864,'Updated Medical examination'!A863:J3198,10,0)</f>
        <v>No</v>
      </c>
      <c r="J864" s="47" t="str">
        <f>VLOOKUP(A864,'Updated Medical examination'!A863:J3198,3,0)</f>
        <v>Obesity</v>
      </c>
      <c r="K864" s="47" t="str">
        <f>VLOOKUP(A864,'Updated Medical examination'!A863:J3198,5,0)</f>
        <v>Normal</v>
      </c>
      <c r="L864" s="54">
        <v>29050</v>
      </c>
      <c r="M864" s="59">
        <v>12408.29</v>
      </c>
      <c r="N864" s="55" t="s">
        <v>12</v>
      </c>
      <c r="O864" s="55" t="s">
        <v>16</v>
      </c>
      <c r="P864" s="55" t="s">
        <v>632</v>
      </c>
      <c r="Q864" s="55">
        <v>43</v>
      </c>
    </row>
    <row r="865" spans="1:17" ht="16.5" thickBot="1" x14ac:dyDescent="0.3">
      <c r="A865" s="58" t="s">
        <v>1507</v>
      </c>
      <c r="B865" s="47" t="s">
        <v>3891</v>
      </c>
      <c r="C865" s="47">
        <f>VLOOKUP(A865,'Updated Medical examination'!A864:J3199,2,FALSE)</f>
        <v>34.299999999999997</v>
      </c>
      <c r="D865" s="47">
        <f>VLOOKUP(A865,'Updated Medical examination'!A864:J3199,4,0)</f>
        <v>4.87</v>
      </c>
      <c r="E865" s="47" t="str">
        <f>VLOOKUP(A865,'Updated Medical examination'!A864:J3199,6,0)</f>
        <v>No</v>
      </c>
      <c r="F865" s="47" t="str">
        <f>VLOOKUP(A865,'Updated Medical examination'!A864:J3199,7,0)</f>
        <v>No</v>
      </c>
      <c r="G865" s="47" t="str">
        <f>VLOOKUP(A865,'Updated Medical examination'!A864:J3199,8,0)</f>
        <v>No</v>
      </c>
      <c r="H865" s="47">
        <f>VLOOKUP(A865,'Updated Medical examination'!A864:J3199,9,0)</f>
        <v>2</v>
      </c>
      <c r="I865" s="47" t="str">
        <f>VLOOKUP(A865,'Updated Medical examination'!A864:J3199,10,0)</f>
        <v>No</v>
      </c>
      <c r="J865" s="47" t="str">
        <f>VLOOKUP(A865,'Updated Medical examination'!A864:J3199,3,0)</f>
        <v>Obesity</v>
      </c>
      <c r="K865" s="47" t="str">
        <f>VLOOKUP(A865,'Updated Medical examination'!A864:J3199,5,0)</f>
        <v>Normal</v>
      </c>
      <c r="L865" s="54">
        <v>26532</v>
      </c>
      <c r="M865" s="59">
        <v>12407.3</v>
      </c>
      <c r="N865" s="55" t="s">
        <v>12</v>
      </c>
      <c r="O865" s="55" t="s">
        <v>11</v>
      </c>
      <c r="P865" s="55" t="s">
        <v>300</v>
      </c>
      <c r="Q865" s="55">
        <v>50</v>
      </c>
    </row>
    <row r="866" spans="1:17" ht="16.5" thickBot="1" x14ac:dyDescent="0.3">
      <c r="A866" s="58" t="s">
        <v>1506</v>
      </c>
      <c r="B866" s="47" t="s">
        <v>2530</v>
      </c>
      <c r="C866" s="47">
        <f>VLOOKUP(A866,'Updated Medical examination'!A865:J3200,2,FALSE)</f>
        <v>35.244999999999997</v>
      </c>
      <c r="D866" s="47">
        <f>VLOOKUP(A866,'Updated Medical examination'!A865:J3200,4,0)</f>
        <v>4.63</v>
      </c>
      <c r="E866" s="47" t="str">
        <f>VLOOKUP(A866,'Updated Medical examination'!A865:J3200,6,0)</f>
        <v>No</v>
      </c>
      <c r="F866" s="47" t="str">
        <f>VLOOKUP(A866,'Updated Medical examination'!A865:J3200,7,0)</f>
        <v>No</v>
      </c>
      <c r="G866" s="47" t="str">
        <f>VLOOKUP(A866,'Updated Medical examination'!A865:J3200,8,0)</f>
        <v>No</v>
      </c>
      <c r="H866" s="47">
        <f>VLOOKUP(A866,'Updated Medical examination'!A865:J3200,9,0)</f>
        <v>0</v>
      </c>
      <c r="I866" s="47" t="str">
        <f>VLOOKUP(A866,'Updated Medical examination'!A865:J3200,10,0)</f>
        <v>No</v>
      </c>
      <c r="J866" s="47" t="str">
        <f>VLOOKUP(A866,'Updated Medical examination'!A865:J3200,3,0)</f>
        <v>Obesity</v>
      </c>
      <c r="K866" s="47" t="str">
        <f>VLOOKUP(A866,'Updated Medical examination'!A865:J3200,5,0)</f>
        <v>Normal</v>
      </c>
      <c r="L866" s="54">
        <v>32871</v>
      </c>
      <c r="M866" s="59">
        <v>12404.88</v>
      </c>
      <c r="N866" s="55" t="s">
        <v>12</v>
      </c>
      <c r="O866" s="55" t="s">
        <v>12</v>
      </c>
      <c r="P866" s="55" t="s">
        <v>168</v>
      </c>
      <c r="Q866" s="55">
        <v>33</v>
      </c>
    </row>
    <row r="867" spans="1:17" ht="16.5" thickBot="1" x14ac:dyDescent="0.3">
      <c r="A867" s="58" t="s">
        <v>1505</v>
      </c>
      <c r="B867" s="47" t="s">
        <v>3894</v>
      </c>
      <c r="C867" s="47">
        <f>VLOOKUP(A867,'Updated Medical examination'!A866:J3201,2,FALSE)</f>
        <v>26.23</v>
      </c>
      <c r="D867" s="47">
        <f>VLOOKUP(A867,'Updated Medical examination'!A866:J3201,4,0)</f>
        <v>11.93</v>
      </c>
      <c r="E867" s="47" t="str">
        <f>VLOOKUP(A867,'Updated Medical examination'!A866:J3201,6,0)</f>
        <v>No</v>
      </c>
      <c r="F867" s="47" t="str">
        <f>VLOOKUP(A867,'Updated Medical examination'!A866:J3201,7,0)</f>
        <v>No</v>
      </c>
      <c r="G867" s="47" t="str">
        <f>VLOOKUP(A867,'Updated Medical examination'!A866:J3201,8,0)</f>
        <v>No</v>
      </c>
      <c r="H867" s="47">
        <f>VLOOKUP(A867,'Updated Medical examination'!A866:J3201,9,0)</f>
        <v>0</v>
      </c>
      <c r="I867" s="47" t="str">
        <f>VLOOKUP(A867,'Updated Medical examination'!A866:J3201,10,0)</f>
        <v>No</v>
      </c>
      <c r="J867" s="47" t="str">
        <f>VLOOKUP(A867,'Updated Medical examination'!A866:J3201,3,0)</f>
        <v>Over Weight</v>
      </c>
      <c r="K867" s="47" t="str">
        <f>VLOOKUP(A867,'Updated Medical examination'!A866:J3201,5,0)</f>
        <v>Above Diabetes</v>
      </c>
      <c r="L867" s="54">
        <v>22915</v>
      </c>
      <c r="M867" s="59">
        <v>12369.89</v>
      </c>
      <c r="N867" s="55" t="s">
        <v>12</v>
      </c>
      <c r="O867" s="55" t="s">
        <v>11</v>
      </c>
      <c r="P867" s="55" t="s">
        <v>247</v>
      </c>
      <c r="Q867" s="55">
        <v>60</v>
      </c>
    </row>
    <row r="868" spans="1:17" ht="16.5" thickBot="1" x14ac:dyDescent="0.3">
      <c r="A868" s="58" t="s">
        <v>1504</v>
      </c>
      <c r="B868" s="47" t="s">
        <v>3896</v>
      </c>
      <c r="C868" s="47">
        <f>VLOOKUP(A868,'Updated Medical examination'!A867:J3202,2,FALSE)</f>
        <v>36.1</v>
      </c>
      <c r="D868" s="47">
        <f>VLOOKUP(A868,'Updated Medical examination'!A867:J3202,4,0)</f>
        <v>5.65</v>
      </c>
      <c r="E868" s="47" t="str">
        <f>VLOOKUP(A868,'Updated Medical examination'!A867:J3202,6,0)</f>
        <v>Yes</v>
      </c>
      <c r="F868" s="47" t="str">
        <f>VLOOKUP(A868,'Updated Medical examination'!A867:J3202,7,0)</f>
        <v>No</v>
      </c>
      <c r="G868" s="47" t="str">
        <f>VLOOKUP(A868,'Updated Medical examination'!A867:J3202,8,0)</f>
        <v>No</v>
      </c>
      <c r="H868" s="47">
        <f>VLOOKUP(A868,'Updated Medical examination'!A867:J3202,9,0)</f>
        <v>2</v>
      </c>
      <c r="I868" s="47" t="str">
        <f>VLOOKUP(A868,'Updated Medical examination'!A867:J3202,10,0)</f>
        <v>No</v>
      </c>
      <c r="J868" s="47" t="str">
        <f>VLOOKUP(A868,'Updated Medical examination'!A867:J3202,3,0)</f>
        <v>Obesity</v>
      </c>
      <c r="K868" s="47" t="str">
        <f>VLOOKUP(A868,'Updated Medical examination'!A867:J3202,5,0)</f>
        <v>Normal</v>
      </c>
      <c r="L868" s="54">
        <v>24470</v>
      </c>
      <c r="M868" s="59">
        <v>12363.55</v>
      </c>
      <c r="N868" s="55" t="s">
        <v>12</v>
      </c>
      <c r="O868" s="55" t="s">
        <v>12</v>
      </c>
      <c r="P868" s="55" t="s">
        <v>42</v>
      </c>
      <c r="Q868" s="55">
        <v>56</v>
      </c>
    </row>
    <row r="869" spans="1:17" ht="16.5" thickBot="1" x14ac:dyDescent="0.3">
      <c r="A869" s="58" t="s">
        <v>1503</v>
      </c>
      <c r="B869" s="47" t="s">
        <v>2604</v>
      </c>
      <c r="C869" s="47">
        <f>VLOOKUP(A869,'Updated Medical examination'!A868:J3203,2,FALSE)</f>
        <v>37.1</v>
      </c>
      <c r="D869" s="47">
        <f>VLOOKUP(A869,'Updated Medical examination'!A868:J3203,4,0)</f>
        <v>11.21</v>
      </c>
      <c r="E869" s="47" t="str">
        <f>VLOOKUP(A869,'Updated Medical examination'!A868:J3203,6,0)</f>
        <v>Yes</v>
      </c>
      <c r="F869" s="47" t="str">
        <f>VLOOKUP(A869,'Updated Medical examination'!A868:J3203,7,0)</f>
        <v>No</v>
      </c>
      <c r="G869" s="47" t="str">
        <f>VLOOKUP(A869,'Updated Medical examination'!A868:J3203,8,0)</f>
        <v>Yes</v>
      </c>
      <c r="H869" s="47">
        <f>VLOOKUP(A869,'Updated Medical examination'!A868:J3203,9,0)</f>
        <v>1</v>
      </c>
      <c r="I869" s="47" t="str">
        <f>VLOOKUP(A869,'Updated Medical examination'!A868:J3203,10,0)</f>
        <v>No</v>
      </c>
      <c r="J869" s="47" t="str">
        <f>VLOOKUP(A869,'Updated Medical examination'!A868:J3203,3,0)</f>
        <v>Obesity</v>
      </c>
      <c r="K869" s="47" t="str">
        <f>VLOOKUP(A869,'Updated Medical examination'!A868:J3203,5,0)</f>
        <v>Above Diabetes</v>
      </c>
      <c r="L869" s="54">
        <v>23276</v>
      </c>
      <c r="M869" s="59">
        <v>12347.17</v>
      </c>
      <c r="N869" s="55" t="s">
        <v>12</v>
      </c>
      <c r="O869" s="55" t="s">
        <v>12</v>
      </c>
      <c r="P869" s="55" t="s">
        <v>42</v>
      </c>
      <c r="Q869" s="55">
        <v>59</v>
      </c>
    </row>
    <row r="870" spans="1:17" ht="16.5" thickBot="1" x14ac:dyDescent="0.3">
      <c r="A870" s="58" t="s">
        <v>1502</v>
      </c>
      <c r="B870" s="47" t="s">
        <v>2423</v>
      </c>
      <c r="C870" s="47">
        <f>VLOOKUP(A870,'Updated Medical examination'!A869:J3204,2,FALSE)</f>
        <v>27.5</v>
      </c>
      <c r="D870" s="47">
        <f>VLOOKUP(A870,'Updated Medical examination'!A869:J3204,4,0)</f>
        <v>10.62</v>
      </c>
      <c r="E870" s="47" t="str">
        <f>VLOOKUP(A870,'Updated Medical examination'!A869:J3204,6,0)</f>
        <v>Yes</v>
      </c>
      <c r="F870" s="47" t="str">
        <f>VLOOKUP(A870,'Updated Medical examination'!A869:J3204,7,0)</f>
        <v>No</v>
      </c>
      <c r="G870" s="47" t="str">
        <f>VLOOKUP(A870,'Updated Medical examination'!A869:J3204,8,0)</f>
        <v>Yes</v>
      </c>
      <c r="H870" s="47">
        <f>VLOOKUP(A870,'Updated Medical examination'!A869:J3204,9,0)</f>
        <v>1</v>
      </c>
      <c r="I870" s="47" t="str">
        <f>VLOOKUP(A870,'Updated Medical examination'!A869:J3204,10,0)</f>
        <v>No</v>
      </c>
      <c r="J870" s="47" t="str">
        <f>VLOOKUP(A870,'Updated Medical examination'!A869:J3204,3,0)</f>
        <v>Over Weight</v>
      </c>
      <c r="K870" s="47" t="str">
        <f>VLOOKUP(A870,'Updated Medical examination'!A869:J3204,5,0)</f>
        <v>Above Diabetes</v>
      </c>
      <c r="L870" s="54">
        <v>23225</v>
      </c>
      <c r="M870" s="59">
        <v>12333.83</v>
      </c>
      <c r="N870" s="55" t="s">
        <v>12</v>
      </c>
      <c r="O870" s="55" t="s">
        <v>11</v>
      </c>
      <c r="P870" s="55" t="s">
        <v>42</v>
      </c>
      <c r="Q870" s="55">
        <v>59</v>
      </c>
    </row>
    <row r="871" spans="1:17" ht="16.5" thickBot="1" x14ac:dyDescent="0.3">
      <c r="A871" s="58" t="s">
        <v>1501</v>
      </c>
      <c r="B871" s="47" t="s">
        <v>3900</v>
      </c>
      <c r="C871" s="47">
        <f>VLOOKUP(A871,'Updated Medical examination'!A870:J3205,2,FALSE)</f>
        <v>24.7</v>
      </c>
      <c r="D871" s="47">
        <f>VLOOKUP(A871,'Updated Medical examination'!A870:J3205,4,0)</f>
        <v>10.7</v>
      </c>
      <c r="E871" s="47" t="str">
        <f>VLOOKUP(A871,'Updated Medical examination'!A870:J3205,6,0)</f>
        <v>Yes</v>
      </c>
      <c r="F871" s="47" t="str">
        <f>VLOOKUP(A871,'Updated Medical examination'!A870:J3205,7,0)</f>
        <v>No</v>
      </c>
      <c r="G871" s="47" t="str">
        <f>VLOOKUP(A871,'Updated Medical examination'!A870:J3205,8,0)</f>
        <v>Yes</v>
      </c>
      <c r="H871" s="47">
        <f>VLOOKUP(A871,'Updated Medical examination'!A870:J3205,9,0)</f>
        <v>1</v>
      </c>
      <c r="I871" s="47" t="str">
        <f>VLOOKUP(A871,'Updated Medical examination'!A870:J3205,10,0)</f>
        <v>No</v>
      </c>
      <c r="J871" s="47" t="str">
        <f>VLOOKUP(A871,'Updated Medical examination'!A870:J3205,3,0)</f>
        <v>Healthy Weight</v>
      </c>
      <c r="K871" s="47" t="str">
        <f>VLOOKUP(A871,'Updated Medical examination'!A870:J3205,5,0)</f>
        <v>Above Diabetes</v>
      </c>
      <c r="L871" s="54">
        <v>23252</v>
      </c>
      <c r="M871" s="59">
        <v>12323.94</v>
      </c>
      <c r="N871" s="55" t="s">
        <v>12</v>
      </c>
      <c r="O871" s="55" t="s">
        <v>12</v>
      </c>
      <c r="P871" s="55" t="s">
        <v>356</v>
      </c>
      <c r="Q871" s="55">
        <v>59</v>
      </c>
    </row>
    <row r="872" spans="1:17" ht="16.5" thickBot="1" x14ac:dyDescent="0.3">
      <c r="A872" s="58" t="s">
        <v>1500</v>
      </c>
      <c r="B872" s="47" t="s">
        <v>3902</v>
      </c>
      <c r="C872" s="47">
        <f>VLOOKUP(A872,'Updated Medical examination'!A871:J3206,2,FALSE)</f>
        <v>26.78</v>
      </c>
      <c r="D872" s="47">
        <f>VLOOKUP(A872,'Updated Medical examination'!A871:J3206,4,0)</f>
        <v>10.02</v>
      </c>
      <c r="E872" s="47" t="str">
        <f>VLOOKUP(A872,'Updated Medical examination'!A871:J3206,6,0)</f>
        <v>Yes</v>
      </c>
      <c r="F872" s="47" t="str">
        <f>VLOOKUP(A872,'Updated Medical examination'!A871:J3206,7,0)</f>
        <v>No</v>
      </c>
      <c r="G872" s="47" t="str">
        <f>VLOOKUP(A872,'Updated Medical examination'!A871:J3206,8,0)</f>
        <v>Yes</v>
      </c>
      <c r="H872" s="47">
        <f>VLOOKUP(A872,'Updated Medical examination'!A871:J3206,9,0)</f>
        <v>1</v>
      </c>
      <c r="I872" s="47" t="str">
        <f>VLOOKUP(A872,'Updated Medical examination'!A871:J3206,10,0)</f>
        <v>No</v>
      </c>
      <c r="J872" s="47" t="str">
        <f>VLOOKUP(A872,'Updated Medical examination'!A871:J3206,3,0)</f>
        <v>Over Weight</v>
      </c>
      <c r="K872" s="47" t="str">
        <f>VLOOKUP(A872,'Updated Medical examination'!A871:J3206,5,0)</f>
        <v>Above Diabetes</v>
      </c>
      <c r="L872" s="54">
        <v>23312</v>
      </c>
      <c r="M872" s="59">
        <v>12299.59</v>
      </c>
      <c r="N872" s="55" t="s">
        <v>12</v>
      </c>
      <c r="O872" s="55" t="s">
        <v>16</v>
      </c>
      <c r="P872" s="55" t="s">
        <v>200</v>
      </c>
      <c r="Q872" s="55">
        <v>59</v>
      </c>
    </row>
    <row r="873" spans="1:17" ht="16.5" thickBot="1" x14ac:dyDescent="0.3">
      <c r="A873" s="58" t="s">
        <v>1499</v>
      </c>
      <c r="B873" s="47" t="s">
        <v>3904</v>
      </c>
      <c r="C873" s="47">
        <f>VLOOKUP(A873,'Updated Medical examination'!A872:J3207,2,FALSE)</f>
        <v>45.8</v>
      </c>
      <c r="D873" s="47">
        <f>VLOOKUP(A873,'Updated Medical examination'!A872:J3207,4,0)</f>
        <v>4.8499999999999996</v>
      </c>
      <c r="E873" s="47" t="str">
        <f>VLOOKUP(A873,'Updated Medical examination'!A872:J3207,6,0)</f>
        <v>No</v>
      </c>
      <c r="F873" s="47" t="str">
        <f>VLOOKUP(A873,'Updated Medical examination'!A872:J3207,7,0)</f>
        <v>No</v>
      </c>
      <c r="G873" s="47" t="str">
        <f>VLOOKUP(A873,'Updated Medical examination'!A872:J3207,8,0)</f>
        <v>No</v>
      </c>
      <c r="H873" s="47">
        <f>VLOOKUP(A873,'Updated Medical examination'!A872:J3207,9,0)</f>
        <v>0</v>
      </c>
      <c r="I873" s="47" t="str">
        <f>VLOOKUP(A873,'Updated Medical examination'!A872:J3207,10,0)</f>
        <v>No</v>
      </c>
      <c r="J873" s="47" t="str">
        <f>VLOOKUP(A873,'Updated Medical examination'!A872:J3207,3,0)</f>
        <v>Obesity</v>
      </c>
      <c r="K873" s="47" t="str">
        <f>VLOOKUP(A873,'Updated Medical examination'!A872:J3207,5,0)</f>
        <v>Normal</v>
      </c>
      <c r="L873" s="54">
        <v>33175</v>
      </c>
      <c r="M873" s="59">
        <v>12282.38</v>
      </c>
      <c r="N873" s="55" t="s">
        <v>12</v>
      </c>
      <c r="O873" s="55" t="s">
        <v>16</v>
      </c>
      <c r="P873" s="55" t="s">
        <v>42</v>
      </c>
      <c r="Q873" s="55">
        <v>32</v>
      </c>
    </row>
    <row r="874" spans="1:17" ht="16.5" thickBot="1" x14ac:dyDescent="0.3">
      <c r="A874" s="58" t="s">
        <v>1498</v>
      </c>
      <c r="B874" s="47" t="s">
        <v>3175</v>
      </c>
      <c r="C874" s="47">
        <f>VLOOKUP(A874,'Updated Medical examination'!A873:J3208,2,FALSE)</f>
        <v>29</v>
      </c>
      <c r="D874" s="47">
        <f>VLOOKUP(A874,'Updated Medical examination'!A873:J3208,4,0)</f>
        <v>4.3899999999999997</v>
      </c>
      <c r="E874" s="47" t="str">
        <f>VLOOKUP(A874,'Updated Medical examination'!A873:J3208,6,0)</f>
        <v>Yes</v>
      </c>
      <c r="F874" s="47" t="str">
        <f>VLOOKUP(A874,'Updated Medical examination'!A873:J3208,7,0)</f>
        <v>No</v>
      </c>
      <c r="G874" s="47" t="str">
        <f>VLOOKUP(A874,'Updated Medical examination'!A873:J3208,8,0)</f>
        <v>No</v>
      </c>
      <c r="H874" s="47">
        <f>VLOOKUP(A874,'Updated Medical examination'!A873:J3208,9,0)</f>
        <v>2</v>
      </c>
      <c r="I874" s="47" t="str">
        <f>VLOOKUP(A874,'Updated Medical examination'!A873:J3208,10,0)</f>
        <v>No</v>
      </c>
      <c r="J874" s="47" t="str">
        <f>VLOOKUP(A874,'Updated Medical examination'!A873:J3208,3,0)</f>
        <v>Over Weight</v>
      </c>
      <c r="K874" s="47" t="str">
        <f>VLOOKUP(A874,'Updated Medical examination'!A873:J3208,5,0)</f>
        <v>Normal</v>
      </c>
      <c r="L874" s="54">
        <v>24427</v>
      </c>
      <c r="M874" s="59">
        <v>12282.03</v>
      </c>
      <c r="N874" s="55" t="s">
        <v>12</v>
      </c>
      <c r="O874" s="55" t="s">
        <v>16</v>
      </c>
      <c r="P874" s="55" t="s">
        <v>200</v>
      </c>
      <c r="Q874" s="55">
        <v>56</v>
      </c>
    </row>
    <row r="875" spans="1:17" ht="16.5" thickBot="1" x14ac:dyDescent="0.3">
      <c r="A875" s="58" t="s">
        <v>1497</v>
      </c>
      <c r="B875" s="47" t="s">
        <v>3907</v>
      </c>
      <c r="C875" s="47">
        <f>VLOOKUP(A875,'Updated Medical examination'!A874:J3209,2,FALSE)</f>
        <v>33.534999999999997</v>
      </c>
      <c r="D875" s="47">
        <f>VLOOKUP(A875,'Updated Medical examination'!A874:J3209,4,0)</f>
        <v>8.24</v>
      </c>
      <c r="E875" s="47" t="str">
        <f>VLOOKUP(A875,'Updated Medical examination'!A874:J3209,6,0)</f>
        <v>Yes</v>
      </c>
      <c r="F875" s="47" t="str">
        <f>VLOOKUP(A875,'Updated Medical examination'!A874:J3209,7,0)</f>
        <v>No</v>
      </c>
      <c r="G875" s="47" t="str">
        <f>VLOOKUP(A875,'Updated Medical examination'!A874:J3209,8,0)</f>
        <v>No</v>
      </c>
      <c r="H875" s="47">
        <f>VLOOKUP(A875,'Updated Medical examination'!A874:J3209,9,0)</f>
        <v>0</v>
      </c>
      <c r="I875" s="47" t="str">
        <f>VLOOKUP(A875,'Updated Medical examination'!A874:J3209,10,0)</f>
        <v>No</v>
      </c>
      <c r="J875" s="47" t="str">
        <f>VLOOKUP(A875,'Updated Medical examination'!A874:J3209,3,0)</f>
        <v>Obesity</v>
      </c>
      <c r="K875" s="47" t="str">
        <f>VLOOKUP(A875,'Updated Medical examination'!A874:J3209,5,0)</f>
        <v>Above Diabetes</v>
      </c>
      <c r="L875" s="54">
        <v>24712</v>
      </c>
      <c r="M875" s="59">
        <v>12269.69</v>
      </c>
      <c r="N875" s="55" t="s">
        <v>12</v>
      </c>
      <c r="O875" s="55" t="s">
        <v>11</v>
      </c>
      <c r="P875" s="55" t="s">
        <v>23</v>
      </c>
      <c r="Q875" s="55">
        <v>55</v>
      </c>
    </row>
    <row r="876" spans="1:17" ht="16.5" thickBot="1" x14ac:dyDescent="0.3">
      <c r="A876" s="58" t="s">
        <v>1496</v>
      </c>
      <c r="B876" s="47" t="s">
        <v>3909</v>
      </c>
      <c r="C876" s="47">
        <f>VLOOKUP(A876,'Updated Medical examination'!A875:J3210,2,FALSE)</f>
        <v>32.774999999999999</v>
      </c>
      <c r="D876" s="47">
        <f>VLOOKUP(A876,'Updated Medical examination'!A875:J3210,4,0)</f>
        <v>9.77</v>
      </c>
      <c r="E876" s="47" t="str">
        <f>VLOOKUP(A876,'Updated Medical examination'!A875:J3210,6,0)</f>
        <v>Yes</v>
      </c>
      <c r="F876" s="47" t="str">
        <f>VLOOKUP(A876,'Updated Medical examination'!A875:J3210,7,0)</f>
        <v>No</v>
      </c>
      <c r="G876" s="47" t="str">
        <f>VLOOKUP(A876,'Updated Medical examination'!A875:J3210,8,0)</f>
        <v>No</v>
      </c>
      <c r="H876" s="47">
        <f>VLOOKUP(A876,'Updated Medical examination'!A875:J3210,9,0)</f>
        <v>0</v>
      </c>
      <c r="I876" s="47" t="str">
        <f>VLOOKUP(A876,'Updated Medical examination'!A875:J3210,10,0)</f>
        <v>No</v>
      </c>
      <c r="J876" s="47" t="str">
        <f>VLOOKUP(A876,'Updated Medical examination'!A875:J3210,3,0)</f>
        <v>Obesity</v>
      </c>
      <c r="K876" s="47" t="str">
        <f>VLOOKUP(A876,'Updated Medical examination'!A875:J3210,5,0)</f>
        <v>Above Diabetes</v>
      </c>
      <c r="L876" s="54">
        <v>24836</v>
      </c>
      <c r="M876" s="59">
        <v>12268.63</v>
      </c>
      <c r="N876" s="55" t="s">
        <v>12</v>
      </c>
      <c r="O876" s="55" t="s">
        <v>16</v>
      </c>
      <c r="P876" s="55" t="s">
        <v>23</v>
      </c>
      <c r="Q876" s="55">
        <v>55</v>
      </c>
    </row>
    <row r="877" spans="1:17" ht="16.5" thickBot="1" x14ac:dyDescent="0.3">
      <c r="A877" s="58" t="s">
        <v>1495</v>
      </c>
      <c r="B877" s="47" t="s">
        <v>3911</v>
      </c>
      <c r="C877" s="47">
        <f>VLOOKUP(A877,'Updated Medical examination'!A876:J3211,2,FALSE)</f>
        <v>37.51</v>
      </c>
      <c r="D877" s="47">
        <f>VLOOKUP(A877,'Updated Medical examination'!A876:J3211,4,0)</f>
        <v>5.5</v>
      </c>
      <c r="E877" s="47" t="str">
        <f>VLOOKUP(A877,'Updated Medical examination'!A876:J3211,6,0)</f>
        <v>Yes</v>
      </c>
      <c r="F877" s="47" t="str">
        <f>VLOOKUP(A877,'Updated Medical examination'!A876:J3211,7,0)</f>
        <v>No</v>
      </c>
      <c r="G877" s="47" t="str">
        <f>VLOOKUP(A877,'Updated Medical examination'!A876:J3211,8,0)</f>
        <v>No</v>
      </c>
      <c r="H877" s="47">
        <f>VLOOKUP(A877,'Updated Medical examination'!A876:J3211,9,0)</f>
        <v>2</v>
      </c>
      <c r="I877" s="47" t="str">
        <f>VLOOKUP(A877,'Updated Medical examination'!A876:J3211,10,0)</f>
        <v>No</v>
      </c>
      <c r="J877" s="47" t="str">
        <f>VLOOKUP(A877,'Updated Medical examination'!A876:J3211,3,0)</f>
        <v>Obesity</v>
      </c>
      <c r="K877" s="47" t="str">
        <f>VLOOKUP(A877,'Updated Medical examination'!A876:J3211,5,0)</f>
        <v>Normal</v>
      </c>
      <c r="L877" s="54">
        <v>24447</v>
      </c>
      <c r="M877" s="59">
        <v>12265.51</v>
      </c>
      <c r="N877" s="55" t="s">
        <v>12</v>
      </c>
      <c r="O877" s="55" t="s">
        <v>12</v>
      </c>
      <c r="P877" s="55" t="s">
        <v>13</v>
      </c>
      <c r="Q877" s="55">
        <v>56</v>
      </c>
    </row>
    <row r="878" spans="1:17" ht="16.5" thickBot="1" x14ac:dyDescent="0.3">
      <c r="A878" s="58" t="s">
        <v>1494</v>
      </c>
      <c r="B878" s="47" t="s">
        <v>3547</v>
      </c>
      <c r="C878" s="47">
        <f>VLOOKUP(A878,'Updated Medical examination'!A877:J3212,2,FALSE)</f>
        <v>39.86</v>
      </c>
      <c r="D878" s="47">
        <f>VLOOKUP(A878,'Updated Medical examination'!A877:J3212,4,0)</f>
        <v>11.84</v>
      </c>
      <c r="E878" s="47" t="str">
        <f>VLOOKUP(A878,'Updated Medical examination'!A877:J3212,6,0)</f>
        <v>Yes</v>
      </c>
      <c r="F878" s="47" t="str">
        <f>VLOOKUP(A878,'Updated Medical examination'!A877:J3212,7,0)</f>
        <v>No</v>
      </c>
      <c r="G878" s="47" t="str">
        <f>VLOOKUP(A878,'Updated Medical examination'!A877:J3212,8,0)</f>
        <v>No</v>
      </c>
      <c r="H878" s="47">
        <f>VLOOKUP(A878,'Updated Medical examination'!A877:J3212,9,0)</f>
        <v>1</v>
      </c>
      <c r="I878" s="47" t="str">
        <f>VLOOKUP(A878,'Updated Medical examination'!A877:J3212,10,0)</f>
        <v>No</v>
      </c>
      <c r="J878" s="47" t="str">
        <f>VLOOKUP(A878,'Updated Medical examination'!A877:J3212,3,0)</f>
        <v>Obesity</v>
      </c>
      <c r="K878" s="47" t="str">
        <f>VLOOKUP(A878,'Updated Medical examination'!A877:J3212,5,0)</f>
        <v>Above Diabetes</v>
      </c>
      <c r="L878" s="54">
        <v>31637</v>
      </c>
      <c r="M878" s="59">
        <v>12255.04</v>
      </c>
      <c r="N878" s="55" t="s">
        <v>12</v>
      </c>
      <c r="O878" s="55" t="s">
        <v>11</v>
      </c>
      <c r="P878" s="55" t="s">
        <v>535</v>
      </c>
      <c r="Q878" s="55">
        <v>36</v>
      </c>
    </row>
    <row r="879" spans="1:17" ht="16.5" thickBot="1" x14ac:dyDescent="0.3">
      <c r="A879" s="58" t="s">
        <v>1493</v>
      </c>
      <c r="B879" s="47" t="s">
        <v>3914</v>
      </c>
      <c r="C879" s="47">
        <f>VLOOKUP(A879,'Updated Medical examination'!A878:J3213,2,FALSE)</f>
        <v>42.13</v>
      </c>
      <c r="D879" s="47">
        <f>VLOOKUP(A879,'Updated Medical examination'!A878:J3213,4,0)</f>
        <v>4.66</v>
      </c>
      <c r="E879" s="47" t="str">
        <f>VLOOKUP(A879,'Updated Medical examination'!A878:J3213,6,0)</f>
        <v>No</v>
      </c>
      <c r="F879" s="47" t="str">
        <f>VLOOKUP(A879,'Updated Medical examination'!A878:J3213,7,0)</f>
        <v>No</v>
      </c>
      <c r="G879" s="47" t="str">
        <f>VLOOKUP(A879,'Updated Medical examination'!A878:J3213,8,0)</f>
        <v>No</v>
      </c>
      <c r="H879" s="47">
        <f>VLOOKUP(A879,'Updated Medical examination'!A878:J3213,9,0)</f>
        <v>0</v>
      </c>
      <c r="I879" s="47" t="str">
        <f>VLOOKUP(A879,'Updated Medical examination'!A878:J3213,10,0)</f>
        <v>No</v>
      </c>
      <c r="J879" s="47" t="str">
        <f>VLOOKUP(A879,'Updated Medical examination'!A878:J3213,3,0)</f>
        <v>Obesity</v>
      </c>
      <c r="K879" s="47" t="str">
        <f>VLOOKUP(A879,'Updated Medical examination'!A878:J3213,5,0)</f>
        <v>Normal</v>
      </c>
      <c r="L879" s="54">
        <v>32835</v>
      </c>
      <c r="M879" s="59">
        <v>12254.44</v>
      </c>
      <c r="N879" s="55" t="s">
        <v>12</v>
      </c>
      <c r="O879" s="55" t="s">
        <v>12</v>
      </c>
      <c r="P879" s="55" t="s">
        <v>535</v>
      </c>
      <c r="Q879" s="55">
        <v>33</v>
      </c>
    </row>
    <row r="880" spans="1:17" ht="16.5" thickBot="1" x14ac:dyDescent="0.3">
      <c r="A880" s="58" t="s">
        <v>1492</v>
      </c>
      <c r="B880" s="47" t="s">
        <v>3916</v>
      </c>
      <c r="C880" s="47">
        <f>VLOOKUP(A880,'Updated Medical examination'!A879:J3214,2,FALSE)</f>
        <v>35.99</v>
      </c>
      <c r="D880" s="47">
        <f>VLOOKUP(A880,'Updated Medical examination'!A879:J3214,4,0)</f>
        <v>11.11</v>
      </c>
      <c r="E880" s="47" t="str">
        <f>VLOOKUP(A880,'Updated Medical examination'!A879:J3214,6,0)</f>
        <v>No</v>
      </c>
      <c r="F880" s="47" t="str">
        <f>VLOOKUP(A880,'Updated Medical examination'!A879:J3214,7,0)</f>
        <v>No</v>
      </c>
      <c r="G880" s="47" t="str">
        <f>VLOOKUP(A880,'Updated Medical examination'!A879:J3214,8,0)</f>
        <v>No</v>
      </c>
      <c r="H880" s="47">
        <f>VLOOKUP(A880,'Updated Medical examination'!A879:J3214,9,0)</f>
        <v>0</v>
      </c>
      <c r="I880" s="47" t="str">
        <f>VLOOKUP(A880,'Updated Medical examination'!A879:J3214,10,0)</f>
        <v>No</v>
      </c>
      <c r="J880" s="47" t="str">
        <f>VLOOKUP(A880,'Updated Medical examination'!A879:J3214,3,0)</f>
        <v>Obesity</v>
      </c>
      <c r="K880" s="47" t="str">
        <f>VLOOKUP(A880,'Updated Medical examination'!A879:J3214,5,0)</f>
        <v>Above Diabetes</v>
      </c>
      <c r="L880" s="54">
        <v>27203</v>
      </c>
      <c r="M880" s="59">
        <v>12245.17</v>
      </c>
      <c r="N880" s="55" t="s">
        <v>12</v>
      </c>
      <c r="O880" s="55" t="s">
        <v>16</v>
      </c>
      <c r="P880" s="55" t="s">
        <v>23</v>
      </c>
      <c r="Q880" s="55">
        <v>48</v>
      </c>
    </row>
    <row r="881" spans="1:17" ht="16.5" thickBot="1" x14ac:dyDescent="0.3">
      <c r="A881" s="58" t="s">
        <v>1491</v>
      </c>
      <c r="B881" s="47" t="s">
        <v>3918</v>
      </c>
      <c r="C881" s="47">
        <f>VLOOKUP(A881,'Updated Medical examination'!A880:J3215,2,FALSE)</f>
        <v>35.200000000000003</v>
      </c>
      <c r="D881" s="47">
        <f>VLOOKUP(A881,'Updated Medical examination'!A880:J3215,4,0)</f>
        <v>7.72</v>
      </c>
      <c r="E881" s="47" t="str">
        <f>VLOOKUP(A881,'Updated Medical examination'!A880:J3215,6,0)</f>
        <v>Yes</v>
      </c>
      <c r="F881" s="47" t="str">
        <f>VLOOKUP(A881,'Updated Medical examination'!A880:J3215,7,0)</f>
        <v>No</v>
      </c>
      <c r="G881" s="47" t="str">
        <f>VLOOKUP(A881,'Updated Medical examination'!A880:J3215,8,0)</f>
        <v>Yes</v>
      </c>
      <c r="H881" s="47">
        <f>VLOOKUP(A881,'Updated Medical examination'!A880:J3215,9,0)</f>
        <v>1</v>
      </c>
      <c r="I881" s="47" t="str">
        <f>VLOOKUP(A881,'Updated Medical examination'!A880:J3215,10,0)</f>
        <v>No</v>
      </c>
      <c r="J881" s="47" t="str">
        <f>VLOOKUP(A881,'Updated Medical examination'!A880:J3215,3,0)</f>
        <v>Obesity</v>
      </c>
      <c r="K881" s="47" t="str">
        <f>VLOOKUP(A881,'Updated Medical examination'!A880:J3215,5,0)</f>
        <v>Above Diabetes</v>
      </c>
      <c r="L881" s="54">
        <v>23209</v>
      </c>
      <c r="M881" s="59">
        <v>12244.53</v>
      </c>
      <c r="N881" s="55" t="s">
        <v>12</v>
      </c>
      <c r="O881" s="55" t="s">
        <v>16</v>
      </c>
      <c r="P881" s="55" t="s">
        <v>13</v>
      </c>
      <c r="Q881" s="55">
        <v>59</v>
      </c>
    </row>
    <row r="882" spans="1:17" ht="16.5" thickBot="1" x14ac:dyDescent="0.3">
      <c r="A882" s="58" t="s">
        <v>1490</v>
      </c>
      <c r="B882" s="47" t="s">
        <v>3920</v>
      </c>
      <c r="C882" s="47">
        <f>VLOOKUP(A882,'Updated Medical examination'!A881:J3216,2,FALSE)</f>
        <v>29.91</v>
      </c>
      <c r="D882" s="47">
        <f>VLOOKUP(A882,'Updated Medical examination'!A881:J3216,4,0)</f>
        <v>5.55</v>
      </c>
      <c r="E882" s="47" t="str">
        <f>VLOOKUP(A882,'Updated Medical examination'!A881:J3216,6,0)</f>
        <v>Yes</v>
      </c>
      <c r="F882" s="47" t="str">
        <f>VLOOKUP(A882,'Updated Medical examination'!A881:J3216,7,0)</f>
        <v>No</v>
      </c>
      <c r="G882" s="47" t="str">
        <f>VLOOKUP(A882,'Updated Medical examination'!A881:J3216,8,0)</f>
        <v>No</v>
      </c>
      <c r="H882" s="47">
        <f>VLOOKUP(A882,'Updated Medical examination'!A881:J3216,9,0)</f>
        <v>2</v>
      </c>
      <c r="I882" s="47" t="str">
        <f>VLOOKUP(A882,'Updated Medical examination'!A881:J3216,10,0)</f>
        <v>No</v>
      </c>
      <c r="J882" s="47" t="str">
        <f>VLOOKUP(A882,'Updated Medical examination'!A881:J3216,3,0)</f>
        <v>Obesity</v>
      </c>
      <c r="K882" s="47" t="str">
        <f>VLOOKUP(A882,'Updated Medical examination'!A881:J3216,5,0)</f>
        <v>Normal</v>
      </c>
      <c r="L882" s="54">
        <v>24317</v>
      </c>
      <c r="M882" s="59">
        <v>12237.73</v>
      </c>
      <c r="N882" s="55" t="s">
        <v>12</v>
      </c>
      <c r="O882" s="55" t="s">
        <v>12</v>
      </c>
      <c r="P882" s="55" t="s">
        <v>23</v>
      </c>
      <c r="Q882" s="55">
        <v>56</v>
      </c>
    </row>
    <row r="883" spans="1:17" ht="16.5" thickBot="1" x14ac:dyDescent="0.3">
      <c r="A883" s="58" t="s">
        <v>1489</v>
      </c>
      <c r="B883" s="47" t="s">
        <v>2922</v>
      </c>
      <c r="C883" s="47">
        <f>VLOOKUP(A883,'Updated Medical examination'!A882:J3217,2,FALSE)</f>
        <v>36.479999999999997</v>
      </c>
      <c r="D883" s="47">
        <f>VLOOKUP(A883,'Updated Medical examination'!A882:J3217,4,0)</f>
        <v>5.05</v>
      </c>
      <c r="E883" s="47" t="str">
        <f>VLOOKUP(A883,'Updated Medical examination'!A882:J3217,6,0)</f>
        <v>Yes</v>
      </c>
      <c r="F883" s="47" t="str">
        <f>VLOOKUP(A883,'Updated Medical examination'!A882:J3217,7,0)</f>
        <v>No</v>
      </c>
      <c r="G883" s="47" t="str">
        <f>VLOOKUP(A883,'Updated Medical examination'!A882:J3217,8,0)</f>
        <v>No</v>
      </c>
      <c r="H883" s="47">
        <f>VLOOKUP(A883,'Updated Medical examination'!A882:J3217,9,0)</f>
        <v>1</v>
      </c>
      <c r="I883" s="47" t="str">
        <f>VLOOKUP(A883,'Updated Medical examination'!A882:J3217,10,0)</f>
        <v>No</v>
      </c>
      <c r="J883" s="47" t="str">
        <f>VLOOKUP(A883,'Updated Medical examination'!A882:J3217,3,0)</f>
        <v>Obesity</v>
      </c>
      <c r="K883" s="47" t="str">
        <f>VLOOKUP(A883,'Updated Medical examination'!A882:J3217,5,0)</f>
        <v>Normal</v>
      </c>
      <c r="L883" s="54">
        <v>23665</v>
      </c>
      <c r="M883" s="59">
        <v>12235.84</v>
      </c>
      <c r="N883" s="55" t="s">
        <v>12</v>
      </c>
      <c r="O883" s="55" t="s">
        <v>12</v>
      </c>
      <c r="P883" s="55" t="s">
        <v>23</v>
      </c>
      <c r="Q883" s="55">
        <v>58</v>
      </c>
    </row>
    <row r="884" spans="1:17" ht="16.5" thickBot="1" x14ac:dyDescent="0.3">
      <c r="A884" s="58" t="s">
        <v>1488</v>
      </c>
      <c r="B884" s="47" t="s">
        <v>3923</v>
      </c>
      <c r="C884" s="47">
        <f>VLOOKUP(A884,'Updated Medical examination'!A883:J3218,2,FALSE)</f>
        <v>27.5</v>
      </c>
      <c r="D884" s="47">
        <f>VLOOKUP(A884,'Updated Medical examination'!A883:J3218,4,0)</f>
        <v>8.69</v>
      </c>
      <c r="E884" s="47" t="str">
        <f>VLOOKUP(A884,'Updated Medical examination'!A883:J3218,6,0)</f>
        <v>Yes</v>
      </c>
      <c r="F884" s="47" t="str">
        <f>VLOOKUP(A884,'Updated Medical examination'!A883:J3218,7,0)</f>
        <v>No</v>
      </c>
      <c r="G884" s="47" t="str">
        <f>VLOOKUP(A884,'Updated Medical examination'!A883:J3218,8,0)</f>
        <v>Yes</v>
      </c>
      <c r="H884" s="47">
        <f>VLOOKUP(A884,'Updated Medical examination'!A883:J3218,9,0)</f>
        <v>1</v>
      </c>
      <c r="I884" s="47" t="str">
        <f>VLOOKUP(A884,'Updated Medical examination'!A883:J3218,10,0)</f>
        <v>No</v>
      </c>
      <c r="J884" s="47" t="str">
        <f>VLOOKUP(A884,'Updated Medical examination'!A883:J3218,3,0)</f>
        <v>Over Weight</v>
      </c>
      <c r="K884" s="47" t="str">
        <f>VLOOKUP(A884,'Updated Medical examination'!A883:J3218,5,0)</f>
        <v>Above Diabetes</v>
      </c>
      <c r="L884" s="54">
        <v>23211</v>
      </c>
      <c r="M884" s="59">
        <v>12233.83</v>
      </c>
      <c r="N884" s="55" t="s">
        <v>12</v>
      </c>
      <c r="O884" s="55" t="s">
        <v>16</v>
      </c>
      <c r="P884" s="55" t="s">
        <v>42</v>
      </c>
      <c r="Q884" s="55">
        <v>59</v>
      </c>
    </row>
    <row r="885" spans="1:17" ht="16.5" thickBot="1" x14ac:dyDescent="0.3">
      <c r="A885" s="58" t="s">
        <v>1487</v>
      </c>
      <c r="B885" s="47" t="s">
        <v>3925</v>
      </c>
      <c r="C885" s="47">
        <f>VLOOKUP(A885,'Updated Medical examination'!A884:J3219,2,FALSE)</f>
        <v>33.44</v>
      </c>
      <c r="D885" s="47">
        <f>VLOOKUP(A885,'Updated Medical examination'!A884:J3219,4,0)</f>
        <v>5.9</v>
      </c>
      <c r="E885" s="47" t="str">
        <f>VLOOKUP(A885,'Updated Medical examination'!A884:J3219,6,0)</f>
        <v>Yes</v>
      </c>
      <c r="F885" s="47" t="str">
        <f>VLOOKUP(A885,'Updated Medical examination'!A884:J3219,7,0)</f>
        <v>No</v>
      </c>
      <c r="G885" s="47" t="str">
        <f>VLOOKUP(A885,'Updated Medical examination'!A884:J3219,8,0)</f>
        <v>No</v>
      </c>
      <c r="H885" s="47">
        <f>VLOOKUP(A885,'Updated Medical examination'!A884:J3219,9,0)</f>
        <v>1</v>
      </c>
      <c r="I885" s="47" t="str">
        <f>VLOOKUP(A885,'Updated Medical examination'!A884:J3219,10,0)</f>
        <v>No</v>
      </c>
      <c r="J885" s="47" t="str">
        <f>VLOOKUP(A885,'Updated Medical examination'!A884:J3219,3,0)</f>
        <v>Obesity</v>
      </c>
      <c r="K885" s="47" t="str">
        <f>VLOOKUP(A885,'Updated Medical examination'!A884:J3219,5,0)</f>
        <v>Prediabetes</v>
      </c>
      <c r="L885" s="54">
        <v>23552</v>
      </c>
      <c r="M885" s="59">
        <v>12231.61</v>
      </c>
      <c r="N885" s="55" t="s">
        <v>12</v>
      </c>
      <c r="O885" s="55" t="s">
        <v>12</v>
      </c>
      <c r="P885" s="55" t="s">
        <v>23</v>
      </c>
      <c r="Q885" s="55">
        <v>58</v>
      </c>
    </row>
    <row r="886" spans="1:17" ht="16.5" thickBot="1" x14ac:dyDescent="0.3">
      <c r="A886" s="58" t="s">
        <v>1486</v>
      </c>
      <c r="B886" s="47" t="s">
        <v>3927</v>
      </c>
      <c r="C886" s="47">
        <f>VLOOKUP(A886,'Updated Medical examination'!A885:J3220,2,FALSE)</f>
        <v>28.215</v>
      </c>
      <c r="D886" s="47">
        <f>VLOOKUP(A886,'Updated Medical examination'!A885:J3220,4,0)</f>
        <v>6.29</v>
      </c>
      <c r="E886" s="47" t="str">
        <f>VLOOKUP(A886,'Updated Medical examination'!A885:J3220,6,0)</f>
        <v>Yes</v>
      </c>
      <c r="F886" s="47" t="str">
        <f>VLOOKUP(A886,'Updated Medical examination'!A885:J3220,7,0)</f>
        <v>No</v>
      </c>
      <c r="G886" s="47" t="str">
        <f>VLOOKUP(A886,'Updated Medical examination'!A885:J3220,8,0)</f>
        <v>No</v>
      </c>
      <c r="H886" s="47">
        <f>VLOOKUP(A886,'Updated Medical examination'!A885:J3220,9,0)</f>
        <v>1</v>
      </c>
      <c r="I886" s="47" t="str">
        <f>VLOOKUP(A886,'Updated Medical examination'!A885:J3220,10,0)</f>
        <v>No</v>
      </c>
      <c r="J886" s="47" t="str">
        <f>VLOOKUP(A886,'Updated Medical examination'!A885:J3220,3,0)</f>
        <v>Over Weight</v>
      </c>
      <c r="K886" s="47" t="str">
        <f>VLOOKUP(A886,'Updated Medical examination'!A885:J3220,5,0)</f>
        <v>Prediabetes</v>
      </c>
      <c r="L886" s="54">
        <v>23560</v>
      </c>
      <c r="M886" s="59">
        <v>12224.35</v>
      </c>
      <c r="N886" s="55" t="s">
        <v>12</v>
      </c>
      <c r="O886" s="55" t="s">
        <v>16</v>
      </c>
      <c r="P886" s="55" t="s">
        <v>23</v>
      </c>
      <c r="Q886" s="55">
        <v>58</v>
      </c>
    </row>
    <row r="887" spans="1:17" ht="16.5" thickBot="1" x14ac:dyDescent="0.3">
      <c r="A887" s="58" t="s">
        <v>1485</v>
      </c>
      <c r="B887" s="47" t="s">
        <v>3929</v>
      </c>
      <c r="C887" s="47">
        <f>VLOOKUP(A887,'Updated Medical examination'!A886:J3221,2,FALSE)</f>
        <v>27.17</v>
      </c>
      <c r="D887" s="47">
        <f>VLOOKUP(A887,'Updated Medical examination'!A886:J3221,4,0)</f>
        <v>5.84</v>
      </c>
      <c r="E887" s="47" t="str">
        <f>VLOOKUP(A887,'Updated Medical examination'!A886:J3221,6,0)</f>
        <v>Yes</v>
      </c>
      <c r="F887" s="47" t="str">
        <f>VLOOKUP(A887,'Updated Medical examination'!A886:J3221,7,0)</f>
        <v>No</v>
      </c>
      <c r="G887" s="47" t="str">
        <f>VLOOKUP(A887,'Updated Medical examination'!A886:J3221,8,0)</f>
        <v>No</v>
      </c>
      <c r="H887" s="47">
        <f>VLOOKUP(A887,'Updated Medical examination'!A886:J3221,9,0)</f>
        <v>1</v>
      </c>
      <c r="I887" s="47" t="str">
        <f>VLOOKUP(A887,'Updated Medical examination'!A886:J3221,10,0)</f>
        <v>No</v>
      </c>
      <c r="J887" s="47" t="str">
        <f>VLOOKUP(A887,'Updated Medical examination'!A886:J3221,3,0)</f>
        <v>Over Weight</v>
      </c>
      <c r="K887" s="47" t="str">
        <f>VLOOKUP(A887,'Updated Medical examination'!A886:J3221,5,0)</f>
        <v>Prediabetes</v>
      </c>
      <c r="L887" s="54">
        <v>23578</v>
      </c>
      <c r="M887" s="59">
        <v>12222.9</v>
      </c>
      <c r="N887" s="55" t="s">
        <v>12</v>
      </c>
      <c r="O887" s="55" t="s">
        <v>11</v>
      </c>
      <c r="P887" s="55" t="s">
        <v>23</v>
      </c>
      <c r="Q887" s="55">
        <v>58</v>
      </c>
    </row>
    <row r="888" spans="1:17" ht="16.5" thickBot="1" x14ac:dyDescent="0.3">
      <c r="A888" s="58" t="s">
        <v>1484</v>
      </c>
      <c r="B888" s="47" t="s">
        <v>3931</v>
      </c>
      <c r="C888" s="47">
        <f>VLOOKUP(A888,'Updated Medical examination'!A887:J3222,2,FALSE)</f>
        <v>35.380000000000003</v>
      </c>
      <c r="D888" s="47">
        <f>VLOOKUP(A888,'Updated Medical examination'!A887:J3222,4,0)</f>
        <v>6.12</v>
      </c>
      <c r="E888" s="47" t="str">
        <f>VLOOKUP(A888,'Updated Medical examination'!A887:J3222,6,0)</f>
        <v>No</v>
      </c>
      <c r="F888" s="47" t="str">
        <f>VLOOKUP(A888,'Updated Medical examination'!A887:J3222,7,0)</f>
        <v>No</v>
      </c>
      <c r="G888" s="47" t="str">
        <f>VLOOKUP(A888,'Updated Medical examination'!A887:J3222,8,0)</f>
        <v>No</v>
      </c>
      <c r="H888" s="47">
        <f>VLOOKUP(A888,'Updated Medical examination'!A887:J3222,9,0)</f>
        <v>0</v>
      </c>
      <c r="I888" s="47" t="str">
        <f>VLOOKUP(A888,'Updated Medical examination'!A887:J3222,10,0)</f>
        <v>No</v>
      </c>
      <c r="J888" s="47" t="str">
        <f>VLOOKUP(A888,'Updated Medical examination'!A887:J3222,3,0)</f>
        <v>Obesity</v>
      </c>
      <c r="K888" s="47" t="str">
        <f>VLOOKUP(A888,'Updated Medical examination'!A887:J3222,5,0)</f>
        <v>Prediabetes</v>
      </c>
      <c r="L888" s="54">
        <v>28351</v>
      </c>
      <c r="M888" s="59">
        <v>12218.7</v>
      </c>
      <c r="N888" s="55" t="s">
        <v>12</v>
      </c>
      <c r="O888" s="55" t="s">
        <v>16</v>
      </c>
      <c r="P888" s="55" t="s">
        <v>23</v>
      </c>
      <c r="Q888" s="55">
        <v>45</v>
      </c>
    </row>
    <row r="889" spans="1:17" ht="16.5" thickBot="1" x14ac:dyDescent="0.3">
      <c r="A889" s="58" t="s">
        <v>1483</v>
      </c>
      <c r="B889" s="47" t="s">
        <v>3933</v>
      </c>
      <c r="C889" s="47">
        <f>VLOOKUP(A889,'Updated Medical examination'!A888:J3223,2,FALSE)</f>
        <v>43.48</v>
      </c>
      <c r="D889" s="47">
        <f>VLOOKUP(A889,'Updated Medical examination'!A888:J3223,4,0)</f>
        <v>6.24</v>
      </c>
      <c r="E889" s="47" t="str">
        <f>VLOOKUP(A889,'Updated Medical examination'!A888:J3223,6,0)</f>
        <v>No</v>
      </c>
      <c r="F889" s="47" t="str">
        <f>VLOOKUP(A889,'Updated Medical examination'!A888:J3223,7,0)</f>
        <v>No</v>
      </c>
      <c r="G889" s="47" t="str">
        <f>VLOOKUP(A889,'Updated Medical examination'!A888:J3223,8,0)</f>
        <v>No</v>
      </c>
      <c r="H889" s="47">
        <f>VLOOKUP(A889,'Updated Medical examination'!A888:J3223,9,0)</f>
        <v>0</v>
      </c>
      <c r="I889" s="47" t="str">
        <f>VLOOKUP(A889,'Updated Medical examination'!A888:J3223,10,0)</f>
        <v>No</v>
      </c>
      <c r="J889" s="47" t="str">
        <f>VLOOKUP(A889,'Updated Medical examination'!A888:J3223,3,0)</f>
        <v>Obesity</v>
      </c>
      <c r="K889" s="47" t="str">
        <f>VLOOKUP(A889,'Updated Medical examination'!A888:J3223,5,0)</f>
        <v>Prediabetes</v>
      </c>
      <c r="L889" s="54">
        <v>33479</v>
      </c>
      <c r="M889" s="59">
        <v>12198.64</v>
      </c>
      <c r="N889" s="55" t="s">
        <v>12</v>
      </c>
      <c r="O889" s="55" t="s">
        <v>12</v>
      </c>
      <c r="P889" s="55" t="s">
        <v>535</v>
      </c>
      <c r="Q889" s="55">
        <v>31</v>
      </c>
    </row>
    <row r="890" spans="1:17" ht="16.5" thickBot="1" x14ac:dyDescent="0.3">
      <c r="A890" s="58" t="s">
        <v>1482</v>
      </c>
      <c r="B890" s="47" t="s">
        <v>3935</v>
      </c>
      <c r="C890" s="47">
        <f>VLOOKUP(A890,'Updated Medical examination'!A889:J3224,2,FALSE)</f>
        <v>41.73</v>
      </c>
      <c r="D890" s="47">
        <f>VLOOKUP(A890,'Updated Medical examination'!A889:J3224,4,0)</f>
        <v>6.25</v>
      </c>
      <c r="E890" s="47" t="str">
        <f>VLOOKUP(A890,'Updated Medical examination'!A889:J3224,6,0)</f>
        <v>No</v>
      </c>
      <c r="F890" s="47" t="str">
        <f>VLOOKUP(A890,'Updated Medical examination'!A889:J3224,7,0)</f>
        <v>No</v>
      </c>
      <c r="G890" s="47" t="str">
        <f>VLOOKUP(A890,'Updated Medical examination'!A889:J3224,8,0)</f>
        <v>No</v>
      </c>
      <c r="H890" s="47">
        <f>VLOOKUP(A890,'Updated Medical examination'!A889:J3224,9,0)</f>
        <v>1</v>
      </c>
      <c r="I890" s="47" t="str">
        <f>VLOOKUP(A890,'Updated Medical examination'!A889:J3224,10,0)</f>
        <v>No</v>
      </c>
      <c r="J890" s="47" t="str">
        <f>VLOOKUP(A890,'Updated Medical examination'!A889:J3224,3,0)</f>
        <v>Obesity</v>
      </c>
      <c r="K890" s="47" t="str">
        <f>VLOOKUP(A890,'Updated Medical examination'!A889:J3224,5,0)</f>
        <v>Prediabetes</v>
      </c>
      <c r="L890" s="54">
        <v>32055</v>
      </c>
      <c r="M890" s="59">
        <v>12148.2</v>
      </c>
      <c r="N890" s="55" t="s">
        <v>12</v>
      </c>
      <c r="O890" s="55" t="s">
        <v>12</v>
      </c>
      <c r="P890" s="55" t="s">
        <v>23</v>
      </c>
      <c r="Q890" s="55">
        <v>35</v>
      </c>
    </row>
    <row r="891" spans="1:17" ht="16.5" thickBot="1" x14ac:dyDescent="0.3">
      <c r="A891" s="58" t="s">
        <v>1481</v>
      </c>
      <c r="B891" s="47" t="s">
        <v>2750</v>
      </c>
      <c r="C891" s="47">
        <f>VLOOKUP(A891,'Updated Medical examination'!A890:J3225,2,FALSE)</f>
        <v>28.9</v>
      </c>
      <c r="D891" s="47">
        <f>VLOOKUP(A891,'Updated Medical examination'!A890:J3225,4,0)</f>
        <v>11.96</v>
      </c>
      <c r="E891" s="47" t="str">
        <f>VLOOKUP(A891,'Updated Medical examination'!A890:J3225,6,0)</f>
        <v>No</v>
      </c>
      <c r="F891" s="47" t="str">
        <f>VLOOKUP(A891,'Updated Medical examination'!A890:J3225,7,0)</f>
        <v>No</v>
      </c>
      <c r="G891" s="47" t="str">
        <f>VLOOKUP(A891,'Updated Medical examination'!A890:J3225,8,0)</f>
        <v>No</v>
      </c>
      <c r="H891" s="47">
        <f>VLOOKUP(A891,'Updated Medical examination'!A890:J3225,9,0)</f>
        <v>0</v>
      </c>
      <c r="I891" s="47" t="str">
        <f>VLOOKUP(A891,'Updated Medical examination'!A890:J3225,10,0)</f>
        <v>No</v>
      </c>
      <c r="J891" s="47" t="str">
        <f>VLOOKUP(A891,'Updated Medical examination'!A890:J3225,3,0)</f>
        <v>Over Weight</v>
      </c>
      <c r="K891" s="47" t="str">
        <f>VLOOKUP(A891,'Updated Medical examination'!A890:J3225,5,0)</f>
        <v>Above Diabetes</v>
      </c>
      <c r="L891" s="54">
        <v>22904</v>
      </c>
      <c r="M891" s="59">
        <v>12146.97</v>
      </c>
      <c r="N891" s="55" t="s">
        <v>12</v>
      </c>
      <c r="O891" s="55" t="s">
        <v>12</v>
      </c>
      <c r="P891" s="55" t="s">
        <v>42</v>
      </c>
      <c r="Q891" s="55">
        <v>60</v>
      </c>
    </row>
    <row r="892" spans="1:17" ht="16.5" thickBot="1" x14ac:dyDescent="0.3">
      <c r="A892" s="58" t="s">
        <v>1480</v>
      </c>
      <c r="B892" s="47" t="s">
        <v>3938</v>
      </c>
      <c r="C892" s="47">
        <f>VLOOKUP(A892,'Updated Medical examination'!A891:J3226,2,FALSE)</f>
        <v>25.74</v>
      </c>
      <c r="D892" s="47">
        <f>VLOOKUP(A892,'Updated Medical examination'!A891:J3226,4,0)</f>
        <v>7.69</v>
      </c>
      <c r="E892" s="47" t="str">
        <f>VLOOKUP(A892,'Updated Medical examination'!A891:J3226,6,0)</f>
        <v>No</v>
      </c>
      <c r="F892" s="47" t="str">
        <f>VLOOKUP(A892,'Updated Medical examination'!A891:J3226,7,0)</f>
        <v>No</v>
      </c>
      <c r="G892" s="47" t="str">
        <f>VLOOKUP(A892,'Updated Medical examination'!A891:J3226,8,0)</f>
        <v>No</v>
      </c>
      <c r="H892" s="47">
        <f>VLOOKUP(A892,'Updated Medical examination'!A891:J3226,9,0)</f>
        <v>0</v>
      </c>
      <c r="I892" s="47" t="str">
        <f>VLOOKUP(A892,'Updated Medical examination'!A891:J3226,10,0)</f>
        <v>No</v>
      </c>
      <c r="J892" s="47" t="str">
        <f>VLOOKUP(A892,'Updated Medical examination'!A891:J3226,3,0)</f>
        <v>Over Weight</v>
      </c>
      <c r="K892" s="47" t="str">
        <f>VLOOKUP(A892,'Updated Medical examination'!A891:J3226,5,0)</f>
        <v>Above Diabetes</v>
      </c>
      <c r="L892" s="54">
        <v>22954</v>
      </c>
      <c r="M892" s="59">
        <v>12142.58</v>
      </c>
      <c r="N892" s="55" t="s">
        <v>12</v>
      </c>
      <c r="O892" s="55" t="s">
        <v>11</v>
      </c>
      <c r="P892" s="55" t="s">
        <v>13</v>
      </c>
      <c r="Q892" s="55">
        <v>60</v>
      </c>
    </row>
    <row r="893" spans="1:17" ht="16.5" thickBot="1" x14ac:dyDescent="0.3">
      <c r="A893" s="58" t="s">
        <v>1479</v>
      </c>
      <c r="B893" s="47" t="s">
        <v>3940</v>
      </c>
      <c r="C893" s="47">
        <f>VLOOKUP(A893,'Updated Medical examination'!A892:J3227,2,FALSE)</f>
        <v>36.06</v>
      </c>
      <c r="D893" s="47">
        <f>VLOOKUP(A893,'Updated Medical examination'!A892:J3227,4,0)</f>
        <v>8.83</v>
      </c>
      <c r="E893" s="47" t="str">
        <f>VLOOKUP(A893,'Updated Medical examination'!A892:J3227,6,0)</f>
        <v>No</v>
      </c>
      <c r="F893" s="47" t="str">
        <f>VLOOKUP(A893,'Updated Medical examination'!A892:J3227,7,0)</f>
        <v>No</v>
      </c>
      <c r="G893" s="47" t="str">
        <f>VLOOKUP(A893,'Updated Medical examination'!A892:J3227,8,0)</f>
        <v>No</v>
      </c>
      <c r="H893" s="47">
        <f>VLOOKUP(A893,'Updated Medical examination'!A892:J3227,9,0)</f>
        <v>0</v>
      </c>
      <c r="I893" s="47" t="str">
        <f>VLOOKUP(A893,'Updated Medical examination'!A892:J3227,10,0)</f>
        <v>No</v>
      </c>
      <c r="J893" s="47" t="str">
        <f>VLOOKUP(A893,'Updated Medical examination'!A892:J3227,3,0)</f>
        <v>Obesity</v>
      </c>
      <c r="K893" s="47" t="str">
        <f>VLOOKUP(A893,'Updated Medical examination'!A892:J3227,5,0)</f>
        <v>Above Diabetes</v>
      </c>
      <c r="L893" s="54">
        <v>27288</v>
      </c>
      <c r="M893" s="59">
        <v>12137.6</v>
      </c>
      <c r="N893" s="55" t="s">
        <v>12</v>
      </c>
      <c r="O893" s="55" t="s">
        <v>12</v>
      </c>
      <c r="P893" s="55" t="s">
        <v>23</v>
      </c>
      <c r="Q893" s="55">
        <v>48</v>
      </c>
    </row>
    <row r="894" spans="1:17" ht="16.5" thickBot="1" x14ac:dyDescent="0.3">
      <c r="A894" s="58" t="s">
        <v>1478</v>
      </c>
      <c r="B894" s="47" t="s">
        <v>3942</v>
      </c>
      <c r="C894" s="47">
        <f>VLOOKUP(A894,'Updated Medical examination'!A893:J3228,2,FALSE)</f>
        <v>43.28</v>
      </c>
      <c r="D894" s="47">
        <f>VLOOKUP(A894,'Updated Medical examination'!A893:J3228,4,0)</f>
        <v>4.41</v>
      </c>
      <c r="E894" s="47" t="str">
        <f>VLOOKUP(A894,'Updated Medical examination'!A893:J3228,6,0)</f>
        <v>No</v>
      </c>
      <c r="F894" s="47" t="str">
        <f>VLOOKUP(A894,'Updated Medical examination'!A893:J3228,7,0)</f>
        <v>No</v>
      </c>
      <c r="G894" s="47" t="str">
        <f>VLOOKUP(A894,'Updated Medical examination'!A893:J3228,8,0)</f>
        <v>No</v>
      </c>
      <c r="H894" s="47">
        <f>VLOOKUP(A894,'Updated Medical examination'!A893:J3228,9,0)</f>
        <v>0</v>
      </c>
      <c r="I894" s="47" t="str">
        <f>VLOOKUP(A894,'Updated Medical examination'!A893:J3228,10,0)</f>
        <v>No</v>
      </c>
      <c r="J894" s="47" t="str">
        <f>VLOOKUP(A894,'Updated Medical examination'!A893:J3228,3,0)</f>
        <v>Obesity</v>
      </c>
      <c r="K894" s="47" t="str">
        <f>VLOOKUP(A894,'Updated Medical examination'!A893:J3228,5,0)</f>
        <v>Normal</v>
      </c>
      <c r="L894" s="54">
        <v>33548</v>
      </c>
      <c r="M894" s="59">
        <v>12130.8</v>
      </c>
      <c r="N894" s="55" t="s">
        <v>12</v>
      </c>
      <c r="O894" s="55" t="s">
        <v>12</v>
      </c>
      <c r="P894" s="55" t="s">
        <v>535</v>
      </c>
      <c r="Q894" s="55">
        <v>31</v>
      </c>
    </row>
    <row r="895" spans="1:17" ht="16.5" thickBot="1" x14ac:dyDescent="0.3">
      <c r="A895" s="58" t="s">
        <v>1477</v>
      </c>
      <c r="B895" s="47" t="s">
        <v>2439</v>
      </c>
      <c r="C895" s="47">
        <f>VLOOKUP(A895,'Updated Medical examination'!A894:J3229,2,FALSE)</f>
        <v>28.785</v>
      </c>
      <c r="D895" s="47">
        <f>VLOOKUP(A895,'Updated Medical examination'!A894:J3229,4,0)</f>
        <v>9.1</v>
      </c>
      <c r="E895" s="47" t="str">
        <f>VLOOKUP(A895,'Updated Medical examination'!A894:J3229,6,0)</f>
        <v>Yes</v>
      </c>
      <c r="F895" s="47" t="str">
        <f>VLOOKUP(A895,'Updated Medical examination'!A894:J3229,7,0)</f>
        <v>No</v>
      </c>
      <c r="G895" s="47" t="str">
        <f>VLOOKUP(A895,'Updated Medical examination'!A894:J3229,8,0)</f>
        <v>Yes</v>
      </c>
      <c r="H895" s="47">
        <f>VLOOKUP(A895,'Updated Medical examination'!A894:J3229,9,0)</f>
        <v>1</v>
      </c>
      <c r="I895" s="47" t="str">
        <f>VLOOKUP(A895,'Updated Medical examination'!A894:J3229,10,0)</f>
        <v>No</v>
      </c>
      <c r="J895" s="47" t="str">
        <f>VLOOKUP(A895,'Updated Medical examination'!A894:J3229,3,0)</f>
        <v>Over Weight</v>
      </c>
      <c r="K895" s="47" t="str">
        <f>VLOOKUP(A895,'Updated Medical examination'!A894:J3229,5,0)</f>
        <v>Above Diabetes</v>
      </c>
      <c r="L895" s="54">
        <v>23166</v>
      </c>
      <c r="M895" s="59">
        <v>12129.61</v>
      </c>
      <c r="N895" s="55" t="s">
        <v>12</v>
      </c>
      <c r="O895" s="55" t="s">
        <v>16</v>
      </c>
      <c r="P895" s="55" t="s">
        <v>23</v>
      </c>
      <c r="Q895" s="55">
        <v>60</v>
      </c>
    </row>
    <row r="896" spans="1:17" ht="16.5" thickBot="1" x14ac:dyDescent="0.3">
      <c r="A896" s="58" t="s">
        <v>1476</v>
      </c>
      <c r="B896" s="47" t="s">
        <v>3945</v>
      </c>
      <c r="C896" s="47">
        <f>VLOOKUP(A896,'Updated Medical examination'!A895:J3230,2,FALSE)</f>
        <v>25.46</v>
      </c>
      <c r="D896" s="47">
        <f>VLOOKUP(A896,'Updated Medical examination'!A895:J3230,4,0)</f>
        <v>11.52</v>
      </c>
      <c r="E896" s="47" t="str">
        <f>VLOOKUP(A896,'Updated Medical examination'!A895:J3230,6,0)</f>
        <v>Yes</v>
      </c>
      <c r="F896" s="47" t="str">
        <f>VLOOKUP(A896,'Updated Medical examination'!A895:J3230,7,0)</f>
        <v>No</v>
      </c>
      <c r="G896" s="47" t="str">
        <f>VLOOKUP(A896,'Updated Medical examination'!A895:J3230,8,0)</f>
        <v>Yes</v>
      </c>
      <c r="H896" s="47">
        <f>VLOOKUP(A896,'Updated Medical examination'!A895:J3230,9,0)</f>
        <v>1</v>
      </c>
      <c r="I896" s="47" t="str">
        <f>VLOOKUP(A896,'Updated Medical examination'!A895:J3230,10,0)</f>
        <v>No</v>
      </c>
      <c r="J896" s="47" t="str">
        <f>VLOOKUP(A896,'Updated Medical examination'!A895:J3230,3,0)</f>
        <v>Over Weight</v>
      </c>
      <c r="K896" s="47" t="str">
        <f>VLOOKUP(A896,'Updated Medical examination'!A895:J3230,5,0)</f>
        <v>Above Diabetes</v>
      </c>
      <c r="L896" s="54">
        <v>23212</v>
      </c>
      <c r="M896" s="59">
        <v>12124.99</v>
      </c>
      <c r="N896" s="55" t="s">
        <v>12</v>
      </c>
      <c r="O896" s="55" t="s">
        <v>16</v>
      </c>
      <c r="P896" s="55" t="s">
        <v>23</v>
      </c>
      <c r="Q896" s="55">
        <v>59</v>
      </c>
    </row>
    <row r="897" spans="1:17" ht="16.5" thickBot="1" x14ac:dyDescent="0.3">
      <c r="A897" s="58" t="s">
        <v>1475</v>
      </c>
      <c r="B897" s="47" t="s">
        <v>3947</v>
      </c>
      <c r="C897" s="47">
        <f>VLOOKUP(A897,'Updated Medical examination'!A896:J3231,2,FALSE)</f>
        <v>30.8</v>
      </c>
      <c r="D897" s="47">
        <f>VLOOKUP(A897,'Updated Medical examination'!A896:J3231,4,0)</f>
        <v>10.95</v>
      </c>
      <c r="E897" s="47" t="str">
        <f>VLOOKUP(A897,'Updated Medical examination'!A896:J3231,6,0)</f>
        <v>No</v>
      </c>
      <c r="F897" s="47" t="str">
        <f>VLOOKUP(A897,'Updated Medical examination'!A896:J3231,7,0)</f>
        <v>No</v>
      </c>
      <c r="G897" s="47" t="str">
        <f>VLOOKUP(A897,'Updated Medical examination'!A896:J3231,8,0)</f>
        <v>No</v>
      </c>
      <c r="H897" s="47">
        <f>VLOOKUP(A897,'Updated Medical examination'!A896:J3231,9,0)</f>
        <v>0</v>
      </c>
      <c r="I897" s="47" t="str">
        <f>VLOOKUP(A897,'Updated Medical examination'!A896:J3231,10,0)</f>
        <v>No</v>
      </c>
      <c r="J897" s="47" t="str">
        <f>VLOOKUP(A897,'Updated Medical examination'!A896:J3231,3,0)</f>
        <v>Obesity</v>
      </c>
      <c r="K897" s="47" t="str">
        <f>VLOOKUP(A897,'Updated Medical examination'!A896:J3231,5,0)</f>
        <v>Above Diabetes</v>
      </c>
      <c r="L897" s="54">
        <v>25136</v>
      </c>
      <c r="M897" s="59">
        <v>12105.32</v>
      </c>
      <c r="N897" s="55" t="s">
        <v>12</v>
      </c>
      <c r="O897" s="55" t="s">
        <v>12</v>
      </c>
      <c r="P897" s="55" t="s">
        <v>42</v>
      </c>
      <c r="Q897" s="55">
        <v>54</v>
      </c>
    </row>
    <row r="898" spans="1:17" ht="16.5" thickBot="1" x14ac:dyDescent="0.3">
      <c r="A898" s="58" t="s">
        <v>1474</v>
      </c>
      <c r="B898" s="47" t="s">
        <v>3948</v>
      </c>
      <c r="C898" s="47">
        <f>VLOOKUP(A898,'Updated Medical examination'!A897:J3232,2,FALSE)</f>
        <v>28.88</v>
      </c>
      <c r="D898" s="47">
        <f>VLOOKUP(A898,'Updated Medical examination'!A897:J3232,4,0)</f>
        <v>11.5</v>
      </c>
      <c r="E898" s="47" t="str">
        <f>VLOOKUP(A898,'Updated Medical examination'!A897:J3232,6,0)</f>
        <v>No</v>
      </c>
      <c r="F898" s="47" t="str">
        <f>VLOOKUP(A898,'Updated Medical examination'!A897:J3232,7,0)</f>
        <v>No</v>
      </c>
      <c r="G898" s="47" t="str">
        <f>VLOOKUP(A898,'Updated Medical examination'!A897:J3232,8,0)</f>
        <v>No</v>
      </c>
      <c r="H898" s="47">
        <f>VLOOKUP(A898,'Updated Medical examination'!A897:J3232,9,0)</f>
        <v>0</v>
      </c>
      <c r="I898" s="47" t="str">
        <f>VLOOKUP(A898,'Updated Medical examination'!A897:J3232,10,0)</f>
        <v>No</v>
      </c>
      <c r="J898" s="47" t="str">
        <f>VLOOKUP(A898,'Updated Medical examination'!A897:J3232,3,0)</f>
        <v>Over Weight</v>
      </c>
      <c r="K898" s="47" t="str">
        <f>VLOOKUP(A898,'Updated Medical examination'!A897:J3232,5,0)</f>
        <v>Above Diabetes</v>
      </c>
      <c r="L898" s="54">
        <v>25181</v>
      </c>
      <c r="M898" s="59">
        <v>12096.65</v>
      </c>
      <c r="N898" s="55" t="s">
        <v>12</v>
      </c>
      <c r="O898" s="55" t="s">
        <v>16</v>
      </c>
      <c r="P898" s="55" t="s">
        <v>247</v>
      </c>
      <c r="Q898" s="55">
        <v>54</v>
      </c>
    </row>
    <row r="899" spans="1:17" ht="16.5" thickBot="1" x14ac:dyDescent="0.3">
      <c r="A899" s="58" t="s">
        <v>1473</v>
      </c>
      <c r="B899" s="47" t="s">
        <v>3950</v>
      </c>
      <c r="C899" s="47">
        <f>VLOOKUP(A899,'Updated Medical examination'!A898:J3233,2,FALSE)</f>
        <v>23</v>
      </c>
      <c r="D899" s="47">
        <f>VLOOKUP(A899,'Updated Medical examination'!A898:J3233,4,0)</f>
        <v>9.8800000000000008</v>
      </c>
      <c r="E899" s="47" t="str">
        <f>VLOOKUP(A899,'Updated Medical examination'!A898:J3233,6,0)</f>
        <v>No</v>
      </c>
      <c r="F899" s="47" t="str">
        <f>VLOOKUP(A899,'Updated Medical examination'!A898:J3233,7,0)</f>
        <v>No</v>
      </c>
      <c r="G899" s="47" t="str">
        <f>VLOOKUP(A899,'Updated Medical examination'!A898:J3233,8,0)</f>
        <v>No</v>
      </c>
      <c r="H899" s="47">
        <f>VLOOKUP(A899,'Updated Medical examination'!A898:J3233,9,0)</f>
        <v>0</v>
      </c>
      <c r="I899" s="47" t="str">
        <f>VLOOKUP(A899,'Updated Medical examination'!A898:J3233,10,0)</f>
        <v>No</v>
      </c>
      <c r="J899" s="47" t="str">
        <f>VLOOKUP(A899,'Updated Medical examination'!A898:J3233,3,0)</f>
        <v>Healthy Weight</v>
      </c>
      <c r="K899" s="47" t="str">
        <f>VLOOKUP(A899,'Updated Medical examination'!A898:J3233,5,0)</f>
        <v>Above Diabetes</v>
      </c>
      <c r="L899" s="54">
        <v>25010</v>
      </c>
      <c r="M899" s="59">
        <v>12094.48</v>
      </c>
      <c r="N899" s="55" t="s">
        <v>12</v>
      </c>
      <c r="O899" s="55" t="s">
        <v>12</v>
      </c>
      <c r="P899" s="55" t="s">
        <v>42</v>
      </c>
      <c r="Q899" s="55">
        <v>54</v>
      </c>
    </row>
    <row r="900" spans="1:17" ht="16.5" thickBot="1" x14ac:dyDescent="0.3">
      <c r="A900" s="58" t="s">
        <v>1472</v>
      </c>
      <c r="B900" s="47" t="s">
        <v>2478</v>
      </c>
      <c r="C900" s="47">
        <f>VLOOKUP(A900,'Updated Medical examination'!A899:J3234,2,FALSE)</f>
        <v>38.25</v>
      </c>
      <c r="D900" s="47">
        <f>VLOOKUP(A900,'Updated Medical examination'!A899:J3234,4,0)</f>
        <v>6.2</v>
      </c>
      <c r="E900" s="47" t="str">
        <f>VLOOKUP(A900,'Updated Medical examination'!A899:J3234,6,0)</f>
        <v>No</v>
      </c>
      <c r="F900" s="47" t="str">
        <f>VLOOKUP(A900,'Updated Medical examination'!A899:J3234,7,0)</f>
        <v>No</v>
      </c>
      <c r="G900" s="47" t="str">
        <f>VLOOKUP(A900,'Updated Medical examination'!A899:J3234,8,0)</f>
        <v>No</v>
      </c>
      <c r="H900" s="47">
        <f>VLOOKUP(A900,'Updated Medical examination'!A899:J3234,9,0)</f>
        <v>1</v>
      </c>
      <c r="I900" s="47" t="str">
        <f>VLOOKUP(A900,'Updated Medical examination'!A899:J3234,10,0)</f>
        <v>No</v>
      </c>
      <c r="J900" s="47" t="str">
        <f>VLOOKUP(A900,'Updated Medical examination'!A899:J3234,3,0)</f>
        <v>Obesity</v>
      </c>
      <c r="K900" s="47" t="str">
        <f>VLOOKUP(A900,'Updated Medical examination'!A899:J3234,5,0)</f>
        <v>Prediabetes</v>
      </c>
      <c r="L900" s="54">
        <v>30927</v>
      </c>
      <c r="M900" s="59">
        <v>12091.34</v>
      </c>
      <c r="N900" s="55" t="s">
        <v>12</v>
      </c>
      <c r="O900" s="55" t="s">
        <v>11</v>
      </c>
      <c r="P900" s="55" t="s">
        <v>632</v>
      </c>
      <c r="Q900" s="55">
        <v>38</v>
      </c>
    </row>
    <row r="901" spans="1:17" ht="16.5" thickBot="1" x14ac:dyDescent="0.3">
      <c r="A901" s="58" t="s">
        <v>1471</v>
      </c>
      <c r="B901" s="47" t="s">
        <v>3951</v>
      </c>
      <c r="C901" s="47">
        <f>VLOOKUP(A901,'Updated Medical examination'!A900:J3235,2,FALSE)</f>
        <v>39.25</v>
      </c>
      <c r="D901" s="47">
        <f>VLOOKUP(A901,'Updated Medical examination'!A900:J3235,4,0)</f>
        <v>8.41</v>
      </c>
      <c r="E901" s="47" t="str">
        <f>VLOOKUP(A901,'Updated Medical examination'!A900:J3235,6,0)</f>
        <v>Yes</v>
      </c>
      <c r="F901" s="47" t="str">
        <f>VLOOKUP(A901,'Updated Medical examination'!A900:J3235,7,0)</f>
        <v>No</v>
      </c>
      <c r="G901" s="47" t="str">
        <f>VLOOKUP(A901,'Updated Medical examination'!A900:J3235,8,0)</f>
        <v>No</v>
      </c>
      <c r="H901" s="47">
        <f>VLOOKUP(A901,'Updated Medical examination'!A900:J3235,9,0)</f>
        <v>1</v>
      </c>
      <c r="I901" s="47" t="str">
        <f>VLOOKUP(A901,'Updated Medical examination'!A900:J3235,10,0)</f>
        <v>No</v>
      </c>
      <c r="J901" s="47" t="str">
        <f>VLOOKUP(A901,'Updated Medical examination'!A900:J3235,3,0)</f>
        <v>Obesity</v>
      </c>
      <c r="K901" s="47" t="str">
        <f>VLOOKUP(A901,'Updated Medical examination'!A900:J3235,5,0)</f>
        <v>Above Diabetes</v>
      </c>
      <c r="L901" s="54">
        <v>31662</v>
      </c>
      <c r="M901" s="59">
        <v>12048.13</v>
      </c>
      <c r="N901" s="55" t="s">
        <v>12</v>
      </c>
      <c r="O901" s="55" t="s">
        <v>11</v>
      </c>
      <c r="P901" s="55" t="s">
        <v>535</v>
      </c>
      <c r="Q901" s="55">
        <v>36</v>
      </c>
    </row>
    <row r="902" spans="1:17" ht="16.5" thickBot="1" x14ac:dyDescent="0.3">
      <c r="A902" s="58" t="s">
        <v>1470</v>
      </c>
      <c r="B902" s="47" t="s">
        <v>3953</v>
      </c>
      <c r="C902" s="47">
        <f>VLOOKUP(A902,'Updated Medical examination'!A901:J3236,2,FALSE)</f>
        <v>26.6</v>
      </c>
      <c r="D902" s="47">
        <f>VLOOKUP(A902,'Updated Medical examination'!A901:J3236,4,0)</f>
        <v>5.07</v>
      </c>
      <c r="E902" s="47" t="str">
        <f>VLOOKUP(A902,'Updated Medical examination'!A901:J3236,6,0)</f>
        <v>Yes</v>
      </c>
      <c r="F902" s="47" t="str">
        <f>VLOOKUP(A902,'Updated Medical examination'!A901:J3236,7,0)</f>
        <v>No</v>
      </c>
      <c r="G902" s="47" t="str">
        <f>VLOOKUP(A902,'Updated Medical examination'!A901:J3236,8,0)</f>
        <v>No</v>
      </c>
      <c r="H902" s="47">
        <f>VLOOKUP(A902,'Updated Medical examination'!A901:J3236,9,0)</f>
        <v>2</v>
      </c>
      <c r="I902" s="47" t="str">
        <f>VLOOKUP(A902,'Updated Medical examination'!A901:J3236,10,0)</f>
        <v>No</v>
      </c>
      <c r="J902" s="47" t="str">
        <f>VLOOKUP(A902,'Updated Medical examination'!A901:J3236,3,0)</f>
        <v>Over Weight</v>
      </c>
      <c r="K902" s="47" t="str">
        <f>VLOOKUP(A902,'Updated Medical examination'!A901:J3236,5,0)</f>
        <v>Normal</v>
      </c>
      <c r="L902" s="54">
        <v>24435</v>
      </c>
      <c r="M902" s="59">
        <v>12044.34</v>
      </c>
      <c r="N902" s="55" t="s">
        <v>12</v>
      </c>
      <c r="O902" s="55" t="s">
        <v>16</v>
      </c>
      <c r="P902" s="55" t="s">
        <v>23</v>
      </c>
      <c r="Q902" s="55">
        <v>56</v>
      </c>
    </row>
    <row r="903" spans="1:17" ht="16.5" thickBot="1" x14ac:dyDescent="0.3">
      <c r="A903" s="58" t="s">
        <v>1469</v>
      </c>
      <c r="B903" s="47" t="s">
        <v>3414</v>
      </c>
      <c r="C903" s="47">
        <f>VLOOKUP(A903,'Updated Medical examination'!A902:J3237,2,FALSE)</f>
        <v>35.700000000000003</v>
      </c>
      <c r="D903" s="47">
        <f>VLOOKUP(A903,'Updated Medical examination'!A902:J3237,4,0)</f>
        <v>4.0599999999999996</v>
      </c>
      <c r="E903" s="47" t="str">
        <f>VLOOKUP(A903,'Updated Medical examination'!A902:J3237,6,0)</f>
        <v>No</v>
      </c>
      <c r="F903" s="47" t="str">
        <f>VLOOKUP(A903,'Updated Medical examination'!A902:J3237,7,0)</f>
        <v>No</v>
      </c>
      <c r="G903" s="47" t="str">
        <f>VLOOKUP(A903,'Updated Medical examination'!A902:J3237,8,0)</f>
        <v>Yes</v>
      </c>
      <c r="H903" s="47">
        <f>VLOOKUP(A903,'Updated Medical examination'!A902:J3237,9,0)</f>
        <v>1</v>
      </c>
      <c r="I903" s="47" t="str">
        <f>VLOOKUP(A903,'Updated Medical examination'!A902:J3237,10,0)</f>
        <v>No</v>
      </c>
      <c r="J903" s="47" t="str">
        <f>VLOOKUP(A903,'Updated Medical examination'!A902:J3237,3,0)</f>
        <v>Obesity</v>
      </c>
      <c r="K903" s="47" t="str">
        <f>VLOOKUP(A903,'Updated Medical examination'!A902:J3237,5,0)</f>
        <v>Normal</v>
      </c>
      <c r="L903" s="54">
        <v>29144</v>
      </c>
      <c r="M903" s="59">
        <v>12035.18</v>
      </c>
      <c r="N903" s="55" t="s">
        <v>12</v>
      </c>
      <c r="O903" s="55" t="s">
        <v>12</v>
      </c>
      <c r="P903" s="55" t="s">
        <v>300</v>
      </c>
      <c r="Q903" s="55">
        <v>43</v>
      </c>
    </row>
    <row r="904" spans="1:17" ht="16.5" thickBot="1" x14ac:dyDescent="0.3">
      <c r="A904" s="58" t="s">
        <v>1468</v>
      </c>
      <c r="B904" s="47" t="s">
        <v>3956</v>
      </c>
      <c r="C904" s="47">
        <f>VLOOKUP(A904,'Updated Medical examination'!A903:J3238,2,FALSE)</f>
        <v>20.100000000000001</v>
      </c>
      <c r="D904" s="47">
        <f>VLOOKUP(A904,'Updated Medical examination'!A903:J3238,4,0)</f>
        <v>10.52</v>
      </c>
      <c r="E904" s="47" t="str">
        <f>VLOOKUP(A904,'Updated Medical examination'!A903:J3238,6,0)</f>
        <v>No</v>
      </c>
      <c r="F904" s="47" t="str">
        <f>VLOOKUP(A904,'Updated Medical examination'!A903:J3238,7,0)</f>
        <v>No</v>
      </c>
      <c r="G904" s="47" t="str">
        <f>VLOOKUP(A904,'Updated Medical examination'!A903:J3238,8,0)</f>
        <v>No</v>
      </c>
      <c r="H904" s="47">
        <f>VLOOKUP(A904,'Updated Medical examination'!A903:J3238,9,0)</f>
        <v>0</v>
      </c>
      <c r="I904" s="47" t="str">
        <f>VLOOKUP(A904,'Updated Medical examination'!A903:J3238,10,0)</f>
        <v>No</v>
      </c>
      <c r="J904" s="47" t="str">
        <f>VLOOKUP(A904,'Updated Medical examination'!A903:J3238,3,0)</f>
        <v>Healthy Weight</v>
      </c>
      <c r="K904" s="47" t="str">
        <f>VLOOKUP(A904,'Updated Medical examination'!A903:J3238,5,0)</f>
        <v>Above Diabetes</v>
      </c>
      <c r="L904" s="54">
        <v>24044</v>
      </c>
      <c r="M904" s="59">
        <v>12032.33</v>
      </c>
      <c r="N904" s="55" t="s">
        <v>12</v>
      </c>
      <c r="O904" s="55" t="s">
        <v>16</v>
      </c>
      <c r="P904" s="55" t="s">
        <v>42</v>
      </c>
      <c r="Q904" s="55">
        <v>57</v>
      </c>
    </row>
    <row r="905" spans="1:17" ht="16.5" thickBot="1" x14ac:dyDescent="0.3">
      <c r="A905" s="58" t="s">
        <v>1467</v>
      </c>
      <c r="B905" s="47" t="s">
        <v>3958</v>
      </c>
      <c r="C905" s="47">
        <f>VLOOKUP(A905,'Updated Medical examination'!A904:J3239,2,FALSE)</f>
        <v>22.23</v>
      </c>
      <c r="D905" s="47">
        <f>VLOOKUP(A905,'Updated Medical examination'!A904:J3239,4,0)</f>
        <v>9.65</v>
      </c>
      <c r="E905" s="47" t="str">
        <f>VLOOKUP(A905,'Updated Medical examination'!A904:J3239,6,0)</f>
        <v>No</v>
      </c>
      <c r="F905" s="47" t="str">
        <f>VLOOKUP(A905,'Updated Medical examination'!A904:J3239,7,0)</f>
        <v>No</v>
      </c>
      <c r="G905" s="47" t="str">
        <f>VLOOKUP(A905,'Updated Medical examination'!A904:J3239,8,0)</f>
        <v>No</v>
      </c>
      <c r="H905" s="47">
        <f>VLOOKUP(A905,'Updated Medical examination'!A904:J3239,9,0)</f>
        <v>0</v>
      </c>
      <c r="I905" s="47" t="str">
        <f>VLOOKUP(A905,'Updated Medical examination'!A904:J3239,10,0)</f>
        <v>No</v>
      </c>
      <c r="J905" s="47" t="str">
        <f>VLOOKUP(A905,'Updated Medical examination'!A904:J3239,3,0)</f>
        <v>Healthy Weight</v>
      </c>
      <c r="K905" s="47" t="str">
        <f>VLOOKUP(A905,'Updated Medical examination'!A904:J3239,5,0)</f>
        <v>Above Diabetes</v>
      </c>
      <c r="L905" s="54">
        <v>23902</v>
      </c>
      <c r="M905" s="59">
        <v>12029.29</v>
      </c>
      <c r="N905" s="55" t="s">
        <v>12</v>
      </c>
      <c r="O905" s="55" t="s">
        <v>11</v>
      </c>
      <c r="P905" s="55" t="s">
        <v>247</v>
      </c>
      <c r="Q905" s="55">
        <v>57</v>
      </c>
    </row>
    <row r="906" spans="1:17" ht="16.5" thickBot="1" x14ac:dyDescent="0.3">
      <c r="A906" s="58" t="s">
        <v>1466</v>
      </c>
      <c r="B906" s="47" t="s">
        <v>3960</v>
      </c>
      <c r="C906" s="47">
        <f>VLOOKUP(A906,'Updated Medical examination'!A905:J3240,2,FALSE)</f>
        <v>36.47</v>
      </c>
      <c r="D906" s="47">
        <f>VLOOKUP(A906,'Updated Medical examination'!A905:J3240,4,0)</f>
        <v>6.21</v>
      </c>
      <c r="E906" s="47" t="str">
        <f>VLOOKUP(A906,'Updated Medical examination'!A905:J3240,6,0)</f>
        <v>No</v>
      </c>
      <c r="F906" s="47" t="str">
        <f>VLOOKUP(A906,'Updated Medical examination'!A905:J3240,7,0)</f>
        <v>No</v>
      </c>
      <c r="G906" s="47" t="str">
        <f>VLOOKUP(A906,'Updated Medical examination'!A905:J3240,8,0)</f>
        <v>No</v>
      </c>
      <c r="H906" s="47">
        <f>VLOOKUP(A906,'Updated Medical examination'!A905:J3240,9,0)</f>
        <v>0</v>
      </c>
      <c r="I906" s="47" t="str">
        <f>VLOOKUP(A906,'Updated Medical examination'!A905:J3240,10,0)</f>
        <v>No</v>
      </c>
      <c r="J906" s="47" t="str">
        <f>VLOOKUP(A906,'Updated Medical examination'!A905:J3240,3,0)</f>
        <v>Obesity</v>
      </c>
      <c r="K906" s="47" t="str">
        <f>VLOOKUP(A906,'Updated Medical examination'!A905:J3240,5,0)</f>
        <v>Prediabetes</v>
      </c>
      <c r="L906" s="54">
        <v>30241</v>
      </c>
      <c r="M906" s="59">
        <v>12001.29</v>
      </c>
      <c r="N906" s="55" t="s">
        <v>12</v>
      </c>
      <c r="O906" s="55" t="s">
        <v>12</v>
      </c>
      <c r="P906" s="55" t="s">
        <v>300</v>
      </c>
      <c r="Q906" s="55">
        <v>40</v>
      </c>
    </row>
    <row r="907" spans="1:17" ht="16.5" thickBot="1" x14ac:dyDescent="0.3">
      <c r="A907" s="58" t="s">
        <v>1465</v>
      </c>
      <c r="B907" s="47" t="s">
        <v>3852</v>
      </c>
      <c r="C907" s="47">
        <f>VLOOKUP(A907,'Updated Medical examination'!A906:J3241,2,FALSE)</f>
        <v>49.64</v>
      </c>
      <c r="D907" s="47">
        <f>VLOOKUP(A907,'Updated Medical examination'!A906:J3241,4,0)</f>
        <v>4.76</v>
      </c>
      <c r="E907" s="47" t="str">
        <f>VLOOKUP(A907,'Updated Medical examination'!A906:J3241,6,0)</f>
        <v>No</v>
      </c>
      <c r="F907" s="47" t="str">
        <f>VLOOKUP(A907,'Updated Medical examination'!A906:J3241,7,0)</f>
        <v>No</v>
      </c>
      <c r="G907" s="47" t="str">
        <f>VLOOKUP(A907,'Updated Medical examination'!A906:J3241,8,0)</f>
        <v>Yes</v>
      </c>
      <c r="H907" s="47">
        <f>VLOOKUP(A907,'Updated Medical examination'!A906:J3241,9,0)</f>
        <v>1</v>
      </c>
      <c r="I907" s="47" t="str">
        <f>VLOOKUP(A907,'Updated Medical examination'!A906:J3241,10,0)</f>
        <v>No</v>
      </c>
      <c r="J907" s="47" t="str">
        <f>VLOOKUP(A907,'Updated Medical examination'!A906:J3241,3,0)</f>
        <v>Obesity</v>
      </c>
      <c r="K907" s="47" t="str">
        <f>VLOOKUP(A907,'Updated Medical examination'!A906:J3241,5,0)</f>
        <v>Normal</v>
      </c>
      <c r="L907" s="54">
        <v>34315</v>
      </c>
      <c r="M907" s="59">
        <v>11994.89</v>
      </c>
      <c r="N907" s="55" t="s">
        <v>12</v>
      </c>
      <c r="O907" s="55" t="s">
        <v>11</v>
      </c>
      <c r="P907" s="55" t="s">
        <v>23</v>
      </c>
      <c r="Q907" s="55">
        <v>29</v>
      </c>
    </row>
    <row r="908" spans="1:17" ht="16.5" thickBot="1" x14ac:dyDescent="0.3">
      <c r="A908" s="58" t="s">
        <v>1464</v>
      </c>
      <c r="B908" s="47" t="s">
        <v>3963</v>
      </c>
      <c r="C908" s="47">
        <f>VLOOKUP(A908,'Updated Medical examination'!A907:J3242,2,FALSE)</f>
        <v>36.799999999999997</v>
      </c>
      <c r="D908" s="47">
        <f>VLOOKUP(A908,'Updated Medical examination'!A907:J3242,4,0)</f>
        <v>5.73</v>
      </c>
      <c r="E908" s="47" t="str">
        <f>VLOOKUP(A908,'Updated Medical examination'!A907:J3242,6,0)</f>
        <v>Yes</v>
      </c>
      <c r="F908" s="47" t="str">
        <f>VLOOKUP(A908,'Updated Medical examination'!A907:J3242,7,0)</f>
        <v>No</v>
      </c>
      <c r="G908" s="47" t="str">
        <f>VLOOKUP(A908,'Updated Medical examination'!A907:J3242,8,0)</f>
        <v>Yes</v>
      </c>
      <c r="H908" s="47">
        <f>VLOOKUP(A908,'Updated Medical examination'!A907:J3242,9,0)</f>
        <v>1</v>
      </c>
      <c r="I908" s="47" t="str">
        <f>VLOOKUP(A908,'Updated Medical examination'!A907:J3242,10,0)</f>
        <v>No</v>
      </c>
      <c r="J908" s="47" t="str">
        <f>VLOOKUP(A908,'Updated Medical examination'!A907:J3242,3,0)</f>
        <v>Obesity</v>
      </c>
      <c r="K908" s="47" t="str">
        <f>VLOOKUP(A908,'Updated Medical examination'!A907:J3242,5,0)</f>
        <v>Prediabetes</v>
      </c>
      <c r="L908" s="54">
        <v>30501</v>
      </c>
      <c r="M908" s="59">
        <v>11987.68</v>
      </c>
      <c r="N908" s="55" t="s">
        <v>12</v>
      </c>
      <c r="O908" s="55" t="s">
        <v>11</v>
      </c>
      <c r="P908" s="55" t="s">
        <v>535</v>
      </c>
      <c r="Q908" s="55">
        <v>39</v>
      </c>
    </row>
    <row r="909" spans="1:17" ht="16.5" thickBot="1" x14ac:dyDescent="0.3">
      <c r="A909" s="58" t="s">
        <v>1463</v>
      </c>
      <c r="B909" s="47" t="s">
        <v>3965</v>
      </c>
      <c r="C909" s="47">
        <f>VLOOKUP(A909,'Updated Medical examination'!A908:J3243,2,FALSE)</f>
        <v>33.880000000000003</v>
      </c>
      <c r="D909" s="47">
        <f>VLOOKUP(A909,'Updated Medical examination'!A908:J3243,4,0)</f>
        <v>10.78</v>
      </c>
      <c r="E909" s="47" t="str">
        <f>VLOOKUP(A909,'Updated Medical examination'!A908:J3243,6,0)</f>
        <v>Yes</v>
      </c>
      <c r="F909" s="47" t="str">
        <f>VLOOKUP(A909,'Updated Medical examination'!A908:J3243,7,0)</f>
        <v>No</v>
      </c>
      <c r="G909" s="47" t="str">
        <f>VLOOKUP(A909,'Updated Medical examination'!A908:J3243,8,0)</f>
        <v>No</v>
      </c>
      <c r="H909" s="47">
        <f>VLOOKUP(A909,'Updated Medical examination'!A908:J3243,9,0)</f>
        <v>0</v>
      </c>
      <c r="I909" s="47" t="str">
        <f>VLOOKUP(A909,'Updated Medical examination'!A908:J3243,10,0)</f>
        <v>No</v>
      </c>
      <c r="J909" s="47" t="str">
        <f>VLOOKUP(A909,'Updated Medical examination'!A908:J3243,3,0)</f>
        <v>Obesity</v>
      </c>
      <c r="K909" s="47" t="str">
        <f>VLOOKUP(A909,'Updated Medical examination'!A908:J3243,5,0)</f>
        <v>Above Diabetes</v>
      </c>
      <c r="L909" s="54">
        <v>24828</v>
      </c>
      <c r="M909" s="59">
        <v>11987.17</v>
      </c>
      <c r="N909" s="55" t="s">
        <v>12</v>
      </c>
      <c r="O909" s="55" t="s">
        <v>12</v>
      </c>
      <c r="P909" s="55" t="s">
        <v>13</v>
      </c>
      <c r="Q909" s="55">
        <v>55</v>
      </c>
    </row>
    <row r="910" spans="1:17" ht="16.5" thickBot="1" x14ac:dyDescent="0.3">
      <c r="A910" s="58" t="s">
        <v>1462</v>
      </c>
      <c r="B910" s="47" t="s">
        <v>2992</v>
      </c>
      <c r="C910" s="47">
        <f>VLOOKUP(A910,'Updated Medical examination'!A909:J3244,2,FALSE)</f>
        <v>32.01</v>
      </c>
      <c r="D910" s="47">
        <f>VLOOKUP(A910,'Updated Medical examination'!A909:J3244,4,0)</f>
        <v>5.08</v>
      </c>
      <c r="E910" s="47" t="str">
        <f>VLOOKUP(A910,'Updated Medical examination'!A909:J3244,6,0)</f>
        <v>Yes</v>
      </c>
      <c r="F910" s="47" t="str">
        <f>VLOOKUP(A910,'Updated Medical examination'!A909:J3244,7,0)</f>
        <v>No</v>
      </c>
      <c r="G910" s="47" t="str">
        <f>VLOOKUP(A910,'Updated Medical examination'!A909:J3244,8,0)</f>
        <v>No</v>
      </c>
      <c r="H910" s="47">
        <f>VLOOKUP(A910,'Updated Medical examination'!A909:J3244,9,0)</f>
        <v>1</v>
      </c>
      <c r="I910" s="47" t="str">
        <f>VLOOKUP(A910,'Updated Medical examination'!A909:J3244,10,0)</f>
        <v>No</v>
      </c>
      <c r="J910" s="47" t="str">
        <f>VLOOKUP(A910,'Updated Medical examination'!A909:J3244,3,0)</f>
        <v>Obesity</v>
      </c>
      <c r="K910" s="47" t="str">
        <f>VLOOKUP(A910,'Updated Medical examination'!A909:J3244,5,0)</f>
        <v>Normal</v>
      </c>
      <c r="L910" s="54">
        <v>23649</v>
      </c>
      <c r="M910" s="59">
        <v>11946.63</v>
      </c>
      <c r="N910" s="55" t="s">
        <v>12</v>
      </c>
      <c r="O910" s="55" t="s">
        <v>11</v>
      </c>
      <c r="P910" s="55" t="s">
        <v>13</v>
      </c>
      <c r="Q910" s="55">
        <v>58</v>
      </c>
    </row>
    <row r="911" spans="1:17" ht="16.5" thickBot="1" x14ac:dyDescent="0.3">
      <c r="A911" s="58" t="s">
        <v>1461</v>
      </c>
      <c r="B911" s="47" t="s">
        <v>3968</v>
      </c>
      <c r="C911" s="47">
        <f>VLOOKUP(A911,'Updated Medical examination'!A910:J3245,2,FALSE)</f>
        <v>33.630000000000003</v>
      </c>
      <c r="D911" s="47">
        <f>VLOOKUP(A911,'Updated Medical examination'!A910:J3245,4,0)</f>
        <v>11.39</v>
      </c>
      <c r="E911" s="47" t="str">
        <f>VLOOKUP(A911,'Updated Medical examination'!A910:J3245,6,0)</f>
        <v>No</v>
      </c>
      <c r="F911" s="47" t="str">
        <f>VLOOKUP(A911,'Updated Medical examination'!A910:J3245,7,0)</f>
        <v>No</v>
      </c>
      <c r="G911" s="47" t="str">
        <f>VLOOKUP(A911,'Updated Medical examination'!A910:J3245,8,0)</f>
        <v>No</v>
      </c>
      <c r="H911" s="47">
        <f>VLOOKUP(A911,'Updated Medical examination'!A910:J3245,9,0)</f>
        <v>0</v>
      </c>
      <c r="I911" s="47" t="str">
        <f>VLOOKUP(A911,'Updated Medical examination'!A910:J3245,10,0)</f>
        <v>No</v>
      </c>
      <c r="J911" s="47" t="str">
        <f>VLOOKUP(A911,'Updated Medical examination'!A910:J3245,3,0)</f>
        <v>Obesity</v>
      </c>
      <c r="K911" s="47" t="str">
        <f>VLOOKUP(A911,'Updated Medical examination'!A910:J3245,5,0)</f>
        <v>Above Diabetes</v>
      </c>
      <c r="L911" s="54">
        <v>24047</v>
      </c>
      <c r="M911" s="59">
        <v>11945.13</v>
      </c>
      <c r="N911" s="55" t="s">
        <v>12</v>
      </c>
      <c r="O911" s="55" t="s">
        <v>11</v>
      </c>
      <c r="P911" s="55" t="s">
        <v>23</v>
      </c>
      <c r="Q911" s="55">
        <v>57</v>
      </c>
    </row>
    <row r="912" spans="1:17" ht="16.5" thickBot="1" x14ac:dyDescent="0.3">
      <c r="A912" s="58" t="s">
        <v>1460</v>
      </c>
      <c r="B912" s="47" t="s">
        <v>3970</v>
      </c>
      <c r="C912" s="47">
        <f>VLOOKUP(A912,'Updated Medical examination'!A911:J3246,2,FALSE)</f>
        <v>34.865000000000002</v>
      </c>
      <c r="D912" s="47">
        <f>VLOOKUP(A912,'Updated Medical examination'!A911:J3246,4,0)</f>
        <v>5.35</v>
      </c>
      <c r="E912" s="47" t="str">
        <f>VLOOKUP(A912,'Updated Medical examination'!A911:J3246,6,0)</f>
        <v>Yes</v>
      </c>
      <c r="F912" s="47" t="str">
        <f>VLOOKUP(A912,'Updated Medical examination'!A911:J3246,7,0)</f>
        <v>No</v>
      </c>
      <c r="G912" s="47" t="str">
        <f>VLOOKUP(A912,'Updated Medical examination'!A911:J3246,8,0)</f>
        <v>No</v>
      </c>
      <c r="H912" s="47">
        <f>VLOOKUP(A912,'Updated Medical examination'!A911:J3246,9,0)</f>
        <v>1</v>
      </c>
      <c r="I912" s="47" t="str">
        <f>VLOOKUP(A912,'Updated Medical examination'!A911:J3246,10,0)</f>
        <v>No</v>
      </c>
      <c r="J912" s="47" t="str">
        <f>VLOOKUP(A912,'Updated Medical examination'!A911:J3246,3,0)</f>
        <v>Obesity</v>
      </c>
      <c r="K912" s="47" t="str">
        <f>VLOOKUP(A912,'Updated Medical examination'!A911:J3246,5,0)</f>
        <v>Normal</v>
      </c>
      <c r="L912" s="54">
        <v>23736</v>
      </c>
      <c r="M912" s="59">
        <v>11944.59</v>
      </c>
      <c r="N912" s="55" t="s">
        <v>12</v>
      </c>
      <c r="O912" s="55" t="s">
        <v>11</v>
      </c>
      <c r="P912" s="55" t="s">
        <v>168</v>
      </c>
      <c r="Q912" s="55">
        <v>58</v>
      </c>
    </row>
    <row r="913" spans="1:17" ht="16.5" thickBot="1" x14ac:dyDescent="0.3">
      <c r="A913" s="58" t="s">
        <v>1459</v>
      </c>
      <c r="B913" s="47" t="s">
        <v>3156</v>
      </c>
      <c r="C913" s="47">
        <f>VLOOKUP(A913,'Updated Medical examination'!A912:J3247,2,FALSE)</f>
        <v>43.11</v>
      </c>
      <c r="D913" s="47">
        <f>VLOOKUP(A913,'Updated Medical examination'!A912:J3247,4,0)</f>
        <v>5.6</v>
      </c>
      <c r="E913" s="47" t="str">
        <f>VLOOKUP(A913,'Updated Medical examination'!A912:J3247,6,0)</f>
        <v>No</v>
      </c>
      <c r="F913" s="47" t="str">
        <f>VLOOKUP(A913,'Updated Medical examination'!A912:J3247,7,0)</f>
        <v>No</v>
      </c>
      <c r="G913" s="47" t="str">
        <f>VLOOKUP(A913,'Updated Medical examination'!A912:J3247,8,0)</f>
        <v>No</v>
      </c>
      <c r="H913" s="47">
        <f>VLOOKUP(A913,'Updated Medical examination'!A912:J3247,9,0)</f>
        <v>0</v>
      </c>
      <c r="I913" s="47" t="str">
        <f>VLOOKUP(A913,'Updated Medical examination'!A912:J3247,10,0)</f>
        <v>No</v>
      </c>
      <c r="J913" s="47" t="str">
        <f>VLOOKUP(A913,'Updated Medical examination'!A912:J3247,3,0)</f>
        <v>Obesity</v>
      </c>
      <c r="K913" s="47" t="str">
        <f>VLOOKUP(A913,'Updated Medical examination'!A912:J3247,5,0)</f>
        <v>Normal</v>
      </c>
      <c r="L913" s="54">
        <v>33530</v>
      </c>
      <c r="M913" s="59">
        <v>11941.83</v>
      </c>
      <c r="N913" s="55" t="s">
        <v>12</v>
      </c>
      <c r="O913" s="55" t="s">
        <v>16</v>
      </c>
      <c r="P913" s="55" t="s">
        <v>249</v>
      </c>
      <c r="Q913" s="55">
        <v>31</v>
      </c>
    </row>
    <row r="914" spans="1:17" ht="16.5" thickBot="1" x14ac:dyDescent="0.3">
      <c r="A914" s="58" t="s">
        <v>1458</v>
      </c>
      <c r="B914" s="47" t="s">
        <v>2563</v>
      </c>
      <c r="C914" s="47">
        <f>VLOOKUP(A914,'Updated Medical examination'!A913:J3248,2,FALSE)</f>
        <v>30.305</v>
      </c>
      <c r="D914" s="47">
        <f>VLOOKUP(A914,'Updated Medical examination'!A913:J3248,4,0)</f>
        <v>4.2699999999999996</v>
      </c>
      <c r="E914" s="47" t="str">
        <f>VLOOKUP(A914,'Updated Medical examination'!A913:J3248,6,0)</f>
        <v>Yes</v>
      </c>
      <c r="F914" s="47" t="str">
        <f>VLOOKUP(A914,'Updated Medical examination'!A913:J3248,7,0)</f>
        <v>No</v>
      </c>
      <c r="G914" s="47" t="str">
        <f>VLOOKUP(A914,'Updated Medical examination'!A913:J3248,8,0)</f>
        <v>No</v>
      </c>
      <c r="H914" s="47">
        <f>VLOOKUP(A914,'Updated Medical examination'!A913:J3248,9,0)</f>
        <v>1</v>
      </c>
      <c r="I914" s="47" t="str">
        <f>VLOOKUP(A914,'Updated Medical examination'!A913:J3248,10,0)</f>
        <v>No</v>
      </c>
      <c r="J914" s="47" t="str">
        <f>VLOOKUP(A914,'Updated Medical examination'!A913:J3248,3,0)</f>
        <v>Obesity</v>
      </c>
      <c r="K914" s="47" t="str">
        <f>VLOOKUP(A914,'Updated Medical examination'!A913:J3248,5,0)</f>
        <v>Normal</v>
      </c>
      <c r="L914" s="54">
        <v>23591</v>
      </c>
      <c r="M914" s="59">
        <v>11938.26</v>
      </c>
      <c r="N914" s="55" t="s">
        <v>12</v>
      </c>
      <c r="O914" s="55" t="s">
        <v>12</v>
      </c>
      <c r="P914" s="55" t="s">
        <v>166</v>
      </c>
      <c r="Q914" s="55">
        <v>58</v>
      </c>
    </row>
    <row r="915" spans="1:17" ht="16.5" thickBot="1" x14ac:dyDescent="0.3">
      <c r="A915" s="58" t="s">
        <v>1457</v>
      </c>
      <c r="B915" s="47" t="s">
        <v>3973</v>
      </c>
      <c r="C915" s="47">
        <f>VLOOKUP(A915,'Updated Medical examination'!A914:J3249,2,FALSE)</f>
        <v>25.175000000000001</v>
      </c>
      <c r="D915" s="47">
        <f>VLOOKUP(A915,'Updated Medical examination'!A914:J3249,4,0)</f>
        <v>5.57</v>
      </c>
      <c r="E915" s="47" t="str">
        <f>VLOOKUP(A915,'Updated Medical examination'!A914:J3249,6,0)</f>
        <v>Yes</v>
      </c>
      <c r="F915" s="47" t="str">
        <f>VLOOKUP(A915,'Updated Medical examination'!A914:J3249,7,0)</f>
        <v>No</v>
      </c>
      <c r="G915" s="47" t="str">
        <f>VLOOKUP(A915,'Updated Medical examination'!A914:J3249,8,0)</f>
        <v>No</v>
      </c>
      <c r="H915" s="47">
        <f>VLOOKUP(A915,'Updated Medical examination'!A914:J3249,9,0)</f>
        <v>1</v>
      </c>
      <c r="I915" s="47" t="str">
        <f>VLOOKUP(A915,'Updated Medical examination'!A914:J3249,10,0)</f>
        <v>No</v>
      </c>
      <c r="J915" s="47" t="str">
        <f>VLOOKUP(A915,'Updated Medical examination'!A914:J3249,3,0)</f>
        <v>Over Weight</v>
      </c>
      <c r="K915" s="47" t="str">
        <f>VLOOKUP(A915,'Updated Medical examination'!A914:J3249,5,0)</f>
        <v>Normal</v>
      </c>
      <c r="L915" s="54">
        <v>23731</v>
      </c>
      <c r="M915" s="59">
        <v>11931.13</v>
      </c>
      <c r="N915" s="55" t="s">
        <v>12</v>
      </c>
      <c r="O915" s="55" t="s">
        <v>16</v>
      </c>
      <c r="P915" s="55" t="s">
        <v>166</v>
      </c>
      <c r="Q915" s="55">
        <v>58</v>
      </c>
    </row>
    <row r="916" spans="1:17" ht="16.5" thickBot="1" x14ac:dyDescent="0.3">
      <c r="A916" s="58" t="s">
        <v>1456</v>
      </c>
      <c r="B916" s="47" t="s">
        <v>3975</v>
      </c>
      <c r="C916" s="47">
        <f>VLOOKUP(A916,'Updated Medical examination'!A915:J3250,2,FALSE)</f>
        <v>26.8</v>
      </c>
      <c r="D916" s="47">
        <f>VLOOKUP(A916,'Updated Medical examination'!A915:J3250,4,0)</f>
        <v>5.68</v>
      </c>
      <c r="E916" s="47" t="str">
        <f>VLOOKUP(A916,'Updated Medical examination'!A915:J3250,6,0)</f>
        <v>Yes</v>
      </c>
      <c r="F916" s="47" t="str">
        <f>VLOOKUP(A916,'Updated Medical examination'!A915:J3250,7,0)</f>
        <v>No</v>
      </c>
      <c r="G916" s="47" t="str">
        <f>VLOOKUP(A916,'Updated Medical examination'!A915:J3250,8,0)</f>
        <v>No</v>
      </c>
      <c r="H916" s="47">
        <f>VLOOKUP(A916,'Updated Medical examination'!A915:J3250,9,0)</f>
        <v>1</v>
      </c>
      <c r="I916" s="47" t="str">
        <f>VLOOKUP(A916,'Updated Medical examination'!A915:J3250,10,0)</f>
        <v>No</v>
      </c>
      <c r="J916" s="47" t="str">
        <f>VLOOKUP(A916,'Updated Medical examination'!A915:J3250,3,0)</f>
        <v>Over Weight</v>
      </c>
      <c r="K916" s="47" t="str">
        <f>VLOOKUP(A916,'Updated Medical examination'!A915:J3250,5,0)</f>
        <v>Normal</v>
      </c>
      <c r="L916" s="54">
        <v>23700</v>
      </c>
      <c r="M916" s="59">
        <v>11918.2</v>
      </c>
      <c r="N916" s="55" t="s">
        <v>12</v>
      </c>
      <c r="O916" s="55" t="s">
        <v>16</v>
      </c>
      <c r="P916" s="55" t="s">
        <v>300</v>
      </c>
      <c r="Q916" s="55">
        <v>58</v>
      </c>
    </row>
    <row r="917" spans="1:17" ht="16.5" thickBot="1" x14ac:dyDescent="0.3">
      <c r="A917" s="58" t="s">
        <v>1455</v>
      </c>
      <c r="B917" s="47" t="s">
        <v>3976</v>
      </c>
      <c r="C917" s="47">
        <f>VLOOKUP(A917,'Updated Medical examination'!A916:J3251,2,FALSE)</f>
        <v>21.78</v>
      </c>
      <c r="D917" s="47">
        <f>VLOOKUP(A917,'Updated Medical examination'!A916:J3251,4,0)</f>
        <v>5.3</v>
      </c>
      <c r="E917" s="47" t="str">
        <f>VLOOKUP(A917,'Updated Medical examination'!A916:J3251,6,0)</f>
        <v>No</v>
      </c>
      <c r="F917" s="47" t="str">
        <f>VLOOKUP(A917,'Updated Medical examination'!A916:J3251,7,0)</f>
        <v>yes</v>
      </c>
      <c r="G917" s="47" t="str">
        <f>VLOOKUP(A917,'Updated Medical examination'!A916:J3251,8,0)</f>
        <v>No</v>
      </c>
      <c r="H917" s="47">
        <f>VLOOKUP(A917,'Updated Medical examination'!A916:J3251,9,0)</f>
        <v>1</v>
      </c>
      <c r="I917" s="47" t="str">
        <f>VLOOKUP(A917,'Updated Medical examination'!A916:J3251,10,0)</f>
        <v>No</v>
      </c>
      <c r="J917" s="47" t="str">
        <f>VLOOKUP(A917,'Updated Medical examination'!A916:J3251,3,0)</f>
        <v>Healthy Weight</v>
      </c>
      <c r="K917" s="47" t="str">
        <f>VLOOKUP(A917,'Updated Medical examination'!A916:J3251,5,0)</f>
        <v>Normal</v>
      </c>
      <c r="L917" s="54">
        <v>38140</v>
      </c>
      <c r="M917" s="59">
        <v>11884.05</v>
      </c>
      <c r="N917" s="55" t="s">
        <v>12</v>
      </c>
      <c r="O917" s="55" t="s">
        <v>12</v>
      </c>
      <c r="P917" s="55" t="s">
        <v>13</v>
      </c>
      <c r="Q917" s="55">
        <v>19</v>
      </c>
    </row>
    <row r="918" spans="1:17" ht="16.5" thickBot="1" x14ac:dyDescent="0.3">
      <c r="A918" s="58" t="s">
        <v>1454</v>
      </c>
      <c r="B918" s="47" t="s">
        <v>3978</v>
      </c>
      <c r="C918" s="47">
        <f>VLOOKUP(A918,'Updated Medical examination'!A917:J3252,2,FALSE)</f>
        <v>30.14</v>
      </c>
      <c r="D918" s="47">
        <f>VLOOKUP(A918,'Updated Medical examination'!A917:J3252,4,0)</f>
        <v>9.4499999999999993</v>
      </c>
      <c r="E918" s="47" t="str">
        <f>VLOOKUP(A918,'Updated Medical examination'!A917:J3252,6,0)</f>
        <v>Yes</v>
      </c>
      <c r="F918" s="47" t="str">
        <f>VLOOKUP(A918,'Updated Medical examination'!A917:J3252,7,0)</f>
        <v>No</v>
      </c>
      <c r="G918" s="47" t="str">
        <f>VLOOKUP(A918,'Updated Medical examination'!A917:J3252,8,0)</f>
        <v>No</v>
      </c>
      <c r="H918" s="47">
        <f>VLOOKUP(A918,'Updated Medical examination'!A917:J3252,9,0)</f>
        <v>0</v>
      </c>
      <c r="I918" s="47" t="str">
        <f>VLOOKUP(A918,'Updated Medical examination'!A917:J3252,10,0)</f>
        <v>No</v>
      </c>
      <c r="J918" s="47" t="str">
        <f>VLOOKUP(A918,'Updated Medical examination'!A917:J3252,3,0)</f>
        <v>Obesity</v>
      </c>
      <c r="K918" s="47" t="str">
        <f>VLOOKUP(A918,'Updated Medical examination'!A917:J3252,5,0)</f>
        <v>Above Diabetes</v>
      </c>
      <c r="L918" s="54">
        <v>24774</v>
      </c>
      <c r="M918" s="59">
        <v>11881.97</v>
      </c>
      <c r="N918" s="55" t="s">
        <v>12</v>
      </c>
      <c r="O918" s="55" t="s">
        <v>16</v>
      </c>
      <c r="P918" s="55" t="s">
        <v>13</v>
      </c>
      <c r="Q918" s="55">
        <v>55</v>
      </c>
    </row>
    <row r="919" spans="1:17" ht="16.5" thickBot="1" x14ac:dyDescent="0.3">
      <c r="A919" s="58" t="s">
        <v>1453</v>
      </c>
      <c r="B919" s="47" t="s">
        <v>3173</v>
      </c>
      <c r="C919" s="47">
        <f>VLOOKUP(A919,'Updated Medical examination'!A918:J3253,2,FALSE)</f>
        <v>29.7</v>
      </c>
      <c r="D919" s="47">
        <f>VLOOKUP(A919,'Updated Medical examination'!A918:J3253,4,0)</f>
        <v>6.79</v>
      </c>
      <c r="E919" s="47" t="str">
        <f>VLOOKUP(A919,'Updated Medical examination'!A918:J3253,6,0)</f>
        <v>Yes</v>
      </c>
      <c r="F919" s="47" t="str">
        <f>VLOOKUP(A919,'Updated Medical examination'!A918:J3253,7,0)</f>
        <v>No</v>
      </c>
      <c r="G919" s="47" t="str">
        <f>VLOOKUP(A919,'Updated Medical examination'!A918:J3253,8,0)</f>
        <v>No</v>
      </c>
      <c r="H919" s="47">
        <f>VLOOKUP(A919,'Updated Medical examination'!A918:J3253,9,0)</f>
        <v>0</v>
      </c>
      <c r="I919" s="47" t="str">
        <f>VLOOKUP(A919,'Updated Medical examination'!A918:J3253,10,0)</f>
        <v>No</v>
      </c>
      <c r="J919" s="47" t="str">
        <f>VLOOKUP(A919,'Updated Medical examination'!A918:J3253,3,0)</f>
        <v>Over Weight</v>
      </c>
      <c r="K919" s="47" t="str">
        <f>VLOOKUP(A919,'Updated Medical examination'!A918:J3253,5,0)</f>
        <v>Above Diabetes</v>
      </c>
      <c r="L919" s="54">
        <v>24667</v>
      </c>
      <c r="M919" s="59">
        <v>11881.36</v>
      </c>
      <c r="N919" s="55" t="s">
        <v>12</v>
      </c>
      <c r="O919" s="55" t="s">
        <v>11</v>
      </c>
      <c r="P919" s="55" t="s">
        <v>42</v>
      </c>
      <c r="Q919" s="55">
        <v>55</v>
      </c>
    </row>
    <row r="920" spans="1:17" ht="16.5" thickBot="1" x14ac:dyDescent="0.3">
      <c r="A920" s="58" t="s">
        <v>1452</v>
      </c>
      <c r="B920" s="47" t="s">
        <v>2492</v>
      </c>
      <c r="C920" s="47">
        <f>VLOOKUP(A920,'Updated Medical examination'!A919:J3254,2,FALSE)</f>
        <v>32.395000000000003</v>
      </c>
      <c r="D920" s="47">
        <f>VLOOKUP(A920,'Updated Medical examination'!A919:J3254,4,0)</f>
        <v>11.1</v>
      </c>
      <c r="E920" s="47" t="str">
        <f>VLOOKUP(A920,'Updated Medical examination'!A919:J3254,6,0)</f>
        <v>Yes</v>
      </c>
      <c r="F920" s="47" t="str">
        <f>VLOOKUP(A920,'Updated Medical examination'!A919:J3254,7,0)</f>
        <v>No</v>
      </c>
      <c r="G920" s="47" t="str">
        <f>VLOOKUP(A920,'Updated Medical examination'!A919:J3254,8,0)</f>
        <v>No</v>
      </c>
      <c r="H920" s="47">
        <f>VLOOKUP(A920,'Updated Medical examination'!A919:J3254,9,0)</f>
        <v>0</v>
      </c>
      <c r="I920" s="47" t="str">
        <f>VLOOKUP(A920,'Updated Medical examination'!A919:J3254,10,0)</f>
        <v>No</v>
      </c>
      <c r="J920" s="47" t="str">
        <f>VLOOKUP(A920,'Updated Medical examination'!A919:J3254,3,0)</f>
        <v>Obesity</v>
      </c>
      <c r="K920" s="47" t="str">
        <f>VLOOKUP(A920,'Updated Medical examination'!A919:J3254,5,0)</f>
        <v>Above Diabetes</v>
      </c>
      <c r="L920" s="54">
        <v>24708</v>
      </c>
      <c r="M920" s="59">
        <v>11879.1</v>
      </c>
      <c r="N920" s="55" t="s">
        <v>12</v>
      </c>
      <c r="O920" s="55" t="s">
        <v>12</v>
      </c>
      <c r="P920" s="55" t="s">
        <v>247</v>
      </c>
      <c r="Q920" s="55">
        <v>55</v>
      </c>
    </row>
    <row r="921" spans="1:17" ht="16.5" thickBot="1" x14ac:dyDescent="0.3">
      <c r="A921" s="58" t="s">
        <v>1451</v>
      </c>
      <c r="B921" s="47" t="s">
        <v>3982</v>
      </c>
      <c r="C921" s="47">
        <f>VLOOKUP(A921,'Updated Medical examination'!A920:J3255,2,FALSE)</f>
        <v>36.64</v>
      </c>
      <c r="D921" s="47">
        <f>VLOOKUP(A921,'Updated Medical examination'!A920:J3255,4,0)</f>
        <v>7.26</v>
      </c>
      <c r="E921" s="47" t="str">
        <f>VLOOKUP(A921,'Updated Medical examination'!A920:J3255,6,0)</f>
        <v>No</v>
      </c>
      <c r="F921" s="47" t="str">
        <f>VLOOKUP(A921,'Updated Medical examination'!A920:J3255,7,0)</f>
        <v>No</v>
      </c>
      <c r="G921" s="47" t="str">
        <f>VLOOKUP(A921,'Updated Medical examination'!A920:J3255,8,0)</f>
        <v>No</v>
      </c>
      <c r="H921" s="47">
        <f>VLOOKUP(A921,'Updated Medical examination'!A920:J3255,9,0)</f>
        <v>0</v>
      </c>
      <c r="I921" s="47" t="str">
        <f>VLOOKUP(A921,'Updated Medical examination'!A920:J3255,10,0)</f>
        <v>No</v>
      </c>
      <c r="J921" s="47" t="str">
        <f>VLOOKUP(A921,'Updated Medical examination'!A920:J3255,3,0)</f>
        <v>Obesity</v>
      </c>
      <c r="K921" s="47" t="str">
        <f>VLOOKUP(A921,'Updated Medical examination'!A920:J3255,5,0)</f>
        <v>Above Diabetes</v>
      </c>
      <c r="L921" s="54">
        <v>27217</v>
      </c>
      <c r="M921" s="59">
        <v>11858.56</v>
      </c>
      <c r="N921" s="55" t="s">
        <v>12</v>
      </c>
      <c r="O921" s="55" t="s">
        <v>12</v>
      </c>
      <c r="P921" s="55" t="s">
        <v>42</v>
      </c>
      <c r="Q921" s="55">
        <v>48</v>
      </c>
    </row>
    <row r="922" spans="1:17" ht="16.5" thickBot="1" x14ac:dyDescent="0.3">
      <c r="A922" s="58" t="s">
        <v>1450</v>
      </c>
      <c r="B922" s="47" t="s">
        <v>3984</v>
      </c>
      <c r="C922" s="47">
        <f>VLOOKUP(A922,'Updated Medical examination'!A921:J3256,2,FALSE)</f>
        <v>39.049999999999997</v>
      </c>
      <c r="D922" s="47">
        <f>VLOOKUP(A922,'Updated Medical examination'!A921:J3256,4,0)</f>
        <v>5.27</v>
      </c>
      <c r="E922" s="47" t="str">
        <f>VLOOKUP(A922,'Updated Medical examination'!A921:J3256,6,0)</f>
        <v>Yes</v>
      </c>
      <c r="F922" s="47" t="str">
        <f>VLOOKUP(A922,'Updated Medical examination'!A921:J3256,7,0)</f>
        <v>No</v>
      </c>
      <c r="G922" s="47" t="str">
        <f>VLOOKUP(A922,'Updated Medical examination'!A921:J3256,8,0)</f>
        <v>No</v>
      </c>
      <c r="H922" s="47">
        <f>VLOOKUP(A922,'Updated Medical examination'!A921:J3256,9,0)</f>
        <v>1</v>
      </c>
      <c r="I922" s="47" t="str">
        <f>VLOOKUP(A922,'Updated Medical examination'!A921:J3256,10,0)</f>
        <v>No</v>
      </c>
      <c r="J922" s="47" t="str">
        <f>VLOOKUP(A922,'Updated Medical examination'!A921:J3256,3,0)</f>
        <v>Obesity</v>
      </c>
      <c r="K922" s="47" t="str">
        <f>VLOOKUP(A922,'Updated Medical examination'!A921:J3256,5,0)</f>
        <v>Normal</v>
      </c>
      <c r="L922" s="54">
        <v>23649</v>
      </c>
      <c r="M922" s="59">
        <v>11856.41</v>
      </c>
      <c r="N922" s="55" t="s">
        <v>12</v>
      </c>
      <c r="O922" s="55" t="s">
        <v>11</v>
      </c>
      <c r="P922" s="55" t="s">
        <v>13</v>
      </c>
      <c r="Q922" s="55">
        <v>58</v>
      </c>
    </row>
    <row r="923" spans="1:17" ht="16.5" thickBot="1" x14ac:dyDescent="0.3">
      <c r="A923" s="58" t="s">
        <v>1449</v>
      </c>
      <c r="B923" s="47" t="s">
        <v>3986</v>
      </c>
      <c r="C923" s="47">
        <f>VLOOKUP(A923,'Updated Medical examination'!A922:J3257,2,FALSE)</f>
        <v>33.1</v>
      </c>
      <c r="D923" s="47">
        <f>VLOOKUP(A923,'Updated Medical examination'!A922:J3257,4,0)</f>
        <v>5.46</v>
      </c>
      <c r="E923" s="47" t="str">
        <f>VLOOKUP(A923,'Updated Medical examination'!A922:J3257,6,0)</f>
        <v>Yes</v>
      </c>
      <c r="F923" s="47" t="str">
        <f>VLOOKUP(A923,'Updated Medical examination'!A922:J3257,7,0)</f>
        <v>No</v>
      </c>
      <c r="G923" s="47" t="str">
        <f>VLOOKUP(A923,'Updated Medical examination'!A922:J3257,8,0)</f>
        <v>No</v>
      </c>
      <c r="H923" s="47">
        <f>VLOOKUP(A923,'Updated Medical examination'!A922:J3257,9,0)</f>
        <v>1</v>
      </c>
      <c r="I923" s="47" t="str">
        <f>VLOOKUP(A923,'Updated Medical examination'!A922:J3257,10,0)</f>
        <v>No</v>
      </c>
      <c r="J923" s="47" t="str">
        <f>VLOOKUP(A923,'Updated Medical examination'!A922:J3257,3,0)</f>
        <v>Obesity</v>
      </c>
      <c r="K923" s="47" t="str">
        <f>VLOOKUP(A923,'Updated Medical examination'!A922:J3257,5,0)</f>
        <v>Normal</v>
      </c>
      <c r="L923" s="54">
        <v>23555</v>
      </c>
      <c r="M923" s="59">
        <v>11848.14</v>
      </c>
      <c r="N923" s="55" t="s">
        <v>12</v>
      </c>
      <c r="O923" s="55" t="s">
        <v>11</v>
      </c>
      <c r="P923" s="55" t="s">
        <v>42</v>
      </c>
      <c r="Q923" s="55">
        <v>58</v>
      </c>
    </row>
    <row r="924" spans="1:17" ht="16.5" thickBot="1" x14ac:dyDescent="0.3">
      <c r="A924" s="58" t="s">
        <v>1448</v>
      </c>
      <c r="B924" s="47" t="s">
        <v>3988</v>
      </c>
      <c r="C924" s="47">
        <f>VLOOKUP(A924,'Updated Medical examination'!A923:J3258,2,FALSE)</f>
        <v>31.824999999999999</v>
      </c>
      <c r="D924" s="47">
        <f>VLOOKUP(A924,'Updated Medical examination'!A923:J3258,4,0)</f>
        <v>8.1300000000000008</v>
      </c>
      <c r="E924" s="47" t="str">
        <f>VLOOKUP(A924,'Updated Medical examination'!A923:J3258,6,0)</f>
        <v>No</v>
      </c>
      <c r="F924" s="47" t="str">
        <f>VLOOKUP(A924,'Updated Medical examination'!A923:J3258,7,0)</f>
        <v>No</v>
      </c>
      <c r="G924" s="47" t="str">
        <f>VLOOKUP(A924,'Updated Medical examination'!A923:J3258,8,0)</f>
        <v>No</v>
      </c>
      <c r="H924" s="47">
        <f>VLOOKUP(A924,'Updated Medical examination'!A923:J3258,9,0)</f>
        <v>0</v>
      </c>
      <c r="I924" s="47" t="str">
        <f>VLOOKUP(A924,'Updated Medical examination'!A923:J3258,10,0)</f>
        <v>No</v>
      </c>
      <c r="J924" s="47" t="str">
        <f>VLOOKUP(A924,'Updated Medical examination'!A923:J3258,3,0)</f>
        <v>Obesity</v>
      </c>
      <c r="K924" s="47" t="str">
        <f>VLOOKUP(A924,'Updated Medical examination'!A923:J3258,5,0)</f>
        <v>Above Diabetes</v>
      </c>
      <c r="L924" s="54">
        <v>24056</v>
      </c>
      <c r="M924" s="59">
        <v>11842.62</v>
      </c>
      <c r="N924" s="55" t="s">
        <v>12</v>
      </c>
      <c r="O924" s="55" t="s">
        <v>12</v>
      </c>
      <c r="P924" s="55" t="s">
        <v>23</v>
      </c>
      <c r="Q924" s="55">
        <v>57</v>
      </c>
    </row>
    <row r="925" spans="1:17" ht="16.5" thickBot="1" x14ac:dyDescent="0.3">
      <c r="A925" s="58" t="s">
        <v>1447</v>
      </c>
      <c r="B925" s="47" t="s">
        <v>3990</v>
      </c>
      <c r="C925" s="47">
        <f>VLOOKUP(A925,'Updated Medical examination'!A924:J3259,2,FALSE)</f>
        <v>29</v>
      </c>
      <c r="D925" s="47">
        <f>VLOOKUP(A925,'Updated Medical examination'!A924:J3259,4,0)</f>
        <v>4.25</v>
      </c>
      <c r="E925" s="47" t="str">
        <f>VLOOKUP(A925,'Updated Medical examination'!A924:J3259,6,0)</f>
        <v>Yes</v>
      </c>
      <c r="F925" s="47" t="str">
        <f>VLOOKUP(A925,'Updated Medical examination'!A924:J3259,7,0)</f>
        <v>No</v>
      </c>
      <c r="G925" s="47" t="str">
        <f>VLOOKUP(A925,'Updated Medical examination'!A924:J3259,8,0)</f>
        <v>No</v>
      </c>
      <c r="H925" s="47">
        <f>VLOOKUP(A925,'Updated Medical examination'!A924:J3259,9,0)</f>
        <v>1</v>
      </c>
      <c r="I925" s="47" t="str">
        <f>VLOOKUP(A925,'Updated Medical examination'!A924:J3259,10,0)</f>
        <v>No</v>
      </c>
      <c r="J925" s="47" t="str">
        <f>VLOOKUP(A925,'Updated Medical examination'!A924:J3259,3,0)</f>
        <v>Over Weight</v>
      </c>
      <c r="K925" s="47" t="str">
        <f>VLOOKUP(A925,'Updated Medical examination'!A924:J3259,5,0)</f>
        <v>Normal</v>
      </c>
      <c r="L925" s="54">
        <v>23569</v>
      </c>
      <c r="M925" s="59">
        <v>11842.44</v>
      </c>
      <c r="N925" s="55" t="s">
        <v>12</v>
      </c>
      <c r="O925" s="55" t="s">
        <v>11</v>
      </c>
      <c r="P925" s="55" t="s">
        <v>42</v>
      </c>
      <c r="Q925" s="55">
        <v>58</v>
      </c>
    </row>
    <row r="926" spans="1:17" ht="16.5" thickBot="1" x14ac:dyDescent="0.3">
      <c r="A926" s="58" t="s">
        <v>1446</v>
      </c>
      <c r="B926" s="47" t="s">
        <v>3992</v>
      </c>
      <c r="C926" s="47">
        <f>VLOOKUP(A926,'Updated Medical examination'!A925:J3260,2,FALSE)</f>
        <v>30.495000000000001</v>
      </c>
      <c r="D926" s="47">
        <f>VLOOKUP(A926,'Updated Medical examination'!A925:J3260,4,0)</f>
        <v>8.68</v>
      </c>
      <c r="E926" s="47" t="str">
        <f>VLOOKUP(A926,'Updated Medical examination'!A925:J3260,6,0)</f>
        <v>No</v>
      </c>
      <c r="F926" s="47" t="str">
        <f>VLOOKUP(A926,'Updated Medical examination'!A925:J3260,7,0)</f>
        <v>No</v>
      </c>
      <c r="G926" s="47" t="str">
        <f>VLOOKUP(A926,'Updated Medical examination'!A925:J3260,8,0)</f>
        <v>No</v>
      </c>
      <c r="H926" s="47">
        <f>VLOOKUP(A926,'Updated Medical examination'!A925:J3260,9,0)</f>
        <v>0</v>
      </c>
      <c r="I926" s="47" t="str">
        <f>VLOOKUP(A926,'Updated Medical examination'!A925:J3260,10,0)</f>
        <v>No</v>
      </c>
      <c r="J926" s="47" t="str">
        <f>VLOOKUP(A926,'Updated Medical examination'!A925:J3260,3,0)</f>
        <v>Obesity</v>
      </c>
      <c r="K926" s="47" t="str">
        <f>VLOOKUP(A926,'Updated Medical examination'!A925:J3260,5,0)</f>
        <v>Above Diabetes</v>
      </c>
      <c r="L926" s="54">
        <v>24010</v>
      </c>
      <c r="M926" s="59">
        <v>11840.78</v>
      </c>
      <c r="N926" s="55" t="s">
        <v>12</v>
      </c>
      <c r="O926" s="55" t="s">
        <v>11</v>
      </c>
      <c r="P926" s="55" t="s">
        <v>23</v>
      </c>
      <c r="Q926" s="55">
        <v>57</v>
      </c>
    </row>
    <row r="927" spans="1:17" ht="16.5" thickBot="1" x14ac:dyDescent="0.3">
      <c r="A927" s="58" t="s">
        <v>1445</v>
      </c>
      <c r="B927" s="47" t="s">
        <v>3994</v>
      </c>
      <c r="C927" s="47">
        <f>VLOOKUP(A927,'Updated Medical examination'!A926:J3261,2,FALSE)</f>
        <v>25.2</v>
      </c>
      <c r="D927" s="47">
        <f>VLOOKUP(A927,'Updated Medical examination'!A926:J3261,4,0)</f>
        <v>6.25</v>
      </c>
      <c r="E927" s="47" t="str">
        <f>VLOOKUP(A927,'Updated Medical examination'!A926:J3261,6,0)</f>
        <v>Yes</v>
      </c>
      <c r="F927" s="47" t="str">
        <f>VLOOKUP(A927,'Updated Medical examination'!A926:J3261,7,0)</f>
        <v>No</v>
      </c>
      <c r="G927" s="47" t="str">
        <f>VLOOKUP(A927,'Updated Medical examination'!A926:J3261,8,0)</f>
        <v>No</v>
      </c>
      <c r="H927" s="47">
        <f>VLOOKUP(A927,'Updated Medical examination'!A926:J3261,9,0)</f>
        <v>1</v>
      </c>
      <c r="I927" s="47" t="str">
        <f>VLOOKUP(A927,'Updated Medical examination'!A926:J3261,10,0)</f>
        <v>No</v>
      </c>
      <c r="J927" s="47" t="str">
        <f>VLOOKUP(A927,'Updated Medical examination'!A926:J3261,3,0)</f>
        <v>Over Weight</v>
      </c>
      <c r="K927" s="47" t="str">
        <f>VLOOKUP(A927,'Updated Medical examination'!A926:J3261,5,0)</f>
        <v>Prediabetes</v>
      </c>
      <c r="L927" s="54">
        <v>23631</v>
      </c>
      <c r="M927" s="59">
        <v>11837.16</v>
      </c>
      <c r="N927" s="55" t="s">
        <v>12</v>
      </c>
      <c r="O927" s="55" t="s">
        <v>12</v>
      </c>
      <c r="P927" s="55" t="s">
        <v>42</v>
      </c>
      <c r="Q927" s="55">
        <v>58</v>
      </c>
    </row>
    <row r="928" spans="1:17" ht="16.5" thickBot="1" x14ac:dyDescent="0.3">
      <c r="A928" s="58" t="s">
        <v>1444</v>
      </c>
      <c r="B928" s="47" t="s">
        <v>3622</v>
      </c>
      <c r="C928" s="47">
        <f>VLOOKUP(A928,'Updated Medical examination'!A927:J3262,2,FALSE)</f>
        <v>22.77</v>
      </c>
      <c r="D928" s="47">
        <f>VLOOKUP(A928,'Updated Medical examination'!A927:J3262,4,0)</f>
        <v>4.47</v>
      </c>
      <c r="E928" s="47" t="str">
        <f>VLOOKUP(A928,'Updated Medical examination'!A927:J3262,6,0)</f>
        <v>Yes</v>
      </c>
      <c r="F928" s="47" t="str">
        <f>VLOOKUP(A928,'Updated Medical examination'!A927:J3262,7,0)</f>
        <v>No</v>
      </c>
      <c r="G928" s="47" t="str">
        <f>VLOOKUP(A928,'Updated Medical examination'!A927:J3262,8,0)</f>
        <v>No</v>
      </c>
      <c r="H928" s="47">
        <f>VLOOKUP(A928,'Updated Medical examination'!A927:J3262,9,0)</f>
        <v>1</v>
      </c>
      <c r="I928" s="47" t="str">
        <f>VLOOKUP(A928,'Updated Medical examination'!A927:J3262,10,0)</f>
        <v>No</v>
      </c>
      <c r="J928" s="47" t="str">
        <f>VLOOKUP(A928,'Updated Medical examination'!A927:J3262,3,0)</f>
        <v>Healthy Weight</v>
      </c>
      <c r="K928" s="47" t="str">
        <f>VLOOKUP(A928,'Updated Medical examination'!A927:J3262,5,0)</f>
        <v>Normal</v>
      </c>
      <c r="L928" s="54">
        <v>23555</v>
      </c>
      <c r="M928" s="59">
        <v>11833.78</v>
      </c>
      <c r="N928" s="55" t="s">
        <v>12</v>
      </c>
      <c r="O928" s="55" t="s">
        <v>12</v>
      </c>
      <c r="P928" s="55" t="s">
        <v>13</v>
      </c>
      <c r="Q928" s="55">
        <v>58</v>
      </c>
    </row>
    <row r="929" spans="1:17" ht="16.5" thickBot="1" x14ac:dyDescent="0.3">
      <c r="A929" s="58" t="s">
        <v>1443</v>
      </c>
      <c r="B929" s="47" t="s">
        <v>3997</v>
      </c>
      <c r="C929" s="47">
        <f>VLOOKUP(A929,'Updated Medical examination'!A928:J3263,2,FALSE)</f>
        <v>23.18</v>
      </c>
      <c r="D929" s="47">
        <f>VLOOKUP(A929,'Updated Medical examination'!A928:J3263,4,0)</f>
        <v>8.31</v>
      </c>
      <c r="E929" s="47" t="str">
        <f>VLOOKUP(A929,'Updated Medical examination'!A928:J3263,6,0)</f>
        <v>No</v>
      </c>
      <c r="F929" s="47" t="str">
        <f>VLOOKUP(A929,'Updated Medical examination'!A928:J3263,7,0)</f>
        <v>No</v>
      </c>
      <c r="G929" s="47" t="str">
        <f>VLOOKUP(A929,'Updated Medical examination'!A928:J3263,8,0)</f>
        <v>No</v>
      </c>
      <c r="H929" s="47">
        <f>VLOOKUP(A929,'Updated Medical examination'!A928:J3263,9,0)</f>
        <v>0</v>
      </c>
      <c r="I929" s="47" t="str">
        <f>VLOOKUP(A929,'Updated Medical examination'!A928:J3263,10,0)</f>
        <v>No</v>
      </c>
      <c r="J929" s="47" t="str">
        <f>VLOOKUP(A929,'Updated Medical examination'!A928:J3263,3,0)</f>
        <v>Healthy Weight</v>
      </c>
      <c r="K929" s="47" t="str">
        <f>VLOOKUP(A929,'Updated Medical examination'!A928:J3263,5,0)</f>
        <v>Above Diabetes</v>
      </c>
      <c r="L929" s="54">
        <v>24018</v>
      </c>
      <c r="M929" s="59">
        <v>11830.61</v>
      </c>
      <c r="N929" s="55" t="s">
        <v>12</v>
      </c>
      <c r="O929" s="55" t="s">
        <v>16</v>
      </c>
      <c r="P929" s="55" t="s">
        <v>23</v>
      </c>
      <c r="Q929" s="55">
        <v>57</v>
      </c>
    </row>
    <row r="930" spans="1:17" ht="16.5" thickBot="1" x14ac:dyDescent="0.3">
      <c r="A930" s="58" t="s">
        <v>1442</v>
      </c>
      <c r="B930" s="47" t="s">
        <v>3999</v>
      </c>
      <c r="C930" s="47">
        <f>VLOOKUP(A930,'Updated Medical examination'!A929:J3264,2,FALSE)</f>
        <v>35.409999999999997</v>
      </c>
      <c r="D930" s="47">
        <f>VLOOKUP(A930,'Updated Medical examination'!A929:J3264,4,0)</f>
        <v>5.68</v>
      </c>
      <c r="E930" s="47" t="str">
        <f>VLOOKUP(A930,'Updated Medical examination'!A929:J3264,6,0)</f>
        <v>No</v>
      </c>
      <c r="F930" s="47" t="str">
        <f>VLOOKUP(A930,'Updated Medical examination'!A929:J3264,7,0)</f>
        <v>No</v>
      </c>
      <c r="G930" s="47" t="str">
        <f>VLOOKUP(A930,'Updated Medical examination'!A929:J3264,8,0)</f>
        <v>No</v>
      </c>
      <c r="H930" s="47">
        <f>VLOOKUP(A930,'Updated Medical examination'!A929:J3264,9,0)</f>
        <v>0</v>
      </c>
      <c r="I930" s="47" t="str">
        <f>VLOOKUP(A930,'Updated Medical examination'!A929:J3264,10,0)</f>
        <v>No</v>
      </c>
      <c r="J930" s="47" t="str">
        <f>VLOOKUP(A930,'Updated Medical examination'!A929:J3264,3,0)</f>
        <v>Obesity</v>
      </c>
      <c r="K930" s="47" t="str">
        <f>VLOOKUP(A930,'Updated Medical examination'!A929:J3264,5,0)</f>
        <v>Normal</v>
      </c>
      <c r="L930" s="54">
        <v>30275</v>
      </c>
      <c r="M930" s="59">
        <v>11773.06</v>
      </c>
      <c r="N930" s="55" t="s">
        <v>12</v>
      </c>
      <c r="O930" s="55" t="s">
        <v>12</v>
      </c>
      <c r="P930" s="55" t="s">
        <v>535</v>
      </c>
      <c r="Q930" s="55">
        <v>40</v>
      </c>
    </row>
    <row r="931" spans="1:17" ht="16.5" thickBot="1" x14ac:dyDescent="0.3">
      <c r="A931" s="58" t="s">
        <v>1441</v>
      </c>
      <c r="B931" s="47" t="s">
        <v>4001</v>
      </c>
      <c r="C931" s="47">
        <f>VLOOKUP(A931,'Updated Medical examination'!A930:J3265,2,FALSE)</f>
        <v>32.11</v>
      </c>
      <c r="D931" s="47">
        <f>VLOOKUP(A931,'Updated Medical examination'!A930:J3265,4,0)</f>
        <v>4.75</v>
      </c>
      <c r="E931" s="47" t="str">
        <f>VLOOKUP(A931,'Updated Medical examination'!A930:J3265,6,0)</f>
        <v>Yes</v>
      </c>
      <c r="F931" s="47" t="str">
        <f>VLOOKUP(A931,'Updated Medical examination'!A930:J3265,7,0)</f>
        <v>No</v>
      </c>
      <c r="G931" s="47" t="str">
        <f>VLOOKUP(A931,'Updated Medical examination'!A930:J3265,8,0)</f>
        <v>No</v>
      </c>
      <c r="H931" s="47">
        <f>VLOOKUP(A931,'Updated Medical examination'!A930:J3265,9,0)</f>
        <v>2</v>
      </c>
      <c r="I931" s="47" t="str">
        <f>VLOOKUP(A931,'Updated Medical examination'!A930:J3265,10,0)</f>
        <v>No</v>
      </c>
      <c r="J931" s="47" t="str">
        <f>VLOOKUP(A931,'Updated Medical examination'!A930:J3265,3,0)</f>
        <v>Obesity</v>
      </c>
      <c r="K931" s="47" t="str">
        <f>VLOOKUP(A931,'Updated Medical examination'!A930:J3265,5,0)</f>
        <v>Normal</v>
      </c>
      <c r="L931" s="54">
        <v>24313</v>
      </c>
      <c r="M931" s="59">
        <v>11763</v>
      </c>
      <c r="N931" s="55" t="s">
        <v>12</v>
      </c>
      <c r="O931" s="55" t="s">
        <v>12</v>
      </c>
      <c r="P931" s="55" t="s">
        <v>168</v>
      </c>
      <c r="Q931" s="55">
        <v>56</v>
      </c>
    </row>
    <row r="932" spans="1:17" ht="16.5" thickBot="1" x14ac:dyDescent="0.3">
      <c r="A932" s="58" t="s">
        <v>1440</v>
      </c>
      <c r="B932" s="47" t="s">
        <v>3624</v>
      </c>
      <c r="C932" s="47">
        <f>VLOOKUP(A932,'Updated Medical examination'!A931:J3266,2,FALSE)</f>
        <v>34.479999999999997</v>
      </c>
      <c r="D932" s="47">
        <f>VLOOKUP(A932,'Updated Medical examination'!A931:J3266,4,0)</f>
        <v>6.31</v>
      </c>
      <c r="E932" s="47" t="str">
        <f>VLOOKUP(A932,'Updated Medical examination'!A931:J3266,6,0)</f>
        <v>No</v>
      </c>
      <c r="F932" s="47" t="str">
        <f>VLOOKUP(A932,'Updated Medical examination'!A931:J3266,7,0)</f>
        <v>No</v>
      </c>
      <c r="G932" s="47" t="str">
        <f>VLOOKUP(A932,'Updated Medical examination'!A931:J3266,8,0)</f>
        <v>Yes</v>
      </c>
      <c r="H932" s="47">
        <f>VLOOKUP(A932,'Updated Medical examination'!A931:J3266,9,0)</f>
        <v>1</v>
      </c>
      <c r="I932" s="47" t="str">
        <f>VLOOKUP(A932,'Updated Medical examination'!A931:J3266,10,0)</f>
        <v>No</v>
      </c>
      <c r="J932" s="47" t="str">
        <f>VLOOKUP(A932,'Updated Medical examination'!A931:J3266,3,0)</f>
        <v>Obesity</v>
      </c>
      <c r="K932" s="47" t="str">
        <f>VLOOKUP(A932,'Updated Medical examination'!A931:J3266,5,0)</f>
        <v>Prediabetes</v>
      </c>
      <c r="L932" s="54">
        <v>29165</v>
      </c>
      <c r="M932" s="59">
        <v>11752.68</v>
      </c>
      <c r="N932" s="55" t="s">
        <v>12</v>
      </c>
      <c r="O932" s="55" t="s">
        <v>16</v>
      </c>
      <c r="P932" s="55" t="s">
        <v>535</v>
      </c>
      <c r="Q932" s="55">
        <v>43</v>
      </c>
    </row>
    <row r="933" spans="1:17" ht="16.5" thickBot="1" x14ac:dyDescent="0.3">
      <c r="A933" s="58" t="s">
        <v>1439</v>
      </c>
      <c r="B933" s="47" t="s">
        <v>2735</v>
      </c>
      <c r="C933" s="47">
        <f>VLOOKUP(A933,'Updated Medical examination'!A932:J3267,2,FALSE)</f>
        <v>34.39</v>
      </c>
      <c r="D933" s="47">
        <f>VLOOKUP(A933,'Updated Medical examination'!A932:J3267,4,0)</f>
        <v>6.28</v>
      </c>
      <c r="E933" s="47" t="str">
        <f>VLOOKUP(A933,'Updated Medical examination'!A932:J3267,6,0)</f>
        <v>Yes</v>
      </c>
      <c r="F933" s="47" t="str">
        <f>VLOOKUP(A933,'Updated Medical examination'!A932:J3267,7,0)</f>
        <v>No</v>
      </c>
      <c r="G933" s="47" t="str">
        <f>VLOOKUP(A933,'Updated Medical examination'!A932:J3267,8,0)</f>
        <v>No</v>
      </c>
      <c r="H933" s="47">
        <f>VLOOKUP(A933,'Updated Medical examination'!A932:J3267,9,0)</f>
        <v>1</v>
      </c>
      <c r="I933" s="47" t="str">
        <f>VLOOKUP(A933,'Updated Medical examination'!A932:J3267,10,0)</f>
        <v>No</v>
      </c>
      <c r="J933" s="47" t="str">
        <f>VLOOKUP(A933,'Updated Medical examination'!A932:J3267,3,0)</f>
        <v>Obesity</v>
      </c>
      <c r="K933" s="47" t="str">
        <f>VLOOKUP(A933,'Updated Medical examination'!A932:J3267,5,0)</f>
        <v>Prediabetes</v>
      </c>
      <c r="L933" s="54">
        <v>23713</v>
      </c>
      <c r="M933" s="59">
        <v>11743.93</v>
      </c>
      <c r="N933" s="55" t="s">
        <v>12</v>
      </c>
      <c r="O933" s="55" t="s">
        <v>16</v>
      </c>
      <c r="P933" s="55" t="s">
        <v>23</v>
      </c>
      <c r="Q933" s="55">
        <v>58</v>
      </c>
    </row>
    <row r="934" spans="1:17" ht="16.5" thickBot="1" x14ac:dyDescent="0.3">
      <c r="A934" s="58" t="s">
        <v>1438</v>
      </c>
      <c r="B934" s="47" t="s">
        <v>4005</v>
      </c>
      <c r="C934" s="47">
        <f>VLOOKUP(A934,'Updated Medical examination'!A933:J3268,2,FALSE)</f>
        <v>26.4</v>
      </c>
      <c r="D934" s="47">
        <f>VLOOKUP(A934,'Updated Medical examination'!A933:J3268,4,0)</f>
        <v>9.2899999999999991</v>
      </c>
      <c r="E934" s="47" t="str">
        <f>VLOOKUP(A934,'Updated Medical examination'!A933:J3268,6,0)</f>
        <v>Yes</v>
      </c>
      <c r="F934" s="47" t="str">
        <f>VLOOKUP(A934,'Updated Medical examination'!A933:J3268,7,0)</f>
        <v>No</v>
      </c>
      <c r="G934" s="47" t="str">
        <f>VLOOKUP(A934,'Updated Medical examination'!A933:J3268,8,0)</f>
        <v>Yes</v>
      </c>
      <c r="H934" s="47">
        <f>VLOOKUP(A934,'Updated Medical examination'!A933:J3268,9,0)</f>
        <v>1</v>
      </c>
      <c r="I934" s="47" t="str">
        <f>VLOOKUP(A934,'Updated Medical examination'!A933:J3268,10,0)</f>
        <v>No</v>
      </c>
      <c r="J934" s="47" t="str">
        <f>VLOOKUP(A934,'Updated Medical examination'!A933:J3268,3,0)</f>
        <v>Over Weight</v>
      </c>
      <c r="K934" s="47" t="str">
        <f>VLOOKUP(A934,'Updated Medical examination'!A933:J3268,5,0)</f>
        <v>Above Diabetes</v>
      </c>
      <c r="L934" s="54">
        <v>23171</v>
      </c>
      <c r="M934" s="59">
        <v>11743.3</v>
      </c>
      <c r="N934" s="55" t="s">
        <v>12</v>
      </c>
      <c r="O934" s="55" t="s">
        <v>12</v>
      </c>
      <c r="P934" s="55" t="s">
        <v>13</v>
      </c>
      <c r="Q934" s="55">
        <v>59</v>
      </c>
    </row>
    <row r="935" spans="1:17" ht="16.5" thickBot="1" x14ac:dyDescent="0.3">
      <c r="A935" s="58" t="s">
        <v>1437</v>
      </c>
      <c r="B935" s="47" t="s">
        <v>4006</v>
      </c>
      <c r="C935" s="47">
        <f>VLOOKUP(A935,'Updated Medical examination'!A934:J3269,2,FALSE)</f>
        <v>28.1</v>
      </c>
      <c r="D935" s="47">
        <f>VLOOKUP(A935,'Updated Medical examination'!A934:J3269,4,0)</f>
        <v>5.79</v>
      </c>
      <c r="E935" s="47" t="str">
        <f>VLOOKUP(A935,'Updated Medical examination'!A934:J3269,6,0)</f>
        <v>Yes</v>
      </c>
      <c r="F935" s="47" t="str">
        <f>VLOOKUP(A935,'Updated Medical examination'!A934:J3269,7,0)</f>
        <v>No</v>
      </c>
      <c r="G935" s="47" t="str">
        <f>VLOOKUP(A935,'Updated Medical examination'!A934:J3269,8,0)</f>
        <v>Yes</v>
      </c>
      <c r="H935" s="47">
        <f>VLOOKUP(A935,'Updated Medical examination'!A934:J3269,9,0)</f>
        <v>1</v>
      </c>
      <c r="I935" s="47" t="str">
        <f>VLOOKUP(A935,'Updated Medical examination'!A934:J3269,10,0)</f>
        <v>No</v>
      </c>
      <c r="J935" s="47" t="str">
        <f>VLOOKUP(A935,'Updated Medical examination'!A934:J3269,3,0)</f>
        <v>Over Weight</v>
      </c>
      <c r="K935" s="47" t="str">
        <f>VLOOKUP(A935,'Updated Medical examination'!A934:J3269,5,0)</f>
        <v>Prediabetes</v>
      </c>
      <c r="L935" s="54">
        <v>25519</v>
      </c>
      <c r="M935" s="59">
        <v>11741.73</v>
      </c>
      <c r="N935" s="55" t="s">
        <v>12</v>
      </c>
      <c r="O935" s="55" t="s">
        <v>16</v>
      </c>
      <c r="P935" s="55" t="s">
        <v>42</v>
      </c>
      <c r="Q935" s="55">
        <v>53</v>
      </c>
    </row>
    <row r="936" spans="1:17" ht="16.5" thickBot="1" x14ac:dyDescent="0.3">
      <c r="A936" s="58" t="s">
        <v>1436</v>
      </c>
      <c r="B936" s="47" t="s">
        <v>4008</v>
      </c>
      <c r="C936" s="47">
        <f>VLOOKUP(A936,'Updated Medical examination'!A935:J3270,2,FALSE)</f>
        <v>27</v>
      </c>
      <c r="D936" s="47">
        <f>VLOOKUP(A936,'Updated Medical examination'!A935:J3270,4,0)</f>
        <v>4.54</v>
      </c>
      <c r="E936" s="47" t="str">
        <f>VLOOKUP(A936,'Updated Medical examination'!A935:J3270,6,0)</f>
        <v>Yes</v>
      </c>
      <c r="F936" s="47" t="str">
        <f>VLOOKUP(A936,'Updated Medical examination'!A935:J3270,7,0)</f>
        <v>No</v>
      </c>
      <c r="G936" s="47" t="str">
        <f>VLOOKUP(A936,'Updated Medical examination'!A935:J3270,8,0)</f>
        <v>No</v>
      </c>
      <c r="H936" s="47">
        <f>VLOOKUP(A936,'Updated Medical examination'!A935:J3270,9,0)</f>
        <v>1</v>
      </c>
      <c r="I936" s="47" t="str">
        <f>VLOOKUP(A936,'Updated Medical examination'!A935:J3270,10,0)</f>
        <v>No</v>
      </c>
      <c r="J936" s="47" t="str">
        <f>VLOOKUP(A936,'Updated Medical examination'!A935:J3270,3,0)</f>
        <v>Over Weight</v>
      </c>
      <c r="K936" s="47" t="str">
        <f>VLOOKUP(A936,'Updated Medical examination'!A935:J3270,5,0)</f>
        <v>Normal</v>
      </c>
      <c r="L936" s="54">
        <v>32391</v>
      </c>
      <c r="M936" s="59">
        <v>11737.85</v>
      </c>
      <c r="N936" s="55" t="s">
        <v>12</v>
      </c>
      <c r="O936" s="55" t="s">
        <v>16</v>
      </c>
      <c r="P936" s="55" t="s">
        <v>42</v>
      </c>
      <c r="Q936" s="55">
        <v>34</v>
      </c>
    </row>
    <row r="937" spans="1:17" ht="16.5" thickBot="1" x14ac:dyDescent="0.3">
      <c r="A937" s="58" t="s">
        <v>1435</v>
      </c>
      <c r="B937" s="47" t="s">
        <v>2517</v>
      </c>
      <c r="C937" s="47">
        <f>VLOOKUP(A937,'Updated Medical examination'!A936:J3271,2,FALSE)</f>
        <v>28.594999999999999</v>
      </c>
      <c r="D937" s="47">
        <f>VLOOKUP(A937,'Updated Medical examination'!A936:J3271,4,0)</f>
        <v>4.68</v>
      </c>
      <c r="E937" s="47" t="str">
        <f>VLOOKUP(A937,'Updated Medical examination'!A936:J3271,6,0)</f>
        <v>Yes</v>
      </c>
      <c r="F937" s="47" t="str">
        <f>VLOOKUP(A937,'Updated Medical examination'!A936:J3271,7,0)</f>
        <v>No</v>
      </c>
      <c r="G937" s="47" t="str">
        <f>VLOOKUP(A937,'Updated Medical examination'!A936:J3271,8,0)</f>
        <v>No</v>
      </c>
      <c r="H937" s="47">
        <f>VLOOKUP(A937,'Updated Medical examination'!A936:J3271,9,0)</f>
        <v>1</v>
      </c>
      <c r="I937" s="47" t="str">
        <f>VLOOKUP(A937,'Updated Medical examination'!A936:J3271,10,0)</f>
        <v>No</v>
      </c>
      <c r="J937" s="47" t="str">
        <f>VLOOKUP(A937,'Updated Medical examination'!A936:J3271,3,0)</f>
        <v>Over Weight</v>
      </c>
      <c r="K937" s="47" t="str">
        <f>VLOOKUP(A937,'Updated Medical examination'!A936:J3271,5,0)</f>
        <v>Normal</v>
      </c>
      <c r="L937" s="54">
        <v>23690</v>
      </c>
      <c r="M937" s="59">
        <v>11735.88</v>
      </c>
      <c r="N937" s="55" t="s">
        <v>12</v>
      </c>
      <c r="O937" s="55" t="s">
        <v>16</v>
      </c>
      <c r="P937" s="55" t="s">
        <v>23</v>
      </c>
      <c r="Q937" s="55">
        <v>58</v>
      </c>
    </row>
    <row r="938" spans="1:17" ht="16.5" thickBot="1" x14ac:dyDescent="0.3">
      <c r="A938" s="58" t="s">
        <v>1434</v>
      </c>
      <c r="B938" s="47" t="s">
        <v>4010</v>
      </c>
      <c r="C938" s="47">
        <f>VLOOKUP(A938,'Updated Medical examination'!A937:J3272,2,FALSE)</f>
        <v>36.799999999999997</v>
      </c>
      <c r="D938" s="47">
        <f>VLOOKUP(A938,'Updated Medical examination'!A937:J3272,4,0)</f>
        <v>5.88</v>
      </c>
      <c r="E938" s="47" t="str">
        <f>VLOOKUP(A938,'Updated Medical examination'!A937:J3272,6,0)</f>
        <v>No</v>
      </c>
      <c r="F938" s="47" t="str">
        <f>VLOOKUP(A938,'Updated Medical examination'!A937:J3272,7,0)</f>
        <v>No</v>
      </c>
      <c r="G938" s="47" t="str">
        <f>VLOOKUP(A938,'Updated Medical examination'!A937:J3272,8,0)</f>
        <v>No</v>
      </c>
      <c r="H938" s="47">
        <f>VLOOKUP(A938,'Updated Medical examination'!A937:J3272,9,0)</f>
        <v>1</v>
      </c>
      <c r="I938" s="47" t="str">
        <f>VLOOKUP(A938,'Updated Medical examination'!A937:J3272,10,0)</f>
        <v>No</v>
      </c>
      <c r="J938" s="47" t="str">
        <f>VLOOKUP(A938,'Updated Medical examination'!A937:J3272,3,0)</f>
        <v>Obesity</v>
      </c>
      <c r="K938" s="47" t="str">
        <f>VLOOKUP(A938,'Updated Medical examination'!A937:J3272,5,0)</f>
        <v>Prediabetes</v>
      </c>
      <c r="L938" s="54">
        <v>31012</v>
      </c>
      <c r="M938" s="59">
        <v>11730.82</v>
      </c>
      <c r="N938" s="55" t="s">
        <v>12</v>
      </c>
      <c r="O938" s="55" t="s">
        <v>12</v>
      </c>
      <c r="P938" s="55" t="s">
        <v>535</v>
      </c>
      <c r="Q938" s="55">
        <v>38</v>
      </c>
    </row>
    <row r="939" spans="1:17" ht="16.5" thickBot="1" x14ac:dyDescent="0.3">
      <c r="A939" s="58" t="s">
        <v>1433</v>
      </c>
      <c r="B939" s="47" t="s">
        <v>4012</v>
      </c>
      <c r="C939" s="47">
        <f>VLOOKUP(A939,'Updated Medical examination'!A938:J3273,2,FALSE)</f>
        <v>23.75</v>
      </c>
      <c r="D939" s="47">
        <f>VLOOKUP(A939,'Updated Medical examination'!A938:J3273,4,0)</f>
        <v>5.42</v>
      </c>
      <c r="E939" s="47" t="str">
        <f>VLOOKUP(A939,'Updated Medical examination'!A938:J3273,6,0)</f>
        <v>Yes</v>
      </c>
      <c r="F939" s="47" t="str">
        <f>VLOOKUP(A939,'Updated Medical examination'!A938:J3273,7,0)</f>
        <v>No</v>
      </c>
      <c r="G939" s="47" t="str">
        <f>VLOOKUP(A939,'Updated Medical examination'!A938:J3273,8,0)</f>
        <v>Yes</v>
      </c>
      <c r="H939" s="47">
        <f>VLOOKUP(A939,'Updated Medical examination'!A938:J3273,9,0)</f>
        <v>1</v>
      </c>
      <c r="I939" s="47" t="str">
        <f>VLOOKUP(A939,'Updated Medical examination'!A938:J3273,10,0)</f>
        <v>No</v>
      </c>
      <c r="J939" s="47" t="str">
        <f>VLOOKUP(A939,'Updated Medical examination'!A938:J3273,3,0)</f>
        <v>Healthy Weight</v>
      </c>
      <c r="K939" s="47" t="str">
        <f>VLOOKUP(A939,'Updated Medical examination'!A938:J3273,5,0)</f>
        <v>Normal</v>
      </c>
      <c r="L939" s="54">
        <v>25488</v>
      </c>
      <c r="M939" s="59">
        <v>11729.68</v>
      </c>
      <c r="N939" s="55" t="s">
        <v>12</v>
      </c>
      <c r="O939" s="55" t="s">
        <v>16</v>
      </c>
      <c r="P939" s="55" t="s">
        <v>247</v>
      </c>
      <c r="Q939" s="55">
        <v>53</v>
      </c>
    </row>
    <row r="940" spans="1:17" ht="16.5" thickBot="1" x14ac:dyDescent="0.3">
      <c r="A940" s="58" t="s">
        <v>1432</v>
      </c>
      <c r="B940" s="47" t="s">
        <v>4014</v>
      </c>
      <c r="C940" s="47">
        <f>VLOOKUP(A940,'Updated Medical examination'!A939:J3274,2,FALSE)</f>
        <v>35.619999999999997</v>
      </c>
      <c r="D940" s="47">
        <f>VLOOKUP(A940,'Updated Medical examination'!A939:J3274,4,0)</f>
        <v>4.16</v>
      </c>
      <c r="E940" s="47" t="str">
        <f>VLOOKUP(A940,'Updated Medical examination'!A939:J3274,6,0)</f>
        <v>No</v>
      </c>
      <c r="F940" s="47" t="str">
        <f>VLOOKUP(A940,'Updated Medical examination'!A939:J3274,7,0)</f>
        <v>No</v>
      </c>
      <c r="G940" s="47" t="str">
        <f>VLOOKUP(A940,'Updated Medical examination'!A939:J3274,8,0)</f>
        <v>No</v>
      </c>
      <c r="H940" s="47">
        <f>VLOOKUP(A940,'Updated Medical examination'!A939:J3274,9,0)</f>
        <v>0</v>
      </c>
      <c r="I940" s="47" t="str">
        <f>VLOOKUP(A940,'Updated Medical examination'!A939:J3274,10,0)</f>
        <v>No</v>
      </c>
      <c r="J940" s="47" t="str">
        <f>VLOOKUP(A940,'Updated Medical examination'!A939:J3274,3,0)</f>
        <v>Obesity</v>
      </c>
      <c r="K940" s="47" t="str">
        <f>VLOOKUP(A940,'Updated Medical examination'!A939:J3274,5,0)</f>
        <v>Normal</v>
      </c>
      <c r="L940" s="54">
        <v>30245</v>
      </c>
      <c r="M940" s="59">
        <v>11712.97</v>
      </c>
      <c r="N940" s="55" t="s">
        <v>12</v>
      </c>
      <c r="O940" s="55" t="s">
        <v>11</v>
      </c>
      <c r="P940" s="55" t="s">
        <v>300</v>
      </c>
      <c r="Q940" s="55">
        <v>40</v>
      </c>
    </row>
    <row r="941" spans="1:17" ht="16.5" thickBot="1" x14ac:dyDescent="0.3">
      <c r="A941" s="58" t="s">
        <v>1431</v>
      </c>
      <c r="B941" s="47" t="s">
        <v>3129</v>
      </c>
      <c r="C941" s="47">
        <f>VLOOKUP(A941,'Updated Medical examination'!A940:J3275,2,FALSE)</f>
        <v>30.69</v>
      </c>
      <c r="D941" s="47">
        <f>VLOOKUP(A941,'Updated Medical examination'!A940:J3275,4,0)</f>
        <v>7.05</v>
      </c>
      <c r="E941" s="47" t="str">
        <f>VLOOKUP(A941,'Updated Medical examination'!A940:J3275,6,0)</f>
        <v>Yes</v>
      </c>
      <c r="F941" s="47" t="str">
        <f>VLOOKUP(A941,'Updated Medical examination'!A940:J3275,7,0)</f>
        <v>No</v>
      </c>
      <c r="G941" s="47" t="str">
        <f>VLOOKUP(A941,'Updated Medical examination'!A940:J3275,8,0)</f>
        <v>No</v>
      </c>
      <c r="H941" s="47">
        <f>VLOOKUP(A941,'Updated Medical examination'!A940:J3275,9,0)</f>
        <v>2</v>
      </c>
      <c r="I941" s="47" t="str">
        <f>VLOOKUP(A941,'Updated Medical examination'!A940:J3275,10,0)</f>
        <v>No</v>
      </c>
      <c r="J941" s="47" t="str">
        <f>VLOOKUP(A941,'Updated Medical examination'!A940:J3275,3,0)</f>
        <v>Obesity</v>
      </c>
      <c r="K941" s="47" t="str">
        <f>VLOOKUP(A941,'Updated Medical examination'!A940:J3275,5,0)</f>
        <v>Above Diabetes</v>
      </c>
      <c r="L941" s="54">
        <v>25903</v>
      </c>
      <c r="M941" s="59">
        <v>11696.52</v>
      </c>
      <c r="N941" s="55" t="s">
        <v>12</v>
      </c>
      <c r="O941" s="55" t="s">
        <v>16</v>
      </c>
      <c r="P941" s="55" t="s">
        <v>300</v>
      </c>
      <c r="Q941" s="55">
        <v>52</v>
      </c>
    </row>
    <row r="942" spans="1:17" ht="16.5" thickBot="1" x14ac:dyDescent="0.3">
      <c r="A942" s="58" t="s">
        <v>1430</v>
      </c>
      <c r="B942" s="47" t="s">
        <v>4017</v>
      </c>
      <c r="C942" s="47">
        <f>VLOOKUP(A942,'Updated Medical examination'!A941:J3276,2,FALSE)</f>
        <v>35.799999999999997</v>
      </c>
      <c r="D942" s="47">
        <f>VLOOKUP(A942,'Updated Medical examination'!A941:J3276,4,0)</f>
        <v>5.63</v>
      </c>
      <c r="E942" s="47" t="str">
        <f>VLOOKUP(A942,'Updated Medical examination'!A941:J3276,6,0)</f>
        <v>Yes</v>
      </c>
      <c r="F942" s="47" t="str">
        <f>VLOOKUP(A942,'Updated Medical examination'!A941:J3276,7,0)</f>
        <v>No</v>
      </c>
      <c r="G942" s="47" t="str">
        <f>VLOOKUP(A942,'Updated Medical examination'!A941:J3276,8,0)</f>
        <v>No</v>
      </c>
      <c r="H942" s="47">
        <f>VLOOKUP(A942,'Updated Medical examination'!A941:J3276,9,0)</f>
        <v>2</v>
      </c>
      <c r="I942" s="47" t="str">
        <f>VLOOKUP(A942,'Updated Medical examination'!A941:J3276,10,0)</f>
        <v>No</v>
      </c>
      <c r="J942" s="47" t="str">
        <f>VLOOKUP(A942,'Updated Medical examination'!A941:J3276,3,0)</f>
        <v>Obesity</v>
      </c>
      <c r="K942" s="47" t="str">
        <f>VLOOKUP(A942,'Updated Medical examination'!A941:J3276,5,0)</f>
        <v>Normal</v>
      </c>
      <c r="L942" s="54">
        <v>24420</v>
      </c>
      <c r="M942" s="59">
        <v>11674.13</v>
      </c>
      <c r="N942" s="55" t="s">
        <v>12</v>
      </c>
      <c r="O942" s="55" t="s">
        <v>16</v>
      </c>
      <c r="P942" s="55" t="s">
        <v>42</v>
      </c>
      <c r="Q942" s="55">
        <v>56</v>
      </c>
    </row>
    <row r="943" spans="1:17" ht="16.5" thickBot="1" x14ac:dyDescent="0.3">
      <c r="A943" s="58" t="s">
        <v>1429</v>
      </c>
      <c r="B943" s="47" t="s">
        <v>4019</v>
      </c>
      <c r="C943" s="47">
        <f>VLOOKUP(A943,'Updated Medical examination'!A942:J3277,2,FALSE)</f>
        <v>28.785</v>
      </c>
      <c r="D943" s="47">
        <f>VLOOKUP(A943,'Updated Medical examination'!A942:J3277,4,0)</f>
        <v>4.24</v>
      </c>
      <c r="E943" s="47" t="str">
        <f>VLOOKUP(A943,'Updated Medical examination'!A942:J3277,6,0)</f>
        <v>Yes</v>
      </c>
      <c r="F943" s="47" t="str">
        <f>VLOOKUP(A943,'Updated Medical examination'!A942:J3277,7,0)</f>
        <v>No</v>
      </c>
      <c r="G943" s="47" t="str">
        <f>VLOOKUP(A943,'Updated Medical examination'!A942:J3277,8,0)</f>
        <v>No</v>
      </c>
      <c r="H943" s="47">
        <f>VLOOKUP(A943,'Updated Medical examination'!A942:J3277,9,0)</f>
        <v>2</v>
      </c>
      <c r="I943" s="47" t="str">
        <f>VLOOKUP(A943,'Updated Medical examination'!A942:J3277,10,0)</f>
        <v>No</v>
      </c>
      <c r="J943" s="47" t="str">
        <f>VLOOKUP(A943,'Updated Medical examination'!A942:J3277,3,0)</f>
        <v>Over Weight</v>
      </c>
      <c r="K943" s="47" t="str">
        <f>VLOOKUP(A943,'Updated Medical examination'!A942:J3277,5,0)</f>
        <v>Normal</v>
      </c>
      <c r="L943" s="54">
        <v>24342</v>
      </c>
      <c r="M943" s="59">
        <v>11658.38</v>
      </c>
      <c r="N943" s="55" t="s">
        <v>12</v>
      </c>
      <c r="O943" s="55" t="s">
        <v>12</v>
      </c>
      <c r="P943" s="55" t="s">
        <v>247</v>
      </c>
      <c r="Q943" s="55">
        <v>56</v>
      </c>
    </row>
    <row r="944" spans="1:17" ht="16.5" thickBot="1" x14ac:dyDescent="0.3">
      <c r="A944" s="58" t="s">
        <v>1428</v>
      </c>
      <c r="B944" s="47" t="s">
        <v>4021</v>
      </c>
      <c r="C944" s="47">
        <f>VLOOKUP(A944,'Updated Medical examination'!A943:J3278,2,FALSE)</f>
        <v>28.594999999999999</v>
      </c>
      <c r="D944" s="47">
        <f>VLOOKUP(A944,'Updated Medical examination'!A943:J3278,4,0)</f>
        <v>4.96</v>
      </c>
      <c r="E944" s="47" t="str">
        <f>VLOOKUP(A944,'Updated Medical examination'!A943:J3278,6,0)</f>
        <v>Yes</v>
      </c>
      <c r="F944" s="47" t="str">
        <f>VLOOKUP(A944,'Updated Medical examination'!A943:J3278,7,0)</f>
        <v>No</v>
      </c>
      <c r="G944" s="47" t="str">
        <f>VLOOKUP(A944,'Updated Medical examination'!A943:J3278,8,0)</f>
        <v>No</v>
      </c>
      <c r="H944" s="47">
        <f>VLOOKUP(A944,'Updated Medical examination'!A943:J3278,9,0)</f>
        <v>2</v>
      </c>
      <c r="I944" s="47" t="str">
        <f>VLOOKUP(A944,'Updated Medical examination'!A943:J3278,10,0)</f>
        <v>No</v>
      </c>
      <c r="J944" s="47" t="str">
        <f>VLOOKUP(A944,'Updated Medical examination'!A943:J3278,3,0)</f>
        <v>Over Weight</v>
      </c>
      <c r="K944" s="47" t="str">
        <f>VLOOKUP(A944,'Updated Medical examination'!A943:J3278,5,0)</f>
        <v>Normal</v>
      </c>
      <c r="L944" s="54">
        <v>24294</v>
      </c>
      <c r="M944" s="59">
        <v>11658.12</v>
      </c>
      <c r="N944" s="55" t="s">
        <v>12</v>
      </c>
      <c r="O944" s="55" t="s">
        <v>16</v>
      </c>
      <c r="P944" s="55" t="s">
        <v>247</v>
      </c>
      <c r="Q944" s="55">
        <v>56</v>
      </c>
    </row>
    <row r="945" spans="1:17" ht="16.5" thickBot="1" x14ac:dyDescent="0.3">
      <c r="A945" s="58" t="s">
        <v>1427</v>
      </c>
      <c r="B945" s="47" t="s">
        <v>4022</v>
      </c>
      <c r="C945" s="47">
        <f>VLOOKUP(A945,'Updated Medical examination'!A944:J3279,2,FALSE)</f>
        <v>48.75</v>
      </c>
      <c r="D945" s="47">
        <f>VLOOKUP(A945,'Updated Medical examination'!A944:J3279,4,0)</f>
        <v>4.34</v>
      </c>
      <c r="E945" s="47" t="str">
        <f>VLOOKUP(A945,'Updated Medical examination'!A944:J3279,6,0)</f>
        <v>No</v>
      </c>
      <c r="F945" s="47" t="str">
        <f>VLOOKUP(A945,'Updated Medical examination'!A944:J3279,7,0)</f>
        <v>No</v>
      </c>
      <c r="G945" s="47" t="str">
        <f>VLOOKUP(A945,'Updated Medical examination'!A944:J3279,8,0)</f>
        <v>No</v>
      </c>
      <c r="H945" s="47">
        <f>VLOOKUP(A945,'Updated Medical examination'!A944:J3279,9,0)</f>
        <v>0</v>
      </c>
      <c r="I945" s="47" t="str">
        <f>VLOOKUP(A945,'Updated Medical examination'!A944:J3279,10,0)</f>
        <v>No</v>
      </c>
      <c r="J945" s="47" t="str">
        <f>VLOOKUP(A945,'Updated Medical examination'!A944:J3279,3,0)</f>
        <v>Obesity</v>
      </c>
      <c r="K945" s="47" t="str">
        <f>VLOOKUP(A945,'Updated Medical examination'!A944:J3279,5,0)</f>
        <v>Normal</v>
      </c>
      <c r="L945" s="54">
        <v>34535</v>
      </c>
      <c r="M945" s="59">
        <v>11657.81</v>
      </c>
      <c r="N945" s="55" t="s">
        <v>12</v>
      </c>
      <c r="O945" s="55" t="s">
        <v>11</v>
      </c>
      <c r="P945" s="55" t="s">
        <v>249</v>
      </c>
      <c r="Q945" s="55">
        <v>28</v>
      </c>
    </row>
    <row r="946" spans="1:17" ht="16.5" thickBot="1" x14ac:dyDescent="0.3">
      <c r="A946" s="58" t="s">
        <v>1426</v>
      </c>
      <c r="B946" s="47" t="s">
        <v>2571</v>
      </c>
      <c r="C946" s="47">
        <f>VLOOKUP(A946,'Updated Medical examination'!A945:J3280,2,FALSE)</f>
        <v>28.31</v>
      </c>
      <c r="D946" s="47">
        <f>VLOOKUP(A946,'Updated Medical examination'!A945:J3280,4,0)</f>
        <v>5.43</v>
      </c>
      <c r="E946" s="47" t="str">
        <f>VLOOKUP(A946,'Updated Medical examination'!A945:J3280,6,0)</f>
        <v>Yes</v>
      </c>
      <c r="F946" s="47" t="str">
        <f>VLOOKUP(A946,'Updated Medical examination'!A945:J3280,7,0)</f>
        <v>No</v>
      </c>
      <c r="G946" s="47" t="str">
        <f>VLOOKUP(A946,'Updated Medical examination'!A945:J3280,8,0)</f>
        <v>No</v>
      </c>
      <c r="H946" s="47">
        <f>VLOOKUP(A946,'Updated Medical examination'!A945:J3280,9,0)</f>
        <v>2</v>
      </c>
      <c r="I946" s="47" t="str">
        <f>VLOOKUP(A946,'Updated Medical examination'!A945:J3280,10,0)</f>
        <v>No</v>
      </c>
      <c r="J946" s="47" t="str">
        <f>VLOOKUP(A946,'Updated Medical examination'!A945:J3280,3,0)</f>
        <v>Over Weight</v>
      </c>
      <c r="K946" s="47" t="str">
        <f>VLOOKUP(A946,'Updated Medical examination'!A945:J3280,5,0)</f>
        <v>Normal</v>
      </c>
      <c r="L946" s="54">
        <v>24384</v>
      </c>
      <c r="M946" s="59">
        <v>11657.72</v>
      </c>
      <c r="N946" s="55" t="s">
        <v>12</v>
      </c>
      <c r="O946" s="55" t="s">
        <v>11</v>
      </c>
      <c r="P946" s="55" t="s">
        <v>247</v>
      </c>
      <c r="Q946" s="55">
        <v>56</v>
      </c>
    </row>
    <row r="947" spans="1:17" ht="16.5" thickBot="1" x14ac:dyDescent="0.3">
      <c r="A947" s="58" t="s">
        <v>1425</v>
      </c>
      <c r="B947" s="47" t="s">
        <v>2439</v>
      </c>
      <c r="C947" s="47">
        <f>VLOOKUP(A947,'Updated Medical examination'!A946:J3281,2,FALSE)</f>
        <v>38.39</v>
      </c>
      <c r="D947" s="47">
        <f>VLOOKUP(A947,'Updated Medical examination'!A946:J3281,4,0)</f>
        <v>8.33</v>
      </c>
      <c r="E947" s="47" t="str">
        <f>VLOOKUP(A947,'Updated Medical examination'!A946:J3281,6,0)</f>
        <v>Yes</v>
      </c>
      <c r="F947" s="47" t="str">
        <f>VLOOKUP(A947,'Updated Medical examination'!A946:J3281,7,0)</f>
        <v>No</v>
      </c>
      <c r="G947" s="47" t="str">
        <f>VLOOKUP(A947,'Updated Medical examination'!A946:J3281,8,0)</f>
        <v>No</v>
      </c>
      <c r="H947" s="47">
        <f>VLOOKUP(A947,'Updated Medical examination'!A946:J3281,9,0)</f>
        <v>1</v>
      </c>
      <c r="I947" s="47" t="str">
        <f>VLOOKUP(A947,'Updated Medical examination'!A946:J3281,10,0)</f>
        <v>No</v>
      </c>
      <c r="J947" s="47" t="str">
        <f>VLOOKUP(A947,'Updated Medical examination'!A946:J3281,3,0)</f>
        <v>Obesity</v>
      </c>
      <c r="K947" s="47" t="str">
        <f>VLOOKUP(A947,'Updated Medical examination'!A946:J3281,5,0)</f>
        <v>Above Diabetes</v>
      </c>
      <c r="L947" s="54">
        <v>31610</v>
      </c>
      <c r="M947" s="59">
        <v>11625.11</v>
      </c>
      <c r="N947" s="55" t="s">
        <v>12</v>
      </c>
      <c r="O947" s="55" t="s">
        <v>12</v>
      </c>
      <c r="P947" s="55" t="s">
        <v>632</v>
      </c>
      <c r="Q947" s="55">
        <v>36</v>
      </c>
    </row>
    <row r="948" spans="1:17" ht="16.5" thickBot="1" x14ac:dyDescent="0.3">
      <c r="A948" s="58" t="s">
        <v>1424</v>
      </c>
      <c r="B948" s="47" t="s">
        <v>4025</v>
      </c>
      <c r="C948" s="47">
        <f>VLOOKUP(A948,'Updated Medical examination'!A947:J3282,2,FALSE)</f>
        <v>25.87</v>
      </c>
      <c r="D948" s="47">
        <f>VLOOKUP(A948,'Updated Medical examination'!A947:J3282,4,0)</f>
        <v>5.63</v>
      </c>
      <c r="E948" s="47" t="str">
        <f>VLOOKUP(A948,'Updated Medical examination'!A947:J3282,6,0)</f>
        <v>Yes</v>
      </c>
      <c r="F948" s="47" t="str">
        <f>VLOOKUP(A948,'Updated Medical examination'!A947:J3282,7,0)</f>
        <v>No</v>
      </c>
      <c r="G948" s="47" t="str">
        <f>VLOOKUP(A948,'Updated Medical examination'!A947:J3282,8,0)</f>
        <v>No</v>
      </c>
      <c r="H948" s="47">
        <f>VLOOKUP(A948,'Updated Medical examination'!A947:J3282,9,0)</f>
        <v>1</v>
      </c>
      <c r="I948" s="47" t="str">
        <f>VLOOKUP(A948,'Updated Medical examination'!A947:J3282,10,0)</f>
        <v>No</v>
      </c>
      <c r="J948" s="47" t="str">
        <f>VLOOKUP(A948,'Updated Medical examination'!A947:J3282,3,0)</f>
        <v>Over Weight</v>
      </c>
      <c r="K948" s="47" t="str">
        <f>VLOOKUP(A948,'Updated Medical examination'!A947:J3282,5,0)</f>
        <v>Normal</v>
      </c>
      <c r="L948" s="54">
        <v>23548</v>
      </c>
      <c r="M948" s="59">
        <v>11602.75</v>
      </c>
      <c r="N948" s="55" t="s">
        <v>12</v>
      </c>
      <c r="O948" s="55" t="s">
        <v>16</v>
      </c>
      <c r="P948" s="55" t="s">
        <v>516</v>
      </c>
      <c r="Q948" s="55">
        <v>58</v>
      </c>
    </row>
    <row r="949" spans="1:17" ht="16.5" thickBot="1" x14ac:dyDescent="0.3">
      <c r="A949" s="58" t="s">
        <v>1423</v>
      </c>
      <c r="B949" s="47" t="s">
        <v>2680</v>
      </c>
      <c r="C949" s="47">
        <f>VLOOKUP(A949,'Updated Medical examination'!A948:J3283,2,FALSE)</f>
        <v>43.7</v>
      </c>
      <c r="D949" s="47">
        <f>VLOOKUP(A949,'Updated Medical examination'!A948:J3283,4,0)</f>
        <v>7.23</v>
      </c>
      <c r="E949" s="47" t="str">
        <f>VLOOKUP(A949,'Updated Medical examination'!A948:J3283,6,0)</f>
        <v>No</v>
      </c>
      <c r="F949" s="47" t="str">
        <f>VLOOKUP(A949,'Updated Medical examination'!A948:J3283,7,0)</f>
        <v>No</v>
      </c>
      <c r="G949" s="47" t="str">
        <f>VLOOKUP(A949,'Updated Medical examination'!A948:J3283,8,0)</f>
        <v>No</v>
      </c>
      <c r="H949" s="47">
        <f>VLOOKUP(A949,'Updated Medical examination'!A948:J3283,9,0)</f>
        <v>0</v>
      </c>
      <c r="I949" s="47" t="str">
        <f>VLOOKUP(A949,'Updated Medical examination'!A948:J3283,10,0)</f>
        <v>No</v>
      </c>
      <c r="J949" s="47" t="str">
        <f>VLOOKUP(A949,'Updated Medical examination'!A948:J3283,3,0)</f>
        <v>Obesity</v>
      </c>
      <c r="K949" s="47" t="str">
        <f>VLOOKUP(A949,'Updated Medical examination'!A948:J3283,5,0)</f>
        <v>Above Diabetes</v>
      </c>
      <c r="L949" s="54">
        <v>24052</v>
      </c>
      <c r="M949" s="59">
        <v>11576.13</v>
      </c>
      <c r="N949" s="55" t="s">
        <v>12</v>
      </c>
      <c r="O949" s="55" t="s">
        <v>12</v>
      </c>
      <c r="P949" s="55" t="s">
        <v>42</v>
      </c>
      <c r="Q949" s="55">
        <v>57</v>
      </c>
    </row>
    <row r="950" spans="1:17" ht="16.5" thickBot="1" x14ac:dyDescent="0.3">
      <c r="A950" s="58" t="s">
        <v>1422</v>
      </c>
      <c r="B950" s="47" t="s">
        <v>2823</v>
      </c>
      <c r="C950" s="47">
        <f>VLOOKUP(A950,'Updated Medical examination'!A949:J3284,2,FALSE)</f>
        <v>40.945</v>
      </c>
      <c r="D950" s="47">
        <f>VLOOKUP(A950,'Updated Medical examination'!A949:J3284,4,0)</f>
        <v>10.57</v>
      </c>
      <c r="E950" s="47" t="str">
        <f>VLOOKUP(A950,'Updated Medical examination'!A949:J3284,6,0)</f>
        <v>No</v>
      </c>
      <c r="F950" s="47" t="str">
        <f>VLOOKUP(A950,'Updated Medical examination'!A949:J3284,7,0)</f>
        <v>No</v>
      </c>
      <c r="G950" s="47" t="str">
        <f>VLOOKUP(A950,'Updated Medical examination'!A949:J3284,8,0)</f>
        <v>No</v>
      </c>
      <c r="H950" s="47">
        <f>VLOOKUP(A950,'Updated Medical examination'!A949:J3284,9,0)</f>
        <v>0</v>
      </c>
      <c r="I950" s="47" t="str">
        <f>VLOOKUP(A950,'Updated Medical examination'!A949:J3284,10,0)</f>
        <v>No</v>
      </c>
      <c r="J950" s="47" t="str">
        <f>VLOOKUP(A950,'Updated Medical examination'!A949:J3284,3,0)</f>
        <v>Obesity</v>
      </c>
      <c r="K950" s="47" t="str">
        <f>VLOOKUP(A950,'Updated Medical examination'!A949:J3284,5,0)</f>
        <v>Above Diabetes</v>
      </c>
      <c r="L950" s="54">
        <v>24101</v>
      </c>
      <c r="M950" s="59">
        <v>11566.3</v>
      </c>
      <c r="N950" s="55" t="s">
        <v>12</v>
      </c>
      <c r="O950" s="55" t="s">
        <v>12</v>
      </c>
      <c r="P950" s="55" t="s">
        <v>168</v>
      </c>
      <c r="Q950" s="55">
        <v>57</v>
      </c>
    </row>
    <row r="951" spans="1:17" ht="16.5" thickBot="1" x14ac:dyDescent="0.3">
      <c r="A951" s="58" t="s">
        <v>1421</v>
      </c>
      <c r="B951" s="47" t="s">
        <v>3244</v>
      </c>
      <c r="C951" s="47">
        <f>VLOOKUP(A951,'Updated Medical examination'!A950:J3285,2,FALSE)</f>
        <v>27.94</v>
      </c>
      <c r="D951" s="47">
        <f>VLOOKUP(A951,'Updated Medical examination'!A950:J3285,4,0)</f>
        <v>7.92</v>
      </c>
      <c r="E951" s="47" t="str">
        <f>VLOOKUP(A951,'Updated Medical examination'!A950:J3285,6,0)</f>
        <v>No</v>
      </c>
      <c r="F951" s="47" t="str">
        <f>VLOOKUP(A951,'Updated Medical examination'!A950:J3285,7,0)</f>
        <v>No</v>
      </c>
      <c r="G951" s="47" t="str">
        <f>VLOOKUP(A951,'Updated Medical examination'!A950:J3285,8,0)</f>
        <v>No</v>
      </c>
      <c r="H951" s="47">
        <f>VLOOKUP(A951,'Updated Medical examination'!A950:J3285,9,0)</f>
        <v>0</v>
      </c>
      <c r="I951" s="47" t="str">
        <f>VLOOKUP(A951,'Updated Medical examination'!A950:J3285,10,0)</f>
        <v>No</v>
      </c>
      <c r="J951" s="47" t="str">
        <f>VLOOKUP(A951,'Updated Medical examination'!A950:J3285,3,0)</f>
        <v>Over Weight</v>
      </c>
      <c r="K951" s="47" t="str">
        <f>VLOOKUP(A951,'Updated Medical examination'!A950:J3285,5,0)</f>
        <v>Above Diabetes</v>
      </c>
      <c r="L951" s="54">
        <v>24042</v>
      </c>
      <c r="M951" s="59">
        <v>11554.22</v>
      </c>
      <c r="N951" s="55" t="s">
        <v>12</v>
      </c>
      <c r="O951" s="55" t="s">
        <v>16</v>
      </c>
      <c r="P951" s="55" t="s">
        <v>13</v>
      </c>
      <c r="Q951" s="55">
        <v>57</v>
      </c>
    </row>
    <row r="952" spans="1:17" ht="16.5" thickBot="1" x14ac:dyDescent="0.3">
      <c r="A952" s="58" t="s">
        <v>1420</v>
      </c>
      <c r="B952" s="47" t="s">
        <v>4030</v>
      </c>
      <c r="C952" s="47">
        <f>VLOOKUP(A952,'Updated Medical examination'!A951:J3286,2,FALSE)</f>
        <v>31.9</v>
      </c>
      <c r="D952" s="47">
        <f>VLOOKUP(A952,'Updated Medical examination'!A951:J3286,4,0)</f>
        <v>10.119999999999999</v>
      </c>
      <c r="E952" s="47" t="str">
        <f>VLOOKUP(A952,'Updated Medical examination'!A951:J3286,6,0)</f>
        <v>No</v>
      </c>
      <c r="F952" s="47" t="str">
        <f>VLOOKUP(A952,'Updated Medical examination'!A951:J3286,7,0)</f>
        <v>No</v>
      </c>
      <c r="G952" s="47" t="str">
        <f>VLOOKUP(A952,'Updated Medical examination'!A951:J3286,8,0)</f>
        <v>No</v>
      </c>
      <c r="H952" s="47">
        <f>VLOOKUP(A952,'Updated Medical examination'!A951:J3286,9,0)</f>
        <v>2</v>
      </c>
      <c r="I952" s="47" t="str">
        <f>VLOOKUP(A952,'Updated Medical examination'!A951:J3286,10,0)</f>
        <v>No</v>
      </c>
      <c r="J952" s="47" t="str">
        <f>VLOOKUP(A952,'Updated Medical examination'!A951:J3286,3,0)</f>
        <v>Obesity</v>
      </c>
      <c r="K952" s="47" t="str">
        <f>VLOOKUP(A952,'Updated Medical examination'!A951:J3286,5,0)</f>
        <v>Above Diabetes</v>
      </c>
      <c r="L952" s="54">
        <v>26868</v>
      </c>
      <c r="M952" s="59">
        <v>11552.9</v>
      </c>
      <c r="N952" s="55" t="s">
        <v>12</v>
      </c>
      <c r="O952" s="55" t="s">
        <v>11</v>
      </c>
      <c r="P952" s="55" t="s">
        <v>42</v>
      </c>
      <c r="Q952" s="55">
        <v>49</v>
      </c>
    </row>
    <row r="953" spans="1:17" ht="16.5" thickBot="1" x14ac:dyDescent="0.3">
      <c r="A953" s="58" t="s">
        <v>1419</v>
      </c>
      <c r="B953" s="47" t="s">
        <v>4031</v>
      </c>
      <c r="C953" s="47">
        <f>VLOOKUP(A953,'Updated Medical examination'!A952:J3287,2,FALSE)</f>
        <v>31.64</v>
      </c>
      <c r="D953" s="47">
        <f>VLOOKUP(A953,'Updated Medical examination'!A952:J3287,4,0)</f>
        <v>7.91</v>
      </c>
      <c r="E953" s="47" t="str">
        <f>VLOOKUP(A953,'Updated Medical examination'!A952:J3287,6,0)</f>
        <v>No</v>
      </c>
      <c r="F953" s="47" t="str">
        <f>VLOOKUP(A953,'Updated Medical examination'!A952:J3287,7,0)</f>
        <v>No</v>
      </c>
      <c r="G953" s="47" t="str">
        <f>VLOOKUP(A953,'Updated Medical examination'!A952:J3287,8,0)</f>
        <v>No</v>
      </c>
      <c r="H953" s="47">
        <f>VLOOKUP(A953,'Updated Medical examination'!A952:J3287,9,0)</f>
        <v>0</v>
      </c>
      <c r="I953" s="47" t="str">
        <f>VLOOKUP(A953,'Updated Medical examination'!A952:J3287,10,0)</f>
        <v>No</v>
      </c>
      <c r="J953" s="47" t="str">
        <f>VLOOKUP(A953,'Updated Medical examination'!A952:J3287,3,0)</f>
        <v>Obesity</v>
      </c>
      <c r="K953" s="47" t="str">
        <f>VLOOKUP(A953,'Updated Medical examination'!A952:J3287,5,0)</f>
        <v>Above Diabetes</v>
      </c>
      <c r="L953" s="54">
        <v>26268</v>
      </c>
      <c r="M953" s="59">
        <v>11540.25</v>
      </c>
      <c r="N953" s="55" t="s">
        <v>12</v>
      </c>
      <c r="O953" s="55" t="s">
        <v>16</v>
      </c>
      <c r="P953" s="55" t="s">
        <v>23</v>
      </c>
      <c r="Q953" s="55">
        <v>51</v>
      </c>
    </row>
    <row r="954" spans="1:17" ht="16.5" thickBot="1" x14ac:dyDescent="0.3">
      <c r="A954" s="58" t="s">
        <v>1418</v>
      </c>
      <c r="B954" s="47" t="s">
        <v>4033</v>
      </c>
      <c r="C954" s="47">
        <f>VLOOKUP(A954,'Updated Medical examination'!A953:J3288,2,FALSE)</f>
        <v>46.7</v>
      </c>
      <c r="D954" s="47">
        <f>VLOOKUP(A954,'Updated Medical examination'!A953:J3288,4,0)</f>
        <v>10.9</v>
      </c>
      <c r="E954" s="47" t="str">
        <f>VLOOKUP(A954,'Updated Medical examination'!A953:J3288,6,0)</f>
        <v>No</v>
      </c>
      <c r="F954" s="47" t="str">
        <f>VLOOKUP(A954,'Updated Medical examination'!A953:J3288,7,0)</f>
        <v>No</v>
      </c>
      <c r="G954" s="47" t="str">
        <f>VLOOKUP(A954,'Updated Medical examination'!A953:J3288,8,0)</f>
        <v>No</v>
      </c>
      <c r="H954" s="47">
        <f>VLOOKUP(A954,'Updated Medical examination'!A953:J3288,9,0)</f>
        <v>0</v>
      </c>
      <c r="I954" s="47" t="str">
        <f>VLOOKUP(A954,'Updated Medical examination'!A953:J3288,10,0)</f>
        <v>No</v>
      </c>
      <c r="J954" s="47" t="str">
        <f>VLOOKUP(A954,'Updated Medical examination'!A953:J3288,3,0)</f>
        <v>Obesity</v>
      </c>
      <c r="K954" s="47" t="str">
        <f>VLOOKUP(A954,'Updated Medical examination'!A953:J3288,5,0)</f>
        <v>Above Diabetes</v>
      </c>
      <c r="L954" s="54">
        <v>25156</v>
      </c>
      <c r="M954" s="59">
        <v>11538.42</v>
      </c>
      <c r="N954" s="55" t="s">
        <v>12</v>
      </c>
      <c r="O954" s="55" t="s">
        <v>16</v>
      </c>
      <c r="P954" s="55" t="s">
        <v>42</v>
      </c>
      <c r="Q954" s="55">
        <v>54</v>
      </c>
    </row>
    <row r="955" spans="1:17" ht="16.5" thickBot="1" x14ac:dyDescent="0.3">
      <c r="A955" s="58" t="s">
        <v>1417</v>
      </c>
      <c r="B955" s="47" t="s">
        <v>4035</v>
      </c>
      <c r="C955" s="47">
        <f>VLOOKUP(A955,'Updated Medical examination'!A954:J3289,2,FALSE)</f>
        <v>18.335000000000001</v>
      </c>
      <c r="D955" s="47">
        <f>VLOOKUP(A955,'Updated Medical examination'!A954:J3289,4,0)</f>
        <v>11.83</v>
      </c>
      <c r="E955" s="47" t="str">
        <f>VLOOKUP(A955,'Updated Medical examination'!A954:J3289,6,0)</f>
        <v>No</v>
      </c>
      <c r="F955" s="47" t="str">
        <f>VLOOKUP(A955,'Updated Medical examination'!A954:J3289,7,0)</f>
        <v>No</v>
      </c>
      <c r="G955" s="47" t="str">
        <f>VLOOKUP(A955,'Updated Medical examination'!A954:J3289,8,0)</f>
        <v>No</v>
      </c>
      <c r="H955" s="47">
        <f>VLOOKUP(A955,'Updated Medical examination'!A954:J3289,9,0)</f>
        <v>0</v>
      </c>
      <c r="I955" s="47" t="str">
        <f>VLOOKUP(A955,'Updated Medical examination'!A954:J3289,10,0)</f>
        <v>No</v>
      </c>
      <c r="J955" s="47" t="str">
        <f>VLOOKUP(A955,'Updated Medical examination'!A954:J3289,3,0)</f>
        <v>Under Weight</v>
      </c>
      <c r="K955" s="47" t="str">
        <f>VLOOKUP(A955,'Updated Medical examination'!A954:J3289,5,0)</f>
        <v>Above Diabetes</v>
      </c>
      <c r="L955" s="54">
        <v>24018</v>
      </c>
      <c r="M955" s="59">
        <v>11534.87</v>
      </c>
      <c r="N955" s="55" t="s">
        <v>12</v>
      </c>
      <c r="O955" s="55" t="s">
        <v>16</v>
      </c>
      <c r="P955" s="55" t="s">
        <v>356</v>
      </c>
      <c r="Q955" s="55">
        <v>57</v>
      </c>
    </row>
    <row r="956" spans="1:17" ht="16.5" thickBot="1" x14ac:dyDescent="0.3">
      <c r="A956" s="58" t="s">
        <v>1416</v>
      </c>
      <c r="B956" s="47" t="s">
        <v>3900</v>
      </c>
      <c r="C956" s="47">
        <f>VLOOKUP(A956,'Updated Medical examination'!A955:J3290,2,FALSE)</f>
        <v>31.24</v>
      </c>
      <c r="D956" s="47">
        <f>VLOOKUP(A956,'Updated Medical examination'!A955:J3290,4,0)</f>
        <v>7.42</v>
      </c>
      <c r="E956" s="47" t="str">
        <f>VLOOKUP(A956,'Updated Medical examination'!A955:J3290,6,0)</f>
        <v>Yes</v>
      </c>
      <c r="F956" s="47" t="str">
        <f>VLOOKUP(A956,'Updated Medical examination'!A955:J3290,7,0)</f>
        <v>No</v>
      </c>
      <c r="G956" s="47" t="str">
        <f>VLOOKUP(A956,'Updated Medical examination'!A955:J3290,8,0)</f>
        <v>No</v>
      </c>
      <c r="H956" s="47">
        <f>VLOOKUP(A956,'Updated Medical examination'!A955:J3290,9,0)</f>
        <v>2</v>
      </c>
      <c r="I956" s="47" t="str">
        <f>VLOOKUP(A956,'Updated Medical examination'!A955:J3290,10,0)</f>
        <v>No</v>
      </c>
      <c r="J956" s="47" t="str">
        <f>VLOOKUP(A956,'Updated Medical examination'!A955:J3290,3,0)</f>
        <v>Obesity</v>
      </c>
      <c r="K956" s="47" t="str">
        <f>VLOOKUP(A956,'Updated Medical examination'!A955:J3290,5,0)</f>
        <v>Above Diabetes</v>
      </c>
      <c r="L956" s="54">
        <v>25772</v>
      </c>
      <c r="M956" s="59">
        <v>11530.12</v>
      </c>
      <c r="N956" s="55" t="s">
        <v>12</v>
      </c>
      <c r="O956" s="55" t="s">
        <v>16</v>
      </c>
      <c r="P956" s="55" t="s">
        <v>23</v>
      </c>
      <c r="Q956" s="55">
        <v>52</v>
      </c>
    </row>
    <row r="957" spans="1:17" ht="16.5" thickBot="1" x14ac:dyDescent="0.3">
      <c r="A957" s="58" t="s">
        <v>1415</v>
      </c>
      <c r="B957" s="47" t="s">
        <v>4038</v>
      </c>
      <c r="C957" s="47">
        <f>VLOOKUP(A957,'Updated Medical examination'!A956:J3291,2,FALSE)</f>
        <v>39.22</v>
      </c>
      <c r="D957" s="47">
        <f>VLOOKUP(A957,'Updated Medical examination'!A956:J3291,4,0)</f>
        <v>5.62</v>
      </c>
      <c r="E957" s="47" t="str">
        <f>VLOOKUP(A957,'Updated Medical examination'!A956:J3291,6,0)</f>
        <v>Yes</v>
      </c>
      <c r="F957" s="47" t="str">
        <f>VLOOKUP(A957,'Updated Medical examination'!A956:J3291,7,0)</f>
        <v>No</v>
      </c>
      <c r="G957" s="47" t="str">
        <f>VLOOKUP(A957,'Updated Medical examination'!A956:J3291,8,0)</f>
        <v>No</v>
      </c>
      <c r="H957" s="47">
        <f>VLOOKUP(A957,'Updated Medical examination'!A956:J3291,9,0)</f>
        <v>1</v>
      </c>
      <c r="I957" s="47" t="str">
        <f>VLOOKUP(A957,'Updated Medical examination'!A956:J3291,10,0)</f>
        <v>No</v>
      </c>
      <c r="J957" s="47" t="str">
        <f>VLOOKUP(A957,'Updated Medical examination'!A956:J3291,3,0)</f>
        <v>Obesity</v>
      </c>
      <c r="K957" s="47" t="str">
        <f>VLOOKUP(A957,'Updated Medical examination'!A956:J3291,5,0)</f>
        <v>Normal</v>
      </c>
      <c r="L957" s="54">
        <v>32306</v>
      </c>
      <c r="M957" s="59">
        <v>11524.25</v>
      </c>
      <c r="N957" s="55" t="s">
        <v>12</v>
      </c>
      <c r="O957" s="55" t="s">
        <v>16</v>
      </c>
      <c r="P957" s="55" t="s">
        <v>535</v>
      </c>
      <c r="Q957" s="55">
        <v>34</v>
      </c>
    </row>
    <row r="958" spans="1:17" ht="16.5" thickBot="1" x14ac:dyDescent="0.3">
      <c r="A958" s="58" t="s">
        <v>1414</v>
      </c>
      <c r="B958" s="47" t="s">
        <v>2680</v>
      </c>
      <c r="C958" s="47">
        <f>VLOOKUP(A958,'Updated Medical examination'!A957:J3292,2,FALSE)</f>
        <v>24.414999999999999</v>
      </c>
      <c r="D958" s="47">
        <f>VLOOKUP(A958,'Updated Medical examination'!A957:J3292,4,0)</f>
        <v>7.16</v>
      </c>
      <c r="E958" s="47" t="str">
        <f>VLOOKUP(A958,'Updated Medical examination'!A957:J3292,6,0)</f>
        <v>No</v>
      </c>
      <c r="F958" s="47" t="str">
        <f>VLOOKUP(A958,'Updated Medical examination'!A957:J3292,7,0)</f>
        <v>No</v>
      </c>
      <c r="G958" s="47" t="str">
        <f>VLOOKUP(A958,'Updated Medical examination'!A957:J3292,8,0)</f>
        <v>No</v>
      </c>
      <c r="H958" s="47">
        <f>VLOOKUP(A958,'Updated Medical examination'!A957:J3292,9,0)</f>
        <v>0</v>
      </c>
      <c r="I958" s="47" t="str">
        <f>VLOOKUP(A958,'Updated Medical examination'!A957:J3292,10,0)</f>
        <v>No</v>
      </c>
      <c r="J958" s="47" t="str">
        <f>VLOOKUP(A958,'Updated Medical examination'!A957:J3292,3,0)</f>
        <v>Healthy Weight</v>
      </c>
      <c r="K958" s="47" t="str">
        <f>VLOOKUP(A958,'Updated Medical examination'!A957:J3292,5,0)</f>
        <v>Above Diabetes</v>
      </c>
      <c r="L958" s="54">
        <v>26286</v>
      </c>
      <c r="M958" s="59">
        <v>11520.1</v>
      </c>
      <c r="N958" s="55" t="s">
        <v>12</v>
      </c>
      <c r="O958" s="55" t="s">
        <v>16</v>
      </c>
      <c r="P958" s="55" t="s">
        <v>23</v>
      </c>
      <c r="Q958" s="55">
        <v>51</v>
      </c>
    </row>
    <row r="959" spans="1:17" ht="16.5" thickBot="1" x14ac:dyDescent="0.3">
      <c r="A959" s="58" t="s">
        <v>1413</v>
      </c>
      <c r="B959" s="47" t="s">
        <v>4040</v>
      </c>
      <c r="C959" s="47">
        <f>VLOOKUP(A959,'Updated Medical examination'!A958:J3293,2,FALSE)</f>
        <v>32.299999999999997</v>
      </c>
      <c r="D959" s="47">
        <f>VLOOKUP(A959,'Updated Medical examination'!A958:J3293,4,0)</f>
        <v>9.89</v>
      </c>
      <c r="E959" s="47" t="str">
        <f>VLOOKUP(A959,'Updated Medical examination'!A958:J3293,6,0)</f>
        <v>No</v>
      </c>
      <c r="F959" s="47" t="str">
        <f>VLOOKUP(A959,'Updated Medical examination'!A958:J3293,7,0)</f>
        <v>No</v>
      </c>
      <c r="G959" s="47" t="str">
        <f>VLOOKUP(A959,'Updated Medical examination'!A958:J3293,8,0)</f>
        <v>No</v>
      </c>
      <c r="H959" s="47">
        <f>VLOOKUP(A959,'Updated Medical examination'!A958:J3293,9,0)</f>
        <v>0</v>
      </c>
      <c r="I959" s="47" t="str">
        <f>VLOOKUP(A959,'Updated Medical examination'!A958:J3293,10,0)</f>
        <v>No</v>
      </c>
      <c r="J959" s="47" t="str">
        <f>VLOOKUP(A959,'Updated Medical examination'!A958:J3293,3,0)</f>
        <v>Obesity</v>
      </c>
      <c r="K959" s="47" t="str">
        <f>VLOOKUP(A959,'Updated Medical examination'!A958:J3293,5,0)</f>
        <v>Above Diabetes</v>
      </c>
      <c r="L959" s="54">
        <v>25013</v>
      </c>
      <c r="M959" s="59">
        <v>11512.41</v>
      </c>
      <c r="N959" s="55" t="s">
        <v>12</v>
      </c>
      <c r="O959" s="55" t="s">
        <v>16</v>
      </c>
      <c r="P959" s="55" t="s">
        <v>247</v>
      </c>
      <c r="Q959" s="55">
        <v>54</v>
      </c>
    </row>
    <row r="960" spans="1:17" ht="16.5" thickBot="1" x14ac:dyDescent="0.3">
      <c r="A960" s="58" t="s">
        <v>1412</v>
      </c>
      <c r="B960" s="47" t="s">
        <v>4042</v>
      </c>
      <c r="C960" s="47">
        <f>VLOOKUP(A960,'Updated Medical examination'!A959:J3294,2,FALSE)</f>
        <v>39.94</v>
      </c>
      <c r="D960" s="47">
        <f>VLOOKUP(A960,'Updated Medical examination'!A959:J3294,4,0)</f>
        <v>5.14</v>
      </c>
      <c r="E960" s="47" t="str">
        <f>VLOOKUP(A960,'Updated Medical examination'!A959:J3294,6,0)</f>
        <v>No</v>
      </c>
      <c r="F960" s="47" t="str">
        <f>VLOOKUP(A960,'Updated Medical examination'!A959:J3294,7,0)</f>
        <v>No</v>
      </c>
      <c r="G960" s="47" t="str">
        <f>VLOOKUP(A960,'Updated Medical examination'!A959:J3294,8,0)</f>
        <v>No</v>
      </c>
      <c r="H960" s="47">
        <f>VLOOKUP(A960,'Updated Medical examination'!A959:J3294,9,0)</f>
        <v>0</v>
      </c>
      <c r="I960" s="47" t="str">
        <f>VLOOKUP(A960,'Updated Medical examination'!A959:J3294,10,0)</f>
        <v>No</v>
      </c>
      <c r="J960" s="47" t="str">
        <f>VLOOKUP(A960,'Updated Medical examination'!A959:J3294,3,0)</f>
        <v>Obesity</v>
      </c>
      <c r="K960" s="47" t="str">
        <f>VLOOKUP(A960,'Updated Medical examination'!A959:J3294,5,0)</f>
        <v>Normal</v>
      </c>
      <c r="L960" s="54">
        <v>32787</v>
      </c>
      <c r="M960" s="59">
        <v>11511.61</v>
      </c>
      <c r="N960" s="55" t="s">
        <v>12</v>
      </c>
      <c r="O960" s="55" t="s">
        <v>12</v>
      </c>
      <c r="P960" s="55" t="s">
        <v>535</v>
      </c>
      <c r="Q960" s="55">
        <v>33</v>
      </c>
    </row>
    <row r="961" spans="1:17" ht="16.5" thickBot="1" x14ac:dyDescent="0.3">
      <c r="A961" s="58" t="s">
        <v>1411</v>
      </c>
      <c r="B961" s="47" t="s">
        <v>3614</v>
      </c>
      <c r="C961" s="47">
        <f>VLOOKUP(A961,'Updated Medical examination'!A960:J3295,2,FALSE)</f>
        <v>30</v>
      </c>
      <c r="D961" s="47">
        <f>VLOOKUP(A961,'Updated Medical examination'!A960:J3295,4,0)</f>
        <v>5.61</v>
      </c>
      <c r="E961" s="47" t="str">
        <f>VLOOKUP(A961,'Updated Medical examination'!A960:J3295,6,0)</f>
        <v>Yes</v>
      </c>
      <c r="F961" s="47" t="str">
        <f>VLOOKUP(A961,'Updated Medical examination'!A960:J3295,7,0)</f>
        <v>No</v>
      </c>
      <c r="G961" s="47" t="str">
        <f>VLOOKUP(A961,'Updated Medical examination'!A960:J3295,8,0)</f>
        <v>Yes</v>
      </c>
      <c r="H961" s="47">
        <f>VLOOKUP(A961,'Updated Medical examination'!A960:J3295,9,0)</f>
        <v>1</v>
      </c>
      <c r="I961" s="47" t="str">
        <f>VLOOKUP(A961,'Updated Medical examination'!A960:J3295,10,0)</f>
        <v>No</v>
      </c>
      <c r="J961" s="47" t="str">
        <f>VLOOKUP(A961,'Updated Medical examination'!A960:J3295,3,0)</f>
        <v>Obesity</v>
      </c>
      <c r="K961" s="47" t="str">
        <f>VLOOKUP(A961,'Updated Medical examination'!A960:J3295,5,0)</f>
        <v>Normal</v>
      </c>
      <c r="L961" s="54">
        <v>25426</v>
      </c>
      <c r="M961" s="59">
        <v>11497.69</v>
      </c>
      <c r="N961" s="55" t="s">
        <v>12</v>
      </c>
      <c r="O961" s="55" t="s">
        <v>16</v>
      </c>
      <c r="P961" s="55" t="s">
        <v>23</v>
      </c>
      <c r="Q961" s="55">
        <v>53</v>
      </c>
    </row>
    <row r="962" spans="1:17" ht="16.5" thickBot="1" x14ac:dyDescent="0.3">
      <c r="A962" s="58" t="s">
        <v>1410</v>
      </c>
      <c r="B962" s="47" t="s">
        <v>3136</v>
      </c>
      <c r="C962" s="47">
        <f>VLOOKUP(A962,'Updated Medical examination'!A961:J3296,2,FALSE)</f>
        <v>35.340000000000003</v>
      </c>
      <c r="D962" s="47">
        <f>VLOOKUP(A962,'Updated Medical examination'!A961:J3296,4,0)</f>
        <v>5.51</v>
      </c>
      <c r="E962" s="47" t="str">
        <f>VLOOKUP(A962,'Updated Medical examination'!A961:J3296,6,0)</f>
        <v>Yes</v>
      </c>
      <c r="F962" s="47" t="str">
        <f>VLOOKUP(A962,'Updated Medical examination'!A961:J3296,7,0)</f>
        <v>No</v>
      </c>
      <c r="G962" s="47" t="str">
        <f>VLOOKUP(A962,'Updated Medical examination'!A961:J3296,8,0)</f>
        <v>Yes</v>
      </c>
      <c r="H962" s="47">
        <f>VLOOKUP(A962,'Updated Medical examination'!A961:J3296,9,0)</f>
        <v>1</v>
      </c>
      <c r="I962" s="47" t="str">
        <f>VLOOKUP(A962,'Updated Medical examination'!A961:J3296,10,0)</f>
        <v>No</v>
      </c>
      <c r="J962" s="47" t="str">
        <f>VLOOKUP(A962,'Updated Medical examination'!A961:J3296,3,0)</f>
        <v>Obesity</v>
      </c>
      <c r="K962" s="47" t="str">
        <f>VLOOKUP(A962,'Updated Medical examination'!A961:J3296,5,0)</f>
        <v>Normal</v>
      </c>
      <c r="L962" s="54">
        <v>30474</v>
      </c>
      <c r="M962" s="59">
        <v>11492.46</v>
      </c>
      <c r="N962" s="55" t="s">
        <v>12</v>
      </c>
      <c r="O962" s="55" t="s">
        <v>12</v>
      </c>
      <c r="P962" s="55" t="s">
        <v>535</v>
      </c>
      <c r="Q962" s="55">
        <v>40</v>
      </c>
    </row>
    <row r="963" spans="1:17" ht="16.5" thickBot="1" x14ac:dyDescent="0.3">
      <c r="A963" s="58" t="s">
        <v>1409</v>
      </c>
      <c r="B963" s="47" t="s">
        <v>2978</v>
      </c>
      <c r="C963" s="47">
        <f>VLOOKUP(A963,'Updated Medical examination'!A962:J3297,2,FALSE)</f>
        <v>32.204999999999998</v>
      </c>
      <c r="D963" s="47">
        <f>VLOOKUP(A963,'Updated Medical examination'!A962:J3297,4,0)</f>
        <v>8.3800000000000008</v>
      </c>
      <c r="E963" s="47" t="str">
        <f>VLOOKUP(A963,'Updated Medical examination'!A962:J3297,6,0)</f>
        <v>Yes</v>
      </c>
      <c r="F963" s="47" t="str">
        <f>VLOOKUP(A963,'Updated Medical examination'!A962:J3297,7,0)</f>
        <v>No</v>
      </c>
      <c r="G963" s="47" t="str">
        <f>VLOOKUP(A963,'Updated Medical examination'!A962:J3297,8,0)</f>
        <v>No</v>
      </c>
      <c r="H963" s="47">
        <f>VLOOKUP(A963,'Updated Medical examination'!A962:J3297,9,0)</f>
        <v>2</v>
      </c>
      <c r="I963" s="47" t="str">
        <f>VLOOKUP(A963,'Updated Medical examination'!A962:J3297,10,0)</f>
        <v>No</v>
      </c>
      <c r="J963" s="47" t="str">
        <f>VLOOKUP(A963,'Updated Medical examination'!A962:J3297,3,0)</f>
        <v>Obesity</v>
      </c>
      <c r="K963" s="47" t="str">
        <f>VLOOKUP(A963,'Updated Medical examination'!A962:J3297,5,0)</f>
        <v>Above Diabetes</v>
      </c>
      <c r="L963" s="54">
        <v>25854</v>
      </c>
      <c r="M963" s="59">
        <v>11488.32</v>
      </c>
      <c r="N963" s="55" t="s">
        <v>12</v>
      </c>
      <c r="O963" s="55" t="s">
        <v>16</v>
      </c>
      <c r="P963" s="55" t="s">
        <v>276</v>
      </c>
      <c r="Q963" s="55">
        <v>52</v>
      </c>
    </row>
    <row r="964" spans="1:17" ht="16.5" thickBot="1" x14ac:dyDescent="0.3">
      <c r="A964" s="58" t="s">
        <v>1408</v>
      </c>
      <c r="B964" s="47" t="s">
        <v>4046</v>
      </c>
      <c r="C964" s="47">
        <f>VLOOKUP(A964,'Updated Medical examination'!A963:J3298,2,FALSE)</f>
        <v>33.880000000000003</v>
      </c>
      <c r="D964" s="47">
        <f>VLOOKUP(A964,'Updated Medical examination'!A963:J3298,4,0)</f>
        <v>4.68</v>
      </c>
      <c r="E964" s="47" t="str">
        <f>VLOOKUP(A964,'Updated Medical examination'!A963:J3298,6,0)</f>
        <v>No</v>
      </c>
      <c r="F964" s="47" t="str">
        <f>VLOOKUP(A964,'Updated Medical examination'!A963:J3298,7,0)</f>
        <v>yes</v>
      </c>
      <c r="G964" s="47" t="str">
        <f>VLOOKUP(A964,'Updated Medical examination'!A963:J3298,8,0)</f>
        <v>No</v>
      </c>
      <c r="H964" s="47">
        <f>VLOOKUP(A964,'Updated Medical examination'!A963:J3298,9,0)</f>
        <v>1</v>
      </c>
      <c r="I964" s="47" t="str">
        <f>VLOOKUP(A964,'Updated Medical examination'!A963:J3298,10,0)</f>
        <v>No</v>
      </c>
      <c r="J964" s="47" t="str">
        <f>VLOOKUP(A964,'Updated Medical examination'!A963:J3298,3,0)</f>
        <v>Obesity</v>
      </c>
      <c r="K964" s="47" t="str">
        <f>VLOOKUP(A964,'Updated Medical examination'!A963:J3298,5,0)</f>
        <v>Normal</v>
      </c>
      <c r="L964" s="54">
        <v>38240</v>
      </c>
      <c r="M964" s="59">
        <v>11482.63</v>
      </c>
      <c r="N964" s="55" t="s">
        <v>12</v>
      </c>
      <c r="O964" s="55" t="s">
        <v>11</v>
      </c>
      <c r="P964" s="55" t="s">
        <v>13</v>
      </c>
      <c r="Q964" s="55">
        <v>18</v>
      </c>
    </row>
    <row r="965" spans="1:17" ht="16.5" thickBot="1" x14ac:dyDescent="0.3">
      <c r="A965" s="58" t="s">
        <v>1407</v>
      </c>
      <c r="B965" s="47" t="s">
        <v>4048</v>
      </c>
      <c r="C965" s="47">
        <f>VLOOKUP(A965,'Updated Medical examination'!A964:J3299,2,FALSE)</f>
        <v>26.63</v>
      </c>
      <c r="D965" s="47">
        <f>VLOOKUP(A965,'Updated Medical examination'!A964:J3299,4,0)</f>
        <v>4.3600000000000003</v>
      </c>
      <c r="E965" s="47" t="str">
        <f>VLOOKUP(A965,'Updated Medical examination'!A964:J3299,6,0)</f>
        <v>Yes</v>
      </c>
      <c r="F965" s="47" t="str">
        <f>VLOOKUP(A965,'Updated Medical examination'!A964:J3299,7,0)</f>
        <v>No</v>
      </c>
      <c r="G965" s="47" t="str">
        <f>VLOOKUP(A965,'Updated Medical examination'!A964:J3299,8,0)</f>
        <v>No</v>
      </c>
      <c r="H965" s="47">
        <f>VLOOKUP(A965,'Updated Medical examination'!A964:J3299,9,0)</f>
        <v>2</v>
      </c>
      <c r="I965" s="47" t="str">
        <f>VLOOKUP(A965,'Updated Medical examination'!A964:J3299,10,0)</f>
        <v>No</v>
      </c>
      <c r="J965" s="47" t="str">
        <f>VLOOKUP(A965,'Updated Medical examination'!A964:J3299,3,0)</f>
        <v>Over Weight</v>
      </c>
      <c r="K965" s="47" t="str">
        <f>VLOOKUP(A965,'Updated Medical examination'!A964:J3299,5,0)</f>
        <v>Normal</v>
      </c>
      <c r="L965" s="54">
        <v>24357</v>
      </c>
      <c r="M965" s="59">
        <v>11478.14</v>
      </c>
      <c r="N965" s="55" t="s">
        <v>12</v>
      </c>
      <c r="O965" s="55" t="s">
        <v>11</v>
      </c>
      <c r="P965" s="55" t="s">
        <v>200</v>
      </c>
      <c r="Q965" s="55">
        <v>56</v>
      </c>
    </row>
    <row r="966" spans="1:17" ht="16.5" thickBot="1" x14ac:dyDescent="0.3">
      <c r="A966" s="58" t="s">
        <v>1406</v>
      </c>
      <c r="B966" s="47" t="s">
        <v>4050</v>
      </c>
      <c r="C966" s="47">
        <f>VLOOKUP(A966,'Updated Medical examination'!A965:J3300,2,FALSE)</f>
        <v>28.7</v>
      </c>
      <c r="D966" s="47">
        <f>VLOOKUP(A966,'Updated Medical examination'!A965:J3300,4,0)</f>
        <v>7.74</v>
      </c>
      <c r="E966" s="47" t="str">
        <f>VLOOKUP(A966,'Updated Medical examination'!A965:J3300,6,0)</f>
        <v>No</v>
      </c>
      <c r="F966" s="47" t="str">
        <f>VLOOKUP(A966,'Updated Medical examination'!A965:J3300,7,0)</f>
        <v>No</v>
      </c>
      <c r="G966" s="47" t="str">
        <f>VLOOKUP(A966,'Updated Medical examination'!A965:J3300,8,0)</f>
        <v>No</v>
      </c>
      <c r="H966" s="47">
        <f>VLOOKUP(A966,'Updated Medical examination'!A965:J3300,9,0)</f>
        <v>0</v>
      </c>
      <c r="I966" s="47" t="str">
        <f>VLOOKUP(A966,'Updated Medical examination'!A965:J3300,10,0)</f>
        <v>No</v>
      </c>
      <c r="J966" s="47" t="str">
        <f>VLOOKUP(A966,'Updated Medical examination'!A965:J3300,3,0)</f>
        <v>Over Weight</v>
      </c>
      <c r="K966" s="47" t="str">
        <f>VLOOKUP(A966,'Updated Medical examination'!A965:J3300,5,0)</f>
        <v>Above Diabetes</v>
      </c>
      <c r="L966" s="54">
        <v>23916</v>
      </c>
      <c r="M966" s="59">
        <v>11455.28</v>
      </c>
      <c r="N966" s="55" t="s">
        <v>12</v>
      </c>
      <c r="O966" s="55" t="s">
        <v>11</v>
      </c>
      <c r="P966" s="55" t="s">
        <v>42</v>
      </c>
      <c r="Q966" s="55">
        <v>57</v>
      </c>
    </row>
    <row r="967" spans="1:17" ht="16.5" thickBot="1" x14ac:dyDescent="0.3">
      <c r="A967" s="58" t="s">
        <v>1405</v>
      </c>
      <c r="B967" s="47" t="s">
        <v>4052</v>
      </c>
      <c r="C967" s="47">
        <f>VLOOKUP(A967,'Updated Medical examination'!A966:J3301,2,FALSE)</f>
        <v>25.65</v>
      </c>
      <c r="D967" s="47">
        <f>VLOOKUP(A967,'Updated Medical examination'!A966:J3301,4,0)</f>
        <v>4.05</v>
      </c>
      <c r="E967" s="47" t="str">
        <f>VLOOKUP(A967,'Updated Medical examination'!A966:J3301,6,0)</f>
        <v>Yes</v>
      </c>
      <c r="F967" s="47" t="str">
        <f>VLOOKUP(A967,'Updated Medical examination'!A966:J3301,7,0)</f>
        <v>No</v>
      </c>
      <c r="G967" s="47" t="str">
        <f>VLOOKUP(A967,'Updated Medical examination'!A966:J3301,8,0)</f>
        <v>No</v>
      </c>
      <c r="H967" s="47">
        <f>VLOOKUP(A967,'Updated Medical examination'!A966:J3301,9,0)</f>
        <v>2</v>
      </c>
      <c r="I967" s="47" t="str">
        <f>VLOOKUP(A967,'Updated Medical examination'!A966:J3301,10,0)</f>
        <v>No</v>
      </c>
      <c r="J967" s="47" t="str">
        <f>VLOOKUP(A967,'Updated Medical examination'!A966:J3301,3,0)</f>
        <v>Over Weight</v>
      </c>
      <c r="K967" s="47" t="str">
        <f>VLOOKUP(A967,'Updated Medical examination'!A966:J3301,5,0)</f>
        <v>Normal</v>
      </c>
      <c r="L967" s="54">
        <v>24272</v>
      </c>
      <c r="M967" s="59">
        <v>11454.02</v>
      </c>
      <c r="N967" s="55" t="s">
        <v>12</v>
      </c>
      <c r="O967" s="55" t="s">
        <v>16</v>
      </c>
      <c r="P967" s="55" t="s">
        <v>23</v>
      </c>
      <c r="Q967" s="55">
        <v>56</v>
      </c>
    </row>
    <row r="968" spans="1:17" ht="16.5" thickBot="1" x14ac:dyDescent="0.3">
      <c r="A968" s="58" t="s">
        <v>1404</v>
      </c>
      <c r="B968" s="47" t="s">
        <v>4054</v>
      </c>
      <c r="C968" s="47">
        <f>VLOOKUP(A968,'Updated Medical examination'!A967:J3302,2,FALSE)</f>
        <v>36.384999999999998</v>
      </c>
      <c r="D968" s="47">
        <f>VLOOKUP(A968,'Updated Medical examination'!A967:J3302,4,0)</f>
        <v>11.49</v>
      </c>
      <c r="E968" s="47" t="str">
        <f>VLOOKUP(A968,'Updated Medical examination'!A967:J3302,6,0)</f>
        <v>No</v>
      </c>
      <c r="F968" s="47" t="str">
        <f>VLOOKUP(A968,'Updated Medical examination'!A967:J3302,7,0)</f>
        <v>No</v>
      </c>
      <c r="G968" s="47" t="str">
        <f>VLOOKUP(A968,'Updated Medical examination'!A967:J3302,8,0)</f>
        <v>No</v>
      </c>
      <c r="H968" s="47">
        <f>VLOOKUP(A968,'Updated Medical examination'!A967:J3302,9,0)</f>
        <v>0</v>
      </c>
      <c r="I968" s="47" t="str">
        <f>VLOOKUP(A968,'Updated Medical examination'!A967:J3302,10,0)</f>
        <v>No</v>
      </c>
      <c r="J968" s="47" t="str">
        <f>VLOOKUP(A968,'Updated Medical examination'!A967:J3302,3,0)</f>
        <v>Obesity</v>
      </c>
      <c r="K968" s="47" t="str">
        <f>VLOOKUP(A968,'Updated Medical examination'!A967:J3302,5,0)</f>
        <v>Above Diabetes</v>
      </c>
      <c r="L968" s="54">
        <v>26188</v>
      </c>
      <c r="M968" s="59">
        <v>11436.74</v>
      </c>
      <c r="N968" s="55" t="s">
        <v>12</v>
      </c>
      <c r="O968" s="55" t="s">
        <v>12</v>
      </c>
      <c r="P968" s="55" t="s">
        <v>23</v>
      </c>
      <c r="Q968" s="55">
        <v>51</v>
      </c>
    </row>
    <row r="969" spans="1:17" ht="16.5" thickBot="1" x14ac:dyDescent="0.3">
      <c r="A969" s="58" t="s">
        <v>1403</v>
      </c>
      <c r="B969" s="47" t="s">
        <v>2521</v>
      </c>
      <c r="C969" s="47">
        <f>VLOOKUP(A969,'Updated Medical examination'!A968:J3303,2,FALSE)</f>
        <v>34.69</v>
      </c>
      <c r="D969" s="47">
        <f>VLOOKUP(A969,'Updated Medical examination'!A968:J3303,4,0)</f>
        <v>5.65</v>
      </c>
      <c r="E969" s="47" t="str">
        <f>VLOOKUP(A969,'Updated Medical examination'!A968:J3303,6,0)</f>
        <v>No</v>
      </c>
      <c r="F969" s="47" t="str">
        <f>VLOOKUP(A969,'Updated Medical examination'!A968:J3303,7,0)</f>
        <v>No</v>
      </c>
      <c r="G969" s="47" t="str">
        <f>VLOOKUP(A969,'Updated Medical examination'!A968:J3303,8,0)</f>
        <v>No</v>
      </c>
      <c r="H969" s="47">
        <f>VLOOKUP(A969,'Updated Medical examination'!A968:J3303,9,0)</f>
        <v>0</v>
      </c>
      <c r="I969" s="47" t="str">
        <f>VLOOKUP(A969,'Updated Medical examination'!A968:J3303,10,0)</f>
        <v>No</v>
      </c>
      <c r="J969" s="47" t="str">
        <f>VLOOKUP(A969,'Updated Medical examination'!A968:J3303,3,0)</f>
        <v>Obesity</v>
      </c>
      <c r="K969" s="47" t="str">
        <f>VLOOKUP(A969,'Updated Medical examination'!A968:J3303,5,0)</f>
        <v>Normal</v>
      </c>
      <c r="L969" s="54">
        <v>29419</v>
      </c>
      <c r="M969" s="59">
        <v>11435.74</v>
      </c>
      <c r="N969" s="55" t="s">
        <v>12</v>
      </c>
      <c r="O969" s="55" t="s">
        <v>12</v>
      </c>
      <c r="P969" s="55" t="s">
        <v>300</v>
      </c>
      <c r="Q969" s="55">
        <v>42</v>
      </c>
    </row>
    <row r="970" spans="1:17" ht="16.5" thickBot="1" x14ac:dyDescent="0.3">
      <c r="A970" s="58" t="s">
        <v>1402</v>
      </c>
      <c r="B970" s="47" t="s">
        <v>3495</v>
      </c>
      <c r="C970" s="47">
        <f>VLOOKUP(A970,'Updated Medical examination'!A969:J3304,2,FALSE)</f>
        <v>37.68</v>
      </c>
      <c r="D970" s="47">
        <f>VLOOKUP(A970,'Updated Medical examination'!A969:J3304,4,0)</f>
        <v>4.29</v>
      </c>
      <c r="E970" s="47" t="str">
        <f>VLOOKUP(A970,'Updated Medical examination'!A969:J3304,6,0)</f>
        <v>Yes</v>
      </c>
      <c r="F970" s="47" t="str">
        <f>VLOOKUP(A970,'Updated Medical examination'!A969:J3304,7,0)</f>
        <v>No</v>
      </c>
      <c r="G970" s="47" t="str">
        <f>VLOOKUP(A970,'Updated Medical examination'!A969:J3304,8,0)</f>
        <v>No</v>
      </c>
      <c r="H970" s="47">
        <f>VLOOKUP(A970,'Updated Medical examination'!A969:J3304,9,0)</f>
        <v>0</v>
      </c>
      <c r="I970" s="47" t="str">
        <f>VLOOKUP(A970,'Updated Medical examination'!A969:J3304,10,0)</f>
        <v>No</v>
      </c>
      <c r="J970" s="47" t="str">
        <f>VLOOKUP(A970,'Updated Medical examination'!A969:J3304,3,0)</f>
        <v>Obesity</v>
      </c>
      <c r="K970" s="47" t="str">
        <f>VLOOKUP(A970,'Updated Medical examination'!A969:J3304,5,0)</f>
        <v>Normal</v>
      </c>
      <c r="L970" s="54">
        <v>31207</v>
      </c>
      <c r="M970" s="59">
        <v>11419.49</v>
      </c>
      <c r="N970" s="55" t="s">
        <v>12</v>
      </c>
      <c r="O970" s="55" t="s">
        <v>16</v>
      </c>
      <c r="P970" s="55" t="s">
        <v>23</v>
      </c>
      <c r="Q970" s="55">
        <v>37</v>
      </c>
    </row>
    <row r="971" spans="1:17" ht="16.5" thickBot="1" x14ac:dyDescent="0.3">
      <c r="A971" s="58" t="s">
        <v>1401</v>
      </c>
      <c r="B971" s="47" t="s">
        <v>4058</v>
      </c>
      <c r="C971" s="47">
        <f>VLOOKUP(A971,'Updated Medical examination'!A970:J3305,2,FALSE)</f>
        <v>35.49</v>
      </c>
      <c r="D971" s="47">
        <f>VLOOKUP(A971,'Updated Medical examination'!A970:J3305,4,0)</f>
        <v>4.74</v>
      </c>
      <c r="E971" s="47" t="str">
        <f>VLOOKUP(A971,'Updated Medical examination'!A970:J3305,6,0)</f>
        <v>Yes</v>
      </c>
      <c r="F971" s="47" t="str">
        <f>VLOOKUP(A971,'Updated Medical examination'!A970:J3305,7,0)</f>
        <v>No</v>
      </c>
      <c r="G971" s="47" t="str">
        <f>VLOOKUP(A971,'Updated Medical examination'!A970:J3305,8,0)</f>
        <v>Yes</v>
      </c>
      <c r="H971" s="47">
        <f>VLOOKUP(A971,'Updated Medical examination'!A970:J3305,9,0)</f>
        <v>1</v>
      </c>
      <c r="I971" s="47" t="str">
        <f>VLOOKUP(A971,'Updated Medical examination'!A970:J3305,10,0)</f>
        <v>No</v>
      </c>
      <c r="J971" s="47" t="str">
        <f>VLOOKUP(A971,'Updated Medical examination'!A970:J3305,3,0)</f>
        <v>Obesity</v>
      </c>
      <c r="K971" s="47" t="str">
        <f>VLOOKUP(A971,'Updated Medical examination'!A970:J3305,5,0)</f>
        <v>Normal</v>
      </c>
      <c r="L971" s="54">
        <v>30612</v>
      </c>
      <c r="M971" s="59">
        <v>11412.02</v>
      </c>
      <c r="N971" s="55" t="s">
        <v>12</v>
      </c>
      <c r="O971" s="55" t="s">
        <v>16</v>
      </c>
      <c r="P971" s="55" t="s">
        <v>300</v>
      </c>
      <c r="Q971" s="55">
        <v>39</v>
      </c>
    </row>
    <row r="972" spans="1:17" ht="16.5" thickBot="1" x14ac:dyDescent="0.3">
      <c r="A972" s="58" t="s">
        <v>1400</v>
      </c>
      <c r="B972" s="47" t="s">
        <v>3152</v>
      </c>
      <c r="C972" s="47">
        <f>VLOOKUP(A972,'Updated Medical examination'!A971:J3306,2,FALSE)</f>
        <v>44.7</v>
      </c>
      <c r="D972" s="47">
        <f>VLOOKUP(A972,'Updated Medical examination'!A971:J3306,4,0)</f>
        <v>7.6</v>
      </c>
      <c r="E972" s="47" t="str">
        <f>VLOOKUP(A972,'Updated Medical examination'!A971:J3306,6,0)</f>
        <v>Yes</v>
      </c>
      <c r="F972" s="47" t="str">
        <f>VLOOKUP(A972,'Updated Medical examination'!A971:J3306,7,0)</f>
        <v>No</v>
      </c>
      <c r="G972" s="47" t="str">
        <f>VLOOKUP(A972,'Updated Medical examination'!A971:J3306,8,0)</f>
        <v>No</v>
      </c>
      <c r="H972" s="47">
        <f>VLOOKUP(A972,'Updated Medical examination'!A971:J3306,9,0)</f>
        <v>2</v>
      </c>
      <c r="I972" s="47" t="str">
        <f>VLOOKUP(A972,'Updated Medical examination'!A971:J3306,10,0)</f>
        <v>No</v>
      </c>
      <c r="J972" s="47" t="str">
        <f>VLOOKUP(A972,'Updated Medical examination'!A971:J3306,3,0)</f>
        <v>Obesity</v>
      </c>
      <c r="K972" s="47" t="str">
        <f>VLOOKUP(A972,'Updated Medical examination'!A971:J3306,5,0)</f>
        <v>Above Diabetes</v>
      </c>
      <c r="L972" s="54">
        <v>25848</v>
      </c>
      <c r="M972" s="59">
        <v>11411.69</v>
      </c>
      <c r="N972" s="55" t="s">
        <v>12</v>
      </c>
      <c r="O972" s="55" t="s">
        <v>11</v>
      </c>
      <c r="P972" s="55" t="s">
        <v>42</v>
      </c>
      <c r="Q972" s="55">
        <v>52</v>
      </c>
    </row>
    <row r="973" spans="1:17" ht="16.5" thickBot="1" x14ac:dyDescent="0.3">
      <c r="A973" s="58" t="s">
        <v>1399</v>
      </c>
      <c r="B973" s="47" t="s">
        <v>4061</v>
      </c>
      <c r="C973" s="47">
        <f>VLOOKUP(A973,'Updated Medical examination'!A972:J3307,2,FALSE)</f>
        <v>38.380000000000003</v>
      </c>
      <c r="D973" s="47">
        <f>VLOOKUP(A973,'Updated Medical examination'!A972:J3307,4,0)</f>
        <v>8.5</v>
      </c>
      <c r="E973" s="47" t="str">
        <f>VLOOKUP(A973,'Updated Medical examination'!A972:J3307,6,0)</f>
        <v>Yes</v>
      </c>
      <c r="F973" s="47" t="str">
        <f>VLOOKUP(A973,'Updated Medical examination'!A972:J3307,7,0)</f>
        <v>No</v>
      </c>
      <c r="G973" s="47" t="str">
        <f>VLOOKUP(A973,'Updated Medical examination'!A972:J3307,8,0)</f>
        <v>No</v>
      </c>
      <c r="H973" s="47">
        <f>VLOOKUP(A973,'Updated Medical examination'!A972:J3307,9,0)</f>
        <v>2</v>
      </c>
      <c r="I973" s="47" t="str">
        <f>VLOOKUP(A973,'Updated Medical examination'!A972:J3307,10,0)</f>
        <v>No</v>
      </c>
      <c r="J973" s="47" t="str">
        <f>VLOOKUP(A973,'Updated Medical examination'!A972:J3307,3,0)</f>
        <v>Obesity</v>
      </c>
      <c r="K973" s="47" t="str">
        <f>VLOOKUP(A973,'Updated Medical examination'!A972:J3307,5,0)</f>
        <v>Above Diabetes</v>
      </c>
      <c r="L973" s="54">
        <v>25843</v>
      </c>
      <c r="M973" s="59">
        <v>11396.9</v>
      </c>
      <c r="N973" s="55" t="s">
        <v>12</v>
      </c>
      <c r="O973" s="55" t="s">
        <v>12</v>
      </c>
      <c r="P973" s="55" t="s">
        <v>247</v>
      </c>
      <c r="Q973" s="55">
        <v>52</v>
      </c>
    </row>
    <row r="974" spans="1:17" ht="16.5" thickBot="1" x14ac:dyDescent="0.3">
      <c r="A974" s="58" t="s">
        <v>1398</v>
      </c>
      <c r="B974" s="47" t="s">
        <v>2700</v>
      </c>
      <c r="C974" s="47">
        <f>VLOOKUP(A974,'Updated Medical examination'!A973:J3308,2,FALSE)</f>
        <v>35.244999999999997</v>
      </c>
      <c r="D974" s="47">
        <f>VLOOKUP(A974,'Updated Medical examination'!A973:J3308,4,0)</f>
        <v>11.22</v>
      </c>
      <c r="E974" s="47" t="str">
        <f>VLOOKUP(A974,'Updated Medical examination'!A973:J3308,6,0)</f>
        <v>Yes</v>
      </c>
      <c r="F974" s="47" t="str">
        <f>VLOOKUP(A974,'Updated Medical examination'!A973:J3308,7,0)</f>
        <v>No</v>
      </c>
      <c r="G974" s="47" t="str">
        <f>VLOOKUP(A974,'Updated Medical examination'!A973:J3308,8,0)</f>
        <v>No</v>
      </c>
      <c r="H974" s="47">
        <f>VLOOKUP(A974,'Updated Medical examination'!A973:J3308,9,0)</f>
        <v>0</v>
      </c>
      <c r="I974" s="47" t="str">
        <f>VLOOKUP(A974,'Updated Medical examination'!A973:J3308,10,0)</f>
        <v>No</v>
      </c>
      <c r="J974" s="47" t="str">
        <f>VLOOKUP(A974,'Updated Medical examination'!A973:J3308,3,0)</f>
        <v>Obesity</v>
      </c>
      <c r="K974" s="47" t="str">
        <f>VLOOKUP(A974,'Updated Medical examination'!A973:J3308,5,0)</f>
        <v>Above Diabetes</v>
      </c>
      <c r="L974" s="54">
        <v>24825</v>
      </c>
      <c r="M974" s="59">
        <v>11394.07</v>
      </c>
      <c r="N974" s="55" t="s">
        <v>12</v>
      </c>
      <c r="O974" s="55" t="s">
        <v>16</v>
      </c>
      <c r="P974" s="55" t="s">
        <v>170</v>
      </c>
      <c r="Q974" s="55">
        <v>55</v>
      </c>
    </row>
    <row r="975" spans="1:17" ht="16.5" thickBot="1" x14ac:dyDescent="0.3">
      <c r="A975" s="58" t="s">
        <v>1397</v>
      </c>
      <c r="B975" s="47" t="s">
        <v>4063</v>
      </c>
      <c r="C975" s="47">
        <f>VLOOKUP(A975,'Updated Medical examination'!A974:J3309,2,FALSE)</f>
        <v>49.84</v>
      </c>
      <c r="D975" s="47">
        <f>VLOOKUP(A975,'Updated Medical examination'!A974:J3309,4,0)</f>
        <v>5.0999999999999996</v>
      </c>
      <c r="E975" s="47" t="str">
        <f>VLOOKUP(A975,'Updated Medical examination'!A974:J3309,6,0)</f>
        <v>Yes</v>
      </c>
      <c r="F975" s="47" t="str">
        <f>VLOOKUP(A975,'Updated Medical examination'!A974:J3309,7,0)</f>
        <v>No</v>
      </c>
      <c r="G975" s="47" t="str">
        <f>VLOOKUP(A975,'Updated Medical examination'!A974:J3309,8,0)</f>
        <v>Yes</v>
      </c>
      <c r="H975" s="47">
        <f>VLOOKUP(A975,'Updated Medical examination'!A974:J3309,9,0)</f>
        <v>1</v>
      </c>
      <c r="I975" s="47" t="str">
        <f>VLOOKUP(A975,'Updated Medical examination'!A974:J3309,10,0)</f>
        <v>No</v>
      </c>
      <c r="J975" s="47" t="str">
        <f>VLOOKUP(A975,'Updated Medical examination'!A974:J3309,3,0)</f>
        <v>Obesity</v>
      </c>
      <c r="K975" s="47" t="str">
        <f>VLOOKUP(A975,'Updated Medical examination'!A974:J3309,5,0)</f>
        <v>Normal</v>
      </c>
      <c r="L975" s="54">
        <v>35639</v>
      </c>
      <c r="M975" s="59">
        <v>11388.27</v>
      </c>
      <c r="N975" s="55" t="s">
        <v>12</v>
      </c>
      <c r="O975" s="55" t="s">
        <v>11</v>
      </c>
      <c r="P975" s="55" t="s">
        <v>535</v>
      </c>
      <c r="Q975" s="55">
        <v>25</v>
      </c>
    </row>
    <row r="976" spans="1:17" ht="16.5" thickBot="1" x14ac:dyDescent="0.3">
      <c r="A976" s="58" t="s">
        <v>1396</v>
      </c>
      <c r="B976" s="47" t="s">
        <v>3626</v>
      </c>
      <c r="C976" s="47">
        <f>VLOOKUP(A976,'Updated Medical examination'!A975:J3310,2,FALSE)</f>
        <v>49.06</v>
      </c>
      <c r="D976" s="47">
        <f>VLOOKUP(A976,'Updated Medical examination'!A975:J3310,4,0)</f>
        <v>5.43</v>
      </c>
      <c r="E976" s="47" t="str">
        <f>VLOOKUP(A976,'Updated Medical examination'!A975:J3310,6,0)</f>
        <v>Yes</v>
      </c>
      <c r="F976" s="47" t="str">
        <f>VLOOKUP(A976,'Updated Medical examination'!A975:J3310,7,0)</f>
        <v>No</v>
      </c>
      <c r="G976" s="47" t="str">
        <f>VLOOKUP(A976,'Updated Medical examination'!A975:J3310,8,0)</f>
        <v>No</v>
      </c>
      <c r="H976" s="47">
        <f>VLOOKUP(A976,'Updated Medical examination'!A975:J3310,9,0)</f>
        <v>1</v>
      </c>
      <c r="I976" s="47" t="str">
        <f>VLOOKUP(A976,'Updated Medical examination'!A975:J3310,10,0)</f>
        <v>No</v>
      </c>
      <c r="J976" s="47" t="str">
        <f>VLOOKUP(A976,'Updated Medical examination'!A975:J3310,3,0)</f>
        <v>Obesity</v>
      </c>
      <c r="K976" s="47" t="str">
        <f>VLOOKUP(A976,'Updated Medical examination'!A975:J3310,5,0)</f>
        <v>Normal</v>
      </c>
      <c r="L976" s="54">
        <v>23541</v>
      </c>
      <c r="M976" s="59">
        <v>11381.33</v>
      </c>
      <c r="N976" s="55" t="s">
        <v>12</v>
      </c>
      <c r="O976" s="55" t="s">
        <v>11</v>
      </c>
      <c r="P976" s="55" t="s">
        <v>13</v>
      </c>
      <c r="Q976" s="55">
        <v>58</v>
      </c>
    </row>
    <row r="977" spans="1:17" ht="16.5" thickBot="1" x14ac:dyDescent="0.3">
      <c r="A977" s="58" t="s">
        <v>1395</v>
      </c>
      <c r="B977" s="47" t="s">
        <v>4066</v>
      </c>
      <c r="C977" s="47">
        <f>VLOOKUP(A977,'Updated Medical examination'!A976:J3311,2,FALSE)</f>
        <v>30.88</v>
      </c>
      <c r="D977" s="47">
        <f>VLOOKUP(A977,'Updated Medical examination'!A976:J3311,4,0)</f>
        <v>5.82</v>
      </c>
      <c r="E977" s="47" t="str">
        <f>VLOOKUP(A977,'Updated Medical examination'!A976:J3311,6,0)</f>
        <v>No</v>
      </c>
      <c r="F977" s="47" t="str">
        <f>VLOOKUP(A977,'Updated Medical examination'!A976:J3311,7,0)</f>
        <v>No</v>
      </c>
      <c r="G977" s="47" t="str">
        <f>VLOOKUP(A977,'Updated Medical examination'!A976:J3311,8,0)</f>
        <v>No</v>
      </c>
      <c r="H977" s="47">
        <f>VLOOKUP(A977,'Updated Medical examination'!A976:J3311,9,0)</f>
        <v>2</v>
      </c>
      <c r="I977" s="47" t="str">
        <f>VLOOKUP(A977,'Updated Medical examination'!A976:J3311,10,0)</f>
        <v>No</v>
      </c>
      <c r="J977" s="47" t="str">
        <f>VLOOKUP(A977,'Updated Medical examination'!A976:J3311,3,0)</f>
        <v>Obesity</v>
      </c>
      <c r="K977" s="47" t="str">
        <f>VLOOKUP(A977,'Updated Medical examination'!A976:J3311,5,0)</f>
        <v>Prediabetes</v>
      </c>
      <c r="L977" s="54">
        <v>26639</v>
      </c>
      <c r="M977" s="59">
        <v>11378.57</v>
      </c>
      <c r="N977" s="55" t="s">
        <v>12</v>
      </c>
      <c r="O977" s="55" t="s">
        <v>11</v>
      </c>
      <c r="P977" s="55" t="s">
        <v>200</v>
      </c>
      <c r="Q977" s="55">
        <v>50</v>
      </c>
    </row>
    <row r="978" spans="1:17" ht="16.5" thickBot="1" x14ac:dyDescent="0.3">
      <c r="A978" s="58" t="s">
        <v>1394</v>
      </c>
      <c r="B978" s="47" t="s">
        <v>4067</v>
      </c>
      <c r="C978" s="47">
        <f>VLOOKUP(A978,'Updated Medical examination'!A977:J3312,2,FALSE)</f>
        <v>33.35</v>
      </c>
      <c r="D978" s="47">
        <f>VLOOKUP(A978,'Updated Medical examination'!A977:J3312,4,0)</f>
        <v>6.05</v>
      </c>
      <c r="E978" s="47" t="str">
        <f>VLOOKUP(A978,'Updated Medical examination'!A977:J3312,6,0)</f>
        <v>No</v>
      </c>
      <c r="F978" s="47" t="str">
        <f>VLOOKUP(A978,'Updated Medical examination'!A977:J3312,7,0)</f>
        <v>No</v>
      </c>
      <c r="G978" s="47" t="str">
        <f>VLOOKUP(A978,'Updated Medical examination'!A977:J3312,8,0)</f>
        <v>Yes</v>
      </c>
      <c r="H978" s="47">
        <f>VLOOKUP(A978,'Updated Medical examination'!A977:J3312,9,0)</f>
        <v>1</v>
      </c>
      <c r="I978" s="47" t="str">
        <f>VLOOKUP(A978,'Updated Medical examination'!A977:J3312,10,0)</f>
        <v>No</v>
      </c>
      <c r="J978" s="47" t="str">
        <f>VLOOKUP(A978,'Updated Medical examination'!A977:J3312,3,0)</f>
        <v>Obesity</v>
      </c>
      <c r="K978" s="47" t="str">
        <f>VLOOKUP(A978,'Updated Medical examination'!A977:J3312,5,0)</f>
        <v>Prediabetes</v>
      </c>
      <c r="L978" s="54">
        <v>29013</v>
      </c>
      <c r="M978" s="59">
        <v>11369.39</v>
      </c>
      <c r="N978" s="55" t="s">
        <v>12</v>
      </c>
      <c r="O978" s="55" t="s">
        <v>16</v>
      </c>
      <c r="P978" s="55" t="s">
        <v>535</v>
      </c>
      <c r="Q978" s="55">
        <v>44</v>
      </c>
    </row>
    <row r="979" spans="1:17" ht="16.5" thickBot="1" x14ac:dyDescent="0.3">
      <c r="A979" s="58" t="s">
        <v>1393</v>
      </c>
      <c r="B979" s="47" t="s">
        <v>2962</v>
      </c>
      <c r="C979" s="47">
        <f>VLOOKUP(A979,'Updated Medical examination'!A978:J3313,2,FALSE)</f>
        <v>38</v>
      </c>
      <c r="D979" s="47">
        <f>VLOOKUP(A979,'Updated Medical examination'!A978:J3313,4,0)</f>
        <v>6.38</v>
      </c>
      <c r="E979" s="47" t="str">
        <f>VLOOKUP(A979,'Updated Medical examination'!A978:J3313,6,0)</f>
        <v>Yes</v>
      </c>
      <c r="F979" s="47" t="str">
        <f>VLOOKUP(A979,'Updated Medical examination'!A978:J3313,7,0)</f>
        <v>No</v>
      </c>
      <c r="G979" s="47" t="str">
        <f>VLOOKUP(A979,'Updated Medical examination'!A978:J3313,8,0)</f>
        <v>No</v>
      </c>
      <c r="H979" s="47">
        <f>VLOOKUP(A979,'Updated Medical examination'!A978:J3313,9,0)</f>
        <v>1</v>
      </c>
      <c r="I979" s="47" t="str">
        <f>VLOOKUP(A979,'Updated Medical examination'!A978:J3313,10,0)</f>
        <v>No</v>
      </c>
      <c r="J979" s="47" t="str">
        <f>VLOOKUP(A979,'Updated Medical examination'!A978:J3313,3,0)</f>
        <v>Obesity</v>
      </c>
      <c r="K979" s="47" t="str">
        <f>VLOOKUP(A979,'Updated Medical examination'!A978:J3313,5,0)</f>
        <v>Prediabetes</v>
      </c>
      <c r="L979" s="54">
        <v>23724</v>
      </c>
      <c r="M979" s="59">
        <v>11365.95</v>
      </c>
      <c r="N979" s="55" t="s">
        <v>12</v>
      </c>
      <c r="O979" s="55" t="s">
        <v>11</v>
      </c>
      <c r="P979" s="55" t="s">
        <v>42</v>
      </c>
      <c r="Q979" s="55">
        <v>58</v>
      </c>
    </row>
    <row r="980" spans="1:17" ht="16.5" thickBot="1" x14ac:dyDescent="0.3">
      <c r="A980" s="58" t="s">
        <v>1392</v>
      </c>
      <c r="B980" s="47" t="s">
        <v>2491</v>
      </c>
      <c r="C980" s="47">
        <f>VLOOKUP(A980,'Updated Medical examination'!A979:J3314,2,FALSE)</f>
        <v>36.08</v>
      </c>
      <c r="D980" s="47">
        <f>VLOOKUP(A980,'Updated Medical examination'!A979:J3314,4,0)</f>
        <v>5.73</v>
      </c>
      <c r="E980" s="47" t="str">
        <f>VLOOKUP(A980,'Updated Medical examination'!A979:J3314,6,0)</f>
        <v>Yes</v>
      </c>
      <c r="F980" s="47" t="str">
        <f>VLOOKUP(A980,'Updated Medical examination'!A979:J3314,7,0)</f>
        <v>No</v>
      </c>
      <c r="G980" s="47" t="str">
        <f>VLOOKUP(A980,'Updated Medical examination'!A979:J3314,8,0)</f>
        <v>No</v>
      </c>
      <c r="H980" s="47">
        <f>VLOOKUP(A980,'Updated Medical examination'!A979:J3314,9,0)</f>
        <v>1</v>
      </c>
      <c r="I980" s="47" t="str">
        <f>VLOOKUP(A980,'Updated Medical examination'!A979:J3314,10,0)</f>
        <v>No</v>
      </c>
      <c r="J980" s="47" t="str">
        <f>VLOOKUP(A980,'Updated Medical examination'!A979:J3314,3,0)</f>
        <v>Obesity</v>
      </c>
      <c r="K980" s="47" t="str">
        <f>VLOOKUP(A980,'Updated Medical examination'!A979:J3314,5,0)</f>
        <v>Prediabetes</v>
      </c>
      <c r="L980" s="54">
        <v>23561</v>
      </c>
      <c r="M980" s="59">
        <v>11363.28</v>
      </c>
      <c r="N980" s="55" t="s">
        <v>12</v>
      </c>
      <c r="O980" s="55" t="s">
        <v>16</v>
      </c>
      <c r="P980" s="55" t="s">
        <v>13</v>
      </c>
      <c r="Q980" s="55">
        <v>58</v>
      </c>
    </row>
    <row r="981" spans="1:17" ht="16.5" thickBot="1" x14ac:dyDescent="0.3">
      <c r="A981" s="58" t="s">
        <v>1391</v>
      </c>
      <c r="B981" s="47" t="s">
        <v>2827</v>
      </c>
      <c r="C981" s="47">
        <f>VLOOKUP(A981,'Updated Medical examination'!A980:J3315,2,FALSE)</f>
        <v>35.700000000000003</v>
      </c>
      <c r="D981" s="47">
        <f>VLOOKUP(A981,'Updated Medical examination'!A980:J3315,4,0)</f>
        <v>5.47</v>
      </c>
      <c r="E981" s="47" t="str">
        <f>VLOOKUP(A981,'Updated Medical examination'!A980:J3315,6,0)</f>
        <v>Yes</v>
      </c>
      <c r="F981" s="47" t="str">
        <f>VLOOKUP(A981,'Updated Medical examination'!A980:J3315,7,0)</f>
        <v>No</v>
      </c>
      <c r="G981" s="47" t="str">
        <f>VLOOKUP(A981,'Updated Medical examination'!A980:J3315,8,0)</f>
        <v>No</v>
      </c>
      <c r="H981" s="47">
        <f>VLOOKUP(A981,'Updated Medical examination'!A980:J3315,9,0)</f>
        <v>1</v>
      </c>
      <c r="I981" s="47" t="str">
        <f>VLOOKUP(A981,'Updated Medical examination'!A980:J3315,10,0)</f>
        <v>No</v>
      </c>
      <c r="J981" s="47" t="str">
        <f>VLOOKUP(A981,'Updated Medical examination'!A980:J3315,3,0)</f>
        <v>Obesity</v>
      </c>
      <c r="K981" s="47" t="str">
        <f>VLOOKUP(A981,'Updated Medical examination'!A980:J3315,5,0)</f>
        <v>Normal</v>
      </c>
      <c r="L981" s="54">
        <v>23562</v>
      </c>
      <c r="M981" s="59">
        <v>11362.76</v>
      </c>
      <c r="N981" s="55" t="s">
        <v>12</v>
      </c>
      <c r="O981" s="55" t="s">
        <v>16</v>
      </c>
      <c r="P981" s="55" t="s">
        <v>42</v>
      </c>
      <c r="Q981" s="55">
        <v>58</v>
      </c>
    </row>
    <row r="982" spans="1:17" ht="16.5" thickBot="1" x14ac:dyDescent="0.3">
      <c r="A982" s="58" t="s">
        <v>1390</v>
      </c>
      <c r="B982" s="47" t="s">
        <v>4072</v>
      </c>
      <c r="C982" s="47">
        <f>VLOOKUP(A982,'Updated Medical examination'!A981:J3316,2,FALSE)</f>
        <v>34.01</v>
      </c>
      <c r="D982" s="47">
        <f>VLOOKUP(A982,'Updated Medical examination'!A981:J3316,4,0)</f>
        <v>11.3</v>
      </c>
      <c r="E982" s="47" t="str">
        <f>VLOOKUP(A982,'Updated Medical examination'!A981:J3316,6,0)</f>
        <v>No</v>
      </c>
      <c r="F982" s="47" t="str">
        <f>VLOOKUP(A982,'Updated Medical examination'!A981:J3316,7,0)</f>
        <v>No</v>
      </c>
      <c r="G982" s="47" t="str">
        <f>VLOOKUP(A982,'Updated Medical examination'!A981:J3316,8,0)</f>
        <v>No</v>
      </c>
      <c r="H982" s="47">
        <f>VLOOKUP(A982,'Updated Medical examination'!A981:J3316,9,0)</f>
        <v>0</v>
      </c>
      <c r="I982" s="47" t="str">
        <f>VLOOKUP(A982,'Updated Medical examination'!A981:J3316,10,0)</f>
        <v>No</v>
      </c>
      <c r="J982" s="47" t="str">
        <f>VLOOKUP(A982,'Updated Medical examination'!A981:J3316,3,0)</f>
        <v>Obesity</v>
      </c>
      <c r="K982" s="47" t="str">
        <f>VLOOKUP(A982,'Updated Medical examination'!A981:J3316,5,0)</f>
        <v>Above Diabetes</v>
      </c>
      <c r="L982" s="54">
        <v>24011</v>
      </c>
      <c r="M982" s="59">
        <v>11356.66</v>
      </c>
      <c r="N982" s="55" t="s">
        <v>12</v>
      </c>
      <c r="O982" s="55" t="s">
        <v>12</v>
      </c>
      <c r="P982" s="55" t="s">
        <v>23</v>
      </c>
      <c r="Q982" s="55">
        <v>57</v>
      </c>
    </row>
    <row r="983" spans="1:17" ht="16.5" thickBot="1" x14ac:dyDescent="0.3">
      <c r="A983" s="58" t="s">
        <v>1389</v>
      </c>
      <c r="B983" s="47" t="s">
        <v>4074</v>
      </c>
      <c r="C983" s="47">
        <f>VLOOKUP(A983,'Updated Medical examination'!A982:J3317,2,FALSE)</f>
        <v>31.54</v>
      </c>
      <c r="D983" s="47">
        <f>VLOOKUP(A983,'Updated Medical examination'!A982:J3317,4,0)</f>
        <v>6.72</v>
      </c>
      <c r="E983" s="47" t="str">
        <f>VLOOKUP(A983,'Updated Medical examination'!A982:J3317,6,0)</f>
        <v>No</v>
      </c>
      <c r="F983" s="47" t="str">
        <f>VLOOKUP(A983,'Updated Medical examination'!A982:J3317,7,0)</f>
        <v>No</v>
      </c>
      <c r="G983" s="47" t="str">
        <f>VLOOKUP(A983,'Updated Medical examination'!A982:J3317,8,0)</f>
        <v>No</v>
      </c>
      <c r="H983" s="47">
        <f>VLOOKUP(A983,'Updated Medical examination'!A982:J3317,9,0)</f>
        <v>0</v>
      </c>
      <c r="I983" s="47" t="str">
        <f>VLOOKUP(A983,'Updated Medical examination'!A982:J3317,10,0)</f>
        <v>No</v>
      </c>
      <c r="J983" s="47" t="str">
        <f>VLOOKUP(A983,'Updated Medical examination'!A982:J3317,3,0)</f>
        <v>Obesity</v>
      </c>
      <c r="K983" s="47" t="str">
        <f>VLOOKUP(A983,'Updated Medical examination'!A982:J3317,5,0)</f>
        <v>Above Diabetes</v>
      </c>
      <c r="L983" s="54">
        <v>24075</v>
      </c>
      <c r="M983" s="59">
        <v>11353.23</v>
      </c>
      <c r="N983" s="55" t="s">
        <v>12</v>
      </c>
      <c r="O983" s="55" t="s">
        <v>16</v>
      </c>
      <c r="P983" s="55" t="s">
        <v>23</v>
      </c>
      <c r="Q983" s="55">
        <v>57</v>
      </c>
    </row>
    <row r="984" spans="1:17" ht="16.5" thickBot="1" x14ac:dyDescent="0.3">
      <c r="A984" s="58" t="s">
        <v>1388</v>
      </c>
      <c r="B984" s="47" t="s">
        <v>2837</v>
      </c>
      <c r="C984" s="47">
        <f>VLOOKUP(A984,'Updated Medical examination'!A983:J3318,2,FALSE)</f>
        <v>23.3</v>
      </c>
      <c r="D984" s="47">
        <f>VLOOKUP(A984,'Updated Medical examination'!A983:J3318,4,0)</f>
        <v>5.36</v>
      </c>
      <c r="E984" s="47" t="str">
        <f>VLOOKUP(A984,'Updated Medical examination'!A983:J3318,6,0)</f>
        <v>Yes</v>
      </c>
      <c r="F984" s="47" t="str">
        <f>VLOOKUP(A984,'Updated Medical examination'!A983:J3318,7,0)</f>
        <v>No</v>
      </c>
      <c r="G984" s="47" t="str">
        <f>VLOOKUP(A984,'Updated Medical examination'!A983:J3318,8,0)</f>
        <v>No</v>
      </c>
      <c r="H984" s="47">
        <f>VLOOKUP(A984,'Updated Medical examination'!A983:J3318,9,0)</f>
        <v>1</v>
      </c>
      <c r="I984" s="47" t="str">
        <f>VLOOKUP(A984,'Updated Medical examination'!A983:J3318,10,0)</f>
        <v>No</v>
      </c>
      <c r="J984" s="47" t="str">
        <f>VLOOKUP(A984,'Updated Medical examination'!A983:J3318,3,0)</f>
        <v>Healthy Weight</v>
      </c>
      <c r="K984" s="47" t="str">
        <f>VLOOKUP(A984,'Updated Medical examination'!A983:J3318,5,0)</f>
        <v>Normal</v>
      </c>
      <c r="L984" s="54">
        <v>23570</v>
      </c>
      <c r="M984" s="59">
        <v>11345.52</v>
      </c>
      <c r="N984" s="55" t="s">
        <v>12</v>
      </c>
      <c r="O984" s="55" t="s">
        <v>12</v>
      </c>
      <c r="P984" s="55" t="s">
        <v>42</v>
      </c>
      <c r="Q984" s="55">
        <v>58</v>
      </c>
    </row>
    <row r="985" spans="1:17" ht="16.5" thickBot="1" x14ac:dyDescent="0.3">
      <c r="A985" s="58" t="s">
        <v>1387</v>
      </c>
      <c r="B985" s="47" t="s">
        <v>4077</v>
      </c>
      <c r="C985" s="47">
        <f>VLOOKUP(A985,'Updated Medical examination'!A984:J3319,2,FALSE)</f>
        <v>27.75</v>
      </c>
      <c r="D985" s="47">
        <f>VLOOKUP(A985,'Updated Medical examination'!A984:J3319,4,0)</f>
        <v>9.8800000000000008</v>
      </c>
      <c r="E985" s="47" t="str">
        <f>VLOOKUP(A985,'Updated Medical examination'!A984:J3319,6,0)</f>
        <v>No</v>
      </c>
      <c r="F985" s="47" t="str">
        <f>VLOOKUP(A985,'Updated Medical examination'!A984:J3319,7,0)</f>
        <v>No</v>
      </c>
      <c r="G985" s="47" t="str">
        <f>VLOOKUP(A985,'Updated Medical examination'!A984:J3319,8,0)</f>
        <v>No</v>
      </c>
      <c r="H985" s="47">
        <f>VLOOKUP(A985,'Updated Medical examination'!A984:J3319,9,0)</f>
        <v>0</v>
      </c>
      <c r="I985" s="47" t="str">
        <f>VLOOKUP(A985,'Updated Medical examination'!A984:J3319,10,0)</f>
        <v>No</v>
      </c>
      <c r="J985" s="47" t="str">
        <f>VLOOKUP(A985,'Updated Medical examination'!A984:J3319,3,0)</f>
        <v>Over Weight</v>
      </c>
      <c r="K985" s="47" t="str">
        <f>VLOOKUP(A985,'Updated Medical examination'!A984:J3319,5,0)</f>
        <v>Above Diabetes</v>
      </c>
      <c r="L985" s="54">
        <v>25144</v>
      </c>
      <c r="M985" s="59">
        <v>11344.32</v>
      </c>
      <c r="N985" s="55" t="s">
        <v>12</v>
      </c>
      <c r="O985" s="55" t="s">
        <v>11</v>
      </c>
      <c r="P985" s="55" t="s">
        <v>200</v>
      </c>
      <c r="Q985" s="55">
        <v>54</v>
      </c>
    </row>
    <row r="986" spans="1:17" ht="16.5" thickBot="1" x14ac:dyDescent="0.3">
      <c r="A986" s="58" t="s">
        <v>1386</v>
      </c>
      <c r="B986" s="47" t="s">
        <v>4079</v>
      </c>
      <c r="C986" s="47">
        <f>VLOOKUP(A986,'Updated Medical examination'!A985:J3320,2,FALSE)</f>
        <v>42.46</v>
      </c>
      <c r="D986" s="47">
        <f>VLOOKUP(A986,'Updated Medical examination'!A985:J3320,4,0)</f>
        <v>4.1100000000000003</v>
      </c>
      <c r="E986" s="47" t="str">
        <f>VLOOKUP(A986,'Updated Medical examination'!A985:J3320,6,0)</f>
        <v>No</v>
      </c>
      <c r="F986" s="47" t="str">
        <f>VLOOKUP(A986,'Updated Medical examination'!A985:J3320,7,0)</f>
        <v>No</v>
      </c>
      <c r="G986" s="47" t="str">
        <f>VLOOKUP(A986,'Updated Medical examination'!A985:J3320,8,0)</f>
        <v>No</v>
      </c>
      <c r="H986" s="47">
        <f>VLOOKUP(A986,'Updated Medical examination'!A985:J3320,9,0)</f>
        <v>0</v>
      </c>
      <c r="I986" s="47" t="str">
        <f>VLOOKUP(A986,'Updated Medical examination'!A985:J3320,10,0)</f>
        <v>No</v>
      </c>
      <c r="J986" s="47" t="str">
        <f>VLOOKUP(A986,'Updated Medical examination'!A985:J3320,3,0)</f>
        <v>Obesity</v>
      </c>
      <c r="K986" s="47" t="str">
        <f>VLOOKUP(A986,'Updated Medical examination'!A985:J3320,5,0)</f>
        <v>Normal</v>
      </c>
      <c r="L986" s="54">
        <v>32739</v>
      </c>
      <c r="M986" s="59">
        <v>11326.71</v>
      </c>
      <c r="N986" s="55" t="s">
        <v>12</v>
      </c>
      <c r="O986" s="55" t="s">
        <v>12</v>
      </c>
      <c r="P986" s="55" t="s">
        <v>13</v>
      </c>
      <c r="Q986" s="55">
        <v>33</v>
      </c>
    </row>
    <row r="987" spans="1:17" ht="16.5" thickBot="1" x14ac:dyDescent="0.3">
      <c r="A987" s="58" t="s">
        <v>1385</v>
      </c>
      <c r="B987" s="47" t="s">
        <v>4081</v>
      </c>
      <c r="C987" s="47">
        <f>VLOOKUP(A987,'Updated Medical examination'!A986:J3321,2,FALSE)</f>
        <v>54.47</v>
      </c>
      <c r="D987" s="47">
        <f>VLOOKUP(A987,'Updated Medical examination'!A986:J3321,4,0)</f>
        <v>7.48</v>
      </c>
      <c r="E987" s="47" t="str">
        <f>VLOOKUP(A987,'Updated Medical examination'!A986:J3321,6,0)</f>
        <v>No</v>
      </c>
      <c r="F987" s="47" t="str">
        <f>VLOOKUP(A987,'Updated Medical examination'!A986:J3321,7,0)</f>
        <v>No</v>
      </c>
      <c r="G987" s="47" t="str">
        <f>VLOOKUP(A987,'Updated Medical examination'!A986:J3321,8,0)</f>
        <v>No</v>
      </c>
      <c r="H987" s="47">
        <f>VLOOKUP(A987,'Updated Medical examination'!A986:J3321,9,0)</f>
        <v>0</v>
      </c>
      <c r="I987" s="47" t="str">
        <f>VLOOKUP(A987,'Updated Medical examination'!A986:J3321,10,0)</f>
        <v>No</v>
      </c>
      <c r="J987" s="47" t="str">
        <f>VLOOKUP(A987,'Updated Medical examination'!A986:J3321,3,0)</f>
        <v>Obesity</v>
      </c>
      <c r="K987" s="47" t="str">
        <f>VLOOKUP(A987,'Updated Medical examination'!A986:J3321,5,0)</f>
        <v>Above Diabetes</v>
      </c>
      <c r="L987" s="54">
        <v>37519</v>
      </c>
      <c r="M987" s="59">
        <v>11321.49</v>
      </c>
      <c r="N987" s="55" t="s">
        <v>12</v>
      </c>
      <c r="O987" s="55" t="s">
        <v>12</v>
      </c>
      <c r="P987" s="55" t="s">
        <v>23</v>
      </c>
      <c r="Q987" s="55">
        <v>20</v>
      </c>
    </row>
    <row r="988" spans="1:17" ht="16.5" thickBot="1" x14ac:dyDescent="0.3">
      <c r="A988" s="58" t="s">
        <v>1384</v>
      </c>
      <c r="B988" s="47" t="s">
        <v>2878</v>
      </c>
      <c r="C988" s="47">
        <f>VLOOKUP(A988,'Updated Medical examination'!A987:J3322,2,FALSE)</f>
        <v>24.93</v>
      </c>
      <c r="D988" s="47">
        <f>VLOOKUP(A988,'Updated Medical examination'!A987:J3322,4,0)</f>
        <v>9.18</v>
      </c>
      <c r="E988" s="47" t="str">
        <f>VLOOKUP(A988,'Updated Medical examination'!A987:J3322,6,0)</f>
        <v>Yes</v>
      </c>
      <c r="F988" s="47" t="str">
        <f>VLOOKUP(A988,'Updated Medical examination'!A987:J3322,7,0)</f>
        <v>No</v>
      </c>
      <c r="G988" s="47" t="str">
        <f>VLOOKUP(A988,'Updated Medical examination'!A987:J3322,8,0)</f>
        <v>Yes</v>
      </c>
      <c r="H988" s="47">
        <f>VLOOKUP(A988,'Updated Medical examination'!A987:J3322,9,0)</f>
        <v>1</v>
      </c>
      <c r="I988" s="47" t="str">
        <f>VLOOKUP(A988,'Updated Medical examination'!A987:J3322,10,0)</f>
        <v>No</v>
      </c>
      <c r="J988" s="47" t="str">
        <f>VLOOKUP(A988,'Updated Medical examination'!A987:J3322,3,0)</f>
        <v>Over Weight</v>
      </c>
      <c r="K988" s="47" t="str">
        <f>VLOOKUP(A988,'Updated Medical examination'!A987:J3322,5,0)</f>
        <v>Above Diabetes</v>
      </c>
      <c r="L988" s="54">
        <v>23203</v>
      </c>
      <c r="M988" s="59">
        <v>11319.12</v>
      </c>
      <c r="N988" s="55" t="s">
        <v>12</v>
      </c>
      <c r="O988" s="55" t="s">
        <v>16</v>
      </c>
      <c r="P988" s="55" t="s">
        <v>23</v>
      </c>
      <c r="Q988" s="55">
        <v>59</v>
      </c>
    </row>
    <row r="989" spans="1:17" ht="16.5" thickBot="1" x14ac:dyDescent="0.3">
      <c r="A989" s="58" t="s">
        <v>1383</v>
      </c>
      <c r="B989" s="47" t="s">
        <v>3925</v>
      </c>
      <c r="C989" s="47">
        <f>VLOOKUP(A989,'Updated Medical examination'!A988:J3323,2,FALSE)</f>
        <v>48.12</v>
      </c>
      <c r="D989" s="47">
        <f>VLOOKUP(A989,'Updated Medical examination'!A988:J3323,4,0)</f>
        <v>4.51</v>
      </c>
      <c r="E989" s="47" t="str">
        <f>VLOOKUP(A989,'Updated Medical examination'!A988:J3323,6,0)</f>
        <v>Yes</v>
      </c>
      <c r="F989" s="47" t="str">
        <f>VLOOKUP(A989,'Updated Medical examination'!A988:J3323,7,0)</f>
        <v>No</v>
      </c>
      <c r="G989" s="47" t="str">
        <f>VLOOKUP(A989,'Updated Medical examination'!A988:J3323,8,0)</f>
        <v>No</v>
      </c>
      <c r="H989" s="47">
        <f>VLOOKUP(A989,'Updated Medical examination'!A988:J3323,9,0)</f>
        <v>1</v>
      </c>
      <c r="I989" s="47" t="str">
        <f>VLOOKUP(A989,'Updated Medical examination'!A988:J3323,10,0)</f>
        <v>No</v>
      </c>
      <c r="J989" s="47" t="str">
        <f>VLOOKUP(A989,'Updated Medical examination'!A988:J3323,3,0)</f>
        <v>Obesity</v>
      </c>
      <c r="K989" s="47" t="str">
        <f>VLOOKUP(A989,'Updated Medical examination'!A988:J3323,5,0)</f>
        <v>Normal</v>
      </c>
      <c r="L989" s="54">
        <v>35043</v>
      </c>
      <c r="M989" s="59">
        <v>11318.57</v>
      </c>
      <c r="N989" s="55" t="s">
        <v>12</v>
      </c>
      <c r="O989" s="55" t="s">
        <v>11</v>
      </c>
      <c r="P989" s="55" t="s">
        <v>535</v>
      </c>
      <c r="Q989" s="55">
        <v>27</v>
      </c>
    </row>
    <row r="990" spans="1:17" ht="16.5" thickBot="1" x14ac:dyDescent="0.3">
      <c r="A990" s="58" t="s">
        <v>1382</v>
      </c>
      <c r="B990" s="47" t="s">
        <v>4084</v>
      </c>
      <c r="C990" s="47">
        <f>VLOOKUP(A990,'Updated Medical examination'!A989:J3324,2,FALSE)</f>
        <v>24.91</v>
      </c>
      <c r="D990" s="47">
        <f>VLOOKUP(A990,'Updated Medical examination'!A989:J3324,4,0)</f>
        <v>7.33</v>
      </c>
      <c r="E990" s="47" t="str">
        <f>VLOOKUP(A990,'Updated Medical examination'!A989:J3324,6,0)</f>
        <v>Yes</v>
      </c>
      <c r="F990" s="47" t="str">
        <f>VLOOKUP(A990,'Updated Medical examination'!A989:J3324,7,0)</f>
        <v>No</v>
      </c>
      <c r="G990" s="47" t="str">
        <f>VLOOKUP(A990,'Updated Medical examination'!A989:J3324,8,0)</f>
        <v>Yes</v>
      </c>
      <c r="H990" s="47">
        <f>VLOOKUP(A990,'Updated Medical examination'!A989:J3324,9,0)</f>
        <v>1</v>
      </c>
      <c r="I990" s="47" t="str">
        <f>VLOOKUP(A990,'Updated Medical examination'!A989:J3324,10,0)</f>
        <v>No</v>
      </c>
      <c r="J990" s="47" t="str">
        <f>VLOOKUP(A990,'Updated Medical examination'!A989:J3324,3,0)</f>
        <v>Over Weight</v>
      </c>
      <c r="K990" s="47" t="str">
        <f>VLOOKUP(A990,'Updated Medical examination'!A989:J3324,5,0)</f>
        <v>Above Diabetes</v>
      </c>
      <c r="L990" s="54">
        <v>23337</v>
      </c>
      <c r="M990" s="59">
        <v>11312.33</v>
      </c>
      <c r="N990" s="55" t="s">
        <v>12</v>
      </c>
      <c r="O990" s="55" t="s">
        <v>12</v>
      </c>
      <c r="P990" s="55" t="s">
        <v>23</v>
      </c>
      <c r="Q990" s="55">
        <v>59</v>
      </c>
    </row>
    <row r="991" spans="1:17" ht="16.5" thickBot="1" x14ac:dyDescent="0.3">
      <c r="A991" s="58" t="s">
        <v>1381</v>
      </c>
      <c r="B991" s="47" t="s">
        <v>2555</v>
      </c>
      <c r="C991" s="47">
        <f>VLOOKUP(A991,'Updated Medical examination'!A990:J3325,2,FALSE)</f>
        <v>27.645</v>
      </c>
      <c r="D991" s="47">
        <f>VLOOKUP(A991,'Updated Medical examination'!A990:J3325,4,0)</f>
        <v>10.56</v>
      </c>
      <c r="E991" s="47" t="str">
        <f>VLOOKUP(A991,'Updated Medical examination'!A990:J3325,6,0)</f>
        <v>No</v>
      </c>
      <c r="F991" s="47" t="str">
        <f>VLOOKUP(A991,'Updated Medical examination'!A990:J3325,7,0)</f>
        <v>No</v>
      </c>
      <c r="G991" s="47" t="str">
        <f>VLOOKUP(A991,'Updated Medical examination'!A990:J3325,8,0)</f>
        <v>No</v>
      </c>
      <c r="H991" s="47">
        <f>VLOOKUP(A991,'Updated Medical examination'!A990:J3325,9,0)</f>
        <v>0</v>
      </c>
      <c r="I991" s="47" t="str">
        <f>VLOOKUP(A991,'Updated Medical examination'!A990:J3325,10,0)</f>
        <v>No</v>
      </c>
      <c r="J991" s="47" t="str">
        <f>VLOOKUP(A991,'Updated Medical examination'!A990:J3325,3,0)</f>
        <v>Over Weight</v>
      </c>
      <c r="K991" s="47" t="str">
        <f>VLOOKUP(A991,'Updated Medical examination'!A990:J3325,5,0)</f>
        <v>Above Diabetes</v>
      </c>
      <c r="L991" s="54">
        <v>25117</v>
      </c>
      <c r="M991" s="59">
        <v>11305.93</v>
      </c>
      <c r="N991" s="55" t="s">
        <v>12</v>
      </c>
      <c r="O991" s="55" t="s">
        <v>16</v>
      </c>
      <c r="P991" s="55" t="s">
        <v>23</v>
      </c>
      <c r="Q991" s="55">
        <v>54</v>
      </c>
    </row>
    <row r="992" spans="1:17" ht="16.5" thickBot="1" x14ac:dyDescent="0.3">
      <c r="A992" s="58" t="s">
        <v>1380</v>
      </c>
      <c r="B992" s="47" t="s">
        <v>4087</v>
      </c>
      <c r="C992" s="47">
        <f>VLOOKUP(A992,'Updated Medical examination'!A991:J3326,2,FALSE)</f>
        <v>33.700000000000003</v>
      </c>
      <c r="D992" s="47">
        <f>VLOOKUP(A992,'Updated Medical examination'!A991:J3326,4,0)</f>
        <v>4.01</v>
      </c>
      <c r="E992" s="47" t="str">
        <f>VLOOKUP(A992,'Updated Medical examination'!A991:J3326,6,0)</f>
        <v>No</v>
      </c>
      <c r="F992" s="47" t="str">
        <f>VLOOKUP(A992,'Updated Medical examination'!A991:J3326,7,0)</f>
        <v>No</v>
      </c>
      <c r="G992" s="47" t="str">
        <f>VLOOKUP(A992,'Updated Medical examination'!A991:J3326,8,0)</f>
        <v>No</v>
      </c>
      <c r="H992" s="47">
        <f>VLOOKUP(A992,'Updated Medical examination'!A991:J3326,9,0)</f>
        <v>2</v>
      </c>
      <c r="I992" s="47" t="str">
        <f>VLOOKUP(A992,'Updated Medical examination'!A991:J3326,10,0)</f>
        <v>No</v>
      </c>
      <c r="J992" s="47" t="str">
        <f>VLOOKUP(A992,'Updated Medical examination'!A991:J3326,3,0)</f>
        <v>Obesity</v>
      </c>
      <c r="K992" s="47" t="str">
        <f>VLOOKUP(A992,'Updated Medical examination'!A991:J3326,5,0)</f>
        <v>Normal</v>
      </c>
      <c r="L992" s="54">
        <v>26567</v>
      </c>
      <c r="M992" s="59">
        <v>11299.34</v>
      </c>
      <c r="N992" s="55" t="s">
        <v>12</v>
      </c>
      <c r="O992" s="55" t="s">
        <v>11</v>
      </c>
      <c r="P992" s="55" t="s">
        <v>42</v>
      </c>
      <c r="Q992" s="55">
        <v>50</v>
      </c>
    </row>
    <row r="993" spans="1:17" ht="16.5" thickBot="1" x14ac:dyDescent="0.3">
      <c r="A993" s="58" t="s">
        <v>1379</v>
      </c>
      <c r="B993" s="47" t="s">
        <v>4088</v>
      </c>
      <c r="C993" s="47">
        <f>VLOOKUP(A993,'Updated Medical examination'!A992:J3327,2,FALSE)</f>
        <v>38.93</v>
      </c>
      <c r="D993" s="47">
        <f>VLOOKUP(A993,'Updated Medical examination'!A992:J3327,4,0)</f>
        <v>5.64</v>
      </c>
      <c r="E993" s="47" t="str">
        <f>VLOOKUP(A993,'Updated Medical examination'!A992:J3327,6,0)</f>
        <v>Yes</v>
      </c>
      <c r="F993" s="47" t="str">
        <f>VLOOKUP(A993,'Updated Medical examination'!A992:J3327,7,0)</f>
        <v>No</v>
      </c>
      <c r="G993" s="47" t="str">
        <f>VLOOKUP(A993,'Updated Medical examination'!A992:J3327,8,0)</f>
        <v>No</v>
      </c>
      <c r="H993" s="47">
        <f>VLOOKUP(A993,'Updated Medical examination'!A992:J3327,9,0)</f>
        <v>1</v>
      </c>
      <c r="I993" s="47" t="str">
        <f>VLOOKUP(A993,'Updated Medical examination'!A992:J3327,10,0)</f>
        <v>No</v>
      </c>
      <c r="J993" s="47" t="str">
        <f>VLOOKUP(A993,'Updated Medical examination'!A992:J3327,3,0)</f>
        <v>Obesity</v>
      </c>
      <c r="K993" s="47" t="str">
        <f>VLOOKUP(A993,'Updated Medical examination'!A992:J3327,5,0)</f>
        <v>Normal</v>
      </c>
      <c r="L993" s="54">
        <v>32461</v>
      </c>
      <c r="M993" s="59">
        <v>11294.57</v>
      </c>
      <c r="N993" s="55" t="s">
        <v>12</v>
      </c>
      <c r="O993" s="55" t="s">
        <v>16</v>
      </c>
      <c r="P993" s="55" t="s">
        <v>632</v>
      </c>
      <c r="Q993" s="55">
        <v>34</v>
      </c>
    </row>
    <row r="994" spans="1:17" ht="16.5" thickBot="1" x14ac:dyDescent="0.3">
      <c r="A994" s="58" t="s">
        <v>1378</v>
      </c>
      <c r="B994" s="47" t="s">
        <v>4090</v>
      </c>
      <c r="C994" s="47">
        <f>VLOOKUP(A994,'Updated Medical examination'!A993:J3328,2,FALSE)</f>
        <v>32.774999999999999</v>
      </c>
      <c r="D994" s="47">
        <f>VLOOKUP(A994,'Updated Medical examination'!A993:J3328,4,0)</f>
        <v>8.02</v>
      </c>
      <c r="E994" s="47" t="str">
        <f>VLOOKUP(A994,'Updated Medical examination'!A993:J3328,6,0)</f>
        <v>Yes</v>
      </c>
      <c r="F994" s="47" t="str">
        <f>VLOOKUP(A994,'Updated Medical examination'!A993:J3328,7,0)</f>
        <v>No</v>
      </c>
      <c r="G994" s="47" t="str">
        <f>VLOOKUP(A994,'Updated Medical examination'!A993:J3328,8,0)</f>
        <v>No</v>
      </c>
      <c r="H994" s="47">
        <f>VLOOKUP(A994,'Updated Medical examination'!A993:J3328,9,0)</f>
        <v>2</v>
      </c>
      <c r="I994" s="47" t="str">
        <f>VLOOKUP(A994,'Updated Medical examination'!A993:J3328,10,0)</f>
        <v>No</v>
      </c>
      <c r="J994" s="47" t="str">
        <f>VLOOKUP(A994,'Updated Medical examination'!A993:J3328,3,0)</f>
        <v>Obesity</v>
      </c>
      <c r="K994" s="47" t="str">
        <f>VLOOKUP(A994,'Updated Medical examination'!A993:J3328,5,0)</f>
        <v>Above Diabetes</v>
      </c>
      <c r="L994" s="54">
        <v>25741</v>
      </c>
      <c r="M994" s="59">
        <v>11289.11</v>
      </c>
      <c r="N994" s="55" t="s">
        <v>12</v>
      </c>
      <c r="O994" s="55" t="s">
        <v>16</v>
      </c>
      <c r="P994" s="55" t="s">
        <v>23</v>
      </c>
      <c r="Q994" s="55">
        <v>52</v>
      </c>
    </row>
    <row r="995" spans="1:17" ht="16.5" thickBot="1" x14ac:dyDescent="0.3">
      <c r="A995" s="58" t="s">
        <v>1377</v>
      </c>
      <c r="B995" s="47" t="s">
        <v>4092</v>
      </c>
      <c r="C995" s="47">
        <f>VLOOKUP(A995,'Updated Medical examination'!A994:J3329,2,FALSE)</f>
        <v>29.83</v>
      </c>
      <c r="D995" s="47">
        <f>VLOOKUP(A995,'Updated Medical examination'!A994:J3329,4,0)</f>
        <v>7.2</v>
      </c>
      <c r="E995" s="47" t="str">
        <f>VLOOKUP(A995,'Updated Medical examination'!A994:J3329,6,0)</f>
        <v>Yes</v>
      </c>
      <c r="F995" s="47" t="str">
        <f>VLOOKUP(A995,'Updated Medical examination'!A994:J3329,7,0)</f>
        <v>No</v>
      </c>
      <c r="G995" s="47" t="str">
        <f>VLOOKUP(A995,'Updated Medical examination'!A994:J3329,8,0)</f>
        <v>No</v>
      </c>
      <c r="H995" s="47">
        <f>VLOOKUP(A995,'Updated Medical examination'!A994:J3329,9,0)</f>
        <v>0</v>
      </c>
      <c r="I995" s="47" t="str">
        <f>VLOOKUP(A995,'Updated Medical examination'!A994:J3329,10,0)</f>
        <v>No</v>
      </c>
      <c r="J995" s="47" t="str">
        <f>VLOOKUP(A995,'Updated Medical examination'!A994:J3329,3,0)</f>
        <v>Over Weight</v>
      </c>
      <c r="K995" s="47" t="str">
        <f>VLOOKUP(A995,'Updated Medical examination'!A994:J3329,5,0)</f>
        <v>Above Diabetes</v>
      </c>
      <c r="L995" s="54">
        <v>24637</v>
      </c>
      <c r="M995" s="59">
        <v>11286.54</v>
      </c>
      <c r="N995" s="55" t="s">
        <v>12</v>
      </c>
      <c r="O995" s="55" t="s">
        <v>12</v>
      </c>
      <c r="P995" s="55" t="s">
        <v>247</v>
      </c>
      <c r="Q995" s="55">
        <v>55</v>
      </c>
    </row>
    <row r="996" spans="1:17" ht="16.5" thickBot="1" x14ac:dyDescent="0.3">
      <c r="A996" s="58" t="s">
        <v>1376</v>
      </c>
      <c r="B996" s="47" t="s">
        <v>4093</v>
      </c>
      <c r="C996" s="47">
        <f>VLOOKUP(A996,'Updated Medical examination'!A995:J3330,2,FALSE)</f>
        <v>28.31</v>
      </c>
      <c r="D996" s="47">
        <f>VLOOKUP(A996,'Updated Medical examination'!A995:J3330,4,0)</f>
        <v>4.55</v>
      </c>
      <c r="E996" s="47" t="str">
        <f>VLOOKUP(A996,'Updated Medical examination'!A995:J3330,6,0)</f>
        <v>No</v>
      </c>
      <c r="F996" s="47" t="str">
        <f>VLOOKUP(A996,'Updated Medical examination'!A995:J3330,7,0)</f>
        <v>yes</v>
      </c>
      <c r="G996" s="47" t="str">
        <f>VLOOKUP(A996,'Updated Medical examination'!A995:J3330,8,0)</f>
        <v>No</v>
      </c>
      <c r="H996" s="47">
        <f>VLOOKUP(A996,'Updated Medical examination'!A995:J3330,9,0)</f>
        <v>1</v>
      </c>
      <c r="I996" s="47" t="str">
        <f>VLOOKUP(A996,'Updated Medical examination'!A995:J3330,10,0)</f>
        <v>No</v>
      </c>
      <c r="J996" s="47" t="str">
        <f>VLOOKUP(A996,'Updated Medical examination'!A995:J3330,3,0)</f>
        <v>Over Weight</v>
      </c>
      <c r="K996" s="47" t="str">
        <f>VLOOKUP(A996,'Updated Medical examination'!A995:J3330,5,0)</f>
        <v>Normal</v>
      </c>
      <c r="L996" s="54">
        <v>38264</v>
      </c>
      <c r="M996" s="59">
        <v>11272.33</v>
      </c>
      <c r="N996" s="55" t="s">
        <v>12</v>
      </c>
      <c r="O996" s="55" t="s">
        <v>11</v>
      </c>
      <c r="P996" s="55" t="s">
        <v>166</v>
      </c>
      <c r="Q996" s="55">
        <v>18</v>
      </c>
    </row>
    <row r="997" spans="1:17" ht="16.5" thickBot="1" x14ac:dyDescent="0.3">
      <c r="A997" s="58" t="s">
        <v>1375</v>
      </c>
      <c r="B997" s="47" t="s">
        <v>4095</v>
      </c>
      <c r="C997" s="47">
        <f>VLOOKUP(A997,'Updated Medical examination'!A996:J3331,2,FALSE)</f>
        <v>29.79</v>
      </c>
      <c r="D997" s="47">
        <f>VLOOKUP(A997,'Updated Medical examination'!A996:J3331,4,0)</f>
        <v>9.0299999999999994</v>
      </c>
      <c r="E997" s="47" t="str">
        <f>VLOOKUP(A997,'Updated Medical examination'!A996:J3331,6,0)</f>
        <v>No</v>
      </c>
      <c r="F997" s="47" t="str">
        <f>VLOOKUP(A997,'Updated Medical examination'!A996:J3331,7,0)</f>
        <v>No</v>
      </c>
      <c r="G997" s="47" t="str">
        <f>VLOOKUP(A997,'Updated Medical examination'!A996:J3331,8,0)</f>
        <v>No</v>
      </c>
      <c r="H997" s="47">
        <f>VLOOKUP(A997,'Updated Medical examination'!A996:J3331,9,0)</f>
        <v>0</v>
      </c>
      <c r="I997" s="47" t="str">
        <f>VLOOKUP(A997,'Updated Medical examination'!A996:J3331,10,0)</f>
        <v>No</v>
      </c>
      <c r="J997" s="47" t="str">
        <f>VLOOKUP(A997,'Updated Medical examination'!A996:J3331,3,0)</f>
        <v>Over Weight</v>
      </c>
      <c r="K997" s="47" t="str">
        <f>VLOOKUP(A997,'Updated Medical examination'!A996:J3331,5,0)</f>
        <v>Above Diabetes</v>
      </c>
      <c r="L997" s="54">
        <v>26293</v>
      </c>
      <c r="M997" s="59">
        <v>11265.71</v>
      </c>
      <c r="N997" s="55" t="s">
        <v>12</v>
      </c>
      <c r="O997" s="55" t="s">
        <v>16</v>
      </c>
      <c r="P997" s="55" t="s">
        <v>200</v>
      </c>
      <c r="Q997" s="55">
        <v>51</v>
      </c>
    </row>
    <row r="998" spans="1:17" ht="16.5" thickBot="1" x14ac:dyDescent="0.3">
      <c r="A998" s="58" t="s">
        <v>1374</v>
      </c>
      <c r="B998" s="47" t="s">
        <v>4096</v>
      </c>
      <c r="C998" s="47">
        <f>VLOOKUP(A998,'Updated Medical examination'!A997:J3332,2,FALSE)</f>
        <v>36.6</v>
      </c>
      <c r="D998" s="47">
        <f>VLOOKUP(A998,'Updated Medical examination'!A997:J3332,4,0)</f>
        <v>5.2</v>
      </c>
      <c r="E998" s="47" t="str">
        <f>VLOOKUP(A998,'Updated Medical examination'!A997:J3332,6,0)</f>
        <v>Yes</v>
      </c>
      <c r="F998" s="47" t="str">
        <f>VLOOKUP(A998,'Updated Medical examination'!A997:J3332,7,0)</f>
        <v>No</v>
      </c>
      <c r="G998" s="47" t="str">
        <f>VLOOKUP(A998,'Updated Medical examination'!A997:J3332,8,0)</f>
        <v>Yes</v>
      </c>
      <c r="H998" s="47">
        <f>VLOOKUP(A998,'Updated Medical examination'!A997:J3332,9,0)</f>
        <v>1</v>
      </c>
      <c r="I998" s="47" t="str">
        <f>VLOOKUP(A998,'Updated Medical examination'!A997:J3332,10,0)</f>
        <v>No</v>
      </c>
      <c r="J998" s="47" t="str">
        <f>VLOOKUP(A998,'Updated Medical examination'!A997:J3332,3,0)</f>
        <v>Obesity</v>
      </c>
      <c r="K998" s="47" t="str">
        <f>VLOOKUP(A998,'Updated Medical examination'!A997:J3332,5,0)</f>
        <v>Normal</v>
      </c>
      <c r="L998" s="54">
        <v>25487</v>
      </c>
      <c r="M998" s="59">
        <v>11264.54</v>
      </c>
      <c r="N998" s="55" t="s">
        <v>12</v>
      </c>
      <c r="O998" s="55" t="s">
        <v>11</v>
      </c>
      <c r="P998" s="55" t="s">
        <v>42</v>
      </c>
      <c r="Q998" s="55">
        <v>53</v>
      </c>
    </row>
    <row r="999" spans="1:17" ht="16.5" thickBot="1" x14ac:dyDescent="0.3">
      <c r="A999" s="58" t="s">
        <v>1373</v>
      </c>
      <c r="B999" s="47" t="s">
        <v>3221</v>
      </c>
      <c r="C999" s="47">
        <f>VLOOKUP(A999,'Updated Medical examination'!A998:J3333,2,FALSE)</f>
        <v>35.93</v>
      </c>
      <c r="D999" s="47">
        <f>VLOOKUP(A999,'Updated Medical examination'!A998:J3333,4,0)</f>
        <v>8.3000000000000007</v>
      </c>
      <c r="E999" s="47" t="str">
        <f>VLOOKUP(A999,'Updated Medical examination'!A998:J3333,6,0)</f>
        <v>Yes</v>
      </c>
      <c r="F999" s="47" t="str">
        <f>VLOOKUP(A999,'Updated Medical examination'!A998:J3333,7,0)</f>
        <v>No</v>
      </c>
      <c r="G999" s="47" t="str">
        <f>VLOOKUP(A999,'Updated Medical examination'!A998:J3333,8,0)</f>
        <v>No</v>
      </c>
      <c r="H999" s="47">
        <f>VLOOKUP(A999,'Updated Medical examination'!A998:J3333,9,0)</f>
        <v>0</v>
      </c>
      <c r="I999" s="47" t="str">
        <f>VLOOKUP(A999,'Updated Medical examination'!A998:J3333,10,0)</f>
        <v>No</v>
      </c>
      <c r="J999" s="47" t="str">
        <f>VLOOKUP(A999,'Updated Medical examination'!A998:J3333,3,0)</f>
        <v>Obesity</v>
      </c>
      <c r="K999" s="47" t="str">
        <f>VLOOKUP(A999,'Updated Medical examination'!A998:J3333,5,0)</f>
        <v>Above Diabetes</v>
      </c>
      <c r="L999" s="54">
        <v>29861</v>
      </c>
      <c r="M999" s="59">
        <v>11255.29</v>
      </c>
      <c r="N999" s="55" t="s">
        <v>12</v>
      </c>
      <c r="O999" s="55" t="s">
        <v>16</v>
      </c>
      <c r="P999" s="55" t="s">
        <v>535</v>
      </c>
      <c r="Q999" s="55">
        <v>41</v>
      </c>
    </row>
    <row r="1000" spans="1:17" ht="16.5" thickBot="1" x14ac:dyDescent="0.3">
      <c r="A1000" s="58" t="s">
        <v>1372</v>
      </c>
      <c r="B1000" s="47" t="s">
        <v>4098</v>
      </c>
      <c r="C1000" s="47">
        <f>VLOOKUP(A1000,'Updated Medical examination'!A999:J3334,2,FALSE)</f>
        <v>28.6</v>
      </c>
      <c r="D1000" s="47">
        <f>VLOOKUP(A1000,'Updated Medical examination'!A999:J3334,4,0)</f>
        <v>5.56</v>
      </c>
      <c r="E1000" s="47" t="str">
        <f>VLOOKUP(A1000,'Updated Medical examination'!A999:J3334,6,0)</f>
        <v>Yes</v>
      </c>
      <c r="F1000" s="47" t="str">
        <f>VLOOKUP(A1000,'Updated Medical examination'!A999:J3334,7,0)</f>
        <v>No</v>
      </c>
      <c r="G1000" s="47" t="str">
        <f>VLOOKUP(A1000,'Updated Medical examination'!A999:J3334,8,0)</f>
        <v>Yes</v>
      </c>
      <c r="H1000" s="47">
        <f>VLOOKUP(A1000,'Updated Medical examination'!A999:J3334,9,0)</f>
        <v>1</v>
      </c>
      <c r="I1000" s="47" t="str">
        <f>VLOOKUP(A1000,'Updated Medical examination'!A999:J3334,10,0)</f>
        <v>No</v>
      </c>
      <c r="J1000" s="47" t="str">
        <f>VLOOKUP(A1000,'Updated Medical examination'!A999:J3334,3,0)</f>
        <v>Over Weight</v>
      </c>
      <c r="K1000" s="47" t="str">
        <f>VLOOKUP(A1000,'Updated Medical examination'!A999:J3334,5,0)</f>
        <v>Normal</v>
      </c>
      <c r="L1000" s="54">
        <v>25435</v>
      </c>
      <c r="M1000" s="59">
        <v>11253.42</v>
      </c>
      <c r="N1000" s="55" t="s">
        <v>12</v>
      </c>
      <c r="O1000" s="55" t="s">
        <v>16</v>
      </c>
      <c r="P1000" s="55" t="s">
        <v>42</v>
      </c>
      <c r="Q1000" s="55">
        <v>53</v>
      </c>
    </row>
    <row r="1001" spans="1:17" ht="16.5" thickBot="1" x14ac:dyDescent="0.3">
      <c r="A1001" s="58" t="s">
        <v>1371</v>
      </c>
      <c r="B1001" s="47" t="s">
        <v>4100</v>
      </c>
      <c r="C1001" s="47">
        <f>VLOOKUP(A1001,'Updated Medical examination'!A1000:J3335,2,FALSE)</f>
        <v>39.17</v>
      </c>
      <c r="D1001" s="47">
        <f>VLOOKUP(A1001,'Updated Medical examination'!A1000:J3335,4,0)</f>
        <v>4.1500000000000004</v>
      </c>
      <c r="E1001" s="47" t="str">
        <f>VLOOKUP(A1001,'Updated Medical examination'!A1000:J3335,6,0)</f>
        <v>No</v>
      </c>
      <c r="F1001" s="47" t="str">
        <f>VLOOKUP(A1001,'Updated Medical examination'!A1000:J3335,7,0)</f>
        <v>No</v>
      </c>
      <c r="G1001" s="47" t="str">
        <f>VLOOKUP(A1001,'Updated Medical examination'!A1000:J3335,8,0)</f>
        <v>No</v>
      </c>
      <c r="H1001" s="47">
        <f>VLOOKUP(A1001,'Updated Medical examination'!A1000:J3335,9,0)</f>
        <v>0</v>
      </c>
      <c r="I1001" s="47" t="str">
        <f>VLOOKUP(A1001,'Updated Medical examination'!A1000:J3335,10,0)</f>
        <v>No</v>
      </c>
      <c r="J1001" s="47" t="str">
        <f>VLOOKUP(A1001,'Updated Medical examination'!A1000:J3335,3,0)</f>
        <v>Obesity</v>
      </c>
      <c r="K1001" s="47" t="str">
        <f>VLOOKUP(A1001,'Updated Medical examination'!A1000:J3335,5,0)</f>
        <v>Normal</v>
      </c>
      <c r="L1001" s="54">
        <v>32859</v>
      </c>
      <c r="M1001" s="59">
        <v>11250.43</v>
      </c>
      <c r="N1001" s="55" t="s">
        <v>12</v>
      </c>
      <c r="O1001" s="55" t="s">
        <v>11</v>
      </c>
      <c r="P1001" s="55" t="s">
        <v>535</v>
      </c>
      <c r="Q1001" s="55">
        <v>33</v>
      </c>
    </row>
    <row r="1002" spans="1:17" ht="16.5" thickBot="1" x14ac:dyDescent="0.3">
      <c r="A1002" s="58" t="s">
        <v>1370</v>
      </c>
      <c r="B1002" s="47" t="s">
        <v>2559</v>
      </c>
      <c r="C1002" s="47">
        <f>VLOOKUP(A1002,'Updated Medical examination'!A1001:J3336,2,FALSE)</f>
        <v>26.41</v>
      </c>
      <c r="D1002" s="47">
        <f>VLOOKUP(A1002,'Updated Medical examination'!A1001:J3336,4,0)</f>
        <v>5.99</v>
      </c>
      <c r="E1002" s="47" t="str">
        <f>VLOOKUP(A1002,'Updated Medical examination'!A1001:J3336,6,0)</f>
        <v>Yes</v>
      </c>
      <c r="F1002" s="47" t="str">
        <f>VLOOKUP(A1002,'Updated Medical examination'!A1001:J3336,7,0)</f>
        <v>No</v>
      </c>
      <c r="G1002" s="47" t="str">
        <f>VLOOKUP(A1002,'Updated Medical examination'!A1001:J3336,8,0)</f>
        <v>Yes</v>
      </c>
      <c r="H1002" s="47">
        <f>VLOOKUP(A1002,'Updated Medical examination'!A1001:J3336,9,0)</f>
        <v>1</v>
      </c>
      <c r="I1002" s="47" t="str">
        <f>VLOOKUP(A1002,'Updated Medical examination'!A1001:J3336,10,0)</f>
        <v>No</v>
      </c>
      <c r="J1002" s="47" t="str">
        <f>VLOOKUP(A1002,'Updated Medical examination'!A1001:J3336,3,0)</f>
        <v>Over Weight</v>
      </c>
      <c r="K1002" s="47" t="str">
        <f>VLOOKUP(A1002,'Updated Medical examination'!A1001:J3336,5,0)</f>
        <v>Prediabetes</v>
      </c>
      <c r="L1002" s="54">
        <v>25567</v>
      </c>
      <c r="M1002" s="59">
        <v>11244.38</v>
      </c>
      <c r="N1002" s="55" t="s">
        <v>12</v>
      </c>
      <c r="O1002" s="55" t="s">
        <v>16</v>
      </c>
      <c r="P1002" s="55" t="s">
        <v>168</v>
      </c>
      <c r="Q1002" s="55">
        <v>53</v>
      </c>
    </row>
    <row r="1003" spans="1:17" ht="16.5" thickBot="1" x14ac:dyDescent="0.3">
      <c r="A1003" s="58" t="s">
        <v>1369</v>
      </c>
      <c r="B1003" s="47" t="s">
        <v>4103</v>
      </c>
      <c r="C1003" s="47">
        <f>VLOOKUP(A1003,'Updated Medical examination'!A1002:J3337,2,FALSE)</f>
        <v>30.63</v>
      </c>
      <c r="D1003" s="47">
        <f>VLOOKUP(A1003,'Updated Medical examination'!A1002:J3337,4,0)</f>
        <v>5.8</v>
      </c>
      <c r="E1003" s="47" t="str">
        <f>VLOOKUP(A1003,'Updated Medical examination'!A1002:J3337,6,0)</f>
        <v>Yes</v>
      </c>
      <c r="F1003" s="47" t="str">
        <f>VLOOKUP(A1003,'Updated Medical examination'!A1002:J3337,7,0)</f>
        <v>No</v>
      </c>
      <c r="G1003" s="47" t="str">
        <f>VLOOKUP(A1003,'Updated Medical examination'!A1002:J3337,8,0)</f>
        <v>No</v>
      </c>
      <c r="H1003" s="47">
        <f>VLOOKUP(A1003,'Updated Medical examination'!A1002:J3337,9,0)</f>
        <v>0</v>
      </c>
      <c r="I1003" s="47" t="str">
        <f>VLOOKUP(A1003,'Updated Medical examination'!A1002:J3337,10,0)</f>
        <v>No</v>
      </c>
      <c r="J1003" s="47" t="str">
        <f>VLOOKUP(A1003,'Updated Medical examination'!A1002:J3337,3,0)</f>
        <v>Obesity</v>
      </c>
      <c r="K1003" s="47" t="str">
        <f>VLOOKUP(A1003,'Updated Medical examination'!A1002:J3337,5,0)</f>
        <v>Prediabetes</v>
      </c>
      <c r="L1003" s="54">
        <v>27939</v>
      </c>
      <c r="M1003" s="59">
        <v>11217.35</v>
      </c>
      <c r="N1003" s="55" t="s">
        <v>12</v>
      </c>
      <c r="O1003" s="55" t="s">
        <v>11</v>
      </c>
      <c r="P1003" s="55" t="s">
        <v>200</v>
      </c>
      <c r="Q1003" s="55">
        <v>46</v>
      </c>
    </row>
    <row r="1004" spans="1:17" ht="16.5" thickBot="1" x14ac:dyDescent="0.3">
      <c r="A1004" s="58" t="s">
        <v>1368</v>
      </c>
      <c r="B1004" s="47" t="s">
        <v>4105</v>
      </c>
      <c r="C1004" s="47">
        <f>VLOOKUP(A1004,'Updated Medical examination'!A1003:J3338,2,FALSE)</f>
        <v>31.73</v>
      </c>
      <c r="D1004" s="47">
        <f>VLOOKUP(A1004,'Updated Medical examination'!A1003:J3338,4,0)</f>
        <v>7.32</v>
      </c>
      <c r="E1004" s="47" t="str">
        <f>VLOOKUP(A1004,'Updated Medical examination'!A1003:J3338,6,0)</f>
        <v>Yes</v>
      </c>
      <c r="F1004" s="47" t="str">
        <f>VLOOKUP(A1004,'Updated Medical examination'!A1003:J3338,7,0)</f>
        <v>No</v>
      </c>
      <c r="G1004" s="47" t="str">
        <f>VLOOKUP(A1004,'Updated Medical examination'!A1003:J3338,8,0)</f>
        <v>No</v>
      </c>
      <c r="H1004" s="47">
        <f>VLOOKUP(A1004,'Updated Medical examination'!A1003:J3338,9,0)</f>
        <v>2</v>
      </c>
      <c r="I1004" s="47" t="str">
        <f>VLOOKUP(A1004,'Updated Medical examination'!A1003:J3338,10,0)</f>
        <v>No</v>
      </c>
      <c r="J1004" s="47" t="str">
        <f>VLOOKUP(A1004,'Updated Medical examination'!A1003:J3338,3,0)</f>
        <v>Obesity</v>
      </c>
      <c r="K1004" s="47" t="str">
        <f>VLOOKUP(A1004,'Updated Medical examination'!A1003:J3338,5,0)</f>
        <v>Above Diabetes</v>
      </c>
      <c r="L1004" s="54">
        <v>25733</v>
      </c>
      <c r="M1004" s="59">
        <v>11187.66</v>
      </c>
      <c r="N1004" s="55" t="s">
        <v>12</v>
      </c>
      <c r="O1004" s="55" t="s">
        <v>11</v>
      </c>
      <c r="P1004" s="55" t="s">
        <v>23</v>
      </c>
      <c r="Q1004" s="55">
        <v>52</v>
      </c>
    </row>
    <row r="1005" spans="1:17" ht="16.5" thickBot="1" x14ac:dyDescent="0.3">
      <c r="A1005" s="58" t="s">
        <v>1367</v>
      </c>
      <c r="B1005" s="47" t="s">
        <v>2472</v>
      </c>
      <c r="C1005" s="47">
        <f>VLOOKUP(A1005,'Updated Medical examination'!A1004:J3339,2,FALSE)</f>
        <v>30.7</v>
      </c>
      <c r="D1005" s="47">
        <f>VLOOKUP(A1005,'Updated Medical examination'!A1004:J3339,4,0)</f>
        <v>5.16</v>
      </c>
      <c r="E1005" s="47" t="str">
        <f>VLOOKUP(A1005,'Updated Medical examination'!A1004:J3339,6,0)</f>
        <v>No</v>
      </c>
      <c r="F1005" s="47" t="str">
        <f>VLOOKUP(A1005,'Updated Medical examination'!A1004:J3339,7,0)</f>
        <v>No</v>
      </c>
      <c r="G1005" s="47" t="str">
        <f>VLOOKUP(A1005,'Updated Medical examination'!A1004:J3339,8,0)</f>
        <v>No</v>
      </c>
      <c r="H1005" s="47">
        <f>VLOOKUP(A1005,'Updated Medical examination'!A1004:J3339,9,0)</f>
        <v>2</v>
      </c>
      <c r="I1005" s="47" t="str">
        <f>VLOOKUP(A1005,'Updated Medical examination'!A1004:J3339,10,0)</f>
        <v>No</v>
      </c>
      <c r="J1005" s="47" t="str">
        <f>VLOOKUP(A1005,'Updated Medical examination'!A1004:J3339,3,0)</f>
        <v>Obesity</v>
      </c>
      <c r="K1005" s="47" t="str">
        <f>VLOOKUP(A1005,'Updated Medical examination'!A1004:J3339,5,0)</f>
        <v>Normal</v>
      </c>
      <c r="L1005" s="54">
        <v>26545</v>
      </c>
      <c r="M1005" s="59">
        <v>11186.2</v>
      </c>
      <c r="N1005" s="55" t="s">
        <v>12</v>
      </c>
      <c r="O1005" s="55" t="s">
        <v>11</v>
      </c>
      <c r="P1005" s="55" t="s">
        <v>300</v>
      </c>
      <c r="Q1005" s="55">
        <v>50</v>
      </c>
    </row>
    <row r="1006" spans="1:17" ht="16.5" thickBot="1" x14ac:dyDescent="0.3">
      <c r="A1006" s="58" t="s">
        <v>1366</v>
      </c>
      <c r="B1006" s="47" t="s">
        <v>2585</v>
      </c>
      <c r="C1006" s="47">
        <f>VLOOKUP(A1006,'Updated Medical examination'!A1005:J3340,2,FALSE)</f>
        <v>25.934999999999999</v>
      </c>
      <c r="D1006" s="47">
        <f>VLOOKUP(A1006,'Updated Medical examination'!A1005:J3340,4,0)</f>
        <v>5.96</v>
      </c>
      <c r="E1006" s="47" t="str">
        <f>VLOOKUP(A1006,'Updated Medical examination'!A1005:J3340,6,0)</f>
        <v>Yes</v>
      </c>
      <c r="F1006" s="47" t="str">
        <f>VLOOKUP(A1006,'Updated Medical examination'!A1005:J3340,7,0)</f>
        <v>No</v>
      </c>
      <c r="G1006" s="47" t="str">
        <f>VLOOKUP(A1006,'Updated Medical examination'!A1005:J3340,8,0)</f>
        <v>No</v>
      </c>
      <c r="H1006" s="47">
        <f>VLOOKUP(A1006,'Updated Medical examination'!A1005:J3340,9,0)</f>
        <v>2</v>
      </c>
      <c r="I1006" s="47" t="str">
        <f>VLOOKUP(A1006,'Updated Medical examination'!A1005:J3340,10,0)</f>
        <v>No</v>
      </c>
      <c r="J1006" s="47" t="str">
        <f>VLOOKUP(A1006,'Updated Medical examination'!A1005:J3340,3,0)</f>
        <v>Over Weight</v>
      </c>
      <c r="K1006" s="47" t="str">
        <f>VLOOKUP(A1006,'Updated Medical examination'!A1005:J3340,5,0)</f>
        <v>Prediabetes</v>
      </c>
      <c r="L1006" s="54">
        <v>24325</v>
      </c>
      <c r="M1006" s="59">
        <v>11165.42</v>
      </c>
      <c r="N1006" s="55" t="s">
        <v>12</v>
      </c>
      <c r="O1006" s="55" t="s">
        <v>16</v>
      </c>
      <c r="P1006" s="55" t="s">
        <v>168</v>
      </c>
      <c r="Q1006" s="55">
        <v>56</v>
      </c>
    </row>
    <row r="1007" spans="1:17" ht="16.5" thickBot="1" x14ac:dyDescent="0.3">
      <c r="A1007" s="58" t="s">
        <v>1365</v>
      </c>
      <c r="B1007" s="47" t="s">
        <v>4109</v>
      </c>
      <c r="C1007" s="47">
        <f>VLOOKUP(A1007,'Updated Medical examination'!A1006:J3341,2,FALSE)</f>
        <v>35.9</v>
      </c>
      <c r="D1007" s="47">
        <f>VLOOKUP(A1007,'Updated Medical examination'!A1006:J3341,4,0)</f>
        <v>4.8499999999999996</v>
      </c>
      <c r="E1007" s="47" t="str">
        <f>VLOOKUP(A1007,'Updated Medical examination'!A1006:J3341,6,0)</f>
        <v>Yes</v>
      </c>
      <c r="F1007" s="47" t="str">
        <f>VLOOKUP(A1007,'Updated Medical examination'!A1006:J3341,7,0)</f>
        <v>No</v>
      </c>
      <c r="G1007" s="47" t="str">
        <f>VLOOKUP(A1007,'Updated Medical examination'!A1006:J3341,8,0)</f>
        <v>Yes</v>
      </c>
      <c r="H1007" s="47">
        <f>VLOOKUP(A1007,'Updated Medical examination'!A1006:J3341,9,0)</f>
        <v>1</v>
      </c>
      <c r="I1007" s="47" t="str">
        <f>VLOOKUP(A1007,'Updated Medical examination'!A1006:J3341,10,0)</f>
        <v>No</v>
      </c>
      <c r="J1007" s="47" t="str">
        <f>VLOOKUP(A1007,'Updated Medical examination'!A1006:J3341,3,0)</f>
        <v>Obesity</v>
      </c>
      <c r="K1007" s="47" t="str">
        <f>VLOOKUP(A1007,'Updated Medical examination'!A1006:J3341,5,0)</f>
        <v>Normal</v>
      </c>
      <c r="L1007" s="54">
        <v>25379</v>
      </c>
      <c r="M1007" s="59">
        <v>11163.57</v>
      </c>
      <c r="N1007" s="55" t="s">
        <v>12</v>
      </c>
      <c r="O1007" s="55" t="s">
        <v>11</v>
      </c>
      <c r="P1007" s="55" t="s">
        <v>42</v>
      </c>
      <c r="Q1007" s="55">
        <v>53</v>
      </c>
    </row>
    <row r="1008" spans="1:17" ht="16.5" thickBot="1" x14ac:dyDescent="0.3">
      <c r="A1008" s="58" t="s">
        <v>1364</v>
      </c>
      <c r="B1008" s="47" t="s">
        <v>4110</v>
      </c>
      <c r="C1008" s="47">
        <f>VLOOKUP(A1008,'Updated Medical examination'!A1007:J3342,2,FALSE)</f>
        <v>26.7</v>
      </c>
      <c r="D1008" s="47">
        <f>VLOOKUP(A1008,'Updated Medical examination'!A1007:J3342,4,0)</f>
        <v>5.09</v>
      </c>
      <c r="E1008" s="47" t="str">
        <f>VLOOKUP(A1008,'Updated Medical examination'!A1007:J3342,6,0)</f>
        <v>Yes</v>
      </c>
      <c r="F1008" s="47" t="str">
        <f>VLOOKUP(A1008,'Updated Medical examination'!A1007:J3342,7,0)</f>
        <v>No</v>
      </c>
      <c r="G1008" s="47" t="str">
        <f>VLOOKUP(A1008,'Updated Medical examination'!A1007:J3342,8,0)</f>
        <v>Yes</v>
      </c>
      <c r="H1008" s="47">
        <f>VLOOKUP(A1008,'Updated Medical examination'!A1007:J3342,9,0)</f>
        <v>1</v>
      </c>
      <c r="I1008" s="47" t="str">
        <f>VLOOKUP(A1008,'Updated Medical examination'!A1007:J3342,10,0)</f>
        <v>No</v>
      </c>
      <c r="J1008" s="47" t="str">
        <f>VLOOKUP(A1008,'Updated Medical examination'!A1007:J3342,3,0)</f>
        <v>Over Weight</v>
      </c>
      <c r="K1008" s="47" t="str">
        <f>VLOOKUP(A1008,'Updated Medical examination'!A1007:J3342,5,0)</f>
        <v>Normal</v>
      </c>
      <c r="L1008" s="54">
        <v>25537</v>
      </c>
      <c r="M1008" s="59">
        <v>11150.78</v>
      </c>
      <c r="N1008" s="55" t="s">
        <v>12</v>
      </c>
      <c r="O1008" s="55" t="s">
        <v>11</v>
      </c>
      <c r="P1008" s="55" t="s">
        <v>42</v>
      </c>
      <c r="Q1008" s="55">
        <v>53</v>
      </c>
    </row>
    <row r="1009" spans="1:17" ht="16.5" thickBot="1" x14ac:dyDescent="0.3">
      <c r="A1009" s="58" t="s">
        <v>1363</v>
      </c>
      <c r="B1009" s="47" t="s">
        <v>4112</v>
      </c>
      <c r="C1009" s="47">
        <f>VLOOKUP(A1009,'Updated Medical examination'!A1008:J3343,2,FALSE)</f>
        <v>33.71</v>
      </c>
      <c r="D1009" s="47">
        <f>VLOOKUP(A1009,'Updated Medical examination'!A1008:J3343,4,0)</f>
        <v>4.9400000000000004</v>
      </c>
      <c r="E1009" s="47" t="str">
        <f>VLOOKUP(A1009,'Updated Medical examination'!A1008:J3343,6,0)</f>
        <v>No</v>
      </c>
      <c r="F1009" s="47" t="str">
        <f>VLOOKUP(A1009,'Updated Medical examination'!A1008:J3343,7,0)</f>
        <v>No</v>
      </c>
      <c r="G1009" s="47" t="str">
        <f>VLOOKUP(A1009,'Updated Medical examination'!A1008:J3343,8,0)</f>
        <v>No</v>
      </c>
      <c r="H1009" s="47">
        <f>VLOOKUP(A1009,'Updated Medical examination'!A1008:J3343,9,0)</f>
        <v>0</v>
      </c>
      <c r="I1009" s="47" t="str">
        <f>VLOOKUP(A1009,'Updated Medical examination'!A1008:J3343,10,0)</f>
        <v>No</v>
      </c>
      <c r="J1009" s="47" t="str">
        <f>VLOOKUP(A1009,'Updated Medical examination'!A1008:J3343,3,0)</f>
        <v>Obesity</v>
      </c>
      <c r="K1009" s="47" t="str">
        <f>VLOOKUP(A1009,'Updated Medical examination'!A1008:J3343,5,0)</f>
        <v>Normal</v>
      </c>
      <c r="L1009" s="54">
        <v>29453</v>
      </c>
      <c r="M1009" s="59">
        <v>11103.33</v>
      </c>
      <c r="N1009" s="55" t="s">
        <v>12</v>
      </c>
      <c r="O1009" s="55" t="s">
        <v>16</v>
      </c>
      <c r="P1009" s="55" t="s">
        <v>300</v>
      </c>
      <c r="Q1009" s="55">
        <v>42</v>
      </c>
    </row>
    <row r="1010" spans="1:17" ht="16.5" thickBot="1" x14ac:dyDescent="0.3">
      <c r="A1010" s="58" t="s">
        <v>1362</v>
      </c>
      <c r="B1010" s="47" t="s">
        <v>2756</v>
      </c>
      <c r="C1010" s="47">
        <f>VLOOKUP(A1010,'Updated Medical examination'!A1009:J3344,2,FALSE)</f>
        <v>41.91</v>
      </c>
      <c r="D1010" s="47">
        <f>VLOOKUP(A1010,'Updated Medical examination'!A1009:J3344,4,0)</f>
        <v>4.92</v>
      </c>
      <c r="E1010" s="47" t="str">
        <f>VLOOKUP(A1010,'Updated Medical examination'!A1009:J3344,6,0)</f>
        <v>Yes</v>
      </c>
      <c r="F1010" s="47" t="str">
        <f>VLOOKUP(A1010,'Updated Medical examination'!A1009:J3344,7,0)</f>
        <v>No</v>
      </c>
      <c r="G1010" s="47" t="str">
        <f>VLOOKUP(A1010,'Updated Medical examination'!A1009:J3344,8,0)</f>
        <v>No</v>
      </c>
      <c r="H1010" s="47">
        <f>VLOOKUP(A1010,'Updated Medical examination'!A1009:J3344,9,0)</f>
        <v>2</v>
      </c>
      <c r="I1010" s="47" t="str">
        <f>VLOOKUP(A1010,'Updated Medical examination'!A1009:J3344,10,0)</f>
        <v>No</v>
      </c>
      <c r="J1010" s="47" t="str">
        <f>VLOOKUP(A1010,'Updated Medical examination'!A1009:J3344,3,0)</f>
        <v>Obesity</v>
      </c>
      <c r="K1010" s="47" t="str">
        <f>VLOOKUP(A1010,'Updated Medical examination'!A1009:J3344,5,0)</f>
        <v>Normal</v>
      </c>
      <c r="L1010" s="54">
        <v>24293</v>
      </c>
      <c r="M1010" s="59">
        <v>11093.62</v>
      </c>
      <c r="N1010" s="55" t="s">
        <v>12</v>
      </c>
      <c r="O1010" s="55" t="s">
        <v>16</v>
      </c>
      <c r="P1010" s="55" t="s">
        <v>13</v>
      </c>
      <c r="Q1010" s="55">
        <v>56</v>
      </c>
    </row>
    <row r="1011" spans="1:17" ht="16.5" thickBot="1" x14ac:dyDescent="0.3">
      <c r="A1011" s="58" t="s">
        <v>1361</v>
      </c>
      <c r="B1011" s="47" t="s">
        <v>4115</v>
      </c>
      <c r="C1011" s="47">
        <f>VLOOKUP(A1011,'Updated Medical examination'!A1010:J3345,2,FALSE)</f>
        <v>39.82</v>
      </c>
      <c r="D1011" s="47">
        <f>VLOOKUP(A1011,'Updated Medical examination'!A1010:J3345,4,0)</f>
        <v>6.05</v>
      </c>
      <c r="E1011" s="47" t="str">
        <f>VLOOKUP(A1011,'Updated Medical examination'!A1010:J3345,6,0)</f>
        <v>Yes</v>
      </c>
      <c r="F1011" s="47" t="str">
        <f>VLOOKUP(A1011,'Updated Medical examination'!A1010:J3345,7,0)</f>
        <v>No</v>
      </c>
      <c r="G1011" s="47" t="str">
        <f>VLOOKUP(A1011,'Updated Medical examination'!A1010:J3345,8,0)</f>
        <v>No</v>
      </c>
      <c r="H1011" s="47">
        <f>VLOOKUP(A1011,'Updated Medical examination'!A1010:J3345,9,0)</f>
        <v>2</v>
      </c>
      <c r="I1011" s="47" t="str">
        <f>VLOOKUP(A1011,'Updated Medical examination'!A1010:J3345,10,0)</f>
        <v>No</v>
      </c>
      <c r="J1011" s="47" t="str">
        <f>VLOOKUP(A1011,'Updated Medical examination'!A1010:J3345,3,0)</f>
        <v>Obesity</v>
      </c>
      <c r="K1011" s="47" t="str">
        <f>VLOOKUP(A1011,'Updated Medical examination'!A1010:J3345,5,0)</f>
        <v>Prediabetes</v>
      </c>
      <c r="L1011" s="54">
        <v>24359</v>
      </c>
      <c r="M1011" s="59">
        <v>11090.72</v>
      </c>
      <c r="N1011" s="55" t="s">
        <v>12</v>
      </c>
      <c r="O1011" s="55" t="s">
        <v>16</v>
      </c>
      <c r="P1011" s="55" t="s">
        <v>13</v>
      </c>
      <c r="Q1011" s="55">
        <v>56</v>
      </c>
    </row>
    <row r="1012" spans="1:17" ht="16.5" thickBot="1" x14ac:dyDescent="0.3">
      <c r="A1012" s="58" t="s">
        <v>1360</v>
      </c>
      <c r="B1012" s="47" t="s">
        <v>2871</v>
      </c>
      <c r="C1012" s="47">
        <f>VLOOKUP(A1012,'Updated Medical examination'!A1011:J3346,2,FALSE)</f>
        <v>28.12</v>
      </c>
      <c r="D1012" s="47">
        <f>VLOOKUP(A1012,'Updated Medical examination'!A1011:J3346,4,0)</f>
        <v>4.67</v>
      </c>
      <c r="E1012" s="47" t="str">
        <f>VLOOKUP(A1012,'Updated Medical examination'!A1011:J3346,6,0)</f>
        <v>No</v>
      </c>
      <c r="F1012" s="47" t="str">
        <f>VLOOKUP(A1012,'Updated Medical examination'!A1011:J3346,7,0)</f>
        <v>No</v>
      </c>
      <c r="G1012" s="47" t="str">
        <f>VLOOKUP(A1012,'Updated Medical examination'!A1011:J3346,8,0)</f>
        <v>No</v>
      </c>
      <c r="H1012" s="47">
        <f>VLOOKUP(A1012,'Updated Medical examination'!A1011:J3346,9,0)</f>
        <v>2</v>
      </c>
      <c r="I1012" s="47" t="str">
        <f>VLOOKUP(A1012,'Updated Medical examination'!A1011:J3346,10,0)</f>
        <v>No</v>
      </c>
      <c r="J1012" s="47" t="str">
        <f>VLOOKUP(A1012,'Updated Medical examination'!A1011:J3346,3,0)</f>
        <v>Over Weight</v>
      </c>
      <c r="K1012" s="47" t="str">
        <f>VLOOKUP(A1012,'Updated Medical examination'!A1011:J3346,5,0)</f>
        <v>Normal</v>
      </c>
      <c r="L1012" s="54">
        <v>26579</v>
      </c>
      <c r="M1012" s="59">
        <v>11085.59</v>
      </c>
      <c r="N1012" s="55" t="s">
        <v>12</v>
      </c>
      <c r="O1012" s="55" t="s">
        <v>11</v>
      </c>
      <c r="P1012" s="55" t="s">
        <v>23</v>
      </c>
      <c r="Q1012" s="55">
        <v>50</v>
      </c>
    </row>
    <row r="1013" spans="1:17" ht="16.5" thickBot="1" x14ac:dyDescent="0.3">
      <c r="A1013" s="58" t="s">
        <v>1359</v>
      </c>
      <c r="B1013" s="47" t="s">
        <v>3978</v>
      </c>
      <c r="C1013" s="47">
        <f>VLOOKUP(A1013,'Updated Medical examination'!A1012:J3347,2,FALSE)</f>
        <v>26.98</v>
      </c>
      <c r="D1013" s="47">
        <f>VLOOKUP(A1013,'Updated Medical examination'!A1012:J3347,4,0)</f>
        <v>9.81</v>
      </c>
      <c r="E1013" s="47" t="str">
        <f>VLOOKUP(A1013,'Updated Medical examination'!A1012:J3347,6,0)</f>
        <v>Yes</v>
      </c>
      <c r="F1013" s="47" t="str">
        <f>VLOOKUP(A1013,'Updated Medical examination'!A1012:J3347,7,0)</f>
        <v>No</v>
      </c>
      <c r="G1013" s="47" t="str">
        <f>VLOOKUP(A1013,'Updated Medical examination'!A1012:J3347,8,0)</f>
        <v>No</v>
      </c>
      <c r="H1013" s="47">
        <f>VLOOKUP(A1013,'Updated Medical examination'!A1012:J3347,9,0)</f>
        <v>0</v>
      </c>
      <c r="I1013" s="47" t="str">
        <f>VLOOKUP(A1013,'Updated Medical examination'!A1012:J3347,10,0)</f>
        <v>No</v>
      </c>
      <c r="J1013" s="47" t="str">
        <f>VLOOKUP(A1013,'Updated Medical examination'!A1012:J3347,3,0)</f>
        <v>Over Weight</v>
      </c>
      <c r="K1013" s="47" t="str">
        <f>VLOOKUP(A1013,'Updated Medical examination'!A1012:J3347,5,0)</f>
        <v>Above Diabetes</v>
      </c>
      <c r="L1013" s="54">
        <v>24719</v>
      </c>
      <c r="M1013" s="59">
        <v>11082.58</v>
      </c>
      <c r="N1013" s="55" t="s">
        <v>12</v>
      </c>
      <c r="O1013" s="55" t="s">
        <v>11</v>
      </c>
      <c r="P1013" s="55" t="s">
        <v>23</v>
      </c>
      <c r="Q1013" s="55">
        <v>55</v>
      </c>
    </row>
    <row r="1014" spans="1:17" ht="16.5" thickBot="1" x14ac:dyDescent="0.3">
      <c r="A1014" s="58" t="s">
        <v>1358</v>
      </c>
      <c r="B1014" s="47" t="s">
        <v>4119</v>
      </c>
      <c r="C1014" s="47">
        <f>VLOOKUP(A1014,'Updated Medical examination'!A1013:J3348,2,FALSE)</f>
        <v>27.2</v>
      </c>
      <c r="D1014" s="47">
        <f>VLOOKUP(A1014,'Updated Medical examination'!A1013:J3348,4,0)</f>
        <v>6.06</v>
      </c>
      <c r="E1014" s="47" t="str">
        <f>VLOOKUP(A1014,'Updated Medical examination'!A1013:J3348,6,0)</f>
        <v>Yes</v>
      </c>
      <c r="F1014" s="47" t="str">
        <f>VLOOKUP(A1014,'Updated Medical examination'!A1013:J3348,7,0)</f>
        <v>No</v>
      </c>
      <c r="G1014" s="47" t="str">
        <f>VLOOKUP(A1014,'Updated Medical examination'!A1013:J3348,8,0)</f>
        <v>No</v>
      </c>
      <c r="H1014" s="47">
        <f>VLOOKUP(A1014,'Updated Medical examination'!A1013:J3348,9,0)</f>
        <v>2</v>
      </c>
      <c r="I1014" s="47" t="str">
        <f>VLOOKUP(A1014,'Updated Medical examination'!A1013:J3348,10,0)</f>
        <v>No</v>
      </c>
      <c r="J1014" s="47" t="str">
        <f>VLOOKUP(A1014,'Updated Medical examination'!A1013:J3348,3,0)</f>
        <v>Over Weight</v>
      </c>
      <c r="K1014" s="47" t="str">
        <f>VLOOKUP(A1014,'Updated Medical examination'!A1013:J3348,5,0)</f>
        <v>Prediabetes</v>
      </c>
      <c r="L1014" s="54">
        <v>24431</v>
      </c>
      <c r="M1014" s="59">
        <v>11073.18</v>
      </c>
      <c r="N1014" s="55" t="s">
        <v>12</v>
      </c>
      <c r="O1014" s="55" t="s">
        <v>12</v>
      </c>
      <c r="P1014" s="55" t="s">
        <v>42</v>
      </c>
      <c r="Q1014" s="55">
        <v>56</v>
      </c>
    </row>
    <row r="1015" spans="1:17" ht="16.5" thickBot="1" x14ac:dyDescent="0.3">
      <c r="A1015" s="58" t="s">
        <v>1357</v>
      </c>
      <c r="B1015" s="47" t="s">
        <v>3341</v>
      </c>
      <c r="C1015" s="47">
        <f>VLOOKUP(A1015,'Updated Medical examination'!A1014:J3349,2,FALSE)</f>
        <v>25.3</v>
      </c>
      <c r="D1015" s="47">
        <f>VLOOKUP(A1015,'Updated Medical examination'!A1014:J3349,4,0)</f>
        <v>5.19</v>
      </c>
      <c r="E1015" s="47" t="str">
        <f>VLOOKUP(A1015,'Updated Medical examination'!A1014:J3349,6,0)</f>
        <v>Yes</v>
      </c>
      <c r="F1015" s="47" t="str">
        <f>VLOOKUP(A1015,'Updated Medical examination'!A1014:J3349,7,0)</f>
        <v>No</v>
      </c>
      <c r="G1015" s="47" t="str">
        <f>VLOOKUP(A1015,'Updated Medical examination'!A1014:J3349,8,0)</f>
        <v>No</v>
      </c>
      <c r="H1015" s="47">
        <f>VLOOKUP(A1015,'Updated Medical examination'!A1014:J3349,9,0)</f>
        <v>2</v>
      </c>
      <c r="I1015" s="47" t="str">
        <f>VLOOKUP(A1015,'Updated Medical examination'!A1014:J3349,10,0)</f>
        <v>No</v>
      </c>
      <c r="J1015" s="47" t="str">
        <f>VLOOKUP(A1015,'Updated Medical examination'!A1014:J3349,3,0)</f>
        <v>Over Weight</v>
      </c>
      <c r="K1015" s="47" t="str">
        <f>VLOOKUP(A1015,'Updated Medical examination'!A1014:J3349,5,0)</f>
        <v>Normal</v>
      </c>
      <c r="L1015" s="54">
        <v>24418</v>
      </c>
      <c r="M1015" s="59">
        <v>11070.54</v>
      </c>
      <c r="N1015" s="55" t="s">
        <v>12</v>
      </c>
      <c r="O1015" s="55" t="s">
        <v>12</v>
      </c>
      <c r="P1015" s="55" t="s">
        <v>42</v>
      </c>
      <c r="Q1015" s="55">
        <v>56</v>
      </c>
    </row>
    <row r="1016" spans="1:17" ht="16.5" thickBot="1" x14ac:dyDescent="0.3">
      <c r="A1016" s="58" t="s">
        <v>1356</v>
      </c>
      <c r="B1016" s="47" t="s">
        <v>2705</v>
      </c>
      <c r="C1016" s="47">
        <f>VLOOKUP(A1016,'Updated Medical examination'!A1015:J3350,2,FALSE)</f>
        <v>30.25</v>
      </c>
      <c r="D1016" s="47">
        <f>VLOOKUP(A1016,'Updated Medical examination'!A1015:J3350,4,0)</f>
        <v>10.16</v>
      </c>
      <c r="E1016" s="47" t="str">
        <f>VLOOKUP(A1016,'Updated Medical examination'!A1015:J3350,6,0)</f>
        <v>No</v>
      </c>
      <c r="F1016" s="47" t="str">
        <f>VLOOKUP(A1016,'Updated Medical examination'!A1015:J3350,7,0)</f>
        <v>No</v>
      </c>
      <c r="G1016" s="47" t="str">
        <f>VLOOKUP(A1016,'Updated Medical examination'!A1015:J3350,8,0)</f>
        <v>No</v>
      </c>
      <c r="H1016" s="47">
        <f>VLOOKUP(A1016,'Updated Medical examination'!A1015:J3350,9,0)</f>
        <v>0</v>
      </c>
      <c r="I1016" s="47" t="str">
        <f>VLOOKUP(A1016,'Updated Medical examination'!A1015:J3350,10,0)</f>
        <v>No</v>
      </c>
      <c r="J1016" s="47" t="str">
        <f>VLOOKUP(A1016,'Updated Medical examination'!A1015:J3350,3,0)</f>
        <v>Obesity</v>
      </c>
      <c r="K1016" s="47" t="str">
        <f>VLOOKUP(A1016,'Updated Medical examination'!A1015:J3350,5,0)</f>
        <v>Above Diabetes</v>
      </c>
      <c r="L1016" s="54">
        <v>26246</v>
      </c>
      <c r="M1016" s="59">
        <v>11068.77</v>
      </c>
      <c r="N1016" s="55" t="s">
        <v>12</v>
      </c>
      <c r="O1016" s="55" t="s">
        <v>11</v>
      </c>
      <c r="P1016" s="55" t="s">
        <v>23</v>
      </c>
      <c r="Q1016" s="55">
        <v>51</v>
      </c>
    </row>
    <row r="1017" spans="1:17" ht="16.5" thickBot="1" x14ac:dyDescent="0.3">
      <c r="A1017" s="58" t="s">
        <v>1355</v>
      </c>
      <c r="B1017" s="47" t="s">
        <v>4123</v>
      </c>
      <c r="C1017" s="47">
        <f>VLOOKUP(A1017,'Updated Medical examination'!A1016:J3351,2,FALSE)</f>
        <v>54</v>
      </c>
      <c r="D1017" s="47">
        <f>VLOOKUP(A1017,'Updated Medical examination'!A1016:J3351,4,0)</f>
        <v>4.68</v>
      </c>
      <c r="E1017" s="47" t="str">
        <f>VLOOKUP(A1017,'Updated Medical examination'!A1016:J3351,6,0)</f>
        <v>Yes</v>
      </c>
      <c r="F1017" s="47" t="str">
        <f>VLOOKUP(A1017,'Updated Medical examination'!A1016:J3351,7,0)</f>
        <v>yes</v>
      </c>
      <c r="G1017" s="47" t="str">
        <f>VLOOKUP(A1017,'Updated Medical examination'!A1016:J3351,8,0)</f>
        <v>No</v>
      </c>
      <c r="H1017" s="47">
        <f>VLOOKUP(A1017,'Updated Medical examination'!A1016:J3351,9,0)</f>
        <v>2</v>
      </c>
      <c r="I1017" s="47" t="str">
        <f>VLOOKUP(A1017,'Updated Medical examination'!A1016:J3351,10,0)</f>
        <v>No</v>
      </c>
      <c r="J1017" s="47" t="str">
        <f>VLOOKUP(A1017,'Updated Medical examination'!A1016:J3351,3,0)</f>
        <v>Obesity</v>
      </c>
      <c r="K1017" s="47" t="str">
        <f>VLOOKUP(A1017,'Updated Medical examination'!A1016:J3351,5,0)</f>
        <v>Normal</v>
      </c>
      <c r="L1017" s="54">
        <v>36787</v>
      </c>
      <c r="M1017" s="59">
        <v>11068.7</v>
      </c>
      <c r="N1017" s="55" t="s">
        <v>12</v>
      </c>
      <c r="O1017" s="55" t="s">
        <v>16</v>
      </c>
      <c r="P1017" s="55" t="s">
        <v>42</v>
      </c>
      <c r="Q1017" s="55">
        <v>22</v>
      </c>
    </row>
    <row r="1018" spans="1:17" ht="16.5" thickBot="1" x14ac:dyDescent="0.3">
      <c r="A1018" s="58" t="s">
        <v>1354</v>
      </c>
      <c r="B1018" s="47" t="s">
        <v>4125</v>
      </c>
      <c r="C1018" s="47">
        <f>VLOOKUP(A1018,'Updated Medical examination'!A1017:J3352,2,FALSE)</f>
        <v>51.86</v>
      </c>
      <c r="D1018" s="47">
        <f>VLOOKUP(A1018,'Updated Medical examination'!A1017:J3352,4,0)</f>
        <v>5.32</v>
      </c>
      <c r="E1018" s="47" t="str">
        <f>VLOOKUP(A1018,'Updated Medical examination'!A1017:J3352,6,0)</f>
        <v>Yes</v>
      </c>
      <c r="F1018" s="47" t="str">
        <f>VLOOKUP(A1018,'Updated Medical examination'!A1017:J3352,7,0)</f>
        <v>No</v>
      </c>
      <c r="G1018" s="47" t="str">
        <f>VLOOKUP(A1018,'Updated Medical examination'!A1017:J3352,8,0)</f>
        <v>No</v>
      </c>
      <c r="H1018" s="47">
        <f>VLOOKUP(A1018,'Updated Medical examination'!A1017:J3352,9,0)</f>
        <v>0</v>
      </c>
      <c r="I1018" s="47" t="str">
        <f>VLOOKUP(A1018,'Updated Medical examination'!A1017:J3352,10,0)</f>
        <v>No</v>
      </c>
      <c r="J1018" s="47" t="str">
        <f>VLOOKUP(A1018,'Updated Medical examination'!A1017:J3352,3,0)</f>
        <v>Obesity</v>
      </c>
      <c r="K1018" s="47" t="str">
        <f>VLOOKUP(A1018,'Updated Medical examination'!A1017:J3352,5,0)</f>
        <v>Normal</v>
      </c>
      <c r="L1018" s="54">
        <v>37242</v>
      </c>
      <c r="M1018" s="59">
        <v>11046.02</v>
      </c>
      <c r="N1018" s="55" t="s">
        <v>12</v>
      </c>
      <c r="O1018" s="55" t="s">
        <v>16</v>
      </c>
      <c r="P1018" s="55" t="s">
        <v>535</v>
      </c>
      <c r="Q1018" s="55">
        <v>21</v>
      </c>
    </row>
    <row r="1019" spans="1:17" ht="16.5" thickBot="1" x14ac:dyDescent="0.3">
      <c r="A1019" s="58" t="s">
        <v>1353</v>
      </c>
      <c r="B1019" s="47" t="s">
        <v>4127</v>
      </c>
      <c r="C1019" s="47">
        <f>VLOOKUP(A1019,'Updated Medical examination'!A1018:J3353,2,FALSE)</f>
        <v>31.39</v>
      </c>
      <c r="D1019" s="47">
        <f>VLOOKUP(A1019,'Updated Medical examination'!A1018:J3353,4,0)</f>
        <v>6.99</v>
      </c>
      <c r="E1019" s="47" t="str">
        <f>VLOOKUP(A1019,'Updated Medical examination'!A1018:J3353,6,0)</f>
        <v>No</v>
      </c>
      <c r="F1019" s="47" t="str">
        <f>VLOOKUP(A1019,'Updated Medical examination'!A1018:J3353,7,0)</f>
        <v>No</v>
      </c>
      <c r="G1019" s="47" t="str">
        <f>VLOOKUP(A1019,'Updated Medical examination'!A1018:J3353,8,0)</f>
        <v>No</v>
      </c>
      <c r="H1019" s="47">
        <f>VLOOKUP(A1019,'Updated Medical examination'!A1018:J3353,9,0)</f>
        <v>0</v>
      </c>
      <c r="I1019" s="47" t="str">
        <f>VLOOKUP(A1019,'Updated Medical examination'!A1018:J3353,10,0)</f>
        <v>No</v>
      </c>
      <c r="J1019" s="47" t="str">
        <f>VLOOKUP(A1019,'Updated Medical examination'!A1018:J3353,3,0)</f>
        <v>Obesity</v>
      </c>
      <c r="K1019" s="47" t="str">
        <f>VLOOKUP(A1019,'Updated Medical examination'!A1018:J3353,5,0)</f>
        <v>Above Diabetes</v>
      </c>
      <c r="L1019" s="54">
        <v>27271</v>
      </c>
      <c r="M1019" s="59">
        <v>11037.85</v>
      </c>
      <c r="N1019" s="55" t="s">
        <v>12</v>
      </c>
      <c r="O1019" s="55" t="s">
        <v>11</v>
      </c>
      <c r="P1019" s="55" t="s">
        <v>200</v>
      </c>
      <c r="Q1019" s="55">
        <v>48</v>
      </c>
    </row>
    <row r="1020" spans="1:17" ht="16.5" thickBot="1" x14ac:dyDescent="0.3">
      <c r="A1020" s="58" t="s">
        <v>1352</v>
      </c>
      <c r="B1020" s="47" t="s">
        <v>2415</v>
      </c>
      <c r="C1020" s="47">
        <f>VLOOKUP(A1020,'Updated Medical examination'!A1019:J3354,2,FALSE)</f>
        <v>39.97</v>
      </c>
      <c r="D1020" s="47">
        <f>VLOOKUP(A1020,'Updated Medical examination'!A1019:J3354,4,0)</f>
        <v>5.55</v>
      </c>
      <c r="E1020" s="47" t="str">
        <f>VLOOKUP(A1020,'Updated Medical examination'!A1019:J3354,6,0)</f>
        <v>No</v>
      </c>
      <c r="F1020" s="47" t="str">
        <f>VLOOKUP(A1020,'Updated Medical examination'!A1019:J3354,7,0)</f>
        <v>No</v>
      </c>
      <c r="G1020" s="47" t="str">
        <f>VLOOKUP(A1020,'Updated Medical examination'!A1019:J3354,8,0)</f>
        <v>No</v>
      </c>
      <c r="H1020" s="47">
        <f>VLOOKUP(A1020,'Updated Medical examination'!A1019:J3354,9,0)</f>
        <v>0</v>
      </c>
      <c r="I1020" s="47" t="str">
        <f>VLOOKUP(A1020,'Updated Medical examination'!A1019:J3354,10,0)</f>
        <v>No</v>
      </c>
      <c r="J1020" s="47" t="str">
        <f>VLOOKUP(A1020,'Updated Medical examination'!A1019:J3354,3,0)</f>
        <v>Obesity</v>
      </c>
      <c r="K1020" s="47" t="str">
        <f>VLOOKUP(A1020,'Updated Medical examination'!A1019:J3354,5,0)</f>
        <v>Normal</v>
      </c>
      <c r="L1020" s="54">
        <v>32806</v>
      </c>
      <c r="M1020" s="59">
        <v>11037.51</v>
      </c>
      <c r="N1020" s="55" t="s">
        <v>12</v>
      </c>
      <c r="O1020" s="55" t="s">
        <v>16</v>
      </c>
      <c r="P1020" s="55" t="s">
        <v>23</v>
      </c>
      <c r="Q1020" s="55">
        <v>33</v>
      </c>
    </row>
    <row r="1021" spans="1:17" ht="16.5" thickBot="1" x14ac:dyDescent="0.3">
      <c r="A1021" s="58" t="s">
        <v>1351</v>
      </c>
      <c r="B1021" s="47" t="s">
        <v>4130</v>
      </c>
      <c r="C1021" s="47">
        <f>VLOOKUP(A1021,'Updated Medical examination'!A1020:J3355,2,FALSE)</f>
        <v>41.23</v>
      </c>
      <c r="D1021" s="47">
        <f>VLOOKUP(A1021,'Updated Medical examination'!A1020:J3355,4,0)</f>
        <v>6.94</v>
      </c>
      <c r="E1021" s="47" t="str">
        <f>VLOOKUP(A1021,'Updated Medical examination'!A1020:J3355,6,0)</f>
        <v>No</v>
      </c>
      <c r="F1021" s="47" t="str">
        <f>VLOOKUP(A1021,'Updated Medical examination'!A1020:J3355,7,0)</f>
        <v>No</v>
      </c>
      <c r="G1021" s="47" t="str">
        <f>VLOOKUP(A1021,'Updated Medical examination'!A1020:J3355,8,0)</f>
        <v>No</v>
      </c>
      <c r="H1021" s="47">
        <f>VLOOKUP(A1021,'Updated Medical examination'!A1020:J3355,9,0)</f>
        <v>0</v>
      </c>
      <c r="I1021" s="47" t="str">
        <f>VLOOKUP(A1021,'Updated Medical examination'!A1020:J3355,10,0)</f>
        <v>No</v>
      </c>
      <c r="J1021" s="47" t="str">
        <f>VLOOKUP(A1021,'Updated Medical examination'!A1020:J3355,3,0)</f>
        <v>Obesity</v>
      </c>
      <c r="K1021" s="47" t="str">
        <f>VLOOKUP(A1021,'Updated Medical examination'!A1020:J3355,5,0)</f>
        <v>Above Diabetes</v>
      </c>
      <c r="L1021" s="54">
        <v>27373</v>
      </c>
      <c r="M1021" s="59">
        <v>11033.66</v>
      </c>
      <c r="N1021" s="55" t="s">
        <v>12</v>
      </c>
      <c r="O1021" s="55" t="s">
        <v>12</v>
      </c>
      <c r="P1021" s="55" t="s">
        <v>23</v>
      </c>
      <c r="Q1021" s="55">
        <v>48</v>
      </c>
    </row>
    <row r="1022" spans="1:17" ht="16.5" thickBot="1" x14ac:dyDescent="0.3">
      <c r="A1022" s="58" t="s">
        <v>1350</v>
      </c>
      <c r="B1022" s="47" t="s">
        <v>4132</v>
      </c>
      <c r="C1022" s="47">
        <f>VLOOKUP(A1022,'Updated Medical examination'!A1021:J3356,2,FALSE)</f>
        <v>49.45</v>
      </c>
      <c r="D1022" s="47">
        <f>VLOOKUP(A1022,'Updated Medical examination'!A1021:J3356,4,0)</f>
        <v>4.2</v>
      </c>
      <c r="E1022" s="47" t="str">
        <f>VLOOKUP(A1022,'Updated Medical examination'!A1021:J3356,6,0)</f>
        <v>Yes</v>
      </c>
      <c r="F1022" s="47" t="str">
        <f>VLOOKUP(A1022,'Updated Medical examination'!A1021:J3356,7,0)</f>
        <v>No</v>
      </c>
      <c r="G1022" s="47" t="str">
        <f>VLOOKUP(A1022,'Updated Medical examination'!A1021:J3356,8,0)</f>
        <v>No</v>
      </c>
      <c r="H1022" s="47">
        <f>VLOOKUP(A1022,'Updated Medical examination'!A1021:J3356,9,0)</f>
        <v>0</v>
      </c>
      <c r="I1022" s="47" t="str">
        <f>VLOOKUP(A1022,'Updated Medical examination'!A1021:J3356,10,0)</f>
        <v>No</v>
      </c>
      <c r="J1022" s="47" t="str">
        <f>VLOOKUP(A1022,'Updated Medical examination'!A1021:J3356,3,0)</f>
        <v>Obesity</v>
      </c>
      <c r="K1022" s="47" t="str">
        <f>VLOOKUP(A1022,'Updated Medical examination'!A1021:J3356,5,0)</f>
        <v>Normal</v>
      </c>
      <c r="L1022" s="54">
        <v>35267</v>
      </c>
      <c r="M1022" s="59">
        <v>11028.56</v>
      </c>
      <c r="N1022" s="55" t="s">
        <v>12</v>
      </c>
      <c r="O1022" s="55" t="s">
        <v>12</v>
      </c>
      <c r="P1022" s="55" t="s">
        <v>23</v>
      </c>
      <c r="Q1022" s="55">
        <v>26</v>
      </c>
    </row>
    <row r="1023" spans="1:17" ht="16.5" thickBot="1" x14ac:dyDescent="0.3">
      <c r="A1023" s="58" t="s">
        <v>1349</v>
      </c>
      <c r="B1023" s="47" t="s">
        <v>4134</v>
      </c>
      <c r="C1023" s="47">
        <f>VLOOKUP(A1023,'Updated Medical examination'!A1022:J3357,2,FALSE)</f>
        <v>41.04</v>
      </c>
      <c r="D1023" s="47">
        <f>VLOOKUP(A1023,'Updated Medical examination'!A1022:J3357,4,0)</f>
        <v>5.59</v>
      </c>
      <c r="E1023" s="47" t="str">
        <f>VLOOKUP(A1023,'Updated Medical examination'!A1022:J3357,6,0)</f>
        <v>No</v>
      </c>
      <c r="F1023" s="47" t="str">
        <f>VLOOKUP(A1023,'Updated Medical examination'!A1022:J3357,7,0)</f>
        <v>No</v>
      </c>
      <c r="G1023" s="47" t="str">
        <f>VLOOKUP(A1023,'Updated Medical examination'!A1022:J3357,8,0)</f>
        <v>No</v>
      </c>
      <c r="H1023" s="47">
        <f>VLOOKUP(A1023,'Updated Medical examination'!A1022:J3357,9,0)</f>
        <v>0</v>
      </c>
      <c r="I1023" s="47" t="str">
        <f>VLOOKUP(A1023,'Updated Medical examination'!A1022:J3357,10,0)</f>
        <v>No</v>
      </c>
      <c r="J1023" s="47" t="str">
        <f>VLOOKUP(A1023,'Updated Medical examination'!A1022:J3357,3,0)</f>
        <v>Obesity</v>
      </c>
      <c r="K1023" s="47" t="str">
        <f>VLOOKUP(A1023,'Updated Medical examination'!A1022:J3357,5,0)</f>
        <v>Normal</v>
      </c>
      <c r="L1023" s="54">
        <v>33415</v>
      </c>
      <c r="M1023" s="59">
        <v>11018.05</v>
      </c>
      <c r="N1023" s="55" t="s">
        <v>12</v>
      </c>
      <c r="O1023" s="55" t="s">
        <v>11</v>
      </c>
      <c r="P1023" s="55" t="s">
        <v>23</v>
      </c>
      <c r="Q1023" s="55">
        <v>31</v>
      </c>
    </row>
    <row r="1024" spans="1:17" ht="16.5" thickBot="1" x14ac:dyDescent="0.3">
      <c r="A1024" s="58" t="s">
        <v>1348</v>
      </c>
      <c r="B1024" s="47" t="s">
        <v>4136</v>
      </c>
      <c r="C1024" s="47">
        <f>VLOOKUP(A1024,'Updated Medical examination'!A1023:J3358,2,FALSE)</f>
        <v>27.93</v>
      </c>
      <c r="D1024" s="47">
        <f>VLOOKUP(A1024,'Updated Medical examination'!A1023:J3358,4,0)</f>
        <v>9.9600000000000009</v>
      </c>
      <c r="E1024" s="47" t="str">
        <f>VLOOKUP(A1024,'Updated Medical examination'!A1023:J3358,6,0)</f>
        <v>No</v>
      </c>
      <c r="F1024" s="47" t="str">
        <f>VLOOKUP(A1024,'Updated Medical examination'!A1023:J3358,7,0)</f>
        <v>No</v>
      </c>
      <c r="G1024" s="47" t="str">
        <f>VLOOKUP(A1024,'Updated Medical examination'!A1023:J3358,8,0)</f>
        <v>No</v>
      </c>
      <c r="H1024" s="47">
        <f>VLOOKUP(A1024,'Updated Medical examination'!A1023:J3358,9,0)</f>
        <v>0</v>
      </c>
      <c r="I1024" s="47" t="str">
        <f>VLOOKUP(A1024,'Updated Medical examination'!A1023:J3358,10,0)</f>
        <v>No</v>
      </c>
      <c r="J1024" s="47" t="str">
        <f>VLOOKUP(A1024,'Updated Medical examination'!A1023:J3358,3,0)</f>
        <v>Over Weight</v>
      </c>
      <c r="K1024" s="47" t="str">
        <f>VLOOKUP(A1024,'Updated Medical examination'!A1023:J3358,5,0)</f>
        <v>Above Diabetes</v>
      </c>
      <c r="L1024" s="54">
        <v>27378</v>
      </c>
      <c r="M1024" s="59">
        <v>11015.17</v>
      </c>
      <c r="N1024" s="55" t="s">
        <v>12</v>
      </c>
      <c r="O1024" s="55" t="s">
        <v>16</v>
      </c>
      <c r="P1024" s="55" t="s">
        <v>23</v>
      </c>
      <c r="Q1024" s="55">
        <v>48</v>
      </c>
    </row>
    <row r="1025" spans="1:17" ht="16.5" thickBot="1" x14ac:dyDescent="0.3">
      <c r="A1025" s="58" t="s">
        <v>1347</v>
      </c>
      <c r="B1025" s="47" t="s">
        <v>4138</v>
      </c>
      <c r="C1025" s="47">
        <f>VLOOKUP(A1025,'Updated Medical examination'!A1024:J3359,2,FALSE)</f>
        <v>21.01</v>
      </c>
      <c r="D1025" s="47">
        <f>VLOOKUP(A1025,'Updated Medical examination'!A1024:J3359,4,0)</f>
        <v>7.37</v>
      </c>
      <c r="E1025" s="47" t="str">
        <f>VLOOKUP(A1025,'Updated Medical examination'!A1024:J3359,6,0)</f>
        <v>No</v>
      </c>
      <c r="F1025" s="47" t="str">
        <f>VLOOKUP(A1025,'Updated Medical examination'!A1024:J3359,7,0)</f>
        <v>No</v>
      </c>
      <c r="G1025" s="47" t="str">
        <f>VLOOKUP(A1025,'Updated Medical examination'!A1024:J3359,8,0)</f>
        <v>No</v>
      </c>
      <c r="H1025" s="47">
        <f>VLOOKUP(A1025,'Updated Medical examination'!A1024:J3359,9,0)</f>
        <v>0</v>
      </c>
      <c r="I1025" s="47" t="str">
        <f>VLOOKUP(A1025,'Updated Medical examination'!A1024:J3359,10,0)</f>
        <v>No</v>
      </c>
      <c r="J1025" s="47" t="str">
        <f>VLOOKUP(A1025,'Updated Medical examination'!A1024:J3359,3,0)</f>
        <v>Healthy Weight</v>
      </c>
      <c r="K1025" s="47" t="str">
        <f>VLOOKUP(A1025,'Updated Medical examination'!A1024:J3359,5,0)</f>
        <v>Above Diabetes</v>
      </c>
      <c r="L1025" s="54">
        <v>25135</v>
      </c>
      <c r="M1025" s="59">
        <v>11013.71</v>
      </c>
      <c r="N1025" s="55" t="s">
        <v>12</v>
      </c>
      <c r="O1025" s="55" t="s">
        <v>16</v>
      </c>
      <c r="P1025" s="55" t="s">
        <v>13</v>
      </c>
      <c r="Q1025" s="55">
        <v>54</v>
      </c>
    </row>
    <row r="1026" spans="1:17" ht="16.5" thickBot="1" x14ac:dyDescent="0.3">
      <c r="A1026" s="58" t="s">
        <v>1346</v>
      </c>
      <c r="B1026" s="47" t="s">
        <v>2423</v>
      </c>
      <c r="C1026" s="47">
        <f>VLOOKUP(A1026,'Updated Medical examination'!A1025:J3360,2,FALSE)</f>
        <v>52.37</v>
      </c>
      <c r="D1026" s="47">
        <f>VLOOKUP(A1026,'Updated Medical examination'!A1025:J3360,4,0)</f>
        <v>5.0599999999999996</v>
      </c>
      <c r="E1026" s="47" t="str">
        <f>VLOOKUP(A1026,'Updated Medical examination'!A1025:J3360,6,0)</f>
        <v>Yes</v>
      </c>
      <c r="F1026" s="47" t="str">
        <f>VLOOKUP(A1026,'Updated Medical examination'!A1025:J3360,7,0)</f>
        <v>yes</v>
      </c>
      <c r="G1026" s="47" t="str">
        <f>VLOOKUP(A1026,'Updated Medical examination'!A1025:J3360,8,0)</f>
        <v>No</v>
      </c>
      <c r="H1026" s="47">
        <f>VLOOKUP(A1026,'Updated Medical examination'!A1025:J3360,9,0)</f>
        <v>2</v>
      </c>
      <c r="I1026" s="47" t="str">
        <f>VLOOKUP(A1026,'Updated Medical examination'!A1025:J3360,10,0)</f>
        <v>No</v>
      </c>
      <c r="J1026" s="47" t="str">
        <f>VLOOKUP(A1026,'Updated Medical examination'!A1025:J3360,3,0)</f>
        <v>Obesity</v>
      </c>
      <c r="K1026" s="47" t="str">
        <f>VLOOKUP(A1026,'Updated Medical examination'!A1025:J3360,5,0)</f>
        <v>Normal</v>
      </c>
      <c r="L1026" s="54">
        <v>36786</v>
      </c>
      <c r="M1026" s="59">
        <v>10991.58</v>
      </c>
      <c r="N1026" s="55" t="s">
        <v>12</v>
      </c>
      <c r="O1026" s="55" t="s">
        <v>12</v>
      </c>
      <c r="P1026" s="55" t="s">
        <v>23</v>
      </c>
      <c r="Q1026" s="55">
        <v>22</v>
      </c>
    </row>
    <row r="1027" spans="1:17" ht="16.5" thickBot="1" x14ac:dyDescent="0.3">
      <c r="A1027" s="58" t="s">
        <v>1345</v>
      </c>
      <c r="B1027" s="47" t="s">
        <v>4141</v>
      </c>
      <c r="C1027" s="47">
        <f>VLOOKUP(A1027,'Updated Medical examination'!A1026:J3361,2,FALSE)</f>
        <v>40.369999999999997</v>
      </c>
      <c r="D1027" s="47">
        <f>VLOOKUP(A1027,'Updated Medical examination'!A1026:J3361,4,0)</f>
        <v>8.2100000000000009</v>
      </c>
      <c r="E1027" s="47" t="str">
        <f>VLOOKUP(A1027,'Updated Medical examination'!A1026:J3361,6,0)</f>
        <v>No</v>
      </c>
      <c r="F1027" s="47" t="str">
        <f>VLOOKUP(A1027,'Updated Medical examination'!A1026:J3361,7,0)</f>
        <v>No</v>
      </c>
      <c r="G1027" s="47" t="str">
        <f>VLOOKUP(A1027,'Updated Medical examination'!A1026:J3361,8,0)</f>
        <v>No</v>
      </c>
      <c r="H1027" s="47">
        <f>VLOOKUP(A1027,'Updated Medical examination'!A1026:J3361,9,0)</f>
        <v>0</v>
      </c>
      <c r="I1027" s="47" t="str">
        <f>VLOOKUP(A1027,'Updated Medical examination'!A1026:J3361,10,0)</f>
        <v>No</v>
      </c>
      <c r="J1027" s="47" t="str">
        <f>VLOOKUP(A1027,'Updated Medical examination'!A1026:J3361,3,0)</f>
        <v>Obesity</v>
      </c>
      <c r="K1027" s="47" t="str">
        <f>VLOOKUP(A1027,'Updated Medical examination'!A1026:J3361,5,0)</f>
        <v>Above Diabetes</v>
      </c>
      <c r="L1027" s="54">
        <v>24094</v>
      </c>
      <c r="M1027" s="59">
        <v>10982.5</v>
      </c>
      <c r="N1027" s="55" t="s">
        <v>12</v>
      </c>
      <c r="O1027" s="55" t="s">
        <v>12</v>
      </c>
      <c r="P1027" s="55" t="s">
        <v>13</v>
      </c>
      <c r="Q1027" s="55">
        <v>57</v>
      </c>
    </row>
    <row r="1028" spans="1:17" ht="16.5" thickBot="1" x14ac:dyDescent="0.3">
      <c r="A1028" s="58" t="s">
        <v>1344</v>
      </c>
      <c r="B1028" s="47" t="s">
        <v>4143</v>
      </c>
      <c r="C1028" s="47">
        <f>VLOOKUP(A1028,'Updated Medical examination'!A1027:J3362,2,FALSE)</f>
        <v>41.47</v>
      </c>
      <c r="D1028" s="47">
        <f>VLOOKUP(A1028,'Updated Medical examination'!A1027:J3362,4,0)</f>
        <v>10.34</v>
      </c>
      <c r="E1028" s="47" t="str">
        <f>VLOOKUP(A1028,'Updated Medical examination'!A1027:J3362,6,0)</f>
        <v>No</v>
      </c>
      <c r="F1028" s="47" t="str">
        <f>VLOOKUP(A1028,'Updated Medical examination'!A1027:J3362,7,0)</f>
        <v>No</v>
      </c>
      <c r="G1028" s="47" t="str">
        <f>VLOOKUP(A1028,'Updated Medical examination'!A1027:J3362,8,0)</f>
        <v>No</v>
      </c>
      <c r="H1028" s="47">
        <f>VLOOKUP(A1028,'Updated Medical examination'!A1027:J3362,9,0)</f>
        <v>2</v>
      </c>
      <c r="I1028" s="47" t="str">
        <f>VLOOKUP(A1028,'Updated Medical examination'!A1027:J3362,10,0)</f>
        <v>No</v>
      </c>
      <c r="J1028" s="47" t="str">
        <f>VLOOKUP(A1028,'Updated Medical examination'!A1027:J3362,3,0)</f>
        <v>Obesity</v>
      </c>
      <c r="K1028" s="47" t="str">
        <f>VLOOKUP(A1028,'Updated Medical examination'!A1027:J3362,5,0)</f>
        <v>Above Diabetes</v>
      </c>
      <c r="L1028" s="54">
        <v>26958</v>
      </c>
      <c r="M1028" s="59">
        <v>10977.21</v>
      </c>
      <c r="N1028" s="55" t="s">
        <v>12</v>
      </c>
      <c r="O1028" s="55" t="s">
        <v>16</v>
      </c>
      <c r="P1028" s="55" t="s">
        <v>13</v>
      </c>
      <c r="Q1028" s="55">
        <v>49</v>
      </c>
    </row>
    <row r="1029" spans="1:17" ht="16.5" thickBot="1" x14ac:dyDescent="0.3">
      <c r="A1029" s="58" t="s">
        <v>1343</v>
      </c>
      <c r="B1029" s="47" t="s">
        <v>4141</v>
      </c>
      <c r="C1029" s="47">
        <f>VLOOKUP(A1029,'Updated Medical examination'!A1028:J3363,2,FALSE)</f>
        <v>33.725000000000001</v>
      </c>
      <c r="D1029" s="47">
        <f>VLOOKUP(A1029,'Updated Medical examination'!A1028:J3363,4,0)</f>
        <v>5.51</v>
      </c>
      <c r="E1029" s="47" t="str">
        <f>VLOOKUP(A1029,'Updated Medical examination'!A1028:J3363,6,0)</f>
        <v>Yes</v>
      </c>
      <c r="F1029" s="47" t="str">
        <f>VLOOKUP(A1029,'Updated Medical examination'!A1028:J3363,7,0)</f>
        <v>No</v>
      </c>
      <c r="G1029" s="47" t="str">
        <f>VLOOKUP(A1029,'Updated Medical examination'!A1028:J3363,8,0)</f>
        <v>No</v>
      </c>
      <c r="H1029" s="47">
        <f>VLOOKUP(A1029,'Updated Medical examination'!A1028:J3363,9,0)</f>
        <v>2</v>
      </c>
      <c r="I1029" s="47" t="str">
        <f>VLOOKUP(A1029,'Updated Medical examination'!A1028:J3363,10,0)</f>
        <v>No</v>
      </c>
      <c r="J1029" s="47" t="str">
        <f>VLOOKUP(A1029,'Updated Medical examination'!A1028:J3363,3,0)</f>
        <v>Obesity</v>
      </c>
      <c r="K1029" s="47" t="str">
        <f>VLOOKUP(A1029,'Updated Medical examination'!A1028:J3363,5,0)</f>
        <v>Normal</v>
      </c>
      <c r="L1029" s="54">
        <v>24297</v>
      </c>
      <c r="M1029" s="59">
        <v>10976.25</v>
      </c>
      <c r="N1029" s="55" t="s">
        <v>12</v>
      </c>
      <c r="O1029" s="55" t="s">
        <v>11</v>
      </c>
      <c r="P1029" s="55" t="s">
        <v>23</v>
      </c>
      <c r="Q1029" s="55">
        <v>56</v>
      </c>
    </row>
    <row r="1030" spans="1:17" ht="16.5" thickBot="1" x14ac:dyDescent="0.3">
      <c r="A1030" s="58" t="s">
        <v>1342</v>
      </c>
      <c r="B1030" s="47" t="s">
        <v>2559</v>
      </c>
      <c r="C1030" s="47">
        <f>VLOOKUP(A1030,'Updated Medical examination'!A1029:J3364,2,FALSE)</f>
        <v>28.1</v>
      </c>
      <c r="D1030" s="47">
        <f>VLOOKUP(A1030,'Updated Medical examination'!A1029:J3364,4,0)</f>
        <v>11.2</v>
      </c>
      <c r="E1030" s="47" t="str">
        <f>VLOOKUP(A1030,'Updated Medical examination'!A1029:J3364,6,0)</f>
        <v>No</v>
      </c>
      <c r="F1030" s="47" t="str">
        <f>VLOOKUP(A1030,'Updated Medical examination'!A1029:J3364,7,0)</f>
        <v>No</v>
      </c>
      <c r="G1030" s="47" t="str">
        <f>VLOOKUP(A1030,'Updated Medical examination'!A1029:J3364,8,0)</f>
        <v>No</v>
      </c>
      <c r="H1030" s="47">
        <f>VLOOKUP(A1030,'Updated Medical examination'!A1029:J3364,9,0)</f>
        <v>0</v>
      </c>
      <c r="I1030" s="47" t="str">
        <f>VLOOKUP(A1030,'Updated Medical examination'!A1029:J3364,10,0)</f>
        <v>No</v>
      </c>
      <c r="J1030" s="47" t="str">
        <f>VLOOKUP(A1030,'Updated Medical examination'!A1029:J3364,3,0)</f>
        <v>Over Weight</v>
      </c>
      <c r="K1030" s="47" t="str">
        <f>VLOOKUP(A1030,'Updated Medical examination'!A1029:J3364,5,0)</f>
        <v>Above Diabetes</v>
      </c>
      <c r="L1030" s="54">
        <v>23912</v>
      </c>
      <c r="M1030" s="59">
        <v>10965.45</v>
      </c>
      <c r="N1030" s="55" t="s">
        <v>12</v>
      </c>
      <c r="O1030" s="55" t="s">
        <v>11</v>
      </c>
      <c r="P1030" s="55" t="s">
        <v>42</v>
      </c>
      <c r="Q1030" s="55">
        <v>57</v>
      </c>
    </row>
    <row r="1031" spans="1:17" ht="16.5" thickBot="1" x14ac:dyDescent="0.3">
      <c r="A1031" s="58" t="s">
        <v>1341</v>
      </c>
      <c r="B1031" s="47" t="s">
        <v>4147</v>
      </c>
      <c r="C1031" s="47">
        <f>VLOOKUP(A1031,'Updated Medical examination'!A1030:J3365,2,FALSE)</f>
        <v>37.43</v>
      </c>
      <c r="D1031" s="47">
        <f>VLOOKUP(A1031,'Updated Medical examination'!A1030:J3365,4,0)</f>
        <v>4.3499999999999996</v>
      </c>
      <c r="E1031" s="47" t="str">
        <f>VLOOKUP(A1031,'Updated Medical examination'!A1030:J3365,6,0)</f>
        <v>Yes</v>
      </c>
      <c r="F1031" s="47" t="str">
        <f>VLOOKUP(A1031,'Updated Medical examination'!A1030:J3365,7,0)</f>
        <v>No</v>
      </c>
      <c r="G1031" s="47" t="str">
        <f>VLOOKUP(A1031,'Updated Medical examination'!A1030:J3365,8,0)</f>
        <v>Yes</v>
      </c>
      <c r="H1031" s="47">
        <f>VLOOKUP(A1031,'Updated Medical examination'!A1030:J3365,9,0)</f>
        <v>1</v>
      </c>
      <c r="I1031" s="47" t="str">
        <f>VLOOKUP(A1031,'Updated Medical examination'!A1030:J3365,10,0)</f>
        <v>No</v>
      </c>
      <c r="J1031" s="47" t="str">
        <f>VLOOKUP(A1031,'Updated Medical examination'!A1030:J3365,3,0)</f>
        <v>Obesity</v>
      </c>
      <c r="K1031" s="47" t="str">
        <f>VLOOKUP(A1031,'Updated Medical examination'!A1030:J3365,5,0)</f>
        <v>Normal</v>
      </c>
      <c r="L1031" s="54">
        <v>25429</v>
      </c>
      <c r="M1031" s="59">
        <v>10959.69</v>
      </c>
      <c r="N1031" s="55" t="s">
        <v>12</v>
      </c>
      <c r="O1031" s="55" t="s">
        <v>12</v>
      </c>
      <c r="P1031" s="55" t="s">
        <v>23</v>
      </c>
      <c r="Q1031" s="55">
        <v>53</v>
      </c>
    </row>
    <row r="1032" spans="1:17" ht="16.5" thickBot="1" x14ac:dyDescent="0.3">
      <c r="A1032" s="58" t="s">
        <v>1340</v>
      </c>
      <c r="B1032" s="47" t="s">
        <v>4149</v>
      </c>
      <c r="C1032" s="47">
        <f>VLOOKUP(A1032,'Updated Medical examination'!A1031:J3366,2,FALSE)</f>
        <v>23.7</v>
      </c>
      <c r="D1032" s="47">
        <f>VLOOKUP(A1032,'Updated Medical examination'!A1031:J3366,4,0)</f>
        <v>10.45</v>
      </c>
      <c r="E1032" s="47" t="str">
        <f>VLOOKUP(A1032,'Updated Medical examination'!A1031:J3366,6,0)</f>
        <v>No</v>
      </c>
      <c r="F1032" s="47" t="str">
        <f>VLOOKUP(A1032,'Updated Medical examination'!A1031:J3366,7,0)</f>
        <v>No</v>
      </c>
      <c r="G1032" s="47" t="str">
        <f>VLOOKUP(A1032,'Updated Medical examination'!A1031:J3366,8,0)</f>
        <v>No</v>
      </c>
      <c r="H1032" s="47">
        <f>VLOOKUP(A1032,'Updated Medical examination'!A1031:J3366,9,0)</f>
        <v>0</v>
      </c>
      <c r="I1032" s="47" t="str">
        <f>VLOOKUP(A1032,'Updated Medical examination'!A1031:J3366,10,0)</f>
        <v>No</v>
      </c>
      <c r="J1032" s="47" t="str">
        <f>VLOOKUP(A1032,'Updated Medical examination'!A1031:J3366,3,0)</f>
        <v>Healthy Weight</v>
      </c>
      <c r="K1032" s="47" t="str">
        <f>VLOOKUP(A1032,'Updated Medical examination'!A1031:J3366,5,0)</f>
        <v>Above Diabetes</v>
      </c>
      <c r="L1032" s="54">
        <v>24080</v>
      </c>
      <c r="M1032" s="59">
        <v>10959.33</v>
      </c>
      <c r="N1032" s="55" t="s">
        <v>12</v>
      </c>
      <c r="O1032" s="55" t="s">
        <v>12</v>
      </c>
      <c r="P1032" s="55" t="s">
        <v>42</v>
      </c>
      <c r="Q1032" s="55">
        <v>57</v>
      </c>
    </row>
    <row r="1033" spans="1:17" ht="16.5" thickBot="1" x14ac:dyDescent="0.3">
      <c r="A1033" s="58" t="s">
        <v>1339</v>
      </c>
      <c r="B1033" s="47" t="s">
        <v>4151</v>
      </c>
      <c r="C1033" s="47">
        <f>VLOOKUP(A1033,'Updated Medical examination'!A1032:J3367,2,FALSE)</f>
        <v>24.795000000000002</v>
      </c>
      <c r="D1033" s="47">
        <f>VLOOKUP(A1033,'Updated Medical examination'!A1032:J3367,4,0)</f>
        <v>4.07</v>
      </c>
      <c r="E1033" s="47" t="str">
        <f>VLOOKUP(A1033,'Updated Medical examination'!A1032:J3367,6,0)</f>
        <v>Yes</v>
      </c>
      <c r="F1033" s="47" t="str">
        <f>VLOOKUP(A1033,'Updated Medical examination'!A1032:J3367,7,0)</f>
        <v>No</v>
      </c>
      <c r="G1033" s="47" t="str">
        <f>VLOOKUP(A1033,'Updated Medical examination'!A1032:J3367,8,0)</f>
        <v>Yes</v>
      </c>
      <c r="H1033" s="47">
        <f>VLOOKUP(A1033,'Updated Medical examination'!A1032:J3367,9,0)</f>
        <v>1</v>
      </c>
      <c r="I1033" s="47" t="str">
        <f>VLOOKUP(A1033,'Updated Medical examination'!A1032:J3367,10,0)</f>
        <v>No</v>
      </c>
      <c r="J1033" s="47" t="str">
        <f>VLOOKUP(A1033,'Updated Medical examination'!A1032:J3367,3,0)</f>
        <v>Healthy Weight</v>
      </c>
      <c r="K1033" s="47" t="str">
        <f>VLOOKUP(A1033,'Updated Medical examination'!A1032:J3367,5,0)</f>
        <v>Normal</v>
      </c>
      <c r="L1033" s="54">
        <v>25517</v>
      </c>
      <c r="M1033" s="59">
        <v>10942.13</v>
      </c>
      <c r="N1033" s="55" t="s">
        <v>12</v>
      </c>
      <c r="O1033" s="55" t="s">
        <v>12</v>
      </c>
      <c r="P1033" s="55" t="s">
        <v>23</v>
      </c>
      <c r="Q1033" s="55">
        <v>53</v>
      </c>
    </row>
    <row r="1034" spans="1:17" ht="16.5" thickBot="1" x14ac:dyDescent="0.3">
      <c r="A1034" s="58" t="s">
        <v>1338</v>
      </c>
      <c r="B1034" s="47" t="s">
        <v>4152</v>
      </c>
      <c r="C1034" s="47">
        <f>VLOOKUP(A1034,'Updated Medical examination'!A1033:J3368,2,FALSE)</f>
        <v>31.9</v>
      </c>
      <c r="D1034" s="47">
        <f>VLOOKUP(A1034,'Updated Medical examination'!A1033:J3368,4,0)</f>
        <v>8.34</v>
      </c>
      <c r="E1034" s="47" t="str">
        <f>VLOOKUP(A1034,'Updated Medical examination'!A1033:J3368,6,0)</f>
        <v>No</v>
      </c>
      <c r="F1034" s="47" t="str">
        <f>VLOOKUP(A1034,'Updated Medical examination'!A1033:J3368,7,0)</f>
        <v>No</v>
      </c>
      <c r="G1034" s="47" t="str">
        <f>VLOOKUP(A1034,'Updated Medical examination'!A1033:J3368,8,0)</f>
        <v>No</v>
      </c>
      <c r="H1034" s="47">
        <f>VLOOKUP(A1034,'Updated Medical examination'!A1033:J3368,9,0)</f>
        <v>0</v>
      </c>
      <c r="I1034" s="47" t="str">
        <f>VLOOKUP(A1034,'Updated Medical examination'!A1033:J3368,10,0)</f>
        <v>No</v>
      </c>
      <c r="J1034" s="47" t="str">
        <f>VLOOKUP(A1034,'Updated Medical examination'!A1033:J3368,3,0)</f>
        <v>Obesity</v>
      </c>
      <c r="K1034" s="47" t="str">
        <f>VLOOKUP(A1034,'Updated Medical examination'!A1033:J3368,5,0)</f>
        <v>Above Diabetes</v>
      </c>
      <c r="L1034" s="54">
        <v>25154</v>
      </c>
      <c r="M1034" s="59">
        <v>10928.85</v>
      </c>
      <c r="N1034" s="55" t="s">
        <v>12</v>
      </c>
      <c r="O1034" s="55" t="s">
        <v>12</v>
      </c>
      <c r="P1034" s="55" t="s">
        <v>13</v>
      </c>
      <c r="Q1034" s="55">
        <v>54</v>
      </c>
    </row>
    <row r="1035" spans="1:17" ht="16.5" thickBot="1" x14ac:dyDescent="0.3">
      <c r="A1035" s="58" t="s">
        <v>1337</v>
      </c>
      <c r="B1035" s="47" t="s">
        <v>3110</v>
      </c>
      <c r="C1035" s="47">
        <f>VLOOKUP(A1035,'Updated Medical examination'!A1034:J3369,2,FALSE)</f>
        <v>32.68</v>
      </c>
      <c r="D1035" s="47">
        <f>VLOOKUP(A1035,'Updated Medical examination'!A1034:J3369,4,0)</f>
        <v>7.41</v>
      </c>
      <c r="E1035" s="47" t="str">
        <f>VLOOKUP(A1035,'Updated Medical examination'!A1034:J3369,6,0)</f>
        <v>No</v>
      </c>
      <c r="F1035" s="47" t="str">
        <f>VLOOKUP(A1035,'Updated Medical examination'!A1034:J3369,7,0)</f>
        <v>No</v>
      </c>
      <c r="G1035" s="47" t="str">
        <f>VLOOKUP(A1035,'Updated Medical examination'!A1034:J3369,8,0)</f>
        <v>No</v>
      </c>
      <c r="H1035" s="47">
        <f>VLOOKUP(A1035,'Updated Medical examination'!A1034:J3369,9,0)</f>
        <v>0</v>
      </c>
      <c r="I1035" s="47" t="str">
        <f>VLOOKUP(A1035,'Updated Medical examination'!A1034:J3369,10,0)</f>
        <v>No</v>
      </c>
      <c r="J1035" s="47" t="str">
        <f>VLOOKUP(A1035,'Updated Medical examination'!A1034:J3369,3,0)</f>
        <v>Obesity</v>
      </c>
      <c r="K1035" s="47" t="str">
        <f>VLOOKUP(A1035,'Updated Medical examination'!A1034:J3369,5,0)</f>
        <v>Above Diabetes</v>
      </c>
      <c r="L1035" s="54">
        <v>25155</v>
      </c>
      <c r="M1035" s="59">
        <v>10923.93</v>
      </c>
      <c r="N1035" s="55" t="s">
        <v>12</v>
      </c>
      <c r="O1035" s="55" t="s">
        <v>16</v>
      </c>
      <c r="P1035" s="55" t="s">
        <v>247</v>
      </c>
      <c r="Q1035" s="55">
        <v>54</v>
      </c>
    </row>
    <row r="1036" spans="1:17" ht="16.5" thickBot="1" x14ac:dyDescent="0.3">
      <c r="A1036" s="58" t="s">
        <v>1336</v>
      </c>
      <c r="B1036" s="47" t="s">
        <v>4155</v>
      </c>
      <c r="C1036" s="47">
        <f>VLOOKUP(A1036,'Updated Medical examination'!A1035:J3370,2,FALSE)</f>
        <v>47.13</v>
      </c>
      <c r="D1036" s="47">
        <f>VLOOKUP(A1036,'Updated Medical examination'!A1035:J3370,4,0)</f>
        <v>4.3099999999999996</v>
      </c>
      <c r="E1036" s="47" t="str">
        <f>VLOOKUP(A1036,'Updated Medical examination'!A1035:J3370,6,0)</f>
        <v>No</v>
      </c>
      <c r="F1036" s="47" t="str">
        <f>VLOOKUP(A1036,'Updated Medical examination'!A1035:J3370,7,0)</f>
        <v>No</v>
      </c>
      <c r="G1036" s="47" t="str">
        <f>VLOOKUP(A1036,'Updated Medical examination'!A1035:J3370,8,0)</f>
        <v>No</v>
      </c>
      <c r="H1036" s="47">
        <f>VLOOKUP(A1036,'Updated Medical examination'!A1035:J3370,9,0)</f>
        <v>0</v>
      </c>
      <c r="I1036" s="47" t="str">
        <f>VLOOKUP(A1036,'Updated Medical examination'!A1035:J3370,10,0)</f>
        <v>No</v>
      </c>
      <c r="J1036" s="47" t="str">
        <f>VLOOKUP(A1036,'Updated Medical examination'!A1035:J3370,3,0)</f>
        <v>Obesity</v>
      </c>
      <c r="K1036" s="47" t="str">
        <f>VLOOKUP(A1036,'Updated Medical examination'!A1035:J3370,5,0)</f>
        <v>Normal</v>
      </c>
      <c r="L1036" s="54">
        <v>34583</v>
      </c>
      <c r="M1036" s="59">
        <v>10886.66</v>
      </c>
      <c r="N1036" s="55" t="s">
        <v>12</v>
      </c>
      <c r="O1036" s="55" t="s">
        <v>12</v>
      </c>
      <c r="P1036" s="55" t="s">
        <v>23</v>
      </c>
      <c r="Q1036" s="55">
        <v>28</v>
      </c>
    </row>
    <row r="1037" spans="1:17" ht="16.5" thickBot="1" x14ac:dyDescent="0.3">
      <c r="A1037" s="58" t="s">
        <v>1335</v>
      </c>
      <c r="B1037" s="47" t="s">
        <v>3406</v>
      </c>
      <c r="C1037" s="47">
        <f>VLOOKUP(A1037,'Updated Medical examination'!A1036:J3371,2,FALSE)</f>
        <v>36.67</v>
      </c>
      <c r="D1037" s="47">
        <f>VLOOKUP(A1037,'Updated Medical examination'!A1036:J3371,4,0)</f>
        <v>10.83</v>
      </c>
      <c r="E1037" s="47" t="str">
        <f>VLOOKUP(A1037,'Updated Medical examination'!A1036:J3371,6,0)</f>
        <v>No</v>
      </c>
      <c r="F1037" s="47" t="str">
        <f>VLOOKUP(A1037,'Updated Medical examination'!A1036:J3371,7,0)</f>
        <v>No</v>
      </c>
      <c r="G1037" s="47" t="str">
        <f>VLOOKUP(A1037,'Updated Medical examination'!A1036:J3371,8,0)</f>
        <v>No</v>
      </c>
      <c r="H1037" s="47">
        <f>VLOOKUP(A1037,'Updated Medical examination'!A1036:J3371,9,0)</f>
        <v>0</v>
      </c>
      <c r="I1037" s="47" t="str">
        <f>VLOOKUP(A1037,'Updated Medical examination'!A1036:J3371,10,0)</f>
        <v>No</v>
      </c>
      <c r="J1037" s="47" t="str">
        <f>VLOOKUP(A1037,'Updated Medical examination'!A1036:J3371,3,0)</f>
        <v>Obesity</v>
      </c>
      <c r="K1037" s="47" t="str">
        <f>VLOOKUP(A1037,'Updated Medical examination'!A1036:J3371,5,0)</f>
        <v>Above Diabetes</v>
      </c>
      <c r="L1037" s="54">
        <v>26287</v>
      </c>
      <c r="M1037" s="59">
        <v>10848.13</v>
      </c>
      <c r="N1037" s="55" t="s">
        <v>12</v>
      </c>
      <c r="O1037" s="55" t="s">
        <v>12</v>
      </c>
      <c r="P1037" s="55" t="s">
        <v>23</v>
      </c>
      <c r="Q1037" s="55">
        <v>51</v>
      </c>
    </row>
    <row r="1038" spans="1:17" ht="16.5" thickBot="1" x14ac:dyDescent="0.3">
      <c r="A1038" s="58" t="s">
        <v>1334</v>
      </c>
      <c r="B1038" s="47" t="s">
        <v>2528</v>
      </c>
      <c r="C1038" s="47">
        <f>VLOOKUP(A1038,'Updated Medical examination'!A1037:J3372,2,FALSE)</f>
        <v>33.630000000000003</v>
      </c>
      <c r="D1038" s="47">
        <f>VLOOKUP(A1038,'Updated Medical examination'!A1037:J3372,4,0)</f>
        <v>11.31</v>
      </c>
      <c r="E1038" s="47" t="str">
        <f>VLOOKUP(A1038,'Updated Medical examination'!A1037:J3372,6,0)</f>
        <v>No</v>
      </c>
      <c r="F1038" s="47" t="str">
        <f>VLOOKUP(A1038,'Updated Medical examination'!A1037:J3372,7,0)</f>
        <v>No</v>
      </c>
      <c r="G1038" s="47" t="str">
        <f>VLOOKUP(A1038,'Updated Medical examination'!A1037:J3372,8,0)</f>
        <v>No</v>
      </c>
      <c r="H1038" s="47">
        <f>VLOOKUP(A1038,'Updated Medical examination'!A1037:J3372,9,0)</f>
        <v>0</v>
      </c>
      <c r="I1038" s="47" t="str">
        <f>VLOOKUP(A1038,'Updated Medical examination'!A1037:J3372,10,0)</f>
        <v>No</v>
      </c>
      <c r="J1038" s="47" t="str">
        <f>VLOOKUP(A1038,'Updated Medical examination'!A1037:J3372,3,0)</f>
        <v>Obesity</v>
      </c>
      <c r="K1038" s="47" t="str">
        <f>VLOOKUP(A1038,'Updated Medical examination'!A1037:J3372,5,0)</f>
        <v>Above Diabetes</v>
      </c>
      <c r="L1038" s="54">
        <v>25047</v>
      </c>
      <c r="M1038" s="59">
        <v>10825.25</v>
      </c>
      <c r="N1038" s="55" t="s">
        <v>12</v>
      </c>
      <c r="O1038" s="55" t="s">
        <v>12</v>
      </c>
      <c r="P1038" s="55" t="s">
        <v>23</v>
      </c>
      <c r="Q1038" s="55">
        <v>54</v>
      </c>
    </row>
    <row r="1039" spans="1:17" ht="16.5" thickBot="1" x14ac:dyDescent="0.3">
      <c r="A1039" s="58" t="s">
        <v>1333</v>
      </c>
      <c r="B1039" s="47" t="s">
        <v>4159</v>
      </c>
      <c r="C1039" s="47">
        <f>VLOOKUP(A1039,'Updated Medical examination'!A1038:J3373,2,FALSE)</f>
        <v>32.67</v>
      </c>
      <c r="D1039" s="47">
        <f>VLOOKUP(A1039,'Updated Medical examination'!A1038:J3373,4,0)</f>
        <v>11.81</v>
      </c>
      <c r="E1039" s="47" t="str">
        <f>VLOOKUP(A1039,'Updated Medical examination'!A1038:J3373,6,0)</f>
        <v>Yes</v>
      </c>
      <c r="F1039" s="47" t="str">
        <f>VLOOKUP(A1039,'Updated Medical examination'!A1038:J3373,7,0)</f>
        <v>No</v>
      </c>
      <c r="G1039" s="47" t="str">
        <f>VLOOKUP(A1039,'Updated Medical examination'!A1038:J3373,8,0)</f>
        <v>No</v>
      </c>
      <c r="H1039" s="47">
        <f>VLOOKUP(A1039,'Updated Medical examination'!A1038:J3373,9,0)</f>
        <v>0</v>
      </c>
      <c r="I1039" s="47" t="str">
        <f>VLOOKUP(A1039,'Updated Medical examination'!A1038:J3373,10,0)</f>
        <v>No</v>
      </c>
      <c r="J1039" s="47" t="str">
        <f>VLOOKUP(A1039,'Updated Medical examination'!A1038:J3373,3,0)</f>
        <v>Obesity</v>
      </c>
      <c r="K1039" s="47" t="str">
        <f>VLOOKUP(A1039,'Updated Medical examination'!A1038:J3373,5,0)</f>
        <v>Above Diabetes</v>
      </c>
      <c r="L1039" s="54">
        <v>24747</v>
      </c>
      <c r="M1039" s="59">
        <v>10807.49</v>
      </c>
      <c r="N1039" s="55" t="s">
        <v>12</v>
      </c>
      <c r="O1039" s="55" t="s">
        <v>11</v>
      </c>
      <c r="P1039" s="55" t="s">
        <v>13</v>
      </c>
      <c r="Q1039" s="55">
        <v>55</v>
      </c>
    </row>
    <row r="1040" spans="1:17" ht="16.5" thickBot="1" x14ac:dyDescent="0.3">
      <c r="A1040" s="58" t="s">
        <v>1332</v>
      </c>
      <c r="B1040" s="47" t="s">
        <v>2904</v>
      </c>
      <c r="C1040" s="47">
        <f>VLOOKUP(A1040,'Updated Medical examination'!A1039:J3374,2,FALSE)</f>
        <v>33.299999999999997</v>
      </c>
      <c r="D1040" s="47">
        <f>VLOOKUP(A1040,'Updated Medical examination'!A1039:J3374,4,0)</f>
        <v>8.26</v>
      </c>
      <c r="E1040" s="47" t="str">
        <f>VLOOKUP(A1040,'Updated Medical examination'!A1039:J3374,6,0)</f>
        <v>Yes</v>
      </c>
      <c r="F1040" s="47" t="str">
        <f>VLOOKUP(A1040,'Updated Medical examination'!A1039:J3374,7,0)</f>
        <v>No</v>
      </c>
      <c r="G1040" s="47" t="str">
        <f>VLOOKUP(A1040,'Updated Medical examination'!A1039:J3374,8,0)</f>
        <v>No</v>
      </c>
      <c r="H1040" s="47">
        <f>VLOOKUP(A1040,'Updated Medical examination'!A1039:J3374,9,0)</f>
        <v>2</v>
      </c>
      <c r="I1040" s="47" t="str">
        <f>VLOOKUP(A1040,'Updated Medical examination'!A1039:J3374,10,0)</f>
        <v>No</v>
      </c>
      <c r="J1040" s="47" t="str">
        <f>VLOOKUP(A1040,'Updated Medical examination'!A1039:J3374,3,0)</f>
        <v>Obesity</v>
      </c>
      <c r="K1040" s="47" t="str">
        <f>VLOOKUP(A1040,'Updated Medical examination'!A1039:J3374,5,0)</f>
        <v>Above Diabetes</v>
      </c>
      <c r="L1040" s="54">
        <v>25920</v>
      </c>
      <c r="M1040" s="59">
        <v>10806.84</v>
      </c>
      <c r="N1040" s="55" t="s">
        <v>12</v>
      </c>
      <c r="O1040" s="55" t="s">
        <v>11</v>
      </c>
      <c r="P1040" s="55" t="s">
        <v>42</v>
      </c>
      <c r="Q1040" s="55">
        <v>52</v>
      </c>
    </row>
    <row r="1041" spans="1:17" ht="16.5" thickBot="1" x14ac:dyDescent="0.3">
      <c r="A1041" s="58" t="s">
        <v>1331</v>
      </c>
      <c r="B1041" s="47" t="s">
        <v>4162</v>
      </c>
      <c r="C1041" s="47">
        <f>VLOOKUP(A1041,'Updated Medical examination'!A1040:J3375,2,FALSE)</f>
        <v>30.78</v>
      </c>
      <c r="D1041" s="47">
        <f>VLOOKUP(A1041,'Updated Medical examination'!A1040:J3375,4,0)</f>
        <v>10.74</v>
      </c>
      <c r="E1041" s="47" t="str">
        <f>VLOOKUP(A1041,'Updated Medical examination'!A1040:J3375,6,0)</f>
        <v>Yes</v>
      </c>
      <c r="F1041" s="47" t="str">
        <f>VLOOKUP(A1041,'Updated Medical examination'!A1040:J3375,7,0)</f>
        <v>No</v>
      </c>
      <c r="G1041" s="47" t="str">
        <f>VLOOKUP(A1041,'Updated Medical examination'!A1040:J3375,8,0)</f>
        <v>No</v>
      </c>
      <c r="H1041" s="47">
        <f>VLOOKUP(A1041,'Updated Medical examination'!A1040:J3375,9,0)</f>
        <v>2</v>
      </c>
      <c r="I1041" s="47" t="str">
        <f>VLOOKUP(A1041,'Updated Medical examination'!A1040:J3375,10,0)</f>
        <v>No</v>
      </c>
      <c r="J1041" s="47" t="str">
        <f>VLOOKUP(A1041,'Updated Medical examination'!A1040:J3375,3,0)</f>
        <v>Obesity</v>
      </c>
      <c r="K1041" s="47" t="str">
        <f>VLOOKUP(A1041,'Updated Medical examination'!A1040:J3375,5,0)</f>
        <v>Above Diabetes</v>
      </c>
      <c r="L1041" s="54">
        <v>25869</v>
      </c>
      <c r="M1041" s="59">
        <v>10797.34</v>
      </c>
      <c r="N1041" s="55" t="s">
        <v>12</v>
      </c>
      <c r="O1041" s="55" t="s">
        <v>11</v>
      </c>
      <c r="P1041" s="55" t="s">
        <v>249</v>
      </c>
      <c r="Q1041" s="55">
        <v>52</v>
      </c>
    </row>
    <row r="1042" spans="1:17" ht="16.5" thickBot="1" x14ac:dyDescent="0.3">
      <c r="A1042" s="58" t="s">
        <v>1330</v>
      </c>
      <c r="B1042" s="47" t="s">
        <v>2709</v>
      </c>
      <c r="C1042" s="47">
        <f>VLOOKUP(A1042,'Updated Medical examination'!A1041:J3376,2,FALSE)</f>
        <v>28.975000000000001</v>
      </c>
      <c r="D1042" s="47">
        <f>VLOOKUP(A1042,'Updated Medical examination'!A1041:J3376,4,0)</f>
        <v>7.69</v>
      </c>
      <c r="E1042" s="47" t="str">
        <f>VLOOKUP(A1042,'Updated Medical examination'!A1041:J3376,6,0)</f>
        <v>Yes</v>
      </c>
      <c r="F1042" s="47" t="str">
        <f>VLOOKUP(A1042,'Updated Medical examination'!A1041:J3376,7,0)</f>
        <v>No</v>
      </c>
      <c r="G1042" s="47" t="str">
        <f>VLOOKUP(A1042,'Updated Medical examination'!A1041:J3376,8,0)</f>
        <v>No</v>
      </c>
      <c r="H1042" s="47">
        <f>VLOOKUP(A1042,'Updated Medical examination'!A1041:J3376,9,0)</f>
        <v>0</v>
      </c>
      <c r="I1042" s="47" t="str">
        <f>VLOOKUP(A1042,'Updated Medical examination'!A1041:J3376,10,0)</f>
        <v>No</v>
      </c>
      <c r="J1042" s="47" t="str">
        <f>VLOOKUP(A1042,'Updated Medical examination'!A1041:J3376,3,0)</f>
        <v>Over Weight</v>
      </c>
      <c r="K1042" s="47" t="str">
        <f>VLOOKUP(A1042,'Updated Medical examination'!A1041:J3376,5,0)</f>
        <v>Above Diabetes</v>
      </c>
      <c r="L1042" s="54">
        <v>24768</v>
      </c>
      <c r="M1042" s="59">
        <v>10796.35</v>
      </c>
      <c r="N1042" s="55" t="s">
        <v>12</v>
      </c>
      <c r="O1042" s="55" t="s">
        <v>16</v>
      </c>
      <c r="P1042" s="55" t="s">
        <v>166</v>
      </c>
      <c r="Q1042" s="55">
        <v>55</v>
      </c>
    </row>
    <row r="1043" spans="1:17" ht="16.5" thickBot="1" x14ac:dyDescent="0.3">
      <c r="A1043" s="58" t="s">
        <v>1329</v>
      </c>
      <c r="B1043" s="47" t="s">
        <v>4164</v>
      </c>
      <c r="C1043" s="47">
        <f>VLOOKUP(A1043,'Updated Medical examination'!A1042:J3377,2,FALSE)</f>
        <v>33.4</v>
      </c>
      <c r="D1043" s="47">
        <f>VLOOKUP(A1043,'Updated Medical examination'!A1042:J3377,4,0)</f>
        <v>4.84</v>
      </c>
      <c r="E1043" s="47" t="str">
        <f>VLOOKUP(A1043,'Updated Medical examination'!A1042:J3377,6,0)</f>
        <v>No</v>
      </c>
      <c r="F1043" s="47" t="str">
        <f>VLOOKUP(A1043,'Updated Medical examination'!A1042:J3377,7,0)</f>
        <v>No</v>
      </c>
      <c r="G1043" s="47" t="str">
        <f>VLOOKUP(A1043,'Updated Medical examination'!A1042:J3377,8,0)</f>
        <v>No</v>
      </c>
      <c r="H1043" s="47">
        <f>VLOOKUP(A1043,'Updated Medical examination'!A1042:J3377,9,0)</f>
        <v>0</v>
      </c>
      <c r="I1043" s="47" t="str">
        <f>VLOOKUP(A1043,'Updated Medical examination'!A1042:J3377,10,0)</f>
        <v>No</v>
      </c>
      <c r="J1043" s="47" t="str">
        <f>VLOOKUP(A1043,'Updated Medical examination'!A1042:J3377,3,0)</f>
        <v>Obesity</v>
      </c>
      <c r="K1043" s="47" t="str">
        <f>VLOOKUP(A1043,'Updated Medical examination'!A1042:J3377,5,0)</f>
        <v>Normal</v>
      </c>
      <c r="L1043" s="54">
        <v>36518</v>
      </c>
      <c r="M1043" s="59">
        <v>10795.94</v>
      </c>
      <c r="N1043" s="55" t="s">
        <v>12</v>
      </c>
      <c r="O1043" s="55" t="s">
        <v>16</v>
      </c>
      <c r="P1043" s="55" t="s">
        <v>42</v>
      </c>
      <c r="Q1043" s="55">
        <v>23</v>
      </c>
    </row>
    <row r="1044" spans="1:17" ht="16.5" thickBot="1" x14ac:dyDescent="0.3">
      <c r="A1044" s="58" t="s">
        <v>1328</v>
      </c>
      <c r="B1044" s="47" t="s">
        <v>4166</v>
      </c>
      <c r="C1044" s="47">
        <f>VLOOKUP(A1044,'Updated Medical examination'!A1043:J3378,2,FALSE)</f>
        <v>21.5</v>
      </c>
      <c r="D1044" s="47">
        <f>VLOOKUP(A1044,'Updated Medical examination'!A1043:J3378,4,0)</f>
        <v>9.77</v>
      </c>
      <c r="E1044" s="47" t="str">
        <f>VLOOKUP(A1044,'Updated Medical examination'!A1043:J3378,6,0)</f>
        <v>Yes</v>
      </c>
      <c r="F1044" s="47" t="str">
        <f>VLOOKUP(A1044,'Updated Medical examination'!A1043:J3378,7,0)</f>
        <v>No</v>
      </c>
      <c r="G1044" s="47" t="str">
        <f>VLOOKUP(A1044,'Updated Medical examination'!A1043:J3378,8,0)</f>
        <v>No</v>
      </c>
      <c r="H1044" s="47">
        <f>VLOOKUP(A1044,'Updated Medical examination'!A1043:J3378,9,0)</f>
        <v>0</v>
      </c>
      <c r="I1044" s="47" t="str">
        <f>VLOOKUP(A1044,'Updated Medical examination'!A1043:J3378,10,0)</f>
        <v>No</v>
      </c>
      <c r="J1044" s="47" t="str">
        <f>VLOOKUP(A1044,'Updated Medical examination'!A1043:J3378,3,0)</f>
        <v>Healthy Weight</v>
      </c>
      <c r="K1044" s="47" t="str">
        <f>VLOOKUP(A1044,'Updated Medical examination'!A1043:J3378,5,0)</f>
        <v>Above Diabetes</v>
      </c>
      <c r="L1044" s="54">
        <v>24787</v>
      </c>
      <c r="M1044" s="59">
        <v>10791.96</v>
      </c>
      <c r="N1044" s="55" t="s">
        <v>12</v>
      </c>
      <c r="O1044" s="55" t="s">
        <v>11</v>
      </c>
      <c r="P1044" s="55" t="s">
        <v>42</v>
      </c>
      <c r="Q1044" s="55">
        <v>55</v>
      </c>
    </row>
    <row r="1045" spans="1:17" ht="16.5" thickBot="1" x14ac:dyDescent="0.3">
      <c r="A1045" s="58" t="s">
        <v>1327</v>
      </c>
      <c r="B1045" s="47" t="s">
        <v>4168</v>
      </c>
      <c r="C1045" s="47">
        <f>VLOOKUP(A1045,'Updated Medical examination'!A1044:J3379,2,FALSE)</f>
        <v>38.14</v>
      </c>
      <c r="D1045" s="47">
        <f>VLOOKUP(A1045,'Updated Medical examination'!A1044:J3379,4,0)</f>
        <v>5.84</v>
      </c>
      <c r="E1045" s="47" t="str">
        <f>VLOOKUP(A1045,'Updated Medical examination'!A1044:J3379,6,0)</f>
        <v>No</v>
      </c>
      <c r="F1045" s="47" t="str">
        <f>VLOOKUP(A1045,'Updated Medical examination'!A1044:J3379,7,0)</f>
        <v>No</v>
      </c>
      <c r="G1045" s="47" t="str">
        <f>VLOOKUP(A1045,'Updated Medical examination'!A1044:J3379,8,0)</f>
        <v>No</v>
      </c>
      <c r="H1045" s="47">
        <f>VLOOKUP(A1045,'Updated Medical examination'!A1044:J3379,9,0)</f>
        <v>0</v>
      </c>
      <c r="I1045" s="47" t="str">
        <f>VLOOKUP(A1045,'Updated Medical examination'!A1044:J3379,10,0)</f>
        <v>No</v>
      </c>
      <c r="J1045" s="47" t="str">
        <f>VLOOKUP(A1045,'Updated Medical examination'!A1044:J3379,3,0)</f>
        <v>Obesity</v>
      </c>
      <c r="K1045" s="47" t="str">
        <f>VLOOKUP(A1045,'Updated Medical examination'!A1044:J3379,5,0)</f>
        <v>Prediabetes</v>
      </c>
      <c r="L1045" s="54">
        <v>32837</v>
      </c>
      <c r="M1045" s="59">
        <v>10769.75</v>
      </c>
      <c r="N1045" s="55" t="s">
        <v>12</v>
      </c>
      <c r="O1045" s="55" t="s">
        <v>11</v>
      </c>
      <c r="P1045" s="55" t="s">
        <v>632</v>
      </c>
      <c r="Q1045" s="55">
        <v>33</v>
      </c>
    </row>
    <row r="1046" spans="1:17" ht="16.5" thickBot="1" x14ac:dyDescent="0.3">
      <c r="A1046" s="58" t="s">
        <v>1326</v>
      </c>
      <c r="B1046" s="47" t="s">
        <v>4170</v>
      </c>
      <c r="C1046" s="47">
        <f>VLOOKUP(A1046,'Updated Medical examination'!A1045:J3380,2,FALSE)</f>
        <v>35.42</v>
      </c>
      <c r="D1046" s="47">
        <f>VLOOKUP(A1046,'Updated Medical examination'!A1045:J3380,4,0)</f>
        <v>8.6999999999999993</v>
      </c>
      <c r="E1046" s="47" t="str">
        <f>VLOOKUP(A1046,'Updated Medical examination'!A1045:J3380,6,0)</f>
        <v>Yes</v>
      </c>
      <c r="F1046" s="47" t="str">
        <f>VLOOKUP(A1046,'Updated Medical examination'!A1045:J3380,7,0)</f>
        <v>No</v>
      </c>
      <c r="G1046" s="47" t="str">
        <f>VLOOKUP(A1046,'Updated Medical examination'!A1045:J3380,8,0)</f>
        <v>No</v>
      </c>
      <c r="H1046" s="47">
        <f>VLOOKUP(A1046,'Updated Medical examination'!A1045:J3380,9,0)</f>
        <v>1</v>
      </c>
      <c r="I1046" s="47" t="str">
        <f>VLOOKUP(A1046,'Updated Medical examination'!A1045:J3380,10,0)</f>
        <v>No</v>
      </c>
      <c r="J1046" s="47" t="str">
        <f>VLOOKUP(A1046,'Updated Medical examination'!A1045:J3380,3,0)</f>
        <v>Obesity</v>
      </c>
      <c r="K1046" s="47" t="str">
        <f>VLOOKUP(A1046,'Updated Medical examination'!A1045:J3380,5,0)</f>
        <v>Above Diabetes</v>
      </c>
      <c r="L1046" s="54">
        <v>31653</v>
      </c>
      <c r="M1046" s="59">
        <v>10749.02</v>
      </c>
      <c r="N1046" s="55" t="s">
        <v>12</v>
      </c>
      <c r="O1046" s="55" t="s">
        <v>16</v>
      </c>
      <c r="P1046" s="55" t="s">
        <v>535</v>
      </c>
      <c r="Q1046" s="55">
        <v>36</v>
      </c>
    </row>
    <row r="1047" spans="1:17" ht="16.5" thickBot="1" x14ac:dyDescent="0.3">
      <c r="A1047" s="58" t="s">
        <v>1325</v>
      </c>
      <c r="B1047" s="47" t="s">
        <v>4172</v>
      </c>
      <c r="C1047" s="47">
        <f>VLOOKUP(A1047,'Updated Medical examination'!A1046:J3381,2,FALSE)</f>
        <v>35.625</v>
      </c>
      <c r="D1047" s="47">
        <f>VLOOKUP(A1047,'Updated Medical examination'!A1046:J3381,4,0)</f>
        <v>10.79</v>
      </c>
      <c r="E1047" s="47" t="str">
        <f>VLOOKUP(A1047,'Updated Medical examination'!A1046:J3381,6,0)</f>
        <v>No</v>
      </c>
      <c r="F1047" s="47" t="str">
        <f>VLOOKUP(A1047,'Updated Medical examination'!A1046:J3381,7,0)</f>
        <v>No</v>
      </c>
      <c r="G1047" s="47" t="str">
        <f>VLOOKUP(A1047,'Updated Medical examination'!A1046:J3381,8,0)</f>
        <v>No</v>
      </c>
      <c r="H1047" s="47">
        <f>VLOOKUP(A1047,'Updated Medical examination'!A1046:J3381,9,0)</f>
        <v>0</v>
      </c>
      <c r="I1047" s="47" t="str">
        <f>VLOOKUP(A1047,'Updated Medical examination'!A1046:J3381,10,0)</f>
        <v>No</v>
      </c>
      <c r="J1047" s="47" t="str">
        <f>VLOOKUP(A1047,'Updated Medical examination'!A1046:J3381,3,0)</f>
        <v>Obesity</v>
      </c>
      <c r="K1047" s="47" t="str">
        <f>VLOOKUP(A1047,'Updated Medical examination'!A1046:J3381,5,0)</f>
        <v>Above Diabetes</v>
      </c>
      <c r="L1047" s="54">
        <v>27372</v>
      </c>
      <c r="M1047" s="59">
        <v>10736.87</v>
      </c>
      <c r="N1047" s="55" t="s">
        <v>12</v>
      </c>
      <c r="O1047" s="55" t="s">
        <v>16</v>
      </c>
      <c r="P1047" s="55" t="s">
        <v>168</v>
      </c>
      <c r="Q1047" s="55">
        <v>48</v>
      </c>
    </row>
    <row r="1048" spans="1:17" ht="16.5" thickBot="1" x14ac:dyDescent="0.3">
      <c r="A1048" s="58" t="s">
        <v>1324</v>
      </c>
      <c r="B1048" s="47" t="s">
        <v>4141</v>
      </c>
      <c r="C1048" s="47">
        <f>VLOOKUP(A1048,'Updated Medical examination'!A1047:J3382,2,FALSE)</f>
        <v>45.51</v>
      </c>
      <c r="D1048" s="47">
        <f>VLOOKUP(A1048,'Updated Medical examination'!A1047:J3382,4,0)</f>
        <v>4.32</v>
      </c>
      <c r="E1048" s="47" t="str">
        <f>VLOOKUP(A1048,'Updated Medical examination'!A1047:J3382,6,0)</f>
        <v>No</v>
      </c>
      <c r="F1048" s="47" t="str">
        <f>VLOOKUP(A1048,'Updated Medical examination'!A1047:J3382,7,0)</f>
        <v>No</v>
      </c>
      <c r="G1048" s="47" t="str">
        <f>VLOOKUP(A1048,'Updated Medical examination'!A1047:J3382,8,0)</f>
        <v>No</v>
      </c>
      <c r="H1048" s="47">
        <f>VLOOKUP(A1048,'Updated Medical examination'!A1047:J3382,9,0)</f>
        <v>1</v>
      </c>
      <c r="I1048" s="47" t="str">
        <f>VLOOKUP(A1048,'Updated Medical examination'!A1047:J3382,10,0)</f>
        <v>No</v>
      </c>
      <c r="J1048" s="47" t="str">
        <f>VLOOKUP(A1048,'Updated Medical examination'!A1047:J3382,3,0)</f>
        <v>Obesity</v>
      </c>
      <c r="K1048" s="47" t="str">
        <f>VLOOKUP(A1048,'Updated Medical examination'!A1047:J3382,5,0)</f>
        <v>Normal</v>
      </c>
      <c r="L1048" s="54">
        <v>33780</v>
      </c>
      <c r="M1048" s="59">
        <v>10719.57</v>
      </c>
      <c r="N1048" s="55" t="s">
        <v>12</v>
      </c>
      <c r="O1048" s="55" t="s">
        <v>16</v>
      </c>
      <c r="P1048" s="55" t="s">
        <v>23</v>
      </c>
      <c r="Q1048" s="55">
        <v>30</v>
      </c>
    </row>
    <row r="1049" spans="1:17" ht="16.5" thickBot="1" x14ac:dyDescent="0.3">
      <c r="A1049" s="58" t="s">
        <v>1323</v>
      </c>
      <c r="B1049" s="47" t="s">
        <v>4175</v>
      </c>
      <c r="C1049" s="47">
        <f>VLOOKUP(A1049,'Updated Medical examination'!A1048:J3383,2,FALSE)</f>
        <v>37.1</v>
      </c>
      <c r="D1049" s="47">
        <f>VLOOKUP(A1049,'Updated Medical examination'!A1048:J3383,4,0)</f>
        <v>7.19</v>
      </c>
      <c r="E1049" s="47" t="str">
        <f>VLOOKUP(A1049,'Updated Medical examination'!A1048:J3383,6,0)</f>
        <v>Yes</v>
      </c>
      <c r="F1049" s="47" t="str">
        <f>VLOOKUP(A1049,'Updated Medical examination'!A1048:J3383,7,0)</f>
        <v>No</v>
      </c>
      <c r="G1049" s="47" t="str">
        <f>VLOOKUP(A1049,'Updated Medical examination'!A1048:J3383,8,0)</f>
        <v>No</v>
      </c>
      <c r="H1049" s="47">
        <f>VLOOKUP(A1049,'Updated Medical examination'!A1048:J3383,9,0)</f>
        <v>0</v>
      </c>
      <c r="I1049" s="47" t="str">
        <f>VLOOKUP(A1049,'Updated Medical examination'!A1048:J3383,10,0)</f>
        <v>No</v>
      </c>
      <c r="J1049" s="47" t="str">
        <f>VLOOKUP(A1049,'Updated Medical examination'!A1048:J3383,3,0)</f>
        <v>Obesity</v>
      </c>
      <c r="K1049" s="47" t="str">
        <f>VLOOKUP(A1049,'Updated Medical examination'!A1048:J3383,5,0)</f>
        <v>Above Diabetes</v>
      </c>
      <c r="L1049" s="54">
        <v>24750</v>
      </c>
      <c r="M1049" s="59">
        <v>10713.64</v>
      </c>
      <c r="N1049" s="55" t="s">
        <v>12</v>
      </c>
      <c r="O1049" s="55" t="s">
        <v>12</v>
      </c>
      <c r="P1049" s="55" t="s">
        <v>42</v>
      </c>
      <c r="Q1049" s="55">
        <v>55</v>
      </c>
    </row>
    <row r="1050" spans="1:17" ht="16.5" thickBot="1" x14ac:dyDescent="0.3">
      <c r="A1050" s="58" t="s">
        <v>1322</v>
      </c>
      <c r="B1050" s="47" t="s">
        <v>4177</v>
      </c>
      <c r="C1050" s="47">
        <f>VLOOKUP(A1050,'Updated Medical examination'!A1049:J3384,2,FALSE)</f>
        <v>30.5</v>
      </c>
      <c r="D1050" s="47">
        <f>VLOOKUP(A1050,'Updated Medical examination'!A1049:J3384,4,0)</f>
        <v>11.94</v>
      </c>
      <c r="E1050" s="47" t="str">
        <f>VLOOKUP(A1050,'Updated Medical examination'!A1049:J3384,6,0)</f>
        <v>Yes</v>
      </c>
      <c r="F1050" s="47" t="str">
        <f>VLOOKUP(A1050,'Updated Medical examination'!A1049:J3384,7,0)</f>
        <v>No</v>
      </c>
      <c r="G1050" s="47" t="str">
        <f>VLOOKUP(A1050,'Updated Medical examination'!A1049:J3384,8,0)</f>
        <v>No</v>
      </c>
      <c r="H1050" s="47">
        <f>VLOOKUP(A1050,'Updated Medical examination'!A1049:J3384,9,0)</f>
        <v>0</v>
      </c>
      <c r="I1050" s="47" t="str">
        <f>VLOOKUP(A1050,'Updated Medical examination'!A1049:J3384,10,0)</f>
        <v>No</v>
      </c>
      <c r="J1050" s="47" t="str">
        <f>VLOOKUP(A1050,'Updated Medical examination'!A1049:J3384,3,0)</f>
        <v>Obesity</v>
      </c>
      <c r="K1050" s="47" t="str">
        <f>VLOOKUP(A1050,'Updated Medical examination'!A1049:J3384,5,0)</f>
        <v>Above Diabetes</v>
      </c>
      <c r="L1050" s="54">
        <v>24683</v>
      </c>
      <c r="M1050" s="59">
        <v>10704.47</v>
      </c>
      <c r="N1050" s="55" t="s">
        <v>12</v>
      </c>
      <c r="O1050" s="55" t="s">
        <v>11</v>
      </c>
      <c r="P1050" s="55" t="s">
        <v>42</v>
      </c>
      <c r="Q1050" s="55">
        <v>55</v>
      </c>
    </row>
    <row r="1051" spans="1:17" ht="16.5" thickBot="1" x14ac:dyDescent="0.3">
      <c r="A1051" s="58" t="s">
        <v>1321</v>
      </c>
      <c r="B1051" s="47" t="s">
        <v>3624</v>
      </c>
      <c r="C1051" s="47">
        <f>VLOOKUP(A1051,'Updated Medical examination'!A1050:J3385,2,FALSE)</f>
        <v>28.16</v>
      </c>
      <c r="D1051" s="47">
        <f>VLOOKUP(A1051,'Updated Medical examination'!A1050:J3385,4,0)</f>
        <v>5.56</v>
      </c>
      <c r="E1051" s="47" t="str">
        <f>VLOOKUP(A1051,'Updated Medical examination'!A1050:J3385,6,0)</f>
        <v>No</v>
      </c>
      <c r="F1051" s="47" t="str">
        <f>VLOOKUP(A1051,'Updated Medical examination'!A1050:J3385,7,0)</f>
        <v>No</v>
      </c>
      <c r="G1051" s="47" t="str">
        <f>VLOOKUP(A1051,'Updated Medical examination'!A1050:J3385,8,0)</f>
        <v>No</v>
      </c>
      <c r="H1051" s="47">
        <f>VLOOKUP(A1051,'Updated Medical examination'!A1050:J3385,9,0)</f>
        <v>2</v>
      </c>
      <c r="I1051" s="47" t="str">
        <f>VLOOKUP(A1051,'Updated Medical examination'!A1050:J3385,10,0)</f>
        <v>No</v>
      </c>
      <c r="J1051" s="47" t="str">
        <f>VLOOKUP(A1051,'Updated Medical examination'!A1050:J3385,3,0)</f>
        <v>Over Weight</v>
      </c>
      <c r="K1051" s="47" t="str">
        <f>VLOOKUP(A1051,'Updated Medical examination'!A1050:J3385,5,0)</f>
        <v>Normal</v>
      </c>
      <c r="L1051" s="54">
        <v>26596</v>
      </c>
      <c r="M1051" s="59">
        <v>10702.64</v>
      </c>
      <c r="N1051" s="55" t="s">
        <v>12</v>
      </c>
      <c r="O1051" s="55" t="s">
        <v>12</v>
      </c>
      <c r="P1051" s="55" t="s">
        <v>13</v>
      </c>
      <c r="Q1051" s="55">
        <v>50</v>
      </c>
    </row>
    <row r="1052" spans="1:17" ht="16.5" thickBot="1" x14ac:dyDescent="0.3">
      <c r="A1052" s="58" t="s">
        <v>1320</v>
      </c>
      <c r="B1052" s="47" t="s">
        <v>4180</v>
      </c>
      <c r="C1052" s="47">
        <f>VLOOKUP(A1052,'Updated Medical examination'!A1051:J3386,2,FALSE)</f>
        <v>29.1</v>
      </c>
      <c r="D1052" s="47">
        <f>VLOOKUP(A1052,'Updated Medical examination'!A1051:J3386,4,0)</f>
        <v>5.64</v>
      </c>
      <c r="E1052" s="47" t="str">
        <f>VLOOKUP(A1052,'Updated Medical examination'!A1051:J3386,6,0)</f>
        <v>Yes</v>
      </c>
      <c r="F1052" s="47" t="str">
        <f>VLOOKUP(A1052,'Updated Medical examination'!A1051:J3386,7,0)</f>
        <v>No</v>
      </c>
      <c r="G1052" s="47" t="str">
        <f>VLOOKUP(A1052,'Updated Medical examination'!A1051:J3386,8,0)</f>
        <v>No</v>
      </c>
      <c r="H1052" s="47">
        <f>VLOOKUP(A1052,'Updated Medical examination'!A1051:J3386,9,0)</f>
        <v>0</v>
      </c>
      <c r="I1052" s="47" t="str">
        <f>VLOOKUP(A1052,'Updated Medical examination'!A1051:J3386,10,0)</f>
        <v>No</v>
      </c>
      <c r="J1052" s="47" t="str">
        <f>VLOOKUP(A1052,'Updated Medical examination'!A1051:J3386,3,0)</f>
        <v>Over Weight</v>
      </c>
      <c r="K1052" s="47" t="str">
        <f>VLOOKUP(A1052,'Updated Medical examination'!A1051:J3386,5,0)</f>
        <v>Normal</v>
      </c>
      <c r="L1052" s="54">
        <v>28033</v>
      </c>
      <c r="M1052" s="59">
        <v>10698.38</v>
      </c>
      <c r="N1052" s="55" t="s">
        <v>12</v>
      </c>
      <c r="O1052" s="55" t="s">
        <v>16</v>
      </c>
      <c r="P1052" s="55" t="s">
        <v>200</v>
      </c>
      <c r="Q1052" s="55">
        <v>46</v>
      </c>
    </row>
    <row r="1053" spans="1:17" ht="16.5" thickBot="1" x14ac:dyDescent="0.3">
      <c r="A1053" s="58" t="s">
        <v>1319</v>
      </c>
      <c r="B1053" s="47" t="s">
        <v>4182</v>
      </c>
      <c r="C1053" s="47">
        <f>VLOOKUP(A1053,'Updated Medical examination'!A1052:J3387,2,FALSE)</f>
        <v>30.22</v>
      </c>
      <c r="D1053" s="47">
        <f>VLOOKUP(A1053,'Updated Medical examination'!A1052:J3387,4,0)</f>
        <v>4.6500000000000004</v>
      </c>
      <c r="E1053" s="47" t="str">
        <f>VLOOKUP(A1053,'Updated Medical examination'!A1052:J3387,6,0)</f>
        <v>No</v>
      </c>
      <c r="F1053" s="47" t="str">
        <f>VLOOKUP(A1053,'Updated Medical examination'!A1052:J3387,7,0)</f>
        <v>No</v>
      </c>
      <c r="G1053" s="47" t="str">
        <f>VLOOKUP(A1053,'Updated Medical examination'!A1052:J3387,8,0)</f>
        <v>No</v>
      </c>
      <c r="H1053" s="47">
        <f>VLOOKUP(A1053,'Updated Medical examination'!A1052:J3387,9,0)</f>
        <v>0</v>
      </c>
      <c r="I1053" s="47" t="str">
        <f>VLOOKUP(A1053,'Updated Medical examination'!A1052:J3387,10,0)</f>
        <v>No</v>
      </c>
      <c r="J1053" s="47" t="str">
        <f>VLOOKUP(A1053,'Updated Medical examination'!A1052:J3387,3,0)</f>
        <v>Obesity</v>
      </c>
      <c r="K1053" s="47" t="str">
        <f>VLOOKUP(A1053,'Updated Medical examination'!A1052:J3387,5,0)</f>
        <v>Normal</v>
      </c>
      <c r="L1053" s="54">
        <v>28339</v>
      </c>
      <c r="M1053" s="59">
        <v>10690.11</v>
      </c>
      <c r="N1053" s="55" t="s">
        <v>12</v>
      </c>
      <c r="O1053" s="55" t="s">
        <v>11</v>
      </c>
      <c r="P1053" s="55" t="s">
        <v>300</v>
      </c>
      <c r="Q1053" s="55">
        <v>45</v>
      </c>
    </row>
    <row r="1054" spans="1:17" ht="16.5" thickBot="1" x14ac:dyDescent="0.3">
      <c r="A1054" s="58" t="s">
        <v>1318</v>
      </c>
      <c r="B1054" s="47" t="s">
        <v>4184</v>
      </c>
      <c r="C1054" s="47">
        <f>VLOOKUP(A1054,'Updated Medical examination'!A1053:J3388,2,FALSE)</f>
        <v>24.29</v>
      </c>
      <c r="D1054" s="47">
        <f>VLOOKUP(A1054,'Updated Medical examination'!A1053:J3388,4,0)</f>
        <v>9.0500000000000007</v>
      </c>
      <c r="E1054" s="47" t="str">
        <f>VLOOKUP(A1054,'Updated Medical examination'!A1053:J3388,6,0)</f>
        <v>No</v>
      </c>
      <c r="F1054" s="47" t="str">
        <f>VLOOKUP(A1054,'Updated Medical examination'!A1053:J3388,7,0)</f>
        <v>No</v>
      </c>
      <c r="G1054" s="47" t="str">
        <f>VLOOKUP(A1054,'Updated Medical examination'!A1053:J3388,8,0)</f>
        <v>No</v>
      </c>
      <c r="H1054" s="47">
        <f>VLOOKUP(A1054,'Updated Medical examination'!A1053:J3388,9,0)</f>
        <v>0</v>
      </c>
      <c r="I1054" s="47" t="str">
        <f>VLOOKUP(A1054,'Updated Medical examination'!A1053:J3388,10,0)</f>
        <v>No</v>
      </c>
      <c r="J1054" s="47" t="str">
        <f>VLOOKUP(A1054,'Updated Medical examination'!A1053:J3388,3,0)</f>
        <v>Healthy Weight</v>
      </c>
      <c r="K1054" s="47" t="str">
        <f>VLOOKUP(A1054,'Updated Medical examination'!A1053:J3388,5,0)</f>
        <v>Above Diabetes</v>
      </c>
      <c r="L1054" s="54">
        <v>22896</v>
      </c>
      <c r="M1054" s="59">
        <v>10676.83</v>
      </c>
      <c r="N1054" s="55" t="s">
        <v>12</v>
      </c>
      <c r="O1054" s="55" t="s">
        <v>12</v>
      </c>
      <c r="P1054" s="55" t="s">
        <v>13</v>
      </c>
      <c r="Q1054" s="55">
        <v>60</v>
      </c>
    </row>
    <row r="1055" spans="1:17" ht="16.5" thickBot="1" x14ac:dyDescent="0.3">
      <c r="A1055" s="58" t="s">
        <v>1317</v>
      </c>
      <c r="B1055" s="47" t="s">
        <v>3244</v>
      </c>
      <c r="C1055" s="47">
        <f>VLOOKUP(A1055,'Updated Medical examination'!A1054:J3389,2,FALSE)</f>
        <v>29.39</v>
      </c>
      <c r="D1055" s="47">
        <f>VLOOKUP(A1055,'Updated Medical examination'!A1054:J3389,4,0)</f>
        <v>4.5199999999999996</v>
      </c>
      <c r="E1055" s="47" t="str">
        <f>VLOOKUP(A1055,'Updated Medical examination'!A1054:J3389,6,0)</f>
        <v>Yes</v>
      </c>
      <c r="F1055" s="47" t="str">
        <f>VLOOKUP(A1055,'Updated Medical examination'!A1054:J3389,7,0)</f>
        <v>No</v>
      </c>
      <c r="G1055" s="47" t="str">
        <f>VLOOKUP(A1055,'Updated Medical examination'!A1054:J3389,8,0)</f>
        <v>No</v>
      </c>
      <c r="H1055" s="47">
        <f>VLOOKUP(A1055,'Updated Medical examination'!A1054:J3389,9,0)</f>
        <v>0</v>
      </c>
      <c r="I1055" s="47" t="str">
        <f>VLOOKUP(A1055,'Updated Medical examination'!A1054:J3389,10,0)</f>
        <v>No</v>
      </c>
      <c r="J1055" s="47" t="str">
        <f>VLOOKUP(A1055,'Updated Medical examination'!A1054:J3389,3,0)</f>
        <v>Over Weight</v>
      </c>
      <c r="K1055" s="47" t="str">
        <f>VLOOKUP(A1055,'Updated Medical examination'!A1054:J3389,5,0)</f>
        <v>Normal</v>
      </c>
      <c r="L1055" s="54">
        <v>28086</v>
      </c>
      <c r="M1055" s="59">
        <v>10665.44</v>
      </c>
      <c r="N1055" s="55" t="s">
        <v>12</v>
      </c>
      <c r="O1055" s="55" t="s">
        <v>11</v>
      </c>
      <c r="P1055" s="55" t="s">
        <v>300</v>
      </c>
      <c r="Q1055" s="55">
        <v>46</v>
      </c>
    </row>
    <row r="1056" spans="1:17" ht="16.5" thickBot="1" x14ac:dyDescent="0.3">
      <c r="A1056" s="58" t="s">
        <v>1316</v>
      </c>
      <c r="B1056" s="47" t="s">
        <v>3175</v>
      </c>
      <c r="C1056" s="47">
        <f>VLOOKUP(A1056,'Updated Medical examination'!A1055:J3390,2,FALSE)</f>
        <v>25.66</v>
      </c>
      <c r="D1056" s="47">
        <f>VLOOKUP(A1056,'Updated Medical examination'!A1055:J3390,4,0)</f>
        <v>4.62</v>
      </c>
      <c r="E1056" s="47" t="str">
        <f>VLOOKUP(A1056,'Updated Medical examination'!A1055:J3390,6,0)</f>
        <v>Yes</v>
      </c>
      <c r="F1056" s="47" t="str">
        <f>VLOOKUP(A1056,'Updated Medical examination'!A1055:J3390,7,0)</f>
        <v>No</v>
      </c>
      <c r="G1056" s="47" t="str">
        <f>VLOOKUP(A1056,'Updated Medical examination'!A1055:J3390,8,0)</f>
        <v>No</v>
      </c>
      <c r="H1056" s="47">
        <f>VLOOKUP(A1056,'Updated Medical examination'!A1055:J3390,9,0)</f>
        <v>1</v>
      </c>
      <c r="I1056" s="47" t="str">
        <f>VLOOKUP(A1056,'Updated Medical examination'!A1055:J3390,10,0)</f>
        <v>No</v>
      </c>
      <c r="J1056" s="47" t="str">
        <f>VLOOKUP(A1056,'Updated Medical examination'!A1055:J3390,3,0)</f>
        <v>Over Weight</v>
      </c>
      <c r="K1056" s="47" t="str">
        <f>VLOOKUP(A1056,'Updated Medical examination'!A1055:J3390,5,0)</f>
        <v>Normal</v>
      </c>
      <c r="L1056" s="54">
        <v>23597</v>
      </c>
      <c r="M1056" s="59">
        <v>10627.81</v>
      </c>
      <c r="N1056" s="55" t="s">
        <v>12</v>
      </c>
      <c r="O1056" s="55" t="s">
        <v>12</v>
      </c>
      <c r="P1056" s="55" t="s">
        <v>13</v>
      </c>
      <c r="Q1056" s="55">
        <v>58</v>
      </c>
    </row>
    <row r="1057" spans="1:17" ht="16.5" thickBot="1" x14ac:dyDescent="0.3">
      <c r="A1057" s="58" t="s">
        <v>1315</v>
      </c>
      <c r="B1057" s="47" t="s">
        <v>4188</v>
      </c>
      <c r="C1057" s="47">
        <f>VLOOKUP(A1057,'Updated Medical examination'!A1056:J3391,2,FALSE)</f>
        <v>39.11</v>
      </c>
      <c r="D1057" s="47">
        <f>VLOOKUP(A1057,'Updated Medical examination'!A1056:J3391,4,0)</f>
        <v>5.87</v>
      </c>
      <c r="E1057" s="47" t="str">
        <f>VLOOKUP(A1057,'Updated Medical examination'!A1056:J3391,6,0)</f>
        <v>No</v>
      </c>
      <c r="F1057" s="47" t="str">
        <f>VLOOKUP(A1057,'Updated Medical examination'!A1056:J3391,7,0)</f>
        <v>No</v>
      </c>
      <c r="G1057" s="47" t="str">
        <f>VLOOKUP(A1057,'Updated Medical examination'!A1056:J3391,8,0)</f>
        <v>No</v>
      </c>
      <c r="H1057" s="47">
        <f>VLOOKUP(A1057,'Updated Medical examination'!A1056:J3391,9,0)</f>
        <v>0</v>
      </c>
      <c r="I1057" s="47" t="str">
        <f>VLOOKUP(A1057,'Updated Medical examination'!A1056:J3391,10,0)</f>
        <v>No</v>
      </c>
      <c r="J1057" s="47" t="str">
        <f>VLOOKUP(A1057,'Updated Medical examination'!A1056:J3391,3,0)</f>
        <v>Obesity</v>
      </c>
      <c r="K1057" s="47" t="str">
        <f>VLOOKUP(A1057,'Updated Medical examination'!A1056:J3391,5,0)</f>
        <v>Prediabetes</v>
      </c>
      <c r="L1057" s="54">
        <v>33060</v>
      </c>
      <c r="M1057" s="59">
        <v>10620.26</v>
      </c>
      <c r="N1057" s="55" t="s">
        <v>12</v>
      </c>
      <c r="O1057" s="55" t="s">
        <v>12</v>
      </c>
      <c r="P1057" s="55" t="s">
        <v>23</v>
      </c>
      <c r="Q1057" s="55">
        <v>32</v>
      </c>
    </row>
    <row r="1058" spans="1:17" ht="16.5" thickBot="1" x14ac:dyDescent="0.3">
      <c r="A1058" s="58" t="s">
        <v>1314</v>
      </c>
      <c r="B1058" s="47" t="s">
        <v>4189</v>
      </c>
      <c r="C1058" s="47">
        <f>VLOOKUP(A1058,'Updated Medical examination'!A1057:J3392,2,FALSE)</f>
        <v>43.78</v>
      </c>
      <c r="D1058" s="47">
        <f>VLOOKUP(A1058,'Updated Medical examination'!A1057:J3392,4,0)</f>
        <v>5.71</v>
      </c>
      <c r="E1058" s="47" t="str">
        <f>VLOOKUP(A1058,'Updated Medical examination'!A1057:J3392,6,0)</f>
        <v>No</v>
      </c>
      <c r="F1058" s="47" t="str">
        <f>VLOOKUP(A1058,'Updated Medical examination'!A1057:J3392,7,0)</f>
        <v>No</v>
      </c>
      <c r="G1058" s="47" t="str">
        <f>VLOOKUP(A1058,'Updated Medical examination'!A1057:J3392,8,0)</f>
        <v>No</v>
      </c>
      <c r="H1058" s="47">
        <f>VLOOKUP(A1058,'Updated Medical examination'!A1057:J3392,9,0)</f>
        <v>1</v>
      </c>
      <c r="I1058" s="47" t="str">
        <f>VLOOKUP(A1058,'Updated Medical examination'!A1057:J3392,10,0)</f>
        <v>No</v>
      </c>
      <c r="J1058" s="47" t="str">
        <f>VLOOKUP(A1058,'Updated Medical examination'!A1057:J3392,3,0)</f>
        <v>Obesity</v>
      </c>
      <c r="K1058" s="47" t="str">
        <f>VLOOKUP(A1058,'Updated Medical examination'!A1057:J3392,5,0)</f>
        <v>Prediabetes</v>
      </c>
      <c r="L1058" s="54">
        <v>33808</v>
      </c>
      <c r="M1058" s="59">
        <v>10617.04</v>
      </c>
      <c r="N1058" s="55" t="s">
        <v>12</v>
      </c>
      <c r="O1058" s="55" t="s">
        <v>12</v>
      </c>
      <c r="P1058" s="55" t="s">
        <v>535</v>
      </c>
      <c r="Q1058" s="55">
        <v>30</v>
      </c>
    </row>
    <row r="1059" spans="1:17" ht="16.5" thickBot="1" x14ac:dyDescent="0.3">
      <c r="A1059" s="58" t="s">
        <v>1313</v>
      </c>
      <c r="B1059" s="47" t="s">
        <v>3999</v>
      </c>
      <c r="C1059" s="47">
        <f>VLOOKUP(A1059,'Updated Medical examination'!A1058:J3393,2,FALSE)</f>
        <v>24.35</v>
      </c>
      <c r="D1059" s="47">
        <f>VLOOKUP(A1059,'Updated Medical examination'!A1058:J3393,4,0)</f>
        <v>9.08</v>
      </c>
      <c r="E1059" s="47" t="str">
        <f>VLOOKUP(A1059,'Updated Medical examination'!A1058:J3393,6,0)</f>
        <v>No</v>
      </c>
      <c r="F1059" s="47" t="str">
        <f>VLOOKUP(A1059,'Updated Medical examination'!A1058:J3393,7,0)</f>
        <v>No</v>
      </c>
      <c r="G1059" s="47" t="str">
        <f>VLOOKUP(A1059,'Updated Medical examination'!A1058:J3393,8,0)</f>
        <v>No</v>
      </c>
      <c r="H1059" s="47">
        <f>VLOOKUP(A1059,'Updated Medical examination'!A1058:J3393,9,0)</f>
        <v>0</v>
      </c>
      <c r="I1059" s="47" t="str">
        <f>VLOOKUP(A1059,'Updated Medical examination'!A1058:J3393,10,0)</f>
        <v>No</v>
      </c>
      <c r="J1059" s="47" t="str">
        <f>VLOOKUP(A1059,'Updated Medical examination'!A1058:J3393,3,0)</f>
        <v>Healthy Weight</v>
      </c>
      <c r="K1059" s="47" t="str">
        <f>VLOOKUP(A1059,'Updated Medical examination'!A1058:J3393,5,0)</f>
        <v>Above Diabetes</v>
      </c>
      <c r="L1059" s="54">
        <v>23920</v>
      </c>
      <c r="M1059" s="59">
        <v>10608.67</v>
      </c>
      <c r="N1059" s="55" t="s">
        <v>12</v>
      </c>
      <c r="O1059" s="55" t="s">
        <v>12</v>
      </c>
      <c r="P1059" s="55" t="s">
        <v>23</v>
      </c>
      <c r="Q1059" s="55">
        <v>57</v>
      </c>
    </row>
    <row r="1060" spans="1:17" ht="16.5" thickBot="1" x14ac:dyDescent="0.3">
      <c r="A1060" s="58" t="s">
        <v>1312</v>
      </c>
      <c r="B1060" s="47" t="s">
        <v>2792</v>
      </c>
      <c r="C1060" s="47">
        <f>VLOOKUP(A1060,'Updated Medical examination'!A1059:J3394,2,FALSE)</f>
        <v>40.299999999999997</v>
      </c>
      <c r="D1060" s="47">
        <f>VLOOKUP(A1060,'Updated Medical examination'!A1059:J3394,4,0)</f>
        <v>5.3</v>
      </c>
      <c r="E1060" s="47" t="str">
        <f>VLOOKUP(A1060,'Updated Medical examination'!A1059:J3394,6,0)</f>
        <v>Yes</v>
      </c>
      <c r="F1060" s="47" t="str">
        <f>VLOOKUP(A1060,'Updated Medical examination'!A1059:J3394,7,0)</f>
        <v>No</v>
      </c>
      <c r="G1060" s="47" t="str">
        <f>VLOOKUP(A1060,'Updated Medical examination'!A1059:J3394,8,0)</f>
        <v>No</v>
      </c>
      <c r="H1060" s="47">
        <f>VLOOKUP(A1060,'Updated Medical examination'!A1059:J3394,9,0)</f>
        <v>2</v>
      </c>
      <c r="I1060" s="47" t="str">
        <f>VLOOKUP(A1060,'Updated Medical examination'!A1059:J3394,10,0)</f>
        <v>No</v>
      </c>
      <c r="J1060" s="47" t="str">
        <f>VLOOKUP(A1060,'Updated Medical examination'!A1059:J3394,3,0)</f>
        <v>Obesity</v>
      </c>
      <c r="K1060" s="47" t="str">
        <f>VLOOKUP(A1060,'Updated Medical examination'!A1059:J3394,5,0)</f>
        <v>Normal</v>
      </c>
      <c r="L1060" s="54">
        <v>24290</v>
      </c>
      <c r="M1060" s="59">
        <v>10602.39</v>
      </c>
      <c r="N1060" s="55" t="s">
        <v>12</v>
      </c>
      <c r="O1060" s="55" t="s">
        <v>12</v>
      </c>
      <c r="P1060" s="55" t="s">
        <v>42</v>
      </c>
      <c r="Q1060" s="55">
        <v>56</v>
      </c>
    </row>
    <row r="1061" spans="1:17" ht="16.5" thickBot="1" x14ac:dyDescent="0.3">
      <c r="A1061" s="58" t="s">
        <v>1311</v>
      </c>
      <c r="B1061" s="47" t="s">
        <v>4193</v>
      </c>
      <c r="C1061" s="47">
        <f>VLOOKUP(A1061,'Updated Medical examination'!A1060:J3395,2,FALSE)</f>
        <v>32.774999999999999</v>
      </c>
      <c r="D1061" s="47">
        <f>VLOOKUP(A1061,'Updated Medical examination'!A1060:J3395,4,0)</f>
        <v>11.76</v>
      </c>
      <c r="E1061" s="47" t="str">
        <f>VLOOKUP(A1061,'Updated Medical examination'!A1060:J3395,6,0)</f>
        <v>Yes</v>
      </c>
      <c r="F1061" s="47" t="str">
        <f>VLOOKUP(A1061,'Updated Medical examination'!A1060:J3395,7,0)</f>
        <v>No</v>
      </c>
      <c r="G1061" s="47" t="str">
        <f>VLOOKUP(A1061,'Updated Medical examination'!A1060:J3395,8,0)</f>
        <v>No</v>
      </c>
      <c r="H1061" s="47">
        <f>VLOOKUP(A1061,'Updated Medical examination'!A1060:J3395,9,0)</f>
        <v>0</v>
      </c>
      <c r="I1061" s="47" t="str">
        <f>VLOOKUP(A1061,'Updated Medical examination'!A1060:J3395,10,0)</f>
        <v>No</v>
      </c>
      <c r="J1061" s="47" t="str">
        <f>VLOOKUP(A1061,'Updated Medical examination'!A1060:J3395,3,0)</f>
        <v>Obesity</v>
      </c>
      <c r="K1061" s="47" t="str">
        <f>VLOOKUP(A1061,'Updated Medical examination'!A1060:J3395,5,0)</f>
        <v>Above Diabetes</v>
      </c>
      <c r="L1061" s="54">
        <v>24646</v>
      </c>
      <c r="M1061" s="59">
        <v>10601.63</v>
      </c>
      <c r="N1061" s="55" t="s">
        <v>12</v>
      </c>
      <c r="O1061" s="55" t="s">
        <v>11</v>
      </c>
      <c r="P1061" s="55" t="s">
        <v>23</v>
      </c>
      <c r="Q1061" s="55">
        <v>55</v>
      </c>
    </row>
    <row r="1062" spans="1:17" ht="16.5" thickBot="1" x14ac:dyDescent="0.3">
      <c r="A1062" s="58" t="s">
        <v>1310</v>
      </c>
      <c r="B1062" s="47" t="s">
        <v>4195</v>
      </c>
      <c r="C1062" s="47">
        <f>VLOOKUP(A1062,'Updated Medical examination'!A1061:J3396,2,FALSE)</f>
        <v>39.6</v>
      </c>
      <c r="D1062" s="47">
        <f>VLOOKUP(A1062,'Updated Medical examination'!A1061:J3396,4,0)</f>
        <v>5.1100000000000003</v>
      </c>
      <c r="E1062" s="47" t="str">
        <f>VLOOKUP(A1062,'Updated Medical examination'!A1061:J3396,6,0)</f>
        <v>Yes</v>
      </c>
      <c r="F1062" s="47" t="str">
        <f>VLOOKUP(A1062,'Updated Medical examination'!A1061:J3396,7,0)</f>
        <v>No</v>
      </c>
      <c r="G1062" s="47" t="str">
        <f>VLOOKUP(A1062,'Updated Medical examination'!A1061:J3396,8,0)</f>
        <v>No</v>
      </c>
      <c r="H1062" s="47">
        <f>VLOOKUP(A1062,'Updated Medical examination'!A1061:J3396,9,0)</f>
        <v>2</v>
      </c>
      <c r="I1062" s="47" t="str">
        <f>VLOOKUP(A1062,'Updated Medical examination'!A1061:J3396,10,0)</f>
        <v>No</v>
      </c>
      <c r="J1062" s="47" t="str">
        <f>VLOOKUP(A1062,'Updated Medical examination'!A1061:J3396,3,0)</f>
        <v>Obesity</v>
      </c>
      <c r="K1062" s="47" t="str">
        <f>VLOOKUP(A1062,'Updated Medical examination'!A1061:J3396,5,0)</f>
        <v>Normal</v>
      </c>
      <c r="L1062" s="54">
        <v>24308</v>
      </c>
      <c r="M1062" s="59">
        <v>10601.41</v>
      </c>
      <c r="N1062" s="55" t="s">
        <v>12</v>
      </c>
      <c r="O1062" s="55" t="s">
        <v>11</v>
      </c>
      <c r="P1062" s="55" t="s">
        <v>42</v>
      </c>
      <c r="Q1062" s="55">
        <v>56</v>
      </c>
    </row>
    <row r="1063" spans="1:17" ht="16.5" thickBot="1" x14ac:dyDescent="0.3">
      <c r="A1063" s="58" t="s">
        <v>1309</v>
      </c>
      <c r="B1063" s="47" t="s">
        <v>4196</v>
      </c>
      <c r="C1063" s="47">
        <f>VLOOKUP(A1063,'Updated Medical examination'!A1062:J3397,2,FALSE)</f>
        <v>30.97</v>
      </c>
      <c r="D1063" s="47">
        <f>VLOOKUP(A1063,'Updated Medical examination'!A1062:J3397,4,0)</f>
        <v>5.54</v>
      </c>
      <c r="E1063" s="47" t="str">
        <f>VLOOKUP(A1063,'Updated Medical examination'!A1062:J3397,6,0)</f>
        <v>No</v>
      </c>
      <c r="F1063" s="47" t="str">
        <f>VLOOKUP(A1063,'Updated Medical examination'!A1062:J3397,7,0)</f>
        <v>No</v>
      </c>
      <c r="G1063" s="47" t="str">
        <f>VLOOKUP(A1063,'Updated Medical examination'!A1062:J3397,8,0)</f>
        <v>No</v>
      </c>
      <c r="H1063" s="47">
        <f>VLOOKUP(A1063,'Updated Medical examination'!A1062:J3397,9,0)</f>
        <v>2</v>
      </c>
      <c r="I1063" s="47" t="str">
        <f>VLOOKUP(A1063,'Updated Medical examination'!A1062:J3397,10,0)</f>
        <v>No</v>
      </c>
      <c r="J1063" s="47" t="str">
        <f>VLOOKUP(A1063,'Updated Medical examination'!A1062:J3397,3,0)</f>
        <v>Obesity</v>
      </c>
      <c r="K1063" s="47" t="str">
        <f>VLOOKUP(A1063,'Updated Medical examination'!A1062:J3397,5,0)</f>
        <v>Normal</v>
      </c>
      <c r="L1063" s="54">
        <v>26647</v>
      </c>
      <c r="M1063" s="59">
        <v>10600.55</v>
      </c>
      <c r="N1063" s="55" t="s">
        <v>12</v>
      </c>
      <c r="O1063" s="55" t="s">
        <v>16</v>
      </c>
      <c r="P1063" s="55" t="s">
        <v>23</v>
      </c>
      <c r="Q1063" s="55">
        <v>50</v>
      </c>
    </row>
    <row r="1064" spans="1:17" ht="16.5" thickBot="1" x14ac:dyDescent="0.3">
      <c r="A1064" s="58" t="s">
        <v>1308</v>
      </c>
      <c r="B1064" s="47" t="s">
        <v>4199</v>
      </c>
      <c r="C1064" s="47">
        <f>VLOOKUP(A1064,'Updated Medical examination'!A1063:J3398,2,FALSE)</f>
        <v>27.645</v>
      </c>
      <c r="D1064" s="47">
        <f>VLOOKUP(A1064,'Updated Medical examination'!A1063:J3398,4,0)</f>
        <v>8.8699999999999992</v>
      </c>
      <c r="E1064" s="47" t="str">
        <f>VLOOKUP(A1064,'Updated Medical examination'!A1063:J3398,6,0)</f>
        <v>Yes</v>
      </c>
      <c r="F1064" s="47" t="str">
        <f>VLOOKUP(A1064,'Updated Medical examination'!A1063:J3398,7,0)</f>
        <v>No</v>
      </c>
      <c r="G1064" s="47" t="str">
        <f>VLOOKUP(A1064,'Updated Medical examination'!A1063:J3398,8,0)</f>
        <v>No</v>
      </c>
      <c r="H1064" s="47">
        <f>VLOOKUP(A1064,'Updated Medical examination'!A1063:J3398,9,0)</f>
        <v>0</v>
      </c>
      <c r="I1064" s="47" t="str">
        <f>VLOOKUP(A1064,'Updated Medical examination'!A1063:J3398,10,0)</f>
        <v>No</v>
      </c>
      <c r="J1064" s="47" t="str">
        <f>VLOOKUP(A1064,'Updated Medical examination'!A1063:J3398,3,0)</f>
        <v>Over Weight</v>
      </c>
      <c r="K1064" s="47" t="str">
        <f>VLOOKUP(A1064,'Updated Medical examination'!A1063:J3398,5,0)</f>
        <v>Above Diabetes</v>
      </c>
      <c r="L1064" s="54">
        <v>24805</v>
      </c>
      <c r="M1064" s="59">
        <v>10594.5</v>
      </c>
      <c r="N1064" s="55" t="s">
        <v>12</v>
      </c>
      <c r="O1064" s="55" t="s">
        <v>16</v>
      </c>
      <c r="P1064" s="55" t="s">
        <v>23</v>
      </c>
      <c r="Q1064" s="55">
        <v>55</v>
      </c>
    </row>
    <row r="1065" spans="1:17" ht="16.5" thickBot="1" x14ac:dyDescent="0.3">
      <c r="A1065" s="58" t="s">
        <v>1307</v>
      </c>
      <c r="B1065" s="47" t="s">
        <v>4201</v>
      </c>
      <c r="C1065" s="47">
        <f>VLOOKUP(A1065,'Updated Medical examination'!A1064:J3399,2,FALSE)</f>
        <v>34.43</v>
      </c>
      <c r="D1065" s="47">
        <f>VLOOKUP(A1065,'Updated Medical examination'!A1064:J3399,4,0)</f>
        <v>5.96</v>
      </c>
      <c r="E1065" s="47" t="str">
        <f>VLOOKUP(A1065,'Updated Medical examination'!A1064:J3399,6,0)</f>
        <v>Yes</v>
      </c>
      <c r="F1065" s="47" t="str">
        <f>VLOOKUP(A1065,'Updated Medical examination'!A1064:J3399,7,0)</f>
        <v>No</v>
      </c>
      <c r="G1065" s="47" t="str">
        <f>VLOOKUP(A1065,'Updated Medical examination'!A1064:J3399,8,0)</f>
        <v>No</v>
      </c>
      <c r="H1065" s="47">
        <f>VLOOKUP(A1065,'Updated Medical examination'!A1064:J3399,9,0)</f>
        <v>2</v>
      </c>
      <c r="I1065" s="47" t="str">
        <f>VLOOKUP(A1065,'Updated Medical examination'!A1064:J3399,10,0)</f>
        <v>No</v>
      </c>
      <c r="J1065" s="47" t="str">
        <f>VLOOKUP(A1065,'Updated Medical examination'!A1064:J3399,3,0)</f>
        <v>Obesity</v>
      </c>
      <c r="K1065" s="47" t="str">
        <f>VLOOKUP(A1065,'Updated Medical examination'!A1064:J3399,5,0)</f>
        <v>Prediabetes</v>
      </c>
      <c r="L1065" s="54">
        <v>24414</v>
      </c>
      <c r="M1065" s="59">
        <v>10594.23</v>
      </c>
      <c r="N1065" s="55" t="s">
        <v>12</v>
      </c>
      <c r="O1065" s="55" t="s">
        <v>12</v>
      </c>
      <c r="P1065" s="55" t="s">
        <v>13</v>
      </c>
      <c r="Q1065" s="55">
        <v>56</v>
      </c>
    </row>
    <row r="1066" spans="1:17" ht="16.5" thickBot="1" x14ac:dyDescent="0.3">
      <c r="A1066" s="58" t="s">
        <v>1306</v>
      </c>
      <c r="B1066" s="47" t="s">
        <v>4203</v>
      </c>
      <c r="C1066" s="47">
        <f>VLOOKUP(A1066,'Updated Medical examination'!A1065:J3400,2,FALSE)</f>
        <v>39.6</v>
      </c>
      <c r="D1066" s="47">
        <f>VLOOKUP(A1066,'Updated Medical examination'!A1065:J3400,4,0)</f>
        <v>4.4400000000000004</v>
      </c>
      <c r="E1066" s="47" t="str">
        <f>VLOOKUP(A1066,'Updated Medical examination'!A1065:J3400,6,0)</f>
        <v>Yes</v>
      </c>
      <c r="F1066" s="47" t="str">
        <f>VLOOKUP(A1066,'Updated Medical examination'!A1065:J3400,7,0)</f>
        <v>No</v>
      </c>
      <c r="G1066" s="47" t="str">
        <f>VLOOKUP(A1066,'Updated Medical examination'!A1065:J3400,8,0)</f>
        <v>Yes</v>
      </c>
      <c r="H1066" s="47">
        <f>VLOOKUP(A1066,'Updated Medical examination'!A1065:J3400,9,0)</f>
        <v>1</v>
      </c>
      <c r="I1066" s="47" t="str">
        <f>VLOOKUP(A1066,'Updated Medical examination'!A1065:J3400,10,0)</f>
        <v>No</v>
      </c>
      <c r="J1066" s="47" t="str">
        <f>VLOOKUP(A1066,'Updated Medical examination'!A1065:J3400,3,0)</f>
        <v>Obesity</v>
      </c>
      <c r="K1066" s="47" t="str">
        <f>VLOOKUP(A1066,'Updated Medical examination'!A1065:J3400,5,0)</f>
        <v>Normal</v>
      </c>
      <c r="L1066" s="54">
        <v>25562</v>
      </c>
      <c r="M1066" s="59">
        <v>10579.71</v>
      </c>
      <c r="N1066" s="55" t="s">
        <v>12</v>
      </c>
      <c r="O1066" s="55" t="s">
        <v>12</v>
      </c>
      <c r="P1066" s="55" t="s">
        <v>13</v>
      </c>
      <c r="Q1066" s="55">
        <v>53</v>
      </c>
    </row>
    <row r="1067" spans="1:17" ht="16.5" thickBot="1" x14ac:dyDescent="0.3">
      <c r="A1067" s="58" t="s">
        <v>1305</v>
      </c>
      <c r="B1067" s="47" t="s">
        <v>4205</v>
      </c>
      <c r="C1067" s="47">
        <f>VLOOKUP(A1067,'Updated Medical examination'!A1066:J3401,2,FALSE)</f>
        <v>22.1</v>
      </c>
      <c r="D1067" s="47">
        <f>VLOOKUP(A1067,'Updated Medical examination'!A1066:J3401,4,0)</f>
        <v>4.6500000000000004</v>
      </c>
      <c r="E1067" s="47" t="str">
        <f>VLOOKUP(A1067,'Updated Medical examination'!A1066:J3401,6,0)</f>
        <v>Yes</v>
      </c>
      <c r="F1067" s="47" t="str">
        <f>VLOOKUP(A1067,'Updated Medical examination'!A1066:J3401,7,0)</f>
        <v>No</v>
      </c>
      <c r="G1067" s="47" t="str">
        <f>VLOOKUP(A1067,'Updated Medical examination'!A1066:J3401,8,0)</f>
        <v>No</v>
      </c>
      <c r="H1067" s="47">
        <f>VLOOKUP(A1067,'Updated Medical examination'!A1066:J3401,9,0)</f>
        <v>2</v>
      </c>
      <c r="I1067" s="47" t="str">
        <f>VLOOKUP(A1067,'Updated Medical examination'!A1066:J3401,10,0)</f>
        <v>No</v>
      </c>
      <c r="J1067" s="47" t="str">
        <f>VLOOKUP(A1067,'Updated Medical examination'!A1066:J3401,3,0)</f>
        <v>Healthy Weight</v>
      </c>
      <c r="K1067" s="47" t="str">
        <f>VLOOKUP(A1067,'Updated Medical examination'!A1066:J3401,5,0)</f>
        <v>Normal</v>
      </c>
      <c r="L1067" s="54">
        <v>24452</v>
      </c>
      <c r="M1067" s="59">
        <v>10577.09</v>
      </c>
      <c r="N1067" s="55" t="s">
        <v>12</v>
      </c>
      <c r="O1067" s="55" t="s">
        <v>12</v>
      </c>
      <c r="P1067" s="55" t="s">
        <v>42</v>
      </c>
      <c r="Q1067" s="55">
        <v>56</v>
      </c>
    </row>
    <row r="1068" spans="1:17" ht="16.5" thickBot="1" x14ac:dyDescent="0.3">
      <c r="A1068" s="58" t="s">
        <v>1304</v>
      </c>
      <c r="B1068" s="47" t="s">
        <v>3757</v>
      </c>
      <c r="C1068" s="47">
        <f>VLOOKUP(A1068,'Updated Medical examination'!A1067:J3402,2,FALSE)</f>
        <v>33.25</v>
      </c>
      <c r="D1068" s="47">
        <f>VLOOKUP(A1068,'Updated Medical examination'!A1067:J3402,4,0)</f>
        <v>5.64</v>
      </c>
      <c r="E1068" s="47" t="str">
        <f>VLOOKUP(A1068,'Updated Medical examination'!A1067:J3402,6,0)</f>
        <v>Yes</v>
      </c>
      <c r="F1068" s="47" t="str">
        <f>VLOOKUP(A1068,'Updated Medical examination'!A1067:J3402,7,0)</f>
        <v>No</v>
      </c>
      <c r="G1068" s="47" t="str">
        <f>VLOOKUP(A1068,'Updated Medical examination'!A1067:J3402,8,0)</f>
        <v>Yes</v>
      </c>
      <c r="H1068" s="47">
        <f>VLOOKUP(A1068,'Updated Medical examination'!A1067:J3402,9,0)</f>
        <v>1</v>
      </c>
      <c r="I1068" s="47" t="str">
        <f>VLOOKUP(A1068,'Updated Medical examination'!A1067:J3402,10,0)</f>
        <v>No</v>
      </c>
      <c r="J1068" s="47" t="str">
        <f>VLOOKUP(A1068,'Updated Medical examination'!A1067:J3402,3,0)</f>
        <v>Obesity</v>
      </c>
      <c r="K1068" s="47" t="str">
        <f>VLOOKUP(A1068,'Updated Medical examination'!A1067:J3402,5,0)</f>
        <v>Normal</v>
      </c>
      <c r="L1068" s="54">
        <v>25401</v>
      </c>
      <c r="M1068" s="59">
        <v>10564.88</v>
      </c>
      <c r="N1068" s="55" t="s">
        <v>12</v>
      </c>
      <c r="O1068" s="55" t="s">
        <v>16</v>
      </c>
      <c r="P1068" s="55" t="s">
        <v>247</v>
      </c>
      <c r="Q1068" s="55">
        <v>53</v>
      </c>
    </row>
    <row r="1069" spans="1:17" ht="16.5" thickBot="1" x14ac:dyDescent="0.3">
      <c r="A1069" s="58" t="s">
        <v>1303</v>
      </c>
      <c r="B1069" s="47" t="s">
        <v>2413</v>
      </c>
      <c r="C1069" s="47">
        <f>VLOOKUP(A1069,'Updated Medical examination'!A1068:J3403,2,FALSE)</f>
        <v>33.33</v>
      </c>
      <c r="D1069" s="47">
        <f>VLOOKUP(A1069,'Updated Medical examination'!A1068:J3403,4,0)</f>
        <v>10.19</v>
      </c>
      <c r="E1069" s="47" t="str">
        <f>VLOOKUP(A1069,'Updated Medical examination'!A1068:J3403,6,0)</f>
        <v>No</v>
      </c>
      <c r="F1069" s="47" t="str">
        <f>VLOOKUP(A1069,'Updated Medical examination'!A1068:J3403,7,0)</f>
        <v>No</v>
      </c>
      <c r="G1069" s="47" t="str">
        <f>VLOOKUP(A1069,'Updated Medical examination'!A1068:J3403,8,0)</f>
        <v>No</v>
      </c>
      <c r="H1069" s="47">
        <f>VLOOKUP(A1069,'Updated Medical examination'!A1068:J3403,9,0)</f>
        <v>0</v>
      </c>
      <c r="I1069" s="47" t="str">
        <f>VLOOKUP(A1069,'Updated Medical examination'!A1068:J3403,10,0)</f>
        <v>No</v>
      </c>
      <c r="J1069" s="47" t="str">
        <f>VLOOKUP(A1069,'Updated Medical examination'!A1068:J3403,3,0)</f>
        <v>Obesity</v>
      </c>
      <c r="K1069" s="47" t="str">
        <f>VLOOKUP(A1069,'Updated Medical examination'!A1068:J3403,5,0)</f>
        <v>Above Diabetes</v>
      </c>
      <c r="L1069" s="54">
        <v>26113</v>
      </c>
      <c r="M1069" s="59">
        <v>10560.49</v>
      </c>
      <c r="N1069" s="55" t="s">
        <v>12</v>
      </c>
      <c r="O1069" s="55" t="s">
        <v>11</v>
      </c>
      <c r="P1069" s="55" t="s">
        <v>13</v>
      </c>
      <c r="Q1069" s="55">
        <v>51</v>
      </c>
    </row>
    <row r="1070" spans="1:17" ht="16.5" thickBot="1" x14ac:dyDescent="0.3">
      <c r="A1070" s="58" t="s">
        <v>1302</v>
      </c>
      <c r="B1070" s="47" t="s">
        <v>4208</v>
      </c>
      <c r="C1070" s="47">
        <f>VLOOKUP(A1070,'Updated Medical examination'!A1069:J3404,2,FALSE)</f>
        <v>30.5</v>
      </c>
      <c r="D1070" s="47">
        <f>VLOOKUP(A1070,'Updated Medical examination'!A1069:J3404,4,0)</f>
        <v>10.79</v>
      </c>
      <c r="E1070" s="47" t="str">
        <f>VLOOKUP(A1070,'Updated Medical examination'!A1069:J3404,6,0)</f>
        <v>No</v>
      </c>
      <c r="F1070" s="47" t="str">
        <f>VLOOKUP(A1070,'Updated Medical examination'!A1069:J3404,7,0)</f>
        <v>No</v>
      </c>
      <c r="G1070" s="47" t="str">
        <f>VLOOKUP(A1070,'Updated Medical examination'!A1069:J3404,8,0)</f>
        <v>No</v>
      </c>
      <c r="H1070" s="47">
        <f>VLOOKUP(A1070,'Updated Medical examination'!A1069:J3404,9,0)</f>
        <v>0</v>
      </c>
      <c r="I1070" s="47" t="str">
        <f>VLOOKUP(A1070,'Updated Medical examination'!A1069:J3404,10,0)</f>
        <v>No</v>
      </c>
      <c r="J1070" s="47" t="str">
        <f>VLOOKUP(A1070,'Updated Medical examination'!A1069:J3404,3,0)</f>
        <v>Obesity</v>
      </c>
      <c r="K1070" s="47" t="str">
        <f>VLOOKUP(A1070,'Updated Medical examination'!A1069:J3404,5,0)</f>
        <v>Above Diabetes</v>
      </c>
      <c r="L1070" s="54">
        <v>26202</v>
      </c>
      <c r="M1070" s="59">
        <v>10546.48</v>
      </c>
      <c r="N1070" s="55" t="s">
        <v>12</v>
      </c>
      <c r="O1070" s="55" t="s">
        <v>12</v>
      </c>
      <c r="P1070" s="55" t="s">
        <v>42</v>
      </c>
      <c r="Q1070" s="55">
        <v>51</v>
      </c>
    </row>
    <row r="1071" spans="1:17" ht="16.5" thickBot="1" x14ac:dyDescent="0.3">
      <c r="A1071" s="58" t="s">
        <v>1301</v>
      </c>
      <c r="B1071" s="47" t="s">
        <v>4210</v>
      </c>
      <c r="C1071" s="47">
        <f>VLOOKUP(A1071,'Updated Medical examination'!A1070:J3405,2,FALSE)</f>
        <v>30.3</v>
      </c>
      <c r="D1071" s="47">
        <f>VLOOKUP(A1071,'Updated Medical examination'!A1070:J3405,4,0)</f>
        <v>4.24</v>
      </c>
      <c r="E1071" s="47" t="str">
        <f>VLOOKUP(A1071,'Updated Medical examination'!A1070:J3405,6,0)</f>
        <v>No</v>
      </c>
      <c r="F1071" s="47" t="str">
        <f>VLOOKUP(A1071,'Updated Medical examination'!A1070:J3405,7,0)</f>
        <v>No</v>
      </c>
      <c r="G1071" s="47" t="str">
        <f>VLOOKUP(A1071,'Updated Medical examination'!A1070:J3405,8,0)</f>
        <v>No</v>
      </c>
      <c r="H1071" s="47">
        <f>VLOOKUP(A1071,'Updated Medical examination'!A1070:J3405,9,0)</f>
        <v>0</v>
      </c>
      <c r="I1071" s="47" t="str">
        <f>VLOOKUP(A1071,'Updated Medical examination'!A1070:J3405,10,0)</f>
        <v>No</v>
      </c>
      <c r="J1071" s="47" t="str">
        <f>VLOOKUP(A1071,'Updated Medical examination'!A1070:J3405,3,0)</f>
        <v>Obesity</v>
      </c>
      <c r="K1071" s="47" t="str">
        <f>VLOOKUP(A1071,'Updated Medical examination'!A1070:J3405,5,0)</f>
        <v>Normal</v>
      </c>
      <c r="L1071" s="54">
        <v>28423</v>
      </c>
      <c r="M1071" s="59">
        <v>10495.6</v>
      </c>
      <c r="N1071" s="55" t="s">
        <v>12</v>
      </c>
      <c r="O1071" s="55" t="s">
        <v>16</v>
      </c>
      <c r="P1071" s="55" t="s">
        <v>23</v>
      </c>
      <c r="Q1071" s="55">
        <v>45</v>
      </c>
    </row>
    <row r="1072" spans="1:17" ht="16.5" thickBot="1" x14ac:dyDescent="0.3">
      <c r="A1072" s="58" t="s">
        <v>1300</v>
      </c>
      <c r="B1072" s="47" t="s">
        <v>3041</v>
      </c>
      <c r="C1072" s="47">
        <f>VLOOKUP(A1072,'Updated Medical examination'!A1071:J3406,2,FALSE)</f>
        <v>26.22</v>
      </c>
      <c r="D1072" s="47">
        <f>VLOOKUP(A1072,'Updated Medical examination'!A1071:J3406,4,0)</f>
        <v>5.83</v>
      </c>
      <c r="E1072" s="47" t="str">
        <f>VLOOKUP(A1072,'Updated Medical examination'!A1071:J3406,6,0)</f>
        <v>No</v>
      </c>
      <c r="F1072" s="47" t="str">
        <f>VLOOKUP(A1072,'Updated Medical examination'!A1071:J3406,7,0)</f>
        <v>No</v>
      </c>
      <c r="G1072" s="47" t="str">
        <f>VLOOKUP(A1072,'Updated Medical examination'!A1071:J3406,8,0)</f>
        <v>No</v>
      </c>
      <c r="H1072" s="47">
        <f>VLOOKUP(A1072,'Updated Medical examination'!A1071:J3406,9,0)</f>
        <v>2</v>
      </c>
      <c r="I1072" s="47" t="str">
        <f>VLOOKUP(A1072,'Updated Medical examination'!A1071:J3406,10,0)</f>
        <v>No</v>
      </c>
      <c r="J1072" s="47" t="str">
        <f>VLOOKUP(A1072,'Updated Medical examination'!A1071:J3406,3,0)</f>
        <v>Over Weight</v>
      </c>
      <c r="K1072" s="47" t="str">
        <f>VLOOKUP(A1072,'Updated Medical examination'!A1071:J3406,5,0)</f>
        <v>Prediabetes</v>
      </c>
      <c r="L1072" s="54">
        <v>26591</v>
      </c>
      <c r="M1072" s="59">
        <v>10493.95</v>
      </c>
      <c r="N1072" s="55" t="s">
        <v>12</v>
      </c>
      <c r="O1072" s="55" t="s">
        <v>16</v>
      </c>
      <c r="P1072" s="55" t="s">
        <v>23</v>
      </c>
      <c r="Q1072" s="55">
        <v>50</v>
      </c>
    </row>
    <row r="1073" spans="1:17" ht="16.5" thickBot="1" x14ac:dyDescent="0.3">
      <c r="A1073" s="58" t="s">
        <v>1299</v>
      </c>
      <c r="B1073" s="47" t="s">
        <v>4213</v>
      </c>
      <c r="C1073" s="47">
        <f>VLOOKUP(A1073,'Updated Medical examination'!A1072:J3407,2,FALSE)</f>
        <v>29.99</v>
      </c>
      <c r="D1073" s="47">
        <f>VLOOKUP(A1073,'Updated Medical examination'!A1072:J3407,4,0)</f>
        <v>11.85</v>
      </c>
      <c r="E1073" s="47" t="str">
        <f>VLOOKUP(A1073,'Updated Medical examination'!A1072:J3407,6,0)</f>
        <v>No</v>
      </c>
      <c r="F1073" s="47" t="str">
        <f>VLOOKUP(A1073,'Updated Medical examination'!A1072:J3407,7,0)</f>
        <v>No</v>
      </c>
      <c r="G1073" s="47" t="str">
        <f>VLOOKUP(A1073,'Updated Medical examination'!A1072:J3407,8,0)</f>
        <v>No</v>
      </c>
      <c r="H1073" s="47">
        <f>VLOOKUP(A1073,'Updated Medical examination'!A1072:J3407,9,0)</f>
        <v>0</v>
      </c>
      <c r="I1073" s="47" t="str">
        <f>VLOOKUP(A1073,'Updated Medical examination'!A1072:J3407,10,0)</f>
        <v>No</v>
      </c>
      <c r="J1073" s="47" t="str">
        <f>VLOOKUP(A1073,'Updated Medical examination'!A1072:J3407,3,0)</f>
        <v>Obesity</v>
      </c>
      <c r="K1073" s="47" t="str">
        <f>VLOOKUP(A1073,'Updated Medical examination'!A1072:J3407,5,0)</f>
        <v>Above Diabetes</v>
      </c>
      <c r="L1073" s="54">
        <v>28723</v>
      </c>
      <c r="M1073" s="59">
        <v>10486.55</v>
      </c>
      <c r="N1073" s="55" t="s">
        <v>12</v>
      </c>
      <c r="O1073" s="55" t="s">
        <v>12</v>
      </c>
      <c r="P1073" s="55" t="s">
        <v>200</v>
      </c>
      <c r="Q1073" s="55">
        <v>44</v>
      </c>
    </row>
    <row r="1074" spans="1:17" ht="16.5" thickBot="1" x14ac:dyDescent="0.3">
      <c r="A1074" s="58" t="s">
        <v>1298</v>
      </c>
      <c r="B1074" s="47" t="s">
        <v>4215</v>
      </c>
      <c r="C1074" s="47">
        <f>VLOOKUP(A1074,'Updated Medical examination'!A1073:J3408,2,FALSE)</f>
        <v>36.380000000000003</v>
      </c>
      <c r="D1074" s="47">
        <f>VLOOKUP(A1074,'Updated Medical examination'!A1073:J3408,4,0)</f>
        <v>5.98</v>
      </c>
      <c r="E1074" s="47" t="str">
        <f>VLOOKUP(A1074,'Updated Medical examination'!A1073:J3408,6,0)</f>
        <v>No</v>
      </c>
      <c r="F1074" s="47" t="str">
        <f>VLOOKUP(A1074,'Updated Medical examination'!A1073:J3408,7,0)</f>
        <v>No</v>
      </c>
      <c r="G1074" s="47" t="str">
        <f>VLOOKUP(A1074,'Updated Medical examination'!A1073:J3408,8,0)</f>
        <v>No</v>
      </c>
      <c r="H1074" s="47">
        <f>VLOOKUP(A1074,'Updated Medical examination'!A1073:J3408,9,0)</f>
        <v>1</v>
      </c>
      <c r="I1074" s="47" t="str">
        <f>VLOOKUP(A1074,'Updated Medical examination'!A1073:J3408,10,0)</f>
        <v>No</v>
      </c>
      <c r="J1074" s="47" t="str">
        <f>VLOOKUP(A1074,'Updated Medical examination'!A1073:J3408,3,0)</f>
        <v>Obesity</v>
      </c>
      <c r="K1074" s="47" t="str">
        <f>VLOOKUP(A1074,'Updated Medical examination'!A1073:J3408,5,0)</f>
        <v>Prediabetes</v>
      </c>
      <c r="L1074" s="54">
        <v>31956</v>
      </c>
      <c r="M1074" s="59">
        <v>10464.83</v>
      </c>
      <c r="N1074" s="55" t="s">
        <v>12</v>
      </c>
      <c r="O1074" s="55" t="s">
        <v>16</v>
      </c>
      <c r="P1074" s="55" t="s">
        <v>23</v>
      </c>
      <c r="Q1074" s="55">
        <v>35</v>
      </c>
    </row>
    <row r="1075" spans="1:17" ht="16.5" thickBot="1" x14ac:dyDescent="0.3">
      <c r="A1075" s="58" t="s">
        <v>1297</v>
      </c>
      <c r="B1075" s="47" t="s">
        <v>2680</v>
      </c>
      <c r="C1075" s="47">
        <f>VLOOKUP(A1075,'Updated Medical examination'!A1074:J3409,2,FALSE)</f>
        <v>31.16</v>
      </c>
      <c r="D1075" s="47">
        <f>VLOOKUP(A1075,'Updated Medical examination'!A1074:J3409,4,0)</f>
        <v>4.26</v>
      </c>
      <c r="E1075" s="47" t="str">
        <f>VLOOKUP(A1075,'Updated Medical examination'!A1074:J3409,6,0)</f>
        <v>Yes</v>
      </c>
      <c r="F1075" s="47" t="str">
        <f>VLOOKUP(A1075,'Updated Medical examination'!A1074:J3409,7,0)</f>
        <v>No</v>
      </c>
      <c r="G1075" s="47" t="str">
        <f>VLOOKUP(A1075,'Updated Medical examination'!A1074:J3409,8,0)</f>
        <v>Yes</v>
      </c>
      <c r="H1075" s="47">
        <f>VLOOKUP(A1075,'Updated Medical examination'!A1074:J3409,9,0)</f>
        <v>1</v>
      </c>
      <c r="I1075" s="47" t="str">
        <f>VLOOKUP(A1075,'Updated Medical examination'!A1074:J3409,10,0)</f>
        <v>No</v>
      </c>
      <c r="J1075" s="47" t="str">
        <f>VLOOKUP(A1075,'Updated Medical examination'!A1074:J3409,3,0)</f>
        <v>Obesity</v>
      </c>
      <c r="K1075" s="47" t="str">
        <f>VLOOKUP(A1075,'Updated Medical examination'!A1074:J3409,5,0)</f>
        <v>Normal</v>
      </c>
      <c r="L1075" s="54">
        <v>25468</v>
      </c>
      <c r="M1075" s="59">
        <v>10461.98</v>
      </c>
      <c r="N1075" s="55" t="s">
        <v>12</v>
      </c>
      <c r="O1075" s="55" t="s">
        <v>16</v>
      </c>
      <c r="P1075" s="55" t="s">
        <v>23</v>
      </c>
      <c r="Q1075" s="55">
        <v>53</v>
      </c>
    </row>
    <row r="1076" spans="1:17" ht="16.5" thickBot="1" x14ac:dyDescent="0.3">
      <c r="A1076" s="58" t="s">
        <v>1296</v>
      </c>
      <c r="B1076" s="47" t="s">
        <v>3378</v>
      </c>
      <c r="C1076" s="47">
        <f>VLOOKUP(A1076,'Updated Medical examination'!A1075:J3410,2,FALSE)</f>
        <v>25.55</v>
      </c>
      <c r="D1076" s="47">
        <f>VLOOKUP(A1076,'Updated Medical examination'!A1075:J3410,4,0)</f>
        <v>4.96</v>
      </c>
      <c r="E1076" s="47" t="str">
        <f>VLOOKUP(A1076,'Updated Medical examination'!A1075:J3410,6,0)</f>
        <v>Yes</v>
      </c>
      <c r="F1076" s="47" t="str">
        <f>VLOOKUP(A1076,'Updated Medical examination'!A1075:J3410,7,0)</f>
        <v>No</v>
      </c>
      <c r="G1076" s="47" t="str">
        <f>VLOOKUP(A1076,'Updated Medical examination'!A1075:J3410,8,0)</f>
        <v>No</v>
      </c>
      <c r="H1076" s="47">
        <f>VLOOKUP(A1076,'Updated Medical examination'!A1075:J3410,9,0)</f>
        <v>1</v>
      </c>
      <c r="I1076" s="47" t="str">
        <f>VLOOKUP(A1076,'Updated Medical examination'!A1075:J3410,10,0)</f>
        <v>No</v>
      </c>
      <c r="J1076" s="47" t="str">
        <f>VLOOKUP(A1076,'Updated Medical examination'!A1075:J3410,3,0)</f>
        <v>Over Weight</v>
      </c>
      <c r="K1076" s="47" t="str">
        <f>VLOOKUP(A1076,'Updated Medical examination'!A1075:J3410,5,0)</f>
        <v>Normal</v>
      </c>
      <c r="L1076" s="54">
        <v>23585</v>
      </c>
      <c r="M1076" s="59">
        <v>10459.19</v>
      </c>
      <c r="N1076" s="55" t="s">
        <v>12</v>
      </c>
      <c r="O1076" s="55" t="s">
        <v>16</v>
      </c>
      <c r="P1076" s="55" t="s">
        <v>13</v>
      </c>
      <c r="Q1076" s="55">
        <v>58</v>
      </c>
    </row>
    <row r="1077" spans="1:17" ht="16.5" thickBot="1" x14ac:dyDescent="0.3">
      <c r="A1077" s="58" t="s">
        <v>1295</v>
      </c>
      <c r="B1077" s="47" t="s">
        <v>4218</v>
      </c>
      <c r="C1077" s="47">
        <f>VLOOKUP(A1077,'Updated Medical examination'!A1076:J3411,2,FALSE)</f>
        <v>28.77</v>
      </c>
      <c r="D1077" s="47">
        <f>VLOOKUP(A1077,'Updated Medical examination'!A1076:J3411,4,0)</f>
        <v>4</v>
      </c>
      <c r="E1077" s="47" t="str">
        <f>VLOOKUP(A1077,'Updated Medical examination'!A1076:J3411,6,0)</f>
        <v>Yes</v>
      </c>
      <c r="F1077" s="47" t="str">
        <f>VLOOKUP(A1077,'Updated Medical examination'!A1076:J3411,7,0)</f>
        <v>No</v>
      </c>
      <c r="G1077" s="47" t="str">
        <f>VLOOKUP(A1077,'Updated Medical examination'!A1076:J3411,8,0)</f>
        <v>No</v>
      </c>
      <c r="H1077" s="47">
        <f>VLOOKUP(A1077,'Updated Medical examination'!A1076:J3411,9,0)</f>
        <v>0</v>
      </c>
      <c r="I1077" s="47" t="str">
        <f>VLOOKUP(A1077,'Updated Medical examination'!A1076:J3411,10,0)</f>
        <v>No</v>
      </c>
      <c r="J1077" s="47" t="str">
        <f>VLOOKUP(A1077,'Updated Medical examination'!A1076:J3411,3,0)</f>
        <v>Over Weight</v>
      </c>
      <c r="K1077" s="47" t="str">
        <f>VLOOKUP(A1077,'Updated Medical examination'!A1076:J3411,5,0)</f>
        <v>Normal</v>
      </c>
      <c r="L1077" s="54">
        <v>27975</v>
      </c>
      <c r="M1077" s="59">
        <v>10455.14</v>
      </c>
      <c r="N1077" s="55" t="s">
        <v>12</v>
      </c>
      <c r="O1077" s="55" t="s">
        <v>11</v>
      </c>
      <c r="P1077" s="55" t="s">
        <v>300</v>
      </c>
      <c r="Q1077" s="55">
        <v>46</v>
      </c>
    </row>
    <row r="1078" spans="1:17" ht="16.5" thickBot="1" x14ac:dyDescent="0.3">
      <c r="A1078" s="58" t="s">
        <v>1294</v>
      </c>
      <c r="B1078" s="47" t="s">
        <v>4220</v>
      </c>
      <c r="C1078" s="47">
        <f>VLOOKUP(A1078,'Updated Medical examination'!A1077:J3412,2,FALSE)</f>
        <v>23.14</v>
      </c>
      <c r="D1078" s="47">
        <f>VLOOKUP(A1078,'Updated Medical examination'!A1077:J3412,4,0)</f>
        <v>4.1500000000000004</v>
      </c>
      <c r="E1078" s="47" t="str">
        <f>VLOOKUP(A1078,'Updated Medical examination'!A1077:J3412,6,0)</f>
        <v>Yes</v>
      </c>
      <c r="F1078" s="47" t="str">
        <f>VLOOKUP(A1078,'Updated Medical examination'!A1077:J3412,7,0)</f>
        <v>No</v>
      </c>
      <c r="G1078" s="47" t="str">
        <f>VLOOKUP(A1078,'Updated Medical examination'!A1077:J3412,8,0)</f>
        <v>No</v>
      </c>
      <c r="H1078" s="47">
        <f>VLOOKUP(A1078,'Updated Medical examination'!A1077:J3412,9,0)</f>
        <v>1</v>
      </c>
      <c r="I1078" s="47" t="str">
        <f>VLOOKUP(A1078,'Updated Medical examination'!A1077:J3412,10,0)</f>
        <v>No</v>
      </c>
      <c r="J1078" s="47" t="str">
        <f>VLOOKUP(A1078,'Updated Medical examination'!A1077:J3412,3,0)</f>
        <v>Healthy Weight</v>
      </c>
      <c r="K1078" s="47" t="str">
        <f>VLOOKUP(A1078,'Updated Medical examination'!A1077:J3412,5,0)</f>
        <v>Normal</v>
      </c>
      <c r="L1078" s="54">
        <v>23664</v>
      </c>
      <c r="M1078" s="59">
        <v>10455.1</v>
      </c>
      <c r="N1078" s="55" t="s">
        <v>12</v>
      </c>
      <c r="O1078" s="55" t="s">
        <v>16</v>
      </c>
      <c r="P1078" s="55" t="s">
        <v>23</v>
      </c>
      <c r="Q1078" s="55">
        <v>58</v>
      </c>
    </row>
    <row r="1079" spans="1:17" ht="16.5" thickBot="1" x14ac:dyDescent="0.3">
      <c r="A1079" s="58" t="s">
        <v>1293</v>
      </c>
      <c r="B1079" s="47" t="s">
        <v>2827</v>
      </c>
      <c r="C1079" s="47">
        <f>VLOOKUP(A1079,'Updated Medical examination'!A1078:J3413,2,FALSE)</f>
        <v>39.6</v>
      </c>
      <c r="D1079" s="47">
        <f>VLOOKUP(A1079,'Updated Medical examination'!A1078:J3413,4,0)</f>
        <v>11.36</v>
      </c>
      <c r="E1079" s="47" t="str">
        <f>VLOOKUP(A1079,'Updated Medical examination'!A1078:J3413,6,0)</f>
        <v>No</v>
      </c>
      <c r="F1079" s="47" t="str">
        <f>VLOOKUP(A1079,'Updated Medical examination'!A1078:J3413,7,0)</f>
        <v>No</v>
      </c>
      <c r="G1079" s="47" t="str">
        <f>VLOOKUP(A1079,'Updated Medical examination'!A1078:J3413,8,0)</f>
        <v>No</v>
      </c>
      <c r="H1079" s="47">
        <f>VLOOKUP(A1079,'Updated Medical examination'!A1078:J3413,9,0)</f>
        <v>0</v>
      </c>
      <c r="I1079" s="47" t="str">
        <f>VLOOKUP(A1079,'Updated Medical examination'!A1078:J3413,10,0)</f>
        <v>No</v>
      </c>
      <c r="J1079" s="47" t="str">
        <f>VLOOKUP(A1079,'Updated Medical examination'!A1078:J3413,3,0)</f>
        <v>Obesity</v>
      </c>
      <c r="K1079" s="47" t="str">
        <f>VLOOKUP(A1079,'Updated Medical examination'!A1078:J3413,5,0)</f>
        <v>Above Diabetes</v>
      </c>
      <c r="L1079" s="54">
        <v>25150</v>
      </c>
      <c r="M1079" s="59">
        <v>10450.549999999999</v>
      </c>
      <c r="N1079" s="55" t="s">
        <v>12</v>
      </c>
      <c r="O1079" s="55" t="s">
        <v>16</v>
      </c>
      <c r="P1079" s="55" t="s">
        <v>42</v>
      </c>
      <c r="Q1079" s="55">
        <v>54</v>
      </c>
    </row>
    <row r="1080" spans="1:17" ht="16.5" thickBot="1" x14ac:dyDescent="0.3">
      <c r="A1080" s="58" t="s">
        <v>1292</v>
      </c>
      <c r="B1080" s="47" t="s">
        <v>4223</v>
      </c>
      <c r="C1080" s="47">
        <f>VLOOKUP(A1080,'Updated Medical examination'!A1079:J3414,2,FALSE)</f>
        <v>29.2</v>
      </c>
      <c r="D1080" s="47">
        <f>VLOOKUP(A1080,'Updated Medical examination'!A1079:J3414,4,0)</f>
        <v>7.53</v>
      </c>
      <c r="E1080" s="47" t="str">
        <f>VLOOKUP(A1080,'Updated Medical examination'!A1079:J3414,6,0)</f>
        <v>No</v>
      </c>
      <c r="F1080" s="47" t="str">
        <f>VLOOKUP(A1080,'Updated Medical examination'!A1079:J3414,7,0)</f>
        <v>No</v>
      </c>
      <c r="G1080" s="47" t="str">
        <f>VLOOKUP(A1080,'Updated Medical examination'!A1079:J3414,8,0)</f>
        <v>No</v>
      </c>
      <c r="H1080" s="47">
        <f>VLOOKUP(A1080,'Updated Medical examination'!A1079:J3414,9,0)</f>
        <v>0</v>
      </c>
      <c r="I1080" s="47" t="str">
        <f>VLOOKUP(A1080,'Updated Medical examination'!A1079:J3414,10,0)</f>
        <v>No</v>
      </c>
      <c r="J1080" s="47" t="str">
        <f>VLOOKUP(A1080,'Updated Medical examination'!A1079:J3414,3,0)</f>
        <v>Over Weight</v>
      </c>
      <c r="K1080" s="47" t="str">
        <f>VLOOKUP(A1080,'Updated Medical examination'!A1079:J3414,5,0)</f>
        <v>Above Diabetes</v>
      </c>
      <c r="L1080" s="54">
        <v>25079</v>
      </c>
      <c r="M1080" s="59">
        <v>10436.1</v>
      </c>
      <c r="N1080" s="55" t="s">
        <v>12</v>
      </c>
      <c r="O1080" s="55" t="s">
        <v>12</v>
      </c>
      <c r="P1080" s="55" t="s">
        <v>42</v>
      </c>
      <c r="Q1080" s="55">
        <v>54</v>
      </c>
    </row>
    <row r="1081" spans="1:17" ht="16.5" thickBot="1" x14ac:dyDescent="0.3">
      <c r="A1081" s="58" t="s">
        <v>1291</v>
      </c>
      <c r="B1081" s="47" t="s">
        <v>4225</v>
      </c>
      <c r="C1081" s="47">
        <f>VLOOKUP(A1081,'Updated Medical examination'!A1080:J3415,2,FALSE)</f>
        <v>32.774999999999999</v>
      </c>
      <c r="D1081" s="47">
        <f>VLOOKUP(A1081,'Updated Medical examination'!A1080:J3415,4,0)</f>
        <v>7.95</v>
      </c>
      <c r="E1081" s="47" t="str">
        <f>VLOOKUP(A1081,'Updated Medical examination'!A1080:J3415,6,0)</f>
        <v>No</v>
      </c>
      <c r="F1081" s="47" t="str">
        <f>VLOOKUP(A1081,'Updated Medical examination'!A1080:J3415,7,0)</f>
        <v>No</v>
      </c>
      <c r="G1081" s="47" t="str">
        <f>VLOOKUP(A1081,'Updated Medical examination'!A1080:J3415,8,0)</f>
        <v>No</v>
      </c>
      <c r="H1081" s="47">
        <f>VLOOKUP(A1081,'Updated Medical examination'!A1080:J3415,9,0)</f>
        <v>0</v>
      </c>
      <c r="I1081" s="47" t="str">
        <f>VLOOKUP(A1081,'Updated Medical examination'!A1080:J3415,10,0)</f>
        <v>No</v>
      </c>
      <c r="J1081" s="47" t="str">
        <f>VLOOKUP(A1081,'Updated Medical examination'!A1080:J3415,3,0)</f>
        <v>Obesity</v>
      </c>
      <c r="K1081" s="47" t="str">
        <f>VLOOKUP(A1081,'Updated Medical examination'!A1080:J3415,5,0)</f>
        <v>Above Diabetes</v>
      </c>
      <c r="L1081" s="54">
        <v>25073</v>
      </c>
      <c r="M1081" s="59">
        <v>10435.07</v>
      </c>
      <c r="N1081" s="55" t="s">
        <v>12</v>
      </c>
      <c r="O1081" s="55" t="s">
        <v>16</v>
      </c>
      <c r="P1081" s="55" t="s">
        <v>168</v>
      </c>
      <c r="Q1081" s="55">
        <v>54</v>
      </c>
    </row>
    <row r="1082" spans="1:17" ht="16.5" thickBot="1" x14ac:dyDescent="0.3">
      <c r="A1082" s="58" t="s">
        <v>1290</v>
      </c>
      <c r="B1082" s="47" t="s">
        <v>3399</v>
      </c>
      <c r="C1082" s="47">
        <f>VLOOKUP(A1082,'Updated Medical examination'!A1081:J3416,2,FALSE)</f>
        <v>24.035</v>
      </c>
      <c r="D1082" s="47">
        <f>VLOOKUP(A1082,'Updated Medical examination'!A1081:J3416,4,0)</f>
        <v>8.5</v>
      </c>
      <c r="E1082" s="47" t="str">
        <f>VLOOKUP(A1082,'Updated Medical examination'!A1081:J3416,6,0)</f>
        <v>No</v>
      </c>
      <c r="F1082" s="47" t="str">
        <f>VLOOKUP(A1082,'Updated Medical examination'!A1081:J3416,7,0)</f>
        <v>No</v>
      </c>
      <c r="G1082" s="47" t="str">
        <f>VLOOKUP(A1082,'Updated Medical examination'!A1081:J3416,8,0)</f>
        <v>No</v>
      </c>
      <c r="H1082" s="47">
        <f>VLOOKUP(A1082,'Updated Medical examination'!A1081:J3416,9,0)</f>
        <v>0</v>
      </c>
      <c r="I1082" s="47" t="str">
        <f>VLOOKUP(A1082,'Updated Medical examination'!A1081:J3416,10,0)</f>
        <v>No</v>
      </c>
      <c r="J1082" s="47" t="str">
        <f>VLOOKUP(A1082,'Updated Medical examination'!A1081:J3416,3,0)</f>
        <v>Healthy Weight</v>
      </c>
      <c r="K1082" s="47" t="str">
        <f>VLOOKUP(A1082,'Updated Medical examination'!A1081:J3416,5,0)</f>
        <v>Above Diabetes</v>
      </c>
      <c r="L1082" s="54">
        <v>25199</v>
      </c>
      <c r="M1082" s="59">
        <v>10422.92</v>
      </c>
      <c r="N1082" s="55" t="s">
        <v>12</v>
      </c>
      <c r="O1082" s="55" t="s">
        <v>16</v>
      </c>
      <c r="P1082" s="55" t="s">
        <v>356</v>
      </c>
      <c r="Q1082" s="55">
        <v>54</v>
      </c>
    </row>
    <row r="1083" spans="1:17" ht="16.5" thickBot="1" x14ac:dyDescent="0.3">
      <c r="A1083" s="58" t="s">
        <v>1289</v>
      </c>
      <c r="B1083" s="47" t="s">
        <v>4228</v>
      </c>
      <c r="C1083" s="47">
        <f>VLOOKUP(A1083,'Updated Medical examination'!A1082:J3417,2,FALSE)</f>
        <v>30.55</v>
      </c>
      <c r="D1083" s="47">
        <f>VLOOKUP(A1083,'Updated Medical examination'!A1082:J3417,4,0)</f>
        <v>5.89</v>
      </c>
      <c r="E1083" s="47" t="str">
        <f>VLOOKUP(A1083,'Updated Medical examination'!A1082:J3417,6,0)</f>
        <v>No</v>
      </c>
      <c r="F1083" s="47" t="str">
        <f>VLOOKUP(A1083,'Updated Medical examination'!A1082:J3417,7,0)</f>
        <v>No</v>
      </c>
      <c r="G1083" s="47" t="str">
        <f>VLOOKUP(A1083,'Updated Medical examination'!A1082:J3417,8,0)</f>
        <v>Yes</v>
      </c>
      <c r="H1083" s="47">
        <f>VLOOKUP(A1083,'Updated Medical examination'!A1082:J3417,9,0)</f>
        <v>1</v>
      </c>
      <c r="I1083" s="47" t="str">
        <f>VLOOKUP(A1083,'Updated Medical examination'!A1082:J3417,10,0)</f>
        <v>No</v>
      </c>
      <c r="J1083" s="47" t="str">
        <f>VLOOKUP(A1083,'Updated Medical examination'!A1082:J3417,3,0)</f>
        <v>Obesity</v>
      </c>
      <c r="K1083" s="47" t="str">
        <f>VLOOKUP(A1083,'Updated Medical examination'!A1082:J3417,5,0)</f>
        <v>Prediabetes</v>
      </c>
      <c r="L1083" s="54">
        <v>29184</v>
      </c>
      <c r="M1083" s="59">
        <v>10419.65</v>
      </c>
      <c r="N1083" s="55" t="s">
        <v>12</v>
      </c>
      <c r="O1083" s="55" t="s">
        <v>11</v>
      </c>
      <c r="P1083" s="55" t="s">
        <v>200</v>
      </c>
      <c r="Q1083" s="55">
        <v>43</v>
      </c>
    </row>
    <row r="1084" spans="1:17" ht="16.5" thickBot="1" x14ac:dyDescent="0.3">
      <c r="A1084" s="58" t="s">
        <v>1288</v>
      </c>
      <c r="B1084" s="47" t="s">
        <v>4230</v>
      </c>
      <c r="C1084" s="47">
        <f>VLOOKUP(A1084,'Updated Medical examination'!A1083:J3418,2,FALSE)</f>
        <v>28.81</v>
      </c>
      <c r="D1084" s="47">
        <f>VLOOKUP(A1084,'Updated Medical examination'!A1083:J3418,4,0)</f>
        <v>8.76</v>
      </c>
      <c r="E1084" s="47" t="str">
        <f>VLOOKUP(A1084,'Updated Medical examination'!A1083:J3418,6,0)</f>
        <v>No</v>
      </c>
      <c r="F1084" s="47" t="str">
        <f>VLOOKUP(A1084,'Updated Medical examination'!A1083:J3418,7,0)</f>
        <v>No</v>
      </c>
      <c r="G1084" s="47" t="str">
        <f>VLOOKUP(A1084,'Updated Medical examination'!A1083:J3418,8,0)</f>
        <v>No</v>
      </c>
      <c r="H1084" s="47">
        <f>VLOOKUP(A1084,'Updated Medical examination'!A1083:J3418,9,0)</f>
        <v>2</v>
      </c>
      <c r="I1084" s="47" t="str">
        <f>VLOOKUP(A1084,'Updated Medical examination'!A1083:J3418,10,0)</f>
        <v>No</v>
      </c>
      <c r="J1084" s="47" t="str">
        <f>VLOOKUP(A1084,'Updated Medical examination'!A1083:J3418,3,0)</f>
        <v>Over Weight</v>
      </c>
      <c r="K1084" s="47" t="str">
        <f>VLOOKUP(A1084,'Updated Medical examination'!A1083:J3418,5,0)</f>
        <v>Above Diabetes</v>
      </c>
      <c r="L1084" s="54">
        <v>26948</v>
      </c>
      <c r="M1084" s="59">
        <v>10419.59</v>
      </c>
      <c r="N1084" s="55" t="s">
        <v>12</v>
      </c>
      <c r="O1084" s="55" t="s">
        <v>11</v>
      </c>
      <c r="P1084" s="55" t="s">
        <v>200</v>
      </c>
      <c r="Q1084" s="55">
        <v>49</v>
      </c>
    </row>
    <row r="1085" spans="1:17" ht="16.5" thickBot="1" x14ac:dyDescent="0.3">
      <c r="A1085" s="58" t="s">
        <v>1287</v>
      </c>
      <c r="B1085" s="47" t="s">
        <v>4232</v>
      </c>
      <c r="C1085" s="47">
        <f>VLOOKUP(A1085,'Updated Medical examination'!A1084:J3419,2,FALSE)</f>
        <v>31.66</v>
      </c>
      <c r="D1085" s="47">
        <f>VLOOKUP(A1085,'Updated Medical examination'!A1084:J3419,4,0)</f>
        <v>4.1100000000000003</v>
      </c>
      <c r="E1085" s="47" t="str">
        <f>VLOOKUP(A1085,'Updated Medical examination'!A1084:J3419,6,0)</f>
        <v>No</v>
      </c>
      <c r="F1085" s="47" t="str">
        <f>VLOOKUP(A1085,'Updated Medical examination'!A1084:J3419,7,0)</f>
        <v>No</v>
      </c>
      <c r="G1085" s="47" t="str">
        <f>VLOOKUP(A1085,'Updated Medical examination'!A1084:J3419,8,0)</f>
        <v>No</v>
      </c>
      <c r="H1085" s="47">
        <f>VLOOKUP(A1085,'Updated Medical examination'!A1084:J3419,9,0)</f>
        <v>0</v>
      </c>
      <c r="I1085" s="47" t="str">
        <f>VLOOKUP(A1085,'Updated Medical examination'!A1084:J3419,10,0)</f>
        <v>No</v>
      </c>
      <c r="J1085" s="47" t="str">
        <f>VLOOKUP(A1085,'Updated Medical examination'!A1084:J3419,3,0)</f>
        <v>Obesity</v>
      </c>
      <c r="K1085" s="47" t="str">
        <f>VLOOKUP(A1085,'Updated Medical examination'!A1084:J3419,5,0)</f>
        <v>Normal</v>
      </c>
      <c r="L1085" s="54">
        <v>29518</v>
      </c>
      <c r="M1085" s="59">
        <v>10407.98</v>
      </c>
      <c r="N1085" s="55" t="s">
        <v>12</v>
      </c>
      <c r="O1085" s="55" t="s">
        <v>16</v>
      </c>
      <c r="P1085" s="55" t="s">
        <v>300</v>
      </c>
      <c r="Q1085" s="55">
        <v>42</v>
      </c>
    </row>
    <row r="1086" spans="1:17" ht="16.5" thickBot="1" x14ac:dyDescent="0.3">
      <c r="A1086" s="58" t="s">
        <v>1286</v>
      </c>
      <c r="B1086" s="47" t="s">
        <v>3378</v>
      </c>
      <c r="C1086" s="47">
        <f>VLOOKUP(A1086,'Updated Medical examination'!A1085:J3420,2,FALSE)</f>
        <v>28.215</v>
      </c>
      <c r="D1086" s="47">
        <f>VLOOKUP(A1086,'Updated Medical examination'!A1085:J3420,4,0)</f>
        <v>7.56</v>
      </c>
      <c r="E1086" s="47" t="str">
        <f>VLOOKUP(A1086,'Updated Medical examination'!A1085:J3420,6,0)</f>
        <v>Yes</v>
      </c>
      <c r="F1086" s="47" t="str">
        <f>VLOOKUP(A1086,'Updated Medical examination'!A1085:J3420,7,0)</f>
        <v>No</v>
      </c>
      <c r="G1086" s="47" t="str">
        <f>VLOOKUP(A1086,'Updated Medical examination'!A1085:J3420,8,0)</f>
        <v>No</v>
      </c>
      <c r="H1086" s="47">
        <f>VLOOKUP(A1086,'Updated Medical examination'!A1085:J3420,9,0)</f>
        <v>1</v>
      </c>
      <c r="I1086" s="47" t="str">
        <f>VLOOKUP(A1086,'Updated Medical examination'!A1085:J3420,10,0)</f>
        <v>No</v>
      </c>
      <c r="J1086" s="47" t="str">
        <f>VLOOKUP(A1086,'Updated Medical examination'!A1085:J3420,3,0)</f>
        <v>Over Weight</v>
      </c>
      <c r="K1086" s="47" t="str">
        <f>VLOOKUP(A1086,'Updated Medical examination'!A1085:J3420,5,0)</f>
        <v>Above Diabetes</v>
      </c>
      <c r="L1086" s="54">
        <v>27550</v>
      </c>
      <c r="M1086" s="59">
        <v>10407.09</v>
      </c>
      <c r="N1086" s="55" t="s">
        <v>12</v>
      </c>
      <c r="O1086" s="55" t="s">
        <v>16</v>
      </c>
      <c r="P1086" s="55" t="s">
        <v>164</v>
      </c>
      <c r="Q1086" s="55">
        <v>48</v>
      </c>
    </row>
    <row r="1087" spans="1:17" ht="16.5" thickBot="1" x14ac:dyDescent="0.3">
      <c r="A1087" s="58" t="s">
        <v>1285</v>
      </c>
      <c r="B1087" s="47" t="s">
        <v>2827</v>
      </c>
      <c r="C1087" s="47">
        <f>VLOOKUP(A1087,'Updated Medical examination'!A1086:J3421,2,FALSE)</f>
        <v>26.12</v>
      </c>
      <c r="D1087" s="47">
        <f>VLOOKUP(A1087,'Updated Medical examination'!A1086:J3421,4,0)</f>
        <v>4.17</v>
      </c>
      <c r="E1087" s="47" t="str">
        <f>VLOOKUP(A1087,'Updated Medical examination'!A1086:J3421,6,0)</f>
        <v>Yes</v>
      </c>
      <c r="F1087" s="47" t="str">
        <f>VLOOKUP(A1087,'Updated Medical examination'!A1086:J3421,7,0)</f>
        <v>No</v>
      </c>
      <c r="G1087" s="47" t="str">
        <f>VLOOKUP(A1087,'Updated Medical examination'!A1086:J3421,8,0)</f>
        <v>Yes</v>
      </c>
      <c r="H1087" s="47">
        <f>VLOOKUP(A1087,'Updated Medical examination'!A1086:J3421,9,0)</f>
        <v>1</v>
      </c>
      <c r="I1087" s="47" t="str">
        <f>VLOOKUP(A1087,'Updated Medical examination'!A1086:J3421,10,0)</f>
        <v>No</v>
      </c>
      <c r="J1087" s="47" t="str">
        <f>VLOOKUP(A1087,'Updated Medical examination'!A1086:J3421,3,0)</f>
        <v>Over Weight</v>
      </c>
      <c r="K1087" s="47" t="str">
        <f>VLOOKUP(A1087,'Updated Medical examination'!A1086:J3421,5,0)</f>
        <v>Normal</v>
      </c>
      <c r="L1087" s="54">
        <v>25391</v>
      </c>
      <c r="M1087" s="59">
        <v>10403.27</v>
      </c>
      <c r="N1087" s="55" t="s">
        <v>12</v>
      </c>
      <c r="O1087" s="55" t="s">
        <v>11</v>
      </c>
      <c r="P1087" s="55" t="s">
        <v>516</v>
      </c>
      <c r="Q1087" s="55">
        <v>53</v>
      </c>
    </row>
    <row r="1088" spans="1:17" ht="16.5" thickBot="1" x14ac:dyDescent="0.3">
      <c r="A1088" s="58" t="s">
        <v>1284</v>
      </c>
      <c r="B1088" s="47" t="s">
        <v>4236</v>
      </c>
      <c r="C1088" s="47">
        <f>VLOOKUP(A1088,'Updated Medical examination'!A1087:J3422,2,FALSE)</f>
        <v>36.630000000000003</v>
      </c>
      <c r="D1088" s="47">
        <f>VLOOKUP(A1088,'Updated Medical examination'!A1087:J3422,4,0)</f>
        <v>11.42</v>
      </c>
      <c r="E1088" s="47" t="str">
        <f>VLOOKUP(A1088,'Updated Medical examination'!A1087:J3422,6,0)</f>
        <v>No</v>
      </c>
      <c r="F1088" s="47" t="str">
        <f>VLOOKUP(A1088,'Updated Medical examination'!A1087:J3422,7,0)</f>
        <v>No</v>
      </c>
      <c r="G1088" s="47" t="str">
        <f>VLOOKUP(A1088,'Updated Medical examination'!A1087:J3422,8,0)</f>
        <v>No</v>
      </c>
      <c r="H1088" s="47">
        <f>VLOOKUP(A1088,'Updated Medical examination'!A1087:J3422,9,0)</f>
        <v>2</v>
      </c>
      <c r="I1088" s="47" t="str">
        <f>VLOOKUP(A1088,'Updated Medical examination'!A1087:J3422,10,0)</f>
        <v>No</v>
      </c>
      <c r="J1088" s="47" t="str">
        <f>VLOOKUP(A1088,'Updated Medical examination'!A1087:J3422,3,0)</f>
        <v>Obesity</v>
      </c>
      <c r="K1088" s="47" t="str">
        <f>VLOOKUP(A1088,'Updated Medical examination'!A1087:J3422,5,0)</f>
        <v>Above Diabetes</v>
      </c>
      <c r="L1088" s="54">
        <v>26926</v>
      </c>
      <c r="M1088" s="59">
        <v>10381.48</v>
      </c>
      <c r="N1088" s="55" t="s">
        <v>12</v>
      </c>
      <c r="O1088" s="55" t="s">
        <v>12</v>
      </c>
      <c r="P1088" s="55" t="s">
        <v>13</v>
      </c>
      <c r="Q1088" s="55">
        <v>49</v>
      </c>
    </row>
    <row r="1089" spans="1:17" ht="16.5" thickBot="1" x14ac:dyDescent="0.3">
      <c r="A1089" s="58" t="s">
        <v>1283</v>
      </c>
      <c r="B1089" s="47" t="s">
        <v>4238</v>
      </c>
      <c r="C1089" s="47">
        <f>VLOOKUP(A1089,'Updated Medical examination'!A1088:J3423,2,FALSE)</f>
        <v>33.344999999999999</v>
      </c>
      <c r="D1089" s="47">
        <f>VLOOKUP(A1089,'Updated Medical examination'!A1088:J3423,4,0)</f>
        <v>7.33</v>
      </c>
      <c r="E1089" s="47" t="str">
        <f>VLOOKUP(A1089,'Updated Medical examination'!A1088:J3423,6,0)</f>
        <v>No</v>
      </c>
      <c r="F1089" s="47" t="str">
        <f>VLOOKUP(A1089,'Updated Medical examination'!A1088:J3423,7,0)</f>
        <v>No</v>
      </c>
      <c r="G1089" s="47" t="str">
        <f>VLOOKUP(A1089,'Updated Medical examination'!A1088:J3423,8,0)</f>
        <v>No</v>
      </c>
      <c r="H1089" s="47">
        <f>VLOOKUP(A1089,'Updated Medical examination'!A1088:J3423,9,0)</f>
        <v>2</v>
      </c>
      <c r="I1089" s="47" t="str">
        <f>VLOOKUP(A1089,'Updated Medical examination'!A1088:J3423,10,0)</f>
        <v>No</v>
      </c>
      <c r="J1089" s="47" t="str">
        <f>VLOOKUP(A1089,'Updated Medical examination'!A1088:J3423,3,0)</f>
        <v>Obesity</v>
      </c>
      <c r="K1089" s="47" t="str">
        <f>VLOOKUP(A1089,'Updated Medical examination'!A1088:J3423,5,0)</f>
        <v>Above Diabetes</v>
      </c>
      <c r="L1089" s="54">
        <v>26936</v>
      </c>
      <c r="M1089" s="59">
        <v>10370.91</v>
      </c>
      <c r="N1089" s="55" t="s">
        <v>12</v>
      </c>
      <c r="O1089" s="55" t="s">
        <v>12</v>
      </c>
      <c r="P1089" s="55" t="s">
        <v>247</v>
      </c>
      <c r="Q1089" s="55">
        <v>49</v>
      </c>
    </row>
    <row r="1090" spans="1:17" ht="16.5" thickBot="1" x14ac:dyDescent="0.3">
      <c r="A1090" s="58" t="s">
        <v>1282</v>
      </c>
      <c r="B1090" s="47" t="s">
        <v>4240</v>
      </c>
      <c r="C1090" s="47">
        <f>VLOOKUP(A1090,'Updated Medical examination'!A1089:J3424,2,FALSE)</f>
        <v>27.11</v>
      </c>
      <c r="D1090" s="47">
        <f>VLOOKUP(A1090,'Updated Medical examination'!A1089:J3424,4,0)</f>
        <v>6.7</v>
      </c>
      <c r="E1090" s="47" t="str">
        <f>VLOOKUP(A1090,'Updated Medical examination'!A1089:J3424,6,0)</f>
        <v>No</v>
      </c>
      <c r="F1090" s="47" t="str">
        <f>VLOOKUP(A1090,'Updated Medical examination'!A1089:J3424,7,0)</f>
        <v>No</v>
      </c>
      <c r="G1090" s="47" t="str">
        <f>VLOOKUP(A1090,'Updated Medical examination'!A1089:J3424,8,0)</f>
        <v>No</v>
      </c>
      <c r="H1090" s="47">
        <f>VLOOKUP(A1090,'Updated Medical examination'!A1089:J3424,9,0)</f>
        <v>0</v>
      </c>
      <c r="I1090" s="47" t="str">
        <f>VLOOKUP(A1090,'Updated Medical examination'!A1089:J3424,10,0)</f>
        <v>No</v>
      </c>
      <c r="J1090" s="47" t="str">
        <f>VLOOKUP(A1090,'Updated Medical examination'!A1089:J3424,3,0)</f>
        <v>Over Weight</v>
      </c>
      <c r="K1090" s="47" t="str">
        <f>VLOOKUP(A1090,'Updated Medical examination'!A1089:J3424,5,0)</f>
        <v>Above Diabetes</v>
      </c>
      <c r="L1090" s="54">
        <v>26182</v>
      </c>
      <c r="M1090" s="59">
        <v>10356.67</v>
      </c>
      <c r="N1090" s="55" t="s">
        <v>12</v>
      </c>
      <c r="O1090" s="55" t="s">
        <v>16</v>
      </c>
      <c r="P1090" s="55" t="s">
        <v>200</v>
      </c>
      <c r="Q1090" s="55">
        <v>51</v>
      </c>
    </row>
    <row r="1091" spans="1:17" ht="16.5" thickBot="1" x14ac:dyDescent="0.3">
      <c r="A1091" s="58" t="s">
        <v>1281</v>
      </c>
      <c r="B1091" s="47" t="s">
        <v>4242</v>
      </c>
      <c r="C1091" s="47">
        <f>VLOOKUP(A1091,'Updated Medical examination'!A1090:J3425,2,FALSE)</f>
        <v>26.6</v>
      </c>
      <c r="D1091" s="47">
        <f>VLOOKUP(A1091,'Updated Medical examination'!A1090:J3425,4,0)</f>
        <v>5.27</v>
      </c>
      <c r="E1091" s="47" t="str">
        <f>VLOOKUP(A1091,'Updated Medical examination'!A1090:J3425,6,0)</f>
        <v>Yes</v>
      </c>
      <c r="F1091" s="47" t="str">
        <f>VLOOKUP(A1091,'Updated Medical examination'!A1090:J3425,7,0)</f>
        <v>No</v>
      </c>
      <c r="G1091" s="47" t="str">
        <f>VLOOKUP(A1091,'Updated Medical examination'!A1090:J3425,8,0)</f>
        <v>Yes</v>
      </c>
      <c r="H1091" s="47">
        <f>VLOOKUP(A1091,'Updated Medical examination'!A1090:J3425,9,0)</f>
        <v>1</v>
      </c>
      <c r="I1091" s="47" t="str">
        <f>VLOOKUP(A1091,'Updated Medical examination'!A1090:J3425,10,0)</f>
        <v>No</v>
      </c>
      <c r="J1091" s="47" t="str">
        <f>VLOOKUP(A1091,'Updated Medical examination'!A1090:J3425,3,0)</f>
        <v>Over Weight</v>
      </c>
      <c r="K1091" s="47" t="str">
        <f>VLOOKUP(A1091,'Updated Medical examination'!A1090:J3425,5,0)</f>
        <v>Normal</v>
      </c>
      <c r="L1091" s="54">
        <v>25371</v>
      </c>
      <c r="M1091" s="59">
        <v>10355.64</v>
      </c>
      <c r="N1091" s="55" t="s">
        <v>12</v>
      </c>
      <c r="O1091" s="55" t="s">
        <v>16</v>
      </c>
      <c r="P1091" s="55" t="s">
        <v>23</v>
      </c>
      <c r="Q1091" s="55">
        <v>53</v>
      </c>
    </row>
    <row r="1092" spans="1:17" ht="16.5" thickBot="1" x14ac:dyDescent="0.3">
      <c r="A1092" s="58" t="s">
        <v>1280</v>
      </c>
      <c r="B1092" s="47" t="s">
        <v>4243</v>
      </c>
      <c r="C1092" s="47">
        <f>VLOOKUP(A1092,'Updated Medical examination'!A1091:J3426,2,FALSE)</f>
        <v>30.41</v>
      </c>
      <c r="D1092" s="47">
        <f>VLOOKUP(A1092,'Updated Medical examination'!A1091:J3426,4,0)</f>
        <v>7.72</v>
      </c>
      <c r="E1092" s="47" t="str">
        <f>VLOOKUP(A1092,'Updated Medical examination'!A1091:J3426,6,0)</f>
        <v>No</v>
      </c>
      <c r="F1092" s="47" t="str">
        <f>VLOOKUP(A1092,'Updated Medical examination'!A1091:J3426,7,0)</f>
        <v>No</v>
      </c>
      <c r="G1092" s="47" t="str">
        <f>VLOOKUP(A1092,'Updated Medical examination'!A1091:J3426,8,0)</f>
        <v>No</v>
      </c>
      <c r="H1092" s="47">
        <f>VLOOKUP(A1092,'Updated Medical examination'!A1091:J3426,9,0)</f>
        <v>0</v>
      </c>
      <c r="I1092" s="47" t="str">
        <f>VLOOKUP(A1092,'Updated Medical examination'!A1091:J3426,10,0)</f>
        <v>No</v>
      </c>
      <c r="J1092" s="47" t="str">
        <f>VLOOKUP(A1092,'Updated Medical examination'!A1091:J3426,3,0)</f>
        <v>Obesity</v>
      </c>
      <c r="K1092" s="47" t="str">
        <f>VLOOKUP(A1092,'Updated Medical examination'!A1091:J3426,5,0)</f>
        <v>Above Diabetes</v>
      </c>
      <c r="L1092" s="54">
        <v>27301</v>
      </c>
      <c r="M1092" s="59">
        <v>10352.48</v>
      </c>
      <c r="N1092" s="55" t="s">
        <v>12</v>
      </c>
      <c r="O1092" s="55" t="s">
        <v>16</v>
      </c>
      <c r="P1092" s="55" t="s">
        <v>23</v>
      </c>
      <c r="Q1092" s="55">
        <v>48</v>
      </c>
    </row>
    <row r="1093" spans="1:17" ht="16.5" thickBot="1" x14ac:dyDescent="0.3">
      <c r="A1093" s="58" t="s">
        <v>1279</v>
      </c>
      <c r="B1093" s="47" t="s">
        <v>4245</v>
      </c>
      <c r="C1093" s="47">
        <f>VLOOKUP(A1093,'Updated Medical examination'!A1092:J3427,2,FALSE)</f>
        <v>28.98</v>
      </c>
      <c r="D1093" s="47">
        <f>VLOOKUP(A1093,'Updated Medical examination'!A1092:J3427,4,0)</f>
        <v>8.68</v>
      </c>
      <c r="E1093" s="47" t="str">
        <f>VLOOKUP(A1093,'Updated Medical examination'!A1092:J3427,6,0)</f>
        <v>No</v>
      </c>
      <c r="F1093" s="47" t="str">
        <f>VLOOKUP(A1093,'Updated Medical examination'!A1092:J3427,7,0)</f>
        <v>No</v>
      </c>
      <c r="G1093" s="47" t="str">
        <f>VLOOKUP(A1093,'Updated Medical examination'!A1092:J3427,8,0)</f>
        <v>No</v>
      </c>
      <c r="H1093" s="47">
        <f>VLOOKUP(A1093,'Updated Medical examination'!A1092:J3427,9,0)</f>
        <v>2</v>
      </c>
      <c r="I1093" s="47" t="str">
        <f>VLOOKUP(A1093,'Updated Medical examination'!A1092:J3427,10,0)</f>
        <v>No</v>
      </c>
      <c r="J1093" s="47" t="str">
        <f>VLOOKUP(A1093,'Updated Medical examination'!A1092:J3427,3,0)</f>
        <v>Over Weight</v>
      </c>
      <c r="K1093" s="47" t="str">
        <f>VLOOKUP(A1093,'Updated Medical examination'!A1092:J3427,5,0)</f>
        <v>Above Diabetes</v>
      </c>
      <c r="L1093" s="54">
        <v>26884</v>
      </c>
      <c r="M1093" s="59">
        <v>10345.93</v>
      </c>
      <c r="N1093" s="55" t="s">
        <v>12</v>
      </c>
      <c r="O1093" s="55" t="s">
        <v>11</v>
      </c>
      <c r="P1093" s="55" t="s">
        <v>300</v>
      </c>
      <c r="Q1093" s="55">
        <v>49</v>
      </c>
    </row>
    <row r="1094" spans="1:17" ht="16.5" thickBot="1" x14ac:dyDescent="0.3">
      <c r="A1094" s="58" t="s">
        <v>1278</v>
      </c>
      <c r="B1094" s="47" t="s">
        <v>4247</v>
      </c>
      <c r="C1094" s="47">
        <f>VLOOKUP(A1094,'Updated Medical examination'!A1093:J3428,2,FALSE)</f>
        <v>31.24</v>
      </c>
      <c r="D1094" s="47">
        <f>VLOOKUP(A1094,'Updated Medical examination'!A1093:J3428,4,0)</f>
        <v>9.8000000000000007</v>
      </c>
      <c r="E1094" s="47" t="str">
        <f>VLOOKUP(A1094,'Updated Medical examination'!A1093:J3428,6,0)</f>
        <v>No</v>
      </c>
      <c r="F1094" s="47" t="str">
        <f>VLOOKUP(A1094,'Updated Medical examination'!A1093:J3428,7,0)</f>
        <v>No</v>
      </c>
      <c r="G1094" s="47" t="str">
        <f>VLOOKUP(A1094,'Updated Medical examination'!A1093:J3428,8,0)</f>
        <v>No</v>
      </c>
      <c r="H1094" s="47">
        <f>VLOOKUP(A1094,'Updated Medical examination'!A1093:J3428,9,0)</f>
        <v>0</v>
      </c>
      <c r="I1094" s="47" t="str">
        <f>VLOOKUP(A1094,'Updated Medical examination'!A1093:J3428,10,0)</f>
        <v>No</v>
      </c>
      <c r="J1094" s="47" t="str">
        <f>VLOOKUP(A1094,'Updated Medical examination'!A1093:J3428,3,0)</f>
        <v>Obesity</v>
      </c>
      <c r="K1094" s="47" t="str">
        <f>VLOOKUP(A1094,'Updated Medical examination'!A1093:J3428,5,0)</f>
        <v>Above Diabetes</v>
      </c>
      <c r="L1094" s="54">
        <v>25038</v>
      </c>
      <c r="M1094" s="59">
        <v>10338.93</v>
      </c>
      <c r="N1094" s="55" t="s">
        <v>12</v>
      </c>
      <c r="O1094" s="55" t="s">
        <v>16</v>
      </c>
      <c r="P1094" s="55" t="s">
        <v>13</v>
      </c>
      <c r="Q1094" s="55">
        <v>54</v>
      </c>
    </row>
    <row r="1095" spans="1:17" ht="16.5" thickBot="1" x14ac:dyDescent="0.3">
      <c r="A1095" s="58" t="s">
        <v>1277</v>
      </c>
      <c r="B1095" s="47" t="s">
        <v>3846</v>
      </c>
      <c r="C1095" s="47">
        <f>VLOOKUP(A1095,'Updated Medical examination'!A1094:J3429,2,FALSE)</f>
        <v>31.54</v>
      </c>
      <c r="D1095" s="47">
        <f>VLOOKUP(A1095,'Updated Medical examination'!A1094:J3429,4,0)</f>
        <v>4.4400000000000004</v>
      </c>
      <c r="E1095" s="47" t="str">
        <f>VLOOKUP(A1095,'Updated Medical examination'!A1094:J3429,6,0)</f>
        <v>No</v>
      </c>
      <c r="F1095" s="47" t="str">
        <f>VLOOKUP(A1095,'Updated Medical examination'!A1094:J3429,7,0)</f>
        <v>No</v>
      </c>
      <c r="G1095" s="47" t="str">
        <f>VLOOKUP(A1095,'Updated Medical examination'!A1094:J3429,8,0)</f>
        <v>No</v>
      </c>
      <c r="H1095" s="47">
        <f>VLOOKUP(A1095,'Updated Medical examination'!A1094:J3429,9,0)</f>
        <v>0</v>
      </c>
      <c r="I1095" s="47" t="str">
        <f>VLOOKUP(A1095,'Updated Medical examination'!A1094:J3429,10,0)</f>
        <v>No</v>
      </c>
      <c r="J1095" s="47" t="str">
        <f>VLOOKUP(A1095,'Updated Medical examination'!A1094:J3429,3,0)</f>
        <v>Obesity</v>
      </c>
      <c r="K1095" s="47" t="str">
        <f>VLOOKUP(A1095,'Updated Medical examination'!A1094:J3429,5,0)</f>
        <v>Normal</v>
      </c>
      <c r="L1095" s="54">
        <v>30153</v>
      </c>
      <c r="M1095" s="59">
        <v>10329.06</v>
      </c>
      <c r="N1095" s="55" t="s">
        <v>12</v>
      </c>
      <c r="O1095" s="55" t="s">
        <v>16</v>
      </c>
      <c r="P1095" s="55" t="s">
        <v>300</v>
      </c>
      <c r="Q1095" s="55">
        <v>40</v>
      </c>
    </row>
    <row r="1096" spans="1:17" ht="16.5" thickBot="1" x14ac:dyDescent="0.3">
      <c r="A1096" s="58" t="s">
        <v>1276</v>
      </c>
      <c r="B1096" s="47" t="s">
        <v>2700</v>
      </c>
      <c r="C1096" s="47">
        <f>VLOOKUP(A1096,'Updated Medical examination'!A1095:J3430,2,FALSE)</f>
        <v>38.6</v>
      </c>
      <c r="D1096" s="47">
        <f>VLOOKUP(A1096,'Updated Medical examination'!A1095:J3430,4,0)</f>
        <v>7.19</v>
      </c>
      <c r="E1096" s="47" t="str">
        <f>VLOOKUP(A1096,'Updated Medical examination'!A1095:J3430,6,0)</f>
        <v>Yes</v>
      </c>
      <c r="F1096" s="47" t="str">
        <f>VLOOKUP(A1096,'Updated Medical examination'!A1095:J3430,7,0)</f>
        <v>No</v>
      </c>
      <c r="G1096" s="47" t="str">
        <f>VLOOKUP(A1096,'Updated Medical examination'!A1095:J3430,8,0)</f>
        <v>No</v>
      </c>
      <c r="H1096" s="47">
        <f>VLOOKUP(A1096,'Updated Medical examination'!A1095:J3430,9,0)</f>
        <v>2</v>
      </c>
      <c r="I1096" s="47" t="str">
        <f>VLOOKUP(A1096,'Updated Medical examination'!A1095:J3430,10,0)</f>
        <v>No</v>
      </c>
      <c r="J1096" s="47" t="str">
        <f>VLOOKUP(A1096,'Updated Medical examination'!A1095:J3430,3,0)</f>
        <v>Obesity</v>
      </c>
      <c r="K1096" s="47" t="str">
        <f>VLOOKUP(A1096,'Updated Medical examination'!A1095:J3430,5,0)</f>
        <v>Above Diabetes</v>
      </c>
      <c r="L1096" s="54">
        <v>25903</v>
      </c>
      <c r="M1096" s="59">
        <v>10325.209999999999</v>
      </c>
      <c r="N1096" s="55" t="s">
        <v>12</v>
      </c>
      <c r="O1096" s="55" t="s">
        <v>12</v>
      </c>
      <c r="P1096" s="55" t="s">
        <v>42</v>
      </c>
      <c r="Q1096" s="55">
        <v>52</v>
      </c>
    </row>
    <row r="1097" spans="1:17" ht="16.5" thickBot="1" x14ac:dyDescent="0.3">
      <c r="A1097" s="58" t="s">
        <v>1275</v>
      </c>
      <c r="B1097" s="47" t="s">
        <v>4250</v>
      </c>
      <c r="C1097" s="47">
        <f>VLOOKUP(A1097,'Updated Medical examination'!A1096:J3431,2,FALSE)</f>
        <v>37.950000000000003</v>
      </c>
      <c r="D1097" s="47">
        <f>VLOOKUP(A1097,'Updated Medical examination'!A1096:J3431,4,0)</f>
        <v>6.06</v>
      </c>
      <c r="E1097" s="47" t="str">
        <f>VLOOKUP(A1097,'Updated Medical examination'!A1096:J3431,6,0)</f>
        <v>No</v>
      </c>
      <c r="F1097" s="47" t="str">
        <f>VLOOKUP(A1097,'Updated Medical examination'!A1096:J3431,7,0)</f>
        <v>No</v>
      </c>
      <c r="G1097" s="47" t="str">
        <f>VLOOKUP(A1097,'Updated Medical examination'!A1096:J3431,8,0)</f>
        <v>No</v>
      </c>
      <c r="H1097" s="47">
        <f>VLOOKUP(A1097,'Updated Medical examination'!A1096:J3431,9,0)</f>
        <v>0</v>
      </c>
      <c r="I1097" s="47" t="str">
        <f>VLOOKUP(A1097,'Updated Medical examination'!A1096:J3431,10,0)</f>
        <v>No</v>
      </c>
      <c r="J1097" s="47" t="str">
        <f>VLOOKUP(A1097,'Updated Medical examination'!A1096:J3431,3,0)</f>
        <v>Obesity</v>
      </c>
      <c r="K1097" s="47" t="str">
        <f>VLOOKUP(A1097,'Updated Medical examination'!A1096:J3431,5,0)</f>
        <v>Prediabetes</v>
      </c>
      <c r="L1097" s="54">
        <v>33471</v>
      </c>
      <c r="M1097" s="59">
        <v>10322.9</v>
      </c>
      <c r="N1097" s="55" t="s">
        <v>12</v>
      </c>
      <c r="O1097" s="55" t="s">
        <v>16</v>
      </c>
      <c r="P1097" s="55" t="s">
        <v>535</v>
      </c>
      <c r="Q1097" s="55">
        <v>31</v>
      </c>
    </row>
    <row r="1098" spans="1:17" ht="16.5" thickBot="1" x14ac:dyDescent="0.3">
      <c r="A1098" s="58" t="s">
        <v>1274</v>
      </c>
      <c r="B1098" s="47" t="s">
        <v>4252</v>
      </c>
      <c r="C1098" s="47">
        <f>VLOOKUP(A1098,'Updated Medical examination'!A1097:J3432,2,FALSE)</f>
        <v>38.97</v>
      </c>
      <c r="D1098" s="47">
        <f>VLOOKUP(A1098,'Updated Medical examination'!A1097:J3432,4,0)</f>
        <v>5.12</v>
      </c>
      <c r="E1098" s="47" t="str">
        <f>VLOOKUP(A1098,'Updated Medical examination'!A1097:J3432,6,0)</f>
        <v>No</v>
      </c>
      <c r="F1098" s="47" t="str">
        <f>VLOOKUP(A1098,'Updated Medical examination'!A1097:J3432,7,0)</f>
        <v>No</v>
      </c>
      <c r="G1098" s="47" t="str">
        <f>VLOOKUP(A1098,'Updated Medical examination'!A1097:J3432,8,0)</f>
        <v>No</v>
      </c>
      <c r="H1098" s="47">
        <f>VLOOKUP(A1098,'Updated Medical examination'!A1097:J3432,9,0)</f>
        <v>0</v>
      </c>
      <c r="I1098" s="47" t="str">
        <f>VLOOKUP(A1098,'Updated Medical examination'!A1097:J3432,10,0)</f>
        <v>No</v>
      </c>
      <c r="J1098" s="47" t="str">
        <f>VLOOKUP(A1098,'Updated Medical examination'!A1097:J3432,3,0)</f>
        <v>Obesity</v>
      </c>
      <c r="K1098" s="47" t="str">
        <f>VLOOKUP(A1098,'Updated Medical examination'!A1097:J3432,5,0)</f>
        <v>Normal</v>
      </c>
      <c r="L1098" s="54">
        <v>33559</v>
      </c>
      <c r="M1098" s="59">
        <v>10315.91</v>
      </c>
      <c r="N1098" s="55" t="s">
        <v>12</v>
      </c>
      <c r="O1098" s="55" t="s">
        <v>11</v>
      </c>
      <c r="P1098" s="55" t="s">
        <v>23</v>
      </c>
      <c r="Q1098" s="55">
        <v>31</v>
      </c>
    </row>
    <row r="1099" spans="1:17" ht="16.5" thickBot="1" x14ac:dyDescent="0.3">
      <c r="A1099" s="58" t="s">
        <v>1273</v>
      </c>
      <c r="B1099" s="47" t="s">
        <v>3624</v>
      </c>
      <c r="C1099" s="47">
        <f>VLOOKUP(A1099,'Updated Medical examination'!A1098:J3433,2,FALSE)</f>
        <v>21.2</v>
      </c>
      <c r="D1099" s="47">
        <f>VLOOKUP(A1099,'Updated Medical examination'!A1098:J3433,4,0)</f>
        <v>10.72</v>
      </c>
      <c r="E1099" s="47" t="str">
        <f>VLOOKUP(A1099,'Updated Medical examination'!A1098:J3433,6,0)</f>
        <v>No</v>
      </c>
      <c r="F1099" s="47" t="str">
        <f>VLOOKUP(A1099,'Updated Medical examination'!A1098:J3433,7,0)</f>
        <v>No</v>
      </c>
      <c r="G1099" s="47" t="str">
        <f>VLOOKUP(A1099,'Updated Medical examination'!A1098:J3433,8,0)</f>
        <v>No</v>
      </c>
      <c r="H1099" s="47">
        <f>VLOOKUP(A1099,'Updated Medical examination'!A1098:J3433,9,0)</f>
        <v>0</v>
      </c>
      <c r="I1099" s="47" t="str">
        <f>VLOOKUP(A1099,'Updated Medical examination'!A1098:J3433,10,0)</f>
        <v>No</v>
      </c>
      <c r="J1099" s="47" t="str">
        <f>VLOOKUP(A1099,'Updated Medical examination'!A1098:J3433,3,0)</f>
        <v>Healthy Weight</v>
      </c>
      <c r="K1099" s="47" t="str">
        <f>VLOOKUP(A1099,'Updated Medical examination'!A1098:J3433,5,0)</f>
        <v>Above Diabetes</v>
      </c>
      <c r="L1099" s="54">
        <v>22839</v>
      </c>
      <c r="M1099" s="59">
        <v>10310.780000000001</v>
      </c>
      <c r="N1099" s="55" t="s">
        <v>12</v>
      </c>
      <c r="O1099" s="55" t="s">
        <v>12</v>
      </c>
      <c r="P1099" s="55" t="s">
        <v>23</v>
      </c>
      <c r="Q1099" s="55">
        <v>60</v>
      </c>
    </row>
    <row r="1100" spans="1:17" ht="16.5" thickBot="1" x14ac:dyDescent="0.3">
      <c r="A1100" s="58" t="s">
        <v>1272</v>
      </c>
      <c r="B1100" s="47" t="s">
        <v>4254</v>
      </c>
      <c r="C1100" s="47">
        <f>VLOOKUP(A1100,'Updated Medical examination'!A1099:J3434,2,FALSE)</f>
        <v>23.96</v>
      </c>
      <c r="D1100" s="47">
        <f>VLOOKUP(A1100,'Updated Medical examination'!A1099:J3434,4,0)</f>
        <v>9.58</v>
      </c>
      <c r="E1100" s="47" t="str">
        <f>VLOOKUP(A1100,'Updated Medical examination'!A1099:J3434,6,0)</f>
        <v>Yes</v>
      </c>
      <c r="F1100" s="47" t="str">
        <f>VLOOKUP(A1100,'Updated Medical examination'!A1099:J3434,7,0)</f>
        <v>No</v>
      </c>
      <c r="G1100" s="47" t="str">
        <f>VLOOKUP(A1100,'Updated Medical examination'!A1099:J3434,8,0)</f>
        <v>Yes</v>
      </c>
      <c r="H1100" s="47">
        <f>VLOOKUP(A1100,'Updated Medical examination'!A1099:J3434,9,0)</f>
        <v>1</v>
      </c>
      <c r="I1100" s="47" t="str">
        <f>VLOOKUP(A1100,'Updated Medical examination'!A1099:J3434,10,0)</f>
        <v>No</v>
      </c>
      <c r="J1100" s="47" t="str">
        <f>VLOOKUP(A1100,'Updated Medical examination'!A1099:J3434,3,0)</f>
        <v>Healthy Weight</v>
      </c>
      <c r="K1100" s="47" t="str">
        <f>VLOOKUP(A1100,'Updated Medical examination'!A1099:J3434,5,0)</f>
        <v>Above Diabetes</v>
      </c>
      <c r="L1100" s="54">
        <v>23278</v>
      </c>
      <c r="M1100" s="59">
        <v>10308.040000000001</v>
      </c>
      <c r="N1100" s="55" t="s">
        <v>12</v>
      </c>
      <c r="O1100" s="55" t="s">
        <v>16</v>
      </c>
      <c r="P1100" s="55" t="s">
        <v>13</v>
      </c>
      <c r="Q1100" s="55">
        <v>59</v>
      </c>
    </row>
    <row r="1101" spans="1:17" ht="16.5" thickBot="1" x14ac:dyDescent="0.3">
      <c r="A1101" s="58" t="s">
        <v>1271</v>
      </c>
      <c r="B1101" s="47" t="s">
        <v>4256</v>
      </c>
      <c r="C1101" s="47">
        <f>VLOOKUP(A1101,'Updated Medical examination'!A1100:J3435,2,FALSE)</f>
        <v>35.93</v>
      </c>
      <c r="D1101" s="47">
        <f>VLOOKUP(A1101,'Updated Medical examination'!A1100:J3435,4,0)</f>
        <v>6.4</v>
      </c>
      <c r="E1101" s="47" t="str">
        <f>VLOOKUP(A1101,'Updated Medical examination'!A1100:J3435,6,0)</f>
        <v>Yes</v>
      </c>
      <c r="F1101" s="47" t="str">
        <f>VLOOKUP(A1101,'Updated Medical examination'!A1100:J3435,7,0)</f>
        <v>No</v>
      </c>
      <c r="G1101" s="47" t="str">
        <f>VLOOKUP(A1101,'Updated Medical examination'!A1100:J3435,8,0)</f>
        <v>No</v>
      </c>
      <c r="H1101" s="47">
        <f>VLOOKUP(A1101,'Updated Medical examination'!A1100:J3435,9,0)</f>
        <v>1</v>
      </c>
      <c r="I1101" s="47" t="str">
        <f>VLOOKUP(A1101,'Updated Medical examination'!A1100:J3435,10,0)</f>
        <v>No</v>
      </c>
      <c r="J1101" s="47" t="str">
        <f>VLOOKUP(A1101,'Updated Medical examination'!A1100:J3435,3,0)</f>
        <v>Obesity</v>
      </c>
      <c r="K1101" s="47" t="str">
        <f>VLOOKUP(A1101,'Updated Medical examination'!A1100:J3435,5,0)</f>
        <v>Prediabetes</v>
      </c>
      <c r="L1101" s="54">
        <v>32400</v>
      </c>
      <c r="M1101" s="59">
        <v>10276.99</v>
      </c>
      <c r="N1101" s="55" t="s">
        <v>12</v>
      </c>
      <c r="O1101" s="55" t="s">
        <v>16</v>
      </c>
      <c r="P1101" s="55" t="s">
        <v>300</v>
      </c>
      <c r="Q1101" s="55">
        <v>34</v>
      </c>
    </row>
    <row r="1102" spans="1:17" ht="16.5" thickBot="1" x14ac:dyDescent="0.3">
      <c r="A1102" s="58" t="s">
        <v>1270</v>
      </c>
      <c r="B1102" s="47" t="s">
        <v>3221</v>
      </c>
      <c r="C1102" s="47">
        <f>VLOOKUP(A1102,'Updated Medical examination'!A1101:J3436,2,FALSE)</f>
        <v>26.11</v>
      </c>
      <c r="D1102" s="47">
        <f>VLOOKUP(A1102,'Updated Medical examination'!A1101:J3436,4,0)</f>
        <v>6.8</v>
      </c>
      <c r="E1102" s="47" t="str">
        <f>VLOOKUP(A1102,'Updated Medical examination'!A1101:J3436,6,0)</f>
        <v>Yes</v>
      </c>
      <c r="F1102" s="47" t="str">
        <f>VLOOKUP(A1102,'Updated Medical examination'!A1101:J3436,7,0)</f>
        <v>No</v>
      </c>
      <c r="G1102" s="47" t="str">
        <f>VLOOKUP(A1102,'Updated Medical examination'!A1101:J3436,8,0)</f>
        <v>No</v>
      </c>
      <c r="H1102" s="47">
        <f>VLOOKUP(A1102,'Updated Medical examination'!A1101:J3436,9,0)</f>
        <v>2</v>
      </c>
      <c r="I1102" s="47" t="str">
        <f>VLOOKUP(A1102,'Updated Medical examination'!A1101:J3436,10,0)</f>
        <v>No</v>
      </c>
      <c r="J1102" s="47" t="str">
        <f>VLOOKUP(A1102,'Updated Medical examination'!A1101:J3436,3,0)</f>
        <v>Over Weight</v>
      </c>
      <c r="K1102" s="47" t="str">
        <f>VLOOKUP(A1102,'Updated Medical examination'!A1101:J3436,5,0)</f>
        <v>Above Diabetes</v>
      </c>
      <c r="L1102" s="54">
        <v>25740</v>
      </c>
      <c r="M1102" s="59">
        <v>10274.33</v>
      </c>
      <c r="N1102" s="55" t="s">
        <v>12</v>
      </c>
      <c r="O1102" s="55" t="s">
        <v>16</v>
      </c>
      <c r="P1102" s="55" t="s">
        <v>247</v>
      </c>
      <c r="Q1102" s="55">
        <v>52</v>
      </c>
    </row>
    <row r="1103" spans="1:17" ht="16.5" thickBot="1" x14ac:dyDescent="0.3">
      <c r="A1103" s="58" t="s">
        <v>1269</v>
      </c>
      <c r="B1103" s="47" t="s">
        <v>2413</v>
      </c>
      <c r="C1103" s="47">
        <f>VLOOKUP(A1103,'Updated Medical examination'!A1102:J3437,2,FALSE)</f>
        <v>32.299999999999997</v>
      </c>
      <c r="D1103" s="47">
        <f>VLOOKUP(A1103,'Updated Medical examination'!A1102:J3437,4,0)</f>
        <v>9.48</v>
      </c>
      <c r="E1103" s="47" t="str">
        <f>VLOOKUP(A1103,'Updated Medical examination'!A1102:J3437,6,0)</f>
        <v>No</v>
      </c>
      <c r="F1103" s="47" t="str">
        <f>VLOOKUP(A1103,'Updated Medical examination'!A1102:J3437,7,0)</f>
        <v>No</v>
      </c>
      <c r="G1103" s="47" t="str">
        <f>VLOOKUP(A1103,'Updated Medical examination'!A1102:J3437,8,0)</f>
        <v>No</v>
      </c>
      <c r="H1103" s="47">
        <f>VLOOKUP(A1103,'Updated Medical examination'!A1102:J3437,9,0)</f>
        <v>2</v>
      </c>
      <c r="I1103" s="47" t="str">
        <f>VLOOKUP(A1103,'Updated Medical examination'!A1102:J3437,10,0)</f>
        <v>No</v>
      </c>
      <c r="J1103" s="47" t="str">
        <f>VLOOKUP(A1103,'Updated Medical examination'!A1102:J3437,3,0)</f>
        <v>Obesity</v>
      </c>
      <c r="K1103" s="47" t="str">
        <f>VLOOKUP(A1103,'Updated Medical examination'!A1102:J3437,5,0)</f>
        <v>Above Diabetes</v>
      </c>
      <c r="L1103" s="54">
        <v>26995</v>
      </c>
      <c r="M1103" s="59">
        <v>10269.459999999999</v>
      </c>
      <c r="N1103" s="55" t="s">
        <v>12</v>
      </c>
      <c r="O1103" s="55" t="s">
        <v>12</v>
      </c>
      <c r="P1103" s="55" t="s">
        <v>23</v>
      </c>
      <c r="Q1103" s="55">
        <v>49</v>
      </c>
    </row>
    <row r="1104" spans="1:17" ht="16.5" thickBot="1" x14ac:dyDescent="0.3">
      <c r="A1104" s="58" t="s">
        <v>1268</v>
      </c>
      <c r="B1104" s="47" t="s">
        <v>4259</v>
      </c>
      <c r="C1104" s="47">
        <f>VLOOKUP(A1104,'Updated Medical examination'!A1103:J3438,2,FALSE)</f>
        <v>28.69</v>
      </c>
      <c r="D1104" s="47">
        <f>VLOOKUP(A1104,'Updated Medical examination'!A1103:J3438,4,0)</f>
        <v>7.45</v>
      </c>
      <c r="E1104" s="47" t="str">
        <f>VLOOKUP(A1104,'Updated Medical examination'!A1103:J3438,6,0)</f>
        <v>No</v>
      </c>
      <c r="F1104" s="47" t="str">
        <f>VLOOKUP(A1104,'Updated Medical examination'!A1103:J3438,7,0)</f>
        <v>No</v>
      </c>
      <c r="G1104" s="47" t="str">
        <f>VLOOKUP(A1104,'Updated Medical examination'!A1103:J3438,8,0)</f>
        <v>No</v>
      </c>
      <c r="H1104" s="47">
        <f>VLOOKUP(A1104,'Updated Medical examination'!A1103:J3438,9,0)</f>
        <v>2</v>
      </c>
      <c r="I1104" s="47" t="str">
        <f>VLOOKUP(A1104,'Updated Medical examination'!A1103:J3438,10,0)</f>
        <v>No</v>
      </c>
      <c r="J1104" s="47" t="str">
        <f>VLOOKUP(A1104,'Updated Medical examination'!A1103:J3438,3,0)</f>
        <v>Over Weight</v>
      </c>
      <c r="K1104" s="47" t="str">
        <f>VLOOKUP(A1104,'Updated Medical examination'!A1103:J3438,5,0)</f>
        <v>Above Diabetes</v>
      </c>
      <c r="L1104" s="54">
        <v>26912</v>
      </c>
      <c r="M1104" s="59">
        <v>10264.44</v>
      </c>
      <c r="N1104" s="55" t="s">
        <v>12</v>
      </c>
      <c r="O1104" s="55" t="s">
        <v>11</v>
      </c>
      <c r="P1104" s="55" t="s">
        <v>23</v>
      </c>
      <c r="Q1104" s="55">
        <v>49</v>
      </c>
    </row>
    <row r="1105" spans="1:17" ht="16.5" thickBot="1" x14ac:dyDescent="0.3">
      <c r="A1105" s="58" t="s">
        <v>1267</v>
      </c>
      <c r="B1105" s="47" t="s">
        <v>4261</v>
      </c>
      <c r="C1105" s="47">
        <f>VLOOKUP(A1105,'Updated Medical examination'!A1104:J3439,2,FALSE)</f>
        <v>31.28</v>
      </c>
      <c r="D1105" s="47">
        <f>VLOOKUP(A1105,'Updated Medical examination'!A1104:J3439,4,0)</f>
        <v>6.94</v>
      </c>
      <c r="E1105" s="47" t="str">
        <f>VLOOKUP(A1105,'Updated Medical examination'!A1104:J3439,6,0)</f>
        <v>Yes</v>
      </c>
      <c r="F1105" s="47" t="str">
        <f>VLOOKUP(A1105,'Updated Medical examination'!A1104:J3439,7,0)</f>
        <v>No</v>
      </c>
      <c r="G1105" s="47" t="str">
        <f>VLOOKUP(A1105,'Updated Medical examination'!A1104:J3439,8,0)</f>
        <v>No</v>
      </c>
      <c r="H1105" s="47">
        <f>VLOOKUP(A1105,'Updated Medical examination'!A1104:J3439,9,0)</f>
        <v>1</v>
      </c>
      <c r="I1105" s="47" t="str">
        <f>VLOOKUP(A1105,'Updated Medical examination'!A1104:J3439,10,0)</f>
        <v>No</v>
      </c>
      <c r="J1105" s="47" t="str">
        <f>VLOOKUP(A1105,'Updated Medical examination'!A1104:J3439,3,0)</f>
        <v>Obesity</v>
      </c>
      <c r="K1105" s="47" t="str">
        <f>VLOOKUP(A1105,'Updated Medical examination'!A1104:J3439,5,0)</f>
        <v>Above Diabetes</v>
      </c>
      <c r="L1105" s="54">
        <v>27621</v>
      </c>
      <c r="M1105" s="59">
        <v>10259.129999999999</v>
      </c>
      <c r="N1105" s="55" t="s">
        <v>12</v>
      </c>
      <c r="O1105" s="55" t="s">
        <v>11</v>
      </c>
      <c r="P1105" s="55" t="s">
        <v>42</v>
      </c>
      <c r="Q1105" s="55">
        <v>47</v>
      </c>
    </row>
    <row r="1106" spans="1:17" ht="16.5" thickBot="1" x14ac:dyDescent="0.3">
      <c r="A1106" s="58" t="s">
        <v>1266</v>
      </c>
      <c r="B1106" s="47" t="s">
        <v>4263</v>
      </c>
      <c r="C1106" s="47">
        <f>VLOOKUP(A1106,'Updated Medical examination'!A1105:J3440,2,FALSE)</f>
        <v>30.21</v>
      </c>
      <c r="D1106" s="47">
        <f>VLOOKUP(A1106,'Updated Medical examination'!A1105:J3440,4,0)</f>
        <v>7.83</v>
      </c>
      <c r="E1106" s="47" t="str">
        <f>VLOOKUP(A1106,'Updated Medical examination'!A1105:J3440,6,0)</f>
        <v>No</v>
      </c>
      <c r="F1106" s="47" t="str">
        <f>VLOOKUP(A1106,'Updated Medical examination'!A1105:J3440,7,0)</f>
        <v>No</v>
      </c>
      <c r="G1106" s="47" t="str">
        <f>VLOOKUP(A1106,'Updated Medical examination'!A1105:J3440,8,0)</f>
        <v>No</v>
      </c>
      <c r="H1106" s="47">
        <f>VLOOKUP(A1106,'Updated Medical examination'!A1105:J3440,9,0)</f>
        <v>0</v>
      </c>
      <c r="I1106" s="47" t="str">
        <f>VLOOKUP(A1106,'Updated Medical examination'!A1105:J3440,10,0)</f>
        <v>No</v>
      </c>
      <c r="J1106" s="47" t="str">
        <f>VLOOKUP(A1106,'Updated Medical examination'!A1105:J3440,3,0)</f>
        <v>Obesity</v>
      </c>
      <c r="K1106" s="47" t="str">
        <f>VLOOKUP(A1106,'Updated Medical examination'!A1105:J3440,5,0)</f>
        <v>Above Diabetes</v>
      </c>
      <c r="L1106" s="54">
        <v>25104</v>
      </c>
      <c r="M1106" s="59">
        <v>10231.5</v>
      </c>
      <c r="N1106" s="55" t="s">
        <v>12</v>
      </c>
      <c r="O1106" s="55" t="s">
        <v>16</v>
      </c>
      <c r="P1106" s="55" t="s">
        <v>23</v>
      </c>
      <c r="Q1106" s="55">
        <v>54</v>
      </c>
    </row>
    <row r="1107" spans="1:17" ht="16.5" thickBot="1" x14ac:dyDescent="0.3">
      <c r="A1107" s="58" t="s">
        <v>1265</v>
      </c>
      <c r="B1107" s="47" t="s">
        <v>2628</v>
      </c>
      <c r="C1107" s="47">
        <f>VLOOKUP(A1107,'Updated Medical examination'!A1106:J3441,2,FALSE)</f>
        <v>38.28</v>
      </c>
      <c r="D1107" s="47">
        <f>VLOOKUP(A1107,'Updated Medical examination'!A1106:J3441,4,0)</f>
        <v>10.17</v>
      </c>
      <c r="E1107" s="47" t="str">
        <f>VLOOKUP(A1107,'Updated Medical examination'!A1106:J3441,6,0)</f>
        <v>Yes</v>
      </c>
      <c r="F1107" s="47" t="str">
        <f>VLOOKUP(A1107,'Updated Medical examination'!A1106:J3441,7,0)</f>
        <v>No</v>
      </c>
      <c r="G1107" s="47" t="str">
        <f>VLOOKUP(A1107,'Updated Medical examination'!A1106:J3441,8,0)</f>
        <v>No</v>
      </c>
      <c r="H1107" s="47">
        <f>VLOOKUP(A1107,'Updated Medical examination'!A1106:J3441,9,0)</f>
        <v>0</v>
      </c>
      <c r="I1107" s="47" t="str">
        <f>VLOOKUP(A1107,'Updated Medical examination'!A1106:J3441,10,0)</f>
        <v>No</v>
      </c>
      <c r="J1107" s="47" t="str">
        <f>VLOOKUP(A1107,'Updated Medical examination'!A1106:J3441,3,0)</f>
        <v>Obesity</v>
      </c>
      <c r="K1107" s="47" t="str">
        <f>VLOOKUP(A1107,'Updated Medical examination'!A1106:J3441,5,0)</f>
        <v>Above Diabetes</v>
      </c>
      <c r="L1107" s="54">
        <v>24651</v>
      </c>
      <c r="M1107" s="59">
        <v>10226.280000000001</v>
      </c>
      <c r="N1107" s="55" t="s">
        <v>12</v>
      </c>
      <c r="O1107" s="55" t="s">
        <v>12</v>
      </c>
      <c r="P1107" s="55" t="s">
        <v>13</v>
      </c>
      <c r="Q1107" s="55">
        <v>55</v>
      </c>
    </row>
    <row r="1108" spans="1:17" ht="16.5" thickBot="1" x14ac:dyDescent="0.3">
      <c r="A1108" s="58" t="s">
        <v>1264</v>
      </c>
      <c r="B1108" s="47" t="s">
        <v>3456</v>
      </c>
      <c r="C1108" s="47">
        <f>VLOOKUP(A1108,'Updated Medical examination'!A1107:J3442,2,FALSE)</f>
        <v>29.9</v>
      </c>
      <c r="D1108" s="47">
        <f>VLOOKUP(A1108,'Updated Medical examination'!A1107:J3442,4,0)</f>
        <v>8.9600000000000009</v>
      </c>
      <c r="E1108" s="47" t="str">
        <f>VLOOKUP(A1108,'Updated Medical examination'!A1107:J3442,6,0)</f>
        <v>Yes</v>
      </c>
      <c r="F1108" s="47" t="str">
        <f>VLOOKUP(A1108,'Updated Medical examination'!A1107:J3442,7,0)</f>
        <v>No</v>
      </c>
      <c r="G1108" s="47" t="str">
        <f>VLOOKUP(A1108,'Updated Medical examination'!A1107:J3442,8,0)</f>
        <v>No</v>
      </c>
      <c r="H1108" s="47">
        <f>VLOOKUP(A1108,'Updated Medical examination'!A1107:J3442,9,0)</f>
        <v>0</v>
      </c>
      <c r="I1108" s="47" t="str">
        <f>VLOOKUP(A1108,'Updated Medical examination'!A1107:J3442,10,0)</f>
        <v>No</v>
      </c>
      <c r="J1108" s="47" t="str">
        <f>VLOOKUP(A1108,'Updated Medical examination'!A1107:J3442,3,0)</f>
        <v>Over Weight</v>
      </c>
      <c r="K1108" s="47" t="str">
        <f>VLOOKUP(A1108,'Updated Medical examination'!A1107:J3442,5,0)</f>
        <v>Above Diabetes</v>
      </c>
      <c r="L1108" s="54">
        <v>24741</v>
      </c>
      <c r="M1108" s="59">
        <v>10214.64</v>
      </c>
      <c r="N1108" s="55" t="s">
        <v>12</v>
      </c>
      <c r="O1108" s="55" t="s">
        <v>11</v>
      </c>
      <c r="P1108" s="55" t="s">
        <v>42</v>
      </c>
      <c r="Q1108" s="55">
        <v>55</v>
      </c>
    </row>
    <row r="1109" spans="1:17" ht="16.5" thickBot="1" x14ac:dyDescent="0.3">
      <c r="A1109" s="58" t="s">
        <v>1263</v>
      </c>
      <c r="B1109" s="47" t="s">
        <v>4267</v>
      </c>
      <c r="C1109" s="47">
        <f>VLOOKUP(A1109,'Updated Medical examination'!A1108:J3443,2,FALSE)</f>
        <v>23.18</v>
      </c>
      <c r="D1109" s="47">
        <f>VLOOKUP(A1109,'Updated Medical examination'!A1108:J3443,4,0)</f>
        <v>6.96</v>
      </c>
      <c r="E1109" s="47" t="str">
        <f>VLOOKUP(A1109,'Updated Medical examination'!A1108:J3443,6,0)</f>
        <v>Yes</v>
      </c>
      <c r="F1109" s="47" t="str">
        <f>VLOOKUP(A1109,'Updated Medical examination'!A1108:J3443,7,0)</f>
        <v>No</v>
      </c>
      <c r="G1109" s="47" t="str">
        <f>VLOOKUP(A1109,'Updated Medical examination'!A1108:J3443,8,0)</f>
        <v>No</v>
      </c>
      <c r="H1109" s="47">
        <f>VLOOKUP(A1109,'Updated Medical examination'!A1108:J3443,9,0)</f>
        <v>2</v>
      </c>
      <c r="I1109" s="47" t="str">
        <f>VLOOKUP(A1109,'Updated Medical examination'!A1108:J3443,10,0)</f>
        <v>No</v>
      </c>
      <c r="J1109" s="47" t="str">
        <f>VLOOKUP(A1109,'Updated Medical examination'!A1108:J3443,3,0)</f>
        <v>Healthy Weight</v>
      </c>
      <c r="K1109" s="47" t="str">
        <f>VLOOKUP(A1109,'Updated Medical examination'!A1108:J3443,5,0)</f>
        <v>Above Diabetes</v>
      </c>
      <c r="L1109" s="54">
        <v>25926</v>
      </c>
      <c r="M1109" s="59">
        <v>10197.77</v>
      </c>
      <c r="N1109" s="55" t="s">
        <v>12</v>
      </c>
      <c r="O1109" s="55" t="s">
        <v>16</v>
      </c>
      <c r="P1109" s="55" t="s">
        <v>247</v>
      </c>
      <c r="Q1109" s="55">
        <v>52</v>
      </c>
    </row>
    <row r="1110" spans="1:17" ht="16.5" thickBot="1" x14ac:dyDescent="0.3">
      <c r="A1110" s="58" t="s">
        <v>1262</v>
      </c>
      <c r="B1110" s="47" t="s">
        <v>4269</v>
      </c>
      <c r="C1110" s="47">
        <f>VLOOKUP(A1110,'Updated Medical examination'!A1109:J3444,2,FALSE)</f>
        <v>33.020000000000003</v>
      </c>
      <c r="D1110" s="47">
        <f>VLOOKUP(A1110,'Updated Medical examination'!A1109:J3444,4,0)</f>
        <v>5.07</v>
      </c>
      <c r="E1110" s="47" t="str">
        <f>VLOOKUP(A1110,'Updated Medical examination'!A1109:J3444,6,0)</f>
        <v>Yes</v>
      </c>
      <c r="F1110" s="47" t="str">
        <f>VLOOKUP(A1110,'Updated Medical examination'!A1109:J3444,7,0)</f>
        <v>No</v>
      </c>
      <c r="G1110" s="47" t="str">
        <f>VLOOKUP(A1110,'Updated Medical examination'!A1109:J3444,8,0)</f>
        <v>No</v>
      </c>
      <c r="H1110" s="47">
        <f>VLOOKUP(A1110,'Updated Medical examination'!A1109:J3444,9,0)</f>
        <v>0</v>
      </c>
      <c r="I1110" s="47" t="str">
        <f>VLOOKUP(A1110,'Updated Medical examination'!A1109:J3444,10,0)</f>
        <v>No</v>
      </c>
      <c r="J1110" s="47" t="str">
        <f>VLOOKUP(A1110,'Updated Medical examination'!A1109:J3444,3,0)</f>
        <v>Obesity</v>
      </c>
      <c r="K1110" s="47" t="str">
        <f>VLOOKUP(A1110,'Updated Medical examination'!A1109:J3444,5,0)</f>
        <v>Normal</v>
      </c>
      <c r="L1110" s="54">
        <v>31336</v>
      </c>
      <c r="M1110" s="59">
        <v>10191.82</v>
      </c>
      <c r="N1110" s="55" t="s">
        <v>12</v>
      </c>
      <c r="O1110" s="55" t="s">
        <v>11</v>
      </c>
      <c r="P1110" s="55" t="s">
        <v>535</v>
      </c>
      <c r="Q1110" s="55">
        <v>37</v>
      </c>
    </row>
    <row r="1111" spans="1:17" ht="16.5" thickBot="1" x14ac:dyDescent="0.3">
      <c r="A1111" s="58" t="s">
        <v>1261</v>
      </c>
      <c r="B1111" s="47" t="s">
        <v>4271</v>
      </c>
      <c r="C1111" s="47">
        <f>VLOOKUP(A1111,'Updated Medical examination'!A1110:J3445,2,FALSE)</f>
        <v>27.29</v>
      </c>
      <c r="D1111" s="47">
        <f>VLOOKUP(A1111,'Updated Medical examination'!A1110:J3445,4,0)</f>
        <v>5.85</v>
      </c>
      <c r="E1111" s="47" t="str">
        <f>VLOOKUP(A1111,'Updated Medical examination'!A1110:J3445,6,0)</f>
        <v>No</v>
      </c>
      <c r="F1111" s="47" t="str">
        <f>VLOOKUP(A1111,'Updated Medical examination'!A1110:J3445,7,0)</f>
        <v>No</v>
      </c>
      <c r="G1111" s="47" t="str">
        <f>VLOOKUP(A1111,'Updated Medical examination'!A1110:J3445,8,0)</f>
        <v>No</v>
      </c>
      <c r="H1111" s="47">
        <f>VLOOKUP(A1111,'Updated Medical examination'!A1110:J3445,9,0)</f>
        <v>2</v>
      </c>
      <c r="I1111" s="47" t="str">
        <f>VLOOKUP(A1111,'Updated Medical examination'!A1110:J3445,10,0)</f>
        <v>No</v>
      </c>
      <c r="J1111" s="47" t="str">
        <f>VLOOKUP(A1111,'Updated Medical examination'!A1110:J3445,3,0)</f>
        <v>Over Weight</v>
      </c>
      <c r="K1111" s="47" t="str">
        <f>VLOOKUP(A1111,'Updated Medical examination'!A1110:J3445,5,0)</f>
        <v>Prediabetes</v>
      </c>
      <c r="L1111" s="54">
        <v>26490</v>
      </c>
      <c r="M1111" s="59">
        <v>10160.870000000001</v>
      </c>
      <c r="N1111" s="55" t="s">
        <v>12</v>
      </c>
      <c r="O1111" s="55" t="s">
        <v>12</v>
      </c>
      <c r="P1111" s="55" t="s">
        <v>200</v>
      </c>
      <c r="Q1111" s="55">
        <v>50</v>
      </c>
    </row>
    <row r="1112" spans="1:17" ht="16.5" thickBot="1" x14ac:dyDescent="0.3">
      <c r="A1112" s="58" t="s">
        <v>1260</v>
      </c>
      <c r="B1112" s="47" t="s">
        <v>2555</v>
      </c>
      <c r="C1112" s="47">
        <f>VLOOKUP(A1112,'Updated Medical examination'!A1111:J3446,2,FALSE)</f>
        <v>23.18</v>
      </c>
      <c r="D1112" s="47">
        <f>VLOOKUP(A1112,'Updated Medical examination'!A1111:J3446,4,0)</f>
        <v>10.56</v>
      </c>
      <c r="E1112" s="47" t="str">
        <f>VLOOKUP(A1112,'Updated Medical examination'!A1111:J3446,6,0)</f>
        <v>No</v>
      </c>
      <c r="F1112" s="47" t="str">
        <f>VLOOKUP(A1112,'Updated Medical examination'!A1111:J3446,7,0)</f>
        <v>No</v>
      </c>
      <c r="G1112" s="47" t="str">
        <f>VLOOKUP(A1112,'Updated Medical examination'!A1111:J3446,8,0)</f>
        <v>No</v>
      </c>
      <c r="H1112" s="47">
        <f>VLOOKUP(A1112,'Updated Medical examination'!A1111:J3446,9,0)</f>
        <v>2</v>
      </c>
      <c r="I1112" s="47" t="str">
        <f>VLOOKUP(A1112,'Updated Medical examination'!A1111:J3446,10,0)</f>
        <v>No</v>
      </c>
      <c r="J1112" s="47" t="str">
        <f>VLOOKUP(A1112,'Updated Medical examination'!A1111:J3446,3,0)</f>
        <v>Healthy Weight</v>
      </c>
      <c r="K1112" s="47" t="str">
        <f>VLOOKUP(A1112,'Updated Medical examination'!A1111:J3446,5,0)</f>
        <v>Above Diabetes</v>
      </c>
      <c r="L1112" s="54">
        <v>26950</v>
      </c>
      <c r="M1112" s="59">
        <v>10156.780000000001</v>
      </c>
      <c r="N1112" s="55" t="s">
        <v>12</v>
      </c>
      <c r="O1112" s="55" t="s">
        <v>11</v>
      </c>
      <c r="P1112" s="55" t="s">
        <v>23</v>
      </c>
      <c r="Q1112" s="55">
        <v>49</v>
      </c>
    </row>
    <row r="1113" spans="1:17" ht="16.5" thickBot="1" x14ac:dyDescent="0.3">
      <c r="A1113" s="58" t="s">
        <v>1259</v>
      </c>
      <c r="B1113" s="47" t="s">
        <v>4273</v>
      </c>
      <c r="C1113" s="47">
        <f>VLOOKUP(A1113,'Updated Medical examination'!A1112:J3447,2,FALSE)</f>
        <v>32.659999999999997</v>
      </c>
      <c r="D1113" s="47">
        <f>VLOOKUP(A1113,'Updated Medical examination'!A1112:J3447,4,0)</f>
        <v>8.92</v>
      </c>
      <c r="E1113" s="47" t="str">
        <f>VLOOKUP(A1113,'Updated Medical examination'!A1112:J3447,6,0)</f>
        <v>Yes</v>
      </c>
      <c r="F1113" s="47" t="str">
        <f>VLOOKUP(A1113,'Updated Medical examination'!A1112:J3447,7,0)</f>
        <v>No</v>
      </c>
      <c r="G1113" s="47" t="str">
        <f>VLOOKUP(A1113,'Updated Medical examination'!A1112:J3447,8,0)</f>
        <v>No</v>
      </c>
      <c r="H1113" s="47">
        <f>VLOOKUP(A1113,'Updated Medical examination'!A1112:J3447,9,0)</f>
        <v>0</v>
      </c>
      <c r="I1113" s="47" t="str">
        <f>VLOOKUP(A1113,'Updated Medical examination'!A1112:J3447,10,0)</f>
        <v>No</v>
      </c>
      <c r="J1113" s="47" t="str">
        <f>VLOOKUP(A1113,'Updated Medical examination'!A1112:J3447,3,0)</f>
        <v>Obesity</v>
      </c>
      <c r="K1113" s="47" t="str">
        <f>VLOOKUP(A1113,'Updated Medical examination'!A1112:J3447,5,0)</f>
        <v>Above Diabetes</v>
      </c>
      <c r="L1113" s="54">
        <v>29749</v>
      </c>
      <c r="M1113" s="59">
        <v>10146.129999999999</v>
      </c>
      <c r="N1113" s="55" t="s">
        <v>12</v>
      </c>
      <c r="O1113" s="55" t="s">
        <v>16</v>
      </c>
      <c r="P1113" s="55" t="s">
        <v>200</v>
      </c>
      <c r="Q1113" s="55">
        <v>41</v>
      </c>
    </row>
    <row r="1114" spans="1:17" ht="16.5" thickBot="1" x14ac:dyDescent="0.3">
      <c r="A1114" s="58" t="s">
        <v>1258</v>
      </c>
      <c r="B1114" s="47" t="s">
        <v>2585</v>
      </c>
      <c r="C1114" s="47">
        <f>VLOOKUP(A1114,'Updated Medical examination'!A1113:J3448,2,FALSE)</f>
        <v>30.78</v>
      </c>
      <c r="D1114" s="47">
        <f>VLOOKUP(A1114,'Updated Medical examination'!A1113:J3448,4,0)</f>
        <v>8.6300000000000008</v>
      </c>
      <c r="E1114" s="47" t="str">
        <f>VLOOKUP(A1114,'Updated Medical examination'!A1113:J3448,6,0)</f>
        <v>No</v>
      </c>
      <c r="F1114" s="47" t="str">
        <f>VLOOKUP(A1114,'Updated Medical examination'!A1113:J3448,7,0)</f>
        <v>No</v>
      </c>
      <c r="G1114" s="47" t="str">
        <f>VLOOKUP(A1114,'Updated Medical examination'!A1113:J3448,8,0)</f>
        <v>No</v>
      </c>
      <c r="H1114" s="47">
        <f>VLOOKUP(A1114,'Updated Medical examination'!A1113:J3448,9,0)</f>
        <v>0</v>
      </c>
      <c r="I1114" s="47" t="str">
        <f>VLOOKUP(A1114,'Updated Medical examination'!A1113:J3448,10,0)</f>
        <v>No</v>
      </c>
      <c r="J1114" s="47" t="str">
        <f>VLOOKUP(A1114,'Updated Medical examination'!A1113:J3448,3,0)</f>
        <v>Obesity</v>
      </c>
      <c r="K1114" s="47" t="str">
        <f>VLOOKUP(A1114,'Updated Medical examination'!A1113:J3448,5,0)</f>
        <v>Above Diabetes</v>
      </c>
      <c r="L1114" s="54">
        <v>27393</v>
      </c>
      <c r="M1114" s="59">
        <v>10141.14</v>
      </c>
      <c r="N1114" s="55" t="s">
        <v>12</v>
      </c>
      <c r="O1114" s="55" t="s">
        <v>16</v>
      </c>
      <c r="P1114" s="55" t="s">
        <v>168</v>
      </c>
      <c r="Q1114" s="55">
        <v>48</v>
      </c>
    </row>
    <row r="1115" spans="1:17" ht="16.5" thickBot="1" x14ac:dyDescent="0.3">
      <c r="A1115" s="58" t="s">
        <v>1257</v>
      </c>
      <c r="B1115" s="47" t="s">
        <v>4276</v>
      </c>
      <c r="C1115" s="47">
        <f>VLOOKUP(A1115,'Updated Medical examination'!A1114:J3449,2,FALSE)</f>
        <v>47.2</v>
      </c>
      <c r="D1115" s="47">
        <f>VLOOKUP(A1115,'Updated Medical examination'!A1114:J3449,4,0)</f>
        <v>6.29</v>
      </c>
      <c r="E1115" s="47" t="str">
        <f>VLOOKUP(A1115,'Updated Medical examination'!A1114:J3449,6,0)</f>
        <v>Yes</v>
      </c>
      <c r="F1115" s="47" t="str">
        <f>VLOOKUP(A1115,'Updated Medical examination'!A1114:J3449,7,0)</f>
        <v>No</v>
      </c>
      <c r="G1115" s="47" t="str">
        <f>VLOOKUP(A1115,'Updated Medical examination'!A1114:J3449,8,0)</f>
        <v>Yes</v>
      </c>
      <c r="H1115" s="47">
        <f>VLOOKUP(A1115,'Updated Medical examination'!A1114:J3449,9,0)</f>
        <v>1</v>
      </c>
      <c r="I1115" s="47" t="str">
        <f>VLOOKUP(A1115,'Updated Medical examination'!A1114:J3449,10,0)</f>
        <v>No</v>
      </c>
      <c r="J1115" s="47" t="str">
        <f>VLOOKUP(A1115,'Updated Medical examination'!A1114:J3449,3,0)</f>
        <v>Obesity</v>
      </c>
      <c r="K1115" s="47" t="str">
        <f>VLOOKUP(A1115,'Updated Medical examination'!A1114:J3449,5,0)</f>
        <v>Prediabetes</v>
      </c>
      <c r="L1115" s="54">
        <v>35678</v>
      </c>
      <c r="M1115" s="59">
        <v>10139.84</v>
      </c>
      <c r="N1115" s="55" t="s">
        <v>12</v>
      </c>
      <c r="O1115" s="55" t="s">
        <v>11</v>
      </c>
      <c r="P1115" s="55" t="s">
        <v>23</v>
      </c>
      <c r="Q1115" s="55">
        <v>25</v>
      </c>
    </row>
    <row r="1116" spans="1:17" ht="16.5" thickBot="1" x14ac:dyDescent="0.3">
      <c r="A1116" s="58" t="s">
        <v>1256</v>
      </c>
      <c r="B1116" s="47" t="s">
        <v>4278</v>
      </c>
      <c r="C1116" s="47">
        <f>VLOOKUP(A1116,'Updated Medical examination'!A1115:J3450,2,FALSE)</f>
        <v>31.6</v>
      </c>
      <c r="D1116" s="47">
        <f>VLOOKUP(A1116,'Updated Medical examination'!A1115:J3450,4,0)</f>
        <v>5.75</v>
      </c>
      <c r="E1116" s="47" t="str">
        <f>VLOOKUP(A1116,'Updated Medical examination'!A1115:J3450,6,0)</f>
        <v>No</v>
      </c>
      <c r="F1116" s="47" t="str">
        <f>VLOOKUP(A1116,'Updated Medical examination'!A1115:J3450,7,0)</f>
        <v>No</v>
      </c>
      <c r="G1116" s="47" t="str">
        <f>VLOOKUP(A1116,'Updated Medical examination'!A1115:J3450,8,0)</f>
        <v>No</v>
      </c>
      <c r="H1116" s="47">
        <f>VLOOKUP(A1116,'Updated Medical examination'!A1115:J3450,9,0)</f>
        <v>2</v>
      </c>
      <c r="I1116" s="47" t="str">
        <f>VLOOKUP(A1116,'Updated Medical examination'!A1115:J3450,10,0)</f>
        <v>No</v>
      </c>
      <c r="J1116" s="47" t="str">
        <f>VLOOKUP(A1116,'Updated Medical examination'!A1115:J3450,3,0)</f>
        <v>Obesity</v>
      </c>
      <c r="K1116" s="47" t="str">
        <f>VLOOKUP(A1116,'Updated Medical examination'!A1115:J3450,5,0)</f>
        <v>Prediabetes</v>
      </c>
      <c r="L1116" s="54">
        <v>26619</v>
      </c>
      <c r="M1116" s="59">
        <v>10118.42</v>
      </c>
      <c r="N1116" s="55" t="s">
        <v>12</v>
      </c>
      <c r="O1116" s="55" t="s">
        <v>12</v>
      </c>
      <c r="P1116" s="55" t="s">
        <v>42</v>
      </c>
      <c r="Q1116" s="55">
        <v>50</v>
      </c>
    </row>
    <row r="1117" spans="1:17" ht="16.5" thickBot="1" x14ac:dyDescent="0.3">
      <c r="A1117" s="58" t="s">
        <v>1255</v>
      </c>
      <c r="B1117" s="47" t="s">
        <v>4280</v>
      </c>
      <c r="C1117" s="47">
        <f>VLOOKUP(A1117,'Updated Medical examination'!A1116:J3451,2,FALSE)</f>
        <v>33.914999999999999</v>
      </c>
      <c r="D1117" s="47">
        <f>VLOOKUP(A1117,'Updated Medical examination'!A1116:J3451,4,0)</f>
        <v>6.66</v>
      </c>
      <c r="E1117" s="47" t="str">
        <f>VLOOKUP(A1117,'Updated Medical examination'!A1116:J3451,6,0)</f>
        <v>Yes</v>
      </c>
      <c r="F1117" s="47" t="str">
        <f>VLOOKUP(A1117,'Updated Medical examination'!A1116:J3451,7,0)</f>
        <v>No</v>
      </c>
      <c r="G1117" s="47" t="str">
        <f>VLOOKUP(A1117,'Updated Medical examination'!A1116:J3451,8,0)</f>
        <v>No</v>
      </c>
      <c r="H1117" s="47">
        <f>VLOOKUP(A1117,'Updated Medical examination'!A1116:J3451,9,0)</f>
        <v>1</v>
      </c>
      <c r="I1117" s="47" t="str">
        <f>VLOOKUP(A1117,'Updated Medical examination'!A1116:J3451,10,0)</f>
        <v>No</v>
      </c>
      <c r="J1117" s="47" t="str">
        <f>VLOOKUP(A1117,'Updated Medical examination'!A1116:J3451,3,0)</f>
        <v>Obesity</v>
      </c>
      <c r="K1117" s="47" t="str">
        <f>VLOOKUP(A1117,'Updated Medical examination'!A1116:J3451,5,0)</f>
        <v>Above Diabetes</v>
      </c>
      <c r="L1117" s="54">
        <v>27577</v>
      </c>
      <c r="M1117" s="59">
        <v>10115.01</v>
      </c>
      <c r="N1117" s="55" t="s">
        <v>12</v>
      </c>
      <c r="O1117" s="55" t="s">
        <v>12</v>
      </c>
      <c r="P1117" s="55" t="s">
        <v>23</v>
      </c>
      <c r="Q1117" s="55">
        <v>47</v>
      </c>
    </row>
    <row r="1118" spans="1:17" ht="16.5" thickBot="1" x14ac:dyDescent="0.3">
      <c r="A1118" s="58" t="s">
        <v>1254</v>
      </c>
      <c r="B1118" s="47" t="s">
        <v>4282</v>
      </c>
      <c r="C1118" s="47">
        <f>VLOOKUP(A1118,'Updated Medical examination'!A1117:J3452,2,FALSE)</f>
        <v>23.54</v>
      </c>
      <c r="D1118" s="47">
        <f>VLOOKUP(A1118,'Updated Medical examination'!A1117:J3452,4,0)</f>
        <v>5.0999999999999996</v>
      </c>
      <c r="E1118" s="47" t="str">
        <f>VLOOKUP(A1118,'Updated Medical examination'!A1117:J3452,6,0)</f>
        <v>No</v>
      </c>
      <c r="F1118" s="47" t="str">
        <f>VLOOKUP(A1118,'Updated Medical examination'!A1117:J3452,7,0)</f>
        <v>No</v>
      </c>
      <c r="G1118" s="47" t="str">
        <f>VLOOKUP(A1118,'Updated Medical examination'!A1117:J3452,8,0)</f>
        <v>No</v>
      </c>
      <c r="H1118" s="47">
        <f>VLOOKUP(A1118,'Updated Medical examination'!A1117:J3452,9,0)</f>
        <v>2</v>
      </c>
      <c r="I1118" s="47" t="str">
        <f>VLOOKUP(A1118,'Updated Medical examination'!A1117:J3452,10,0)</f>
        <v>No</v>
      </c>
      <c r="J1118" s="47" t="str">
        <f>VLOOKUP(A1118,'Updated Medical examination'!A1117:J3452,3,0)</f>
        <v>Healthy Weight</v>
      </c>
      <c r="K1118" s="47" t="str">
        <f>VLOOKUP(A1118,'Updated Medical examination'!A1117:J3452,5,0)</f>
        <v>Normal</v>
      </c>
      <c r="L1118" s="54">
        <v>26519</v>
      </c>
      <c r="M1118" s="59">
        <v>10107.219999999999</v>
      </c>
      <c r="N1118" s="55" t="s">
        <v>12</v>
      </c>
      <c r="O1118" s="55" t="s">
        <v>16</v>
      </c>
      <c r="P1118" s="55" t="s">
        <v>13</v>
      </c>
      <c r="Q1118" s="55">
        <v>50</v>
      </c>
    </row>
    <row r="1119" spans="1:17" ht="16.5" thickBot="1" x14ac:dyDescent="0.3">
      <c r="A1119" s="58" t="s">
        <v>1253</v>
      </c>
      <c r="B1119" s="47" t="s">
        <v>2835</v>
      </c>
      <c r="C1119" s="47">
        <f>VLOOKUP(A1119,'Updated Medical examination'!A1118:J3453,2,FALSE)</f>
        <v>27.074999999999999</v>
      </c>
      <c r="D1119" s="47">
        <f>VLOOKUP(A1119,'Updated Medical examination'!A1118:J3453,4,0)</f>
        <v>4.41</v>
      </c>
      <c r="E1119" s="47" t="str">
        <f>VLOOKUP(A1119,'Updated Medical examination'!A1118:J3453,6,0)</f>
        <v>No</v>
      </c>
      <c r="F1119" s="47" t="str">
        <f>VLOOKUP(A1119,'Updated Medical examination'!A1118:J3453,7,0)</f>
        <v>No</v>
      </c>
      <c r="G1119" s="47" t="str">
        <f>VLOOKUP(A1119,'Updated Medical examination'!A1118:J3453,8,0)</f>
        <v>No</v>
      </c>
      <c r="H1119" s="47">
        <f>VLOOKUP(A1119,'Updated Medical examination'!A1118:J3453,9,0)</f>
        <v>2</v>
      </c>
      <c r="I1119" s="47" t="str">
        <f>VLOOKUP(A1119,'Updated Medical examination'!A1118:J3453,10,0)</f>
        <v>No</v>
      </c>
      <c r="J1119" s="47" t="str">
        <f>VLOOKUP(A1119,'Updated Medical examination'!A1118:J3453,3,0)</f>
        <v>Over Weight</v>
      </c>
      <c r="K1119" s="47" t="str">
        <f>VLOOKUP(A1119,'Updated Medical examination'!A1118:J3453,5,0)</f>
        <v>Normal</v>
      </c>
      <c r="L1119" s="54">
        <v>26591</v>
      </c>
      <c r="M1119" s="59">
        <v>10106.129999999999</v>
      </c>
      <c r="N1119" s="55" t="s">
        <v>12</v>
      </c>
      <c r="O1119" s="55" t="s">
        <v>16</v>
      </c>
      <c r="P1119" s="55" t="s">
        <v>247</v>
      </c>
      <c r="Q1119" s="55">
        <v>50</v>
      </c>
    </row>
    <row r="1120" spans="1:17" ht="16.5" thickBot="1" x14ac:dyDescent="0.3">
      <c r="A1120" s="58" t="s">
        <v>1252</v>
      </c>
      <c r="B1120" s="47" t="s">
        <v>4285</v>
      </c>
      <c r="C1120" s="47">
        <f>VLOOKUP(A1120,'Updated Medical examination'!A1119:J3454,2,FALSE)</f>
        <v>25.8</v>
      </c>
      <c r="D1120" s="47">
        <f>VLOOKUP(A1120,'Updated Medical examination'!A1119:J3454,4,0)</f>
        <v>5.52</v>
      </c>
      <c r="E1120" s="47" t="str">
        <f>VLOOKUP(A1120,'Updated Medical examination'!A1119:J3454,6,0)</f>
        <v>Yes</v>
      </c>
      <c r="F1120" s="47" t="str">
        <f>VLOOKUP(A1120,'Updated Medical examination'!A1119:J3454,7,0)</f>
        <v>No</v>
      </c>
      <c r="G1120" s="47" t="str">
        <f>VLOOKUP(A1120,'Updated Medical examination'!A1119:J3454,8,0)</f>
        <v>No</v>
      </c>
      <c r="H1120" s="47">
        <f>VLOOKUP(A1120,'Updated Medical examination'!A1119:J3454,9,0)</f>
        <v>0</v>
      </c>
      <c r="I1120" s="47" t="str">
        <f>VLOOKUP(A1120,'Updated Medical examination'!A1119:J3454,10,0)</f>
        <v>No</v>
      </c>
      <c r="J1120" s="47" t="str">
        <f>VLOOKUP(A1120,'Updated Medical examination'!A1119:J3454,3,0)</f>
        <v>Over Weight</v>
      </c>
      <c r="K1120" s="47" t="str">
        <f>VLOOKUP(A1120,'Updated Medical examination'!A1119:J3454,5,0)</f>
        <v>Normal</v>
      </c>
      <c r="L1120" s="54">
        <v>28113</v>
      </c>
      <c r="M1120" s="59">
        <v>10096.969999999999</v>
      </c>
      <c r="N1120" s="55" t="s">
        <v>12</v>
      </c>
      <c r="O1120" s="55" t="s">
        <v>11</v>
      </c>
      <c r="P1120" s="55" t="s">
        <v>42</v>
      </c>
      <c r="Q1120" s="55">
        <v>46</v>
      </c>
    </row>
    <row r="1121" spans="1:17" ht="16.5" thickBot="1" x14ac:dyDescent="0.3">
      <c r="A1121" s="58" t="s">
        <v>1251</v>
      </c>
      <c r="B1121" s="47" t="s">
        <v>4287</v>
      </c>
      <c r="C1121" s="47">
        <f>VLOOKUP(A1121,'Updated Medical examination'!A1120:J3455,2,FALSE)</f>
        <v>36.1</v>
      </c>
      <c r="D1121" s="47">
        <f>VLOOKUP(A1121,'Updated Medical examination'!A1120:J3455,4,0)</f>
        <v>4.62</v>
      </c>
      <c r="E1121" s="47" t="str">
        <f>VLOOKUP(A1121,'Updated Medical examination'!A1120:J3455,6,0)</f>
        <v>Yes</v>
      </c>
      <c r="F1121" s="47" t="str">
        <f>VLOOKUP(A1121,'Updated Medical examination'!A1120:J3455,7,0)</f>
        <v>No</v>
      </c>
      <c r="G1121" s="47" t="str">
        <f>VLOOKUP(A1121,'Updated Medical examination'!A1120:J3455,8,0)</f>
        <v>Yes</v>
      </c>
      <c r="H1121" s="47">
        <f>VLOOKUP(A1121,'Updated Medical examination'!A1120:J3455,9,0)</f>
        <v>1</v>
      </c>
      <c r="I1121" s="47" t="str">
        <f>VLOOKUP(A1121,'Updated Medical examination'!A1120:J3455,10,0)</f>
        <v>No</v>
      </c>
      <c r="J1121" s="47" t="str">
        <f>VLOOKUP(A1121,'Updated Medical examination'!A1120:J3455,3,0)</f>
        <v>Obesity</v>
      </c>
      <c r="K1121" s="47" t="str">
        <f>VLOOKUP(A1121,'Updated Medical examination'!A1120:J3455,5,0)</f>
        <v>Normal</v>
      </c>
      <c r="L1121" s="54">
        <v>25387</v>
      </c>
      <c r="M1121" s="59">
        <v>10085.85</v>
      </c>
      <c r="N1121" s="55" t="s">
        <v>12</v>
      </c>
      <c r="O1121" s="55" t="s">
        <v>12</v>
      </c>
      <c r="P1121" s="55" t="s">
        <v>42</v>
      </c>
      <c r="Q1121" s="55">
        <v>53</v>
      </c>
    </row>
    <row r="1122" spans="1:17" ht="16.5" thickBot="1" x14ac:dyDescent="0.3">
      <c r="A1122" s="58" t="s">
        <v>1250</v>
      </c>
      <c r="B1122" s="47" t="s">
        <v>4289</v>
      </c>
      <c r="C1122" s="47">
        <f>VLOOKUP(A1122,'Updated Medical examination'!A1121:J3456,2,FALSE)</f>
        <v>30.495000000000001</v>
      </c>
      <c r="D1122" s="47">
        <f>VLOOKUP(A1122,'Updated Medical examination'!A1121:J3456,4,0)</f>
        <v>5.74</v>
      </c>
      <c r="E1122" s="47" t="str">
        <f>VLOOKUP(A1122,'Updated Medical examination'!A1121:J3456,6,0)</f>
        <v>Yes</v>
      </c>
      <c r="F1122" s="47" t="str">
        <f>VLOOKUP(A1122,'Updated Medical examination'!A1121:J3456,7,0)</f>
        <v>No</v>
      </c>
      <c r="G1122" s="47" t="str">
        <f>VLOOKUP(A1122,'Updated Medical examination'!A1121:J3456,8,0)</f>
        <v>Yes</v>
      </c>
      <c r="H1122" s="47">
        <f>VLOOKUP(A1122,'Updated Medical examination'!A1121:J3456,9,0)</f>
        <v>1</v>
      </c>
      <c r="I1122" s="47" t="str">
        <f>VLOOKUP(A1122,'Updated Medical examination'!A1121:J3456,10,0)</f>
        <v>No</v>
      </c>
      <c r="J1122" s="47" t="str">
        <f>VLOOKUP(A1122,'Updated Medical examination'!A1121:J3456,3,0)</f>
        <v>Obesity</v>
      </c>
      <c r="K1122" s="47" t="str">
        <f>VLOOKUP(A1122,'Updated Medical examination'!A1121:J3456,5,0)</f>
        <v>Prediabetes</v>
      </c>
      <c r="L1122" s="54">
        <v>25503</v>
      </c>
      <c r="M1122" s="59">
        <v>10072.06</v>
      </c>
      <c r="N1122" s="55" t="s">
        <v>12</v>
      </c>
      <c r="O1122" s="55" t="s">
        <v>16</v>
      </c>
      <c r="P1122" s="55" t="s">
        <v>356</v>
      </c>
      <c r="Q1122" s="55">
        <v>53</v>
      </c>
    </row>
    <row r="1123" spans="1:17" ht="16.5" thickBot="1" x14ac:dyDescent="0.3">
      <c r="A1123" s="58" t="s">
        <v>1249</v>
      </c>
      <c r="B1123" s="47" t="s">
        <v>3846</v>
      </c>
      <c r="C1123" s="47">
        <f>VLOOKUP(A1123,'Updated Medical examination'!A1122:J3457,2,FALSE)</f>
        <v>21.4</v>
      </c>
      <c r="D1123" s="47">
        <f>VLOOKUP(A1123,'Updated Medical examination'!A1122:J3457,4,0)</f>
        <v>6.3</v>
      </c>
      <c r="E1123" s="47" t="str">
        <f>VLOOKUP(A1123,'Updated Medical examination'!A1122:J3457,6,0)</f>
        <v>Yes</v>
      </c>
      <c r="F1123" s="47" t="str">
        <f>VLOOKUP(A1123,'Updated Medical examination'!A1122:J3457,7,0)</f>
        <v>No</v>
      </c>
      <c r="G1123" s="47" t="str">
        <f>VLOOKUP(A1123,'Updated Medical examination'!A1122:J3457,8,0)</f>
        <v>Yes</v>
      </c>
      <c r="H1123" s="47">
        <f>VLOOKUP(A1123,'Updated Medical examination'!A1122:J3457,9,0)</f>
        <v>1</v>
      </c>
      <c r="I1123" s="47" t="str">
        <f>VLOOKUP(A1123,'Updated Medical examination'!A1122:J3457,10,0)</f>
        <v>No</v>
      </c>
      <c r="J1123" s="47" t="str">
        <f>VLOOKUP(A1123,'Updated Medical examination'!A1122:J3457,3,0)</f>
        <v>Healthy Weight</v>
      </c>
      <c r="K1123" s="47" t="str">
        <f>VLOOKUP(A1123,'Updated Medical examination'!A1122:J3457,5,0)</f>
        <v>Prediabetes</v>
      </c>
      <c r="L1123" s="54">
        <v>25437</v>
      </c>
      <c r="M1123" s="59">
        <v>10065.41</v>
      </c>
      <c r="N1123" s="55" t="s">
        <v>12</v>
      </c>
      <c r="O1123" s="55" t="s">
        <v>11</v>
      </c>
      <c r="P1123" s="55" t="s">
        <v>42</v>
      </c>
      <c r="Q1123" s="55">
        <v>53</v>
      </c>
    </row>
    <row r="1124" spans="1:17" ht="16.5" thickBot="1" x14ac:dyDescent="0.3">
      <c r="A1124" s="58" t="s">
        <v>1248</v>
      </c>
      <c r="B1124" s="47" t="s">
        <v>4292</v>
      </c>
      <c r="C1124" s="47">
        <f>VLOOKUP(A1124,'Updated Medical examination'!A1123:J3458,2,FALSE)</f>
        <v>32.299999999999997</v>
      </c>
      <c r="D1124" s="47">
        <f>VLOOKUP(A1124,'Updated Medical examination'!A1123:J3458,4,0)</f>
        <v>10.27</v>
      </c>
      <c r="E1124" s="47" t="str">
        <f>VLOOKUP(A1124,'Updated Medical examination'!A1123:J3458,6,0)</f>
        <v>No</v>
      </c>
      <c r="F1124" s="47" t="str">
        <f>VLOOKUP(A1124,'Updated Medical examination'!A1123:J3458,7,0)</f>
        <v>No</v>
      </c>
      <c r="G1124" s="47" t="str">
        <f>VLOOKUP(A1124,'Updated Medical examination'!A1123:J3458,8,0)</f>
        <v>No</v>
      </c>
      <c r="H1124" s="47">
        <f>VLOOKUP(A1124,'Updated Medical examination'!A1123:J3458,9,0)</f>
        <v>0</v>
      </c>
      <c r="I1124" s="47" t="str">
        <f>VLOOKUP(A1124,'Updated Medical examination'!A1123:J3458,10,0)</f>
        <v>No</v>
      </c>
      <c r="J1124" s="47" t="str">
        <f>VLOOKUP(A1124,'Updated Medical examination'!A1123:J3458,3,0)</f>
        <v>Obesity</v>
      </c>
      <c r="K1124" s="47" t="str">
        <f>VLOOKUP(A1124,'Updated Medical examination'!A1123:J3458,5,0)</f>
        <v>Above Diabetes</v>
      </c>
      <c r="L1124" s="54">
        <v>27271</v>
      </c>
      <c r="M1124" s="59">
        <v>10043.25</v>
      </c>
      <c r="N1124" s="55" t="s">
        <v>12</v>
      </c>
      <c r="O1124" s="55" t="s">
        <v>11</v>
      </c>
      <c r="P1124" s="55" t="s">
        <v>247</v>
      </c>
      <c r="Q1124" s="55">
        <v>48</v>
      </c>
    </row>
    <row r="1125" spans="1:17" ht="16.5" thickBot="1" x14ac:dyDescent="0.3">
      <c r="A1125" s="58" t="s">
        <v>1247</v>
      </c>
      <c r="B1125" s="47" t="s">
        <v>3144</v>
      </c>
      <c r="C1125" s="47">
        <f>VLOOKUP(A1125,'Updated Medical examination'!A1124:J3459,2,FALSE)</f>
        <v>29.78</v>
      </c>
      <c r="D1125" s="47">
        <f>VLOOKUP(A1125,'Updated Medical examination'!A1124:J3459,4,0)</f>
        <v>5.85</v>
      </c>
      <c r="E1125" s="47" t="str">
        <f>VLOOKUP(A1125,'Updated Medical examination'!A1124:J3459,6,0)</f>
        <v>No</v>
      </c>
      <c r="F1125" s="47" t="str">
        <f>VLOOKUP(A1125,'Updated Medical examination'!A1124:J3459,7,0)</f>
        <v>No</v>
      </c>
      <c r="G1125" s="47" t="str">
        <f>VLOOKUP(A1125,'Updated Medical examination'!A1124:J3459,8,0)</f>
        <v>Yes</v>
      </c>
      <c r="H1125" s="47">
        <f>VLOOKUP(A1125,'Updated Medical examination'!A1124:J3459,9,0)</f>
        <v>1</v>
      </c>
      <c r="I1125" s="47" t="str">
        <f>VLOOKUP(A1125,'Updated Medical examination'!A1124:J3459,10,0)</f>
        <v>No</v>
      </c>
      <c r="J1125" s="47" t="str">
        <f>VLOOKUP(A1125,'Updated Medical examination'!A1124:J3459,3,0)</f>
        <v>Over Weight</v>
      </c>
      <c r="K1125" s="47" t="str">
        <f>VLOOKUP(A1125,'Updated Medical examination'!A1124:J3459,5,0)</f>
        <v>Prediabetes</v>
      </c>
      <c r="L1125" s="54">
        <v>29217</v>
      </c>
      <c r="M1125" s="59">
        <v>10027.15</v>
      </c>
      <c r="N1125" s="55" t="s">
        <v>12</v>
      </c>
      <c r="O1125" s="55" t="s">
        <v>16</v>
      </c>
      <c r="P1125" s="55" t="s">
        <v>300</v>
      </c>
      <c r="Q1125" s="55">
        <v>43</v>
      </c>
    </row>
    <row r="1126" spans="1:17" ht="16.5" thickBot="1" x14ac:dyDescent="0.3">
      <c r="A1126" s="58" t="s">
        <v>1246</v>
      </c>
      <c r="B1126" s="47" t="s">
        <v>4295</v>
      </c>
      <c r="C1126" s="47">
        <f>VLOOKUP(A1126,'Updated Medical examination'!A1125:J3460,2,FALSE)</f>
        <v>34.76</v>
      </c>
      <c r="D1126" s="47">
        <f>VLOOKUP(A1126,'Updated Medical examination'!A1125:J3460,4,0)</f>
        <v>5.92</v>
      </c>
      <c r="E1126" s="47" t="str">
        <f>VLOOKUP(A1126,'Updated Medical examination'!A1125:J3460,6,0)</f>
        <v>Yes</v>
      </c>
      <c r="F1126" s="47" t="str">
        <f>VLOOKUP(A1126,'Updated Medical examination'!A1125:J3460,7,0)</f>
        <v>No</v>
      </c>
      <c r="G1126" s="47" t="str">
        <f>VLOOKUP(A1126,'Updated Medical examination'!A1125:J3460,8,0)</f>
        <v>No</v>
      </c>
      <c r="H1126" s="47">
        <f>VLOOKUP(A1126,'Updated Medical examination'!A1125:J3460,9,0)</f>
        <v>1</v>
      </c>
      <c r="I1126" s="47" t="str">
        <f>VLOOKUP(A1126,'Updated Medical examination'!A1125:J3460,10,0)</f>
        <v>No</v>
      </c>
      <c r="J1126" s="47" t="str">
        <f>VLOOKUP(A1126,'Updated Medical examination'!A1125:J3460,3,0)</f>
        <v>Obesity</v>
      </c>
      <c r="K1126" s="47" t="str">
        <f>VLOOKUP(A1126,'Updated Medical examination'!A1125:J3460,5,0)</f>
        <v>Prediabetes</v>
      </c>
      <c r="L1126" s="54">
        <v>32327</v>
      </c>
      <c r="M1126" s="59">
        <v>10011.44</v>
      </c>
      <c r="N1126" s="55" t="s">
        <v>12</v>
      </c>
      <c r="O1126" s="55" t="s">
        <v>12</v>
      </c>
      <c r="P1126" s="55" t="s">
        <v>535</v>
      </c>
      <c r="Q1126" s="55">
        <v>34</v>
      </c>
    </row>
    <row r="1127" spans="1:17" ht="16.5" thickBot="1" x14ac:dyDescent="0.3">
      <c r="A1127" s="58" t="s">
        <v>1245</v>
      </c>
      <c r="B1127" s="47" t="s">
        <v>4297</v>
      </c>
      <c r="C1127" s="47">
        <f>VLOOKUP(A1127,'Updated Medical examination'!A1126:J3461,2,FALSE)</f>
        <v>18.335000000000001</v>
      </c>
      <c r="D1127" s="47">
        <f>VLOOKUP(A1127,'Updated Medical examination'!A1126:J3461,4,0)</f>
        <v>10.01</v>
      </c>
      <c r="E1127" s="47" t="str">
        <f>VLOOKUP(A1127,'Updated Medical examination'!A1126:J3461,6,0)</f>
        <v>Yes</v>
      </c>
      <c r="F1127" s="47" t="str">
        <f>VLOOKUP(A1127,'Updated Medical examination'!A1126:J3461,7,0)</f>
        <v>No</v>
      </c>
      <c r="G1127" s="47" t="str">
        <f>VLOOKUP(A1127,'Updated Medical examination'!A1126:J3461,8,0)</f>
        <v>No</v>
      </c>
      <c r="H1127" s="47">
        <f>VLOOKUP(A1127,'Updated Medical examination'!A1126:J3461,9,0)</f>
        <v>2</v>
      </c>
      <c r="I1127" s="47" t="str">
        <f>VLOOKUP(A1127,'Updated Medical examination'!A1126:J3461,10,0)</f>
        <v>No</v>
      </c>
      <c r="J1127" s="47" t="str">
        <f>VLOOKUP(A1127,'Updated Medical examination'!A1126:J3461,3,0)</f>
        <v>Under Weight</v>
      </c>
      <c r="K1127" s="47" t="str">
        <f>VLOOKUP(A1127,'Updated Medical examination'!A1126:J3461,5,0)</f>
        <v>Above Diabetes</v>
      </c>
      <c r="L1127" s="54">
        <v>25791</v>
      </c>
      <c r="M1127" s="59">
        <v>9991.0400000000009</v>
      </c>
      <c r="N1127" s="55" t="s">
        <v>11</v>
      </c>
      <c r="O1127" s="55" t="s">
        <v>12</v>
      </c>
      <c r="P1127" s="55" t="s">
        <v>23</v>
      </c>
      <c r="Q1127" s="55">
        <v>52</v>
      </c>
    </row>
    <row r="1128" spans="1:17" ht="16.5" thickBot="1" x14ac:dyDescent="0.3">
      <c r="A1128" s="58" t="s">
        <v>1244</v>
      </c>
      <c r="B1128" s="47" t="s">
        <v>3156</v>
      </c>
      <c r="C1128" s="47">
        <f>VLOOKUP(A1128,'Updated Medical examination'!A1127:J3462,2,FALSE)</f>
        <v>32.299999999999997</v>
      </c>
      <c r="D1128" s="47">
        <f>VLOOKUP(A1128,'Updated Medical examination'!A1127:J3462,4,0)</f>
        <v>9.59</v>
      </c>
      <c r="E1128" s="47" t="str">
        <f>VLOOKUP(A1128,'Updated Medical examination'!A1127:J3462,6,0)</f>
        <v>No</v>
      </c>
      <c r="F1128" s="47" t="str">
        <f>VLOOKUP(A1128,'Updated Medical examination'!A1127:J3462,7,0)</f>
        <v>No</v>
      </c>
      <c r="G1128" s="47" t="str">
        <f>VLOOKUP(A1128,'Updated Medical examination'!A1127:J3462,8,0)</f>
        <v>No</v>
      </c>
      <c r="H1128" s="47">
        <f>VLOOKUP(A1128,'Updated Medical examination'!A1127:J3462,9,0)</f>
        <v>0</v>
      </c>
      <c r="I1128" s="47" t="str">
        <f>VLOOKUP(A1128,'Updated Medical examination'!A1127:J3462,10,0)</f>
        <v>No</v>
      </c>
      <c r="J1128" s="47" t="str">
        <f>VLOOKUP(A1128,'Updated Medical examination'!A1127:J3462,3,0)</f>
        <v>Obesity</v>
      </c>
      <c r="K1128" s="47" t="str">
        <f>VLOOKUP(A1128,'Updated Medical examination'!A1127:J3462,5,0)</f>
        <v>Above Diabetes</v>
      </c>
      <c r="L1128" s="54">
        <v>26212</v>
      </c>
      <c r="M1128" s="59">
        <v>9964.06</v>
      </c>
      <c r="N1128" s="55" t="s">
        <v>11</v>
      </c>
      <c r="O1128" s="55" t="s">
        <v>11</v>
      </c>
      <c r="P1128" s="55" t="s">
        <v>166</v>
      </c>
      <c r="Q1128" s="55">
        <v>51</v>
      </c>
    </row>
    <row r="1129" spans="1:17" ht="16.5" thickBot="1" x14ac:dyDescent="0.3">
      <c r="A1129" s="58" t="s">
        <v>1243</v>
      </c>
      <c r="B1129" s="47" t="s">
        <v>2496</v>
      </c>
      <c r="C1129" s="47">
        <f>VLOOKUP(A1129,'Updated Medical examination'!A1128:J3463,2,FALSE)</f>
        <v>27.74</v>
      </c>
      <c r="D1129" s="47">
        <f>VLOOKUP(A1129,'Updated Medical examination'!A1128:J3463,4,0)</f>
        <v>10.37</v>
      </c>
      <c r="E1129" s="47" t="str">
        <f>VLOOKUP(A1129,'Updated Medical examination'!A1128:J3463,6,0)</f>
        <v>No</v>
      </c>
      <c r="F1129" s="47" t="str">
        <f>VLOOKUP(A1129,'Updated Medical examination'!A1128:J3463,7,0)</f>
        <v>No</v>
      </c>
      <c r="G1129" s="47" t="str">
        <f>VLOOKUP(A1129,'Updated Medical examination'!A1128:J3463,8,0)</f>
        <v>No</v>
      </c>
      <c r="H1129" s="47">
        <f>VLOOKUP(A1129,'Updated Medical examination'!A1128:J3463,9,0)</f>
        <v>0</v>
      </c>
      <c r="I1129" s="47" t="str">
        <f>VLOOKUP(A1129,'Updated Medical examination'!A1128:J3463,10,0)</f>
        <v>No</v>
      </c>
      <c r="J1129" s="47" t="str">
        <f>VLOOKUP(A1129,'Updated Medical examination'!A1128:J3463,3,0)</f>
        <v>Over Weight</v>
      </c>
      <c r="K1129" s="47" t="str">
        <f>VLOOKUP(A1129,'Updated Medical examination'!A1128:J3463,5,0)</f>
        <v>Above Diabetes</v>
      </c>
      <c r="L1129" s="54">
        <v>26293</v>
      </c>
      <c r="M1129" s="59">
        <v>9957.7199999999993</v>
      </c>
      <c r="N1129" s="55" t="s">
        <v>11</v>
      </c>
      <c r="O1129" s="55" t="s">
        <v>12</v>
      </c>
      <c r="P1129" s="55" t="s">
        <v>170</v>
      </c>
      <c r="Q1129" s="55">
        <v>51</v>
      </c>
    </row>
    <row r="1130" spans="1:17" ht="16.5" thickBot="1" x14ac:dyDescent="0.3">
      <c r="A1130" s="58" t="s">
        <v>1242</v>
      </c>
      <c r="B1130" s="47" t="s">
        <v>4301</v>
      </c>
      <c r="C1130" s="47">
        <f>VLOOKUP(A1130,'Updated Medical examination'!A1129:J3464,2,FALSE)</f>
        <v>24</v>
      </c>
      <c r="D1130" s="47">
        <f>VLOOKUP(A1130,'Updated Medical examination'!A1129:J3464,4,0)</f>
        <v>4.01</v>
      </c>
      <c r="E1130" s="47" t="str">
        <f>VLOOKUP(A1130,'Updated Medical examination'!A1129:J3464,6,0)</f>
        <v>Yes</v>
      </c>
      <c r="F1130" s="47" t="str">
        <f>VLOOKUP(A1130,'Updated Medical examination'!A1129:J3464,7,0)</f>
        <v>No</v>
      </c>
      <c r="G1130" s="47" t="str">
        <f>VLOOKUP(A1130,'Updated Medical examination'!A1129:J3464,8,0)</f>
        <v>No</v>
      </c>
      <c r="H1130" s="47">
        <f>VLOOKUP(A1130,'Updated Medical examination'!A1129:J3464,9,0)</f>
        <v>1</v>
      </c>
      <c r="I1130" s="47" t="str">
        <f>VLOOKUP(A1130,'Updated Medical examination'!A1129:J3464,10,0)</f>
        <v>No</v>
      </c>
      <c r="J1130" s="47" t="str">
        <f>VLOOKUP(A1130,'Updated Medical examination'!A1129:J3464,3,0)</f>
        <v>Healthy Weight</v>
      </c>
      <c r="K1130" s="47" t="str">
        <f>VLOOKUP(A1130,'Updated Medical examination'!A1129:J3464,5,0)</f>
        <v>Normal</v>
      </c>
      <c r="L1130" s="54">
        <v>23631</v>
      </c>
      <c r="M1130" s="59">
        <v>9933.44</v>
      </c>
      <c r="N1130" s="55" t="s">
        <v>12</v>
      </c>
      <c r="O1130" s="55" t="s">
        <v>12</v>
      </c>
      <c r="P1130" s="55" t="s">
        <v>13</v>
      </c>
      <c r="Q1130" s="55">
        <v>58</v>
      </c>
    </row>
    <row r="1131" spans="1:17" ht="16.5" thickBot="1" x14ac:dyDescent="0.3">
      <c r="A1131" s="58" t="s">
        <v>1241</v>
      </c>
      <c r="B1131" s="47" t="s">
        <v>3347</v>
      </c>
      <c r="C1131" s="47">
        <f>VLOOKUP(A1131,'Updated Medical examination'!A1130:J3465,2,FALSE)</f>
        <v>31.78</v>
      </c>
      <c r="D1131" s="47">
        <f>VLOOKUP(A1131,'Updated Medical examination'!A1130:J3465,4,0)</f>
        <v>4.24</v>
      </c>
      <c r="E1131" s="47" t="str">
        <f>VLOOKUP(A1131,'Updated Medical examination'!A1130:J3465,6,0)</f>
        <v>Yes</v>
      </c>
      <c r="F1131" s="47" t="str">
        <f>VLOOKUP(A1131,'Updated Medical examination'!A1130:J3465,7,0)</f>
        <v>No</v>
      </c>
      <c r="G1131" s="47" t="str">
        <f>VLOOKUP(A1131,'Updated Medical examination'!A1130:J3465,8,0)</f>
        <v>Yes</v>
      </c>
      <c r="H1131" s="47">
        <f>VLOOKUP(A1131,'Updated Medical examination'!A1130:J3465,9,0)</f>
        <v>1</v>
      </c>
      <c r="I1131" s="47" t="str">
        <f>VLOOKUP(A1131,'Updated Medical examination'!A1130:J3465,10,0)</f>
        <v>No</v>
      </c>
      <c r="J1131" s="47" t="str">
        <f>VLOOKUP(A1131,'Updated Medical examination'!A1130:J3465,3,0)</f>
        <v>Obesity</v>
      </c>
      <c r="K1131" s="47" t="str">
        <f>VLOOKUP(A1131,'Updated Medical examination'!A1130:J3465,5,0)</f>
        <v>Normal</v>
      </c>
      <c r="L1131" s="54">
        <v>30653</v>
      </c>
      <c r="M1131" s="59">
        <v>9931.9599999999991</v>
      </c>
      <c r="N1131" s="55" t="s">
        <v>11</v>
      </c>
      <c r="O1131" s="55" t="s">
        <v>11</v>
      </c>
      <c r="P1131" s="55" t="s">
        <v>23</v>
      </c>
      <c r="Q1131" s="55">
        <v>39</v>
      </c>
    </row>
    <row r="1132" spans="1:17" ht="16.5" thickBot="1" x14ac:dyDescent="0.3">
      <c r="A1132" s="58" t="s">
        <v>1240</v>
      </c>
      <c r="B1132" s="47" t="s">
        <v>4304</v>
      </c>
      <c r="C1132" s="47">
        <f>VLOOKUP(A1132,'Updated Medical examination'!A1131:J3466,2,FALSE)</f>
        <v>32.25</v>
      </c>
      <c r="D1132" s="47">
        <f>VLOOKUP(A1132,'Updated Medical examination'!A1131:J3466,4,0)</f>
        <v>5.36</v>
      </c>
      <c r="E1132" s="47" t="str">
        <f>VLOOKUP(A1132,'Updated Medical examination'!A1131:J3466,6,0)</f>
        <v>Yes</v>
      </c>
      <c r="F1132" s="47" t="str">
        <f>VLOOKUP(A1132,'Updated Medical examination'!A1131:J3466,7,0)</f>
        <v>No</v>
      </c>
      <c r="G1132" s="47" t="str">
        <f>VLOOKUP(A1132,'Updated Medical examination'!A1131:J3466,8,0)</f>
        <v>No</v>
      </c>
      <c r="H1132" s="47">
        <f>VLOOKUP(A1132,'Updated Medical examination'!A1131:J3466,9,0)</f>
        <v>0</v>
      </c>
      <c r="I1132" s="47" t="str">
        <f>VLOOKUP(A1132,'Updated Medical examination'!A1131:J3466,10,0)</f>
        <v>No</v>
      </c>
      <c r="J1132" s="47" t="str">
        <f>VLOOKUP(A1132,'Updated Medical examination'!A1131:J3466,3,0)</f>
        <v>Obesity</v>
      </c>
      <c r="K1132" s="47" t="str">
        <f>VLOOKUP(A1132,'Updated Medical examination'!A1131:J3466,5,0)</f>
        <v>Normal</v>
      </c>
      <c r="L1132" s="54">
        <v>31278</v>
      </c>
      <c r="M1132" s="59">
        <v>9930.64</v>
      </c>
      <c r="N1132" s="55" t="s">
        <v>11</v>
      </c>
      <c r="O1132" s="55" t="s">
        <v>12</v>
      </c>
      <c r="P1132" s="55" t="s">
        <v>200</v>
      </c>
      <c r="Q1132" s="55">
        <v>37</v>
      </c>
    </row>
    <row r="1133" spans="1:17" ht="16.5" thickBot="1" x14ac:dyDescent="0.3">
      <c r="A1133" s="58" t="s">
        <v>1239</v>
      </c>
      <c r="B1133" s="47" t="s">
        <v>4306</v>
      </c>
      <c r="C1133" s="47">
        <f>VLOOKUP(A1133,'Updated Medical examination'!A1132:J3467,2,FALSE)</f>
        <v>30.114999999999998</v>
      </c>
      <c r="D1133" s="47">
        <f>VLOOKUP(A1133,'Updated Medical examination'!A1132:J3467,4,0)</f>
        <v>4.99</v>
      </c>
      <c r="E1133" s="47" t="str">
        <f>VLOOKUP(A1133,'Updated Medical examination'!A1132:J3467,6,0)</f>
        <v>No</v>
      </c>
      <c r="F1133" s="47" t="str">
        <f>VLOOKUP(A1133,'Updated Medical examination'!A1132:J3467,7,0)</f>
        <v>No</v>
      </c>
      <c r="G1133" s="47" t="str">
        <f>VLOOKUP(A1133,'Updated Medical examination'!A1132:J3467,8,0)</f>
        <v>No</v>
      </c>
      <c r="H1133" s="47">
        <f>VLOOKUP(A1133,'Updated Medical examination'!A1132:J3467,9,0)</f>
        <v>2</v>
      </c>
      <c r="I1133" s="47" t="str">
        <f>VLOOKUP(A1133,'Updated Medical examination'!A1132:J3467,10,0)</f>
        <v>No</v>
      </c>
      <c r="J1133" s="47" t="str">
        <f>VLOOKUP(A1133,'Updated Medical examination'!A1132:J3467,3,0)</f>
        <v>Obesity</v>
      </c>
      <c r="K1133" s="47" t="str">
        <f>VLOOKUP(A1133,'Updated Medical examination'!A1132:J3467,5,0)</f>
        <v>Normal</v>
      </c>
      <c r="L1133" s="54">
        <v>26556</v>
      </c>
      <c r="M1133" s="59">
        <v>9910.36</v>
      </c>
      <c r="N1133" s="55" t="s">
        <v>11</v>
      </c>
      <c r="O1133" s="55" t="s">
        <v>12</v>
      </c>
      <c r="P1133" s="55" t="s">
        <v>23</v>
      </c>
      <c r="Q1133" s="55">
        <v>50</v>
      </c>
    </row>
    <row r="1134" spans="1:17" ht="16.5" thickBot="1" x14ac:dyDescent="0.3">
      <c r="A1134" s="58" t="s">
        <v>1238</v>
      </c>
      <c r="B1134" s="47" t="s">
        <v>4308</v>
      </c>
      <c r="C1134" s="47">
        <f>VLOOKUP(A1134,'Updated Medical examination'!A1133:J3468,2,FALSE)</f>
        <v>22.41</v>
      </c>
      <c r="D1134" s="47">
        <f>VLOOKUP(A1134,'Updated Medical examination'!A1133:J3468,4,0)</f>
        <v>8.68</v>
      </c>
      <c r="E1134" s="47" t="str">
        <f>VLOOKUP(A1134,'Updated Medical examination'!A1133:J3468,6,0)</f>
        <v>No</v>
      </c>
      <c r="F1134" s="47" t="str">
        <f>VLOOKUP(A1134,'Updated Medical examination'!A1133:J3468,7,0)</f>
        <v>No</v>
      </c>
      <c r="G1134" s="47" t="str">
        <f>VLOOKUP(A1134,'Updated Medical examination'!A1133:J3468,8,0)</f>
        <v>No</v>
      </c>
      <c r="H1134" s="47">
        <f>VLOOKUP(A1134,'Updated Medical examination'!A1133:J3468,9,0)</f>
        <v>0</v>
      </c>
      <c r="I1134" s="47" t="str">
        <f>VLOOKUP(A1134,'Updated Medical examination'!A1133:J3468,10,0)</f>
        <v>No</v>
      </c>
      <c r="J1134" s="47" t="str">
        <f>VLOOKUP(A1134,'Updated Medical examination'!A1133:J3468,3,0)</f>
        <v>Healthy Weight</v>
      </c>
      <c r="K1134" s="47" t="str">
        <f>VLOOKUP(A1134,'Updated Medical examination'!A1133:J3468,5,0)</f>
        <v>Above Diabetes</v>
      </c>
      <c r="L1134" s="54">
        <v>22875</v>
      </c>
      <c r="M1134" s="59">
        <v>9907.83</v>
      </c>
      <c r="N1134" s="55" t="s">
        <v>12</v>
      </c>
      <c r="O1134" s="55" t="s">
        <v>11</v>
      </c>
      <c r="P1134" s="55" t="s">
        <v>13</v>
      </c>
      <c r="Q1134" s="55">
        <v>60</v>
      </c>
    </row>
    <row r="1135" spans="1:17" ht="16.5" thickBot="1" x14ac:dyDescent="0.3">
      <c r="A1135" s="58" t="s">
        <v>1237</v>
      </c>
      <c r="B1135" s="47" t="s">
        <v>2765</v>
      </c>
      <c r="C1135" s="47">
        <f>VLOOKUP(A1135,'Updated Medical examination'!A1134:J3469,2,FALSE)</f>
        <v>45.72</v>
      </c>
      <c r="D1135" s="47">
        <f>VLOOKUP(A1135,'Updated Medical examination'!A1134:J3469,4,0)</f>
        <v>4.2300000000000004</v>
      </c>
      <c r="E1135" s="47" t="str">
        <f>VLOOKUP(A1135,'Updated Medical examination'!A1134:J3469,6,0)</f>
        <v>Yes</v>
      </c>
      <c r="F1135" s="47" t="str">
        <f>VLOOKUP(A1135,'Updated Medical examination'!A1134:J3469,7,0)</f>
        <v>No</v>
      </c>
      <c r="G1135" s="47" t="str">
        <f>VLOOKUP(A1135,'Updated Medical examination'!A1134:J3469,8,0)</f>
        <v>No</v>
      </c>
      <c r="H1135" s="47">
        <f>VLOOKUP(A1135,'Updated Medical examination'!A1134:J3469,9,0)</f>
        <v>0</v>
      </c>
      <c r="I1135" s="47" t="str">
        <f>VLOOKUP(A1135,'Updated Medical examination'!A1134:J3469,10,0)</f>
        <v>No</v>
      </c>
      <c r="J1135" s="47" t="str">
        <f>VLOOKUP(A1135,'Updated Medical examination'!A1134:J3469,3,0)</f>
        <v>Obesity</v>
      </c>
      <c r="K1135" s="47" t="str">
        <f>VLOOKUP(A1135,'Updated Medical examination'!A1134:J3469,5,0)</f>
        <v>Normal</v>
      </c>
      <c r="L1135" s="54">
        <v>35254</v>
      </c>
      <c r="M1135" s="59">
        <v>9894.69</v>
      </c>
      <c r="N1135" s="55" t="s">
        <v>11</v>
      </c>
      <c r="O1135" s="55" t="s">
        <v>12</v>
      </c>
      <c r="P1135" s="55" t="s">
        <v>23</v>
      </c>
      <c r="Q1135" s="55">
        <v>26</v>
      </c>
    </row>
    <row r="1136" spans="1:17" ht="16.5" thickBot="1" x14ac:dyDescent="0.3">
      <c r="A1136" s="58" t="s">
        <v>1236</v>
      </c>
      <c r="B1136" s="47" t="s">
        <v>2526</v>
      </c>
      <c r="C1136" s="47">
        <f>VLOOKUP(A1136,'Updated Medical examination'!A1135:J3470,2,FALSE)</f>
        <v>25</v>
      </c>
      <c r="D1136" s="47">
        <f>VLOOKUP(A1136,'Updated Medical examination'!A1135:J3470,4,0)</f>
        <v>5.32</v>
      </c>
      <c r="E1136" s="47" t="str">
        <f>VLOOKUP(A1136,'Updated Medical examination'!A1135:J3470,6,0)</f>
        <v>Yes</v>
      </c>
      <c r="F1136" s="47" t="str">
        <f>VLOOKUP(A1136,'Updated Medical examination'!A1135:J3470,7,0)</f>
        <v>No</v>
      </c>
      <c r="G1136" s="47" t="str">
        <f>VLOOKUP(A1136,'Updated Medical examination'!A1135:J3470,8,0)</f>
        <v>No</v>
      </c>
      <c r="H1136" s="47">
        <f>VLOOKUP(A1136,'Updated Medical examination'!A1135:J3470,9,0)</f>
        <v>2</v>
      </c>
      <c r="I1136" s="47" t="str">
        <f>VLOOKUP(A1136,'Updated Medical examination'!A1135:J3470,10,0)</f>
        <v>No</v>
      </c>
      <c r="J1136" s="47" t="str">
        <f>VLOOKUP(A1136,'Updated Medical examination'!A1135:J3470,3,0)</f>
        <v>Over Weight</v>
      </c>
      <c r="K1136" s="47" t="str">
        <f>VLOOKUP(A1136,'Updated Medical examination'!A1135:J3470,5,0)</f>
        <v>Normal</v>
      </c>
      <c r="L1136" s="54">
        <v>24416</v>
      </c>
      <c r="M1136" s="59">
        <v>9890.23</v>
      </c>
      <c r="N1136" s="55" t="s">
        <v>12</v>
      </c>
      <c r="O1136" s="55" t="s">
        <v>12</v>
      </c>
      <c r="P1136" s="55" t="s">
        <v>13</v>
      </c>
      <c r="Q1136" s="55">
        <v>56</v>
      </c>
    </row>
    <row r="1137" spans="1:17" ht="16.5" thickBot="1" x14ac:dyDescent="0.3">
      <c r="A1137" s="58" t="s">
        <v>1235</v>
      </c>
      <c r="B1137" s="47" t="s">
        <v>4312</v>
      </c>
      <c r="C1137" s="47">
        <f>VLOOKUP(A1137,'Updated Medical examination'!A1136:J3471,2,FALSE)</f>
        <v>39.5</v>
      </c>
      <c r="D1137" s="47">
        <f>VLOOKUP(A1137,'Updated Medical examination'!A1136:J3471,4,0)</f>
        <v>6.66</v>
      </c>
      <c r="E1137" s="47" t="str">
        <f>VLOOKUP(A1137,'Updated Medical examination'!A1136:J3471,6,0)</f>
        <v>No</v>
      </c>
      <c r="F1137" s="47" t="str">
        <f>VLOOKUP(A1137,'Updated Medical examination'!A1136:J3471,7,0)</f>
        <v>No</v>
      </c>
      <c r="G1137" s="47" t="str">
        <f>VLOOKUP(A1137,'Updated Medical examination'!A1136:J3471,8,0)</f>
        <v>No</v>
      </c>
      <c r="H1137" s="47">
        <f>VLOOKUP(A1137,'Updated Medical examination'!A1136:J3471,9,0)</f>
        <v>0</v>
      </c>
      <c r="I1137" s="47" t="str">
        <f>VLOOKUP(A1137,'Updated Medical examination'!A1136:J3471,10,0)</f>
        <v>No</v>
      </c>
      <c r="J1137" s="47" t="str">
        <f>VLOOKUP(A1137,'Updated Medical examination'!A1136:J3471,3,0)</f>
        <v>Obesity</v>
      </c>
      <c r="K1137" s="47" t="str">
        <f>VLOOKUP(A1137,'Updated Medical examination'!A1136:J3471,5,0)</f>
        <v>Above Diabetes</v>
      </c>
      <c r="L1137" s="54">
        <v>26245</v>
      </c>
      <c r="M1137" s="59">
        <v>9880.07</v>
      </c>
      <c r="N1137" s="55" t="s">
        <v>11</v>
      </c>
      <c r="O1137" s="55" t="s">
        <v>12</v>
      </c>
      <c r="P1137" s="55" t="s">
        <v>42</v>
      </c>
      <c r="Q1137" s="55">
        <v>51</v>
      </c>
    </row>
    <row r="1138" spans="1:17" ht="16.5" thickBot="1" x14ac:dyDescent="0.3">
      <c r="A1138" s="58" t="s">
        <v>1234</v>
      </c>
      <c r="B1138" s="47" t="s">
        <v>4314</v>
      </c>
      <c r="C1138" s="47">
        <f>VLOOKUP(A1138,'Updated Medical examination'!A1137:J3472,2,FALSE)</f>
        <v>37.729999999999997</v>
      </c>
      <c r="D1138" s="47">
        <f>VLOOKUP(A1138,'Updated Medical examination'!A1137:J3472,4,0)</f>
        <v>7.4</v>
      </c>
      <c r="E1138" s="47" t="str">
        <f>VLOOKUP(A1138,'Updated Medical examination'!A1137:J3472,6,0)</f>
        <v>No</v>
      </c>
      <c r="F1138" s="47" t="str">
        <f>VLOOKUP(A1138,'Updated Medical examination'!A1137:J3472,7,0)</f>
        <v>No</v>
      </c>
      <c r="G1138" s="47" t="str">
        <f>VLOOKUP(A1138,'Updated Medical examination'!A1137:J3472,8,0)</f>
        <v>No</v>
      </c>
      <c r="H1138" s="47">
        <f>VLOOKUP(A1138,'Updated Medical examination'!A1137:J3472,9,0)</f>
        <v>0</v>
      </c>
      <c r="I1138" s="47" t="str">
        <f>VLOOKUP(A1138,'Updated Medical examination'!A1137:J3472,10,0)</f>
        <v>No</v>
      </c>
      <c r="J1138" s="47" t="str">
        <f>VLOOKUP(A1138,'Updated Medical examination'!A1137:J3472,3,0)</f>
        <v>Obesity</v>
      </c>
      <c r="K1138" s="47" t="str">
        <f>VLOOKUP(A1138,'Updated Medical examination'!A1137:J3472,5,0)</f>
        <v>Above Diabetes</v>
      </c>
      <c r="L1138" s="54">
        <v>26209</v>
      </c>
      <c r="M1138" s="59">
        <v>9877.61</v>
      </c>
      <c r="N1138" s="55" t="s">
        <v>11</v>
      </c>
      <c r="O1138" s="55" t="s">
        <v>16</v>
      </c>
      <c r="P1138" s="55" t="s">
        <v>13</v>
      </c>
      <c r="Q1138" s="55">
        <v>51</v>
      </c>
    </row>
    <row r="1139" spans="1:17" ht="16.5" thickBot="1" x14ac:dyDescent="0.3">
      <c r="A1139" s="58" t="s">
        <v>1233</v>
      </c>
      <c r="B1139" s="47" t="s">
        <v>4316</v>
      </c>
      <c r="C1139" s="47">
        <f>VLOOKUP(A1139,'Updated Medical examination'!A1138:J3473,2,FALSE)</f>
        <v>40.659999999999997</v>
      </c>
      <c r="D1139" s="47">
        <f>VLOOKUP(A1139,'Updated Medical examination'!A1138:J3473,4,0)</f>
        <v>10.08</v>
      </c>
      <c r="E1139" s="47" t="str">
        <f>VLOOKUP(A1139,'Updated Medical examination'!A1138:J3473,6,0)</f>
        <v>No</v>
      </c>
      <c r="F1139" s="47" t="str">
        <f>VLOOKUP(A1139,'Updated Medical examination'!A1138:J3473,7,0)</f>
        <v>No</v>
      </c>
      <c r="G1139" s="47" t="str">
        <f>VLOOKUP(A1139,'Updated Medical examination'!A1138:J3473,8,0)</f>
        <v>No</v>
      </c>
      <c r="H1139" s="47">
        <f>VLOOKUP(A1139,'Updated Medical examination'!A1138:J3473,9,0)</f>
        <v>0</v>
      </c>
      <c r="I1139" s="47" t="str">
        <f>VLOOKUP(A1139,'Updated Medical examination'!A1138:J3473,10,0)</f>
        <v>No</v>
      </c>
      <c r="J1139" s="47" t="str">
        <f>VLOOKUP(A1139,'Updated Medical examination'!A1138:J3473,3,0)</f>
        <v>Obesity</v>
      </c>
      <c r="K1139" s="47" t="str">
        <f>VLOOKUP(A1139,'Updated Medical examination'!A1138:J3473,5,0)</f>
        <v>Above Diabetes</v>
      </c>
      <c r="L1139" s="54">
        <v>26117</v>
      </c>
      <c r="M1139" s="59">
        <v>9875.68</v>
      </c>
      <c r="N1139" s="55" t="s">
        <v>11</v>
      </c>
      <c r="O1139" s="55" t="s">
        <v>12</v>
      </c>
      <c r="P1139" s="55" t="s">
        <v>247</v>
      </c>
      <c r="Q1139" s="55">
        <v>51</v>
      </c>
    </row>
    <row r="1140" spans="1:17" ht="16.5" thickBot="1" x14ac:dyDescent="0.3">
      <c r="A1140" s="58" t="s">
        <v>1232</v>
      </c>
      <c r="B1140" s="47" t="s">
        <v>4318</v>
      </c>
      <c r="C1140" s="47">
        <f>VLOOKUP(A1140,'Updated Medical examination'!A1139:J3474,2,FALSE)</f>
        <v>34.200000000000003</v>
      </c>
      <c r="D1140" s="47">
        <f>VLOOKUP(A1140,'Updated Medical examination'!A1139:J3474,4,0)</f>
        <v>8.58</v>
      </c>
      <c r="E1140" s="47" t="str">
        <f>VLOOKUP(A1140,'Updated Medical examination'!A1139:J3474,6,0)</f>
        <v>No</v>
      </c>
      <c r="F1140" s="47" t="str">
        <f>VLOOKUP(A1140,'Updated Medical examination'!A1139:J3474,7,0)</f>
        <v>No</v>
      </c>
      <c r="G1140" s="47" t="str">
        <f>VLOOKUP(A1140,'Updated Medical examination'!A1139:J3474,8,0)</f>
        <v>No</v>
      </c>
      <c r="H1140" s="47">
        <f>VLOOKUP(A1140,'Updated Medical examination'!A1139:J3474,9,0)</f>
        <v>0</v>
      </c>
      <c r="I1140" s="47" t="str">
        <f>VLOOKUP(A1140,'Updated Medical examination'!A1139:J3474,10,0)</f>
        <v>No</v>
      </c>
      <c r="J1140" s="47" t="str">
        <f>VLOOKUP(A1140,'Updated Medical examination'!A1139:J3474,3,0)</f>
        <v>Obesity</v>
      </c>
      <c r="K1140" s="47" t="str">
        <f>VLOOKUP(A1140,'Updated Medical examination'!A1139:J3474,5,0)</f>
        <v>Above Diabetes</v>
      </c>
      <c r="L1140" s="54">
        <v>26289</v>
      </c>
      <c r="M1140" s="59">
        <v>9872.7000000000007</v>
      </c>
      <c r="N1140" s="55" t="s">
        <v>11</v>
      </c>
      <c r="O1140" s="55" t="s">
        <v>11</v>
      </c>
      <c r="P1140" s="55" t="s">
        <v>42</v>
      </c>
      <c r="Q1140" s="55">
        <v>51</v>
      </c>
    </row>
    <row r="1141" spans="1:17" ht="16.5" thickBot="1" x14ac:dyDescent="0.3">
      <c r="A1141" s="58" t="s">
        <v>1231</v>
      </c>
      <c r="B1141" s="47" t="s">
        <v>2496</v>
      </c>
      <c r="C1141" s="47">
        <f>VLOOKUP(A1141,'Updated Medical examination'!A1140:J3475,2,FALSE)</f>
        <v>46.51</v>
      </c>
      <c r="D1141" s="47">
        <f>VLOOKUP(A1141,'Updated Medical examination'!A1140:J3475,4,0)</f>
        <v>5.84</v>
      </c>
      <c r="E1141" s="47" t="str">
        <f>VLOOKUP(A1141,'Updated Medical examination'!A1140:J3475,6,0)</f>
        <v>No</v>
      </c>
      <c r="F1141" s="47" t="str">
        <f>VLOOKUP(A1141,'Updated Medical examination'!A1140:J3475,7,0)</f>
        <v>No</v>
      </c>
      <c r="G1141" s="47" t="str">
        <f>VLOOKUP(A1141,'Updated Medical examination'!A1140:J3475,8,0)</f>
        <v>No</v>
      </c>
      <c r="H1141" s="47">
        <f>VLOOKUP(A1141,'Updated Medical examination'!A1140:J3475,9,0)</f>
        <v>1</v>
      </c>
      <c r="I1141" s="47" t="str">
        <f>VLOOKUP(A1141,'Updated Medical examination'!A1140:J3475,10,0)</f>
        <v>No</v>
      </c>
      <c r="J1141" s="47" t="str">
        <f>VLOOKUP(A1141,'Updated Medical examination'!A1140:J3475,3,0)</f>
        <v>Obesity</v>
      </c>
      <c r="K1141" s="47" t="str">
        <f>VLOOKUP(A1141,'Updated Medical examination'!A1140:J3475,5,0)</f>
        <v>Prediabetes</v>
      </c>
      <c r="L1141" s="54">
        <v>35982</v>
      </c>
      <c r="M1141" s="59">
        <v>9870.59</v>
      </c>
      <c r="N1141" s="55" t="s">
        <v>11</v>
      </c>
      <c r="O1141" s="55" t="s">
        <v>11</v>
      </c>
      <c r="P1141" s="55" t="s">
        <v>249</v>
      </c>
      <c r="Q1141" s="55">
        <v>24</v>
      </c>
    </row>
    <row r="1142" spans="1:17" ht="16.5" thickBot="1" x14ac:dyDescent="0.3">
      <c r="A1142" s="58" t="s">
        <v>1230</v>
      </c>
      <c r="B1142" s="47" t="s">
        <v>2528</v>
      </c>
      <c r="C1142" s="47">
        <f>VLOOKUP(A1142,'Updated Medical examination'!A1141:J3476,2,FALSE)</f>
        <v>28.88</v>
      </c>
      <c r="D1142" s="47">
        <f>VLOOKUP(A1142,'Updated Medical examination'!A1141:J3476,4,0)</f>
        <v>4.8600000000000003</v>
      </c>
      <c r="E1142" s="47" t="str">
        <f>VLOOKUP(A1142,'Updated Medical examination'!A1141:J3476,6,0)</f>
        <v>Yes</v>
      </c>
      <c r="F1142" s="47" t="str">
        <f>VLOOKUP(A1142,'Updated Medical examination'!A1141:J3476,7,0)</f>
        <v>No</v>
      </c>
      <c r="G1142" s="47" t="str">
        <f>VLOOKUP(A1142,'Updated Medical examination'!A1141:J3476,8,0)</f>
        <v>Yes</v>
      </c>
      <c r="H1142" s="47">
        <f>VLOOKUP(A1142,'Updated Medical examination'!A1141:J3476,9,0)</f>
        <v>1</v>
      </c>
      <c r="I1142" s="47" t="str">
        <f>VLOOKUP(A1142,'Updated Medical examination'!A1141:J3476,10,0)</f>
        <v>No</v>
      </c>
      <c r="J1142" s="47" t="str">
        <f>VLOOKUP(A1142,'Updated Medical examination'!A1141:J3476,3,0)</f>
        <v>Over Weight</v>
      </c>
      <c r="K1142" s="47" t="str">
        <f>VLOOKUP(A1142,'Updated Medical examination'!A1141:J3476,5,0)</f>
        <v>Normal</v>
      </c>
      <c r="L1142" s="54">
        <v>25428</v>
      </c>
      <c r="M1142" s="59">
        <v>9869.81</v>
      </c>
      <c r="N1142" s="55" t="s">
        <v>12</v>
      </c>
      <c r="O1142" s="55" t="s">
        <v>12</v>
      </c>
      <c r="P1142" s="55" t="s">
        <v>23</v>
      </c>
      <c r="Q1142" s="55">
        <v>53</v>
      </c>
    </row>
    <row r="1143" spans="1:17" ht="16.5" thickBot="1" x14ac:dyDescent="0.3">
      <c r="A1143" s="58" t="s">
        <v>1229</v>
      </c>
      <c r="B1143" s="47" t="s">
        <v>2763</v>
      </c>
      <c r="C1143" s="47">
        <f>VLOOKUP(A1143,'Updated Medical examination'!A1142:J3477,2,FALSE)</f>
        <v>33.914999999999999</v>
      </c>
      <c r="D1143" s="47">
        <f>VLOOKUP(A1143,'Updated Medical examination'!A1142:J3477,4,0)</f>
        <v>11.52</v>
      </c>
      <c r="E1143" s="47" t="str">
        <f>VLOOKUP(A1143,'Updated Medical examination'!A1142:J3477,6,0)</f>
        <v>No</v>
      </c>
      <c r="F1143" s="47" t="str">
        <f>VLOOKUP(A1143,'Updated Medical examination'!A1142:J3477,7,0)</f>
        <v>No</v>
      </c>
      <c r="G1143" s="47" t="str">
        <f>VLOOKUP(A1143,'Updated Medical examination'!A1142:J3477,8,0)</f>
        <v>No</v>
      </c>
      <c r="H1143" s="47">
        <f>VLOOKUP(A1143,'Updated Medical examination'!A1142:J3477,9,0)</f>
        <v>0</v>
      </c>
      <c r="I1143" s="47" t="str">
        <f>VLOOKUP(A1143,'Updated Medical examination'!A1142:J3477,10,0)</f>
        <v>No</v>
      </c>
      <c r="J1143" s="47" t="str">
        <f>VLOOKUP(A1143,'Updated Medical examination'!A1142:J3477,3,0)</f>
        <v>Obesity</v>
      </c>
      <c r="K1143" s="47" t="str">
        <f>VLOOKUP(A1143,'Updated Medical examination'!A1142:J3477,5,0)</f>
        <v>Above Diabetes</v>
      </c>
      <c r="L1143" s="54">
        <v>26246</v>
      </c>
      <c r="M1143" s="59">
        <v>9866.2999999999993</v>
      </c>
      <c r="N1143" s="55" t="s">
        <v>11</v>
      </c>
      <c r="O1143" s="55" t="s">
        <v>12</v>
      </c>
      <c r="P1143" s="55" t="s">
        <v>247</v>
      </c>
      <c r="Q1143" s="55">
        <v>51</v>
      </c>
    </row>
    <row r="1144" spans="1:17" ht="16.5" thickBot="1" x14ac:dyDescent="0.3">
      <c r="A1144" s="58" t="s">
        <v>1228</v>
      </c>
      <c r="B1144" s="47" t="s">
        <v>3846</v>
      </c>
      <c r="C1144" s="47">
        <f>VLOOKUP(A1144,'Updated Medical examination'!A1143:J3478,2,FALSE)</f>
        <v>24.32</v>
      </c>
      <c r="D1144" s="47">
        <f>VLOOKUP(A1144,'Updated Medical examination'!A1143:J3478,4,0)</f>
        <v>6.15</v>
      </c>
      <c r="E1144" s="47" t="str">
        <f>VLOOKUP(A1144,'Updated Medical examination'!A1143:J3478,6,0)</f>
        <v>Yes</v>
      </c>
      <c r="F1144" s="47" t="str">
        <f>VLOOKUP(A1144,'Updated Medical examination'!A1143:J3478,7,0)</f>
        <v>No</v>
      </c>
      <c r="G1144" s="47" t="str">
        <f>VLOOKUP(A1144,'Updated Medical examination'!A1143:J3478,8,0)</f>
        <v>Yes</v>
      </c>
      <c r="H1144" s="47">
        <f>VLOOKUP(A1144,'Updated Medical examination'!A1143:J3478,9,0)</f>
        <v>1</v>
      </c>
      <c r="I1144" s="47" t="str">
        <f>VLOOKUP(A1144,'Updated Medical examination'!A1143:J3478,10,0)</f>
        <v>No</v>
      </c>
      <c r="J1144" s="47" t="str">
        <f>VLOOKUP(A1144,'Updated Medical examination'!A1143:J3478,3,0)</f>
        <v>Healthy Weight</v>
      </c>
      <c r="K1144" s="47" t="str">
        <f>VLOOKUP(A1144,'Updated Medical examination'!A1143:J3478,5,0)</f>
        <v>Prediabetes</v>
      </c>
      <c r="L1144" s="54">
        <v>25496</v>
      </c>
      <c r="M1144" s="59">
        <v>9863.4699999999993</v>
      </c>
      <c r="N1144" s="55" t="s">
        <v>12</v>
      </c>
      <c r="O1144" s="55" t="s">
        <v>12</v>
      </c>
      <c r="P1144" s="55" t="s">
        <v>23</v>
      </c>
      <c r="Q1144" s="55">
        <v>53</v>
      </c>
    </row>
    <row r="1145" spans="1:17" ht="16.5" thickBot="1" x14ac:dyDescent="0.3">
      <c r="A1145" s="58" t="s">
        <v>1227</v>
      </c>
      <c r="B1145" s="47" t="s">
        <v>4323</v>
      </c>
      <c r="C1145" s="47">
        <f>VLOOKUP(A1145,'Updated Medical examination'!A1144:J3479,2,FALSE)</f>
        <v>25.8</v>
      </c>
      <c r="D1145" s="47">
        <f>VLOOKUP(A1145,'Updated Medical examination'!A1144:J3479,4,0)</f>
        <v>9.94</v>
      </c>
      <c r="E1145" s="47" t="str">
        <f>VLOOKUP(A1145,'Updated Medical examination'!A1144:J3479,6,0)</f>
        <v>No</v>
      </c>
      <c r="F1145" s="47" t="str">
        <f>VLOOKUP(A1145,'Updated Medical examination'!A1144:J3479,7,0)</f>
        <v>No</v>
      </c>
      <c r="G1145" s="47" t="str">
        <f>VLOOKUP(A1145,'Updated Medical examination'!A1144:J3479,8,0)</f>
        <v>No</v>
      </c>
      <c r="H1145" s="47">
        <f>VLOOKUP(A1145,'Updated Medical examination'!A1144:J3479,9,0)</f>
        <v>0</v>
      </c>
      <c r="I1145" s="47" t="str">
        <f>VLOOKUP(A1145,'Updated Medical examination'!A1144:J3479,10,0)</f>
        <v>No</v>
      </c>
      <c r="J1145" s="47" t="str">
        <f>VLOOKUP(A1145,'Updated Medical examination'!A1144:J3479,3,0)</f>
        <v>Over Weight</v>
      </c>
      <c r="K1145" s="47" t="str">
        <f>VLOOKUP(A1145,'Updated Medical examination'!A1144:J3479,5,0)</f>
        <v>Above Diabetes</v>
      </c>
      <c r="L1145" s="54">
        <v>26131</v>
      </c>
      <c r="M1145" s="59">
        <v>9861.0300000000007</v>
      </c>
      <c r="N1145" s="55" t="s">
        <v>11</v>
      </c>
      <c r="O1145" s="55" t="s">
        <v>11</v>
      </c>
      <c r="P1145" s="55" t="s">
        <v>42</v>
      </c>
      <c r="Q1145" s="55">
        <v>51</v>
      </c>
    </row>
    <row r="1146" spans="1:17" ht="16.5" thickBot="1" x14ac:dyDescent="0.3">
      <c r="A1146" s="58" t="s">
        <v>1226</v>
      </c>
      <c r="B1146" s="47" t="s">
        <v>2445</v>
      </c>
      <c r="C1146" s="47">
        <f>VLOOKUP(A1146,'Updated Medical examination'!A1145:J3480,2,FALSE)</f>
        <v>21.56</v>
      </c>
      <c r="D1146" s="47">
        <f>VLOOKUP(A1146,'Updated Medical examination'!A1145:J3480,4,0)</f>
        <v>10.56</v>
      </c>
      <c r="E1146" s="47" t="str">
        <f>VLOOKUP(A1146,'Updated Medical examination'!A1145:J3480,6,0)</f>
        <v>No</v>
      </c>
      <c r="F1146" s="47" t="str">
        <f>VLOOKUP(A1146,'Updated Medical examination'!A1145:J3480,7,0)</f>
        <v>No</v>
      </c>
      <c r="G1146" s="47" t="str">
        <f>VLOOKUP(A1146,'Updated Medical examination'!A1145:J3480,8,0)</f>
        <v>No</v>
      </c>
      <c r="H1146" s="47">
        <f>VLOOKUP(A1146,'Updated Medical examination'!A1145:J3480,9,0)</f>
        <v>0</v>
      </c>
      <c r="I1146" s="47" t="str">
        <f>VLOOKUP(A1146,'Updated Medical examination'!A1145:J3480,10,0)</f>
        <v>No</v>
      </c>
      <c r="J1146" s="47" t="str">
        <f>VLOOKUP(A1146,'Updated Medical examination'!A1145:J3480,3,0)</f>
        <v>Healthy Weight</v>
      </c>
      <c r="K1146" s="47" t="str">
        <f>VLOOKUP(A1146,'Updated Medical examination'!A1145:J3480,5,0)</f>
        <v>Above Diabetes</v>
      </c>
      <c r="L1146" s="54">
        <v>26229</v>
      </c>
      <c r="M1146" s="59">
        <v>9855.1299999999992</v>
      </c>
      <c r="N1146" s="55" t="s">
        <v>11</v>
      </c>
      <c r="O1146" s="55" t="s">
        <v>12</v>
      </c>
      <c r="P1146" s="55" t="s">
        <v>13</v>
      </c>
      <c r="Q1146" s="55">
        <v>51</v>
      </c>
    </row>
    <row r="1147" spans="1:17" ht="16.5" thickBot="1" x14ac:dyDescent="0.3">
      <c r="A1147" s="58" t="s">
        <v>1225</v>
      </c>
      <c r="B1147" s="47" t="s">
        <v>4326</v>
      </c>
      <c r="C1147" s="47">
        <f>VLOOKUP(A1147,'Updated Medical examination'!A1146:J3481,2,FALSE)</f>
        <v>31.6</v>
      </c>
      <c r="D1147" s="47">
        <f>VLOOKUP(A1147,'Updated Medical examination'!A1146:J3481,4,0)</f>
        <v>6.79</v>
      </c>
      <c r="E1147" s="47" t="str">
        <f>VLOOKUP(A1147,'Updated Medical examination'!A1146:J3481,6,0)</f>
        <v>No</v>
      </c>
      <c r="F1147" s="47" t="str">
        <f>VLOOKUP(A1147,'Updated Medical examination'!A1146:J3481,7,0)</f>
        <v>No</v>
      </c>
      <c r="G1147" s="47" t="str">
        <f>VLOOKUP(A1147,'Updated Medical examination'!A1146:J3481,8,0)</f>
        <v>No</v>
      </c>
      <c r="H1147" s="47">
        <f>VLOOKUP(A1147,'Updated Medical examination'!A1146:J3481,9,0)</f>
        <v>0</v>
      </c>
      <c r="I1147" s="47" t="str">
        <f>VLOOKUP(A1147,'Updated Medical examination'!A1146:J3481,10,0)</f>
        <v>No</v>
      </c>
      <c r="J1147" s="47" t="str">
        <f>VLOOKUP(A1147,'Updated Medical examination'!A1146:J3481,3,0)</f>
        <v>Obesity</v>
      </c>
      <c r="K1147" s="47" t="str">
        <f>VLOOKUP(A1147,'Updated Medical examination'!A1146:J3481,5,0)</f>
        <v>Above Diabetes</v>
      </c>
      <c r="L1147" s="54">
        <v>25146</v>
      </c>
      <c r="M1147" s="59">
        <v>9850.43</v>
      </c>
      <c r="N1147" s="55" t="s">
        <v>12</v>
      </c>
      <c r="O1147" s="55" t="s">
        <v>12</v>
      </c>
      <c r="P1147" s="55" t="s">
        <v>42</v>
      </c>
      <c r="Q1147" s="55">
        <v>54</v>
      </c>
    </row>
    <row r="1148" spans="1:17" ht="16.5" thickBot="1" x14ac:dyDescent="0.3">
      <c r="A1148" s="58" t="s">
        <v>1224</v>
      </c>
      <c r="B1148" s="47" t="s">
        <v>4328</v>
      </c>
      <c r="C1148" s="47">
        <f>VLOOKUP(A1148,'Updated Medical examination'!A1147:J3482,2,FALSE)</f>
        <v>42.93</v>
      </c>
      <c r="D1148" s="47">
        <f>VLOOKUP(A1148,'Updated Medical examination'!A1147:J3482,4,0)</f>
        <v>4.8</v>
      </c>
      <c r="E1148" s="47" t="str">
        <f>VLOOKUP(A1148,'Updated Medical examination'!A1147:J3482,6,0)</f>
        <v>No</v>
      </c>
      <c r="F1148" s="47" t="str">
        <f>VLOOKUP(A1148,'Updated Medical examination'!A1147:J3482,7,0)</f>
        <v>No</v>
      </c>
      <c r="G1148" s="47" t="str">
        <f>VLOOKUP(A1148,'Updated Medical examination'!A1147:J3482,8,0)</f>
        <v>No</v>
      </c>
      <c r="H1148" s="47">
        <f>VLOOKUP(A1148,'Updated Medical examination'!A1147:J3482,9,0)</f>
        <v>1</v>
      </c>
      <c r="I1148" s="47" t="str">
        <f>VLOOKUP(A1148,'Updated Medical examination'!A1147:J3482,10,0)</f>
        <v>No</v>
      </c>
      <c r="J1148" s="47" t="str">
        <f>VLOOKUP(A1148,'Updated Medical examination'!A1147:J3482,3,0)</f>
        <v>Obesity</v>
      </c>
      <c r="K1148" s="47" t="str">
        <f>VLOOKUP(A1148,'Updated Medical examination'!A1147:J3482,5,0)</f>
        <v>Normal</v>
      </c>
      <c r="L1148" s="54">
        <v>33829</v>
      </c>
      <c r="M1148" s="59">
        <v>9844.4500000000007</v>
      </c>
      <c r="N1148" s="55" t="s">
        <v>11</v>
      </c>
      <c r="O1148" s="55" t="s">
        <v>16</v>
      </c>
      <c r="P1148" s="55" t="s">
        <v>23</v>
      </c>
      <c r="Q1148" s="55">
        <v>30</v>
      </c>
    </row>
    <row r="1149" spans="1:17" ht="16.5" thickBot="1" x14ac:dyDescent="0.3">
      <c r="A1149" s="58" t="s">
        <v>1223</v>
      </c>
      <c r="B1149" s="47" t="s">
        <v>2594</v>
      </c>
      <c r="C1149" s="47">
        <f>VLOOKUP(A1149,'Updated Medical examination'!A1148:J3483,2,FALSE)</f>
        <v>26.72</v>
      </c>
      <c r="D1149" s="47">
        <f>VLOOKUP(A1149,'Updated Medical examination'!A1148:J3483,4,0)</f>
        <v>5.75</v>
      </c>
      <c r="E1149" s="47" t="str">
        <f>VLOOKUP(A1149,'Updated Medical examination'!A1148:J3483,6,0)</f>
        <v>No</v>
      </c>
      <c r="F1149" s="47" t="str">
        <f>VLOOKUP(A1149,'Updated Medical examination'!A1148:J3483,7,0)</f>
        <v>No</v>
      </c>
      <c r="G1149" s="47" t="str">
        <f>VLOOKUP(A1149,'Updated Medical examination'!A1148:J3483,8,0)</f>
        <v>No</v>
      </c>
      <c r="H1149" s="47">
        <f>VLOOKUP(A1149,'Updated Medical examination'!A1148:J3483,9,0)</f>
        <v>2</v>
      </c>
      <c r="I1149" s="47" t="str">
        <f>VLOOKUP(A1149,'Updated Medical examination'!A1148:J3483,10,0)</f>
        <v>No</v>
      </c>
      <c r="J1149" s="47" t="str">
        <f>VLOOKUP(A1149,'Updated Medical examination'!A1148:J3483,3,0)</f>
        <v>Over Weight</v>
      </c>
      <c r="K1149" s="47" t="str">
        <f>VLOOKUP(A1149,'Updated Medical examination'!A1148:J3483,5,0)</f>
        <v>Prediabetes</v>
      </c>
      <c r="L1149" s="54">
        <v>26568</v>
      </c>
      <c r="M1149" s="59">
        <v>9836.2099999999991</v>
      </c>
      <c r="N1149" s="55" t="s">
        <v>11</v>
      </c>
      <c r="O1149" s="55" t="s">
        <v>12</v>
      </c>
      <c r="P1149" s="55" t="s">
        <v>300</v>
      </c>
      <c r="Q1149" s="55">
        <v>50</v>
      </c>
    </row>
    <row r="1150" spans="1:17" ht="16.5" thickBot="1" x14ac:dyDescent="0.3">
      <c r="A1150" s="58" t="s">
        <v>1222</v>
      </c>
      <c r="B1150" s="47" t="s">
        <v>2700</v>
      </c>
      <c r="C1150" s="47">
        <f>VLOOKUP(A1150,'Updated Medical examination'!A1149:J3484,2,FALSE)</f>
        <v>26.67</v>
      </c>
      <c r="D1150" s="47">
        <f>VLOOKUP(A1150,'Updated Medical examination'!A1149:J3484,4,0)</f>
        <v>5.81</v>
      </c>
      <c r="E1150" s="47" t="str">
        <f>VLOOKUP(A1150,'Updated Medical examination'!A1149:J3484,6,0)</f>
        <v>No</v>
      </c>
      <c r="F1150" s="47" t="str">
        <f>VLOOKUP(A1150,'Updated Medical examination'!A1149:J3484,7,0)</f>
        <v>No</v>
      </c>
      <c r="G1150" s="47" t="str">
        <f>VLOOKUP(A1150,'Updated Medical examination'!A1149:J3484,8,0)</f>
        <v>No</v>
      </c>
      <c r="H1150" s="47">
        <f>VLOOKUP(A1150,'Updated Medical examination'!A1149:J3484,9,0)</f>
        <v>2</v>
      </c>
      <c r="I1150" s="47" t="str">
        <f>VLOOKUP(A1150,'Updated Medical examination'!A1149:J3484,10,0)</f>
        <v>No</v>
      </c>
      <c r="J1150" s="47" t="str">
        <f>VLOOKUP(A1150,'Updated Medical examination'!A1149:J3484,3,0)</f>
        <v>Over Weight</v>
      </c>
      <c r="K1150" s="47" t="str">
        <f>VLOOKUP(A1150,'Updated Medical examination'!A1149:J3484,5,0)</f>
        <v>Prediabetes</v>
      </c>
      <c r="L1150" s="54">
        <v>26478</v>
      </c>
      <c r="M1150" s="59">
        <v>9819.25</v>
      </c>
      <c r="N1150" s="55" t="s">
        <v>11</v>
      </c>
      <c r="O1150" s="55" t="s">
        <v>11</v>
      </c>
      <c r="P1150" s="55" t="s">
        <v>300</v>
      </c>
      <c r="Q1150" s="55">
        <v>50</v>
      </c>
    </row>
    <row r="1151" spans="1:17" ht="16.5" thickBot="1" x14ac:dyDescent="0.3">
      <c r="A1151" s="58" t="s">
        <v>1221</v>
      </c>
      <c r="B1151" s="47" t="s">
        <v>4332</v>
      </c>
      <c r="C1151" s="47">
        <f>VLOOKUP(A1151,'Updated Medical examination'!A1150:J3485,2,FALSE)</f>
        <v>42.68</v>
      </c>
      <c r="D1151" s="47">
        <f>VLOOKUP(A1151,'Updated Medical examination'!A1150:J3485,4,0)</f>
        <v>9.2799999999999994</v>
      </c>
      <c r="E1151" s="47" t="str">
        <f>VLOOKUP(A1151,'Updated Medical examination'!A1150:J3485,6,0)</f>
        <v>No</v>
      </c>
      <c r="F1151" s="47" t="str">
        <f>VLOOKUP(A1151,'Updated Medical examination'!A1150:J3485,7,0)</f>
        <v>No</v>
      </c>
      <c r="G1151" s="47" t="str">
        <f>VLOOKUP(A1151,'Updated Medical examination'!A1150:J3485,8,0)</f>
        <v>No</v>
      </c>
      <c r="H1151" s="47">
        <f>VLOOKUP(A1151,'Updated Medical examination'!A1150:J3485,9,0)</f>
        <v>2</v>
      </c>
      <c r="I1151" s="47" t="str">
        <f>VLOOKUP(A1151,'Updated Medical examination'!A1150:J3485,10,0)</f>
        <v>No</v>
      </c>
      <c r="J1151" s="47" t="str">
        <f>VLOOKUP(A1151,'Updated Medical examination'!A1150:J3485,3,0)</f>
        <v>Obesity</v>
      </c>
      <c r="K1151" s="47" t="str">
        <f>VLOOKUP(A1151,'Updated Medical examination'!A1150:J3485,5,0)</f>
        <v>Above Diabetes</v>
      </c>
      <c r="L1151" s="54">
        <v>26924</v>
      </c>
      <c r="M1151" s="59">
        <v>9800.89</v>
      </c>
      <c r="N1151" s="55" t="s">
        <v>11</v>
      </c>
      <c r="O1151" s="55" t="s">
        <v>16</v>
      </c>
      <c r="P1151" s="55" t="s">
        <v>13</v>
      </c>
      <c r="Q1151" s="55">
        <v>49</v>
      </c>
    </row>
    <row r="1152" spans="1:17" ht="16.5" thickBot="1" x14ac:dyDescent="0.3">
      <c r="A1152" s="58" t="s">
        <v>1220</v>
      </c>
      <c r="B1152" s="47" t="s">
        <v>4333</v>
      </c>
      <c r="C1152" s="47">
        <f>VLOOKUP(A1152,'Updated Medical examination'!A1151:J3486,2,FALSE)</f>
        <v>24.31</v>
      </c>
      <c r="D1152" s="47">
        <f>VLOOKUP(A1152,'Updated Medical examination'!A1151:J3486,4,0)</f>
        <v>6.37</v>
      </c>
      <c r="E1152" s="47" t="str">
        <f>VLOOKUP(A1152,'Updated Medical examination'!A1151:J3486,6,0)</f>
        <v>No</v>
      </c>
      <c r="F1152" s="47" t="str">
        <f>VLOOKUP(A1152,'Updated Medical examination'!A1151:J3486,7,0)</f>
        <v>No</v>
      </c>
      <c r="G1152" s="47" t="str">
        <f>VLOOKUP(A1152,'Updated Medical examination'!A1151:J3486,8,0)</f>
        <v>No</v>
      </c>
      <c r="H1152" s="47">
        <f>VLOOKUP(A1152,'Updated Medical examination'!A1151:J3486,9,0)</f>
        <v>0</v>
      </c>
      <c r="I1152" s="47" t="str">
        <f>VLOOKUP(A1152,'Updated Medical examination'!A1151:J3486,10,0)</f>
        <v>No</v>
      </c>
      <c r="J1152" s="47" t="str">
        <f>VLOOKUP(A1152,'Updated Medical examination'!A1151:J3486,3,0)</f>
        <v>Healthy Weight</v>
      </c>
      <c r="K1152" s="47" t="str">
        <f>VLOOKUP(A1152,'Updated Medical examination'!A1151:J3486,5,0)</f>
        <v>Prediabetes</v>
      </c>
      <c r="L1152" s="54">
        <v>28283</v>
      </c>
      <c r="M1152" s="59">
        <v>9788.8700000000008</v>
      </c>
      <c r="N1152" s="55" t="s">
        <v>12</v>
      </c>
      <c r="O1152" s="55" t="s">
        <v>11</v>
      </c>
      <c r="P1152" s="55" t="s">
        <v>13</v>
      </c>
      <c r="Q1152" s="55">
        <v>46</v>
      </c>
    </row>
    <row r="1153" spans="1:17" ht="16.5" thickBot="1" x14ac:dyDescent="0.3">
      <c r="A1153" s="58" t="s">
        <v>1219</v>
      </c>
      <c r="B1153" s="47" t="s">
        <v>4335</v>
      </c>
      <c r="C1153" s="47">
        <f>VLOOKUP(A1153,'Updated Medical examination'!A1152:J3487,2,FALSE)</f>
        <v>44.75</v>
      </c>
      <c r="D1153" s="47">
        <f>VLOOKUP(A1153,'Updated Medical examination'!A1152:J3487,4,0)</f>
        <v>5.09</v>
      </c>
      <c r="E1153" s="47" t="str">
        <f>VLOOKUP(A1153,'Updated Medical examination'!A1152:J3487,6,0)</f>
        <v>Yes</v>
      </c>
      <c r="F1153" s="47" t="str">
        <f>VLOOKUP(A1153,'Updated Medical examination'!A1152:J3487,7,0)</f>
        <v>No</v>
      </c>
      <c r="G1153" s="47" t="str">
        <f>VLOOKUP(A1153,'Updated Medical examination'!A1152:J3487,8,0)</f>
        <v>No</v>
      </c>
      <c r="H1153" s="47">
        <f>VLOOKUP(A1153,'Updated Medical examination'!A1152:J3487,9,0)</f>
        <v>0</v>
      </c>
      <c r="I1153" s="47" t="str">
        <f>VLOOKUP(A1153,'Updated Medical examination'!A1152:J3487,10,0)</f>
        <v>No</v>
      </c>
      <c r="J1153" s="47" t="str">
        <f>VLOOKUP(A1153,'Updated Medical examination'!A1152:J3487,3,0)</f>
        <v>Obesity</v>
      </c>
      <c r="K1153" s="47" t="str">
        <f>VLOOKUP(A1153,'Updated Medical examination'!A1152:J3487,5,0)</f>
        <v>Normal</v>
      </c>
      <c r="L1153" s="54">
        <v>35285</v>
      </c>
      <c r="M1153" s="59">
        <v>9787.32</v>
      </c>
      <c r="N1153" s="55" t="s">
        <v>11</v>
      </c>
      <c r="O1153" s="55" t="s">
        <v>12</v>
      </c>
      <c r="P1153" s="55" t="s">
        <v>249</v>
      </c>
      <c r="Q1153" s="55">
        <v>26</v>
      </c>
    </row>
    <row r="1154" spans="1:17" ht="16.5" thickBot="1" x14ac:dyDescent="0.3">
      <c r="A1154" s="58" t="s">
        <v>1218</v>
      </c>
      <c r="B1154" s="47" t="s">
        <v>3307</v>
      </c>
      <c r="C1154" s="47">
        <f>VLOOKUP(A1154,'Updated Medical examination'!A1153:J3488,2,FALSE)</f>
        <v>30.78</v>
      </c>
      <c r="D1154" s="47">
        <f>VLOOKUP(A1154,'Updated Medical examination'!A1153:J3488,4,0)</f>
        <v>7.94</v>
      </c>
      <c r="E1154" s="47" t="str">
        <f>VLOOKUP(A1154,'Updated Medical examination'!A1153:J3488,6,0)</f>
        <v>No</v>
      </c>
      <c r="F1154" s="47" t="str">
        <f>VLOOKUP(A1154,'Updated Medical examination'!A1153:J3488,7,0)</f>
        <v>No</v>
      </c>
      <c r="G1154" s="47" t="str">
        <f>VLOOKUP(A1154,'Updated Medical examination'!A1153:J3488,8,0)</f>
        <v>No</v>
      </c>
      <c r="H1154" s="47">
        <f>VLOOKUP(A1154,'Updated Medical examination'!A1153:J3488,9,0)</f>
        <v>2</v>
      </c>
      <c r="I1154" s="47" t="str">
        <f>VLOOKUP(A1154,'Updated Medical examination'!A1153:J3488,10,0)</f>
        <v>No</v>
      </c>
      <c r="J1154" s="47" t="str">
        <f>VLOOKUP(A1154,'Updated Medical examination'!A1153:J3488,3,0)</f>
        <v>Obesity</v>
      </c>
      <c r="K1154" s="47" t="str">
        <f>VLOOKUP(A1154,'Updated Medical examination'!A1153:J3488,5,0)</f>
        <v>Above Diabetes</v>
      </c>
      <c r="L1154" s="54">
        <v>26852</v>
      </c>
      <c r="M1154" s="59">
        <v>9778.35</v>
      </c>
      <c r="N1154" s="55" t="s">
        <v>11</v>
      </c>
      <c r="O1154" s="55" t="s">
        <v>11</v>
      </c>
      <c r="P1154" s="55" t="s">
        <v>247</v>
      </c>
      <c r="Q1154" s="55">
        <v>49</v>
      </c>
    </row>
    <row r="1155" spans="1:17" ht="16.5" thickBot="1" x14ac:dyDescent="0.3">
      <c r="A1155" s="58" t="s">
        <v>1217</v>
      </c>
      <c r="B1155" s="47" t="s">
        <v>4338</v>
      </c>
      <c r="C1155" s="47">
        <f>VLOOKUP(A1155,'Updated Medical examination'!A1154:J3489,2,FALSE)</f>
        <v>21.86</v>
      </c>
      <c r="D1155" s="47">
        <f>VLOOKUP(A1155,'Updated Medical examination'!A1154:J3489,4,0)</f>
        <v>10.95</v>
      </c>
      <c r="E1155" s="47" t="str">
        <f>VLOOKUP(A1155,'Updated Medical examination'!A1154:J3489,6,0)</f>
        <v>No</v>
      </c>
      <c r="F1155" s="47" t="str">
        <f>VLOOKUP(A1155,'Updated Medical examination'!A1154:J3489,7,0)</f>
        <v>No</v>
      </c>
      <c r="G1155" s="47" t="str">
        <f>VLOOKUP(A1155,'Updated Medical examination'!A1154:J3489,8,0)</f>
        <v>No</v>
      </c>
      <c r="H1155" s="47">
        <f>VLOOKUP(A1155,'Updated Medical examination'!A1154:J3489,9,0)</f>
        <v>0</v>
      </c>
      <c r="I1155" s="47" t="str">
        <f>VLOOKUP(A1155,'Updated Medical examination'!A1154:J3489,10,0)</f>
        <v>No</v>
      </c>
      <c r="J1155" s="47" t="str">
        <f>VLOOKUP(A1155,'Updated Medical examination'!A1154:J3489,3,0)</f>
        <v>Healthy Weight</v>
      </c>
      <c r="K1155" s="47" t="str">
        <f>VLOOKUP(A1155,'Updated Medical examination'!A1154:J3489,5,0)</f>
        <v>Above Diabetes</v>
      </c>
      <c r="L1155" s="54">
        <v>23990</v>
      </c>
      <c r="M1155" s="59">
        <v>9764.08</v>
      </c>
      <c r="N1155" s="55" t="s">
        <v>12</v>
      </c>
      <c r="O1155" s="55" t="s">
        <v>16</v>
      </c>
      <c r="P1155" s="55" t="s">
        <v>23</v>
      </c>
      <c r="Q1155" s="55">
        <v>57</v>
      </c>
    </row>
    <row r="1156" spans="1:17" ht="16.5" thickBot="1" x14ac:dyDescent="0.3">
      <c r="A1156" s="58" t="s">
        <v>1216</v>
      </c>
      <c r="B1156" s="47" t="s">
        <v>4340</v>
      </c>
      <c r="C1156" s="47">
        <f>VLOOKUP(A1156,'Updated Medical examination'!A1155:J3490,2,FALSE)</f>
        <v>49.09</v>
      </c>
      <c r="D1156" s="47">
        <f>VLOOKUP(A1156,'Updated Medical examination'!A1155:J3490,4,0)</f>
        <v>6.3</v>
      </c>
      <c r="E1156" s="47" t="str">
        <f>VLOOKUP(A1156,'Updated Medical examination'!A1155:J3490,6,0)</f>
        <v>Yes</v>
      </c>
      <c r="F1156" s="47" t="str">
        <f>VLOOKUP(A1156,'Updated Medical examination'!A1155:J3490,7,0)</f>
        <v>No</v>
      </c>
      <c r="G1156" s="47" t="str">
        <f>VLOOKUP(A1156,'Updated Medical examination'!A1155:J3490,8,0)</f>
        <v>No</v>
      </c>
      <c r="H1156" s="47">
        <f>VLOOKUP(A1156,'Updated Medical examination'!A1155:J3490,9,0)</f>
        <v>0</v>
      </c>
      <c r="I1156" s="47" t="str">
        <f>VLOOKUP(A1156,'Updated Medical examination'!A1155:J3490,10,0)</f>
        <v>No</v>
      </c>
      <c r="J1156" s="47" t="str">
        <f>VLOOKUP(A1156,'Updated Medical examination'!A1155:J3490,3,0)</f>
        <v>Obesity</v>
      </c>
      <c r="K1156" s="47" t="str">
        <f>VLOOKUP(A1156,'Updated Medical examination'!A1155:J3490,5,0)</f>
        <v>Prediabetes</v>
      </c>
      <c r="L1156" s="54">
        <v>37086</v>
      </c>
      <c r="M1156" s="59">
        <v>9753.49</v>
      </c>
      <c r="N1156" s="55" t="s">
        <v>11</v>
      </c>
      <c r="O1156" s="55" t="s">
        <v>11</v>
      </c>
      <c r="P1156" s="55" t="s">
        <v>23</v>
      </c>
      <c r="Q1156" s="55">
        <v>21</v>
      </c>
    </row>
    <row r="1157" spans="1:17" ht="16.5" thickBot="1" x14ac:dyDescent="0.3">
      <c r="A1157" s="58" t="s">
        <v>1215</v>
      </c>
      <c r="B1157" s="47" t="s">
        <v>4342</v>
      </c>
      <c r="C1157" s="47">
        <f>VLOOKUP(A1157,'Updated Medical examination'!A1156:J3491,2,FALSE)</f>
        <v>47.74</v>
      </c>
      <c r="D1157" s="47">
        <f>VLOOKUP(A1157,'Updated Medical examination'!A1156:J3491,4,0)</f>
        <v>8.0500000000000007</v>
      </c>
      <c r="E1157" s="47" t="str">
        <f>VLOOKUP(A1157,'Updated Medical examination'!A1156:J3491,6,0)</f>
        <v>Yes</v>
      </c>
      <c r="F1157" s="47" t="str">
        <f>VLOOKUP(A1157,'Updated Medical examination'!A1156:J3491,7,0)</f>
        <v>No</v>
      </c>
      <c r="G1157" s="47" t="str">
        <f>VLOOKUP(A1157,'Updated Medical examination'!A1156:J3491,8,0)</f>
        <v>No</v>
      </c>
      <c r="H1157" s="47">
        <f>VLOOKUP(A1157,'Updated Medical examination'!A1156:J3491,9,0)</f>
        <v>2</v>
      </c>
      <c r="I1157" s="47" t="str">
        <f>VLOOKUP(A1157,'Updated Medical examination'!A1156:J3491,10,0)</f>
        <v>No</v>
      </c>
      <c r="J1157" s="47" t="str">
        <f>VLOOKUP(A1157,'Updated Medical examination'!A1156:J3491,3,0)</f>
        <v>Obesity</v>
      </c>
      <c r="K1157" s="47" t="str">
        <f>VLOOKUP(A1157,'Updated Medical examination'!A1156:J3491,5,0)</f>
        <v>Above Diabetes</v>
      </c>
      <c r="L1157" s="54">
        <v>25753</v>
      </c>
      <c r="M1157" s="59">
        <v>9748.91</v>
      </c>
      <c r="N1157" s="55" t="s">
        <v>11</v>
      </c>
      <c r="O1157" s="55" t="s">
        <v>16</v>
      </c>
      <c r="P1157" s="55" t="s">
        <v>13</v>
      </c>
      <c r="Q1157" s="55">
        <v>52</v>
      </c>
    </row>
    <row r="1158" spans="1:17" ht="16.5" thickBot="1" x14ac:dyDescent="0.3">
      <c r="A1158" s="58" t="s">
        <v>1214</v>
      </c>
      <c r="B1158" s="47" t="s">
        <v>4344</v>
      </c>
      <c r="C1158" s="47">
        <f>VLOOKUP(A1158,'Updated Medical examination'!A1157:J3492,2,FALSE)</f>
        <v>30.2</v>
      </c>
      <c r="D1158" s="47">
        <f>VLOOKUP(A1158,'Updated Medical examination'!A1157:J3492,4,0)</f>
        <v>9.8800000000000008</v>
      </c>
      <c r="E1158" s="47" t="str">
        <f>VLOOKUP(A1158,'Updated Medical examination'!A1157:J3492,6,0)</f>
        <v>Yes</v>
      </c>
      <c r="F1158" s="47" t="str">
        <f>VLOOKUP(A1158,'Updated Medical examination'!A1157:J3492,7,0)</f>
        <v>No</v>
      </c>
      <c r="G1158" s="47" t="str">
        <f>VLOOKUP(A1158,'Updated Medical examination'!A1157:J3492,8,0)</f>
        <v>No</v>
      </c>
      <c r="H1158" s="47">
        <f>VLOOKUP(A1158,'Updated Medical examination'!A1157:J3492,9,0)</f>
        <v>2</v>
      </c>
      <c r="I1158" s="47" t="str">
        <f>VLOOKUP(A1158,'Updated Medical examination'!A1157:J3492,10,0)</f>
        <v>No</v>
      </c>
      <c r="J1158" s="47" t="str">
        <f>VLOOKUP(A1158,'Updated Medical examination'!A1157:J3492,3,0)</f>
        <v>Obesity</v>
      </c>
      <c r="K1158" s="47" t="str">
        <f>VLOOKUP(A1158,'Updated Medical examination'!A1157:J3492,5,0)</f>
        <v>Above Diabetes</v>
      </c>
      <c r="L1158" s="54">
        <v>25798</v>
      </c>
      <c r="M1158" s="59">
        <v>9724.5300000000007</v>
      </c>
      <c r="N1158" s="55" t="s">
        <v>12</v>
      </c>
      <c r="O1158" s="55" t="s">
        <v>16</v>
      </c>
      <c r="P1158" s="55" t="s">
        <v>42</v>
      </c>
      <c r="Q1158" s="55">
        <v>52</v>
      </c>
    </row>
    <row r="1159" spans="1:17" ht="16.5" thickBot="1" x14ac:dyDescent="0.3">
      <c r="A1159" s="58" t="s">
        <v>1213</v>
      </c>
      <c r="B1159" s="47" t="s">
        <v>4346</v>
      </c>
      <c r="C1159" s="47">
        <f>VLOOKUP(A1159,'Updated Medical examination'!A1158:J3493,2,FALSE)</f>
        <v>33.25</v>
      </c>
      <c r="D1159" s="47">
        <f>VLOOKUP(A1159,'Updated Medical examination'!A1158:J3493,4,0)</f>
        <v>7.42</v>
      </c>
      <c r="E1159" s="47" t="str">
        <f>VLOOKUP(A1159,'Updated Medical examination'!A1158:J3493,6,0)</f>
        <v>Yes</v>
      </c>
      <c r="F1159" s="47" t="str">
        <f>VLOOKUP(A1159,'Updated Medical examination'!A1158:J3493,7,0)</f>
        <v>No</v>
      </c>
      <c r="G1159" s="47" t="str">
        <f>VLOOKUP(A1159,'Updated Medical examination'!A1158:J3493,8,0)</f>
        <v>No</v>
      </c>
      <c r="H1159" s="47">
        <f>VLOOKUP(A1159,'Updated Medical examination'!A1158:J3493,9,0)</f>
        <v>2</v>
      </c>
      <c r="I1159" s="47" t="str">
        <f>VLOOKUP(A1159,'Updated Medical examination'!A1158:J3493,10,0)</f>
        <v>No</v>
      </c>
      <c r="J1159" s="47" t="str">
        <f>VLOOKUP(A1159,'Updated Medical examination'!A1158:J3493,3,0)</f>
        <v>Obesity</v>
      </c>
      <c r="K1159" s="47" t="str">
        <f>VLOOKUP(A1159,'Updated Medical examination'!A1158:J3493,5,0)</f>
        <v>Above Diabetes</v>
      </c>
      <c r="L1159" s="54">
        <v>25823</v>
      </c>
      <c r="M1159" s="59">
        <v>9722.77</v>
      </c>
      <c r="N1159" s="55" t="s">
        <v>12</v>
      </c>
      <c r="O1159" s="55" t="s">
        <v>16</v>
      </c>
      <c r="P1159" s="55" t="s">
        <v>168</v>
      </c>
      <c r="Q1159" s="55">
        <v>52</v>
      </c>
    </row>
    <row r="1160" spans="1:17" ht="16.5" thickBot="1" x14ac:dyDescent="0.3">
      <c r="A1160" s="58" t="s">
        <v>1212</v>
      </c>
      <c r="B1160" s="47" t="s">
        <v>4348</v>
      </c>
      <c r="C1160" s="47">
        <f>VLOOKUP(A1160,'Updated Medical examination'!A1159:J3494,2,FALSE)</f>
        <v>26.6</v>
      </c>
      <c r="D1160" s="47">
        <f>VLOOKUP(A1160,'Updated Medical examination'!A1159:J3494,4,0)</f>
        <v>8.4499999999999993</v>
      </c>
      <c r="E1160" s="47" t="str">
        <f>VLOOKUP(A1160,'Updated Medical examination'!A1159:J3494,6,0)</f>
        <v>Yes</v>
      </c>
      <c r="F1160" s="47" t="str">
        <f>VLOOKUP(A1160,'Updated Medical examination'!A1159:J3494,7,0)</f>
        <v>No</v>
      </c>
      <c r="G1160" s="47" t="str">
        <f>VLOOKUP(A1160,'Updated Medical examination'!A1159:J3494,8,0)</f>
        <v>No</v>
      </c>
      <c r="H1160" s="47">
        <f>VLOOKUP(A1160,'Updated Medical examination'!A1159:J3494,9,0)</f>
        <v>1</v>
      </c>
      <c r="I1160" s="47" t="str">
        <f>VLOOKUP(A1160,'Updated Medical examination'!A1159:J3494,10,0)</f>
        <v>No</v>
      </c>
      <c r="J1160" s="47" t="str">
        <f>VLOOKUP(A1160,'Updated Medical examination'!A1159:J3494,3,0)</f>
        <v>Over Weight</v>
      </c>
      <c r="K1160" s="47" t="str">
        <f>VLOOKUP(A1160,'Updated Medical examination'!A1159:J3494,5,0)</f>
        <v>Above Diabetes</v>
      </c>
      <c r="L1160" s="54">
        <v>27572</v>
      </c>
      <c r="M1160" s="59">
        <v>9715.84</v>
      </c>
      <c r="N1160" s="55" t="s">
        <v>11</v>
      </c>
      <c r="O1160" s="55" t="s">
        <v>16</v>
      </c>
      <c r="P1160" s="55" t="s">
        <v>247</v>
      </c>
      <c r="Q1160" s="55">
        <v>47</v>
      </c>
    </row>
    <row r="1161" spans="1:17" ht="16.5" thickBot="1" x14ac:dyDescent="0.3">
      <c r="A1161" s="58" t="s">
        <v>1211</v>
      </c>
      <c r="B1161" s="47" t="s">
        <v>4350</v>
      </c>
      <c r="C1161" s="47">
        <f>VLOOKUP(A1161,'Updated Medical examination'!A1160:J3495,2,FALSE)</f>
        <v>26.35</v>
      </c>
      <c r="D1161" s="47">
        <f>VLOOKUP(A1161,'Updated Medical examination'!A1160:J3495,4,0)</f>
        <v>6.21</v>
      </c>
      <c r="E1161" s="47" t="str">
        <f>VLOOKUP(A1161,'Updated Medical examination'!A1160:J3495,6,0)</f>
        <v>No</v>
      </c>
      <c r="F1161" s="47" t="str">
        <f>VLOOKUP(A1161,'Updated Medical examination'!A1160:J3495,7,0)</f>
        <v>No</v>
      </c>
      <c r="G1161" s="47" t="str">
        <f>VLOOKUP(A1161,'Updated Medical examination'!A1160:J3495,8,0)</f>
        <v>No</v>
      </c>
      <c r="H1161" s="47">
        <f>VLOOKUP(A1161,'Updated Medical examination'!A1160:J3495,9,0)</f>
        <v>2</v>
      </c>
      <c r="I1161" s="47" t="str">
        <f>VLOOKUP(A1161,'Updated Medical examination'!A1160:J3495,10,0)</f>
        <v>No</v>
      </c>
      <c r="J1161" s="47" t="str">
        <f>VLOOKUP(A1161,'Updated Medical examination'!A1160:J3495,3,0)</f>
        <v>Over Weight</v>
      </c>
      <c r="K1161" s="47" t="str">
        <f>VLOOKUP(A1161,'Updated Medical examination'!A1160:J3495,5,0)</f>
        <v>Prediabetes</v>
      </c>
      <c r="L1161" s="54">
        <v>26490</v>
      </c>
      <c r="M1161" s="59">
        <v>9710.7099999999991</v>
      </c>
      <c r="N1161" s="55" t="s">
        <v>11</v>
      </c>
      <c r="O1161" s="55" t="s">
        <v>16</v>
      </c>
      <c r="P1161" s="55" t="s">
        <v>300</v>
      </c>
      <c r="Q1161" s="55">
        <v>50</v>
      </c>
    </row>
    <row r="1162" spans="1:17" ht="16.5" thickBot="1" x14ac:dyDescent="0.3">
      <c r="A1162" s="58" t="s">
        <v>1210</v>
      </c>
      <c r="B1162" s="47" t="s">
        <v>4352</v>
      </c>
      <c r="C1162" s="47">
        <f>VLOOKUP(A1162,'Updated Medical examination'!A1161:J3496,2,FALSE)</f>
        <v>39.994999999999997</v>
      </c>
      <c r="D1162" s="47">
        <f>VLOOKUP(A1162,'Updated Medical examination'!A1161:J3496,4,0)</f>
        <v>4.6500000000000004</v>
      </c>
      <c r="E1162" s="47" t="str">
        <f>VLOOKUP(A1162,'Updated Medical examination'!A1161:J3496,6,0)</f>
        <v>No</v>
      </c>
      <c r="F1162" s="47" t="str">
        <f>VLOOKUP(A1162,'Updated Medical examination'!A1161:J3496,7,0)</f>
        <v>No</v>
      </c>
      <c r="G1162" s="47" t="str">
        <f>VLOOKUP(A1162,'Updated Medical examination'!A1161:J3496,8,0)</f>
        <v>No</v>
      </c>
      <c r="H1162" s="47">
        <f>VLOOKUP(A1162,'Updated Medical examination'!A1161:J3496,9,0)</f>
        <v>0</v>
      </c>
      <c r="I1162" s="47" t="str">
        <f>VLOOKUP(A1162,'Updated Medical examination'!A1161:J3496,10,0)</f>
        <v>No</v>
      </c>
      <c r="J1162" s="47" t="str">
        <f>VLOOKUP(A1162,'Updated Medical examination'!A1161:J3496,3,0)</f>
        <v>Obesity</v>
      </c>
      <c r="K1162" s="47" t="str">
        <f>VLOOKUP(A1162,'Updated Medical examination'!A1161:J3496,5,0)</f>
        <v>Normal</v>
      </c>
      <c r="L1162" s="54">
        <v>28387</v>
      </c>
      <c r="M1162" s="59">
        <v>9704.67</v>
      </c>
      <c r="N1162" s="55" t="s">
        <v>11</v>
      </c>
      <c r="O1162" s="55" t="s">
        <v>12</v>
      </c>
      <c r="P1162" s="55" t="s">
        <v>247</v>
      </c>
      <c r="Q1162" s="55">
        <v>45</v>
      </c>
    </row>
    <row r="1163" spans="1:17" ht="16.5" thickBot="1" x14ac:dyDescent="0.3">
      <c r="A1163" s="58" t="s">
        <v>1209</v>
      </c>
      <c r="B1163" s="47" t="s">
        <v>3705</v>
      </c>
      <c r="C1163" s="47">
        <f>VLOOKUP(A1163,'Updated Medical examination'!A1162:J3497,2,FALSE)</f>
        <v>22.92</v>
      </c>
      <c r="D1163" s="47">
        <f>VLOOKUP(A1163,'Updated Medical examination'!A1162:J3497,4,0)</f>
        <v>5.87</v>
      </c>
      <c r="E1163" s="47" t="str">
        <f>VLOOKUP(A1163,'Updated Medical examination'!A1162:J3497,6,0)</f>
        <v>Yes</v>
      </c>
      <c r="F1163" s="47" t="str">
        <f>VLOOKUP(A1163,'Updated Medical examination'!A1162:J3497,7,0)</f>
        <v>No</v>
      </c>
      <c r="G1163" s="47" t="str">
        <f>VLOOKUP(A1163,'Updated Medical examination'!A1162:J3497,8,0)</f>
        <v>No</v>
      </c>
      <c r="H1163" s="47">
        <f>VLOOKUP(A1163,'Updated Medical examination'!A1162:J3497,9,0)</f>
        <v>1</v>
      </c>
      <c r="I1163" s="47" t="str">
        <f>VLOOKUP(A1163,'Updated Medical examination'!A1162:J3497,10,0)</f>
        <v>No</v>
      </c>
      <c r="J1163" s="47" t="str">
        <f>VLOOKUP(A1163,'Updated Medical examination'!A1162:J3497,3,0)</f>
        <v>Healthy Weight</v>
      </c>
      <c r="K1163" s="47" t="str">
        <f>VLOOKUP(A1163,'Updated Medical examination'!A1162:J3497,5,0)</f>
        <v>Prediabetes</v>
      </c>
      <c r="L1163" s="54">
        <v>23688</v>
      </c>
      <c r="M1163" s="59">
        <v>9698.42</v>
      </c>
      <c r="N1163" s="55" t="s">
        <v>12</v>
      </c>
      <c r="O1163" s="55" t="s">
        <v>12</v>
      </c>
      <c r="P1163" s="55" t="s">
        <v>13</v>
      </c>
      <c r="Q1163" s="55">
        <v>58</v>
      </c>
    </row>
    <row r="1164" spans="1:17" ht="16.5" thickBot="1" x14ac:dyDescent="0.3">
      <c r="A1164" s="58" t="s">
        <v>1208</v>
      </c>
      <c r="B1164" s="47" t="s">
        <v>4355</v>
      </c>
      <c r="C1164" s="47">
        <f>VLOOKUP(A1164,'Updated Medical examination'!A1163:J3498,2,FALSE)</f>
        <v>24.78</v>
      </c>
      <c r="D1164" s="47">
        <f>VLOOKUP(A1164,'Updated Medical examination'!A1163:J3498,4,0)</f>
        <v>4.24</v>
      </c>
      <c r="E1164" s="47" t="str">
        <f>VLOOKUP(A1164,'Updated Medical examination'!A1163:J3498,6,0)</f>
        <v>Yes</v>
      </c>
      <c r="F1164" s="47" t="str">
        <f>VLOOKUP(A1164,'Updated Medical examination'!A1163:J3498,7,0)</f>
        <v>No</v>
      </c>
      <c r="G1164" s="47" t="str">
        <f>VLOOKUP(A1164,'Updated Medical examination'!A1163:J3498,8,0)</f>
        <v>No</v>
      </c>
      <c r="H1164" s="47">
        <f>VLOOKUP(A1164,'Updated Medical examination'!A1163:J3498,9,0)</f>
        <v>2</v>
      </c>
      <c r="I1164" s="47" t="str">
        <f>VLOOKUP(A1164,'Updated Medical examination'!A1163:J3498,10,0)</f>
        <v>No</v>
      </c>
      <c r="J1164" s="47" t="str">
        <f>VLOOKUP(A1164,'Updated Medical examination'!A1163:J3498,3,0)</f>
        <v>Healthy Weight</v>
      </c>
      <c r="K1164" s="47" t="str">
        <f>VLOOKUP(A1164,'Updated Medical examination'!A1163:J3498,5,0)</f>
        <v>Normal</v>
      </c>
      <c r="L1164" s="54">
        <v>24366</v>
      </c>
      <c r="M1164" s="59">
        <v>9684.2900000000009</v>
      </c>
      <c r="N1164" s="55" t="s">
        <v>12</v>
      </c>
      <c r="O1164" s="55" t="s">
        <v>11</v>
      </c>
      <c r="P1164" s="55" t="s">
        <v>13</v>
      </c>
      <c r="Q1164" s="55">
        <v>56</v>
      </c>
    </row>
    <row r="1165" spans="1:17" ht="16.5" thickBot="1" x14ac:dyDescent="0.3">
      <c r="A1165" s="58" t="s">
        <v>1207</v>
      </c>
      <c r="B1165" s="47" t="s">
        <v>4357</v>
      </c>
      <c r="C1165" s="47">
        <f>VLOOKUP(A1165,'Updated Medical examination'!A1164:J3499,2,FALSE)</f>
        <v>34.07</v>
      </c>
      <c r="D1165" s="47">
        <f>VLOOKUP(A1165,'Updated Medical examination'!A1164:J3499,4,0)</f>
        <v>7.81</v>
      </c>
      <c r="E1165" s="47" t="str">
        <f>VLOOKUP(A1165,'Updated Medical examination'!A1164:J3499,6,0)</f>
        <v>Yes</v>
      </c>
      <c r="F1165" s="47" t="str">
        <f>VLOOKUP(A1165,'Updated Medical examination'!A1164:J3499,7,0)</f>
        <v>No</v>
      </c>
      <c r="G1165" s="47" t="str">
        <f>VLOOKUP(A1165,'Updated Medical examination'!A1164:J3499,8,0)</f>
        <v>No</v>
      </c>
      <c r="H1165" s="47">
        <f>VLOOKUP(A1165,'Updated Medical examination'!A1164:J3499,9,0)</f>
        <v>0</v>
      </c>
      <c r="I1165" s="47" t="str">
        <f>VLOOKUP(A1165,'Updated Medical examination'!A1164:J3499,10,0)</f>
        <v>No</v>
      </c>
      <c r="J1165" s="47" t="str">
        <f>VLOOKUP(A1165,'Updated Medical examination'!A1164:J3499,3,0)</f>
        <v>Obesity</v>
      </c>
      <c r="K1165" s="47" t="str">
        <f>VLOOKUP(A1165,'Updated Medical examination'!A1164:J3499,5,0)</f>
        <v>Above Diabetes</v>
      </c>
      <c r="L1165" s="54">
        <v>29806</v>
      </c>
      <c r="M1165" s="59">
        <v>9664.34</v>
      </c>
      <c r="N1165" s="55" t="s">
        <v>11</v>
      </c>
      <c r="O1165" s="55" t="s">
        <v>12</v>
      </c>
      <c r="P1165" s="55" t="s">
        <v>42</v>
      </c>
      <c r="Q1165" s="55">
        <v>41</v>
      </c>
    </row>
    <row r="1166" spans="1:17" ht="16.5" thickBot="1" x14ac:dyDescent="0.3">
      <c r="A1166" s="58" t="s">
        <v>1206</v>
      </c>
      <c r="B1166" s="47" t="s">
        <v>4359</v>
      </c>
      <c r="C1166" s="47">
        <f>VLOOKUP(A1166,'Updated Medical examination'!A1165:J3500,2,FALSE)</f>
        <v>30.14</v>
      </c>
      <c r="D1166" s="47">
        <f>VLOOKUP(A1166,'Updated Medical examination'!A1165:J3500,4,0)</f>
        <v>9.85</v>
      </c>
      <c r="E1166" s="47" t="str">
        <f>VLOOKUP(A1166,'Updated Medical examination'!A1165:J3500,6,0)</f>
        <v>No</v>
      </c>
      <c r="F1166" s="47" t="str">
        <f>VLOOKUP(A1166,'Updated Medical examination'!A1165:J3500,7,0)</f>
        <v>No</v>
      </c>
      <c r="G1166" s="47" t="str">
        <f>VLOOKUP(A1166,'Updated Medical examination'!A1165:J3500,8,0)</f>
        <v>No</v>
      </c>
      <c r="H1166" s="47">
        <f>VLOOKUP(A1166,'Updated Medical examination'!A1165:J3500,9,0)</f>
        <v>0</v>
      </c>
      <c r="I1166" s="47" t="str">
        <f>VLOOKUP(A1166,'Updated Medical examination'!A1165:J3500,10,0)</f>
        <v>No</v>
      </c>
      <c r="J1166" s="47" t="str">
        <f>VLOOKUP(A1166,'Updated Medical examination'!A1165:J3500,3,0)</f>
        <v>Obesity</v>
      </c>
      <c r="K1166" s="47" t="str">
        <f>VLOOKUP(A1166,'Updated Medical examination'!A1165:J3500,5,0)</f>
        <v>Above Diabetes</v>
      </c>
      <c r="L1166" s="54">
        <v>27218</v>
      </c>
      <c r="M1166" s="59">
        <v>9653.81</v>
      </c>
      <c r="N1166" s="55" t="s">
        <v>11</v>
      </c>
      <c r="O1166" s="55" t="s">
        <v>11</v>
      </c>
      <c r="P1166" s="55" t="s">
        <v>42</v>
      </c>
      <c r="Q1166" s="55">
        <v>48</v>
      </c>
    </row>
    <row r="1167" spans="1:17" ht="16.5" thickBot="1" x14ac:dyDescent="0.3">
      <c r="A1167" s="58" t="s">
        <v>1205</v>
      </c>
      <c r="B1167" s="47" t="s">
        <v>2796</v>
      </c>
      <c r="C1167" s="47">
        <f>VLOOKUP(A1167,'Updated Medical examination'!A1166:J3501,2,FALSE)</f>
        <v>18.05</v>
      </c>
      <c r="D1167" s="47">
        <f>VLOOKUP(A1167,'Updated Medical examination'!A1166:J3501,4,0)</f>
        <v>6.94</v>
      </c>
      <c r="E1167" s="47" t="str">
        <f>VLOOKUP(A1167,'Updated Medical examination'!A1166:J3501,6,0)</f>
        <v>No</v>
      </c>
      <c r="F1167" s="47" t="str">
        <f>VLOOKUP(A1167,'Updated Medical examination'!A1166:J3501,7,0)</f>
        <v>No</v>
      </c>
      <c r="G1167" s="47" t="str">
        <f>VLOOKUP(A1167,'Updated Medical examination'!A1166:J3501,8,0)</f>
        <v>No</v>
      </c>
      <c r="H1167" s="47">
        <f>VLOOKUP(A1167,'Updated Medical examination'!A1166:J3501,9,0)</f>
        <v>0</v>
      </c>
      <c r="I1167" s="47" t="str">
        <f>VLOOKUP(A1167,'Updated Medical examination'!A1166:J3501,10,0)</f>
        <v>No</v>
      </c>
      <c r="J1167" s="47" t="str">
        <f>VLOOKUP(A1167,'Updated Medical examination'!A1166:J3501,3,0)</f>
        <v>Under Weight</v>
      </c>
      <c r="K1167" s="47" t="str">
        <f>VLOOKUP(A1167,'Updated Medical examination'!A1166:J3501,5,0)</f>
        <v>Above Diabetes</v>
      </c>
      <c r="L1167" s="54">
        <v>26133</v>
      </c>
      <c r="M1167" s="59">
        <v>9644.25</v>
      </c>
      <c r="N1167" s="55" t="s">
        <v>11</v>
      </c>
      <c r="O1167" s="55" t="s">
        <v>16</v>
      </c>
      <c r="P1167" s="55" t="s">
        <v>23</v>
      </c>
      <c r="Q1167" s="55">
        <v>51</v>
      </c>
    </row>
    <row r="1168" spans="1:17" ht="16.5" thickBot="1" x14ac:dyDescent="0.3">
      <c r="A1168" s="58" t="s">
        <v>1204</v>
      </c>
      <c r="B1168" s="47" t="s">
        <v>2476</v>
      </c>
      <c r="C1168" s="47">
        <f>VLOOKUP(A1168,'Updated Medical examination'!A1167:J3502,2,FALSE)</f>
        <v>37.4</v>
      </c>
      <c r="D1168" s="47">
        <f>VLOOKUP(A1168,'Updated Medical examination'!A1167:J3502,4,0)</f>
        <v>11.3</v>
      </c>
      <c r="E1168" s="47" t="str">
        <f>VLOOKUP(A1168,'Updated Medical examination'!A1167:J3502,6,0)</f>
        <v>Yes</v>
      </c>
      <c r="F1168" s="47" t="str">
        <f>VLOOKUP(A1168,'Updated Medical examination'!A1167:J3502,7,0)</f>
        <v>No</v>
      </c>
      <c r="G1168" s="47" t="str">
        <f>VLOOKUP(A1168,'Updated Medical examination'!A1167:J3502,8,0)</f>
        <v>No</v>
      </c>
      <c r="H1168" s="47">
        <f>VLOOKUP(A1168,'Updated Medical examination'!A1167:J3502,9,0)</f>
        <v>2</v>
      </c>
      <c r="I1168" s="47" t="str">
        <f>VLOOKUP(A1168,'Updated Medical examination'!A1167:J3502,10,0)</f>
        <v>No</v>
      </c>
      <c r="J1168" s="47" t="str">
        <f>VLOOKUP(A1168,'Updated Medical examination'!A1167:J3502,3,0)</f>
        <v>Obesity</v>
      </c>
      <c r="K1168" s="47" t="str">
        <f>VLOOKUP(A1168,'Updated Medical examination'!A1167:J3502,5,0)</f>
        <v>Above Diabetes</v>
      </c>
      <c r="L1168" s="54">
        <v>25841</v>
      </c>
      <c r="M1168" s="59">
        <v>9634.5400000000009</v>
      </c>
      <c r="N1168" s="55" t="s">
        <v>11</v>
      </c>
      <c r="O1168" s="55" t="s">
        <v>11</v>
      </c>
      <c r="P1168" s="55" t="s">
        <v>42</v>
      </c>
      <c r="Q1168" s="55">
        <v>52</v>
      </c>
    </row>
    <row r="1169" spans="1:17" ht="16.5" thickBot="1" x14ac:dyDescent="0.3">
      <c r="A1169" s="58" t="s">
        <v>1203</v>
      </c>
      <c r="B1169" s="47" t="s">
        <v>4363</v>
      </c>
      <c r="C1169" s="47">
        <f>VLOOKUP(A1169,'Updated Medical examination'!A1168:J3503,2,FALSE)</f>
        <v>25.75</v>
      </c>
      <c r="D1169" s="47">
        <f>VLOOKUP(A1169,'Updated Medical examination'!A1168:J3503,4,0)</f>
        <v>9.23</v>
      </c>
      <c r="E1169" s="47" t="str">
        <f>VLOOKUP(A1169,'Updated Medical examination'!A1168:J3503,6,0)</f>
        <v>No</v>
      </c>
      <c r="F1169" s="47" t="str">
        <f>VLOOKUP(A1169,'Updated Medical examination'!A1168:J3503,7,0)</f>
        <v>No</v>
      </c>
      <c r="G1169" s="47" t="str">
        <f>VLOOKUP(A1169,'Updated Medical examination'!A1168:J3503,8,0)</f>
        <v>No</v>
      </c>
      <c r="H1169" s="47">
        <f>VLOOKUP(A1169,'Updated Medical examination'!A1168:J3503,9,0)</f>
        <v>0</v>
      </c>
      <c r="I1169" s="47" t="str">
        <f>VLOOKUP(A1169,'Updated Medical examination'!A1168:J3503,10,0)</f>
        <v>No</v>
      </c>
      <c r="J1169" s="47" t="str">
        <f>VLOOKUP(A1169,'Updated Medical examination'!A1168:J3503,3,0)</f>
        <v>Over Weight</v>
      </c>
      <c r="K1169" s="47" t="str">
        <f>VLOOKUP(A1169,'Updated Medical examination'!A1168:J3503,5,0)</f>
        <v>Above Diabetes</v>
      </c>
      <c r="L1169" s="54">
        <v>25011</v>
      </c>
      <c r="M1169" s="59">
        <v>9630.91</v>
      </c>
      <c r="N1169" s="55" t="s">
        <v>12</v>
      </c>
      <c r="O1169" s="55" t="s">
        <v>11</v>
      </c>
      <c r="P1169" s="55" t="s">
        <v>13</v>
      </c>
      <c r="Q1169" s="55">
        <v>54</v>
      </c>
    </row>
    <row r="1170" spans="1:17" ht="16.5" thickBot="1" x14ac:dyDescent="0.3">
      <c r="A1170" s="58" t="s">
        <v>1202</v>
      </c>
      <c r="B1170" s="47" t="s">
        <v>4364</v>
      </c>
      <c r="C1170" s="47">
        <f>VLOOKUP(A1170,'Updated Medical examination'!A1169:J3504,2,FALSE)</f>
        <v>32.299999999999997</v>
      </c>
      <c r="D1170" s="47">
        <f>VLOOKUP(A1170,'Updated Medical examination'!A1169:J3504,4,0)</f>
        <v>4.37</v>
      </c>
      <c r="E1170" s="47" t="str">
        <f>VLOOKUP(A1170,'Updated Medical examination'!A1169:J3504,6,0)</f>
        <v>No</v>
      </c>
      <c r="F1170" s="47" t="str">
        <f>VLOOKUP(A1170,'Updated Medical examination'!A1169:J3504,7,0)</f>
        <v>No</v>
      </c>
      <c r="G1170" s="47" t="str">
        <f>VLOOKUP(A1170,'Updated Medical examination'!A1169:J3504,8,0)</f>
        <v>No</v>
      </c>
      <c r="H1170" s="47">
        <f>VLOOKUP(A1170,'Updated Medical examination'!A1169:J3504,9,0)</f>
        <v>2</v>
      </c>
      <c r="I1170" s="47" t="str">
        <f>VLOOKUP(A1170,'Updated Medical examination'!A1169:J3504,10,0)</f>
        <v>No</v>
      </c>
      <c r="J1170" s="47" t="str">
        <f>VLOOKUP(A1170,'Updated Medical examination'!A1169:J3504,3,0)</f>
        <v>Obesity</v>
      </c>
      <c r="K1170" s="47" t="str">
        <f>VLOOKUP(A1170,'Updated Medical examination'!A1169:J3504,5,0)</f>
        <v>Normal</v>
      </c>
      <c r="L1170" s="54">
        <v>26595</v>
      </c>
      <c r="M1170" s="59">
        <v>9630.4</v>
      </c>
      <c r="N1170" s="55" t="s">
        <v>11</v>
      </c>
      <c r="O1170" s="55" t="s">
        <v>11</v>
      </c>
      <c r="P1170" s="55" t="s">
        <v>42</v>
      </c>
      <c r="Q1170" s="55">
        <v>50</v>
      </c>
    </row>
    <row r="1171" spans="1:17" ht="16.5" thickBot="1" x14ac:dyDescent="0.3">
      <c r="A1171" s="58" t="s">
        <v>1201</v>
      </c>
      <c r="B1171" s="47" t="s">
        <v>4366</v>
      </c>
      <c r="C1171" s="47">
        <f>VLOOKUP(A1171,'Updated Medical examination'!A1170:J3505,2,FALSE)</f>
        <v>28.61</v>
      </c>
      <c r="D1171" s="47">
        <f>VLOOKUP(A1171,'Updated Medical examination'!A1170:J3505,4,0)</f>
        <v>5.76</v>
      </c>
      <c r="E1171" s="47" t="str">
        <f>VLOOKUP(A1171,'Updated Medical examination'!A1170:J3505,6,0)</f>
        <v>No</v>
      </c>
      <c r="F1171" s="47" t="str">
        <f>VLOOKUP(A1171,'Updated Medical examination'!A1170:J3505,7,0)</f>
        <v>No</v>
      </c>
      <c r="G1171" s="47" t="str">
        <f>VLOOKUP(A1171,'Updated Medical examination'!A1170:J3505,8,0)</f>
        <v>Yes</v>
      </c>
      <c r="H1171" s="47">
        <f>VLOOKUP(A1171,'Updated Medical examination'!A1170:J3505,9,0)</f>
        <v>1</v>
      </c>
      <c r="I1171" s="47" t="str">
        <f>VLOOKUP(A1171,'Updated Medical examination'!A1170:J3505,10,0)</f>
        <v>No</v>
      </c>
      <c r="J1171" s="47" t="str">
        <f>VLOOKUP(A1171,'Updated Medical examination'!A1170:J3505,3,0)</f>
        <v>Over Weight</v>
      </c>
      <c r="K1171" s="47" t="str">
        <f>VLOOKUP(A1171,'Updated Medical examination'!A1170:J3505,5,0)</f>
        <v>Prediabetes</v>
      </c>
      <c r="L1171" s="54">
        <v>29208</v>
      </c>
      <c r="M1171" s="59">
        <v>9630.2999999999993</v>
      </c>
      <c r="N1171" s="55" t="s">
        <v>11</v>
      </c>
      <c r="O1171" s="55" t="s">
        <v>11</v>
      </c>
      <c r="P1171" s="55" t="s">
        <v>300</v>
      </c>
      <c r="Q1171" s="55">
        <v>43</v>
      </c>
    </row>
    <row r="1172" spans="1:17" ht="16.5" thickBot="1" x14ac:dyDescent="0.3">
      <c r="A1172" s="58" t="s">
        <v>1200</v>
      </c>
      <c r="B1172" s="47" t="s">
        <v>4367</v>
      </c>
      <c r="C1172" s="47">
        <f>VLOOKUP(A1172,'Updated Medical examination'!A1171:J3506,2,FALSE)</f>
        <v>45.41</v>
      </c>
      <c r="D1172" s="47">
        <f>VLOOKUP(A1172,'Updated Medical examination'!A1171:J3506,4,0)</f>
        <v>4.96</v>
      </c>
      <c r="E1172" s="47" t="str">
        <f>VLOOKUP(A1172,'Updated Medical examination'!A1171:J3506,6,0)</f>
        <v>No</v>
      </c>
      <c r="F1172" s="47" t="str">
        <f>VLOOKUP(A1172,'Updated Medical examination'!A1171:J3506,7,0)</f>
        <v>No</v>
      </c>
      <c r="G1172" s="47" t="str">
        <f>VLOOKUP(A1172,'Updated Medical examination'!A1171:J3506,8,0)</f>
        <v>No</v>
      </c>
      <c r="H1172" s="47">
        <f>VLOOKUP(A1172,'Updated Medical examination'!A1171:J3506,9,0)</f>
        <v>1</v>
      </c>
      <c r="I1172" s="47" t="str">
        <f>VLOOKUP(A1172,'Updated Medical examination'!A1171:J3506,10,0)</f>
        <v>No</v>
      </c>
      <c r="J1172" s="47" t="str">
        <f>VLOOKUP(A1172,'Updated Medical examination'!A1171:J3506,3,0)</f>
        <v>Obesity</v>
      </c>
      <c r="K1172" s="47" t="str">
        <f>VLOOKUP(A1172,'Updated Medical examination'!A1171:J3506,5,0)</f>
        <v>Normal</v>
      </c>
      <c r="L1172" s="54">
        <v>35969</v>
      </c>
      <c r="M1172" s="59">
        <v>9628.7900000000009</v>
      </c>
      <c r="N1172" s="55" t="s">
        <v>11</v>
      </c>
      <c r="O1172" s="55" t="s">
        <v>11</v>
      </c>
      <c r="P1172" s="55" t="s">
        <v>535</v>
      </c>
      <c r="Q1172" s="55">
        <v>24</v>
      </c>
    </row>
    <row r="1173" spans="1:17" ht="16.5" thickBot="1" x14ac:dyDescent="0.3">
      <c r="A1173" s="58" t="s">
        <v>1199</v>
      </c>
      <c r="B1173" s="47" t="s">
        <v>4369</v>
      </c>
      <c r="C1173" s="47">
        <f>VLOOKUP(A1173,'Updated Medical examination'!A1172:J3507,2,FALSE)</f>
        <v>31.2</v>
      </c>
      <c r="D1173" s="47">
        <f>VLOOKUP(A1173,'Updated Medical examination'!A1172:J3507,4,0)</f>
        <v>11.04</v>
      </c>
      <c r="E1173" s="47" t="str">
        <f>VLOOKUP(A1173,'Updated Medical examination'!A1172:J3507,6,0)</f>
        <v>Yes</v>
      </c>
      <c r="F1173" s="47" t="str">
        <f>VLOOKUP(A1173,'Updated Medical examination'!A1172:J3507,7,0)</f>
        <v>No</v>
      </c>
      <c r="G1173" s="47" t="str">
        <f>VLOOKUP(A1173,'Updated Medical examination'!A1172:J3507,8,0)</f>
        <v>No</v>
      </c>
      <c r="H1173" s="47">
        <f>VLOOKUP(A1173,'Updated Medical examination'!A1172:J3507,9,0)</f>
        <v>2</v>
      </c>
      <c r="I1173" s="47" t="str">
        <f>VLOOKUP(A1173,'Updated Medical examination'!A1172:J3507,10,0)</f>
        <v>No</v>
      </c>
      <c r="J1173" s="47" t="str">
        <f>VLOOKUP(A1173,'Updated Medical examination'!A1172:J3507,3,0)</f>
        <v>Obesity</v>
      </c>
      <c r="K1173" s="47" t="str">
        <f>VLOOKUP(A1173,'Updated Medical examination'!A1172:J3507,5,0)</f>
        <v>Above Diabetes</v>
      </c>
      <c r="L1173" s="54">
        <v>25918</v>
      </c>
      <c r="M1173" s="59">
        <v>9625.92</v>
      </c>
      <c r="N1173" s="55" t="s">
        <v>11</v>
      </c>
      <c r="O1173" s="55" t="s">
        <v>12</v>
      </c>
      <c r="P1173" s="55" t="s">
        <v>42</v>
      </c>
      <c r="Q1173" s="55">
        <v>52</v>
      </c>
    </row>
    <row r="1174" spans="1:17" ht="16.5" thickBot="1" x14ac:dyDescent="0.3">
      <c r="A1174" s="58" t="s">
        <v>1198</v>
      </c>
      <c r="B1174" s="47" t="s">
        <v>4371</v>
      </c>
      <c r="C1174" s="47">
        <f>VLOOKUP(A1174,'Updated Medical examination'!A1173:J3508,2,FALSE)</f>
        <v>29.83</v>
      </c>
      <c r="D1174" s="47">
        <f>VLOOKUP(A1174,'Updated Medical examination'!A1173:J3508,4,0)</f>
        <v>7.81</v>
      </c>
      <c r="E1174" s="47" t="str">
        <f>VLOOKUP(A1174,'Updated Medical examination'!A1173:J3508,6,0)</f>
        <v>Yes</v>
      </c>
      <c r="F1174" s="47" t="str">
        <f>VLOOKUP(A1174,'Updated Medical examination'!A1173:J3508,7,0)</f>
        <v>No</v>
      </c>
      <c r="G1174" s="47" t="str">
        <f>VLOOKUP(A1174,'Updated Medical examination'!A1173:J3508,8,0)</f>
        <v>No</v>
      </c>
      <c r="H1174" s="47">
        <f>VLOOKUP(A1174,'Updated Medical examination'!A1173:J3508,9,0)</f>
        <v>1</v>
      </c>
      <c r="I1174" s="47" t="str">
        <f>VLOOKUP(A1174,'Updated Medical examination'!A1173:J3508,10,0)</f>
        <v>No</v>
      </c>
      <c r="J1174" s="47" t="str">
        <f>VLOOKUP(A1174,'Updated Medical examination'!A1173:J3508,3,0)</f>
        <v>Over Weight</v>
      </c>
      <c r="K1174" s="47" t="str">
        <f>VLOOKUP(A1174,'Updated Medical examination'!A1173:J3508,5,0)</f>
        <v>Above Diabetes</v>
      </c>
      <c r="L1174" s="54">
        <v>27696</v>
      </c>
      <c r="M1174" s="59">
        <v>9620.33</v>
      </c>
      <c r="N1174" s="55" t="s">
        <v>12</v>
      </c>
      <c r="O1174" s="55" t="s">
        <v>12</v>
      </c>
      <c r="P1174" s="55" t="s">
        <v>23</v>
      </c>
      <c r="Q1174" s="55">
        <v>47</v>
      </c>
    </row>
    <row r="1175" spans="1:17" ht="16.5" thickBot="1" x14ac:dyDescent="0.3">
      <c r="A1175" s="58" t="s">
        <v>1197</v>
      </c>
      <c r="B1175" s="47" t="s">
        <v>4373</v>
      </c>
      <c r="C1175" s="47">
        <f>VLOOKUP(A1175,'Updated Medical examination'!A1174:J3509,2,FALSE)</f>
        <v>29.06</v>
      </c>
      <c r="D1175" s="47">
        <f>VLOOKUP(A1175,'Updated Medical examination'!A1174:J3509,4,0)</f>
        <v>4.55</v>
      </c>
      <c r="E1175" s="47" t="str">
        <f>VLOOKUP(A1175,'Updated Medical examination'!A1174:J3509,6,0)</f>
        <v>No</v>
      </c>
      <c r="F1175" s="47" t="str">
        <f>VLOOKUP(A1175,'Updated Medical examination'!A1174:J3509,7,0)</f>
        <v>No</v>
      </c>
      <c r="G1175" s="47" t="str">
        <f>VLOOKUP(A1175,'Updated Medical examination'!A1174:J3509,8,0)</f>
        <v>No</v>
      </c>
      <c r="H1175" s="47">
        <f>VLOOKUP(A1175,'Updated Medical examination'!A1174:J3509,9,0)</f>
        <v>0</v>
      </c>
      <c r="I1175" s="47" t="str">
        <f>VLOOKUP(A1175,'Updated Medical examination'!A1174:J3509,10,0)</f>
        <v>No</v>
      </c>
      <c r="J1175" s="47" t="str">
        <f>VLOOKUP(A1175,'Updated Medical examination'!A1174:J3509,3,0)</f>
        <v>Over Weight</v>
      </c>
      <c r="K1175" s="47" t="str">
        <f>VLOOKUP(A1175,'Updated Medical examination'!A1174:J3509,5,0)</f>
        <v>Normal</v>
      </c>
      <c r="L1175" s="54">
        <v>30192</v>
      </c>
      <c r="M1175" s="59">
        <v>9619.18</v>
      </c>
      <c r="N1175" s="55" t="s">
        <v>11</v>
      </c>
      <c r="O1175" s="55" t="s">
        <v>16</v>
      </c>
      <c r="P1175" s="55" t="s">
        <v>200</v>
      </c>
      <c r="Q1175" s="55">
        <v>40</v>
      </c>
    </row>
    <row r="1176" spans="1:17" ht="16.5" thickBot="1" x14ac:dyDescent="0.3">
      <c r="A1176" s="58" t="s">
        <v>1196</v>
      </c>
      <c r="B1176" s="47" t="s">
        <v>4375</v>
      </c>
      <c r="C1176" s="47">
        <f>VLOOKUP(A1176,'Updated Medical examination'!A1175:J3510,2,FALSE)</f>
        <v>27.454999999999998</v>
      </c>
      <c r="D1176" s="47">
        <f>VLOOKUP(A1176,'Updated Medical examination'!A1175:J3510,4,0)</f>
        <v>6.13</v>
      </c>
      <c r="E1176" s="47" t="str">
        <f>VLOOKUP(A1176,'Updated Medical examination'!A1175:J3510,6,0)</f>
        <v>No</v>
      </c>
      <c r="F1176" s="47" t="str">
        <f>VLOOKUP(A1176,'Updated Medical examination'!A1175:J3510,7,0)</f>
        <v>No</v>
      </c>
      <c r="G1176" s="47" t="str">
        <f>VLOOKUP(A1176,'Updated Medical examination'!A1175:J3510,8,0)</f>
        <v>No</v>
      </c>
      <c r="H1176" s="47">
        <f>VLOOKUP(A1176,'Updated Medical examination'!A1175:J3510,9,0)</f>
        <v>2</v>
      </c>
      <c r="I1176" s="47" t="str">
        <f>VLOOKUP(A1176,'Updated Medical examination'!A1175:J3510,10,0)</f>
        <v>No</v>
      </c>
      <c r="J1176" s="47" t="str">
        <f>VLOOKUP(A1176,'Updated Medical examination'!A1175:J3510,3,0)</f>
        <v>Over Weight</v>
      </c>
      <c r="K1176" s="47" t="str">
        <f>VLOOKUP(A1176,'Updated Medical examination'!A1175:J3510,5,0)</f>
        <v>Prediabetes</v>
      </c>
      <c r="L1176" s="54">
        <v>26660</v>
      </c>
      <c r="M1176" s="59">
        <v>9617.66</v>
      </c>
      <c r="N1176" s="55" t="s">
        <v>12</v>
      </c>
      <c r="O1176" s="55" t="s">
        <v>12</v>
      </c>
      <c r="P1176" s="55" t="s">
        <v>168</v>
      </c>
      <c r="Q1176" s="55">
        <v>50</v>
      </c>
    </row>
    <row r="1177" spans="1:17" ht="16.5" thickBot="1" x14ac:dyDescent="0.3">
      <c r="A1177" s="58" t="s">
        <v>1195</v>
      </c>
      <c r="B1177" s="47" t="s">
        <v>4377</v>
      </c>
      <c r="C1177" s="47">
        <f>VLOOKUP(A1177,'Updated Medical examination'!A1176:J3511,2,FALSE)</f>
        <v>23.01</v>
      </c>
      <c r="D1177" s="47">
        <f>VLOOKUP(A1177,'Updated Medical examination'!A1176:J3511,4,0)</f>
        <v>6.04</v>
      </c>
      <c r="E1177" s="47" t="str">
        <f>VLOOKUP(A1177,'Updated Medical examination'!A1176:J3511,6,0)</f>
        <v>Yes</v>
      </c>
      <c r="F1177" s="47" t="str">
        <f>VLOOKUP(A1177,'Updated Medical examination'!A1176:J3511,7,0)</f>
        <v>No</v>
      </c>
      <c r="G1177" s="47" t="str">
        <f>VLOOKUP(A1177,'Updated Medical examination'!A1176:J3511,8,0)</f>
        <v>No</v>
      </c>
      <c r="H1177" s="47">
        <f>VLOOKUP(A1177,'Updated Medical examination'!A1176:J3511,9,0)</f>
        <v>1</v>
      </c>
      <c r="I1177" s="47" t="str">
        <f>VLOOKUP(A1177,'Updated Medical examination'!A1176:J3511,10,0)</f>
        <v>No</v>
      </c>
      <c r="J1177" s="47" t="str">
        <f>VLOOKUP(A1177,'Updated Medical examination'!A1176:J3511,3,0)</f>
        <v>Healthy Weight</v>
      </c>
      <c r="K1177" s="47" t="str">
        <f>VLOOKUP(A1177,'Updated Medical examination'!A1176:J3511,5,0)</f>
        <v>Prediabetes</v>
      </c>
      <c r="L1177" s="54">
        <v>23726</v>
      </c>
      <c r="M1177" s="59">
        <v>9597.6299999999992</v>
      </c>
      <c r="N1177" s="55" t="s">
        <v>12</v>
      </c>
      <c r="O1177" s="55" t="s">
        <v>12</v>
      </c>
      <c r="P1177" s="55" t="s">
        <v>13</v>
      </c>
      <c r="Q1177" s="55">
        <v>58</v>
      </c>
    </row>
    <row r="1178" spans="1:17" ht="16.5" thickBot="1" x14ac:dyDescent="0.3">
      <c r="A1178" s="58" t="s">
        <v>1194</v>
      </c>
      <c r="B1178" s="47" t="s">
        <v>4379</v>
      </c>
      <c r="C1178" s="47">
        <f>VLOOKUP(A1178,'Updated Medical examination'!A1177:J3512,2,FALSE)</f>
        <v>31.39</v>
      </c>
      <c r="D1178" s="47">
        <f>VLOOKUP(A1178,'Updated Medical examination'!A1177:J3512,4,0)</f>
        <v>8.85</v>
      </c>
      <c r="E1178" s="47" t="str">
        <f>VLOOKUP(A1178,'Updated Medical examination'!A1177:J3512,6,0)</f>
        <v>Yes</v>
      </c>
      <c r="F1178" s="47" t="str">
        <f>VLOOKUP(A1178,'Updated Medical examination'!A1177:J3512,7,0)</f>
        <v>No</v>
      </c>
      <c r="G1178" s="47" t="str">
        <f>VLOOKUP(A1178,'Updated Medical examination'!A1177:J3512,8,0)</f>
        <v>No</v>
      </c>
      <c r="H1178" s="47">
        <f>VLOOKUP(A1178,'Updated Medical examination'!A1177:J3512,9,0)</f>
        <v>0</v>
      </c>
      <c r="I1178" s="47" t="str">
        <f>VLOOKUP(A1178,'Updated Medical examination'!A1177:J3512,10,0)</f>
        <v>No</v>
      </c>
      <c r="J1178" s="47" t="str">
        <f>VLOOKUP(A1178,'Updated Medical examination'!A1177:J3512,3,0)</f>
        <v>Obesity</v>
      </c>
      <c r="K1178" s="47" t="str">
        <f>VLOOKUP(A1178,'Updated Medical examination'!A1177:J3512,5,0)</f>
        <v>Above Diabetes</v>
      </c>
      <c r="L1178" s="54">
        <v>29877</v>
      </c>
      <c r="M1178" s="59">
        <v>9584.0400000000009</v>
      </c>
      <c r="N1178" s="55" t="s">
        <v>11</v>
      </c>
      <c r="O1178" s="55" t="s">
        <v>16</v>
      </c>
      <c r="P1178" s="55" t="s">
        <v>300</v>
      </c>
      <c r="Q1178" s="55">
        <v>41</v>
      </c>
    </row>
    <row r="1179" spans="1:17" ht="16.5" thickBot="1" x14ac:dyDescent="0.3">
      <c r="A1179" s="58" t="s">
        <v>1193</v>
      </c>
      <c r="B1179" s="47" t="s">
        <v>4381</v>
      </c>
      <c r="C1179" s="47">
        <f>VLOOKUP(A1179,'Updated Medical examination'!A1178:J3513,2,FALSE)</f>
        <v>34.770000000000003</v>
      </c>
      <c r="D1179" s="47">
        <f>VLOOKUP(A1179,'Updated Medical examination'!A1178:J3513,4,0)</f>
        <v>10.54</v>
      </c>
      <c r="E1179" s="47" t="str">
        <f>VLOOKUP(A1179,'Updated Medical examination'!A1178:J3513,6,0)</f>
        <v>No</v>
      </c>
      <c r="F1179" s="47" t="str">
        <f>VLOOKUP(A1179,'Updated Medical examination'!A1178:J3513,7,0)</f>
        <v>No</v>
      </c>
      <c r="G1179" s="47" t="str">
        <f>VLOOKUP(A1179,'Updated Medical examination'!A1178:J3513,8,0)</f>
        <v>No</v>
      </c>
      <c r="H1179" s="47">
        <f>VLOOKUP(A1179,'Updated Medical examination'!A1178:J3513,9,0)</f>
        <v>2</v>
      </c>
      <c r="I1179" s="47" t="str">
        <f>VLOOKUP(A1179,'Updated Medical examination'!A1178:J3513,10,0)</f>
        <v>No</v>
      </c>
      <c r="J1179" s="47" t="str">
        <f>VLOOKUP(A1179,'Updated Medical examination'!A1178:J3513,3,0)</f>
        <v>Obesity</v>
      </c>
      <c r="K1179" s="47" t="str">
        <f>VLOOKUP(A1179,'Updated Medical examination'!A1178:J3513,5,0)</f>
        <v>Above Diabetes</v>
      </c>
      <c r="L1179" s="54">
        <v>26996</v>
      </c>
      <c r="M1179" s="59">
        <v>9583.89</v>
      </c>
      <c r="N1179" s="55" t="s">
        <v>11</v>
      </c>
      <c r="O1179" s="55" t="s">
        <v>12</v>
      </c>
      <c r="P1179" s="55" t="s">
        <v>23</v>
      </c>
      <c r="Q1179" s="55">
        <v>49</v>
      </c>
    </row>
    <row r="1180" spans="1:17" ht="16.5" thickBot="1" x14ac:dyDescent="0.3">
      <c r="A1180" s="58" t="s">
        <v>1192</v>
      </c>
      <c r="B1180" s="47" t="s">
        <v>2536</v>
      </c>
      <c r="C1180" s="47">
        <f>VLOOKUP(A1180,'Updated Medical examination'!A1179:J3514,2,FALSE)</f>
        <v>24.48</v>
      </c>
      <c r="D1180" s="47">
        <f>VLOOKUP(A1180,'Updated Medical examination'!A1179:J3514,4,0)</f>
        <v>4.37</v>
      </c>
      <c r="E1180" s="47" t="str">
        <f>VLOOKUP(A1180,'Updated Medical examination'!A1179:J3514,6,0)</f>
        <v>Yes</v>
      </c>
      <c r="F1180" s="47" t="str">
        <f>VLOOKUP(A1180,'Updated Medical examination'!A1179:J3514,7,0)</f>
        <v>No</v>
      </c>
      <c r="G1180" s="47" t="str">
        <f>VLOOKUP(A1180,'Updated Medical examination'!A1179:J3514,8,0)</f>
        <v>No</v>
      </c>
      <c r="H1180" s="47">
        <f>VLOOKUP(A1180,'Updated Medical examination'!A1179:J3514,9,0)</f>
        <v>2</v>
      </c>
      <c r="I1180" s="47" t="str">
        <f>VLOOKUP(A1180,'Updated Medical examination'!A1179:J3514,10,0)</f>
        <v>No</v>
      </c>
      <c r="J1180" s="47" t="str">
        <f>VLOOKUP(A1180,'Updated Medical examination'!A1179:J3514,3,0)</f>
        <v>Healthy Weight</v>
      </c>
      <c r="K1180" s="47" t="str">
        <f>VLOOKUP(A1180,'Updated Medical examination'!A1179:J3514,5,0)</f>
        <v>Normal</v>
      </c>
      <c r="L1180" s="54">
        <v>24445</v>
      </c>
      <c r="M1180" s="59">
        <v>9582.5400000000009</v>
      </c>
      <c r="N1180" s="55" t="s">
        <v>12</v>
      </c>
      <c r="O1180" s="55" t="s">
        <v>11</v>
      </c>
      <c r="P1180" s="55" t="s">
        <v>13</v>
      </c>
      <c r="Q1180" s="55">
        <v>56</v>
      </c>
    </row>
    <row r="1181" spans="1:17" ht="16.5" thickBot="1" x14ac:dyDescent="0.3">
      <c r="A1181" s="58" t="s">
        <v>1191</v>
      </c>
      <c r="B1181" s="47" t="s">
        <v>2756</v>
      </c>
      <c r="C1181" s="47">
        <f>VLOOKUP(A1181,'Updated Medical examination'!A1180:J3515,2,FALSE)</f>
        <v>22.61</v>
      </c>
      <c r="D1181" s="47">
        <f>VLOOKUP(A1181,'Updated Medical examination'!A1180:J3515,4,0)</f>
        <v>9.6300000000000008</v>
      </c>
      <c r="E1181" s="47" t="str">
        <f>VLOOKUP(A1181,'Updated Medical examination'!A1180:J3515,6,0)</f>
        <v>No</v>
      </c>
      <c r="F1181" s="47" t="str">
        <f>VLOOKUP(A1181,'Updated Medical examination'!A1180:J3515,7,0)</f>
        <v>No</v>
      </c>
      <c r="G1181" s="47" t="str">
        <f>VLOOKUP(A1181,'Updated Medical examination'!A1180:J3515,8,0)</f>
        <v>No</v>
      </c>
      <c r="H1181" s="47">
        <f>VLOOKUP(A1181,'Updated Medical examination'!A1180:J3515,9,0)</f>
        <v>2</v>
      </c>
      <c r="I1181" s="47" t="str">
        <f>VLOOKUP(A1181,'Updated Medical examination'!A1180:J3515,10,0)</f>
        <v>No</v>
      </c>
      <c r="J1181" s="47" t="str">
        <f>VLOOKUP(A1181,'Updated Medical examination'!A1180:J3515,3,0)</f>
        <v>Healthy Weight</v>
      </c>
      <c r="K1181" s="47" t="str">
        <f>VLOOKUP(A1181,'Updated Medical examination'!A1180:J3515,5,0)</f>
        <v>Above Diabetes</v>
      </c>
      <c r="L1181" s="54">
        <v>26999</v>
      </c>
      <c r="M1181" s="59">
        <v>9566.99</v>
      </c>
      <c r="N1181" s="55" t="s">
        <v>11</v>
      </c>
      <c r="O1181" s="55" t="s">
        <v>16</v>
      </c>
      <c r="P1181" s="55" t="s">
        <v>23</v>
      </c>
      <c r="Q1181" s="55">
        <v>49</v>
      </c>
    </row>
    <row r="1182" spans="1:17" ht="16.5" thickBot="1" x14ac:dyDescent="0.3">
      <c r="A1182" s="58" t="s">
        <v>1190</v>
      </c>
      <c r="B1182" s="47" t="s">
        <v>2451</v>
      </c>
      <c r="C1182" s="47">
        <f>VLOOKUP(A1182,'Updated Medical examination'!A1181:J3516,2,FALSE)</f>
        <v>34.299999999999997</v>
      </c>
      <c r="D1182" s="47">
        <f>VLOOKUP(A1182,'Updated Medical examination'!A1181:J3516,4,0)</f>
        <v>10.37</v>
      </c>
      <c r="E1182" s="47" t="str">
        <f>VLOOKUP(A1182,'Updated Medical examination'!A1181:J3516,6,0)</f>
        <v>No</v>
      </c>
      <c r="F1182" s="47" t="str">
        <f>VLOOKUP(A1182,'Updated Medical examination'!A1181:J3516,7,0)</f>
        <v>No</v>
      </c>
      <c r="G1182" s="47" t="str">
        <f>VLOOKUP(A1182,'Updated Medical examination'!A1181:J3516,8,0)</f>
        <v>No</v>
      </c>
      <c r="H1182" s="47">
        <f>VLOOKUP(A1182,'Updated Medical examination'!A1181:J3516,9,0)</f>
        <v>0</v>
      </c>
      <c r="I1182" s="47" t="str">
        <f>VLOOKUP(A1182,'Updated Medical examination'!A1181:J3516,10,0)</f>
        <v>No</v>
      </c>
      <c r="J1182" s="47" t="str">
        <f>VLOOKUP(A1182,'Updated Medical examination'!A1181:J3516,3,0)</f>
        <v>Obesity</v>
      </c>
      <c r="K1182" s="47" t="str">
        <f>VLOOKUP(A1182,'Updated Medical examination'!A1181:J3516,5,0)</f>
        <v>Above Diabetes</v>
      </c>
      <c r="L1182" s="54">
        <v>27255</v>
      </c>
      <c r="M1182" s="59">
        <v>9563.0300000000007</v>
      </c>
      <c r="N1182" s="55" t="s">
        <v>12</v>
      </c>
      <c r="O1182" s="55" t="s">
        <v>16</v>
      </c>
      <c r="P1182" s="55" t="s">
        <v>42</v>
      </c>
      <c r="Q1182" s="55">
        <v>48</v>
      </c>
    </row>
    <row r="1183" spans="1:17" ht="16.5" thickBot="1" x14ac:dyDescent="0.3">
      <c r="A1183" s="58" t="s">
        <v>1189</v>
      </c>
      <c r="B1183" s="47" t="s">
        <v>4385</v>
      </c>
      <c r="C1183" s="47">
        <f>VLOOKUP(A1183,'Updated Medical examination'!A1182:J3517,2,FALSE)</f>
        <v>46.09</v>
      </c>
      <c r="D1183" s="47">
        <f>VLOOKUP(A1183,'Updated Medical examination'!A1182:J3517,4,0)</f>
        <v>5.44</v>
      </c>
      <c r="E1183" s="47" t="str">
        <f>VLOOKUP(A1183,'Updated Medical examination'!A1182:J3517,6,0)</f>
        <v>No</v>
      </c>
      <c r="F1183" s="47" t="str">
        <f>VLOOKUP(A1183,'Updated Medical examination'!A1182:J3517,7,0)</f>
        <v>No</v>
      </c>
      <c r="G1183" s="47" t="str">
        <f>VLOOKUP(A1183,'Updated Medical examination'!A1182:J3517,8,0)</f>
        <v>No</v>
      </c>
      <c r="H1183" s="47">
        <f>VLOOKUP(A1183,'Updated Medical examination'!A1182:J3517,9,0)</f>
        <v>2</v>
      </c>
      <c r="I1183" s="47" t="str">
        <f>VLOOKUP(A1183,'Updated Medical examination'!A1182:J3517,10,0)</f>
        <v>No</v>
      </c>
      <c r="J1183" s="47" t="str">
        <f>VLOOKUP(A1183,'Updated Medical examination'!A1182:J3517,3,0)</f>
        <v>Obesity</v>
      </c>
      <c r="K1183" s="47" t="str">
        <f>VLOOKUP(A1183,'Updated Medical examination'!A1182:J3517,5,0)</f>
        <v>Normal</v>
      </c>
      <c r="L1183" s="54">
        <v>26564</v>
      </c>
      <c r="M1183" s="59">
        <v>9549.57</v>
      </c>
      <c r="N1183" s="55" t="s">
        <v>11</v>
      </c>
      <c r="O1183" s="55" t="s">
        <v>16</v>
      </c>
      <c r="P1183" s="55" t="s">
        <v>13</v>
      </c>
      <c r="Q1183" s="55">
        <v>50</v>
      </c>
    </row>
    <row r="1184" spans="1:17" ht="16.5" thickBot="1" x14ac:dyDescent="0.3">
      <c r="A1184" s="58" t="s">
        <v>1188</v>
      </c>
      <c r="B1184" s="47" t="s">
        <v>4387</v>
      </c>
      <c r="C1184" s="47">
        <f>VLOOKUP(A1184,'Updated Medical examination'!A1183:J3518,2,FALSE)</f>
        <v>44.744999999999997</v>
      </c>
      <c r="D1184" s="47">
        <f>VLOOKUP(A1184,'Updated Medical examination'!A1183:J3518,4,0)</f>
        <v>5.19</v>
      </c>
      <c r="E1184" s="47" t="str">
        <f>VLOOKUP(A1184,'Updated Medical examination'!A1183:J3518,6,0)</f>
        <v>No</v>
      </c>
      <c r="F1184" s="47" t="str">
        <f>VLOOKUP(A1184,'Updated Medical examination'!A1183:J3518,7,0)</f>
        <v>No</v>
      </c>
      <c r="G1184" s="47" t="str">
        <f>VLOOKUP(A1184,'Updated Medical examination'!A1183:J3518,8,0)</f>
        <v>No</v>
      </c>
      <c r="H1184" s="47">
        <f>VLOOKUP(A1184,'Updated Medical examination'!A1183:J3518,9,0)</f>
        <v>2</v>
      </c>
      <c r="I1184" s="47" t="str">
        <f>VLOOKUP(A1184,'Updated Medical examination'!A1183:J3518,10,0)</f>
        <v>No</v>
      </c>
      <c r="J1184" s="47" t="str">
        <f>VLOOKUP(A1184,'Updated Medical examination'!A1183:J3518,3,0)</f>
        <v>Obesity</v>
      </c>
      <c r="K1184" s="47" t="str">
        <f>VLOOKUP(A1184,'Updated Medical examination'!A1183:J3518,5,0)</f>
        <v>Normal</v>
      </c>
      <c r="L1184" s="54">
        <v>26564</v>
      </c>
      <c r="M1184" s="59">
        <v>9541.7000000000007</v>
      </c>
      <c r="N1184" s="55" t="s">
        <v>11</v>
      </c>
      <c r="O1184" s="55" t="s">
        <v>16</v>
      </c>
      <c r="P1184" s="55" t="s">
        <v>247</v>
      </c>
      <c r="Q1184" s="55">
        <v>50</v>
      </c>
    </row>
    <row r="1185" spans="1:17" ht="16.5" thickBot="1" x14ac:dyDescent="0.3">
      <c r="A1185" s="58" t="s">
        <v>1187</v>
      </c>
      <c r="B1185" s="47" t="s">
        <v>4389</v>
      </c>
      <c r="C1185" s="47">
        <f>VLOOKUP(A1185,'Updated Medical examination'!A1184:J3519,2,FALSE)</f>
        <v>26.33</v>
      </c>
      <c r="D1185" s="47">
        <f>VLOOKUP(A1185,'Updated Medical examination'!A1184:J3519,4,0)</f>
        <v>11.8</v>
      </c>
      <c r="E1185" s="47" t="str">
        <f>VLOOKUP(A1185,'Updated Medical examination'!A1184:J3519,6,0)</f>
        <v>Yes</v>
      </c>
      <c r="F1185" s="47" t="str">
        <f>VLOOKUP(A1185,'Updated Medical examination'!A1184:J3519,7,0)</f>
        <v>No</v>
      </c>
      <c r="G1185" s="47" t="str">
        <f>VLOOKUP(A1185,'Updated Medical examination'!A1184:J3519,8,0)</f>
        <v>No</v>
      </c>
      <c r="H1185" s="47">
        <f>VLOOKUP(A1185,'Updated Medical examination'!A1184:J3519,9,0)</f>
        <v>1</v>
      </c>
      <c r="I1185" s="47" t="str">
        <f>VLOOKUP(A1185,'Updated Medical examination'!A1184:J3519,10,0)</f>
        <v>No</v>
      </c>
      <c r="J1185" s="47" t="str">
        <f>VLOOKUP(A1185,'Updated Medical examination'!A1184:J3519,3,0)</f>
        <v>Over Weight</v>
      </c>
      <c r="K1185" s="47" t="str">
        <f>VLOOKUP(A1185,'Updated Medical examination'!A1184:J3519,5,0)</f>
        <v>Above Diabetes</v>
      </c>
      <c r="L1185" s="54">
        <v>27603</v>
      </c>
      <c r="M1185" s="59">
        <v>9540.17</v>
      </c>
      <c r="N1185" s="55" t="s">
        <v>11</v>
      </c>
      <c r="O1185" s="55" t="s">
        <v>11</v>
      </c>
      <c r="P1185" s="55" t="s">
        <v>247</v>
      </c>
      <c r="Q1185" s="55">
        <v>47</v>
      </c>
    </row>
    <row r="1186" spans="1:17" ht="16.5" thickBot="1" x14ac:dyDescent="0.3">
      <c r="A1186" s="58" t="s">
        <v>1186</v>
      </c>
      <c r="B1186" s="47" t="s">
        <v>4391</v>
      </c>
      <c r="C1186" s="47">
        <f>VLOOKUP(A1186,'Updated Medical examination'!A1185:J3520,2,FALSE)</f>
        <v>26.6</v>
      </c>
      <c r="D1186" s="47">
        <f>VLOOKUP(A1186,'Updated Medical examination'!A1185:J3520,4,0)</f>
        <v>8.3800000000000008</v>
      </c>
      <c r="E1186" s="47" t="str">
        <f>VLOOKUP(A1186,'Updated Medical examination'!A1185:J3520,6,0)</f>
        <v>No</v>
      </c>
      <c r="F1186" s="47" t="str">
        <f>VLOOKUP(A1186,'Updated Medical examination'!A1185:J3520,7,0)</f>
        <v>No</v>
      </c>
      <c r="G1186" s="47" t="str">
        <f>VLOOKUP(A1186,'Updated Medical examination'!A1185:J3520,8,0)</f>
        <v>No</v>
      </c>
      <c r="H1186" s="47">
        <f>VLOOKUP(A1186,'Updated Medical examination'!A1185:J3520,9,0)</f>
        <v>2</v>
      </c>
      <c r="I1186" s="47" t="str">
        <f>VLOOKUP(A1186,'Updated Medical examination'!A1185:J3520,10,0)</f>
        <v>No</v>
      </c>
      <c r="J1186" s="47" t="str">
        <f>VLOOKUP(A1186,'Updated Medical examination'!A1185:J3520,3,0)</f>
        <v>Over Weight</v>
      </c>
      <c r="K1186" s="47" t="str">
        <f>VLOOKUP(A1186,'Updated Medical examination'!A1185:J3520,5,0)</f>
        <v>Above Diabetes</v>
      </c>
      <c r="L1186" s="54">
        <v>27019</v>
      </c>
      <c r="M1186" s="59">
        <v>9538.65</v>
      </c>
      <c r="N1186" s="55" t="s">
        <v>11</v>
      </c>
      <c r="O1186" s="55" t="s">
        <v>12</v>
      </c>
      <c r="P1186" s="55" t="s">
        <v>300</v>
      </c>
      <c r="Q1186" s="55">
        <v>49</v>
      </c>
    </row>
    <row r="1187" spans="1:17" ht="16.5" thickBot="1" x14ac:dyDescent="0.3">
      <c r="A1187" s="58" t="s">
        <v>1185</v>
      </c>
      <c r="B1187" s="47" t="s">
        <v>2445</v>
      </c>
      <c r="C1187" s="47">
        <f>VLOOKUP(A1187,'Updated Medical examination'!A1186:J3521,2,FALSE)</f>
        <v>27.5</v>
      </c>
      <c r="D1187" s="47">
        <f>VLOOKUP(A1187,'Updated Medical examination'!A1186:J3521,4,0)</f>
        <v>7.58</v>
      </c>
      <c r="E1187" s="47" t="str">
        <f>VLOOKUP(A1187,'Updated Medical examination'!A1186:J3521,6,0)</f>
        <v>No</v>
      </c>
      <c r="F1187" s="47" t="str">
        <f>VLOOKUP(A1187,'Updated Medical examination'!A1186:J3521,7,0)</f>
        <v>No</v>
      </c>
      <c r="G1187" s="47" t="str">
        <f>VLOOKUP(A1187,'Updated Medical examination'!A1186:J3521,8,0)</f>
        <v>No</v>
      </c>
      <c r="H1187" s="47">
        <f>VLOOKUP(A1187,'Updated Medical examination'!A1186:J3521,9,0)</f>
        <v>0</v>
      </c>
      <c r="I1187" s="47" t="str">
        <f>VLOOKUP(A1187,'Updated Medical examination'!A1186:J3521,10,0)</f>
        <v>No</v>
      </c>
      <c r="J1187" s="47" t="str">
        <f>VLOOKUP(A1187,'Updated Medical examination'!A1186:J3521,3,0)</f>
        <v>Over Weight</v>
      </c>
      <c r="K1187" s="47" t="str">
        <f>VLOOKUP(A1187,'Updated Medical examination'!A1186:J3521,5,0)</f>
        <v>Above Diabetes</v>
      </c>
      <c r="L1187" s="54">
        <v>26266</v>
      </c>
      <c r="M1187" s="59">
        <v>9528.9</v>
      </c>
      <c r="N1187" s="55" t="s">
        <v>11</v>
      </c>
      <c r="O1187" s="55" t="s">
        <v>11</v>
      </c>
      <c r="P1187" s="55" t="s">
        <v>42</v>
      </c>
      <c r="Q1187" s="55">
        <v>51</v>
      </c>
    </row>
    <row r="1188" spans="1:17" ht="16.5" thickBot="1" x14ac:dyDescent="0.3">
      <c r="A1188" s="58" t="s">
        <v>1184</v>
      </c>
      <c r="B1188" s="47" t="s">
        <v>4394</v>
      </c>
      <c r="C1188" s="47">
        <f>VLOOKUP(A1188,'Updated Medical examination'!A1187:J3522,2,FALSE)</f>
        <v>41.55</v>
      </c>
      <c r="D1188" s="47">
        <f>VLOOKUP(A1188,'Updated Medical examination'!A1187:J3522,4,0)</f>
        <v>4.6100000000000003</v>
      </c>
      <c r="E1188" s="47" t="str">
        <f>VLOOKUP(A1188,'Updated Medical examination'!A1187:J3522,6,0)</f>
        <v>No</v>
      </c>
      <c r="F1188" s="47" t="str">
        <f>VLOOKUP(A1188,'Updated Medical examination'!A1187:J3522,7,0)</f>
        <v>No</v>
      </c>
      <c r="G1188" s="47" t="str">
        <f>VLOOKUP(A1188,'Updated Medical examination'!A1187:J3522,8,0)</f>
        <v>No</v>
      </c>
      <c r="H1188" s="47">
        <f>VLOOKUP(A1188,'Updated Medical examination'!A1187:J3522,9,0)</f>
        <v>1</v>
      </c>
      <c r="I1188" s="47" t="str">
        <f>VLOOKUP(A1188,'Updated Medical examination'!A1187:J3522,10,0)</f>
        <v>No</v>
      </c>
      <c r="J1188" s="47" t="str">
        <f>VLOOKUP(A1188,'Updated Medical examination'!A1187:J3522,3,0)</f>
        <v>Obesity</v>
      </c>
      <c r="K1188" s="47" t="str">
        <f>VLOOKUP(A1188,'Updated Medical examination'!A1187:J3522,5,0)</f>
        <v>Normal</v>
      </c>
      <c r="L1188" s="54">
        <v>33838</v>
      </c>
      <c r="M1188" s="59">
        <v>9507.68</v>
      </c>
      <c r="N1188" s="55" t="s">
        <v>11</v>
      </c>
      <c r="O1188" s="55" t="s">
        <v>16</v>
      </c>
      <c r="P1188" s="55" t="s">
        <v>23</v>
      </c>
      <c r="Q1188" s="55">
        <v>30</v>
      </c>
    </row>
    <row r="1189" spans="1:17" ht="16.5" thickBot="1" x14ac:dyDescent="0.3">
      <c r="A1189" s="58" t="s">
        <v>1183</v>
      </c>
      <c r="B1189" s="47" t="s">
        <v>4395</v>
      </c>
      <c r="C1189" s="47">
        <f>VLOOKUP(A1189,'Updated Medical examination'!A1188:J3523,2,FALSE)</f>
        <v>41.47</v>
      </c>
      <c r="D1189" s="47">
        <f>VLOOKUP(A1189,'Updated Medical examination'!A1188:J3523,4,0)</f>
        <v>4.7</v>
      </c>
      <c r="E1189" s="47" t="str">
        <f>VLOOKUP(A1189,'Updated Medical examination'!A1188:J3523,6,0)</f>
        <v>Yes</v>
      </c>
      <c r="F1189" s="47" t="str">
        <f>VLOOKUP(A1189,'Updated Medical examination'!A1188:J3523,7,0)</f>
        <v>No</v>
      </c>
      <c r="G1189" s="47" t="str">
        <f>VLOOKUP(A1189,'Updated Medical examination'!A1188:J3523,8,0)</f>
        <v>Yes</v>
      </c>
      <c r="H1189" s="47">
        <f>VLOOKUP(A1189,'Updated Medical examination'!A1188:J3523,9,0)</f>
        <v>1</v>
      </c>
      <c r="I1189" s="47" t="str">
        <f>VLOOKUP(A1189,'Updated Medical examination'!A1188:J3523,10,0)</f>
        <v>No</v>
      </c>
      <c r="J1189" s="47" t="str">
        <f>VLOOKUP(A1189,'Updated Medical examination'!A1188:J3523,3,0)</f>
        <v>Obesity</v>
      </c>
      <c r="K1189" s="47" t="str">
        <f>VLOOKUP(A1189,'Updated Medical examination'!A1188:J3523,5,0)</f>
        <v>Normal</v>
      </c>
      <c r="L1189" s="54">
        <v>25439</v>
      </c>
      <c r="M1189" s="59">
        <v>9504.31</v>
      </c>
      <c r="N1189" s="55" t="s">
        <v>12</v>
      </c>
      <c r="O1189" s="55" t="s">
        <v>11</v>
      </c>
      <c r="P1189" s="55" t="s">
        <v>13</v>
      </c>
      <c r="Q1189" s="55">
        <v>53</v>
      </c>
    </row>
    <row r="1190" spans="1:17" ht="16.5" thickBot="1" x14ac:dyDescent="0.3">
      <c r="A1190" s="58" t="s">
        <v>1182</v>
      </c>
      <c r="B1190" s="47" t="s">
        <v>4397</v>
      </c>
      <c r="C1190" s="47">
        <f>VLOOKUP(A1190,'Updated Medical examination'!A1189:J3524,2,FALSE)</f>
        <v>24.795000000000002</v>
      </c>
      <c r="D1190" s="47">
        <f>VLOOKUP(A1190,'Updated Medical examination'!A1189:J3524,4,0)</f>
        <v>6.05</v>
      </c>
      <c r="E1190" s="47" t="str">
        <f>VLOOKUP(A1190,'Updated Medical examination'!A1189:J3524,6,0)</f>
        <v>Yes</v>
      </c>
      <c r="F1190" s="47" t="str">
        <f>VLOOKUP(A1190,'Updated Medical examination'!A1189:J3524,7,0)</f>
        <v>No</v>
      </c>
      <c r="G1190" s="47" t="str">
        <f>VLOOKUP(A1190,'Updated Medical examination'!A1189:J3524,8,0)</f>
        <v>No</v>
      </c>
      <c r="H1190" s="47">
        <f>VLOOKUP(A1190,'Updated Medical examination'!A1189:J3524,9,0)</f>
        <v>0</v>
      </c>
      <c r="I1190" s="47" t="str">
        <f>VLOOKUP(A1190,'Updated Medical examination'!A1189:J3524,10,0)</f>
        <v>No</v>
      </c>
      <c r="J1190" s="47" t="str">
        <f>VLOOKUP(A1190,'Updated Medical examination'!A1189:J3524,3,0)</f>
        <v>Healthy Weight</v>
      </c>
      <c r="K1190" s="47" t="str">
        <f>VLOOKUP(A1190,'Updated Medical examination'!A1189:J3524,5,0)</f>
        <v>Prediabetes</v>
      </c>
      <c r="L1190" s="54">
        <v>28092</v>
      </c>
      <c r="M1190" s="59">
        <v>9500.57</v>
      </c>
      <c r="N1190" s="55" t="s">
        <v>11</v>
      </c>
      <c r="O1190" s="55" t="s">
        <v>12</v>
      </c>
      <c r="P1190" s="55" t="s">
        <v>356</v>
      </c>
      <c r="Q1190" s="55">
        <v>46</v>
      </c>
    </row>
    <row r="1191" spans="1:17" ht="16.5" thickBot="1" x14ac:dyDescent="0.3">
      <c r="A1191" s="58" t="s">
        <v>1181</v>
      </c>
      <c r="B1191" s="47" t="s">
        <v>4399</v>
      </c>
      <c r="C1191" s="47">
        <f>VLOOKUP(A1191,'Updated Medical examination'!A1190:J3525,2,FALSE)</f>
        <v>29.48</v>
      </c>
      <c r="D1191" s="47">
        <f>VLOOKUP(A1191,'Updated Medical examination'!A1190:J3525,4,0)</f>
        <v>5.63</v>
      </c>
      <c r="E1191" s="47" t="str">
        <f>VLOOKUP(A1191,'Updated Medical examination'!A1190:J3525,6,0)</f>
        <v>Yes</v>
      </c>
      <c r="F1191" s="47" t="str">
        <f>VLOOKUP(A1191,'Updated Medical examination'!A1190:J3525,7,0)</f>
        <v>No</v>
      </c>
      <c r="G1191" s="47" t="str">
        <f>VLOOKUP(A1191,'Updated Medical examination'!A1190:J3525,8,0)</f>
        <v>Yes</v>
      </c>
      <c r="H1191" s="47">
        <f>VLOOKUP(A1191,'Updated Medical examination'!A1190:J3525,9,0)</f>
        <v>1</v>
      </c>
      <c r="I1191" s="47" t="str">
        <f>VLOOKUP(A1191,'Updated Medical examination'!A1190:J3525,10,0)</f>
        <v>No</v>
      </c>
      <c r="J1191" s="47" t="str">
        <f>VLOOKUP(A1191,'Updated Medical examination'!A1190:J3525,3,0)</f>
        <v>Over Weight</v>
      </c>
      <c r="K1191" s="47" t="str">
        <f>VLOOKUP(A1191,'Updated Medical examination'!A1190:J3525,5,0)</f>
        <v>Normal</v>
      </c>
      <c r="L1191" s="54">
        <v>25358</v>
      </c>
      <c r="M1191" s="59">
        <v>9487.64</v>
      </c>
      <c r="N1191" s="55" t="s">
        <v>11</v>
      </c>
      <c r="O1191" s="55" t="s">
        <v>11</v>
      </c>
      <c r="P1191" s="55" t="s">
        <v>13</v>
      </c>
      <c r="Q1191" s="55">
        <v>54</v>
      </c>
    </row>
    <row r="1192" spans="1:17" ht="16.5" thickBot="1" x14ac:dyDescent="0.3">
      <c r="A1192" s="58" t="s">
        <v>1180</v>
      </c>
      <c r="B1192" s="47" t="s">
        <v>4401</v>
      </c>
      <c r="C1192" s="47">
        <f>VLOOKUP(A1192,'Updated Medical examination'!A1191:J3526,2,FALSE)</f>
        <v>28.09</v>
      </c>
      <c r="D1192" s="47">
        <f>VLOOKUP(A1192,'Updated Medical examination'!A1191:J3526,4,0)</f>
        <v>6.06</v>
      </c>
      <c r="E1192" s="47" t="str">
        <f>VLOOKUP(A1192,'Updated Medical examination'!A1191:J3526,6,0)</f>
        <v>No</v>
      </c>
      <c r="F1192" s="47" t="str">
        <f>VLOOKUP(A1192,'Updated Medical examination'!A1191:J3526,7,0)</f>
        <v>No</v>
      </c>
      <c r="G1192" s="47" t="str">
        <f>VLOOKUP(A1192,'Updated Medical examination'!A1191:J3526,8,0)</f>
        <v>Yes</v>
      </c>
      <c r="H1192" s="47">
        <f>VLOOKUP(A1192,'Updated Medical examination'!A1191:J3526,9,0)</f>
        <v>1</v>
      </c>
      <c r="I1192" s="47" t="str">
        <f>VLOOKUP(A1192,'Updated Medical examination'!A1191:J3526,10,0)</f>
        <v>No</v>
      </c>
      <c r="J1192" s="47" t="str">
        <f>VLOOKUP(A1192,'Updated Medical examination'!A1191:J3526,3,0)</f>
        <v>Over Weight</v>
      </c>
      <c r="K1192" s="47" t="str">
        <f>VLOOKUP(A1192,'Updated Medical examination'!A1191:J3526,5,0)</f>
        <v>Prediabetes</v>
      </c>
      <c r="L1192" s="54">
        <v>29053</v>
      </c>
      <c r="M1192" s="59">
        <v>9453.92</v>
      </c>
      <c r="N1192" s="55" t="s">
        <v>11</v>
      </c>
      <c r="O1192" s="55" t="s">
        <v>11</v>
      </c>
      <c r="P1192" s="55" t="s">
        <v>300</v>
      </c>
      <c r="Q1192" s="55">
        <v>43</v>
      </c>
    </row>
    <row r="1193" spans="1:17" ht="16.5" thickBot="1" x14ac:dyDescent="0.3">
      <c r="A1193" s="58" t="s">
        <v>1179</v>
      </c>
      <c r="B1193" s="47" t="s">
        <v>2859</v>
      </c>
      <c r="C1193" s="47">
        <f>VLOOKUP(A1193,'Updated Medical examination'!A1192:J3527,2,FALSE)</f>
        <v>32.729999999999997</v>
      </c>
      <c r="D1193" s="47">
        <f>VLOOKUP(A1193,'Updated Medical examination'!A1192:J3527,4,0)</f>
        <v>5.19</v>
      </c>
      <c r="E1193" s="47" t="str">
        <f>VLOOKUP(A1193,'Updated Medical examination'!A1192:J3527,6,0)</f>
        <v>No</v>
      </c>
      <c r="F1193" s="47" t="str">
        <f>VLOOKUP(A1193,'Updated Medical examination'!A1192:J3527,7,0)</f>
        <v>No</v>
      </c>
      <c r="G1193" s="47" t="str">
        <f>VLOOKUP(A1193,'Updated Medical examination'!A1192:J3527,8,0)</f>
        <v>No</v>
      </c>
      <c r="H1193" s="47">
        <f>VLOOKUP(A1193,'Updated Medical examination'!A1192:J3527,9,0)</f>
        <v>1</v>
      </c>
      <c r="I1193" s="47" t="str">
        <f>VLOOKUP(A1193,'Updated Medical examination'!A1192:J3527,10,0)</f>
        <v>No</v>
      </c>
      <c r="J1193" s="47" t="str">
        <f>VLOOKUP(A1193,'Updated Medical examination'!A1192:J3527,3,0)</f>
        <v>Obesity</v>
      </c>
      <c r="K1193" s="47" t="str">
        <f>VLOOKUP(A1193,'Updated Medical examination'!A1192:J3527,5,0)</f>
        <v>Normal</v>
      </c>
      <c r="L1193" s="54">
        <v>32095</v>
      </c>
      <c r="M1193" s="59">
        <v>9448.42</v>
      </c>
      <c r="N1193" s="55" t="s">
        <v>11</v>
      </c>
      <c r="O1193" s="55" t="s">
        <v>12</v>
      </c>
      <c r="P1193" s="55" t="s">
        <v>300</v>
      </c>
      <c r="Q1193" s="55">
        <v>35</v>
      </c>
    </row>
    <row r="1194" spans="1:17" ht="16.5" thickBot="1" x14ac:dyDescent="0.3">
      <c r="A1194" s="58" t="s">
        <v>1178</v>
      </c>
      <c r="B1194" s="47" t="s">
        <v>3039</v>
      </c>
      <c r="C1194" s="47">
        <f>VLOOKUP(A1194,'Updated Medical examination'!A1193:J3528,2,FALSE)</f>
        <v>27.36</v>
      </c>
      <c r="D1194" s="47">
        <f>VLOOKUP(A1194,'Updated Medical examination'!A1193:J3528,4,0)</f>
        <v>8.9600000000000009</v>
      </c>
      <c r="E1194" s="47" t="str">
        <f>VLOOKUP(A1194,'Updated Medical examination'!A1193:J3528,6,0)</f>
        <v>No</v>
      </c>
      <c r="F1194" s="47" t="str">
        <f>VLOOKUP(A1194,'Updated Medical examination'!A1193:J3528,7,0)</f>
        <v>No</v>
      </c>
      <c r="G1194" s="47" t="str">
        <f>VLOOKUP(A1194,'Updated Medical examination'!A1193:J3528,8,0)</f>
        <v>No</v>
      </c>
      <c r="H1194" s="47">
        <f>VLOOKUP(A1194,'Updated Medical examination'!A1193:J3528,9,0)</f>
        <v>0</v>
      </c>
      <c r="I1194" s="47" t="str">
        <f>VLOOKUP(A1194,'Updated Medical examination'!A1193:J3528,10,0)</f>
        <v>No</v>
      </c>
      <c r="J1194" s="47" t="str">
        <f>VLOOKUP(A1194,'Updated Medical examination'!A1193:J3528,3,0)</f>
        <v>Over Weight</v>
      </c>
      <c r="K1194" s="47" t="str">
        <f>VLOOKUP(A1194,'Updated Medical examination'!A1193:J3528,5,0)</f>
        <v>Above Diabetes</v>
      </c>
      <c r="L1194" s="54">
        <v>27188</v>
      </c>
      <c r="M1194" s="59">
        <v>9447.3799999999992</v>
      </c>
      <c r="N1194" s="55" t="s">
        <v>11</v>
      </c>
      <c r="O1194" s="55" t="s">
        <v>12</v>
      </c>
      <c r="P1194" s="55" t="s">
        <v>247</v>
      </c>
      <c r="Q1194" s="55">
        <v>49</v>
      </c>
    </row>
    <row r="1195" spans="1:17" ht="16.5" thickBot="1" x14ac:dyDescent="0.3">
      <c r="A1195" s="58" t="s">
        <v>1177</v>
      </c>
      <c r="B1195" s="47" t="s">
        <v>2610</v>
      </c>
      <c r="C1195" s="47">
        <f>VLOOKUP(A1195,'Updated Medical examination'!A1194:J3529,2,FALSE)</f>
        <v>27.265000000000001</v>
      </c>
      <c r="D1195" s="47">
        <f>VLOOKUP(A1195,'Updated Medical examination'!A1194:J3529,4,0)</f>
        <v>11.39</v>
      </c>
      <c r="E1195" s="47" t="str">
        <f>VLOOKUP(A1195,'Updated Medical examination'!A1194:J3529,6,0)</f>
        <v>No</v>
      </c>
      <c r="F1195" s="47" t="str">
        <f>VLOOKUP(A1195,'Updated Medical examination'!A1194:J3529,7,0)</f>
        <v>No</v>
      </c>
      <c r="G1195" s="47" t="str">
        <f>VLOOKUP(A1195,'Updated Medical examination'!A1194:J3529,8,0)</f>
        <v>No</v>
      </c>
      <c r="H1195" s="47">
        <f>VLOOKUP(A1195,'Updated Medical examination'!A1194:J3529,9,0)</f>
        <v>0</v>
      </c>
      <c r="I1195" s="47" t="str">
        <f>VLOOKUP(A1195,'Updated Medical examination'!A1194:J3529,10,0)</f>
        <v>No</v>
      </c>
      <c r="J1195" s="47" t="str">
        <f>VLOOKUP(A1195,'Updated Medical examination'!A1194:J3529,3,0)</f>
        <v>Over Weight</v>
      </c>
      <c r="K1195" s="47" t="str">
        <f>VLOOKUP(A1195,'Updated Medical examination'!A1194:J3529,5,0)</f>
        <v>Above Diabetes</v>
      </c>
      <c r="L1195" s="54">
        <v>27360</v>
      </c>
      <c r="M1195" s="59">
        <v>9447.25</v>
      </c>
      <c r="N1195" s="55" t="s">
        <v>11</v>
      </c>
      <c r="O1195" s="55" t="s">
        <v>16</v>
      </c>
      <c r="P1195" s="55" t="s">
        <v>247</v>
      </c>
      <c r="Q1195" s="55">
        <v>48</v>
      </c>
    </row>
    <row r="1196" spans="1:17" ht="16.5" thickBot="1" x14ac:dyDescent="0.3">
      <c r="A1196" s="58" t="s">
        <v>1176</v>
      </c>
      <c r="B1196" s="47" t="s">
        <v>4406</v>
      </c>
      <c r="C1196" s="47">
        <f>VLOOKUP(A1196,'Updated Medical examination'!A1195:J3530,2,FALSE)</f>
        <v>48.07</v>
      </c>
      <c r="D1196" s="47">
        <f>VLOOKUP(A1196,'Updated Medical examination'!A1195:J3530,4,0)</f>
        <v>4.0599999999999996</v>
      </c>
      <c r="E1196" s="47" t="str">
        <f>VLOOKUP(A1196,'Updated Medical examination'!A1195:J3530,6,0)</f>
        <v>Yes</v>
      </c>
      <c r="F1196" s="47" t="str">
        <f>VLOOKUP(A1196,'Updated Medical examination'!A1195:J3530,7,0)</f>
        <v>No</v>
      </c>
      <c r="G1196" s="47" t="str">
        <f>VLOOKUP(A1196,'Updated Medical examination'!A1195:J3530,8,0)</f>
        <v>No</v>
      </c>
      <c r="H1196" s="47">
        <f>VLOOKUP(A1196,'Updated Medical examination'!A1195:J3530,9,0)</f>
        <v>0</v>
      </c>
      <c r="I1196" s="47" t="str">
        <f>VLOOKUP(A1196,'Updated Medical examination'!A1195:J3530,10,0)</f>
        <v>No</v>
      </c>
      <c r="J1196" s="47" t="str">
        <f>VLOOKUP(A1196,'Updated Medical examination'!A1195:J3530,3,0)</f>
        <v>Obesity</v>
      </c>
      <c r="K1196" s="47" t="str">
        <f>VLOOKUP(A1196,'Updated Medical examination'!A1195:J3530,5,0)</f>
        <v>Normal</v>
      </c>
      <c r="L1196" s="54">
        <v>28067</v>
      </c>
      <c r="M1196" s="59">
        <v>9432.93</v>
      </c>
      <c r="N1196" s="55" t="s">
        <v>11</v>
      </c>
      <c r="O1196" s="55" t="s">
        <v>16</v>
      </c>
      <c r="P1196" s="55" t="s">
        <v>247</v>
      </c>
      <c r="Q1196" s="55">
        <v>46</v>
      </c>
    </row>
    <row r="1197" spans="1:17" ht="16.5" thickBot="1" x14ac:dyDescent="0.3">
      <c r="A1197" s="58" t="s">
        <v>1175</v>
      </c>
      <c r="B1197" s="47" t="s">
        <v>4408</v>
      </c>
      <c r="C1197" s="47">
        <f>VLOOKUP(A1197,'Updated Medical examination'!A1196:J3531,2,FALSE)</f>
        <v>30.8</v>
      </c>
      <c r="D1197" s="47">
        <f>VLOOKUP(A1197,'Updated Medical examination'!A1196:J3531,4,0)</f>
        <v>5.23</v>
      </c>
      <c r="E1197" s="47" t="str">
        <f>VLOOKUP(A1197,'Updated Medical examination'!A1196:J3531,6,0)</f>
        <v>Yes</v>
      </c>
      <c r="F1197" s="47" t="str">
        <f>VLOOKUP(A1197,'Updated Medical examination'!A1196:J3531,7,0)</f>
        <v>No</v>
      </c>
      <c r="G1197" s="47" t="str">
        <f>VLOOKUP(A1197,'Updated Medical examination'!A1196:J3531,8,0)</f>
        <v>No</v>
      </c>
      <c r="H1197" s="47">
        <f>VLOOKUP(A1197,'Updated Medical examination'!A1196:J3531,9,0)</f>
        <v>0</v>
      </c>
      <c r="I1197" s="47" t="str">
        <f>VLOOKUP(A1197,'Updated Medical examination'!A1196:J3531,10,0)</f>
        <v>No</v>
      </c>
      <c r="J1197" s="47" t="str">
        <f>VLOOKUP(A1197,'Updated Medical examination'!A1196:J3531,3,0)</f>
        <v>Obesity</v>
      </c>
      <c r="K1197" s="47" t="str">
        <f>VLOOKUP(A1197,'Updated Medical examination'!A1196:J3531,5,0)</f>
        <v>Normal</v>
      </c>
      <c r="L1197" s="54">
        <v>28063</v>
      </c>
      <c r="M1197" s="59">
        <v>9414.92</v>
      </c>
      <c r="N1197" s="55" t="s">
        <v>11</v>
      </c>
      <c r="O1197" s="55" t="s">
        <v>11</v>
      </c>
      <c r="P1197" s="55" t="s">
        <v>42</v>
      </c>
      <c r="Q1197" s="55">
        <v>46</v>
      </c>
    </row>
    <row r="1198" spans="1:17" ht="16.5" thickBot="1" x14ac:dyDescent="0.3">
      <c r="A1198" s="58" t="s">
        <v>1174</v>
      </c>
      <c r="B1198" s="47" t="s">
        <v>4410</v>
      </c>
      <c r="C1198" s="47">
        <f>VLOOKUP(A1198,'Updated Medical examination'!A1197:J3532,2,FALSE)</f>
        <v>32.299999999999997</v>
      </c>
      <c r="D1198" s="47">
        <f>VLOOKUP(A1198,'Updated Medical examination'!A1197:J3532,4,0)</f>
        <v>5.05</v>
      </c>
      <c r="E1198" s="47" t="str">
        <f>VLOOKUP(A1198,'Updated Medical examination'!A1197:J3532,6,0)</f>
        <v>Yes</v>
      </c>
      <c r="F1198" s="47" t="str">
        <f>VLOOKUP(A1198,'Updated Medical examination'!A1197:J3532,7,0)</f>
        <v>No</v>
      </c>
      <c r="G1198" s="47" t="str">
        <f>VLOOKUP(A1198,'Updated Medical examination'!A1197:J3532,8,0)</f>
        <v>No</v>
      </c>
      <c r="H1198" s="47">
        <f>VLOOKUP(A1198,'Updated Medical examination'!A1197:J3532,9,0)</f>
        <v>0</v>
      </c>
      <c r="I1198" s="47" t="str">
        <f>VLOOKUP(A1198,'Updated Medical examination'!A1197:J3532,10,0)</f>
        <v>No</v>
      </c>
      <c r="J1198" s="47" t="str">
        <f>VLOOKUP(A1198,'Updated Medical examination'!A1197:J3532,3,0)</f>
        <v>Obesity</v>
      </c>
      <c r="K1198" s="47" t="str">
        <f>VLOOKUP(A1198,'Updated Medical examination'!A1197:J3532,5,0)</f>
        <v>Normal</v>
      </c>
      <c r="L1198" s="54">
        <v>28050</v>
      </c>
      <c r="M1198" s="59">
        <v>9411.01</v>
      </c>
      <c r="N1198" s="55" t="s">
        <v>11</v>
      </c>
      <c r="O1198" s="55" t="s">
        <v>12</v>
      </c>
      <c r="P1198" s="55" t="s">
        <v>247</v>
      </c>
      <c r="Q1198" s="55">
        <v>46</v>
      </c>
    </row>
    <row r="1199" spans="1:17" ht="16.5" thickBot="1" x14ac:dyDescent="0.3">
      <c r="A1199" s="58" t="s">
        <v>1173</v>
      </c>
      <c r="B1199" s="47" t="s">
        <v>4141</v>
      </c>
      <c r="C1199" s="47">
        <f>VLOOKUP(A1199,'Updated Medical examination'!A1198:J3533,2,FALSE)</f>
        <v>39.700000000000003</v>
      </c>
      <c r="D1199" s="47">
        <f>VLOOKUP(A1199,'Updated Medical examination'!A1198:J3533,4,0)</f>
        <v>7.34</v>
      </c>
      <c r="E1199" s="47" t="str">
        <f>VLOOKUP(A1199,'Updated Medical examination'!A1198:J3533,6,0)</f>
        <v>No</v>
      </c>
      <c r="F1199" s="47" t="str">
        <f>VLOOKUP(A1199,'Updated Medical examination'!A1198:J3533,7,0)</f>
        <v>No</v>
      </c>
      <c r="G1199" s="47" t="str">
        <f>VLOOKUP(A1199,'Updated Medical examination'!A1198:J3533,8,0)</f>
        <v>No</v>
      </c>
      <c r="H1199" s="47">
        <f>VLOOKUP(A1199,'Updated Medical examination'!A1198:J3533,9,0)</f>
        <v>0</v>
      </c>
      <c r="I1199" s="47" t="str">
        <f>VLOOKUP(A1199,'Updated Medical examination'!A1198:J3533,10,0)</f>
        <v>No</v>
      </c>
      <c r="J1199" s="47" t="str">
        <f>VLOOKUP(A1199,'Updated Medical examination'!A1198:J3533,3,0)</f>
        <v>Obesity</v>
      </c>
      <c r="K1199" s="47" t="str">
        <f>VLOOKUP(A1199,'Updated Medical examination'!A1198:J3533,5,0)</f>
        <v>Above Diabetes</v>
      </c>
      <c r="L1199" s="54">
        <v>26226</v>
      </c>
      <c r="M1199" s="59">
        <v>9391.35</v>
      </c>
      <c r="N1199" s="55" t="s">
        <v>12</v>
      </c>
      <c r="O1199" s="55" t="s">
        <v>12</v>
      </c>
      <c r="P1199" s="55" t="s">
        <v>42</v>
      </c>
      <c r="Q1199" s="55">
        <v>51</v>
      </c>
    </row>
    <row r="1200" spans="1:17" ht="16.5" thickBot="1" x14ac:dyDescent="0.3">
      <c r="A1200" s="58" t="s">
        <v>1172</v>
      </c>
      <c r="B1200" s="47" t="s">
        <v>4413</v>
      </c>
      <c r="C1200" s="47">
        <f>VLOOKUP(A1200,'Updated Medical examination'!A1199:J3534,2,FALSE)</f>
        <v>35.97</v>
      </c>
      <c r="D1200" s="47">
        <f>VLOOKUP(A1200,'Updated Medical examination'!A1199:J3534,4,0)</f>
        <v>8.1300000000000008</v>
      </c>
      <c r="E1200" s="47" t="str">
        <f>VLOOKUP(A1200,'Updated Medical examination'!A1199:J3534,6,0)</f>
        <v>No</v>
      </c>
      <c r="F1200" s="47" t="str">
        <f>VLOOKUP(A1200,'Updated Medical examination'!A1199:J3534,7,0)</f>
        <v>No</v>
      </c>
      <c r="G1200" s="47" t="str">
        <f>VLOOKUP(A1200,'Updated Medical examination'!A1199:J3534,8,0)</f>
        <v>No</v>
      </c>
      <c r="H1200" s="47">
        <f>VLOOKUP(A1200,'Updated Medical examination'!A1199:J3534,9,0)</f>
        <v>0</v>
      </c>
      <c r="I1200" s="47" t="str">
        <f>VLOOKUP(A1200,'Updated Medical examination'!A1199:J3534,10,0)</f>
        <v>No</v>
      </c>
      <c r="J1200" s="47" t="str">
        <f>VLOOKUP(A1200,'Updated Medical examination'!A1199:J3534,3,0)</f>
        <v>Obesity</v>
      </c>
      <c r="K1200" s="47" t="str">
        <f>VLOOKUP(A1200,'Updated Medical examination'!A1199:J3534,5,0)</f>
        <v>Above Diabetes</v>
      </c>
      <c r="L1200" s="54">
        <v>26296</v>
      </c>
      <c r="M1200" s="59">
        <v>9386.16</v>
      </c>
      <c r="N1200" s="55" t="s">
        <v>12</v>
      </c>
      <c r="O1200" s="55" t="s">
        <v>11</v>
      </c>
      <c r="P1200" s="55" t="s">
        <v>13</v>
      </c>
      <c r="Q1200" s="55">
        <v>51</v>
      </c>
    </row>
    <row r="1201" spans="1:17" ht="16.5" thickBot="1" x14ac:dyDescent="0.3">
      <c r="A1201" s="58" t="s">
        <v>1171</v>
      </c>
      <c r="B1201" s="47" t="s">
        <v>3999</v>
      </c>
      <c r="C1201" s="47">
        <f>VLOOKUP(A1201,'Updated Medical examination'!A1200:J3535,2,FALSE)</f>
        <v>25.86</v>
      </c>
      <c r="D1201" s="47">
        <f>VLOOKUP(A1201,'Updated Medical examination'!A1200:J3535,4,0)</f>
        <v>6.68</v>
      </c>
      <c r="E1201" s="47" t="str">
        <f>VLOOKUP(A1201,'Updated Medical examination'!A1200:J3535,6,0)</f>
        <v>Yes</v>
      </c>
      <c r="F1201" s="47" t="str">
        <f>VLOOKUP(A1201,'Updated Medical examination'!A1200:J3535,7,0)</f>
        <v>No</v>
      </c>
      <c r="G1201" s="47" t="str">
        <f>VLOOKUP(A1201,'Updated Medical examination'!A1200:J3535,8,0)</f>
        <v>No</v>
      </c>
      <c r="H1201" s="47">
        <f>VLOOKUP(A1201,'Updated Medical examination'!A1200:J3535,9,0)</f>
        <v>1</v>
      </c>
      <c r="I1201" s="47" t="str">
        <f>VLOOKUP(A1201,'Updated Medical examination'!A1200:J3535,10,0)</f>
        <v>No</v>
      </c>
      <c r="J1201" s="47" t="str">
        <f>VLOOKUP(A1201,'Updated Medical examination'!A1200:J3535,3,0)</f>
        <v>Over Weight</v>
      </c>
      <c r="K1201" s="47" t="str">
        <f>VLOOKUP(A1201,'Updated Medical examination'!A1200:J3535,5,0)</f>
        <v>Above Diabetes</v>
      </c>
      <c r="L1201" s="54">
        <v>27730</v>
      </c>
      <c r="M1201" s="59">
        <v>9380.75</v>
      </c>
      <c r="N1201" s="55" t="s">
        <v>11</v>
      </c>
      <c r="O1201" s="55" t="s">
        <v>11</v>
      </c>
      <c r="P1201" s="55" t="s">
        <v>247</v>
      </c>
      <c r="Q1201" s="55">
        <v>47</v>
      </c>
    </row>
    <row r="1202" spans="1:17" ht="16.5" thickBot="1" x14ac:dyDescent="0.3">
      <c r="A1202" s="58" t="s">
        <v>1170</v>
      </c>
      <c r="B1202" s="47" t="s">
        <v>2496</v>
      </c>
      <c r="C1202" s="47">
        <f>VLOOKUP(A1202,'Updated Medical examination'!A1201:J3536,2,FALSE)</f>
        <v>30.03</v>
      </c>
      <c r="D1202" s="47">
        <f>VLOOKUP(A1202,'Updated Medical examination'!A1201:J3536,4,0)</f>
        <v>11.51</v>
      </c>
      <c r="E1202" s="47" t="str">
        <f>VLOOKUP(A1202,'Updated Medical examination'!A1201:J3536,6,0)</f>
        <v>No</v>
      </c>
      <c r="F1202" s="47" t="str">
        <f>VLOOKUP(A1202,'Updated Medical examination'!A1201:J3536,7,0)</f>
        <v>No</v>
      </c>
      <c r="G1202" s="47" t="str">
        <f>VLOOKUP(A1202,'Updated Medical examination'!A1201:J3536,8,0)</f>
        <v>No</v>
      </c>
      <c r="H1202" s="47">
        <f>VLOOKUP(A1202,'Updated Medical examination'!A1201:J3536,9,0)</f>
        <v>0</v>
      </c>
      <c r="I1202" s="47" t="str">
        <f>VLOOKUP(A1202,'Updated Medical examination'!A1201:J3536,10,0)</f>
        <v>No</v>
      </c>
      <c r="J1202" s="47" t="str">
        <f>VLOOKUP(A1202,'Updated Medical examination'!A1201:J3536,3,0)</f>
        <v>Obesity</v>
      </c>
      <c r="K1202" s="47" t="str">
        <f>VLOOKUP(A1202,'Updated Medical examination'!A1201:J3536,5,0)</f>
        <v>Above Diabetes</v>
      </c>
      <c r="L1202" s="54">
        <v>26263</v>
      </c>
      <c r="M1202" s="59">
        <v>9377.9</v>
      </c>
      <c r="N1202" s="55" t="s">
        <v>11</v>
      </c>
      <c r="O1202" s="55" t="s">
        <v>16</v>
      </c>
      <c r="P1202" s="55" t="s">
        <v>13</v>
      </c>
      <c r="Q1202" s="55">
        <v>51</v>
      </c>
    </row>
    <row r="1203" spans="1:17" ht="16.5" thickBot="1" x14ac:dyDescent="0.3">
      <c r="A1203" s="58" t="s">
        <v>1169</v>
      </c>
      <c r="B1203" s="47" t="s">
        <v>4416</v>
      </c>
      <c r="C1203" s="47">
        <f>VLOOKUP(A1203,'Updated Medical examination'!A1202:J3537,2,FALSE)</f>
        <v>25.76</v>
      </c>
      <c r="D1203" s="47">
        <f>VLOOKUP(A1203,'Updated Medical examination'!A1202:J3537,4,0)</f>
        <v>6.02</v>
      </c>
      <c r="E1203" s="47" t="str">
        <f>VLOOKUP(A1203,'Updated Medical examination'!A1202:J3537,6,0)</f>
        <v>Yes</v>
      </c>
      <c r="F1203" s="47" t="str">
        <f>VLOOKUP(A1203,'Updated Medical examination'!A1202:J3537,7,0)</f>
        <v>No</v>
      </c>
      <c r="G1203" s="47" t="str">
        <f>VLOOKUP(A1203,'Updated Medical examination'!A1202:J3537,8,0)</f>
        <v>Yes</v>
      </c>
      <c r="H1203" s="47">
        <f>VLOOKUP(A1203,'Updated Medical examination'!A1202:J3537,9,0)</f>
        <v>1</v>
      </c>
      <c r="I1203" s="47" t="str">
        <f>VLOOKUP(A1203,'Updated Medical examination'!A1202:J3537,10,0)</f>
        <v>No</v>
      </c>
      <c r="J1203" s="47" t="str">
        <f>VLOOKUP(A1203,'Updated Medical examination'!A1202:J3537,3,0)</f>
        <v>Over Weight</v>
      </c>
      <c r="K1203" s="47" t="str">
        <f>VLOOKUP(A1203,'Updated Medical examination'!A1202:J3537,5,0)</f>
        <v>Prediabetes</v>
      </c>
      <c r="L1203" s="54">
        <v>25531</v>
      </c>
      <c r="M1203" s="59">
        <v>9377.4500000000007</v>
      </c>
      <c r="N1203" s="55" t="s">
        <v>11</v>
      </c>
      <c r="O1203" s="55" t="s">
        <v>12</v>
      </c>
      <c r="P1203" s="55" t="s">
        <v>13</v>
      </c>
      <c r="Q1203" s="55">
        <v>53</v>
      </c>
    </row>
    <row r="1204" spans="1:17" ht="16.5" thickBot="1" x14ac:dyDescent="0.3">
      <c r="A1204" s="58" t="s">
        <v>1168</v>
      </c>
      <c r="B1204" s="47" t="s">
        <v>4418</v>
      </c>
      <c r="C1204" s="47">
        <f>VLOOKUP(A1204,'Updated Medical examination'!A1203:J3538,2,FALSE)</f>
        <v>22.42</v>
      </c>
      <c r="D1204" s="47">
        <f>VLOOKUP(A1204,'Updated Medical examination'!A1203:J3538,4,0)</f>
        <v>7.96</v>
      </c>
      <c r="E1204" s="47" t="str">
        <f>VLOOKUP(A1204,'Updated Medical examination'!A1203:J3538,6,0)</f>
        <v>No</v>
      </c>
      <c r="F1204" s="47" t="str">
        <f>VLOOKUP(A1204,'Updated Medical examination'!A1203:J3538,7,0)</f>
        <v>No</v>
      </c>
      <c r="G1204" s="47" t="str">
        <f>VLOOKUP(A1204,'Updated Medical examination'!A1203:J3538,8,0)</f>
        <v>No</v>
      </c>
      <c r="H1204" s="47">
        <f>VLOOKUP(A1204,'Updated Medical examination'!A1203:J3538,9,0)</f>
        <v>0</v>
      </c>
      <c r="I1204" s="47" t="str">
        <f>VLOOKUP(A1204,'Updated Medical examination'!A1203:J3538,10,0)</f>
        <v>No</v>
      </c>
      <c r="J1204" s="47" t="str">
        <f>VLOOKUP(A1204,'Updated Medical examination'!A1203:J3538,3,0)</f>
        <v>Healthy Weight</v>
      </c>
      <c r="K1204" s="47" t="str">
        <f>VLOOKUP(A1204,'Updated Medical examination'!A1203:J3538,5,0)</f>
        <v>Above Diabetes</v>
      </c>
      <c r="L1204" s="54">
        <v>26214</v>
      </c>
      <c r="M1204" s="59">
        <v>9361.33</v>
      </c>
      <c r="N1204" s="55" t="s">
        <v>12</v>
      </c>
      <c r="O1204" s="55" t="s">
        <v>16</v>
      </c>
      <c r="P1204" s="55" t="s">
        <v>168</v>
      </c>
      <c r="Q1204" s="55">
        <v>51</v>
      </c>
    </row>
    <row r="1205" spans="1:17" ht="16.5" thickBot="1" x14ac:dyDescent="0.3">
      <c r="A1205" s="58" t="s">
        <v>1167</v>
      </c>
      <c r="B1205" s="47" t="s">
        <v>3034</v>
      </c>
      <c r="C1205" s="47">
        <f>VLOOKUP(A1205,'Updated Medical examination'!A1204:J3539,2,FALSE)</f>
        <v>33.18</v>
      </c>
      <c r="D1205" s="47">
        <f>VLOOKUP(A1205,'Updated Medical examination'!A1204:J3539,4,0)</f>
        <v>6.01</v>
      </c>
      <c r="E1205" s="47" t="str">
        <f>VLOOKUP(A1205,'Updated Medical examination'!A1204:J3539,6,0)</f>
        <v>Yes</v>
      </c>
      <c r="F1205" s="47" t="str">
        <f>VLOOKUP(A1205,'Updated Medical examination'!A1204:J3539,7,0)</f>
        <v>No</v>
      </c>
      <c r="G1205" s="47" t="str">
        <f>VLOOKUP(A1205,'Updated Medical examination'!A1204:J3539,8,0)</f>
        <v>No</v>
      </c>
      <c r="H1205" s="47">
        <f>VLOOKUP(A1205,'Updated Medical examination'!A1204:J3539,9,0)</f>
        <v>1</v>
      </c>
      <c r="I1205" s="47" t="str">
        <f>VLOOKUP(A1205,'Updated Medical examination'!A1204:J3539,10,0)</f>
        <v>No</v>
      </c>
      <c r="J1205" s="47" t="str">
        <f>VLOOKUP(A1205,'Updated Medical examination'!A1204:J3539,3,0)</f>
        <v>Obesity</v>
      </c>
      <c r="K1205" s="47" t="str">
        <f>VLOOKUP(A1205,'Updated Medical examination'!A1204:J3539,5,0)</f>
        <v>Prediabetes</v>
      </c>
      <c r="L1205" s="54">
        <v>32325</v>
      </c>
      <c r="M1205" s="59">
        <v>9344.2000000000007</v>
      </c>
      <c r="N1205" s="55" t="s">
        <v>11</v>
      </c>
      <c r="O1205" s="55" t="s">
        <v>16</v>
      </c>
      <c r="P1205" s="55" t="s">
        <v>300</v>
      </c>
      <c r="Q1205" s="55">
        <v>34</v>
      </c>
    </row>
    <row r="1206" spans="1:17" ht="16.5" thickBot="1" x14ac:dyDescent="0.3">
      <c r="A1206" s="58" t="s">
        <v>1166</v>
      </c>
      <c r="B1206" s="47" t="s">
        <v>4421</v>
      </c>
      <c r="C1206" s="47">
        <f>VLOOKUP(A1206,'Updated Medical examination'!A1205:J3540,2,FALSE)</f>
        <v>43.04</v>
      </c>
      <c r="D1206" s="47">
        <f>VLOOKUP(A1206,'Updated Medical examination'!A1205:J3540,4,0)</f>
        <v>5.9</v>
      </c>
      <c r="E1206" s="47" t="str">
        <f>VLOOKUP(A1206,'Updated Medical examination'!A1205:J3540,6,0)</f>
        <v>Yes</v>
      </c>
      <c r="F1206" s="47" t="str">
        <f>VLOOKUP(A1206,'Updated Medical examination'!A1205:J3540,7,0)</f>
        <v>No</v>
      </c>
      <c r="G1206" s="47" t="str">
        <f>VLOOKUP(A1206,'Updated Medical examination'!A1205:J3540,8,0)</f>
        <v>No</v>
      </c>
      <c r="H1206" s="47">
        <f>VLOOKUP(A1206,'Updated Medical examination'!A1205:J3540,9,0)</f>
        <v>0</v>
      </c>
      <c r="I1206" s="47" t="str">
        <f>VLOOKUP(A1206,'Updated Medical examination'!A1205:J3540,10,0)</f>
        <v>No</v>
      </c>
      <c r="J1206" s="47" t="str">
        <f>VLOOKUP(A1206,'Updated Medical examination'!A1205:J3540,3,0)</f>
        <v>Obesity</v>
      </c>
      <c r="K1206" s="47" t="str">
        <f>VLOOKUP(A1206,'Updated Medical examination'!A1205:J3540,5,0)</f>
        <v>Prediabetes</v>
      </c>
      <c r="L1206" s="54">
        <v>35350</v>
      </c>
      <c r="M1206" s="59">
        <v>9338.61</v>
      </c>
      <c r="N1206" s="55" t="s">
        <v>11</v>
      </c>
      <c r="O1206" s="55" t="s">
        <v>16</v>
      </c>
      <c r="P1206" s="55" t="s">
        <v>535</v>
      </c>
      <c r="Q1206" s="55">
        <v>26</v>
      </c>
    </row>
    <row r="1207" spans="1:17" ht="16.5" thickBot="1" x14ac:dyDescent="0.3">
      <c r="A1207" s="58" t="s">
        <v>1165</v>
      </c>
      <c r="B1207" s="47" t="s">
        <v>4423</v>
      </c>
      <c r="C1207" s="47">
        <f>VLOOKUP(A1207,'Updated Medical examination'!A1206:J3541,2,FALSE)</f>
        <v>34.15</v>
      </c>
      <c r="D1207" s="47">
        <f>VLOOKUP(A1207,'Updated Medical examination'!A1206:J3541,4,0)</f>
        <v>4.49</v>
      </c>
      <c r="E1207" s="47" t="str">
        <f>VLOOKUP(A1207,'Updated Medical examination'!A1206:J3541,6,0)</f>
        <v>Yes</v>
      </c>
      <c r="F1207" s="47" t="str">
        <f>VLOOKUP(A1207,'Updated Medical examination'!A1206:J3541,7,0)</f>
        <v>No</v>
      </c>
      <c r="G1207" s="47" t="str">
        <f>VLOOKUP(A1207,'Updated Medical examination'!A1206:J3541,8,0)</f>
        <v>No</v>
      </c>
      <c r="H1207" s="47">
        <f>VLOOKUP(A1207,'Updated Medical examination'!A1206:J3541,9,0)</f>
        <v>1</v>
      </c>
      <c r="I1207" s="47" t="str">
        <f>VLOOKUP(A1207,'Updated Medical examination'!A1206:J3541,10,0)</f>
        <v>No</v>
      </c>
      <c r="J1207" s="47" t="str">
        <f>VLOOKUP(A1207,'Updated Medical examination'!A1206:J3541,3,0)</f>
        <v>Obesity</v>
      </c>
      <c r="K1207" s="47" t="str">
        <f>VLOOKUP(A1207,'Updated Medical examination'!A1206:J3541,5,0)</f>
        <v>Normal</v>
      </c>
      <c r="L1207" s="54">
        <v>32333</v>
      </c>
      <c r="M1207" s="59">
        <v>9320.26</v>
      </c>
      <c r="N1207" s="55" t="s">
        <v>11</v>
      </c>
      <c r="O1207" s="55" t="s">
        <v>16</v>
      </c>
      <c r="P1207" s="55" t="s">
        <v>23</v>
      </c>
      <c r="Q1207" s="55">
        <v>34</v>
      </c>
    </row>
    <row r="1208" spans="1:17" ht="16.5" thickBot="1" x14ac:dyDescent="0.3">
      <c r="A1208" s="58" t="s">
        <v>1164</v>
      </c>
      <c r="B1208" s="47" t="s">
        <v>4425</v>
      </c>
      <c r="C1208" s="47">
        <f>VLOOKUP(A1208,'Updated Medical examination'!A1207:J3542,2,FALSE)</f>
        <v>25.78</v>
      </c>
      <c r="D1208" s="47">
        <f>VLOOKUP(A1208,'Updated Medical examination'!A1207:J3542,4,0)</f>
        <v>6.25</v>
      </c>
      <c r="E1208" s="47" t="str">
        <f>VLOOKUP(A1208,'Updated Medical examination'!A1207:J3542,6,0)</f>
        <v>No</v>
      </c>
      <c r="F1208" s="47" t="str">
        <f>VLOOKUP(A1208,'Updated Medical examination'!A1207:J3542,7,0)</f>
        <v>No</v>
      </c>
      <c r="G1208" s="47" t="str">
        <f>VLOOKUP(A1208,'Updated Medical examination'!A1207:J3542,8,0)</f>
        <v>No</v>
      </c>
      <c r="H1208" s="47">
        <f>VLOOKUP(A1208,'Updated Medical examination'!A1207:J3542,9,0)</f>
        <v>0</v>
      </c>
      <c r="I1208" s="47" t="str">
        <f>VLOOKUP(A1208,'Updated Medical examination'!A1207:J3542,10,0)</f>
        <v>No</v>
      </c>
      <c r="J1208" s="47" t="str">
        <f>VLOOKUP(A1208,'Updated Medical examination'!A1207:J3542,3,0)</f>
        <v>Over Weight</v>
      </c>
      <c r="K1208" s="47" t="str">
        <f>VLOOKUP(A1208,'Updated Medical examination'!A1207:J3542,5,0)</f>
        <v>Prediabetes</v>
      </c>
      <c r="L1208" s="54">
        <v>28410</v>
      </c>
      <c r="M1208" s="59">
        <v>9315.41</v>
      </c>
      <c r="N1208" s="55" t="s">
        <v>11</v>
      </c>
      <c r="O1208" s="55" t="s">
        <v>16</v>
      </c>
      <c r="P1208" s="55" t="s">
        <v>247</v>
      </c>
      <c r="Q1208" s="55">
        <v>45</v>
      </c>
    </row>
    <row r="1209" spans="1:17" ht="16.5" thickBot="1" x14ac:dyDescent="0.3">
      <c r="A1209" s="58" t="s">
        <v>1163</v>
      </c>
      <c r="B1209" s="47" t="s">
        <v>4426</v>
      </c>
      <c r="C1209" s="47">
        <f>VLOOKUP(A1209,'Updated Medical examination'!A1208:J3543,2,FALSE)</f>
        <v>21.02</v>
      </c>
      <c r="D1209" s="47">
        <f>VLOOKUP(A1209,'Updated Medical examination'!A1208:J3543,4,0)</f>
        <v>9.6199999999999992</v>
      </c>
      <c r="E1209" s="47" t="str">
        <f>VLOOKUP(A1209,'Updated Medical examination'!A1208:J3543,6,0)</f>
        <v>Yes</v>
      </c>
      <c r="F1209" s="47" t="str">
        <f>VLOOKUP(A1209,'Updated Medical examination'!A1208:J3543,7,0)</f>
        <v>No</v>
      </c>
      <c r="G1209" s="47" t="str">
        <f>VLOOKUP(A1209,'Updated Medical examination'!A1208:J3543,8,0)</f>
        <v>Yes</v>
      </c>
      <c r="H1209" s="47">
        <f>VLOOKUP(A1209,'Updated Medical examination'!A1208:J3543,9,0)</f>
        <v>1</v>
      </c>
      <c r="I1209" s="47" t="str">
        <f>VLOOKUP(A1209,'Updated Medical examination'!A1208:J3543,10,0)</f>
        <v>No</v>
      </c>
      <c r="J1209" s="47" t="str">
        <f>VLOOKUP(A1209,'Updated Medical examination'!A1208:J3543,3,0)</f>
        <v>Healthy Weight</v>
      </c>
      <c r="K1209" s="47" t="str">
        <f>VLOOKUP(A1209,'Updated Medical examination'!A1208:J3543,5,0)</f>
        <v>Above Diabetes</v>
      </c>
      <c r="L1209" s="54">
        <v>23170</v>
      </c>
      <c r="M1209" s="59">
        <v>9310.81</v>
      </c>
      <c r="N1209" s="55" t="s">
        <v>12</v>
      </c>
      <c r="O1209" s="55" t="s">
        <v>16</v>
      </c>
      <c r="P1209" s="55" t="s">
        <v>13</v>
      </c>
      <c r="Q1209" s="55">
        <v>60</v>
      </c>
    </row>
    <row r="1210" spans="1:17" ht="16.5" thickBot="1" x14ac:dyDescent="0.3">
      <c r="A1210" s="58" t="s">
        <v>1162</v>
      </c>
      <c r="B1210" s="47" t="s">
        <v>4428</v>
      </c>
      <c r="C1210" s="47">
        <f>VLOOKUP(A1210,'Updated Medical examination'!A1209:J3544,2,FALSE)</f>
        <v>37.51</v>
      </c>
      <c r="D1210" s="47">
        <f>VLOOKUP(A1210,'Updated Medical examination'!A1209:J3544,4,0)</f>
        <v>11.06</v>
      </c>
      <c r="E1210" s="47" t="str">
        <f>VLOOKUP(A1210,'Updated Medical examination'!A1209:J3544,6,0)</f>
        <v>No</v>
      </c>
      <c r="F1210" s="47" t="str">
        <f>VLOOKUP(A1210,'Updated Medical examination'!A1209:J3544,7,0)</f>
        <v>No</v>
      </c>
      <c r="G1210" s="47" t="str">
        <f>VLOOKUP(A1210,'Updated Medical examination'!A1209:J3544,8,0)</f>
        <v>No</v>
      </c>
      <c r="H1210" s="47">
        <f>VLOOKUP(A1210,'Updated Medical examination'!A1209:J3544,9,0)</f>
        <v>2</v>
      </c>
      <c r="I1210" s="47" t="str">
        <f>VLOOKUP(A1210,'Updated Medical examination'!A1209:J3544,10,0)</f>
        <v>No</v>
      </c>
      <c r="J1210" s="47" t="str">
        <f>VLOOKUP(A1210,'Updated Medical examination'!A1209:J3544,3,0)</f>
        <v>Obesity</v>
      </c>
      <c r="K1210" s="47" t="str">
        <f>VLOOKUP(A1210,'Updated Medical examination'!A1209:J3544,5,0)</f>
        <v>Above Diabetes</v>
      </c>
      <c r="L1210" s="54">
        <v>26953</v>
      </c>
      <c r="M1210" s="59">
        <v>9304.7000000000007</v>
      </c>
      <c r="N1210" s="55" t="s">
        <v>12</v>
      </c>
      <c r="O1210" s="55" t="s">
        <v>12</v>
      </c>
      <c r="P1210" s="55" t="s">
        <v>13</v>
      </c>
      <c r="Q1210" s="55">
        <v>49</v>
      </c>
    </row>
    <row r="1211" spans="1:17" ht="16.5" thickBot="1" x14ac:dyDescent="0.3">
      <c r="A1211" s="58" t="s">
        <v>1161</v>
      </c>
      <c r="B1211" s="47" t="s">
        <v>2700</v>
      </c>
      <c r="C1211" s="47">
        <f>VLOOKUP(A1211,'Updated Medical examination'!A1210:J3545,2,FALSE)</f>
        <v>25.745000000000001</v>
      </c>
      <c r="D1211" s="47">
        <f>VLOOKUP(A1211,'Updated Medical examination'!A1210:J3545,4,0)</f>
        <v>6.11</v>
      </c>
      <c r="E1211" s="47" t="str">
        <f>VLOOKUP(A1211,'Updated Medical examination'!A1210:J3545,6,0)</f>
        <v>Yes</v>
      </c>
      <c r="F1211" s="47" t="str">
        <f>VLOOKUP(A1211,'Updated Medical examination'!A1210:J3545,7,0)</f>
        <v>No</v>
      </c>
      <c r="G1211" s="47" t="str">
        <f>VLOOKUP(A1211,'Updated Medical examination'!A1210:J3545,8,0)</f>
        <v>No</v>
      </c>
      <c r="H1211" s="47">
        <f>VLOOKUP(A1211,'Updated Medical examination'!A1210:J3545,9,0)</f>
        <v>0</v>
      </c>
      <c r="I1211" s="47" t="str">
        <f>VLOOKUP(A1211,'Updated Medical examination'!A1210:J3545,10,0)</f>
        <v>No</v>
      </c>
      <c r="J1211" s="47" t="str">
        <f>VLOOKUP(A1211,'Updated Medical examination'!A1210:J3545,3,0)</f>
        <v>Over Weight</v>
      </c>
      <c r="K1211" s="47" t="str">
        <f>VLOOKUP(A1211,'Updated Medical examination'!A1210:J3545,5,0)</f>
        <v>Prediabetes</v>
      </c>
      <c r="L1211" s="54">
        <v>28067</v>
      </c>
      <c r="M1211" s="59">
        <v>9301.89</v>
      </c>
      <c r="N1211" s="55" t="s">
        <v>11</v>
      </c>
      <c r="O1211" s="55" t="s">
        <v>16</v>
      </c>
      <c r="P1211" s="55" t="s">
        <v>23</v>
      </c>
      <c r="Q1211" s="55">
        <v>46</v>
      </c>
    </row>
    <row r="1212" spans="1:17" ht="16.5" thickBot="1" x14ac:dyDescent="0.3">
      <c r="A1212" s="58" t="s">
        <v>1160</v>
      </c>
      <c r="B1212" s="47" t="s">
        <v>4430</v>
      </c>
      <c r="C1212" s="47">
        <f>VLOOKUP(A1212,'Updated Medical examination'!A1211:J3546,2,FALSE)</f>
        <v>31.35</v>
      </c>
      <c r="D1212" s="47">
        <f>VLOOKUP(A1212,'Updated Medical examination'!A1211:J3546,4,0)</f>
        <v>11.49</v>
      </c>
      <c r="E1212" s="47" t="str">
        <f>VLOOKUP(A1212,'Updated Medical examination'!A1211:J3546,6,0)</f>
        <v>No</v>
      </c>
      <c r="F1212" s="47" t="str">
        <f>VLOOKUP(A1212,'Updated Medical examination'!A1211:J3546,7,0)</f>
        <v>No</v>
      </c>
      <c r="G1212" s="47" t="str">
        <f>VLOOKUP(A1212,'Updated Medical examination'!A1211:J3546,8,0)</f>
        <v>No</v>
      </c>
      <c r="H1212" s="47">
        <f>VLOOKUP(A1212,'Updated Medical examination'!A1211:J3546,9,0)</f>
        <v>2</v>
      </c>
      <c r="I1212" s="47" t="str">
        <f>VLOOKUP(A1212,'Updated Medical examination'!A1211:J3546,10,0)</f>
        <v>No</v>
      </c>
      <c r="J1212" s="47" t="str">
        <f>VLOOKUP(A1212,'Updated Medical examination'!A1211:J3546,3,0)</f>
        <v>Obesity</v>
      </c>
      <c r="K1212" s="47" t="str">
        <f>VLOOKUP(A1212,'Updated Medical examination'!A1211:J3546,5,0)</f>
        <v>Above Diabetes</v>
      </c>
      <c r="L1212" s="54">
        <v>26925</v>
      </c>
      <c r="M1212" s="59">
        <v>9290.14</v>
      </c>
      <c r="N1212" s="55" t="s">
        <v>12</v>
      </c>
      <c r="O1212" s="55" t="s">
        <v>12</v>
      </c>
      <c r="P1212" s="55" t="s">
        <v>168</v>
      </c>
      <c r="Q1212" s="55">
        <v>49</v>
      </c>
    </row>
    <row r="1213" spans="1:17" ht="16.5" thickBot="1" x14ac:dyDescent="0.3">
      <c r="A1213" s="58" t="s">
        <v>1159</v>
      </c>
      <c r="B1213" s="47" t="s">
        <v>2698</v>
      </c>
      <c r="C1213" s="47">
        <f>VLOOKUP(A1213,'Updated Medical examination'!A1212:J3547,2,FALSE)</f>
        <v>29.83</v>
      </c>
      <c r="D1213" s="47">
        <f>VLOOKUP(A1213,'Updated Medical examination'!A1212:J3547,4,0)</f>
        <v>8.68</v>
      </c>
      <c r="E1213" s="47" t="str">
        <f>VLOOKUP(A1213,'Updated Medical examination'!A1212:J3547,6,0)</f>
        <v>No</v>
      </c>
      <c r="F1213" s="47" t="str">
        <f>VLOOKUP(A1213,'Updated Medical examination'!A1212:J3547,7,0)</f>
        <v>No</v>
      </c>
      <c r="G1213" s="47" t="str">
        <f>VLOOKUP(A1213,'Updated Medical examination'!A1212:J3547,8,0)</f>
        <v>No</v>
      </c>
      <c r="H1213" s="47">
        <f>VLOOKUP(A1213,'Updated Medical examination'!A1212:J3547,9,0)</f>
        <v>2</v>
      </c>
      <c r="I1213" s="47" t="str">
        <f>VLOOKUP(A1213,'Updated Medical examination'!A1212:J3547,10,0)</f>
        <v>No</v>
      </c>
      <c r="J1213" s="47" t="str">
        <f>VLOOKUP(A1213,'Updated Medical examination'!A1212:J3547,3,0)</f>
        <v>Over Weight</v>
      </c>
      <c r="K1213" s="47" t="str">
        <f>VLOOKUP(A1213,'Updated Medical examination'!A1212:J3547,5,0)</f>
        <v>Above Diabetes</v>
      </c>
      <c r="L1213" s="54">
        <v>26953</v>
      </c>
      <c r="M1213" s="59">
        <v>9288.0300000000007</v>
      </c>
      <c r="N1213" s="55" t="s">
        <v>11</v>
      </c>
      <c r="O1213" s="55" t="s">
        <v>12</v>
      </c>
      <c r="P1213" s="55" t="s">
        <v>170</v>
      </c>
      <c r="Q1213" s="55">
        <v>49</v>
      </c>
    </row>
    <row r="1214" spans="1:17" ht="16.5" thickBot="1" x14ac:dyDescent="0.3">
      <c r="A1214" s="58" t="s">
        <v>1158</v>
      </c>
      <c r="B1214" s="47" t="s">
        <v>3175</v>
      </c>
      <c r="C1214" s="47">
        <f>VLOOKUP(A1214,'Updated Medical examination'!A1213:J3548,2,FALSE)</f>
        <v>25.49</v>
      </c>
      <c r="D1214" s="47">
        <f>VLOOKUP(A1214,'Updated Medical examination'!A1213:J3548,4,0)</f>
        <v>5.68</v>
      </c>
      <c r="E1214" s="47" t="str">
        <f>VLOOKUP(A1214,'Updated Medical examination'!A1213:J3548,6,0)</f>
        <v>Yes</v>
      </c>
      <c r="F1214" s="47" t="str">
        <f>VLOOKUP(A1214,'Updated Medical examination'!A1213:J3548,7,0)</f>
        <v>No</v>
      </c>
      <c r="G1214" s="47" t="str">
        <f>VLOOKUP(A1214,'Updated Medical examination'!A1213:J3548,8,0)</f>
        <v>Yes</v>
      </c>
      <c r="H1214" s="47">
        <f>VLOOKUP(A1214,'Updated Medical examination'!A1213:J3548,9,0)</f>
        <v>1</v>
      </c>
      <c r="I1214" s="47" t="str">
        <f>VLOOKUP(A1214,'Updated Medical examination'!A1213:J3548,10,0)</f>
        <v>No</v>
      </c>
      <c r="J1214" s="47" t="str">
        <f>VLOOKUP(A1214,'Updated Medical examination'!A1213:J3548,3,0)</f>
        <v>Over Weight</v>
      </c>
      <c r="K1214" s="47" t="str">
        <f>VLOOKUP(A1214,'Updated Medical examination'!A1213:J3548,5,0)</f>
        <v>Normal</v>
      </c>
      <c r="L1214" s="54">
        <v>25533</v>
      </c>
      <c r="M1214" s="59">
        <v>9285.8700000000008</v>
      </c>
      <c r="N1214" s="55" t="s">
        <v>11</v>
      </c>
      <c r="O1214" s="55" t="s">
        <v>12</v>
      </c>
      <c r="P1214" s="55" t="s">
        <v>13</v>
      </c>
      <c r="Q1214" s="55">
        <v>53</v>
      </c>
    </row>
    <row r="1215" spans="1:17" ht="16.5" thickBot="1" x14ac:dyDescent="0.3">
      <c r="A1215" s="58" t="s">
        <v>1157</v>
      </c>
      <c r="B1215" s="47" t="s">
        <v>3624</v>
      </c>
      <c r="C1215" s="47">
        <f>VLOOKUP(A1215,'Updated Medical examination'!A1214:J3549,2,FALSE)</f>
        <v>34.1</v>
      </c>
      <c r="D1215" s="47">
        <f>VLOOKUP(A1215,'Updated Medical examination'!A1214:J3549,4,0)</f>
        <v>8.4499999999999993</v>
      </c>
      <c r="E1215" s="47" t="str">
        <f>VLOOKUP(A1215,'Updated Medical examination'!A1214:J3549,6,0)</f>
        <v>No</v>
      </c>
      <c r="F1215" s="47" t="str">
        <f>VLOOKUP(A1215,'Updated Medical examination'!A1214:J3549,7,0)</f>
        <v>No</v>
      </c>
      <c r="G1215" s="47" t="str">
        <f>VLOOKUP(A1215,'Updated Medical examination'!A1214:J3549,8,0)</f>
        <v>No</v>
      </c>
      <c r="H1215" s="47">
        <f>VLOOKUP(A1215,'Updated Medical examination'!A1214:J3549,9,0)</f>
        <v>0</v>
      </c>
      <c r="I1215" s="47" t="str">
        <f>VLOOKUP(A1215,'Updated Medical examination'!A1214:J3549,10,0)</f>
        <v>No</v>
      </c>
      <c r="J1215" s="47" t="str">
        <f>VLOOKUP(A1215,'Updated Medical examination'!A1214:J3549,3,0)</f>
        <v>Obesity</v>
      </c>
      <c r="K1215" s="47" t="str">
        <f>VLOOKUP(A1215,'Updated Medical examination'!A1214:J3549,5,0)</f>
        <v>Above Diabetes</v>
      </c>
      <c r="L1215" s="54">
        <v>26116</v>
      </c>
      <c r="M1215" s="59">
        <v>9283.56</v>
      </c>
      <c r="N1215" s="55" t="s">
        <v>11</v>
      </c>
      <c r="O1215" s="55" t="s">
        <v>12</v>
      </c>
      <c r="P1215" s="55" t="s">
        <v>13</v>
      </c>
      <c r="Q1215" s="55">
        <v>51</v>
      </c>
    </row>
    <row r="1216" spans="1:17" ht="16.5" thickBot="1" x14ac:dyDescent="0.3">
      <c r="A1216" s="58" t="s">
        <v>1156</v>
      </c>
      <c r="B1216" s="47" t="s">
        <v>4435</v>
      </c>
      <c r="C1216" s="47">
        <f>VLOOKUP(A1216,'Updated Medical examination'!A1215:J3550,2,FALSE)</f>
        <v>25.84</v>
      </c>
      <c r="D1216" s="47">
        <f>VLOOKUP(A1216,'Updated Medical examination'!A1215:J3550,4,0)</f>
        <v>8.51</v>
      </c>
      <c r="E1216" s="47" t="str">
        <f>VLOOKUP(A1216,'Updated Medical examination'!A1215:J3550,6,0)</f>
        <v>No</v>
      </c>
      <c r="F1216" s="47" t="str">
        <f>VLOOKUP(A1216,'Updated Medical examination'!A1215:J3550,7,0)</f>
        <v>No</v>
      </c>
      <c r="G1216" s="47" t="str">
        <f>VLOOKUP(A1216,'Updated Medical examination'!A1215:J3550,8,0)</f>
        <v>No</v>
      </c>
      <c r="H1216" s="47">
        <f>VLOOKUP(A1216,'Updated Medical examination'!A1215:J3550,9,0)</f>
        <v>2</v>
      </c>
      <c r="I1216" s="47" t="str">
        <f>VLOOKUP(A1216,'Updated Medical examination'!A1215:J3550,10,0)</f>
        <v>No</v>
      </c>
      <c r="J1216" s="47" t="str">
        <f>VLOOKUP(A1216,'Updated Medical examination'!A1215:J3550,3,0)</f>
        <v>Over Weight</v>
      </c>
      <c r="K1216" s="47" t="str">
        <f>VLOOKUP(A1216,'Updated Medical examination'!A1215:J3550,5,0)</f>
        <v>Above Diabetes</v>
      </c>
      <c r="L1216" s="54">
        <v>26964</v>
      </c>
      <c r="M1216" s="59">
        <v>9282.48</v>
      </c>
      <c r="N1216" s="55" t="s">
        <v>12</v>
      </c>
      <c r="O1216" s="55" t="s">
        <v>11</v>
      </c>
      <c r="P1216" s="55" t="s">
        <v>168</v>
      </c>
      <c r="Q1216" s="55">
        <v>49</v>
      </c>
    </row>
    <row r="1217" spans="1:17" ht="16.5" thickBot="1" x14ac:dyDescent="0.3">
      <c r="A1217" s="58" t="s">
        <v>1155</v>
      </c>
      <c r="B1217" s="47" t="s">
        <v>4437</v>
      </c>
      <c r="C1217" s="47">
        <f>VLOOKUP(A1217,'Updated Medical examination'!A1216:J3551,2,FALSE)</f>
        <v>20.6</v>
      </c>
      <c r="D1217" s="47">
        <f>VLOOKUP(A1217,'Updated Medical examination'!A1216:J3551,4,0)</f>
        <v>7.62</v>
      </c>
      <c r="E1217" s="47" t="str">
        <f>VLOOKUP(A1217,'Updated Medical examination'!A1216:J3551,6,0)</f>
        <v>No</v>
      </c>
      <c r="F1217" s="47" t="str">
        <f>VLOOKUP(A1217,'Updated Medical examination'!A1216:J3551,7,0)</f>
        <v>No</v>
      </c>
      <c r="G1217" s="47" t="str">
        <f>VLOOKUP(A1217,'Updated Medical examination'!A1216:J3551,8,0)</f>
        <v>No</v>
      </c>
      <c r="H1217" s="47">
        <f>VLOOKUP(A1217,'Updated Medical examination'!A1216:J3551,9,0)</f>
        <v>0</v>
      </c>
      <c r="I1217" s="47" t="str">
        <f>VLOOKUP(A1217,'Updated Medical examination'!A1216:J3551,10,0)</f>
        <v>No</v>
      </c>
      <c r="J1217" s="47" t="str">
        <f>VLOOKUP(A1217,'Updated Medical examination'!A1216:J3551,3,0)</f>
        <v>Healthy Weight</v>
      </c>
      <c r="K1217" s="47" t="str">
        <f>VLOOKUP(A1217,'Updated Medical examination'!A1216:J3551,5,0)</f>
        <v>Above Diabetes</v>
      </c>
      <c r="L1217" s="54">
        <v>26151</v>
      </c>
      <c r="M1217" s="59">
        <v>9264.7999999999993</v>
      </c>
      <c r="N1217" s="55" t="s">
        <v>11</v>
      </c>
      <c r="O1217" s="55" t="s">
        <v>16</v>
      </c>
      <c r="P1217" s="55" t="s">
        <v>42</v>
      </c>
      <c r="Q1217" s="55">
        <v>51</v>
      </c>
    </row>
    <row r="1218" spans="1:17" ht="16.5" thickBot="1" x14ac:dyDescent="0.3">
      <c r="A1218" s="58" t="s">
        <v>1154</v>
      </c>
      <c r="B1218" s="47" t="s">
        <v>3614</v>
      </c>
      <c r="C1218" s="47">
        <f>VLOOKUP(A1218,'Updated Medical examination'!A1217:J3552,2,FALSE)</f>
        <v>28.88</v>
      </c>
      <c r="D1218" s="47">
        <f>VLOOKUP(A1218,'Updated Medical examination'!A1217:J3552,4,0)</f>
        <v>10.18</v>
      </c>
      <c r="E1218" s="47" t="str">
        <f>VLOOKUP(A1218,'Updated Medical examination'!A1217:J3552,6,0)</f>
        <v>No</v>
      </c>
      <c r="F1218" s="47" t="str">
        <f>VLOOKUP(A1218,'Updated Medical examination'!A1217:J3552,7,0)</f>
        <v>No</v>
      </c>
      <c r="G1218" s="47" t="str">
        <f>VLOOKUP(A1218,'Updated Medical examination'!A1217:J3552,8,0)</f>
        <v>No</v>
      </c>
      <c r="H1218" s="47">
        <f>VLOOKUP(A1218,'Updated Medical examination'!A1217:J3552,9,0)</f>
        <v>0</v>
      </c>
      <c r="I1218" s="47" t="str">
        <f>VLOOKUP(A1218,'Updated Medical examination'!A1217:J3552,10,0)</f>
        <v>No</v>
      </c>
      <c r="J1218" s="47" t="str">
        <f>VLOOKUP(A1218,'Updated Medical examination'!A1217:J3552,3,0)</f>
        <v>Over Weight</v>
      </c>
      <c r="K1218" s="47" t="str">
        <f>VLOOKUP(A1218,'Updated Medical examination'!A1217:J3552,5,0)</f>
        <v>Above Diabetes</v>
      </c>
      <c r="L1218" s="54">
        <v>27262</v>
      </c>
      <c r="M1218" s="59">
        <v>9249.5</v>
      </c>
      <c r="N1218" s="55" t="s">
        <v>11</v>
      </c>
      <c r="O1218" s="55" t="s">
        <v>16</v>
      </c>
      <c r="P1218" s="55" t="s">
        <v>23</v>
      </c>
      <c r="Q1218" s="55">
        <v>48</v>
      </c>
    </row>
    <row r="1219" spans="1:17" ht="16.5" thickBot="1" x14ac:dyDescent="0.3">
      <c r="A1219" s="58" t="s">
        <v>1153</v>
      </c>
      <c r="B1219" s="47" t="s">
        <v>4439</v>
      </c>
      <c r="C1219" s="47">
        <f>VLOOKUP(A1219,'Updated Medical examination'!A1218:J3553,2,FALSE)</f>
        <v>28.24</v>
      </c>
      <c r="D1219" s="47">
        <f>VLOOKUP(A1219,'Updated Medical examination'!A1218:J3553,4,0)</f>
        <v>5.36</v>
      </c>
      <c r="E1219" s="47" t="str">
        <f>VLOOKUP(A1219,'Updated Medical examination'!A1218:J3553,6,0)</f>
        <v>No</v>
      </c>
      <c r="F1219" s="47" t="str">
        <f>VLOOKUP(A1219,'Updated Medical examination'!A1218:J3553,7,0)</f>
        <v>No</v>
      </c>
      <c r="G1219" s="47" t="str">
        <f>VLOOKUP(A1219,'Updated Medical examination'!A1218:J3553,8,0)</f>
        <v>No</v>
      </c>
      <c r="H1219" s="47">
        <f>VLOOKUP(A1219,'Updated Medical examination'!A1218:J3553,9,0)</f>
        <v>0</v>
      </c>
      <c r="I1219" s="47" t="str">
        <f>VLOOKUP(A1219,'Updated Medical examination'!A1218:J3553,10,0)</f>
        <v>No</v>
      </c>
      <c r="J1219" s="47" t="str">
        <f>VLOOKUP(A1219,'Updated Medical examination'!A1218:J3553,3,0)</f>
        <v>Over Weight</v>
      </c>
      <c r="K1219" s="47" t="str">
        <f>VLOOKUP(A1219,'Updated Medical examination'!A1218:J3553,5,0)</f>
        <v>Normal</v>
      </c>
      <c r="L1219" s="54">
        <v>29499</v>
      </c>
      <c r="M1219" s="59">
        <v>9247.94</v>
      </c>
      <c r="N1219" s="55" t="s">
        <v>11</v>
      </c>
      <c r="O1219" s="55" t="s">
        <v>16</v>
      </c>
      <c r="P1219" s="55" t="s">
        <v>300</v>
      </c>
      <c r="Q1219" s="55">
        <v>42</v>
      </c>
    </row>
    <row r="1220" spans="1:17" ht="16.5" thickBot="1" x14ac:dyDescent="0.3">
      <c r="A1220" s="58" t="s">
        <v>1152</v>
      </c>
      <c r="B1220" s="47" t="s">
        <v>2415</v>
      </c>
      <c r="C1220" s="47">
        <f>VLOOKUP(A1220,'Updated Medical examination'!A1219:J3554,2,FALSE)</f>
        <v>25.46</v>
      </c>
      <c r="D1220" s="47">
        <f>VLOOKUP(A1220,'Updated Medical examination'!A1219:J3554,4,0)</f>
        <v>11.78</v>
      </c>
      <c r="E1220" s="47" t="str">
        <f>VLOOKUP(A1220,'Updated Medical examination'!A1219:J3554,6,0)</f>
        <v>Yes</v>
      </c>
      <c r="F1220" s="47" t="str">
        <f>VLOOKUP(A1220,'Updated Medical examination'!A1219:J3554,7,0)</f>
        <v>No</v>
      </c>
      <c r="G1220" s="47" t="str">
        <f>VLOOKUP(A1220,'Updated Medical examination'!A1219:J3554,8,0)</f>
        <v>No</v>
      </c>
      <c r="H1220" s="47">
        <f>VLOOKUP(A1220,'Updated Medical examination'!A1219:J3554,9,0)</f>
        <v>1</v>
      </c>
      <c r="I1220" s="47" t="str">
        <f>VLOOKUP(A1220,'Updated Medical examination'!A1219:J3554,10,0)</f>
        <v>No</v>
      </c>
      <c r="J1220" s="47" t="str">
        <f>VLOOKUP(A1220,'Updated Medical examination'!A1219:J3554,3,0)</f>
        <v>Over Weight</v>
      </c>
      <c r="K1220" s="47" t="str">
        <f>VLOOKUP(A1220,'Updated Medical examination'!A1219:J3554,5,0)</f>
        <v>Above Diabetes</v>
      </c>
      <c r="L1220" s="54">
        <v>27734</v>
      </c>
      <c r="M1220" s="59">
        <v>9225.26</v>
      </c>
      <c r="N1220" s="55" t="s">
        <v>12</v>
      </c>
      <c r="O1220" s="55" t="s">
        <v>12</v>
      </c>
      <c r="P1220" s="55" t="s">
        <v>164</v>
      </c>
      <c r="Q1220" s="55">
        <v>47</v>
      </c>
    </row>
    <row r="1221" spans="1:17" ht="16.5" thickBot="1" x14ac:dyDescent="0.3">
      <c r="A1221" s="58" t="s">
        <v>1151</v>
      </c>
      <c r="B1221" s="47" t="s">
        <v>4442</v>
      </c>
      <c r="C1221" s="47">
        <f>VLOOKUP(A1221,'Updated Medical examination'!A1220:J3555,2,FALSE)</f>
        <v>29.64</v>
      </c>
      <c r="D1221" s="47">
        <f>VLOOKUP(A1221,'Updated Medical examination'!A1220:J3555,4,0)</f>
        <v>10.82</v>
      </c>
      <c r="E1221" s="47" t="str">
        <f>VLOOKUP(A1221,'Updated Medical examination'!A1220:J3555,6,0)</f>
        <v>Yes</v>
      </c>
      <c r="F1221" s="47" t="str">
        <f>VLOOKUP(A1221,'Updated Medical examination'!A1220:J3555,7,0)</f>
        <v>No</v>
      </c>
      <c r="G1221" s="47" t="str">
        <f>VLOOKUP(A1221,'Updated Medical examination'!A1220:J3555,8,0)</f>
        <v>No</v>
      </c>
      <c r="H1221" s="47">
        <f>VLOOKUP(A1221,'Updated Medical examination'!A1220:J3555,9,0)</f>
        <v>0</v>
      </c>
      <c r="I1221" s="47" t="str">
        <f>VLOOKUP(A1221,'Updated Medical examination'!A1220:J3555,10,0)</f>
        <v>No</v>
      </c>
      <c r="J1221" s="47" t="str">
        <f>VLOOKUP(A1221,'Updated Medical examination'!A1220:J3555,3,0)</f>
        <v>Over Weight</v>
      </c>
      <c r="K1221" s="47" t="str">
        <f>VLOOKUP(A1221,'Updated Medical examination'!A1220:J3555,5,0)</f>
        <v>Above Diabetes</v>
      </c>
      <c r="L1221" s="54">
        <v>29925</v>
      </c>
      <c r="M1221" s="59">
        <v>9222.4</v>
      </c>
      <c r="N1221" s="55" t="s">
        <v>11</v>
      </c>
      <c r="O1221" s="55" t="s">
        <v>12</v>
      </c>
      <c r="P1221" s="55" t="s">
        <v>166</v>
      </c>
      <c r="Q1221" s="55">
        <v>41</v>
      </c>
    </row>
    <row r="1222" spans="1:17" ht="16.5" thickBot="1" x14ac:dyDescent="0.3">
      <c r="A1222" s="58" t="s">
        <v>1150</v>
      </c>
      <c r="B1222" s="47" t="s">
        <v>4444</v>
      </c>
      <c r="C1222" s="47">
        <f>VLOOKUP(A1222,'Updated Medical examination'!A1221:J3556,2,FALSE)</f>
        <v>31.27</v>
      </c>
      <c r="D1222" s="47">
        <f>VLOOKUP(A1222,'Updated Medical examination'!A1221:J3556,4,0)</f>
        <v>7.73</v>
      </c>
      <c r="E1222" s="47" t="str">
        <f>VLOOKUP(A1222,'Updated Medical examination'!A1221:J3556,6,0)</f>
        <v>Yes</v>
      </c>
      <c r="F1222" s="47" t="str">
        <f>VLOOKUP(A1222,'Updated Medical examination'!A1221:J3556,7,0)</f>
        <v>No</v>
      </c>
      <c r="G1222" s="47" t="str">
        <f>VLOOKUP(A1222,'Updated Medical examination'!A1221:J3556,8,0)</f>
        <v>No</v>
      </c>
      <c r="H1222" s="47">
        <f>VLOOKUP(A1222,'Updated Medical examination'!A1221:J3556,9,0)</f>
        <v>1</v>
      </c>
      <c r="I1222" s="47" t="str">
        <f>VLOOKUP(A1222,'Updated Medical examination'!A1221:J3556,10,0)</f>
        <v>No</v>
      </c>
      <c r="J1222" s="47" t="str">
        <f>VLOOKUP(A1222,'Updated Medical examination'!A1221:J3556,3,0)</f>
        <v>Obesity</v>
      </c>
      <c r="K1222" s="47" t="str">
        <f>VLOOKUP(A1222,'Updated Medical examination'!A1221:J3556,5,0)</f>
        <v>Above Diabetes</v>
      </c>
      <c r="L1222" s="54">
        <v>31771</v>
      </c>
      <c r="M1222" s="59">
        <v>9210.06</v>
      </c>
      <c r="N1222" s="55" t="s">
        <v>11</v>
      </c>
      <c r="O1222" s="55" t="s">
        <v>12</v>
      </c>
      <c r="P1222" s="55" t="s">
        <v>300</v>
      </c>
      <c r="Q1222" s="55">
        <v>36</v>
      </c>
    </row>
    <row r="1223" spans="1:17" ht="16.5" thickBot="1" x14ac:dyDescent="0.3">
      <c r="A1223" s="58" t="s">
        <v>1149</v>
      </c>
      <c r="B1223" s="47" t="s">
        <v>3469</v>
      </c>
      <c r="C1223" s="47">
        <f>VLOOKUP(A1223,'Updated Medical examination'!A1222:J3557,2,FALSE)</f>
        <v>19.95</v>
      </c>
      <c r="D1223" s="47">
        <f>VLOOKUP(A1223,'Updated Medical examination'!A1222:J3557,4,0)</f>
        <v>6.24</v>
      </c>
      <c r="E1223" s="47" t="str">
        <f>VLOOKUP(A1223,'Updated Medical examination'!A1222:J3557,6,0)</f>
        <v>Yes</v>
      </c>
      <c r="F1223" s="47" t="str">
        <f>VLOOKUP(A1223,'Updated Medical examination'!A1222:J3557,7,0)</f>
        <v>No</v>
      </c>
      <c r="G1223" s="47" t="str">
        <f>VLOOKUP(A1223,'Updated Medical examination'!A1222:J3557,8,0)</f>
        <v>No</v>
      </c>
      <c r="H1223" s="47">
        <f>VLOOKUP(A1223,'Updated Medical examination'!A1222:J3557,9,0)</f>
        <v>0</v>
      </c>
      <c r="I1223" s="47" t="str">
        <f>VLOOKUP(A1223,'Updated Medical examination'!A1222:J3557,10,0)</f>
        <v>No</v>
      </c>
      <c r="J1223" s="47" t="str">
        <f>VLOOKUP(A1223,'Updated Medical examination'!A1222:J3557,3,0)</f>
        <v>Healthy Weight</v>
      </c>
      <c r="K1223" s="47" t="str">
        <f>VLOOKUP(A1223,'Updated Medical examination'!A1222:J3557,5,0)</f>
        <v>Prediabetes</v>
      </c>
      <c r="L1223" s="54">
        <v>28013</v>
      </c>
      <c r="M1223" s="59">
        <v>9193.84</v>
      </c>
      <c r="N1223" s="55" t="s">
        <v>11</v>
      </c>
      <c r="O1223" s="55" t="s">
        <v>16</v>
      </c>
      <c r="P1223" s="55" t="s">
        <v>23</v>
      </c>
      <c r="Q1223" s="55">
        <v>46</v>
      </c>
    </row>
    <row r="1224" spans="1:17" ht="16.5" thickBot="1" x14ac:dyDescent="0.3">
      <c r="A1224" s="58" t="s">
        <v>1148</v>
      </c>
      <c r="B1224" s="47" t="s">
        <v>4447</v>
      </c>
      <c r="C1224" s="47">
        <f>VLOOKUP(A1224,'Updated Medical examination'!A1223:J3558,2,FALSE)</f>
        <v>21.3</v>
      </c>
      <c r="D1224" s="47">
        <f>VLOOKUP(A1224,'Updated Medical examination'!A1223:J3558,4,0)</f>
        <v>10.42</v>
      </c>
      <c r="E1224" s="47" t="str">
        <f>VLOOKUP(A1224,'Updated Medical examination'!A1223:J3558,6,0)</f>
        <v>No</v>
      </c>
      <c r="F1224" s="47" t="str">
        <f>VLOOKUP(A1224,'Updated Medical examination'!A1223:J3558,7,0)</f>
        <v>No</v>
      </c>
      <c r="G1224" s="47" t="str">
        <f>VLOOKUP(A1224,'Updated Medical examination'!A1223:J3558,8,0)</f>
        <v>No</v>
      </c>
      <c r="H1224" s="47">
        <f>VLOOKUP(A1224,'Updated Medical examination'!A1223:J3558,9,0)</f>
        <v>2</v>
      </c>
      <c r="I1224" s="47" t="str">
        <f>VLOOKUP(A1224,'Updated Medical examination'!A1223:J3558,10,0)</f>
        <v>No</v>
      </c>
      <c r="J1224" s="47" t="str">
        <f>VLOOKUP(A1224,'Updated Medical examination'!A1223:J3558,3,0)</f>
        <v>Healthy Weight</v>
      </c>
      <c r="K1224" s="47" t="str">
        <f>VLOOKUP(A1224,'Updated Medical examination'!A1223:J3558,5,0)</f>
        <v>Above Diabetes</v>
      </c>
      <c r="L1224" s="54">
        <v>27023</v>
      </c>
      <c r="M1224" s="59">
        <v>9182.17</v>
      </c>
      <c r="N1224" s="55" t="s">
        <v>11</v>
      </c>
      <c r="O1224" s="55" t="s">
        <v>12</v>
      </c>
      <c r="P1224" s="55" t="s">
        <v>42</v>
      </c>
      <c r="Q1224" s="55">
        <v>49</v>
      </c>
    </row>
    <row r="1225" spans="1:17" ht="16.5" thickBot="1" x14ac:dyDescent="0.3">
      <c r="A1225" s="58" t="s">
        <v>1147</v>
      </c>
      <c r="B1225" s="47" t="s">
        <v>4448</v>
      </c>
      <c r="C1225" s="47">
        <f>VLOOKUP(A1225,'Updated Medical examination'!A1224:J3559,2,FALSE)</f>
        <v>31.635000000000002</v>
      </c>
      <c r="D1225" s="47">
        <f>VLOOKUP(A1225,'Updated Medical examination'!A1224:J3559,4,0)</f>
        <v>11.11</v>
      </c>
      <c r="E1225" s="47" t="str">
        <f>VLOOKUP(A1225,'Updated Medical examination'!A1224:J3559,6,0)</f>
        <v>No</v>
      </c>
      <c r="F1225" s="47" t="str">
        <f>VLOOKUP(A1225,'Updated Medical examination'!A1224:J3559,7,0)</f>
        <v>No</v>
      </c>
      <c r="G1225" s="47" t="str">
        <f>VLOOKUP(A1225,'Updated Medical examination'!A1224:J3559,8,0)</f>
        <v>No</v>
      </c>
      <c r="H1225" s="47">
        <f>VLOOKUP(A1225,'Updated Medical examination'!A1224:J3559,9,0)</f>
        <v>0</v>
      </c>
      <c r="I1225" s="47" t="str">
        <f>VLOOKUP(A1225,'Updated Medical examination'!A1224:J3559,10,0)</f>
        <v>No</v>
      </c>
      <c r="J1225" s="47" t="str">
        <f>VLOOKUP(A1225,'Updated Medical examination'!A1224:J3559,3,0)</f>
        <v>Obesity</v>
      </c>
      <c r="K1225" s="47" t="str">
        <f>VLOOKUP(A1225,'Updated Medical examination'!A1224:J3559,5,0)</f>
        <v>Above Diabetes</v>
      </c>
      <c r="L1225" s="54">
        <v>26296</v>
      </c>
      <c r="M1225" s="59">
        <v>9174.14</v>
      </c>
      <c r="N1225" s="55" t="s">
        <v>12</v>
      </c>
      <c r="O1225" s="55" t="s">
        <v>16</v>
      </c>
      <c r="P1225" s="55" t="s">
        <v>23</v>
      </c>
      <c r="Q1225" s="55">
        <v>51</v>
      </c>
    </row>
    <row r="1226" spans="1:17" ht="16.5" thickBot="1" x14ac:dyDescent="0.3">
      <c r="A1226" s="58" t="s">
        <v>1146</v>
      </c>
      <c r="B1226" s="47" t="s">
        <v>4449</v>
      </c>
      <c r="C1226" s="47">
        <f>VLOOKUP(A1226,'Updated Medical examination'!A1225:J3560,2,FALSE)</f>
        <v>23.9</v>
      </c>
      <c r="D1226" s="47">
        <f>VLOOKUP(A1226,'Updated Medical examination'!A1225:J3560,4,0)</f>
        <v>7.67</v>
      </c>
      <c r="E1226" s="47" t="str">
        <f>VLOOKUP(A1226,'Updated Medical examination'!A1225:J3560,6,0)</f>
        <v>Yes</v>
      </c>
      <c r="F1226" s="47" t="str">
        <f>VLOOKUP(A1226,'Updated Medical examination'!A1225:J3560,7,0)</f>
        <v>No</v>
      </c>
      <c r="G1226" s="47" t="str">
        <f>VLOOKUP(A1226,'Updated Medical examination'!A1225:J3560,8,0)</f>
        <v>No</v>
      </c>
      <c r="H1226" s="47">
        <f>VLOOKUP(A1226,'Updated Medical examination'!A1225:J3560,9,0)</f>
        <v>2</v>
      </c>
      <c r="I1226" s="47" t="str">
        <f>VLOOKUP(A1226,'Updated Medical examination'!A1225:J3560,10,0)</f>
        <v>No</v>
      </c>
      <c r="J1226" s="47" t="str">
        <f>VLOOKUP(A1226,'Updated Medical examination'!A1225:J3560,3,0)</f>
        <v>Healthy Weight</v>
      </c>
      <c r="K1226" s="47" t="str">
        <f>VLOOKUP(A1226,'Updated Medical examination'!A1225:J3560,5,0)</f>
        <v>Above Diabetes</v>
      </c>
      <c r="L1226" s="54">
        <v>25865</v>
      </c>
      <c r="M1226" s="59">
        <v>9171.75</v>
      </c>
      <c r="N1226" s="55" t="s">
        <v>11</v>
      </c>
      <c r="O1226" s="55" t="s">
        <v>11</v>
      </c>
      <c r="P1226" s="55" t="s">
        <v>23</v>
      </c>
      <c r="Q1226" s="55">
        <v>52</v>
      </c>
    </row>
    <row r="1227" spans="1:17" ht="16.5" thickBot="1" x14ac:dyDescent="0.3">
      <c r="A1227" s="58" t="s">
        <v>1145</v>
      </c>
      <c r="B1227" s="47" t="s">
        <v>4451</v>
      </c>
      <c r="C1227" s="47">
        <f>VLOOKUP(A1227,'Updated Medical examination'!A1226:J3561,2,FALSE)</f>
        <v>34.15</v>
      </c>
      <c r="D1227" s="47">
        <f>VLOOKUP(A1227,'Updated Medical examination'!A1226:J3561,4,0)</f>
        <v>6.15</v>
      </c>
      <c r="E1227" s="47" t="str">
        <f>VLOOKUP(A1227,'Updated Medical examination'!A1226:J3561,6,0)</f>
        <v>No</v>
      </c>
      <c r="F1227" s="47" t="str">
        <f>VLOOKUP(A1227,'Updated Medical examination'!A1226:J3561,7,0)</f>
        <v>No</v>
      </c>
      <c r="G1227" s="47" t="str">
        <f>VLOOKUP(A1227,'Updated Medical examination'!A1226:J3561,8,0)</f>
        <v>No</v>
      </c>
      <c r="H1227" s="47">
        <f>VLOOKUP(A1227,'Updated Medical examination'!A1226:J3561,9,0)</f>
        <v>0</v>
      </c>
      <c r="I1227" s="47" t="str">
        <f>VLOOKUP(A1227,'Updated Medical examination'!A1226:J3561,10,0)</f>
        <v>No</v>
      </c>
      <c r="J1227" s="47" t="str">
        <f>VLOOKUP(A1227,'Updated Medical examination'!A1226:J3561,3,0)</f>
        <v>Obesity</v>
      </c>
      <c r="K1227" s="47" t="str">
        <f>VLOOKUP(A1227,'Updated Medical examination'!A1226:J3561,5,0)</f>
        <v>Prediabetes</v>
      </c>
      <c r="L1227" s="54">
        <v>33108</v>
      </c>
      <c r="M1227" s="59">
        <v>9159.51</v>
      </c>
      <c r="N1227" s="55" t="s">
        <v>11</v>
      </c>
      <c r="O1227" s="55" t="s">
        <v>11</v>
      </c>
      <c r="P1227" s="55" t="s">
        <v>300</v>
      </c>
      <c r="Q1227" s="55">
        <v>32</v>
      </c>
    </row>
    <row r="1228" spans="1:17" ht="16.5" thickBot="1" x14ac:dyDescent="0.3">
      <c r="A1228" s="58" t="s">
        <v>1144</v>
      </c>
      <c r="B1228" s="47" t="s">
        <v>4453</v>
      </c>
      <c r="C1228" s="47">
        <f>VLOOKUP(A1228,'Updated Medical examination'!A1227:J3562,2,FALSE)</f>
        <v>28.71</v>
      </c>
      <c r="D1228" s="47">
        <f>VLOOKUP(A1228,'Updated Medical examination'!A1227:J3562,4,0)</f>
        <v>5.71</v>
      </c>
      <c r="E1228" s="47" t="str">
        <f>VLOOKUP(A1228,'Updated Medical examination'!A1227:J3562,6,0)</f>
        <v>No</v>
      </c>
      <c r="F1228" s="47" t="str">
        <f>VLOOKUP(A1228,'Updated Medical examination'!A1227:J3562,7,0)</f>
        <v>No</v>
      </c>
      <c r="G1228" s="47" t="str">
        <f>VLOOKUP(A1228,'Updated Medical examination'!A1227:J3562,8,0)</f>
        <v>No</v>
      </c>
      <c r="H1228" s="47">
        <f>VLOOKUP(A1228,'Updated Medical examination'!A1227:J3562,9,0)</f>
        <v>0</v>
      </c>
      <c r="I1228" s="47" t="str">
        <f>VLOOKUP(A1228,'Updated Medical examination'!A1227:J3562,10,0)</f>
        <v>No</v>
      </c>
      <c r="J1228" s="47" t="str">
        <f>VLOOKUP(A1228,'Updated Medical examination'!A1227:J3562,3,0)</f>
        <v>Over Weight</v>
      </c>
      <c r="K1228" s="47" t="str">
        <f>VLOOKUP(A1228,'Updated Medical examination'!A1227:J3562,5,0)</f>
        <v>Prediabetes</v>
      </c>
      <c r="L1228" s="54">
        <v>30293</v>
      </c>
      <c r="M1228" s="59">
        <v>9147.5</v>
      </c>
      <c r="N1228" s="55" t="s">
        <v>11</v>
      </c>
      <c r="O1228" s="55" t="s">
        <v>16</v>
      </c>
      <c r="P1228" s="55" t="s">
        <v>23</v>
      </c>
      <c r="Q1228" s="55">
        <v>40</v>
      </c>
    </row>
    <row r="1229" spans="1:17" ht="16.5" thickBot="1" x14ac:dyDescent="0.3">
      <c r="A1229" s="58" t="s">
        <v>1143</v>
      </c>
      <c r="B1229" s="47" t="s">
        <v>4455</v>
      </c>
      <c r="C1229" s="47">
        <f>VLOOKUP(A1229,'Updated Medical examination'!A1228:J3563,2,FALSE)</f>
        <v>36.700000000000003</v>
      </c>
      <c r="D1229" s="47">
        <f>VLOOKUP(A1229,'Updated Medical examination'!A1228:J3563,4,0)</f>
        <v>8.6999999999999993</v>
      </c>
      <c r="E1229" s="47" t="str">
        <f>VLOOKUP(A1229,'Updated Medical examination'!A1228:J3563,6,0)</f>
        <v>Yes</v>
      </c>
      <c r="F1229" s="47" t="str">
        <f>VLOOKUP(A1229,'Updated Medical examination'!A1228:J3563,7,0)</f>
        <v>No</v>
      </c>
      <c r="G1229" s="47" t="str">
        <f>VLOOKUP(A1229,'Updated Medical examination'!A1228:J3563,8,0)</f>
        <v>No</v>
      </c>
      <c r="H1229" s="47">
        <f>VLOOKUP(A1229,'Updated Medical examination'!A1228:J3563,9,0)</f>
        <v>2</v>
      </c>
      <c r="I1229" s="47" t="str">
        <f>VLOOKUP(A1229,'Updated Medical examination'!A1228:J3563,10,0)</f>
        <v>No</v>
      </c>
      <c r="J1229" s="47" t="str">
        <f>VLOOKUP(A1229,'Updated Medical examination'!A1228:J3563,3,0)</f>
        <v>Obesity</v>
      </c>
      <c r="K1229" s="47" t="str">
        <f>VLOOKUP(A1229,'Updated Medical examination'!A1228:J3563,5,0)</f>
        <v>Above Diabetes</v>
      </c>
      <c r="L1229" s="54">
        <v>25859</v>
      </c>
      <c r="M1229" s="59">
        <v>9144.57</v>
      </c>
      <c r="N1229" s="55" t="s">
        <v>12</v>
      </c>
      <c r="O1229" s="55" t="s">
        <v>11</v>
      </c>
      <c r="P1229" s="55" t="s">
        <v>42</v>
      </c>
      <c r="Q1229" s="55">
        <v>52</v>
      </c>
    </row>
    <row r="1230" spans="1:17" ht="16.5" thickBot="1" x14ac:dyDescent="0.3">
      <c r="A1230" s="58" t="s">
        <v>1142</v>
      </c>
      <c r="B1230" s="47" t="s">
        <v>2859</v>
      </c>
      <c r="C1230" s="47">
        <f>VLOOKUP(A1230,'Updated Medical examination'!A1229:J3564,2,FALSE)</f>
        <v>34.1</v>
      </c>
      <c r="D1230" s="47">
        <f>VLOOKUP(A1230,'Updated Medical examination'!A1229:J3564,4,0)</f>
        <v>9.0399999999999991</v>
      </c>
      <c r="E1230" s="47" t="str">
        <f>VLOOKUP(A1230,'Updated Medical examination'!A1229:J3564,6,0)</f>
        <v>Yes</v>
      </c>
      <c r="F1230" s="47" t="str">
        <f>VLOOKUP(A1230,'Updated Medical examination'!A1229:J3564,7,0)</f>
        <v>No</v>
      </c>
      <c r="G1230" s="47" t="str">
        <f>VLOOKUP(A1230,'Updated Medical examination'!A1229:J3564,8,0)</f>
        <v>No</v>
      </c>
      <c r="H1230" s="47">
        <f>VLOOKUP(A1230,'Updated Medical examination'!A1229:J3564,9,0)</f>
        <v>2</v>
      </c>
      <c r="I1230" s="47" t="str">
        <f>VLOOKUP(A1230,'Updated Medical examination'!A1229:J3564,10,0)</f>
        <v>No</v>
      </c>
      <c r="J1230" s="47" t="str">
        <f>VLOOKUP(A1230,'Updated Medical examination'!A1229:J3564,3,0)</f>
        <v>Obesity</v>
      </c>
      <c r="K1230" s="47" t="str">
        <f>VLOOKUP(A1230,'Updated Medical examination'!A1229:J3564,5,0)</f>
        <v>Above Diabetes</v>
      </c>
      <c r="L1230" s="54">
        <v>25792</v>
      </c>
      <c r="M1230" s="59">
        <v>9140.9500000000007</v>
      </c>
      <c r="N1230" s="55" t="s">
        <v>12</v>
      </c>
      <c r="O1230" s="55" t="s">
        <v>12</v>
      </c>
      <c r="P1230" s="55" t="s">
        <v>13</v>
      </c>
      <c r="Q1230" s="55">
        <v>52</v>
      </c>
    </row>
    <row r="1231" spans="1:17" ht="16.5" thickBot="1" x14ac:dyDescent="0.3">
      <c r="A1231" s="58" t="s">
        <v>1141</v>
      </c>
      <c r="B1231" s="47" t="s">
        <v>4458</v>
      </c>
      <c r="C1231" s="47">
        <f>VLOOKUP(A1231,'Updated Medical examination'!A1230:J3565,2,FALSE)</f>
        <v>25.7</v>
      </c>
      <c r="D1231" s="47">
        <f>VLOOKUP(A1231,'Updated Medical examination'!A1230:J3565,4,0)</f>
        <v>5.61</v>
      </c>
      <c r="E1231" s="47" t="str">
        <f>VLOOKUP(A1231,'Updated Medical examination'!A1230:J3565,6,0)</f>
        <v>No</v>
      </c>
      <c r="F1231" s="47" t="str">
        <f>VLOOKUP(A1231,'Updated Medical examination'!A1230:J3565,7,0)</f>
        <v>No</v>
      </c>
      <c r="G1231" s="47" t="str">
        <f>VLOOKUP(A1231,'Updated Medical examination'!A1230:J3565,8,0)</f>
        <v>No</v>
      </c>
      <c r="H1231" s="47">
        <f>VLOOKUP(A1231,'Updated Medical examination'!A1230:J3565,9,0)</f>
        <v>0</v>
      </c>
      <c r="I1231" s="47" t="str">
        <f>VLOOKUP(A1231,'Updated Medical examination'!A1230:J3565,10,0)</f>
        <v>No</v>
      </c>
      <c r="J1231" s="47" t="str">
        <f>VLOOKUP(A1231,'Updated Medical examination'!A1230:J3565,3,0)</f>
        <v>Over Weight</v>
      </c>
      <c r="K1231" s="47" t="str">
        <f>VLOOKUP(A1231,'Updated Medical examination'!A1230:J3565,5,0)</f>
        <v>Normal</v>
      </c>
      <c r="L1231" s="54">
        <v>28461</v>
      </c>
      <c r="M1231" s="59">
        <v>9101.7999999999993</v>
      </c>
      <c r="N1231" s="55" t="s">
        <v>11</v>
      </c>
      <c r="O1231" s="55" t="s">
        <v>16</v>
      </c>
      <c r="P1231" s="55" t="s">
        <v>42</v>
      </c>
      <c r="Q1231" s="55">
        <v>45</v>
      </c>
    </row>
    <row r="1232" spans="1:17" ht="16.5" thickBot="1" x14ac:dyDescent="0.3">
      <c r="A1232" s="58" t="s">
        <v>1140</v>
      </c>
      <c r="B1232" s="47" t="s">
        <v>4460</v>
      </c>
      <c r="C1232" s="47">
        <f>VLOOKUP(A1232,'Updated Medical examination'!A1231:J3566,2,FALSE)</f>
        <v>21.68</v>
      </c>
      <c r="D1232" s="47">
        <f>VLOOKUP(A1232,'Updated Medical examination'!A1231:J3566,4,0)</f>
        <v>8.1199999999999992</v>
      </c>
      <c r="E1232" s="47" t="str">
        <f>VLOOKUP(A1232,'Updated Medical examination'!A1231:J3566,6,0)</f>
        <v>No</v>
      </c>
      <c r="F1232" s="47" t="str">
        <f>VLOOKUP(A1232,'Updated Medical examination'!A1231:J3566,7,0)</f>
        <v>No</v>
      </c>
      <c r="G1232" s="47" t="str">
        <f>VLOOKUP(A1232,'Updated Medical examination'!A1231:J3566,8,0)</f>
        <v>No</v>
      </c>
      <c r="H1232" s="47">
        <f>VLOOKUP(A1232,'Updated Medical examination'!A1231:J3566,9,0)</f>
        <v>0</v>
      </c>
      <c r="I1232" s="47" t="str">
        <f>VLOOKUP(A1232,'Updated Medical examination'!A1231:J3566,10,0)</f>
        <v>No</v>
      </c>
      <c r="J1232" s="47" t="str">
        <f>VLOOKUP(A1232,'Updated Medical examination'!A1231:J3566,3,0)</f>
        <v>Healthy Weight</v>
      </c>
      <c r="K1232" s="47" t="str">
        <f>VLOOKUP(A1232,'Updated Medical examination'!A1231:J3566,5,0)</f>
        <v>Above Diabetes</v>
      </c>
      <c r="L1232" s="54">
        <v>24055</v>
      </c>
      <c r="M1232" s="59">
        <v>9095.94</v>
      </c>
      <c r="N1232" s="55" t="s">
        <v>12</v>
      </c>
      <c r="O1232" s="55" t="s">
        <v>16</v>
      </c>
      <c r="P1232" s="55" t="s">
        <v>42</v>
      </c>
      <c r="Q1232" s="55">
        <v>57</v>
      </c>
    </row>
    <row r="1233" spans="1:17" ht="16.5" thickBot="1" x14ac:dyDescent="0.3">
      <c r="A1233" s="58" t="s">
        <v>1139</v>
      </c>
      <c r="B1233" s="47" t="s">
        <v>4462</v>
      </c>
      <c r="C1233" s="47">
        <f>VLOOKUP(A1233,'Updated Medical examination'!A1232:J3567,2,FALSE)</f>
        <v>25.175000000000001</v>
      </c>
      <c r="D1233" s="47">
        <f>VLOOKUP(A1233,'Updated Medical examination'!A1232:J3567,4,0)</f>
        <v>4.74</v>
      </c>
      <c r="E1233" s="47" t="str">
        <f>VLOOKUP(A1233,'Updated Medical examination'!A1232:J3567,6,0)</f>
        <v>No</v>
      </c>
      <c r="F1233" s="47" t="str">
        <f>VLOOKUP(A1233,'Updated Medical examination'!A1232:J3567,7,0)</f>
        <v>No</v>
      </c>
      <c r="G1233" s="47" t="str">
        <f>VLOOKUP(A1233,'Updated Medical examination'!A1232:J3567,8,0)</f>
        <v>No</v>
      </c>
      <c r="H1233" s="47">
        <f>VLOOKUP(A1233,'Updated Medical examination'!A1232:J3567,9,0)</f>
        <v>0</v>
      </c>
      <c r="I1233" s="47" t="str">
        <f>VLOOKUP(A1233,'Updated Medical examination'!A1232:J3567,10,0)</f>
        <v>No</v>
      </c>
      <c r="J1233" s="47" t="str">
        <f>VLOOKUP(A1233,'Updated Medical examination'!A1232:J3567,3,0)</f>
        <v>Over Weight</v>
      </c>
      <c r="K1233" s="47" t="str">
        <f>VLOOKUP(A1233,'Updated Medical examination'!A1232:J3567,5,0)</f>
        <v>Normal</v>
      </c>
      <c r="L1233" s="54">
        <v>28433</v>
      </c>
      <c r="M1233" s="59">
        <v>9095.07</v>
      </c>
      <c r="N1233" s="55" t="s">
        <v>11</v>
      </c>
      <c r="O1233" s="55" t="s">
        <v>11</v>
      </c>
      <c r="P1233" s="55" t="s">
        <v>247</v>
      </c>
      <c r="Q1233" s="55">
        <v>45</v>
      </c>
    </row>
    <row r="1234" spans="1:17" ht="16.5" thickBot="1" x14ac:dyDescent="0.3">
      <c r="A1234" s="58" t="s">
        <v>1138</v>
      </c>
      <c r="B1234" s="47" t="s">
        <v>4464</v>
      </c>
      <c r="C1234" s="47">
        <f>VLOOKUP(A1234,'Updated Medical examination'!A1233:J3568,2,FALSE)</f>
        <v>44.77</v>
      </c>
      <c r="D1234" s="47">
        <f>VLOOKUP(A1234,'Updated Medical examination'!A1233:J3568,4,0)</f>
        <v>4.0599999999999996</v>
      </c>
      <c r="E1234" s="47" t="str">
        <f>VLOOKUP(A1234,'Updated Medical examination'!A1233:J3568,6,0)</f>
        <v>No</v>
      </c>
      <c r="F1234" s="47" t="str">
        <f>VLOOKUP(A1234,'Updated Medical examination'!A1233:J3568,7,0)</f>
        <v>No</v>
      </c>
      <c r="G1234" s="47" t="str">
        <f>VLOOKUP(A1234,'Updated Medical examination'!A1233:J3568,8,0)</f>
        <v>No</v>
      </c>
      <c r="H1234" s="47">
        <f>VLOOKUP(A1234,'Updated Medical examination'!A1233:J3568,9,0)</f>
        <v>2</v>
      </c>
      <c r="I1234" s="47" t="str">
        <f>VLOOKUP(A1234,'Updated Medical examination'!A1233:J3568,10,0)</f>
        <v>No</v>
      </c>
      <c r="J1234" s="47" t="str">
        <f>VLOOKUP(A1234,'Updated Medical examination'!A1233:J3568,3,0)</f>
        <v>Obesity</v>
      </c>
      <c r="K1234" s="47" t="str">
        <f>VLOOKUP(A1234,'Updated Medical examination'!A1233:J3568,5,0)</f>
        <v>Normal</v>
      </c>
      <c r="L1234" s="54">
        <v>26635</v>
      </c>
      <c r="M1234" s="59">
        <v>9058.73</v>
      </c>
      <c r="N1234" s="55" t="s">
        <v>12</v>
      </c>
      <c r="O1234" s="55" t="s">
        <v>11</v>
      </c>
      <c r="P1234" s="55" t="s">
        <v>13</v>
      </c>
      <c r="Q1234" s="55">
        <v>50</v>
      </c>
    </row>
    <row r="1235" spans="1:17" ht="16.5" thickBot="1" x14ac:dyDescent="0.3">
      <c r="A1235" s="58" t="s">
        <v>1137</v>
      </c>
      <c r="B1235" s="47" t="s">
        <v>4465</v>
      </c>
      <c r="C1235" s="47">
        <f>VLOOKUP(A1235,'Updated Medical examination'!A1234:J3569,2,FALSE)</f>
        <v>37.07</v>
      </c>
      <c r="D1235" s="47">
        <f>VLOOKUP(A1235,'Updated Medical examination'!A1234:J3569,4,0)</f>
        <v>5.69</v>
      </c>
      <c r="E1235" s="47" t="str">
        <f>VLOOKUP(A1235,'Updated Medical examination'!A1234:J3569,6,0)</f>
        <v>No</v>
      </c>
      <c r="F1235" s="47" t="str">
        <f>VLOOKUP(A1235,'Updated Medical examination'!A1234:J3569,7,0)</f>
        <v>No</v>
      </c>
      <c r="G1235" s="47" t="str">
        <f>VLOOKUP(A1235,'Updated Medical examination'!A1234:J3569,8,0)</f>
        <v>No</v>
      </c>
      <c r="H1235" s="47">
        <f>VLOOKUP(A1235,'Updated Medical examination'!A1234:J3569,9,0)</f>
        <v>2</v>
      </c>
      <c r="I1235" s="47" t="str">
        <f>VLOOKUP(A1235,'Updated Medical examination'!A1234:J3569,10,0)</f>
        <v>No</v>
      </c>
      <c r="J1235" s="47" t="str">
        <f>VLOOKUP(A1235,'Updated Medical examination'!A1234:J3569,3,0)</f>
        <v>Obesity</v>
      </c>
      <c r="K1235" s="47" t="str">
        <f>VLOOKUP(A1235,'Updated Medical examination'!A1234:J3569,5,0)</f>
        <v>Normal</v>
      </c>
      <c r="L1235" s="54">
        <v>26640</v>
      </c>
      <c r="M1235" s="59">
        <v>9048.0300000000007</v>
      </c>
      <c r="N1235" s="55" t="s">
        <v>11</v>
      </c>
      <c r="O1235" s="55" t="s">
        <v>11</v>
      </c>
      <c r="P1235" s="55" t="s">
        <v>13</v>
      </c>
      <c r="Q1235" s="55">
        <v>50</v>
      </c>
    </row>
    <row r="1236" spans="1:17" ht="16.5" thickBot="1" x14ac:dyDescent="0.3">
      <c r="A1236" s="58" t="s">
        <v>1136</v>
      </c>
      <c r="B1236" s="47" t="s">
        <v>4271</v>
      </c>
      <c r="C1236" s="47">
        <f>VLOOKUP(A1236,'Updated Medical examination'!A1235:J3570,2,FALSE)</f>
        <v>39.799999999999997</v>
      </c>
      <c r="D1236" s="47">
        <f>VLOOKUP(A1236,'Updated Medical examination'!A1235:J3570,4,0)</f>
        <v>5.66</v>
      </c>
      <c r="E1236" s="47" t="str">
        <f>VLOOKUP(A1236,'Updated Medical examination'!A1235:J3570,6,0)</f>
        <v>No</v>
      </c>
      <c r="F1236" s="47" t="str">
        <f>VLOOKUP(A1236,'Updated Medical examination'!A1235:J3570,7,0)</f>
        <v>No</v>
      </c>
      <c r="G1236" s="47" t="str">
        <f>VLOOKUP(A1236,'Updated Medical examination'!A1235:J3570,8,0)</f>
        <v>Yes</v>
      </c>
      <c r="H1236" s="47">
        <f>VLOOKUP(A1236,'Updated Medical examination'!A1235:J3570,9,0)</f>
        <v>1</v>
      </c>
      <c r="I1236" s="47" t="str">
        <f>VLOOKUP(A1236,'Updated Medical examination'!A1235:J3570,10,0)</f>
        <v>No</v>
      </c>
      <c r="J1236" s="47" t="str">
        <f>VLOOKUP(A1236,'Updated Medical examination'!A1235:J3570,3,0)</f>
        <v>Obesity</v>
      </c>
      <c r="K1236" s="47" t="str">
        <f>VLOOKUP(A1236,'Updated Medical examination'!A1235:J3570,5,0)</f>
        <v>Normal</v>
      </c>
      <c r="L1236" s="54">
        <v>34304</v>
      </c>
      <c r="M1236" s="59">
        <v>9010.2000000000007</v>
      </c>
      <c r="N1236" s="55" t="s">
        <v>11</v>
      </c>
      <c r="O1236" s="55" t="s">
        <v>12</v>
      </c>
      <c r="P1236" s="55" t="s">
        <v>535</v>
      </c>
      <c r="Q1236" s="55">
        <v>29</v>
      </c>
    </row>
    <row r="1237" spans="1:17" ht="16.5" thickBot="1" x14ac:dyDescent="0.3">
      <c r="A1237" s="58" t="s">
        <v>1135</v>
      </c>
      <c r="B1237" s="47" t="s">
        <v>4468</v>
      </c>
      <c r="C1237" s="47">
        <f>VLOOKUP(A1237,'Updated Medical examination'!A1236:J3571,2,FALSE)</f>
        <v>26.36</v>
      </c>
      <c r="D1237" s="47">
        <f>VLOOKUP(A1237,'Updated Medical examination'!A1236:J3571,4,0)</f>
        <v>4.32</v>
      </c>
      <c r="E1237" s="47" t="str">
        <f>VLOOKUP(A1237,'Updated Medical examination'!A1236:J3571,6,0)</f>
        <v>No</v>
      </c>
      <c r="F1237" s="47" t="str">
        <f>VLOOKUP(A1237,'Updated Medical examination'!A1236:J3571,7,0)</f>
        <v>No</v>
      </c>
      <c r="G1237" s="47" t="str">
        <f>VLOOKUP(A1237,'Updated Medical examination'!A1236:J3571,8,0)</f>
        <v>Yes</v>
      </c>
      <c r="H1237" s="47">
        <f>VLOOKUP(A1237,'Updated Medical examination'!A1236:J3571,9,0)</f>
        <v>1</v>
      </c>
      <c r="I1237" s="47" t="str">
        <f>VLOOKUP(A1237,'Updated Medical examination'!A1236:J3571,10,0)</f>
        <v>No</v>
      </c>
      <c r="J1237" s="47" t="str">
        <f>VLOOKUP(A1237,'Updated Medical examination'!A1236:J3571,3,0)</f>
        <v>Over Weight</v>
      </c>
      <c r="K1237" s="47" t="str">
        <f>VLOOKUP(A1237,'Updated Medical examination'!A1236:J3571,5,0)</f>
        <v>Normal</v>
      </c>
      <c r="L1237" s="54">
        <v>29205</v>
      </c>
      <c r="M1237" s="59">
        <v>8998.43</v>
      </c>
      <c r="N1237" s="55" t="s">
        <v>11</v>
      </c>
      <c r="O1237" s="55" t="s">
        <v>16</v>
      </c>
      <c r="P1237" s="55" t="s">
        <v>200</v>
      </c>
      <c r="Q1237" s="55">
        <v>43</v>
      </c>
    </row>
    <row r="1238" spans="1:17" ht="16.5" thickBot="1" x14ac:dyDescent="0.3">
      <c r="A1238" s="58" t="s">
        <v>1134</v>
      </c>
      <c r="B1238" s="47" t="s">
        <v>4470</v>
      </c>
      <c r="C1238" s="47">
        <f>VLOOKUP(A1238,'Updated Medical examination'!A1237:J3572,2,FALSE)</f>
        <v>29.925000000000001</v>
      </c>
      <c r="D1238" s="47">
        <f>VLOOKUP(A1238,'Updated Medical examination'!A1237:J3572,4,0)</f>
        <v>8.2899999999999991</v>
      </c>
      <c r="E1238" s="47" t="str">
        <f>VLOOKUP(A1238,'Updated Medical examination'!A1237:J3572,6,0)</f>
        <v>No</v>
      </c>
      <c r="F1238" s="47" t="str">
        <f>VLOOKUP(A1238,'Updated Medical examination'!A1237:J3572,7,0)</f>
        <v>No</v>
      </c>
      <c r="G1238" s="47" t="str">
        <f>VLOOKUP(A1238,'Updated Medical examination'!A1237:J3572,8,0)</f>
        <v>No</v>
      </c>
      <c r="H1238" s="47">
        <f>VLOOKUP(A1238,'Updated Medical examination'!A1237:J3572,9,0)</f>
        <v>2</v>
      </c>
      <c r="I1238" s="47" t="str">
        <f>VLOOKUP(A1238,'Updated Medical examination'!A1237:J3572,10,0)</f>
        <v>No</v>
      </c>
      <c r="J1238" s="47" t="str">
        <f>VLOOKUP(A1238,'Updated Medical examination'!A1237:J3572,3,0)</f>
        <v>Obesity</v>
      </c>
      <c r="K1238" s="47" t="str">
        <f>VLOOKUP(A1238,'Updated Medical examination'!A1237:J3572,5,0)</f>
        <v>Above Diabetes</v>
      </c>
      <c r="L1238" s="54">
        <v>26948</v>
      </c>
      <c r="M1238" s="59">
        <v>8988.16</v>
      </c>
      <c r="N1238" s="55" t="s">
        <v>11</v>
      </c>
      <c r="O1238" s="55" t="s">
        <v>16</v>
      </c>
      <c r="P1238" s="55" t="s">
        <v>23</v>
      </c>
      <c r="Q1238" s="55">
        <v>49</v>
      </c>
    </row>
    <row r="1239" spans="1:17" ht="16.5" thickBot="1" x14ac:dyDescent="0.3">
      <c r="A1239" s="58" t="s">
        <v>1133</v>
      </c>
      <c r="B1239" s="47" t="s">
        <v>2698</v>
      </c>
      <c r="C1239" s="47">
        <f>VLOOKUP(A1239,'Updated Medical examination'!A1238:J3573,2,FALSE)</f>
        <v>37.29</v>
      </c>
      <c r="D1239" s="47">
        <f>VLOOKUP(A1239,'Updated Medical examination'!A1238:J3573,4,0)</f>
        <v>10.46</v>
      </c>
      <c r="E1239" s="47" t="str">
        <f>VLOOKUP(A1239,'Updated Medical examination'!A1238:J3573,6,0)</f>
        <v>No</v>
      </c>
      <c r="F1239" s="47" t="str">
        <f>VLOOKUP(A1239,'Updated Medical examination'!A1238:J3573,7,0)</f>
        <v>No</v>
      </c>
      <c r="G1239" s="47" t="str">
        <f>VLOOKUP(A1239,'Updated Medical examination'!A1238:J3573,8,0)</f>
        <v>No</v>
      </c>
      <c r="H1239" s="47">
        <f>VLOOKUP(A1239,'Updated Medical examination'!A1238:J3573,9,0)</f>
        <v>0</v>
      </c>
      <c r="I1239" s="47" t="str">
        <f>VLOOKUP(A1239,'Updated Medical examination'!A1238:J3573,10,0)</f>
        <v>No</v>
      </c>
      <c r="J1239" s="47" t="str">
        <f>VLOOKUP(A1239,'Updated Medical examination'!A1238:J3573,3,0)</f>
        <v>Obesity</v>
      </c>
      <c r="K1239" s="47" t="str">
        <f>VLOOKUP(A1239,'Updated Medical examination'!A1238:J3573,5,0)</f>
        <v>Above Diabetes</v>
      </c>
      <c r="L1239" s="54">
        <v>27231</v>
      </c>
      <c r="M1239" s="59">
        <v>8978.19</v>
      </c>
      <c r="N1239" s="55" t="s">
        <v>11</v>
      </c>
      <c r="O1239" s="55" t="s">
        <v>11</v>
      </c>
      <c r="P1239" s="55" t="s">
        <v>13</v>
      </c>
      <c r="Q1239" s="55">
        <v>48</v>
      </c>
    </row>
    <row r="1240" spans="1:17" ht="16.5" thickBot="1" x14ac:dyDescent="0.3">
      <c r="A1240" s="58" t="s">
        <v>1132</v>
      </c>
      <c r="B1240" s="47" t="s">
        <v>4473</v>
      </c>
      <c r="C1240" s="47">
        <f>VLOOKUP(A1240,'Updated Medical examination'!A1239:J3574,2,FALSE)</f>
        <v>30.2</v>
      </c>
      <c r="D1240" s="47">
        <f>VLOOKUP(A1240,'Updated Medical examination'!A1239:J3574,4,0)</f>
        <v>11.96</v>
      </c>
      <c r="E1240" s="47" t="str">
        <f>VLOOKUP(A1240,'Updated Medical examination'!A1239:J3574,6,0)</f>
        <v>No</v>
      </c>
      <c r="F1240" s="47" t="str">
        <f>VLOOKUP(A1240,'Updated Medical examination'!A1239:J3574,7,0)</f>
        <v>No</v>
      </c>
      <c r="G1240" s="47" t="str">
        <f>VLOOKUP(A1240,'Updated Medical examination'!A1239:J3574,8,0)</f>
        <v>No</v>
      </c>
      <c r="H1240" s="47">
        <f>VLOOKUP(A1240,'Updated Medical examination'!A1239:J3574,9,0)</f>
        <v>0</v>
      </c>
      <c r="I1240" s="47" t="str">
        <f>VLOOKUP(A1240,'Updated Medical examination'!A1239:J3574,10,0)</f>
        <v>No</v>
      </c>
      <c r="J1240" s="47" t="str">
        <f>VLOOKUP(A1240,'Updated Medical examination'!A1239:J3574,3,0)</f>
        <v>Obesity</v>
      </c>
      <c r="K1240" s="47" t="str">
        <f>VLOOKUP(A1240,'Updated Medical examination'!A1239:J3574,5,0)</f>
        <v>Above Diabetes</v>
      </c>
      <c r="L1240" s="54">
        <v>27280</v>
      </c>
      <c r="M1240" s="59">
        <v>8968.33</v>
      </c>
      <c r="N1240" s="55" t="s">
        <v>12</v>
      </c>
      <c r="O1240" s="55" t="s">
        <v>11</v>
      </c>
      <c r="P1240" s="55" t="s">
        <v>42</v>
      </c>
      <c r="Q1240" s="55">
        <v>48</v>
      </c>
    </row>
    <row r="1241" spans="1:17" ht="16.5" thickBot="1" x14ac:dyDescent="0.3">
      <c r="A1241" s="58" t="s">
        <v>1131</v>
      </c>
      <c r="B1241" s="47" t="s">
        <v>4475</v>
      </c>
      <c r="C1241" s="47">
        <f>VLOOKUP(A1241,'Updated Medical examination'!A1240:J3575,2,FALSE)</f>
        <v>24.225000000000001</v>
      </c>
      <c r="D1241" s="47">
        <f>VLOOKUP(A1241,'Updated Medical examination'!A1240:J3575,4,0)</f>
        <v>4.25</v>
      </c>
      <c r="E1241" s="47" t="str">
        <f>VLOOKUP(A1241,'Updated Medical examination'!A1240:J3575,6,0)</f>
        <v>Yes</v>
      </c>
      <c r="F1241" s="47" t="str">
        <f>VLOOKUP(A1241,'Updated Medical examination'!A1240:J3575,7,0)</f>
        <v>No</v>
      </c>
      <c r="G1241" s="47" t="str">
        <f>VLOOKUP(A1241,'Updated Medical examination'!A1240:J3575,8,0)</f>
        <v>Yes</v>
      </c>
      <c r="H1241" s="47">
        <f>VLOOKUP(A1241,'Updated Medical examination'!A1240:J3575,9,0)</f>
        <v>1</v>
      </c>
      <c r="I1241" s="47" t="str">
        <f>VLOOKUP(A1241,'Updated Medical examination'!A1240:J3575,10,0)</f>
        <v>No</v>
      </c>
      <c r="J1241" s="47" t="str">
        <f>VLOOKUP(A1241,'Updated Medical examination'!A1240:J3575,3,0)</f>
        <v>Healthy Weight</v>
      </c>
      <c r="K1241" s="47" t="str">
        <f>VLOOKUP(A1241,'Updated Medical examination'!A1240:J3575,5,0)</f>
        <v>Normal</v>
      </c>
      <c r="L1241" s="54">
        <v>30512</v>
      </c>
      <c r="M1241" s="59">
        <v>8965.7999999999993</v>
      </c>
      <c r="N1241" s="55" t="s">
        <v>11</v>
      </c>
      <c r="O1241" s="55" t="s">
        <v>12</v>
      </c>
      <c r="P1241" s="55" t="s">
        <v>23</v>
      </c>
      <c r="Q1241" s="55">
        <v>39</v>
      </c>
    </row>
    <row r="1242" spans="1:17" ht="16.5" thickBot="1" x14ac:dyDescent="0.3">
      <c r="A1242" s="58" t="s">
        <v>1130</v>
      </c>
      <c r="B1242" s="47" t="s">
        <v>4477</v>
      </c>
      <c r="C1242" s="47">
        <f>VLOOKUP(A1242,'Updated Medical examination'!A1241:J3576,2,FALSE)</f>
        <v>31.445</v>
      </c>
      <c r="D1242" s="47">
        <f>VLOOKUP(A1242,'Updated Medical examination'!A1241:J3576,4,0)</f>
        <v>8.33</v>
      </c>
      <c r="E1242" s="47" t="str">
        <f>VLOOKUP(A1242,'Updated Medical examination'!A1241:J3576,6,0)</f>
        <v>No</v>
      </c>
      <c r="F1242" s="47" t="str">
        <f>VLOOKUP(A1242,'Updated Medical examination'!A1241:J3576,7,0)</f>
        <v>No</v>
      </c>
      <c r="G1242" s="47" t="str">
        <f>VLOOKUP(A1242,'Updated Medical examination'!A1241:J3576,8,0)</f>
        <v>No</v>
      </c>
      <c r="H1242" s="47">
        <f>VLOOKUP(A1242,'Updated Medical examination'!A1241:J3576,9,0)</f>
        <v>0</v>
      </c>
      <c r="I1242" s="47" t="str">
        <f>VLOOKUP(A1242,'Updated Medical examination'!A1241:J3576,10,0)</f>
        <v>No</v>
      </c>
      <c r="J1242" s="47" t="str">
        <f>VLOOKUP(A1242,'Updated Medical examination'!A1241:J3576,3,0)</f>
        <v>Obesity</v>
      </c>
      <c r="K1242" s="47" t="str">
        <f>VLOOKUP(A1242,'Updated Medical examination'!A1241:J3576,5,0)</f>
        <v>Above Diabetes</v>
      </c>
      <c r="L1242" s="54">
        <v>27258</v>
      </c>
      <c r="M1242" s="59">
        <v>8964.06</v>
      </c>
      <c r="N1242" s="55" t="s">
        <v>12</v>
      </c>
      <c r="O1242" s="55" t="s">
        <v>11</v>
      </c>
      <c r="P1242" s="55" t="s">
        <v>168</v>
      </c>
      <c r="Q1242" s="55">
        <v>48</v>
      </c>
    </row>
    <row r="1243" spans="1:17" ht="16.5" thickBot="1" x14ac:dyDescent="0.3">
      <c r="A1243" s="58" t="s">
        <v>1129</v>
      </c>
      <c r="B1243" s="47" t="s">
        <v>4478</v>
      </c>
      <c r="C1243" s="47">
        <f>VLOOKUP(A1243,'Updated Medical examination'!A1242:J3577,2,FALSE)</f>
        <v>38.880000000000003</v>
      </c>
      <c r="D1243" s="47">
        <f>VLOOKUP(A1243,'Updated Medical examination'!A1242:J3577,4,0)</f>
        <v>4.29</v>
      </c>
      <c r="E1243" s="47" t="str">
        <f>VLOOKUP(A1243,'Updated Medical examination'!A1242:J3577,6,0)</f>
        <v>No</v>
      </c>
      <c r="F1243" s="47" t="str">
        <f>VLOOKUP(A1243,'Updated Medical examination'!A1242:J3577,7,0)</f>
        <v>No</v>
      </c>
      <c r="G1243" s="47" t="str">
        <f>VLOOKUP(A1243,'Updated Medical examination'!A1242:J3577,8,0)</f>
        <v>No</v>
      </c>
      <c r="H1243" s="47">
        <f>VLOOKUP(A1243,'Updated Medical examination'!A1242:J3577,9,0)</f>
        <v>1</v>
      </c>
      <c r="I1243" s="47" t="str">
        <f>VLOOKUP(A1243,'Updated Medical examination'!A1242:J3577,10,0)</f>
        <v>No</v>
      </c>
      <c r="J1243" s="47" t="str">
        <f>VLOOKUP(A1243,'Updated Medical examination'!A1242:J3577,3,0)</f>
        <v>Obesity</v>
      </c>
      <c r="K1243" s="47" t="str">
        <f>VLOOKUP(A1243,'Updated Medical examination'!A1242:J3577,5,0)</f>
        <v>Normal</v>
      </c>
      <c r="L1243" s="54">
        <v>33874</v>
      </c>
      <c r="M1243" s="59">
        <v>8954.99</v>
      </c>
      <c r="N1243" s="55" t="s">
        <v>11</v>
      </c>
      <c r="O1243" s="55" t="s">
        <v>12</v>
      </c>
      <c r="P1243" s="55" t="s">
        <v>535</v>
      </c>
      <c r="Q1243" s="55">
        <v>30</v>
      </c>
    </row>
    <row r="1244" spans="1:17" ht="16.5" thickBot="1" x14ac:dyDescent="0.3">
      <c r="A1244" s="58" t="s">
        <v>1128</v>
      </c>
      <c r="B1244" s="47" t="s">
        <v>4480</v>
      </c>
      <c r="C1244" s="47">
        <f>VLOOKUP(A1244,'Updated Medical examination'!A1243:J3578,2,FALSE)</f>
        <v>43.89</v>
      </c>
      <c r="D1244" s="47">
        <f>VLOOKUP(A1244,'Updated Medical examination'!A1243:J3578,4,0)</f>
        <v>6.32</v>
      </c>
      <c r="E1244" s="47" t="str">
        <f>VLOOKUP(A1244,'Updated Medical examination'!A1243:J3578,6,0)</f>
        <v>Yes</v>
      </c>
      <c r="F1244" s="47" t="str">
        <f>VLOOKUP(A1244,'Updated Medical examination'!A1243:J3578,7,0)</f>
        <v>No</v>
      </c>
      <c r="G1244" s="47" t="str">
        <f>VLOOKUP(A1244,'Updated Medical examination'!A1243:J3578,8,0)</f>
        <v>No</v>
      </c>
      <c r="H1244" s="47">
        <f>VLOOKUP(A1244,'Updated Medical examination'!A1243:J3578,9,0)</f>
        <v>0</v>
      </c>
      <c r="I1244" s="47" t="str">
        <f>VLOOKUP(A1244,'Updated Medical examination'!A1243:J3578,10,0)</f>
        <v>No</v>
      </c>
      <c r="J1244" s="47" t="str">
        <f>VLOOKUP(A1244,'Updated Medical examination'!A1243:J3578,3,0)</f>
        <v>Obesity</v>
      </c>
      <c r="K1244" s="47" t="str">
        <f>VLOOKUP(A1244,'Updated Medical examination'!A1243:J3578,5,0)</f>
        <v>Prediabetes</v>
      </c>
      <c r="L1244" s="54">
        <v>28119</v>
      </c>
      <c r="M1244" s="59">
        <v>8944.1200000000008</v>
      </c>
      <c r="N1244" s="55" t="s">
        <v>12</v>
      </c>
      <c r="O1244" s="55" t="s">
        <v>11</v>
      </c>
      <c r="P1244" s="55" t="s">
        <v>13</v>
      </c>
      <c r="Q1244" s="55">
        <v>46</v>
      </c>
    </row>
    <row r="1245" spans="1:17" ht="16.5" thickBot="1" x14ac:dyDescent="0.3">
      <c r="A1245" s="58" t="s">
        <v>1127</v>
      </c>
      <c r="B1245" s="47" t="s">
        <v>4208</v>
      </c>
      <c r="C1245" s="47">
        <f>VLOOKUP(A1245,'Updated Medical examination'!A1244:J3579,2,FALSE)</f>
        <v>25.6</v>
      </c>
      <c r="D1245" s="47">
        <f>VLOOKUP(A1245,'Updated Medical examination'!A1244:J3579,4,0)</f>
        <v>5.65</v>
      </c>
      <c r="E1245" s="47" t="str">
        <f>VLOOKUP(A1245,'Updated Medical examination'!A1244:J3579,6,0)</f>
        <v>No</v>
      </c>
      <c r="F1245" s="47" t="str">
        <f>VLOOKUP(A1245,'Updated Medical examination'!A1244:J3579,7,0)</f>
        <v>No</v>
      </c>
      <c r="G1245" s="47" t="str">
        <f>VLOOKUP(A1245,'Updated Medical examination'!A1244:J3579,8,0)</f>
        <v>No</v>
      </c>
      <c r="H1245" s="47">
        <f>VLOOKUP(A1245,'Updated Medical examination'!A1244:J3579,9,0)</f>
        <v>2</v>
      </c>
      <c r="I1245" s="47" t="str">
        <f>VLOOKUP(A1245,'Updated Medical examination'!A1244:J3579,10,0)</f>
        <v>No</v>
      </c>
      <c r="J1245" s="47" t="str">
        <f>VLOOKUP(A1245,'Updated Medical examination'!A1244:J3579,3,0)</f>
        <v>Over Weight</v>
      </c>
      <c r="K1245" s="47" t="str">
        <f>VLOOKUP(A1245,'Updated Medical examination'!A1244:J3579,5,0)</f>
        <v>Normal</v>
      </c>
      <c r="L1245" s="54">
        <v>26456</v>
      </c>
      <c r="M1245" s="59">
        <v>8932.08</v>
      </c>
      <c r="N1245" s="55" t="s">
        <v>11</v>
      </c>
      <c r="O1245" s="55" t="s">
        <v>16</v>
      </c>
      <c r="P1245" s="55" t="s">
        <v>42</v>
      </c>
      <c r="Q1245" s="55">
        <v>51</v>
      </c>
    </row>
    <row r="1246" spans="1:17" ht="16.5" thickBot="1" x14ac:dyDescent="0.3">
      <c r="A1246" s="58" t="s">
        <v>1126</v>
      </c>
      <c r="B1246" s="47" t="s">
        <v>4482</v>
      </c>
      <c r="C1246" s="47">
        <f>VLOOKUP(A1246,'Updated Medical examination'!A1245:J3580,2,FALSE)</f>
        <v>29.545000000000002</v>
      </c>
      <c r="D1246" s="47">
        <f>VLOOKUP(A1246,'Updated Medical examination'!A1245:J3580,4,0)</f>
        <v>8.41</v>
      </c>
      <c r="E1246" s="47" t="str">
        <f>VLOOKUP(A1246,'Updated Medical examination'!A1245:J3580,6,0)</f>
        <v>Yes</v>
      </c>
      <c r="F1246" s="47" t="str">
        <f>VLOOKUP(A1246,'Updated Medical examination'!A1245:J3580,7,0)</f>
        <v>No</v>
      </c>
      <c r="G1246" s="47" t="str">
        <f>VLOOKUP(A1246,'Updated Medical examination'!A1245:J3580,8,0)</f>
        <v>No</v>
      </c>
      <c r="H1246" s="47">
        <f>VLOOKUP(A1246,'Updated Medical examination'!A1245:J3580,9,0)</f>
        <v>1</v>
      </c>
      <c r="I1246" s="47" t="str">
        <f>VLOOKUP(A1246,'Updated Medical examination'!A1245:J3580,10,0)</f>
        <v>No</v>
      </c>
      <c r="J1246" s="47" t="str">
        <f>VLOOKUP(A1246,'Updated Medical examination'!A1245:J3580,3,0)</f>
        <v>Over Weight</v>
      </c>
      <c r="K1246" s="47" t="str">
        <f>VLOOKUP(A1246,'Updated Medical examination'!A1245:J3580,5,0)</f>
        <v>Above Diabetes</v>
      </c>
      <c r="L1246" s="54">
        <v>27582</v>
      </c>
      <c r="M1246" s="59">
        <v>8930.93</v>
      </c>
      <c r="N1246" s="55" t="s">
        <v>11</v>
      </c>
      <c r="O1246" s="55" t="s">
        <v>11</v>
      </c>
      <c r="P1246" s="55" t="s">
        <v>23</v>
      </c>
      <c r="Q1246" s="55">
        <v>47</v>
      </c>
    </row>
    <row r="1247" spans="1:17" ht="16.5" thickBot="1" x14ac:dyDescent="0.3">
      <c r="A1247" s="58" t="s">
        <v>1125</v>
      </c>
      <c r="B1247" s="47" t="s">
        <v>4484</v>
      </c>
      <c r="C1247" s="47">
        <f>VLOOKUP(A1247,'Updated Medical examination'!A1246:J3581,2,FALSE)</f>
        <v>23.25</v>
      </c>
      <c r="D1247" s="47">
        <f>VLOOKUP(A1247,'Updated Medical examination'!A1246:J3581,4,0)</f>
        <v>11.96</v>
      </c>
      <c r="E1247" s="47" t="str">
        <f>VLOOKUP(A1247,'Updated Medical examination'!A1246:J3581,6,0)</f>
        <v>Yes</v>
      </c>
      <c r="F1247" s="47" t="str">
        <f>VLOOKUP(A1247,'Updated Medical examination'!A1246:J3581,7,0)</f>
        <v>No</v>
      </c>
      <c r="G1247" s="47" t="str">
        <f>VLOOKUP(A1247,'Updated Medical examination'!A1246:J3581,8,0)</f>
        <v>No</v>
      </c>
      <c r="H1247" s="47">
        <f>VLOOKUP(A1247,'Updated Medical examination'!A1246:J3581,9,0)</f>
        <v>0</v>
      </c>
      <c r="I1247" s="47" t="str">
        <f>VLOOKUP(A1247,'Updated Medical examination'!A1246:J3581,10,0)</f>
        <v>No</v>
      </c>
      <c r="J1247" s="47" t="str">
        <f>VLOOKUP(A1247,'Updated Medical examination'!A1246:J3581,3,0)</f>
        <v>Healthy Weight</v>
      </c>
      <c r="K1247" s="47" t="str">
        <f>VLOOKUP(A1247,'Updated Medical examination'!A1246:J3581,5,0)</f>
        <v>Above Diabetes</v>
      </c>
      <c r="L1247" s="54">
        <v>24721</v>
      </c>
      <c r="M1247" s="59">
        <v>8908.4699999999993</v>
      </c>
      <c r="N1247" s="55" t="s">
        <v>12</v>
      </c>
      <c r="O1247" s="55" t="s">
        <v>11</v>
      </c>
      <c r="P1247" s="55" t="s">
        <v>13</v>
      </c>
      <c r="Q1247" s="55">
        <v>55</v>
      </c>
    </row>
    <row r="1248" spans="1:17" ht="16.5" thickBot="1" x14ac:dyDescent="0.3">
      <c r="A1248" s="58" t="s">
        <v>1124</v>
      </c>
      <c r="B1248" s="47" t="s">
        <v>4486</v>
      </c>
      <c r="C1248" s="47">
        <f>VLOOKUP(A1248,'Updated Medical examination'!A1247:J3582,2,FALSE)</f>
        <v>43.95</v>
      </c>
      <c r="D1248" s="47">
        <f>VLOOKUP(A1248,'Updated Medical examination'!A1247:J3582,4,0)</f>
        <v>5.17</v>
      </c>
      <c r="E1248" s="47" t="str">
        <f>VLOOKUP(A1248,'Updated Medical examination'!A1247:J3582,6,0)</f>
        <v>Yes</v>
      </c>
      <c r="F1248" s="47" t="str">
        <f>VLOOKUP(A1248,'Updated Medical examination'!A1247:J3582,7,0)</f>
        <v>No</v>
      </c>
      <c r="G1248" s="47" t="str">
        <f>VLOOKUP(A1248,'Updated Medical examination'!A1247:J3582,8,0)</f>
        <v>Yes</v>
      </c>
      <c r="H1248" s="47">
        <f>VLOOKUP(A1248,'Updated Medical examination'!A1247:J3582,9,0)</f>
        <v>1</v>
      </c>
      <c r="I1248" s="47" t="str">
        <f>VLOOKUP(A1248,'Updated Medical examination'!A1247:J3582,10,0)</f>
        <v>No</v>
      </c>
      <c r="J1248" s="47" t="str">
        <f>VLOOKUP(A1248,'Updated Medical examination'!A1247:J3582,3,0)</f>
        <v>Obesity</v>
      </c>
      <c r="K1248" s="47" t="str">
        <f>VLOOKUP(A1248,'Updated Medical examination'!A1247:J3582,5,0)</f>
        <v>Normal</v>
      </c>
      <c r="L1248" s="54">
        <v>35762</v>
      </c>
      <c r="M1248" s="59">
        <v>8906.14</v>
      </c>
      <c r="N1248" s="55" t="s">
        <v>11</v>
      </c>
      <c r="O1248" s="55" t="s">
        <v>11</v>
      </c>
      <c r="P1248" s="55" t="s">
        <v>23</v>
      </c>
      <c r="Q1248" s="55">
        <v>25</v>
      </c>
    </row>
    <row r="1249" spans="1:17" ht="16.5" thickBot="1" x14ac:dyDescent="0.3">
      <c r="A1249" s="58" t="s">
        <v>1123</v>
      </c>
      <c r="B1249" s="47" t="s">
        <v>3134</v>
      </c>
      <c r="C1249" s="47">
        <f>VLOOKUP(A1249,'Updated Medical examination'!A1248:J3583,2,FALSE)</f>
        <v>21.85</v>
      </c>
      <c r="D1249" s="47">
        <f>VLOOKUP(A1249,'Updated Medical examination'!A1248:J3583,4,0)</f>
        <v>8.76</v>
      </c>
      <c r="E1249" s="47" t="str">
        <f>VLOOKUP(A1249,'Updated Medical examination'!A1248:J3583,6,0)</f>
        <v>No</v>
      </c>
      <c r="F1249" s="47" t="str">
        <f>VLOOKUP(A1249,'Updated Medical examination'!A1248:J3583,7,0)</f>
        <v>No</v>
      </c>
      <c r="G1249" s="47" t="str">
        <f>VLOOKUP(A1249,'Updated Medical examination'!A1248:J3583,8,0)</f>
        <v>No</v>
      </c>
      <c r="H1249" s="47">
        <f>VLOOKUP(A1249,'Updated Medical examination'!A1248:J3583,9,0)</f>
        <v>0</v>
      </c>
      <c r="I1249" s="47" t="str">
        <f>VLOOKUP(A1249,'Updated Medical examination'!A1248:J3583,10,0)</f>
        <v>No</v>
      </c>
      <c r="J1249" s="47" t="str">
        <f>VLOOKUP(A1249,'Updated Medical examination'!A1248:J3583,3,0)</f>
        <v>Healthy Weight</v>
      </c>
      <c r="K1249" s="47" t="str">
        <f>VLOOKUP(A1249,'Updated Medical examination'!A1248:J3583,5,0)</f>
        <v>Above Diabetes</v>
      </c>
      <c r="L1249" s="54">
        <v>28840</v>
      </c>
      <c r="M1249" s="59">
        <v>8891.14</v>
      </c>
      <c r="N1249" s="55" t="s">
        <v>11</v>
      </c>
      <c r="O1249" s="55" t="s">
        <v>12</v>
      </c>
      <c r="P1249" s="55" t="s">
        <v>356</v>
      </c>
      <c r="Q1249" s="55">
        <v>44</v>
      </c>
    </row>
    <row r="1250" spans="1:17" ht="16.5" thickBot="1" x14ac:dyDescent="0.3">
      <c r="A1250" s="58" t="s">
        <v>1122</v>
      </c>
      <c r="B1250" s="47" t="s">
        <v>2680</v>
      </c>
      <c r="C1250" s="47">
        <f>VLOOKUP(A1250,'Updated Medical examination'!A1249:J3584,2,FALSE)</f>
        <v>25.73</v>
      </c>
      <c r="D1250" s="47">
        <f>VLOOKUP(A1250,'Updated Medical examination'!A1249:J3584,4,0)</f>
        <v>7.99</v>
      </c>
      <c r="E1250" s="47" t="str">
        <f>VLOOKUP(A1250,'Updated Medical examination'!A1249:J3584,6,0)</f>
        <v>No</v>
      </c>
      <c r="F1250" s="47" t="str">
        <f>VLOOKUP(A1250,'Updated Medical examination'!A1249:J3584,7,0)</f>
        <v>No</v>
      </c>
      <c r="G1250" s="47" t="str">
        <f>VLOOKUP(A1250,'Updated Medical examination'!A1249:J3584,8,0)</f>
        <v>No</v>
      </c>
      <c r="H1250" s="47">
        <f>VLOOKUP(A1250,'Updated Medical examination'!A1249:J3584,9,0)</f>
        <v>2</v>
      </c>
      <c r="I1250" s="47" t="str">
        <f>VLOOKUP(A1250,'Updated Medical examination'!A1249:J3584,10,0)</f>
        <v>No</v>
      </c>
      <c r="J1250" s="47" t="str">
        <f>VLOOKUP(A1250,'Updated Medical examination'!A1249:J3584,3,0)</f>
        <v>Over Weight</v>
      </c>
      <c r="K1250" s="47" t="str">
        <f>VLOOKUP(A1250,'Updated Medical examination'!A1249:J3584,5,0)</f>
        <v>Above Diabetes</v>
      </c>
      <c r="L1250" s="54">
        <v>26916</v>
      </c>
      <c r="M1250" s="59">
        <v>8890.59</v>
      </c>
      <c r="N1250" s="55" t="s">
        <v>11</v>
      </c>
      <c r="O1250" s="55" t="s">
        <v>12</v>
      </c>
      <c r="P1250" s="55" t="s">
        <v>23</v>
      </c>
      <c r="Q1250" s="55">
        <v>49</v>
      </c>
    </row>
    <row r="1251" spans="1:17" ht="16.5" thickBot="1" x14ac:dyDescent="0.3">
      <c r="A1251" s="58" t="s">
        <v>1121</v>
      </c>
      <c r="B1251" s="47" t="s">
        <v>4490</v>
      </c>
      <c r="C1251" s="47">
        <f>VLOOKUP(A1251,'Updated Medical examination'!A1250:J3585,2,FALSE)</f>
        <v>32.229999999999997</v>
      </c>
      <c r="D1251" s="47">
        <f>VLOOKUP(A1251,'Updated Medical examination'!A1250:J3585,4,0)</f>
        <v>8.59</v>
      </c>
      <c r="E1251" s="47" t="str">
        <f>VLOOKUP(A1251,'Updated Medical examination'!A1250:J3585,6,0)</f>
        <v>No</v>
      </c>
      <c r="F1251" s="47" t="str">
        <f>VLOOKUP(A1251,'Updated Medical examination'!A1250:J3585,7,0)</f>
        <v>No</v>
      </c>
      <c r="G1251" s="47" t="str">
        <f>VLOOKUP(A1251,'Updated Medical examination'!A1250:J3585,8,0)</f>
        <v>No</v>
      </c>
      <c r="H1251" s="47">
        <f>VLOOKUP(A1251,'Updated Medical examination'!A1250:J3585,9,0)</f>
        <v>0</v>
      </c>
      <c r="I1251" s="47" t="str">
        <f>VLOOKUP(A1251,'Updated Medical examination'!A1250:J3585,10,0)</f>
        <v>No</v>
      </c>
      <c r="J1251" s="47" t="str">
        <f>VLOOKUP(A1251,'Updated Medical examination'!A1250:J3585,3,0)</f>
        <v>Obesity</v>
      </c>
      <c r="K1251" s="47" t="str">
        <f>VLOOKUP(A1251,'Updated Medical examination'!A1250:J3585,5,0)</f>
        <v>Above Diabetes</v>
      </c>
      <c r="L1251" s="54">
        <v>27198</v>
      </c>
      <c r="M1251" s="59">
        <v>8871.15</v>
      </c>
      <c r="N1251" s="55" t="s">
        <v>11</v>
      </c>
      <c r="O1251" s="55" t="s">
        <v>12</v>
      </c>
      <c r="P1251" s="55" t="s">
        <v>13</v>
      </c>
      <c r="Q1251" s="55">
        <v>48</v>
      </c>
    </row>
    <row r="1252" spans="1:17" ht="16.5" thickBot="1" x14ac:dyDescent="0.3">
      <c r="A1252" s="58" t="s">
        <v>1120</v>
      </c>
      <c r="B1252" s="47" t="s">
        <v>4492</v>
      </c>
      <c r="C1252" s="47">
        <f>VLOOKUP(A1252,'Updated Medical examination'!A1251:J3586,2,FALSE)</f>
        <v>32.204999999999998</v>
      </c>
      <c r="D1252" s="47">
        <f>VLOOKUP(A1252,'Updated Medical examination'!A1251:J3586,4,0)</f>
        <v>6.14</v>
      </c>
      <c r="E1252" s="47" t="str">
        <f>VLOOKUP(A1252,'Updated Medical examination'!A1251:J3586,6,0)</f>
        <v>No</v>
      </c>
      <c r="F1252" s="47" t="str">
        <f>VLOOKUP(A1252,'Updated Medical examination'!A1251:J3586,7,0)</f>
        <v>No</v>
      </c>
      <c r="G1252" s="47" t="str">
        <f>VLOOKUP(A1252,'Updated Medical examination'!A1251:J3586,8,0)</f>
        <v>No</v>
      </c>
      <c r="H1252" s="47">
        <f>VLOOKUP(A1252,'Updated Medical examination'!A1251:J3586,9,0)</f>
        <v>2</v>
      </c>
      <c r="I1252" s="47" t="str">
        <f>VLOOKUP(A1252,'Updated Medical examination'!A1251:J3586,10,0)</f>
        <v>No</v>
      </c>
      <c r="J1252" s="47" t="str">
        <f>VLOOKUP(A1252,'Updated Medical examination'!A1251:J3586,3,0)</f>
        <v>Obesity</v>
      </c>
      <c r="K1252" s="47" t="str">
        <f>VLOOKUP(A1252,'Updated Medical examination'!A1251:J3586,5,0)</f>
        <v>Prediabetes</v>
      </c>
      <c r="L1252" s="54">
        <v>26625</v>
      </c>
      <c r="M1252" s="59">
        <v>8835.26</v>
      </c>
      <c r="N1252" s="55" t="s">
        <v>12</v>
      </c>
      <c r="O1252" s="55" t="s">
        <v>11</v>
      </c>
      <c r="P1252" s="55" t="s">
        <v>23</v>
      </c>
      <c r="Q1252" s="55">
        <v>50</v>
      </c>
    </row>
    <row r="1253" spans="1:17" ht="16.5" thickBot="1" x14ac:dyDescent="0.3">
      <c r="A1253" s="58" t="s">
        <v>1119</v>
      </c>
      <c r="B1253" s="47" t="s">
        <v>3499</v>
      </c>
      <c r="C1253" s="47">
        <f>VLOOKUP(A1253,'Updated Medical examination'!A1252:J3587,2,FALSE)</f>
        <v>26.41</v>
      </c>
      <c r="D1253" s="47">
        <f>VLOOKUP(A1253,'Updated Medical examination'!A1252:J3587,4,0)</f>
        <v>4.08</v>
      </c>
      <c r="E1253" s="47" t="str">
        <f>VLOOKUP(A1253,'Updated Medical examination'!A1252:J3587,6,0)</f>
        <v>No</v>
      </c>
      <c r="F1253" s="47" t="str">
        <f>VLOOKUP(A1253,'Updated Medical examination'!A1252:J3587,7,0)</f>
        <v>No</v>
      </c>
      <c r="G1253" s="47" t="str">
        <f>VLOOKUP(A1253,'Updated Medical examination'!A1252:J3587,8,0)</f>
        <v>No</v>
      </c>
      <c r="H1253" s="47">
        <f>VLOOKUP(A1253,'Updated Medical examination'!A1252:J3587,9,0)</f>
        <v>2</v>
      </c>
      <c r="I1253" s="47" t="str">
        <f>VLOOKUP(A1253,'Updated Medical examination'!A1252:J3587,10,0)</f>
        <v>No</v>
      </c>
      <c r="J1253" s="47" t="str">
        <f>VLOOKUP(A1253,'Updated Medical examination'!A1252:J3587,3,0)</f>
        <v>Over Weight</v>
      </c>
      <c r="K1253" s="47" t="str">
        <f>VLOOKUP(A1253,'Updated Medical examination'!A1252:J3587,5,0)</f>
        <v>Normal</v>
      </c>
      <c r="L1253" s="54">
        <v>26617</v>
      </c>
      <c r="M1253" s="59">
        <v>8827.2099999999991</v>
      </c>
      <c r="N1253" s="55" t="s">
        <v>12</v>
      </c>
      <c r="O1253" s="55" t="s">
        <v>16</v>
      </c>
      <c r="P1253" s="55" t="s">
        <v>23</v>
      </c>
      <c r="Q1253" s="55">
        <v>50</v>
      </c>
    </row>
    <row r="1254" spans="1:17" ht="16.5" thickBot="1" x14ac:dyDescent="0.3">
      <c r="A1254" s="58" t="s">
        <v>1118</v>
      </c>
      <c r="B1254" s="47" t="s">
        <v>4495</v>
      </c>
      <c r="C1254" s="47">
        <f>VLOOKUP(A1254,'Updated Medical examination'!A1253:J3588,2,FALSE)</f>
        <v>30.2</v>
      </c>
      <c r="D1254" s="47">
        <f>VLOOKUP(A1254,'Updated Medical examination'!A1253:J3588,4,0)</f>
        <v>6.25</v>
      </c>
      <c r="E1254" s="47" t="str">
        <f>VLOOKUP(A1254,'Updated Medical examination'!A1253:J3588,6,0)</f>
        <v>Yes</v>
      </c>
      <c r="F1254" s="47" t="str">
        <f>VLOOKUP(A1254,'Updated Medical examination'!A1253:J3588,7,0)</f>
        <v>No</v>
      </c>
      <c r="G1254" s="47" t="str">
        <f>VLOOKUP(A1254,'Updated Medical examination'!A1253:J3588,8,0)</f>
        <v>No</v>
      </c>
      <c r="H1254" s="47">
        <f>VLOOKUP(A1254,'Updated Medical examination'!A1253:J3588,9,0)</f>
        <v>0</v>
      </c>
      <c r="I1254" s="47" t="str">
        <f>VLOOKUP(A1254,'Updated Medical examination'!A1253:J3588,10,0)</f>
        <v>No</v>
      </c>
      <c r="J1254" s="47" t="str">
        <f>VLOOKUP(A1254,'Updated Medical examination'!A1253:J3588,3,0)</f>
        <v>Obesity</v>
      </c>
      <c r="K1254" s="47" t="str">
        <f>VLOOKUP(A1254,'Updated Medical examination'!A1253:J3588,5,0)</f>
        <v>Prediabetes</v>
      </c>
      <c r="L1254" s="54">
        <v>27955</v>
      </c>
      <c r="M1254" s="59">
        <v>8825.09</v>
      </c>
      <c r="N1254" s="55" t="s">
        <v>11</v>
      </c>
      <c r="O1254" s="55" t="s">
        <v>12</v>
      </c>
      <c r="P1254" s="55" t="s">
        <v>42</v>
      </c>
      <c r="Q1254" s="55">
        <v>46</v>
      </c>
    </row>
    <row r="1255" spans="1:17" ht="16.5" thickBot="1" x14ac:dyDescent="0.3">
      <c r="A1255" s="58" t="s">
        <v>1117</v>
      </c>
      <c r="B1255" s="47" t="s">
        <v>2555</v>
      </c>
      <c r="C1255" s="47">
        <f>VLOOKUP(A1255,'Updated Medical examination'!A1254:J3589,2,FALSE)</f>
        <v>31.26</v>
      </c>
      <c r="D1255" s="47">
        <f>VLOOKUP(A1255,'Updated Medical examination'!A1254:J3589,4,0)</f>
        <v>5.94</v>
      </c>
      <c r="E1255" s="47" t="str">
        <f>VLOOKUP(A1255,'Updated Medical examination'!A1254:J3589,6,0)</f>
        <v>Yes</v>
      </c>
      <c r="F1255" s="47" t="str">
        <f>VLOOKUP(A1255,'Updated Medical examination'!A1254:J3589,7,0)</f>
        <v>No</v>
      </c>
      <c r="G1255" s="47" t="str">
        <f>VLOOKUP(A1255,'Updated Medical examination'!A1254:J3589,8,0)</f>
        <v>No</v>
      </c>
      <c r="H1255" s="47">
        <f>VLOOKUP(A1255,'Updated Medical examination'!A1254:J3589,9,0)</f>
        <v>1</v>
      </c>
      <c r="I1255" s="47" t="str">
        <f>VLOOKUP(A1255,'Updated Medical examination'!A1254:J3589,10,0)</f>
        <v>No</v>
      </c>
      <c r="J1255" s="47" t="str">
        <f>VLOOKUP(A1255,'Updated Medical examination'!A1254:J3589,3,0)</f>
        <v>Obesity</v>
      </c>
      <c r="K1255" s="47" t="str">
        <f>VLOOKUP(A1255,'Updated Medical examination'!A1254:J3589,5,0)</f>
        <v>Prediabetes</v>
      </c>
      <c r="L1255" s="54">
        <v>32377</v>
      </c>
      <c r="M1255" s="59">
        <v>8824.27</v>
      </c>
      <c r="N1255" s="55" t="s">
        <v>11</v>
      </c>
      <c r="O1255" s="55" t="s">
        <v>16</v>
      </c>
      <c r="P1255" s="55" t="s">
        <v>200</v>
      </c>
      <c r="Q1255" s="55">
        <v>34</v>
      </c>
    </row>
    <row r="1256" spans="1:17" ht="16.5" thickBot="1" x14ac:dyDescent="0.3">
      <c r="A1256" s="58" t="s">
        <v>1116</v>
      </c>
      <c r="B1256" s="47" t="s">
        <v>4498</v>
      </c>
      <c r="C1256" s="47">
        <f>VLOOKUP(A1256,'Updated Medical examination'!A1255:J3590,2,FALSE)</f>
        <v>33.725000000000001</v>
      </c>
      <c r="D1256" s="47">
        <f>VLOOKUP(A1256,'Updated Medical examination'!A1255:J3590,4,0)</f>
        <v>6.45</v>
      </c>
      <c r="E1256" s="47" t="str">
        <f>VLOOKUP(A1256,'Updated Medical examination'!A1255:J3590,6,0)</f>
        <v>Yes</v>
      </c>
      <c r="F1256" s="47" t="str">
        <f>VLOOKUP(A1256,'Updated Medical examination'!A1255:J3590,7,0)</f>
        <v>No</v>
      </c>
      <c r="G1256" s="47" t="str">
        <f>VLOOKUP(A1256,'Updated Medical examination'!A1255:J3590,8,0)</f>
        <v>No</v>
      </c>
      <c r="H1256" s="47">
        <f>VLOOKUP(A1256,'Updated Medical examination'!A1255:J3590,9,0)</f>
        <v>0</v>
      </c>
      <c r="I1256" s="47" t="str">
        <f>VLOOKUP(A1256,'Updated Medical examination'!A1255:J3590,10,0)</f>
        <v>No</v>
      </c>
      <c r="J1256" s="47" t="str">
        <f>VLOOKUP(A1256,'Updated Medical examination'!A1255:J3590,3,0)</f>
        <v>Obesity</v>
      </c>
      <c r="K1256" s="47" t="str">
        <f>VLOOKUP(A1256,'Updated Medical examination'!A1255:J3590,5,0)</f>
        <v>Above Diabetes</v>
      </c>
      <c r="L1256" s="54">
        <v>28052</v>
      </c>
      <c r="M1256" s="59">
        <v>8823.99</v>
      </c>
      <c r="N1256" s="55" t="s">
        <v>11</v>
      </c>
      <c r="O1256" s="55" t="s">
        <v>12</v>
      </c>
      <c r="P1256" s="55" t="s">
        <v>247</v>
      </c>
      <c r="Q1256" s="55">
        <v>46</v>
      </c>
    </row>
    <row r="1257" spans="1:17" ht="16.5" thickBot="1" x14ac:dyDescent="0.3">
      <c r="A1257" s="58" t="s">
        <v>1115</v>
      </c>
      <c r="B1257" s="47" t="s">
        <v>4500</v>
      </c>
      <c r="C1257" s="47">
        <f>VLOOKUP(A1257,'Updated Medical examination'!A1256:J3591,2,FALSE)</f>
        <v>28.9</v>
      </c>
      <c r="D1257" s="47">
        <f>VLOOKUP(A1257,'Updated Medical examination'!A1256:J3591,4,0)</f>
        <v>5.74</v>
      </c>
      <c r="E1257" s="47" t="str">
        <f>VLOOKUP(A1257,'Updated Medical examination'!A1256:J3591,6,0)</f>
        <v>Yes</v>
      </c>
      <c r="F1257" s="47" t="str">
        <f>VLOOKUP(A1257,'Updated Medical examination'!A1256:J3591,7,0)</f>
        <v>No</v>
      </c>
      <c r="G1257" s="47" t="str">
        <f>VLOOKUP(A1257,'Updated Medical examination'!A1256:J3591,8,0)</f>
        <v>No</v>
      </c>
      <c r="H1257" s="47">
        <f>VLOOKUP(A1257,'Updated Medical examination'!A1256:J3591,9,0)</f>
        <v>0</v>
      </c>
      <c r="I1257" s="47" t="str">
        <f>VLOOKUP(A1257,'Updated Medical examination'!A1256:J3591,10,0)</f>
        <v>No</v>
      </c>
      <c r="J1257" s="47" t="str">
        <f>VLOOKUP(A1257,'Updated Medical examination'!A1256:J3591,3,0)</f>
        <v>Over Weight</v>
      </c>
      <c r="K1257" s="47" t="str">
        <f>VLOOKUP(A1257,'Updated Medical examination'!A1256:J3591,5,0)</f>
        <v>Prediabetes</v>
      </c>
      <c r="L1257" s="54">
        <v>27925</v>
      </c>
      <c r="M1257" s="59">
        <v>8823.2800000000007</v>
      </c>
      <c r="N1257" s="55" t="s">
        <v>11</v>
      </c>
      <c r="O1257" s="55" t="s">
        <v>16</v>
      </c>
      <c r="P1257" s="55" t="s">
        <v>42</v>
      </c>
      <c r="Q1257" s="55">
        <v>46</v>
      </c>
    </row>
    <row r="1258" spans="1:17" ht="16.5" thickBot="1" x14ac:dyDescent="0.3">
      <c r="A1258" s="58" t="s">
        <v>1114</v>
      </c>
      <c r="B1258" s="47" t="s">
        <v>2696</v>
      </c>
      <c r="C1258" s="47">
        <f>VLOOKUP(A1258,'Updated Medical examination'!A1257:J3592,2,FALSE)</f>
        <v>45.69</v>
      </c>
      <c r="D1258" s="47">
        <f>VLOOKUP(A1258,'Updated Medical examination'!A1257:J3592,4,0)</f>
        <v>4.43</v>
      </c>
      <c r="E1258" s="47" t="str">
        <f>VLOOKUP(A1258,'Updated Medical examination'!A1257:J3592,6,0)</f>
        <v>Yes</v>
      </c>
      <c r="F1258" s="47" t="str">
        <f>VLOOKUP(A1258,'Updated Medical examination'!A1257:J3592,7,0)</f>
        <v>No</v>
      </c>
      <c r="G1258" s="47" t="str">
        <f>VLOOKUP(A1258,'Updated Medical examination'!A1257:J3592,8,0)</f>
        <v>No</v>
      </c>
      <c r="H1258" s="47">
        <f>VLOOKUP(A1258,'Updated Medical examination'!A1257:J3592,9,0)</f>
        <v>0</v>
      </c>
      <c r="I1258" s="47" t="str">
        <f>VLOOKUP(A1258,'Updated Medical examination'!A1257:J3592,10,0)</f>
        <v>No</v>
      </c>
      <c r="J1258" s="47" t="str">
        <f>VLOOKUP(A1258,'Updated Medical examination'!A1257:J3592,3,0)</f>
        <v>Obesity</v>
      </c>
      <c r="K1258" s="47" t="str">
        <f>VLOOKUP(A1258,'Updated Medical examination'!A1257:J3592,5,0)</f>
        <v>Normal</v>
      </c>
      <c r="L1258" s="54">
        <v>37202</v>
      </c>
      <c r="M1258" s="59">
        <v>8821.8799999999992</v>
      </c>
      <c r="N1258" s="55" t="s">
        <v>11</v>
      </c>
      <c r="O1258" s="55" t="s">
        <v>12</v>
      </c>
      <c r="P1258" s="55" t="s">
        <v>249</v>
      </c>
      <c r="Q1258" s="55">
        <v>21</v>
      </c>
    </row>
    <row r="1259" spans="1:17" ht="16.5" thickBot="1" x14ac:dyDescent="0.3">
      <c r="A1259" s="58" t="s">
        <v>1113</v>
      </c>
      <c r="B1259" s="47" t="s">
        <v>4503</v>
      </c>
      <c r="C1259" s="47">
        <f>VLOOKUP(A1259,'Updated Medical examination'!A1258:J3593,2,FALSE)</f>
        <v>21.03</v>
      </c>
      <c r="D1259" s="47">
        <f>VLOOKUP(A1259,'Updated Medical examination'!A1258:J3593,4,0)</f>
        <v>6.5</v>
      </c>
      <c r="E1259" s="47" t="str">
        <f>VLOOKUP(A1259,'Updated Medical examination'!A1258:J3593,6,0)</f>
        <v>No</v>
      </c>
      <c r="F1259" s="47" t="str">
        <f>VLOOKUP(A1259,'Updated Medical examination'!A1258:J3593,7,0)</f>
        <v>No</v>
      </c>
      <c r="G1259" s="47" t="str">
        <f>VLOOKUP(A1259,'Updated Medical examination'!A1258:J3593,8,0)</f>
        <v>No</v>
      </c>
      <c r="H1259" s="47">
        <f>VLOOKUP(A1259,'Updated Medical examination'!A1258:J3593,9,0)</f>
        <v>0</v>
      </c>
      <c r="I1259" s="47" t="str">
        <f>VLOOKUP(A1259,'Updated Medical examination'!A1258:J3593,10,0)</f>
        <v>No</v>
      </c>
      <c r="J1259" s="47" t="str">
        <f>VLOOKUP(A1259,'Updated Medical examination'!A1258:J3593,3,0)</f>
        <v>Healthy Weight</v>
      </c>
      <c r="K1259" s="47" t="str">
        <f>VLOOKUP(A1259,'Updated Medical examination'!A1258:J3593,5,0)</f>
        <v>Above Diabetes</v>
      </c>
      <c r="L1259" s="54">
        <v>23983</v>
      </c>
      <c r="M1259" s="59">
        <v>8800.49</v>
      </c>
      <c r="N1259" s="55" t="s">
        <v>12</v>
      </c>
      <c r="O1259" s="55" t="s">
        <v>11</v>
      </c>
      <c r="P1259" s="55" t="s">
        <v>13</v>
      </c>
      <c r="Q1259" s="55">
        <v>57</v>
      </c>
    </row>
    <row r="1260" spans="1:17" ht="16.5" thickBot="1" x14ac:dyDescent="0.3">
      <c r="A1260" s="58" t="s">
        <v>1112</v>
      </c>
      <c r="B1260" s="47" t="s">
        <v>4505</v>
      </c>
      <c r="C1260" s="47">
        <f>VLOOKUP(A1260,'Updated Medical examination'!A1259:J3594,2,FALSE)</f>
        <v>37</v>
      </c>
      <c r="D1260" s="47">
        <f>VLOOKUP(A1260,'Updated Medical examination'!A1259:J3594,4,0)</f>
        <v>8.75</v>
      </c>
      <c r="E1260" s="47" t="str">
        <f>VLOOKUP(A1260,'Updated Medical examination'!A1259:J3594,6,0)</f>
        <v>No</v>
      </c>
      <c r="F1260" s="47" t="str">
        <f>VLOOKUP(A1260,'Updated Medical examination'!A1259:J3594,7,0)</f>
        <v>No</v>
      </c>
      <c r="G1260" s="47" t="str">
        <f>VLOOKUP(A1260,'Updated Medical examination'!A1259:J3594,8,0)</f>
        <v>No</v>
      </c>
      <c r="H1260" s="47">
        <f>VLOOKUP(A1260,'Updated Medical examination'!A1259:J3594,9,0)</f>
        <v>0</v>
      </c>
      <c r="I1260" s="47" t="str">
        <f>VLOOKUP(A1260,'Updated Medical examination'!A1259:J3594,10,0)</f>
        <v>No</v>
      </c>
      <c r="J1260" s="47" t="str">
        <f>VLOOKUP(A1260,'Updated Medical examination'!A1259:J3594,3,0)</f>
        <v>Obesity</v>
      </c>
      <c r="K1260" s="47" t="str">
        <f>VLOOKUP(A1260,'Updated Medical examination'!A1259:J3594,5,0)</f>
        <v>Above Diabetes</v>
      </c>
      <c r="L1260" s="54">
        <v>26102</v>
      </c>
      <c r="M1260" s="59">
        <v>8798.59</v>
      </c>
      <c r="N1260" s="55" t="s">
        <v>11</v>
      </c>
      <c r="O1260" s="55" t="s">
        <v>16</v>
      </c>
      <c r="P1260" s="55" t="s">
        <v>42</v>
      </c>
      <c r="Q1260" s="55">
        <v>51</v>
      </c>
    </row>
    <row r="1261" spans="1:17" ht="16.5" thickBot="1" x14ac:dyDescent="0.3">
      <c r="A1261" s="58" t="s">
        <v>1111</v>
      </c>
      <c r="B1261" s="47" t="s">
        <v>4506</v>
      </c>
      <c r="C1261" s="47">
        <f>VLOOKUP(A1261,'Updated Medical examination'!A1260:J3595,2,FALSE)</f>
        <v>25.4</v>
      </c>
      <c r="D1261" s="47">
        <f>VLOOKUP(A1261,'Updated Medical examination'!A1260:J3595,4,0)</f>
        <v>11.96</v>
      </c>
      <c r="E1261" s="47" t="str">
        <f>VLOOKUP(A1261,'Updated Medical examination'!A1260:J3595,6,0)</f>
        <v>No</v>
      </c>
      <c r="F1261" s="47" t="str">
        <f>VLOOKUP(A1261,'Updated Medical examination'!A1260:J3595,7,0)</f>
        <v>No</v>
      </c>
      <c r="G1261" s="47" t="str">
        <f>VLOOKUP(A1261,'Updated Medical examination'!A1260:J3595,8,0)</f>
        <v>No</v>
      </c>
      <c r="H1261" s="47">
        <f>VLOOKUP(A1261,'Updated Medical examination'!A1260:J3595,9,0)</f>
        <v>0</v>
      </c>
      <c r="I1261" s="47" t="str">
        <f>VLOOKUP(A1261,'Updated Medical examination'!A1260:J3595,10,0)</f>
        <v>No</v>
      </c>
      <c r="J1261" s="47" t="str">
        <f>VLOOKUP(A1261,'Updated Medical examination'!A1260:J3595,3,0)</f>
        <v>Over Weight</v>
      </c>
      <c r="K1261" s="47" t="str">
        <f>VLOOKUP(A1261,'Updated Medical examination'!A1260:J3595,5,0)</f>
        <v>Above Diabetes</v>
      </c>
      <c r="L1261" s="54">
        <v>26168</v>
      </c>
      <c r="M1261" s="59">
        <v>8782.4699999999993</v>
      </c>
      <c r="N1261" s="55" t="s">
        <v>11</v>
      </c>
      <c r="O1261" s="55" t="s">
        <v>12</v>
      </c>
      <c r="P1261" s="55" t="s">
        <v>42</v>
      </c>
      <c r="Q1261" s="55">
        <v>51</v>
      </c>
    </row>
    <row r="1262" spans="1:17" ht="16.5" thickBot="1" x14ac:dyDescent="0.3">
      <c r="A1262" s="58" t="s">
        <v>1110</v>
      </c>
      <c r="B1262" s="47" t="s">
        <v>3129</v>
      </c>
      <c r="C1262" s="47">
        <f>VLOOKUP(A1262,'Updated Medical examination'!A1261:J3596,2,FALSE)</f>
        <v>32.299999999999997</v>
      </c>
      <c r="D1262" s="47">
        <f>VLOOKUP(A1262,'Updated Medical examination'!A1261:J3596,4,0)</f>
        <v>10.54</v>
      </c>
      <c r="E1262" s="47" t="str">
        <f>VLOOKUP(A1262,'Updated Medical examination'!A1261:J3596,6,0)</f>
        <v>No</v>
      </c>
      <c r="F1262" s="47" t="str">
        <f>VLOOKUP(A1262,'Updated Medical examination'!A1261:J3596,7,0)</f>
        <v>No</v>
      </c>
      <c r="G1262" s="47" t="str">
        <f>VLOOKUP(A1262,'Updated Medical examination'!A1261:J3596,8,0)</f>
        <v>No</v>
      </c>
      <c r="H1262" s="47">
        <f>VLOOKUP(A1262,'Updated Medical examination'!A1261:J3596,9,0)</f>
        <v>0</v>
      </c>
      <c r="I1262" s="47" t="str">
        <f>VLOOKUP(A1262,'Updated Medical examination'!A1261:J3596,10,0)</f>
        <v>No</v>
      </c>
      <c r="J1262" s="47" t="str">
        <f>VLOOKUP(A1262,'Updated Medical examination'!A1261:J3596,3,0)</f>
        <v>Obesity</v>
      </c>
      <c r="K1262" s="47" t="str">
        <f>VLOOKUP(A1262,'Updated Medical examination'!A1261:J3596,5,0)</f>
        <v>Above Diabetes</v>
      </c>
      <c r="L1262" s="54">
        <v>27278</v>
      </c>
      <c r="M1262" s="59">
        <v>8765.25</v>
      </c>
      <c r="N1262" s="55" t="s">
        <v>11</v>
      </c>
      <c r="O1262" s="55" t="s">
        <v>12</v>
      </c>
      <c r="P1262" s="55" t="s">
        <v>23</v>
      </c>
      <c r="Q1262" s="55">
        <v>48</v>
      </c>
    </row>
    <row r="1263" spans="1:17" ht="16.5" thickBot="1" x14ac:dyDescent="0.3">
      <c r="A1263" s="58" t="s">
        <v>1109</v>
      </c>
      <c r="B1263" s="47" t="s">
        <v>4509</v>
      </c>
      <c r="C1263" s="47">
        <f>VLOOKUP(A1263,'Updated Medical examination'!A1262:J3597,2,FALSE)</f>
        <v>23.94</v>
      </c>
      <c r="D1263" s="47">
        <f>VLOOKUP(A1263,'Updated Medical examination'!A1262:J3597,4,0)</f>
        <v>4.54</v>
      </c>
      <c r="E1263" s="47" t="str">
        <f>VLOOKUP(A1263,'Updated Medical examination'!A1262:J3597,6,0)</f>
        <v>Yes</v>
      </c>
      <c r="F1263" s="47" t="str">
        <f>VLOOKUP(A1263,'Updated Medical examination'!A1262:J3597,7,0)</f>
        <v>No</v>
      </c>
      <c r="G1263" s="47" t="str">
        <f>VLOOKUP(A1263,'Updated Medical examination'!A1262:J3597,8,0)</f>
        <v>Yes</v>
      </c>
      <c r="H1263" s="47">
        <f>VLOOKUP(A1263,'Updated Medical examination'!A1262:J3597,9,0)</f>
        <v>1</v>
      </c>
      <c r="I1263" s="47" t="str">
        <f>VLOOKUP(A1263,'Updated Medical examination'!A1262:J3597,10,0)</f>
        <v>No</v>
      </c>
      <c r="J1263" s="47" t="str">
        <f>VLOOKUP(A1263,'Updated Medical examination'!A1262:J3597,3,0)</f>
        <v>Healthy Weight</v>
      </c>
      <c r="K1263" s="47" t="str">
        <f>VLOOKUP(A1263,'Updated Medical examination'!A1262:J3597,5,0)</f>
        <v>Normal</v>
      </c>
      <c r="L1263" s="54">
        <v>25455</v>
      </c>
      <c r="M1263" s="59">
        <v>8760.1200000000008</v>
      </c>
      <c r="N1263" s="55" t="s">
        <v>11</v>
      </c>
      <c r="O1263" s="55" t="s">
        <v>16</v>
      </c>
      <c r="P1263" s="55" t="s">
        <v>13</v>
      </c>
      <c r="Q1263" s="55">
        <v>53</v>
      </c>
    </row>
    <row r="1264" spans="1:17" ht="16.5" thickBot="1" x14ac:dyDescent="0.3">
      <c r="A1264" s="58" t="s">
        <v>1108</v>
      </c>
      <c r="B1264" s="47" t="s">
        <v>4511</v>
      </c>
      <c r="C1264" s="47">
        <f>VLOOKUP(A1264,'Updated Medical examination'!A1263:J3598,2,FALSE)</f>
        <v>46.4</v>
      </c>
      <c r="D1264" s="47">
        <f>VLOOKUP(A1264,'Updated Medical examination'!A1263:J3598,4,0)</f>
        <v>5.71</v>
      </c>
      <c r="E1264" s="47" t="str">
        <f>VLOOKUP(A1264,'Updated Medical examination'!A1263:J3598,6,0)</f>
        <v>No</v>
      </c>
      <c r="F1264" s="47" t="str">
        <f>VLOOKUP(A1264,'Updated Medical examination'!A1263:J3598,7,0)</f>
        <v>No</v>
      </c>
      <c r="G1264" s="47" t="str">
        <f>VLOOKUP(A1264,'Updated Medical examination'!A1263:J3598,8,0)</f>
        <v>No</v>
      </c>
      <c r="H1264" s="47">
        <f>VLOOKUP(A1264,'Updated Medical examination'!A1263:J3598,9,0)</f>
        <v>0</v>
      </c>
      <c r="I1264" s="47" t="str">
        <f>VLOOKUP(A1264,'Updated Medical examination'!A1263:J3598,10,0)</f>
        <v>No</v>
      </c>
      <c r="J1264" s="47" t="str">
        <f>VLOOKUP(A1264,'Updated Medical examination'!A1263:J3598,3,0)</f>
        <v>Obesity</v>
      </c>
      <c r="K1264" s="47" t="str">
        <f>VLOOKUP(A1264,'Updated Medical examination'!A1263:J3598,5,0)</f>
        <v>Prediabetes</v>
      </c>
      <c r="L1264" s="54">
        <v>36395</v>
      </c>
      <c r="M1264" s="59">
        <v>8747.68</v>
      </c>
      <c r="N1264" s="55" t="s">
        <v>11</v>
      </c>
      <c r="O1264" s="55" t="s">
        <v>12</v>
      </c>
      <c r="P1264" s="55" t="s">
        <v>42</v>
      </c>
      <c r="Q1264" s="55">
        <v>23</v>
      </c>
    </row>
    <row r="1265" spans="1:17" ht="16.5" thickBot="1" x14ac:dyDescent="0.3">
      <c r="A1265" s="58" t="s">
        <v>1107</v>
      </c>
      <c r="B1265" s="47" t="s">
        <v>4513</v>
      </c>
      <c r="C1265" s="47">
        <f>VLOOKUP(A1265,'Updated Medical examination'!A1264:J3599,2,FALSE)</f>
        <v>40.375</v>
      </c>
      <c r="D1265" s="47">
        <f>VLOOKUP(A1265,'Updated Medical examination'!A1264:J3599,4,0)</f>
        <v>6.25</v>
      </c>
      <c r="E1265" s="47" t="str">
        <f>VLOOKUP(A1265,'Updated Medical examination'!A1264:J3599,6,0)</f>
        <v>Yes</v>
      </c>
      <c r="F1265" s="47" t="str">
        <f>VLOOKUP(A1265,'Updated Medical examination'!A1264:J3599,7,0)</f>
        <v>No</v>
      </c>
      <c r="G1265" s="47" t="str">
        <f>VLOOKUP(A1265,'Updated Medical examination'!A1264:J3599,8,0)</f>
        <v>No</v>
      </c>
      <c r="H1265" s="47">
        <f>VLOOKUP(A1265,'Updated Medical examination'!A1264:J3599,9,0)</f>
        <v>0</v>
      </c>
      <c r="I1265" s="47" t="str">
        <f>VLOOKUP(A1265,'Updated Medical examination'!A1264:J3599,10,0)</f>
        <v>No</v>
      </c>
      <c r="J1265" s="47" t="str">
        <f>VLOOKUP(A1265,'Updated Medical examination'!A1264:J3599,3,0)</f>
        <v>Obesity</v>
      </c>
      <c r="K1265" s="47" t="str">
        <f>VLOOKUP(A1265,'Updated Medical examination'!A1264:J3599,5,0)</f>
        <v>Prediabetes</v>
      </c>
      <c r="L1265" s="54">
        <v>27928</v>
      </c>
      <c r="M1265" s="59">
        <v>8733.23</v>
      </c>
      <c r="N1265" s="55" t="s">
        <v>11</v>
      </c>
      <c r="O1265" s="55" t="s">
        <v>12</v>
      </c>
      <c r="P1265" s="55" t="s">
        <v>23</v>
      </c>
      <c r="Q1265" s="55">
        <v>46</v>
      </c>
    </row>
    <row r="1266" spans="1:17" ht="16.5" thickBot="1" x14ac:dyDescent="0.3">
      <c r="A1266" s="58" t="s">
        <v>1106</v>
      </c>
      <c r="B1266" s="47" t="s">
        <v>4515</v>
      </c>
      <c r="C1266" s="47">
        <f>VLOOKUP(A1266,'Updated Medical examination'!A1265:J3600,2,FALSE)</f>
        <v>28.7</v>
      </c>
      <c r="D1266" s="47">
        <f>VLOOKUP(A1266,'Updated Medical examination'!A1265:J3600,4,0)</f>
        <v>9.4700000000000006</v>
      </c>
      <c r="E1266" s="47" t="str">
        <f>VLOOKUP(A1266,'Updated Medical examination'!A1265:J3600,6,0)</f>
        <v>No</v>
      </c>
      <c r="F1266" s="47" t="str">
        <f>VLOOKUP(A1266,'Updated Medical examination'!A1265:J3600,7,0)</f>
        <v>No</v>
      </c>
      <c r="G1266" s="47" t="str">
        <f>VLOOKUP(A1266,'Updated Medical examination'!A1265:J3600,8,0)</f>
        <v>No</v>
      </c>
      <c r="H1266" s="47">
        <f>VLOOKUP(A1266,'Updated Medical examination'!A1265:J3600,9,0)</f>
        <v>2</v>
      </c>
      <c r="I1266" s="47" t="str">
        <f>VLOOKUP(A1266,'Updated Medical examination'!A1265:J3600,10,0)</f>
        <v>No</v>
      </c>
      <c r="J1266" s="47" t="str">
        <f>VLOOKUP(A1266,'Updated Medical examination'!A1265:J3600,3,0)</f>
        <v>Over Weight</v>
      </c>
      <c r="K1266" s="47" t="str">
        <f>VLOOKUP(A1266,'Updated Medical examination'!A1265:J3600,5,0)</f>
        <v>Above Diabetes</v>
      </c>
      <c r="L1266" s="54">
        <v>26840</v>
      </c>
      <c r="M1266" s="59">
        <v>8703.4599999999991</v>
      </c>
      <c r="N1266" s="55" t="s">
        <v>12</v>
      </c>
      <c r="O1266" s="55" t="s">
        <v>12</v>
      </c>
      <c r="P1266" s="55" t="s">
        <v>42</v>
      </c>
      <c r="Q1266" s="55">
        <v>49</v>
      </c>
    </row>
    <row r="1267" spans="1:17" ht="16.5" thickBot="1" x14ac:dyDescent="0.3">
      <c r="A1267" s="58" t="s">
        <v>1105</v>
      </c>
      <c r="B1267" s="47" t="s">
        <v>2792</v>
      </c>
      <c r="C1267" s="47">
        <f>VLOOKUP(A1267,'Updated Medical examination'!A1266:J3601,2,FALSE)</f>
        <v>26.63</v>
      </c>
      <c r="D1267" s="47">
        <f>VLOOKUP(A1267,'Updated Medical examination'!A1266:J3601,4,0)</f>
        <v>5.7</v>
      </c>
      <c r="E1267" s="47" t="str">
        <f>VLOOKUP(A1267,'Updated Medical examination'!A1266:J3601,6,0)</f>
        <v>No</v>
      </c>
      <c r="F1267" s="47" t="str">
        <f>VLOOKUP(A1267,'Updated Medical examination'!A1266:J3601,7,0)</f>
        <v>No</v>
      </c>
      <c r="G1267" s="47" t="str">
        <f>VLOOKUP(A1267,'Updated Medical examination'!A1266:J3601,8,0)</f>
        <v>No</v>
      </c>
      <c r="H1267" s="47">
        <f>VLOOKUP(A1267,'Updated Medical examination'!A1266:J3601,9,0)</f>
        <v>0</v>
      </c>
      <c r="I1267" s="47" t="str">
        <f>VLOOKUP(A1267,'Updated Medical examination'!A1266:J3601,10,0)</f>
        <v>No</v>
      </c>
      <c r="J1267" s="47" t="str">
        <f>VLOOKUP(A1267,'Updated Medical examination'!A1266:J3601,3,0)</f>
        <v>Over Weight</v>
      </c>
      <c r="K1267" s="47" t="str">
        <f>VLOOKUP(A1267,'Updated Medical examination'!A1266:J3601,5,0)</f>
        <v>Prediabetes</v>
      </c>
      <c r="L1267" s="54">
        <v>29522</v>
      </c>
      <c r="M1267" s="59">
        <v>8701.84</v>
      </c>
      <c r="N1267" s="55" t="s">
        <v>11</v>
      </c>
      <c r="O1267" s="55" t="s">
        <v>12</v>
      </c>
      <c r="P1267" s="55" t="s">
        <v>300</v>
      </c>
      <c r="Q1267" s="55">
        <v>42</v>
      </c>
    </row>
    <row r="1268" spans="1:17" ht="16.5" thickBot="1" x14ac:dyDescent="0.3">
      <c r="A1268" s="58" t="s">
        <v>1104</v>
      </c>
      <c r="B1268" s="47" t="s">
        <v>4518</v>
      </c>
      <c r="C1268" s="47">
        <f>VLOOKUP(A1268,'Updated Medical examination'!A1267:J3602,2,FALSE)</f>
        <v>22.515000000000001</v>
      </c>
      <c r="D1268" s="47">
        <f>VLOOKUP(A1268,'Updated Medical examination'!A1267:J3602,4,0)</f>
        <v>11.18</v>
      </c>
      <c r="E1268" s="47" t="str">
        <f>VLOOKUP(A1268,'Updated Medical examination'!A1267:J3602,6,0)</f>
        <v>No</v>
      </c>
      <c r="F1268" s="47" t="str">
        <f>VLOOKUP(A1268,'Updated Medical examination'!A1267:J3602,7,0)</f>
        <v>No</v>
      </c>
      <c r="G1268" s="47" t="str">
        <f>VLOOKUP(A1268,'Updated Medical examination'!A1267:J3602,8,0)</f>
        <v>No</v>
      </c>
      <c r="H1268" s="47">
        <f>VLOOKUP(A1268,'Updated Medical examination'!A1267:J3602,9,0)</f>
        <v>2</v>
      </c>
      <c r="I1268" s="47" t="str">
        <f>VLOOKUP(A1268,'Updated Medical examination'!A1267:J3602,10,0)</f>
        <v>No</v>
      </c>
      <c r="J1268" s="47" t="str">
        <f>VLOOKUP(A1268,'Updated Medical examination'!A1267:J3602,3,0)</f>
        <v>Healthy Weight</v>
      </c>
      <c r="K1268" s="47" t="str">
        <f>VLOOKUP(A1268,'Updated Medical examination'!A1267:J3602,5,0)</f>
        <v>Above Diabetes</v>
      </c>
      <c r="L1268" s="54">
        <v>26948</v>
      </c>
      <c r="M1268" s="59">
        <v>8688.86</v>
      </c>
      <c r="N1268" s="55" t="s">
        <v>11</v>
      </c>
      <c r="O1268" s="55" t="s">
        <v>16</v>
      </c>
      <c r="P1268" s="55" t="s">
        <v>356</v>
      </c>
      <c r="Q1268" s="55">
        <v>49</v>
      </c>
    </row>
    <row r="1269" spans="1:17" ht="16.5" thickBot="1" x14ac:dyDescent="0.3">
      <c r="A1269" s="58" t="s">
        <v>1103</v>
      </c>
      <c r="B1269" s="47" t="s">
        <v>4520</v>
      </c>
      <c r="C1269" s="47">
        <f>VLOOKUP(A1269,'Updated Medical examination'!A1268:J3603,2,FALSE)</f>
        <v>36.575000000000003</v>
      </c>
      <c r="D1269" s="47">
        <f>VLOOKUP(A1269,'Updated Medical examination'!A1268:J3603,4,0)</f>
        <v>10.98</v>
      </c>
      <c r="E1269" s="47" t="str">
        <f>VLOOKUP(A1269,'Updated Medical examination'!A1268:J3603,6,0)</f>
        <v>No</v>
      </c>
      <c r="F1269" s="47" t="str">
        <f>VLOOKUP(A1269,'Updated Medical examination'!A1268:J3603,7,0)</f>
        <v>No</v>
      </c>
      <c r="G1269" s="47" t="str">
        <f>VLOOKUP(A1269,'Updated Medical examination'!A1268:J3603,8,0)</f>
        <v>No</v>
      </c>
      <c r="H1269" s="47">
        <f>VLOOKUP(A1269,'Updated Medical examination'!A1268:J3603,9,0)</f>
        <v>0</v>
      </c>
      <c r="I1269" s="47" t="str">
        <f>VLOOKUP(A1269,'Updated Medical examination'!A1268:J3603,10,0)</f>
        <v>No</v>
      </c>
      <c r="J1269" s="47" t="str">
        <f>VLOOKUP(A1269,'Updated Medical examination'!A1268:J3603,3,0)</f>
        <v>Obesity</v>
      </c>
      <c r="K1269" s="47" t="str">
        <f>VLOOKUP(A1269,'Updated Medical examination'!A1268:J3603,5,0)</f>
        <v>Above Diabetes</v>
      </c>
      <c r="L1269" s="54">
        <v>27257</v>
      </c>
      <c r="M1269" s="59">
        <v>8671.19</v>
      </c>
      <c r="N1269" s="55" t="s">
        <v>11</v>
      </c>
      <c r="O1269" s="55" t="s">
        <v>16</v>
      </c>
      <c r="P1269" s="55" t="s">
        <v>23</v>
      </c>
      <c r="Q1269" s="55">
        <v>48</v>
      </c>
    </row>
    <row r="1270" spans="1:17" ht="16.5" thickBot="1" x14ac:dyDescent="0.3">
      <c r="A1270" s="58" t="s">
        <v>1102</v>
      </c>
      <c r="B1270" s="47" t="s">
        <v>4509</v>
      </c>
      <c r="C1270" s="47">
        <f>VLOOKUP(A1270,'Updated Medical examination'!A1269:J3604,2,FALSE)</f>
        <v>23.66</v>
      </c>
      <c r="D1270" s="47">
        <f>VLOOKUP(A1270,'Updated Medical examination'!A1269:J3604,4,0)</f>
        <v>5.1100000000000003</v>
      </c>
      <c r="E1270" s="47" t="str">
        <f>VLOOKUP(A1270,'Updated Medical examination'!A1269:J3604,6,0)</f>
        <v>Yes</v>
      </c>
      <c r="F1270" s="47" t="str">
        <f>VLOOKUP(A1270,'Updated Medical examination'!A1269:J3604,7,0)</f>
        <v>No</v>
      </c>
      <c r="G1270" s="47" t="str">
        <f>VLOOKUP(A1270,'Updated Medical examination'!A1269:J3604,8,0)</f>
        <v>Yes</v>
      </c>
      <c r="H1270" s="47">
        <f>VLOOKUP(A1270,'Updated Medical examination'!A1269:J3604,9,0)</f>
        <v>1</v>
      </c>
      <c r="I1270" s="47" t="str">
        <f>VLOOKUP(A1270,'Updated Medical examination'!A1269:J3604,10,0)</f>
        <v>No</v>
      </c>
      <c r="J1270" s="47" t="str">
        <f>VLOOKUP(A1270,'Updated Medical examination'!A1269:J3604,3,0)</f>
        <v>Healthy Weight</v>
      </c>
      <c r="K1270" s="47" t="str">
        <f>VLOOKUP(A1270,'Updated Medical examination'!A1269:J3604,5,0)</f>
        <v>Normal</v>
      </c>
      <c r="L1270" s="54">
        <v>25425</v>
      </c>
      <c r="M1270" s="59">
        <v>8665.14</v>
      </c>
      <c r="N1270" s="55" t="s">
        <v>11</v>
      </c>
      <c r="O1270" s="55" t="s">
        <v>12</v>
      </c>
      <c r="P1270" s="55" t="s">
        <v>13</v>
      </c>
      <c r="Q1270" s="55">
        <v>53</v>
      </c>
    </row>
    <row r="1271" spans="1:17" ht="16.5" thickBot="1" x14ac:dyDescent="0.3">
      <c r="A1271" s="58" t="s">
        <v>1101</v>
      </c>
      <c r="B1271" s="47" t="s">
        <v>4522</v>
      </c>
      <c r="C1271" s="47">
        <f>VLOOKUP(A1271,'Updated Medical examination'!A1270:J3605,2,FALSE)</f>
        <v>18.62</v>
      </c>
      <c r="D1271" s="47">
        <f>VLOOKUP(A1271,'Updated Medical examination'!A1270:J3605,4,0)</f>
        <v>10.24</v>
      </c>
      <c r="E1271" s="47" t="str">
        <f>VLOOKUP(A1271,'Updated Medical examination'!A1270:J3605,6,0)</f>
        <v>No</v>
      </c>
      <c r="F1271" s="47" t="str">
        <f>VLOOKUP(A1271,'Updated Medical examination'!A1270:J3605,7,0)</f>
        <v>No</v>
      </c>
      <c r="G1271" s="47" t="str">
        <f>VLOOKUP(A1271,'Updated Medical examination'!A1270:J3605,8,0)</f>
        <v>No</v>
      </c>
      <c r="H1271" s="47">
        <f>VLOOKUP(A1271,'Updated Medical examination'!A1270:J3605,9,0)</f>
        <v>0</v>
      </c>
      <c r="I1271" s="47" t="str">
        <f>VLOOKUP(A1271,'Updated Medical examination'!A1270:J3605,10,0)</f>
        <v>No</v>
      </c>
      <c r="J1271" s="47" t="str">
        <f>VLOOKUP(A1271,'Updated Medical examination'!A1270:J3605,3,0)</f>
        <v>Healthy Weight</v>
      </c>
      <c r="K1271" s="47" t="str">
        <f>VLOOKUP(A1271,'Updated Medical examination'!A1270:J3605,5,0)</f>
        <v>Above Diabetes</v>
      </c>
      <c r="L1271" s="54">
        <v>24036</v>
      </c>
      <c r="M1271" s="59">
        <v>8665.09</v>
      </c>
      <c r="N1271" s="55" t="s">
        <v>12</v>
      </c>
      <c r="O1271" s="55" t="s">
        <v>11</v>
      </c>
      <c r="P1271" s="55" t="s">
        <v>23</v>
      </c>
      <c r="Q1271" s="55">
        <v>57</v>
      </c>
    </row>
    <row r="1272" spans="1:17" ht="16.5" thickBot="1" x14ac:dyDescent="0.3">
      <c r="A1272" s="58" t="s">
        <v>1100</v>
      </c>
      <c r="B1272" s="47" t="s">
        <v>4523</v>
      </c>
      <c r="C1272" s="47">
        <f>VLOOKUP(A1272,'Updated Medical examination'!A1271:J3606,2,FALSE)</f>
        <v>19.190000000000001</v>
      </c>
      <c r="D1272" s="47">
        <f>VLOOKUP(A1272,'Updated Medical examination'!A1271:J3606,4,0)</f>
        <v>7.71</v>
      </c>
      <c r="E1272" s="47" t="str">
        <f>VLOOKUP(A1272,'Updated Medical examination'!A1271:J3606,6,0)</f>
        <v>Yes</v>
      </c>
      <c r="F1272" s="47" t="str">
        <f>VLOOKUP(A1272,'Updated Medical examination'!A1271:J3606,7,0)</f>
        <v>No</v>
      </c>
      <c r="G1272" s="47" t="str">
        <f>VLOOKUP(A1272,'Updated Medical examination'!A1271:J3606,8,0)</f>
        <v>No</v>
      </c>
      <c r="H1272" s="47">
        <f>VLOOKUP(A1272,'Updated Medical examination'!A1271:J3606,9,0)</f>
        <v>1</v>
      </c>
      <c r="I1272" s="47" t="str">
        <f>VLOOKUP(A1272,'Updated Medical examination'!A1271:J3606,10,0)</f>
        <v>No</v>
      </c>
      <c r="J1272" s="47" t="str">
        <f>VLOOKUP(A1272,'Updated Medical examination'!A1271:J3606,3,0)</f>
        <v>Healthy Weight</v>
      </c>
      <c r="K1272" s="47" t="str">
        <f>VLOOKUP(A1272,'Updated Medical examination'!A1271:J3606,5,0)</f>
        <v>Above Diabetes</v>
      </c>
      <c r="L1272" s="54">
        <v>27609</v>
      </c>
      <c r="M1272" s="59">
        <v>8627.5400000000009</v>
      </c>
      <c r="N1272" s="55" t="s">
        <v>11</v>
      </c>
      <c r="O1272" s="55" t="s">
        <v>11</v>
      </c>
      <c r="P1272" s="55" t="s">
        <v>356</v>
      </c>
      <c r="Q1272" s="55">
        <v>47</v>
      </c>
    </row>
    <row r="1273" spans="1:17" ht="16.5" thickBot="1" x14ac:dyDescent="0.3">
      <c r="A1273" s="58" t="s">
        <v>1099</v>
      </c>
      <c r="B1273" s="47" t="s">
        <v>4525</v>
      </c>
      <c r="C1273" s="47">
        <f>VLOOKUP(A1273,'Updated Medical examination'!A1272:J3607,2,FALSE)</f>
        <v>27.5</v>
      </c>
      <c r="D1273" s="47">
        <f>VLOOKUP(A1273,'Updated Medical examination'!A1272:J3607,4,0)</f>
        <v>6.03</v>
      </c>
      <c r="E1273" s="47" t="str">
        <f>VLOOKUP(A1273,'Updated Medical examination'!A1272:J3607,6,0)</f>
        <v>No</v>
      </c>
      <c r="F1273" s="47" t="str">
        <f>VLOOKUP(A1273,'Updated Medical examination'!A1272:J3607,7,0)</f>
        <v>No</v>
      </c>
      <c r="G1273" s="47" t="str">
        <f>VLOOKUP(A1273,'Updated Medical examination'!A1272:J3607,8,0)</f>
        <v>No</v>
      </c>
      <c r="H1273" s="47">
        <f>VLOOKUP(A1273,'Updated Medical examination'!A1272:J3607,9,0)</f>
        <v>0</v>
      </c>
      <c r="I1273" s="47" t="str">
        <f>VLOOKUP(A1273,'Updated Medical examination'!A1272:J3607,10,0)</f>
        <v>No</v>
      </c>
      <c r="J1273" s="47" t="str">
        <f>VLOOKUP(A1273,'Updated Medical examination'!A1272:J3607,3,0)</f>
        <v>Over Weight</v>
      </c>
      <c r="K1273" s="47" t="str">
        <f>VLOOKUP(A1273,'Updated Medical examination'!A1272:J3607,5,0)</f>
        <v>Prediabetes</v>
      </c>
      <c r="L1273" s="54">
        <v>28370</v>
      </c>
      <c r="M1273" s="59">
        <v>8615.2999999999993</v>
      </c>
      <c r="N1273" s="55" t="s">
        <v>11</v>
      </c>
      <c r="O1273" s="55" t="s">
        <v>12</v>
      </c>
      <c r="P1273" s="55" t="s">
        <v>42</v>
      </c>
      <c r="Q1273" s="55">
        <v>45</v>
      </c>
    </row>
    <row r="1274" spans="1:17" ht="16.5" thickBot="1" x14ac:dyDescent="0.3">
      <c r="A1274" s="58" t="s">
        <v>1098</v>
      </c>
      <c r="B1274" s="47" t="s">
        <v>4527</v>
      </c>
      <c r="C1274" s="47">
        <f>VLOOKUP(A1274,'Updated Medical examination'!A1273:J3608,2,FALSE)</f>
        <v>27.36</v>
      </c>
      <c r="D1274" s="47">
        <f>VLOOKUP(A1274,'Updated Medical examination'!A1273:J3608,4,0)</f>
        <v>5.96</v>
      </c>
      <c r="E1274" s="47" t="str">
        <f>VLOOKUP(A1274,'Updated Medical examination'!A1273:J3608,6,0)</f>
        <v>No</v>
      </c>
      <c r="F1274" s="47" t="str">
        <f>VLOOKUP(A1274,'Updated Medical examination'!A1273:J3608,7,0)</f>
        <v>No</v>
      </c>
      <c r="G1274" s="47" t="str">
        <f>VLOOKUP(A1274,'Updated Medical examination'!A1273:J3608,8,0)</f>
        <v>Yes</v>
      </c>
      <c r="H1274" s="47">
        <f>VLOOKUP(A1274,'Updated Medical examination'!A1273:J3608,9,0)</f>
        <v>1</v>
      </c>
      <c r="I1274" s="47" t="str">
        <f>VLOOKUP(A1274,'Updated Medical examination'!A1273:J3608,10,0)</f>
        <v>No</v>
      </c>
      <c r="J1274" s="47" t="str">
        <f>VLOOKUP(A1274,'Updated Medical examination'!A1273:J3608,3,0)</f>
        <v>Over Weight</v>
      </c>
      <c r="K1274" s="47" t="str">
        <f>VLOOKUP(A1274,'Updated Medical examination'!A1273:J3608,5,0)</f>
        <v>Prediabetes</v>
      </c>
      <c r="L1274" s="54">
        <v>29053</v>
      </c>
      <c r="M1274" s="59">
        <v>8606.2199999999993</v>
      </c>
      <c r="N1274" s="55" t="s">
        <v>16</v>
      </c>
      <c r="O1274" s="55" t="s">
        <v>11</v>
      </c>
      <c r="P1274" s="55" t="s">
        <v>276</v>
      </c>
      <c r="Q1274" s="55">
        <v>43</v>
      </c>
    </row>
    <row r="1275" spans="1:17" ht="16.5" thickBot="1" x14ac:dyDescent="0.3">
      <c r="A1275" s="58" t="s">
        <v>1097</v>
      </c>
      <c r="B1275" s="47" t="s">
        <v>3412</v>
      </c>
      <c r="C1275" s="47">
        <f>VLOOKUP(A1275,'Updated Medical examination'!A1274:J3609,2,FALSE)</f>
        <v>20.350000000000001</v>
      </c>
      <c r="D1275" s="47">
        <f>VLOOKUP(A1275,'Updated Medical examination'!A1274:J3609,4,0)</f>
        <v>4.16</v>
      </c>
      <c r="E1275" s="47" t="str">
        <f>VLOOKUP(A1275,'Updated Medical examination'!A1274:J3609,6,0)</f>
        <v>No</v>
      </c>
      <c r="F1275" s="47" t="str">
        <f>VLOOKUP(A1275,'Updated Medical examination'!A1274:J3609,7,0)</f>
        <v>No</v>
      </c>
      <c r="G1275" s="47" t="str">
        <f>VLOOKUP(A1275,'Updated Medical examination'!A1274:J3609,8,0)</f>
        <v>No</v>
      </c>
      <c r="H1275" s="47">
        <f>VLOOKUP(A1275,'Updated Medical examination'!A1274:J3609,9,0)</f>
        <v>0</v>
      </c>
      <c r="I1275" s="47" t="str">
        <f>VLOOKUP(A1275,'Updated Medical examination'!A1274:J3609,10,0)</f>
        <v>No</v>
      </c>
      <c r="J1275" s="47" t="str">
        <f>VLOOKUP(A1275,'Updated Medical examination'!A1274:J3609,3,0)</f>
        <v>Healthy Weight</v>
      </c>
      <c r="K1275" s="47" t="str">
        <f>VLOOKUP(A1275,'Updated Medical examination'!A1274:J3609,5,0)</f>
        <v>Normal</v>
      </c>
      <c r="L1275" s="54">
        <v>28413</v>
      </c>
      <c r="M1275" s="59">
        <v>8605.36</v>
      </c>
      <c r="N1275" s="55" t="s">
        <v>11</v>
      </c>
      <c r="O1275" s="55" t="s">
        <v>11</v>
      </c>
      <c r="P1275" s="55" t="s">
        <v>13</v>
      </c>
      <c r="Q1275" s="55">
        <v>45</v>
      </c>
    </row>
    <row r="1276" spans="1:17" ht="16.5" thickBot="1" x14ac:dyDescent="0.3">
      <c r="A1276" s="58" t="s">
        <v>1096</v>
      </c>
      <c r="B1276" s="47" t="s">
        <v>2451</v>
      </c>
      <c r="C1276" s="47">
        <f>VLOOKUP(A1276,'Updated Medical examination'!A1275:J3610,2,FALSE)</f>
        <v>24.035</v>
      </c>
      <c r="D1276" s="47">
        <f>VLOOKUP(A1276,'Updated Medical examination'!A1275:J3610,4,0)</f>
        <v>6.11</v>
      </c>
      <c r="E1276" s="47" t="str">
        <f>VLOOKUP(A1276,'Updated Medical examination'!A1275:J3610,6,0)</f>
        <v>No</v>
      </c>
      <c r="F1276" s="47" t="str">
        <f>VLOOKUP(A1276,'Updated Medical examination'!A1275:J3610,7,0)</f>
        <v>No</v>
      </c>
      <c r="G1276" s="47" t="str">
        <f>VLOOKUP(A1276,'Updated Medical examination'!A1275:J3610,8,0)</f>
        <v>No</v>
      </c>
      <c r="H1276" s="47">
        <f>VLOOKUP(A1276,'Updated Medical examination'!A1275:J3610,9,0)</f>
        <v>0</v>
      </c>
      <c r="I1276" s="47" t="str">
        <f>VLOOKUP(A1276,'Updated Medical examination'!A1275:J3610,10,0)</f>
        <v>No</v>
      </c>
      <c r="J1276" s="47" t="str">
        <f>VLOOKUP(A1276,'Updated Medical examination'!A1275:J3610,3,0)</f>
        <v>Healthy Weight</v>
      </c>
      <c r="K1276" s="47" t="str">
        <f>VLOOKUP(A1276,'Updated Medical examination'!A1275:J3610,5,0)</f>
        <v>Prediabetes</v>
      </c>
      <c r="L1276" s="54">
        <v>28441</v>
      </c>
      <c r="M1276" s="59">
        <v>8604.48</v>
      </c>
      <c r="N1276" s="55" t="s">
        <v>12</v>
      </c>
      <c r="O1276" s="55" t="s">
        <v>11</v>
      </c>
      <c r="P1276" s="55" t="s">
        <v>168</v>
      </c>
      <c r="Q1276" s="55">
        <v>45</v>
      </c>
    </row>
    <row r="1277" spans="1:17" ht="16.5" thickBot="1" x14ac:dyDescent="0.3">
      <c r="A1277" s="58" t="s">
        <v>1095</v>
      </c>
      <c r="B1277" s="47" t="s">
        <v>4530</v>
      </c>
      <c r="C1277" s="47">
        <f>VLOOKUP(A1277,'Updated Medical examination'!A1276:J3611,2,FALSE)</f>
        <v>23.56</v>
      </c>
      <c r="D1277" s="47">
        <f>VLOOKUP(A1277,'Updated Medical examination'!A1276:J3611,4,0)</f>
        <v>5.97</v>
      </c>
      <c r="E1277" s="47" t="str">
        <f>VLOOKUP(A1277,'Updated Medical examination'!A1276:J3611,6,0)</f>
        <v>No</v>
      </c>
      <c r="F1277" s="47" t="str">
        <f>VLOOKUP(A1277,'Updated Medical examination'!A1276:J3611,7,0)</f>
        <v>No</v>
      </c>
      <c r="G1277" s="47" t="str">
        <f>VLOOKUP(A1277,'Updated Medical examination'!A1276:J3611,8,0)</f>
        <v>No</v>
      </c>
      <c r="H1277" s="47">
        <f>VLOOKUP(A1277,'Updated Medical examination'!A1276:J3611,9,0)</f>
        <v>0</v>
      </c>
      <c r="I1277" s="47" t="str">
        <f>VLOOKUP(A1277,'Updated Medical examination'!A1276:J3611,10,0)</f>
        <v>No</v>
      </c>
      <c r="J1277" s="47" t="str">
        <f>VLOOKUP(A1277,'Updated Medical examination'!A1276:J3611,3,0)</f>
        <v>Healthy Weight</v>
      </c>
      <c r="K1277" s="47" t="str">
        <f>VLOOKUP(A1277,'Updated Medical examination'!A1276:J3611,5,0)</f>
        <v>Prediabetes</v>
      </c>
      <c r="L1277" s="54">
        <v>28392</v>
      </c>
      <c r="M1277" s="59">
        <v>8603.82</v>
      </c>
      <c r="N1277" s="55" t="s">
        <v>11</v>
      </c>
      <c r="O1277" s="55" t="s">
        <v>16</v>
      </c>
      <c r="P1277" s="55" t="s">
        <v>166</v>
      </c>
      <c r="Q1277" s="55">
        <v>45</v>
      </c>
    </row>
    <row r="1278" spans="1:17" ht="16.5" thickBot="1" x14ac:dyDescent="0.3">
      <c r="A1278" s="58" t="s">
        <v>1094</v>
      </c>
      <c r="B1278" s="47" t="s">
        <v>4532</v>
      </c>
      <c r="C1278" s="47">
        <f>VLOOKUP(A1278,'Updated Medical examination'!A1277:J3612,2,FALSE)</f>
        <v>27.17</v>
      </c>
      <c r="D1278" s="47">
        <f>VLOOKUP(A1278,'Updated Medical examination'!A1277:J3612,4,0)</f>
        <v>10.81</v>
      </c>
      <c r="E1278" s="47" t="str">
        <f>VLOOKUP(A1278,'Updated Medical examination'!A1277:J3612,6,0)</f>
        <v>No</v>
      </c>
      <c r="F1278" s="47" t="str">
        <f>VLOOKUP(A1278,'Updated Medical examination'!A1277:J3612,7,0)</f>
        <v>No</v>
      </c>
      <c r="G1278" s="47" t="str">
        <f>VLOOKUP(A1278,'Updated Medical examination'!A1277:J3612,8,0)</f>
        <v>No</v>
      </c>
      <c r="H1278" s="47">
        <f>VLOOKUP(A1278,'Updated Medical examination'!A1277:J3612,9,0)</f>
        <v>2</v>
      </c>
      <c r="I1278" s="47" t="str">
        <f>VLOOKUP(A1278,'Updated Medical examination'!A1277:J3612,10,0)</f>
        <v>No</v>
      </c>
      <c r="J1278" s="47" t="str">
        <f>VLOOKUP(A1278,'Updated Medical examination'!A1277:J3612,3,0)</f>
        <v>Over Weight</v>
      </c>
      <c r="K1278" s="47" t="str">
        <f>VLOOKUP(A1278,'Updated Medical examination'!A1277:J3612,5,0)</f>
        <v>Above Diabetes</v>
      </c>
      <c r="L1278" s="54">
        <v>26856</v>
      </c>
      <c r="M1278" s="59">
        <v>8601.33</v>
      </c>
      <c r="N1278" s="55" t="s">
        <v>11</v>
      </c>
      <c r="O1278" s="55" t="s">
        <v>16</v>
      </c>
      <c r="P1278" s="55" t="s">
        <v>13</v>
      </c>
      <c r="Q1278" s="55">
        <v>49</v>
      </c>
    </row>
    <row r="1279" spans="1:17" ht="16.5" thickBot="1" x14ac:dyDescent="0.3">
      <c r="A1279" s="58" t="s">
        <v>1093</v>
      </c>
      <c r="B1279" s="47" t="s">
        <v>4534</v>
      </c>
      <c r="C1279" s="47">
        <f>VLOOKUP(A1279,'Updated Medical examination'!A1278:J3613,2,FALSE)</f>
        <v>34.32</v>
      </c>
      <c r="D1279" s="47">
        <f>VLOOKUP(A1279,'Updated Medical examination'!A1278:J3613,4,0)</f>
        <v>5.7</v>
      </c>
      <c r="E1279" s="47" t="str">
        <f>VLOOKUP(A1279,'Updated Medical examination'!A1278:J3613,6,0)</f>
        <v>Yes</v>
      </c>
      <c r="F1279" s="47" t="str">
        <f>VLOOKUP(A1279,'Updated Medical examination'!A1278:J3613,7,0)</f>
        <v>No</v>
      </c>
      <c r="G1279" s="47" t="str">
        <f>VLOOKUP(A1279,'Updated Medical examination'!A1278:J3613,8,0)</f>
        <v>Yes</v>
      </c>
      <c r="H1279" s="47">
        <f>VLOOKUP(A1279,'Updated Medical examination'!A1278:J3613,9,0)</f>
        <v>1</v>
      </c>
      <c r="I1279" s="47" t="str">
        <f>VLOOKUP(A1279,'Updated Medical examination'!A1278:J3613,10,0)</f>
        <v>No</v>
      </c>
      <c r="J1279" s="47" t="str">
        <f>VLOOKUP(A1279,'Updated Medical examination'!A1278:J3613,3,0)</f>
        <v>Obesity</v>
      </c>
      <c r="K1279" s="47" t="str">
        <f>VLOOKUP(A1279,'Updated Medical examination'!A1278:J3613,5,0)</f>
        <v>Prediabetes</v>
      </c>
      <c r="L1279" s="54">
        <v>30522</v>
      </c>
      <c r="M1279" s="59">
        <v>8596.83</v>
      </c>
      <c r="N1279" s="55" t="s">
        <v>11</v>
      </c>
      <c r="O1279" s="55" t="s">
        <v>12</v>
      </c>
      <c r="P1279" s="55" t="s">
        <v>13</v>
      </c>
      <c r="Q1279" s="55">
        <v>39</v>
      </c>
    </row>
    <row r="1280" spans="1:17" ht="16.5" thickBot="1" x14ac:dyDescent="0.3">
      <c r="A1280" s="58" t="s">
        <v>1092</v>
      </c>
      <c r="B1280" s="47" t="s">
        <v>4242</v>
      </c>
      <c r="C1280" s="47">
        <f>VLOOKUP(A1280,'Updated Medical examination'!A1279:J3614,2,FALSE)</f>
        <v>23.87</v>
      </c>
      <c r="D1280" s="47">
        <f>VLOOKUP(A1280,'Updated Medical examination'!A1279:J3614,4,0)</f>
        <v>4.7699999999999996</v>
      </c>
      <c r="E1280" s="47" t="str">
        <f>VLOOKUP(A1280,'Updated Medical examination'!A1279:J3614,6,0)</f>
        <v>Yes</v>
      </c>
      <c r="F1280" s="47" t="str">
        <f>VLOOKUP(A1280,'Updated Medical examination'!A1279:J3614,7,0)</f>
        <v>No</v>
      </c>
      <c r="G1280" s="47" t="str">
        <f>VLOOKUP(A1280,'Updated Medical examination'!A1279:J3614,8,0)</f>
        <v>Yes</v>
      </c>
      <c r="H1280" s="47">
        <f>VLOOKUP(A1280,'Updated Medical examination'!A1279:J3614,9,0)</f>
        <v>1</v>
      </c>
      <c r="I1280" s="47" t="str">
        <f>VLOOKUP(A1280,'Updated Medical examination'!A1279:J3614,10,0)</f>
        <v>No</v>
      </c>
      <c r="J1280" s="47" t="str">
        <f>VLOOKUP(A1280,'Updated Medical examination'!A1279:J3614,3,0)</f>
        <v>Healthy Weight</v>
      </c>
      <c r="K1280" s="47" t="str">
        <f>VLOOKUP(A1280,'Updated Medical examination'!A1279:J3614,5,0)</f>
        <v>Normal</v>
      </c>
      <c r="L1280" s="54">
        <v>30680</v>
      </c>
      <c r="M1280" s="59">
        <v>8582.2999999999993</v>
      </c>
      <c r="N1280" s="55" t="s">
        <v>11</v>
      </c>
      <c r="O1280" s="55" t="s">
        <v>16</v>
      </c>
      <c r="P1280" s="55" t="s">
        <v>13</v>
      </c>
      <c r="Q1280" s="55">
        <v>39</v>
      </c>
    </row>
    <row r="1281" spans="1:17" ht="16.5" thickBot="1" x14ac:dyDescent="0.3">
      <c r="A1281" s="58" t="s">
        <v>1091</v>
      </c>
      <c r="B1281" s="47" t="s">
        <v>4537</v>
      </c>
      <c r="C1281" s="47">
        <f>VLOOKUP(A1281,'Updated Medical examination'!A1280:J3615,2,FALSE)</f>
        <v>30.15</v>
      </c>
      <c r="D1281" s="47">
        <f>VLOOKUP(A1281,'Updated Medical examination'!A1280:J3615,4,0)</f>
        <v>4.25</v>
      </c>
      <c r="E1281" s="47" t="str">
        <f>VLOOKUP(A1281,'Updated Medical examination'!A1280:J3615,6,0)</f>
        <v>No</v>
      </c>
      <c r="F1281" s="47" t="str">
        <f>VLOOKUP(A1281,'Updated Medical examination'!A1280:J3615,7,0)</f>
        <v>No</v>
      </c>
      <c r="G1281" s="47" t="str">
        <f>VLOOKUP(A1281,'Updated Medical examination'!A1280:J3615,8,0)</f>
        <v>No</v>
      </c>
      <c r="H1281" s="47">
        <f>VLOOKUP(A1281,'Updated Medical examination'!A1280:J3615,9,0)</f>
        <v>1</v>
      </c>
      <c r="I1281" s="47" t="str">
        <f>VLOOKUP(A1281,'Updated Medical examination'!A1280:J3615,10,0)</f>
        <v>No</v>
      </c>
      <c r="J1281" s="47" t="str">
        <f>VLOOKUP(A1281,'Updated Medical examination'!A1280:J3615,3,0)</f>
        <v>Obesity</v>
      </c>
      <c r="K1281" s="47" t="str">
        <f>VLOOKUP(A1281,'Updated Medical examination'!A1280:J3615,5,0)</f>
        <v>Normal</v>
      </c>
      <c r="L1281" s="54">
        <v>32092</v>
      </c>
      <c r="M1281" s="59">
        <v>8573.2999999999993</v>
      </c>
      <c r="N1281" s="55" t="s">
        <v>11</v>
      </c>
      <c r="O1281" s="55" t="s">
        <v>11</v>
      </c>
      <c r="P1281" s="55" t="s">
        <v>300</v>
      </c>
      <c r="Q1281" s="55">
        <v>35</v>
      </c>
    </row>
    <row r="1282" spans="1:17" ht="16.5" thickBot="1" x14ac:dyDescent="0.3">
      <c r="A1282" s="58" t="s">
        <v>1090</v>
      </c>
      <c r="B1282" s="47" t="s">
        <v>2694</v>
      </c>
      <c r="C1282" s="47">
        <f>VLOOKUP(A1282,'Updated Medical examination'!A1281:J3616,2,FALSE)</f>
        <v>26.36</v>
      </c>
      <c r="D1282" s="47">
        <f>VLOOKUP(A1282,'Updated Medical examination'!A1281:J3616,4,0)</f>
        <v>5.52</v>
      </c>
      <c r="E1282" s="47" t="str">
        <f>VLOOKUP(A1282,'Updated Medical examination'!A1281:J3616,6,0)</f>
        <v>No</v>
      </c>
      <c r="F1282" s="47" t="str">
        <f>VLOOKUP(A1282,'Updated Medical examination'!A1281:J3616,7,0)</f>
        <v>No</v>
      </c>
      <c r="G1282" s="47" t="str">
        <f>VLOOKUP(A1282,'Updated Medical examination'!A1281:J3616,8,0)</f>
        <v>No</v>
      </c>
      <c r="H1282" s="47">
        <f>VLOOKUP(A1282,'Updated Medical examination'!A1281:J3616,9,0)</f>
        <v>0</v>
      </c>
      <c r="I1282" s="47" t="str">
        <f>VLOOKUP(A1282,'Updated Medical examination'!A1281:J3616,10,0)</f>
        <v>No</v>
      </c>
      <c r="J1282" s="47" t="str">
        <f>VLOOKUP(A1282,'Updated Medical examination'!A1281:J3616,3,0)</f>
        <v>Over Weight</v>
      </c>
      <c r="K1282" s="47" t="str">
        <f>VLOOKUP(A1282,'Updated Medical examination'!A1281:J3616,5,0)</f>
        <v>Normal</v>
      </c>
      <c r="L1282" s="54">
        <v>30291</v>
      </c>
      <c r="M1282" s="59">
        <v>8572.0400000000009</v>
      </c>
      <c r="N1282" s="55" t="s">
        <v>11</v>
      </c>
      <c r="O1282" s="55" t="s">
        <v>11</v>
      </c>
      <c r="P1282" s="55" t="s">
        <v>300</v>
      </c>
      <c r="Q1282" s="55">
        <v>40</v>
      </c>
    </row>
    <row r="1283" spans="1:17" ht="16.5" thickBot="1" x14ac:dyDescent="0.3">
      <c r="A1283" s="58" t="s">
        <v>1089</v>
      </c>
      <c r="B1283" s="47" t="s">
        <v>4215</v>
      </c>
      <c r="C1283" s="47">
        <f>VLOOKUP(A1283,'Updated Medical examination'!A1282:J3617,2,FALSE)</f>
        <v>45.32</v>
      </c>
      <c r="D1283" s="47">
        <f>VLOOKUP(A1283,'Updated Medical examination'!A1282:J3617,4,0)</f>
        <v>6.53</v>
      </c>
      <c r="E1283" s="47" t="str">
        <f>VLOOKUP(A1283,'Updated Medical examination'!A1282:J3617,6,0)</f>
        <v>Yes</v>
      </c>
      <c r="F1283" s="47" t="str">
        <f>VLOOKUP(A1283,'Updated Medical examination'!A1282:J3617,7,0)</f>
        <v>No</v>
      </c>
      <c r="G1283" s="47" t="str">
        <f>VLOOKUP(A1283,'Updated Medical examination'!A1282:J3617,8,0)</f>
        <v>No</v>
      </c>
      <c r="H1283" s="47">
        <f>VLOOKUP(A1283,'Updated Medical examination'!A1282:J3617,9,0)</f>
        <v>1</v>
      </c>
      <c r="I1283" s="47" t="str">
        <f>VLOOKUP(A1283,'Updated Medical examination'!A1282:J3617,10,0)</f>
        <v>No</v>
      </c>
      <c r="J1283" s="47" t="str">
        <f>VLOOKUP(A1283,'Updated Medical examination'!A1282:J3617,3,0)</f>
        <v>Obesity</v>
      </c>
      <c r="K1283" s="47" t="str">
        <f>VLOOKUP(A1283,'Updated Medical examination'!A1282:J3617,5,0)</f>
        <v>Above Diabetes</v>
      </c>
      <c r="L1283" s="54">
        <v>27663</v>
      </c>
      <c r="M1283" s="59">
        <v>8569.86</v>
      </c>
      <c r="N1283" s="55" t="s">
        <v>11</v>
      </c>
      <c r="O1283" s="55" t="s">
        <v>12</v>
      </c>
      <c r="P1283" s="55" t="s">
        <v>13</v>
      </c>
      <c r="Q1283" s="55">
        <v>47</v>
      </c>
    </row>
    <row r="1284" spans="1:17" ht="16.5" thickBot="1" x14ac:dyDescent="0.3">
      <c r="A1284" s="58" t="s">
        <v>1088</v>
      </c>
      <c r="B1284" s="47" t="s">
        <v>2823</v>
      </c>
      <c r="C1284" s="47">
        <f>VLOOKUP(A1284,'Updated Medical examination'!A1283:J3618,2,FALSE)</f>
        <v>31.93</v>
      </c>
      <c r="D1284" s="47">
        <f>VLOOKUP(A1284,'Updated Medical examination'!A1283:J3618,4,0)</f>
        <v>4.82</v>
      </c>
      <c r="E1284" s="47" t="str">
        <f>VLOOKUP(A1284,'Updated Medical examination'!A1283:J3618,6,0)</f>
        <v>Yes</v>
      </c>
      <c r="F1284" s="47" t="str">
        <f>VLOOKUP(A1284,'Updated Medical examination'!A1283:J3618,7,0)</f>
        <v>No</v>
      </c>
      <c r="G1284" s="47" t="str">
        <f>VLOOKUP(A1284,'Updated Medical examination'!A1283:J3618,8,0)</f>
        <v>No</v>
      </c>
      <c r="H1284" s="47">
        <f>VLOOKUP(A1284,'Updated Medical examination'!A1283:J3618,9,0)</f>
        <v>1</v>
      </c>
      <c r="I1284" s="47" t="str">
        <f>VLOOKUP(A1284,'Updated Medical examination'!A1283:J3618,10,0)</f>
        <v>No</v>
      </c>
      <c r="J1284" s="47" t="str">
        <f>VLOOKUP(A1284,'Updated Medical examination'!A1283:J3618,3,0)</f>
        <v>Obesity</v>
      </c>
      <c r="K1284" s="47" t="str">
        <f>VLOOKUP(A1284,'Updated Medical examination'!A1283:J3618,5,0)</f>
        <v>Normal</v>
      </c>
      <c r="L1284" s="54">
        <v>32407</v>
      </c>
      <c r="M1284" s="59">
        <v>8567.25</v>
      </c>
      <c r="N1284" s="55" t="s">
        <v>11</v>
      </c>
      <c r="O1284" s="55" t="s">
        <v>16</v>
      </c>
      <c r="P1284" s="55" t="s">
        <v>23</v>
      </c>
      <c r="Q1284" s="55">
        <v>34</v>
      </c>
    </row>
    <row r="1285" spans="1:17" ht="16.5" thickBot="1" x14ac:dyDescent="0.3">
      <c r="A1285" s="58" t="s">
        <v>1087</v>
      </c>
      <c r="B1285" s="47" t="s">
        <v>4541</v>
      </c>
      <c r="C1285" s="47">
        <f>VLOOKUP(A1285,'Updated Medical examination'!A1284:J3619,2,FALSE)</f>
        <v>36</v>
      </c>
      <c r="D1285" s="47">
        <f>VLOOKUP(A1285,'Updated Medical examination'!A1284:J3619,4,0)</f>
        <v>11.94</v>
      </c>
      <c r="E1285" s="47" t="str">
        <f>VLOOKUP(A1285,'Updated Medical examination'!A1284:J3619,6,0)</f>
        <v>Yes</v>
      </c>
      <c r="F1285" s="47" t="str">
        <f>VLOOKUP(A1285,'Updated Medical examination'!A1284:J3619,7,0)</f>
        <v>No</v>
      </c>
      <c r="G1285" s="47" t="str">
        <f>VLOOKUP(A1285,'Updated Medical examination'!A1284:J3619,8,0)</f>
        <v>No</v>
      </c>
      <c r="H1285" s="47">
        <f>VLOOKUP(A1285,'Updated Medical examination'!A1284:J3619,9,0)</f>
        <v>1</v>
      </c>
      <c r="I1285" s="47" t="str">
        <f>VLOOKUP(A1285,'Updated Medical examination'!A1284:J3619,10,0)</f>
        <v>No</v>
      </c>
      <c r="J1285" s="47" t="str">
        <f>VLOOKUP(A1285,'Updated Medical examination'!A1284:J3619,3,0)</f>
        <v>Obesity</v>
      </c>
      <c r="K1285" s="47" t="str">
        <f>VLOOKUP(A1285,'Updated Medical examination'!A1284:J3619,5,0)</f>
        <v>Above Diabetes</v>
      </c>
      <c r="L1285" s="54">
        <v>27627</v>
      </c>
      <c r="M1285" s="59">
        <v>8556.91</v>
      </c>
      <c r="N1285" s="55" t="s">
        <v>11</v>
      </c>
      <c r="O1285" s="55" t="s">
        <v>16</v>
      </c>
      <c r="P1285" s="55" t="s">
        <v>42</v>
      </c>
      <c r="Q1285" s="55">
        <v>47</v>
      </c>
    </row>
    <row r="1286" spans="1:17" ht="16.5" thickBot="1" x14ac:dyDescent="0.3">
      <c r="A1286" s="58" t="s">
        <v>1086</v>
      </c>
      <c r="B1286" s="47" t="s">
        <v>4543</v>
      </c>
      <c r="C1286" s="47">
        <f>VLOOKUP(A1286,'Updated Medical examination'!A1285:J3620,2,FALSE)</f>
        <v>32</v>
      </c>
      <c r="D1286" s="47">
        <f>VLOOKUP(A1286,'Updated Medical examination'!A1285:J3620,4,0)</f>
        <v>7.85</v>
      </c>
      <c r="E1286" s="47" t="str">
        <f>VLOOKUP(A1286,'Updated Medical examination'!A1285:J3620,6,0)</f>
        <v>Yes</v>
      </c>
      <c r="F1286" s="47" t="str">
        <f>VLOOKUP(A1286,'Updated Medical examination'!A1285:J3620,7,0)</f>
        <v>No</v>
      </c>
      <c r="G1286" s="47" t="str">
        <f>VLOOKUP(A1286,'Updated Medical examination'!A1285:J3620,8,0)</f>
        <v>No</v>
      </c>
      <c r="H1286" s="47">
        <f>VLOOKUP(A1286,'Updated Medical examination'!A1285:J3620,9,0)</f>
        <v>1</v>
      </c>
      <c r="I1286" s="47" t="str">
        <f>VLOOKUP(A1286,'Updated Medical examination'!A1285:J3620,10,0)</f>
        <v>No</v>
      </c>
      <c r="J1286" s="47" t="str">
        <f>VLOOKUP(A1286,'Updated Medical examination'!A1285:J3620,3,0)</f>
        <v>Obesity</v>
      </c>
      <c r="K1286" s="47" t="str">
        <f>VLOOKUP(A1286,'Updated Medical examination'!A1285:J3620,5,0)</f>
        <v>Above Diabetes</v>
      </c>
      <c r="L1286" s="54">
        <v>27612</v>
      </c>
      <c r="M1286" s="59">
        <v>8551.35</v>
      </c>
      <c r="N1286" s="55" t="s">
        <v>11</v>
      </c>
      <c r="O1286" s="55" t="s">
        <v>11</v>
      </c>
      <c r="P1286" s="55" t="s">
        <v>42</v>
      </c>
      <c r="Q1286" s="55">
        <v>47</v>
      </c>
    </row>
    <row r="1287" spans="1:17" ht="16.5" thickBot="1" x14ac:dyDescent="0.3">
      <c r="A1287" s="58" t="s">
        <v>1085</v>
      </c>
      <c r="B1287" s="47" t="s">
        <v>4545</v>
      </c>
      <c r="C1287" s="47">
        <f>VLOOKUP(A1287,'Updated Medical examination'!A1286:J3621,2,FALSE)</f>
        <v>29.37</v>
      </c>
      <c r="D1287" s="47">
        <f>VLOOKUP(A1287,'Updated Medical examination'!A1286:J3621,4,0)</f>
        <v>8.01</v>
      </c>
      <c r="E1287" s="47" t="str">
        <f>VLOOKUP(A1287,'Updated Medical examination'!A1286:J3621,6,0)</f>
        <v>Yes</v>
      </c>
      <c r="F1287" s="47" t="str">
        <f>VLOOKUP(A1287,'Updated Medical examination'!A1286:J3621,7,0)</f>
        <v>No</v>
      </c>
      <c r="G1287" s="47" t="str">
        <f>VLOOKUP(A1287,'Updated Medical examination'!A1286:J3621,8,0)</f>
        <v>No</v>
      </c>
      <c r="H1287" s="47">
        <f>VLOOKUP(A1287,'Updated Medical examination'!A1286:J3621,9,0)</f>
        <v>1</v>
      </c>
      <c r="I1287" s="47" t="str">
        <f>VLOOKUP(A1287,'Updated Medical examination'!A1286:J3621,10,0)</f>
        <v>No</v>
      </c>
      <c r="J1287" s="47" t="str">
        <f>VLOOKUP(A1287,'Updated Medical examination'!A1286:J3621,3,0)</f>
        <v>Over Weight</v>
      </c>
      <c r="K1287" s="47" t="str">
        <f>VLOOKUP(A1287,'Updated Medical examination'!A1286:J3621,5,0)</f>
        <v>Above Diabetes</v>
      </c>
      <c r="L1287" s="54">
        <v>30662</v>
      </c>
      <c r="M1287" s="59">
        <v>8547.69</v>
      </c>
      <c r="N1287" s="55" t="s">
        <v>11</v>
      </c>
      <c r="O1287" s="55" t="s">
        <v>16</v>
      </c>
      <c r="P1287" s="55" t="s">
        <v>13</v>
      </c>
      <c r="Q1287" s="55">
        <v>39</v>
      </c>
    </row>
    <row r="1288" spans="1:17" ht="16.5" thickBot="1" x14ac:dyDescent="0.3">
      <c r="A1288" s="58" t="s">
        <v>1084</v>
      </c>
      <c r="B1288" s="47" t="s">
        <v>4546</v>
      </c>
      <c r="C1288" s="47">
        <f>VLOOKUP(A1288,'Updated Medical examination'!A1287:J3622,2,FALSE)</f>
        <v>23.6</v>
      </c>
      <c r="D1288" s="47">
        <f>VLOOKUP(A1288,'Updated Medical examination'!A1287:J3622,4,0)</f>
        <v>7.4</v>
      </c>
      <c r="E1288" s="47" t="str">
        <f>VLOOKUP(A1288,'Updated Medical examination'!A1287:J3622,6,0)</f>
        <v>Yes</v>
      </c>
      <c r="F1288" s="47" t="str">
        <f>VLOOKUP(A1288,'Updated Medical examination'!A1287:J3622,7,0)</f>
        <v>No</v>
      </c>
      <c r="G1288" s="47" t="str">
        <f>VLOOKUP(A1288,'Updated Medical examination'!A1287:J3622,8,0)</f>
        <v>No</v>
      </c>
      <c r="H1288" s="47">
        <f>VLOOKUP(A1288,'Updated Medical examination'!A1287:J3622,9,0)</f>
        <v>1</v>
      </c>
      <c r="I1288" s="47" t="str">
        <f>VLOOKUP(A1288,'Updated Medical examination'!A1287:J3622,10,0)</f>
        <v>No</v>
      </c>
      <c r="J1288" s="47" t="str">
        <f>VLOOKUP(A1288,'Updated Medical examination'!A1287:J3622,3,0)</f>
        <v>Healthy Weight</v>
      </c>
      <c r="K1288" s="47" t="str">
        <f>VLOOKUP(A1288,'Updated Medical examination'!A1287:J3622,5,0)</f>
        <v>Above Diabetes</v>
      </c>
      <c r="L1288" s="54">
        <v>27704</v>
      </c>
      <c r="M1288" s="59">
        <v>8539.67</v>
      </c>
      <c r="N1288" s="55" t="s">
        <v>11</v>
      </c>
      <c r="O1288" s="55" t="s">
        <v>12</v>
      </c>
      <c r="P1288" s="55" t="s">
        <v>42</v>
      </c>
      <c r="Q1288" s="55">
        <v>47</v>
      </c>
    </row>
    <row r="1289" spans="1:17" ht="16.5" thickBot="1" x14ac:dyDescent="0.3">
      <c r="A1289" s="58" t="s">
        <v>1083</v>
      </c>
      <c r="B1289" s="47" t="s">
        <v>2763</v>
      </c>
      <c r="C1289" s="47">
        <f>VLOOKUP(A1289,'Updated Medical examination'!A1288:J3623,2,FALSE)</f>
        <v>33.155000000000001</v>
      </c>
      <c r="D1289" s="47">
        <f>VLOOKUP(A1289,'Updated Medical examination'!A1288:J3623,4,0)</f>
        <v>8.3800000000000008</v>
      </c>
      <c r="E1289" s="47" t="str">
        <f>VLOOKUP(A1289,'Updated Medical examination'!A1288:J3623,6,0)</f>
        <v>Yes</v>
      </c>
      <c r="F1289" s="47" t="str">
        <f>VLOOKUP(A1289,'Updated Medical examination'!A1288:J3623,7,0)</f>
        <v>No</v>
      </c>
      <c r="G1289" s="47" t="str">
        <f>VLOOKUP(A1289,'Updated Medical examination'!A1288:J3623,8,0)</f>
        <v>No</v>
      </c>
      <c r="H1289" s="47">
        <f>VLOOKUP(A1289,'Updated Medical examination'!A1288:J3623,9,0)</f>
        <v>0</v>
      </c>
      <c r="I1289" s="47" t="str">
        <f>VLOOKUP(A1289,'Updated Medical examination'!A1288:J3623,10,0)</f>
        <v>No</v>
      </c>
      <c r="J1289" s="47" t="str">
        <f>VLOOKUP(A1289,'Updated Medical examination'!A1288:J3623,3,0)</f>
        <v>Obesity</v>
      </c>
      <c r="K1289" s="47" t="str">
        <f>VLOOKUP(A1289,'Updated Medical examination'!A1288:J3623,5,0)</f>
        <v>Above Diabetes</v>
      </c>
      <c r="L1289" s="54">
        <v>29947</v>
      </c>
      <c r="M1289" s="59">
        <v>8538.2900000000009</v>
      </c>
      <c r="N1289" s="55" t="s">
        <v>11</v>
      </c>
      <c r="O1289" s="55" t="s">
        <v>12</v>
      </c>
      <c r="P1289" s="55" t="s">
        <v>247</v>
      </c>
      <c r="Q1289" s="55">
        <v>41</v>
      </c>
    </row>
    <row r="1290" spans="1:17" ht="16.5" thickBot="1" x14ac:dyDescent="0.3">
      <c r="A1290" s="58" t="s">
        <v>1082</v>
      </c>
      <c r="B1290" s="47" t="s">
        <v>4549</v>
      </c>
      <c r="C1290" s="47">
        <f>VLOOKUP(A1290,'Updated Medical examination'!A1289:J3624,2,FALSE)</f>
        <v>24.32</v>
      </c>
      <c r="D1290" s="47">
        <f>VLOOKUP(A1290,'Updated Medical examination'!A1289:J3624,4,0)</f>
        <v>11.56</v>
      </c>
      <c r="E1290" s="47" t="str">
        <f>VLOOKUP(A1290,'Updated Medical examination'!A1289:J3624,6,0)</f>
        <v>Yes</v>
      </c>
      <c r="F1290" s="47" t="str">
        <f>VLOOKUP(A1290,'Updated Medical examination'!A1289:J3624,7,0)</f>
        <v>No</v>
      </c>
      <c r="G1290" s="47" t="str">
        <f>VLOOKUP(A1290,'Updated Medical examination'!A1289:J3624,8,0)</f>
        <v>No</v>
      </c>
      <c r="H1290" s="47">
        <f>VLOOKUP(A1290,'Updated Medical examination'!A1289:J3624,9,0)</f>
        <v>1</v>
      </c>
      <c r="I1290" s="47" t="str">
        <f>VLOOKUP(A1290,'Updated Medical examination'!A1289:J3624,10,0)</f>
        <v>No</v>
      </c>
      <c r="J1290" s="47" t="str">
        <f>VLOOKUP(A1290,'Updated Medical examination'!A1289:J3624,3,0)</f>
        <v>Healthy Weight</v>
      </c>
      <c r="K1290" s="47" t="str">
        <f>VLOOKUP(A1290,'Updated Medical examination'!A1289:J3624,5,0)</f>
        <v>Above Diabetes</v>
      </c>
      <c r="L1290" s="54">
        <v>30521</v>
      </c>
      <c r="M1290" s="59">
        <v>8534.67</v>
      </c>
      <c r="N1290" s="55" t="s">
        <v>11</v>
      </c>
      <c r="O1290" s="55" t="s">
        <v>12</v>
      </c>
      <c r="P1290" s="55" t="s">
        <v>247</v>
      </c>
      <c r="Q1290" s="55">
        <v>39</v>
      </c>
    </row>
    <row r="1291" spans="1:17" ht="16.5" thickBot="1" x14ac:dyDescent="0.3">
      <c r="A1291" s="58" t="s">
        <v>1081</v>
      </c>
      <c r="B1291" s="47" t="s">
        <v>4551</v>
      </c>
      <c r="C1291" s="47">
        <f>VLOOKUP(A1291,'Updated Medical examination'!A1290:J3625,2,FALSE)</f>
        <v>36.299999999999997</v>
      </c>
      <c r="D1291" s="47">
        <f>VLOOKUP(A1291,'Updated Medical examination'!A1290:J3625,4,0)</f>
        <v>4.6100000000000003</v>
      </c>
      <c r="E1291" s="47" t="str">
        <f>VLOOKUP(A1291,'Updated Medical examination'!A1290:J3625,6,0)</f>
        <v>No</v>
      </c>
      <c r="F1291" s="47" t="str">
        <f>VLOOKUP(A1291,'Updated Medical examination'!A1290:J3625,7,0)</f>
        <v>No</v>
      </c>
      <c r="G1291" s="47" t="str">
        <f>VLOOKUP(A1291,'Updated Medical examination'!A1290:J3625,8,0)</f>
        <v>No</v>
      </c>
      <c r="H1291" s="47">
        <f>VLOOKUP(A1291,'Updated Medical examination'!A1290:J3625,9,0)</f>
        <v>0</v>
      </c>
      <c r="I1291" s="47" t="str">
        <f>VLOOKUP(A1291,'Updated Medical examination'!A1290:J3625,10,0)</f>
        <v>No</v>
      </c>
      <c r="J1291" s="47" t="str">
        <f>VLOOKUP(A1291,'Updated Medical examination'!A1290:J3625,3,0)</f>
        <v>Obesity</v>
      </c>
      <c r="K1291" s="47" t="str">
        <f>VLOOKUP(A1291,'Updated Medical examination'!A1290:J3625,5,0)</f>
        <v>Normal</v>
      </c>
      <c r="L1291" s="54">
        <v>28332</v>
      </c>
      <c r="M1291" s="59">
        <v>8527.5300000000007</v>
      </c>
      <c r="N1291" s="55" t="s">
        <v>11</v>
      </c>
      <c r="O1291" s="55" t="s">
        <v>11</v>
      </c>
      <c r="P1291" s="55" t="s">
        <v>13</v>
      </c>
      <c r="Q1291" s="55">
        <v>45</v>
      </c>
    </row>
    <row r="1292" spans="1:17" ht="16.5" thickBot="1" x14ac:dyDescent="0.3">
      <c r="A1292" s="58" t="s">
        <v>1080</v>
      </c>
      <c r="B1292" s="47" t="s">
        <v>2511</v>
      </c>
      <c r="C1292" s="47">
        <f>VLOOKUP(A1292,'Updated Medical examination'!A1291:J3626,2,FALSE)</f>
        <v>34.4</v>
      </c>
      <c r="D1292" s="47">
        <f>VLOOKUP(A1292,'Updated Medical examination'!A1291:J3626,4,0)</f>
        <v>4.95</v>
      </c>
      <c r="E1292" s="47" t="str">
        <f>VLOOKUP(A1292,'Updated Medical examination'!A1291:J3626,6,0)</f>
        <v>No</v>
      </c>
      <c r="F1292" s="47" t="str">
        <f>VLOOKUP(A1292,'Updated Medical examination'!A1291:J3626,7,0)</f>
        <v>No</v>
      </c>
      <c r="G1292" s="47" t="str">
        <f>VLOOKUP(A1292,'Updated Medical examination'!A1291:J3626,8,0)</f>
        <v>Yes</v>
      </c>
      <c r="H1292" s="47">
        <f>VLOOKUP(A1292,'Updated Medical examination'!A1291:J3626,9,0)</f>
        <v>1</v>
      </c>
      <c r="I1292" s="47" t="str">
        <f>VLOOKUP(A1292,'Updated Medical examination'!A1291:J3626,10,0)</f>
        <v>No</v>
      </c>
      <c r="J1292" s="47" t="str">
        <f>VLOOKUP(A1292,'Updated Medical examination'!A1291:J3626,3,0)</f>
        <v>Obesity</v>
      </c>
      <c r="K1292" s="47" t="str">
        <f>VLOOKUP(A1292,'Updated Medical examination'!A1291:J3626,5,0)</f>
        <v>Normal</v>
      </c>
      <c r="L1292" s="54">
        <v>29080</v>
      </c>
      <c r="M1292" s="59">
        <v>8522</v>
      </c>
      <c r="N1292" s="55" t="s">
        <v>11</v>
      </c>
      <c r="O1292" s="55" t="s">
        <v>11</v>
      </c>
      <c r="P1292" s="55" t="s">
        <v>42</v>
      </c>
      <c r="Q1292" s="55">
        <v>43</v>
      </c>
    </row>
    <row r="1293" spans="1:17" ht="16.5" thickBot="1" x14ac:dyDescent="0.3">
      <c r="A1293" s="58" t="s">
        <v>1079</v>
      </c>
      <c r="B1293" s="47" t="s">
        <v>4242</v>
      </c>
      <c r="C1293" s="47">
        <f>VLOOKUP(A1293,'Updated Medical examination'!A1292:J3627,2,FALSE)</f>
        <v>30.9</v>
      </c>
      <c r="D1293" s="47">
        <f>VLOOKUP(A1293,'Updated Medical examination'!A1292:J3627,4,0)</f>
        <v>5.04</v>
      </c>
      <c r="E1293" s="47" t="str">
        <f>VLOOKUP(A1293,'Updated Medical examination'!A1292:J3627,6,0)</f>
        <v>No</v>
      </c>
      <c r="F1293" s="47" t="str">
        <f>VLOOKUP(A1293,'Updated Medical examination'!A1292:J3627,7,0)</f>
        <v>No</v>
      </c>
      <c r="G1293" s="47" t="str">
        <f>VLOOKUP(A1293,'Updated Medical examination'!A1292:J3627,8,0)</f>
        <v>No</v>
      </c>
      <c r="H1293" s="47">
        <f>VLOOKUP(A1293,'Updated Medical examination'!A1292:J3627,9,0)</f>
        <v>0</v>
      </c>
      <c r="I1293" s="47" t="str">
        <f>VLOOKUP(A1293,'Updated Medical examination'!A1292:J3627,10,0)</f>
        <v>No</v>
      </c>
      <c r="J1293" s="47" t="str">
        <f>VLOOKUP(A1293,'Updated Medical examination'!A1292:J3627,3,0)</f>
        <v>Obesity</v>
      </c>
      <c r="K1293" s="47" t="str">
        <f>VLOOKUP(A1293,'Updated Medical examination'!A1292:J3627,5,0)</f>
        <v>Normal</v>
      </c>
      <c r="L1293" s="54">
        <v>28488</v>
      </c>
      <c r="M1293" s="59">
        <v>8520.0300000000007</v>
      </c>
      <c r="N1293" s="55" t="s">
        <v>11</v>
      </c>
      <c r="O1293" s="55" t="s">
        <v>12</v>
      </c>
      <c r="P1293" s="55" t="s">
        <v>42</v>
      </c>
      <c r="Q1293" s="55">
        <v>45</v>
      </c>
    </row>
    <row r="1294" spans="1:17" ht="16.5" thickBot="1" x14ac:dyDescent="0.3">
      <c r="A1294" s="58" t="s">
        <v>1078</v>
      </c>
      <c r="B1294" s="47" t="s">
        <v>4555</v>
      </c>
      <c r="C1294" s="47">
        <f>VLOOKUP(A1294,'Updated Medical examination'!A1293:J3628,2,FALSE)</f>
        <v>28.6</v>
      </c>
      <c r="D1294" s="47">
        <f>VLOOKUP(A1294,'Updated Medical examination'!A1293:J3628,4,0)</f>
        <v>5.42</v>
      </c>
      <c r="E1294" s="47" t="str">
        <f>VLOOKUP(A1294,'Updated Medical examination'!A1293:J3628,6,0)</f>
        <v>No</v>
      </c>
      <c r="F1294" s="47" t="str">
        <f>VLOOKUP(A1294,'Updated Medical examination'!A1293:J3628,7,0)</f>
        <v>No</v>
      </c>
      <c r="G1294" s="47" t="str">
        <f>VLOOKUP(A1294,'Updated Medical examination'!A1293:J3628,8,0)</f>
        <v>No</v>
      </c>
      <c r="H1294" s="47">
        <f>VLOOKUP(A1294,'Updated Medical examination'!A1293:J3628,9,0)</f>
        <v>0</v>
      </c>
      <c r="I1294" s="47" t="str">
        <f>VLOOKUP(A1294,'Updated Medical examination'!A1293:J3628,10,0)</f>
        <v>No</v>
      </c>
      <c r="J1294" s="47" t="str">
        <f>VLOOKUP(A1294,'Updated Medical examination'!A1293:J3628,3,0)</f>
        <v>Over Weight</v>
      </c>
      <c r="K1294" s="47" t="str">
        <f>VLOOKUP(A1294,'Updated Medical examination'!A1293:J3628,5,0)</f>
        <v>Normal</v>
      </c>
      <c r="L1294" s="54">
        <v>28297</v>
      </c>
      <c r="M1294" s="59">
        <v>8516.83</v>
      </c>
      <c r="N1294" s="55" t="s">
        <v>11</v>
      </c>
      <c r="O1294" s="55" t="s">
        <v>16</v>
      </c>
      <c r="P1294" s="55" t="s">
        <v>13</v>
      </c>
      <c r="Q1294" s="55">
        <v>45</v>
      </c>
    </row>
    <row r="1295" spans="1:17" ht="16.5" thickBot="1" x14ac:dyDescent="0.3">
      <c r="A1295" s="58" t="s">
        <v>1077</v>
      </c>
      <c r="B1295" s="47" t="s">
        <v>4557</v>
      </c>
      <c r="C1295" s="47">
        <f>VLOOKUP(A1295,'Updated Medical examination'!A1294:J3629,2,FALSE)</f>
        <v>27.83</v>
      </c>
      <c r="D1295" s="47">
        <f>VLOOKUP(A1295,'Updated Medical examination'!A1294:J3629,4,0)</f>
        <v>5.39</v>
      </c>
      <c r="E1295" s="47" t="str">
        <f>VLOOKUP(A1295,'Updated Medical examination'!A1294:J3629,6,0)</f>
        <v>No</v>
      </c>
      <c r="F1295" s="47" t="str">
        <f>VLOOKUP(A1295,'Updated Medical examination'!A1294:J3629,7,0)</f>
        <v>No</v>
      </c>
      <c r="G1295" s="47" t="str">
        <f>VLOOKUP(A1295,'Updated Medical examination'!A1294:J3629,8,0)</f>
        <v>No</v>
      </c>
      <c r="H1295" s="47">
        <f>VLOOKUP(A1295,'Updated Medical examination'!A1294:J3629,9,0)</f>
        <v>0</v>
      </c>
      <c r="I1295" s="47" t="str">
        <f>VLOOKUP(A1295,'Updated Medical examination'!A1294:J3629,10,0)</f>
        <v>No</v>
      </c>
      <c r="J1295" s="47" t="str">
        <f>VLOOKUP(A1295,'Updated Medical examination'!A1294:J3629,3,0)</f>
        <v>Over Weight</v>
      </c>
      <c r="K1295" s="47" t="str">
        <f>VLOOKUP(A1295,'Updated Medical examination'!A1294:J3629,5,0)</f>
        <v>Normal</v>
      </c>
      <c r="L1295" s="54">
        <v>28485</v>
      </c>
      <c r="M1295" s="59">
        <v>8515.76</v>
      </c>
      <c r="N1295" s="55" t="s">
        <v>11</v>
      </c>
      <c r="O1295" s="55" t="s">
        <v>11</v>
      </c>
      <c r="P1295" s="55" t="s">
        <v>13</v>
      </c>
      <c r="Q1295" s="55">
        <v>45</v>
      </c>
    </row>
    <row r="1296" spans="1:17" ht="16.5" thickBot="1" x14ac:dyDescent="0.3">
      <c r="A1296" s="58" t="s">
        <v>1076</v>
      </c>
      <c r="B1296" s="47" t="s">
        <v>4559</v>
      </c>
      <c r="C1296" s="47">
        <f>VLOOKUP(A1296,'Updated Medical examination'!A1295:J3630,2,FALSE)</f>
        <v>39.64</v>
      </c>
      <c r="D1296" s="47">
        <f>VLOOKUP(A1296,'Updated Medical examination'!A1295:J3630,4,0)</f>
        <v>6</v>
      </c>
      <c r="E1296" s="47" t="str">
        <f>VLOOKUP(A1296,'Updated Medical examination'!A1295:J3630,6,0)</f>
        <v>No</v>
      </c>
      <c r="F1296" s="47" t="str">
        <f>VLOOKUP(A1296,'Updated Medical examination'!A1295:J3630,7,0)</f>
        <v>No</v>
      </c>
      <c r="G1296" s="47" t="str">
        <f>VLOOKUP(A1296,'Updated Medical examination'!A1295:J3630,8,0)</f>
        <v>Yes</v>
      </c>
      <c r="H1296" s="47">
        <f>VLOOKUP(A1296,'Updated Medical examination'!A1295:J3630,9,0)</f>
        <v>1</v>
      </c>
      <c r="I1296" s="47" t="str">
        <f>VLOOKUP(A1296,'Updated Medical examination'!A1295:J3630,10,0)</f>
        <v>No</v>
      </c>
      <c r="J1296" s="47" t="str">
        <f>VLOOKUP(A1296,'Updated Medical examination'!A1295:J3630,3,0)</f>
        <v>Obesity</v>
      </c>
      <c r="K1296" s="47" t="str">
        <f>VLOOKUP(A1296,'Updated Medical examination'!A1295:J3630,5,0)</f>
        <v>Prediabetes</v>
      </c>
      <c r="L1296" s="54">
        <v>34283</v>
      </c>
      <c r="M1296" s="59">
        <v>8471.65</v>
      </c>
      <c r="N1296" s="55" t="s">
        <v>11</v>
      </c>
      <c r="O1296" s="55" t="s">
        <v>16</v>
      </c>
      <c r="P1296" s="55" t="s">
        <v>23</v>
      </c>
      <c r="Q1296" s="55">
        <v>29</v>
      </c>
    </row>
    <row r="1297" spans="1:17" ht="16.5" thickBot="1" x14ac:dyDescent="0.3">
      <c r="A1297" s="58" t="s">
        <v>1075</v>
      </c>
      <c r="B1297" s="47" t="s">
        <v>4562</v>
      </c>
      <c r="C1297" s="47">
        <f>VLOOKUP(A1297,'Updated Medical examination'!A1296:J3631,2,FALSE)</f>
        <v>38.479999999999997</v>
      </c>
      <c r="D1297" s="47">
        <f>VLOOKUP(A1297,'Updated Medical examination'!A1296:J3631,4,0)</f>
        <v>6.02</v>
      </c>
      <c r="E1297" s="47" t="str">
        <f>VLOOKUP(A1297,'Updated Medical examination'!A1296:J3631,6,0)</f>
        <v>No</v>
      </c>
      <c r="F1297" s="47" t="str">
        <f>VLOOKUP(A1297,'Updated Medical examination'!A1296:J3631,7,0)</f>
        <v>No</v>
      </c>
      <c r="G1297" s="47" t="str">
        <f>VLOOKUP(A1297,'Updated Medical examination'!A1296:J3631,8,0)</f>
        <v>No</v>
      </c>
      <c r="H1297" s="47">
        <f>VLOOKUP(A1297,'Updated Medical examination'!A1296:J3631,9,0)</f>
        <v>1</v>
      </c>
      <c r="I1297" s="47" t="str">
        <f>VLOOKUP(A1297,'Updated Medical examination'!A1296:J3631,10,0)</f>
        <v>No</v>
      </c>
      <c r="J1297" s="47" t="str">
        <f>VLOOKUP(A1297,'Updated Medical examination'!A1296:J3631,3,0)</f>
        <v>Obesity</v>
      </c>
      <c r="K1297" s="47" t="str">
        <f>VLOOKUP(A1297,'Updated Medical examination'!A1296:J3631,5,0)</f>
        <v>Prediabetes</v>
      </c>
      <c r="L1297" s="54">
        <v>33856</v>
      </c>
      <c r="M1297" s="59">
        <v>8466.35</v>
      </c>
      <c r="N1297" s="55" t="s">
        <v>11</v>
      </c>
      <c r="O1297" s="55" t="s">
        <v>11</v>
      </c>
      <c r="P1297" s="55" t="s">
        <v>23</v>
      </c>
      <c r="Q1297" s="55">
        <v>30</v>
      </c>
    </row>
    <row r="1298" spans="1:17" ht="16.5" thickBot="1" x14ac:dyDescent="0.3">
      <c r="A1298" s="58" t="s">
        <v>1074</v>
      </c>
      <c r="B1298" s="47" t="s">
        <v>4564</v>
      </c>
      <c r="C1298" s="47">
        <f>VLOOKUP(A1298,'Updated Medical examination'!A1297:J3632,2,FALSE)</f>
        <v>36.200000000000003</v>
      </c>
      <c r="D1298" s="47">
        <f>VLOOKUP(A1298,'Updated Medical examination'!A1297:J3632,4,0)</f>
        <v>4.62</v>
      </c>
      <c r="E1298" s="47" t="str">
        <f>VLOOKUP(A1298,'Updated Medical examination'!A1297:J3632,6,0)</f>
        <v>No</v>
      </c>
      <c r="F1298" s="47" t="str">
        <f>VLOOKUP(A1298,'Updated Medical examination'!A1297:J3632,7,0)</f>
        <v>No</v>
      </c>
      <c r="G1298" s="47" t="str">
        <f>VLOOKUP(A1298,'Updated Medical examination'!A1297:J3632,8,0)</f>
        <v>No</v>
      </c>
      <c r="H1298" s="47">
        <f>VLOOKUP(A1298,'Updated Medical examination'!A1297:J3632,9,0)</f>
        <v>2</v>
      </c>
      <c r="I1298" s="47" t="str">
        <f>VLOOKUP(A1298,'Updated Medical examination'!A1297:J3632,10,0)</f>
        <v>No</v>
      </c>
      <c r="J1298" s="47" t="str">
        <f>VLOOKUP(A1298,'Updated Medical examination'!A1297:J3632,3,0)</f>
        <v>Obesity</v>
      </c>
      <c r="K1298" s="47" t="str">
        <f>VLOOKUP(A1298,'Updated Medical examination'!A1297:J3632,5,0)</f>
        <v>Normal</v>
      </c>
      <c r="L1298" s="54">
        <v>26659</v>
      </c>
      <c r="M1298" s="59">
        <v>8457.82</v>
      </c>
      <c r="N1298" s="55" t="s">
        <v>11</v>
      </c>
      <c r="O1298" s="55" t="s">
        <v>12</v>
      </c>
      <c r="P1298" s="55" t="s">
        <v>42</v>
      </c>
      <c r="Q1298" s="55">
        <v>50</v>
      </c>
    </row>
    <row r="1299" spans="1:17" ht="16.5" thickBot="1" x14ac:dyDescent="0.3">
      <c r="A1299" s="58" t="s">
        <v>1073</v>
      </c>
      <c r="B1299" s="47" t="s">
        <v>4565</v>
      </c>
      <c r="C1299" s="47">
        <f>VLOOKUP(A1299,'Updated Medical examination'!A1298:J3633,2,FALSE)</f>
        <v>27.13</v>
      </c>
      <c r="D1299" s="47">
        <f>VLOOKUP(A1299,'Updated Medical examination'!A1298:J3633,4,0)</f>
        <v>5.59</v>
      </c>
      <c r="E1299" s="47" t="str">
        <f>VLOOKUP(A1299,'Updated Medical examination'!A1298:J3633,6,0)</f>
        <v>No</v>
      </c>
      <c r="F1299" s="47" t="str">
        <f>VLOOKUP(A1299,'Updated Medical examination'!A1298:J3633,7,0)</f>
        <v>No</v>
      </c>
      <c r="G1299" s="47" t="str">
        <f>VLOOKUP(A1299,'Updated Medical examination'!A1298:J3633,8,0)</f>
        <v>No</v>
      </c>
      <c r="H1299" s="47">
        <f>VLOOKUP(A1299,'Updated Medical examination'!A1298:J3633,9,0)</f>
        <v>1</v>
      </c>
      <c r="I1299" s="47" t="str">
        <f>VLOOKUP(A1299,'Updated Medical examination'!A1298:J3633,10,0)</f>
        <v>No</v>
      </c>
      <c r="J1299" s="47" t="str">
        <f>VLOOKUP(A1299,'Updated Medical examination'!A1298:J3633,3,0)</f>
        <v>Over Weight</v>
      </c>
      <c r="K1299" s="47" t="str">
        <f>VLOOKUP(A1299,'Updated Medical examination'!A1298:J3633,5,0)</f>
        <v>Normal</v>
      </c>
      <c r="L1299" s="54">
        <v>30852</v>
      </c>
      <c r="M1299" s="59">
        <v>8450.82</v>
      </c>
      <c r="N1299" s="55" t="s">
        <v>11</v>
      </c>
      <c r="O1299" s="55" t="s">
        <v>11</v>
      </c>
      <c r="P1299" s="55" t="s">
        <v>200</v>
      </c>
      <c r="Q1299" s="55">
        <v>38</v>
      </c>
    </row>
    <row r="1300" spans="1:17" ht="16.5" thickBot="1" x14ac:dyDescent="0.3">
      <c r="A1300" s="58" t="s">
        <v>1072</v>
      </c>
      <c r="B1300" s="47" t="s">
        <v>4566</v>
      </c>
      <c r="C1300" s="47">
        <f>VLOOKUP(A1300,'Updated Medical examination'!A1299:J3634,2,FALSE)</f>
        <v>20.75</v>
      </c>
      <c r="D1300" s="47">
        <f>VLOOKUP(A1300,'Updated Medical examination'!A1299:J3634,4,0)</f>
        <v>5.18</v>
      </c>
      <c r="E1300" s="47" t="str">
        <f>VLOOKUP(A1300,'Updated Medical examination'!A1299:J3634,6,0)</f>
        <v>Yes</v>
      </c>
      <c r="F1300" s="47" t="str">
        <f>VLOOKUP(A1300,'Updated Medical examination'!A1299:J3634,7,0)</f>
        <v>No</v>
      </c>
      <c r="G1300" s="47" t="str">
        <f>VLOOKUP(A1300,'Updated Medical examination'!A1299:J3634,8,0)</f>
        <v>No</v>
      </c>
      <c r="H1300" s="47">
        <f>VLOOKUP(A1300,'Updated Medical examination'!A1299:J3634,9,0)</f>
        <v>2</v>
      </c>
      <c r="I1300" s="47" t="str">
        <f>VLOOKUP(A1300,'Updated Medical examination'!A1299:J3634,10,0)</f>
        <v>No</v>
      </c>
      <c r="J1300" s="47" t="str">
        <f>VLOOKUP(A1300,'Updated Medical examination'!A1299:J3634,3,0)</f>
        <v>Healthy Weight</v>
      </c>
      <c r="K1300" s="47" t="str">
        <f>VLOOKUP(A1300,'Updated Medical examination'!A1299:J3634,5,0)</f>
        <v>Normal</v>
      </c>
      <c r="L1300" s="54">
        <v>24270</v>
      </c>
      <c r="M1300" s="59">
        <v>8448.66</v>
      </c>
      <c r="N1300" s="55" t="s">
        <v>12</v>
      </c>
      <c r="O1300" s="55" t="s">
        <v>16</v>
      </c>
      <c r="P1300" s="55" t="s">
        <v>13</v>
      </c>
      <c r="Q1300" s="55">
        <v>56</v>
      </c>
    </row>
    <row r="1301" spans="1:17" ht="16.5" thickBot="1" x14ac:dyDescent="0.3">
      <c r="A1301" s="58" t="s">
        <v>1071</v>
      </c>
      <c r="B1301" s="47" t="s">
        <v>2478</v>
      </c>
      <c r="C1301" s="47">
        <f>VLOOKUP(A1301,'Updated Medical examination'!A1300:J3635,2,FALSE)</f>
        <v>26.6</v>
      </c>
      <c r="D1301" s="47">
        <f>VLOOKUP(A1301,'Updated Medical examination'!A1300:J3635,4,0)</f>
        <v>6.29</v>
      </c>
      <c r="E1301" s="47" t="str">
        <f>VLOOKUP(A1301,'Updated Medical examination'!A1300:J3635,6,0)</f>
        <v>No</v>
      </c>
      <c r="F1301" s="47" t="str">
        <f>VLOOKUP(A1301,'Updated Medical examination'!A1300:J3635,7,0)</f>
        <v>No</v>
      </c>
      <c r="G1301" s="47" t="str">
        <f>VLOOKUP(A1301,'Updated Medical examination'!A1300:J3635,8,0)</f>
        <v>No</v>
      </c>
      <c r="H1301" s="47">
        <f>VLOOKUP(A1301,'Updated Medical examination'!A1300:J3635,9,0)</f>
        <v>2</v>
      </c>
      <c r="I1301" s="47" t="str">
        <f>VLOOKUP(A1301,'Updated Medical examination'!A1300:J3635,10,0)</f>
        <v>No</v>
      </c>
      <c r="J1301" s="47" t="str">
        <f>VLOOKUP(A1301,'Updated Medical examination'!A1300:J3635,3,0)</f>
        <v>Over Weight</v>
      </c>
      <c r="K1301" s="47" t="str">
        <f>VLOOKUP(A1301,'Updated Medical examination'!A1300:J3635,5,0)</f>
        <v>Prediabetes</v>
      </c>
      <c r="L1301" s="54">
        <v>26546</v>
      </c>
      <c r="M1301" s="59">
        <v>8444.4699999999993</v>
      </c>
      <c r="N1301" s="55" t="s">
        <v>12</v>
      </c>
      <c r="O1301" s="55" t="s">
        <v>16</v>
      </c>
      <c r="P1301" s="55" t="s">
        <v>42</v>
      </c>
      <c r="Q1301" s="55">
        <v>50</v>
      </c>
    </row>
    <row r="1302" spans="1:17" ht="16.5" thickBot="1" x14ac:dyDescent="0.3">
      <c r="A1302" s="58" t="s">
        <v>1070</v>
      </c>
      <c r="B1302" s="47" t="s">
        <v>4569</v>
      </c>
      <c r="C1302" s="47">
        <f>VLOOKUP(A1302,'Updated Medical examination'!A1301:J3636,2,FALSE)</f>
        <v>25.3</v>
      </c>
      <c r="D1302" s="47">
        <f>VLOOKUP(A1302,'Updated Medical examination'!A1301:J3636,4,0)</f>
        <v>4.49</v>
      </c>
      <c r="E1302" s="47" t="str">
        <f>VLOOKUP(A1302,'Updated Medical examination'!A1301:J3636,6,0)</f>
        <v>No</v>
      </c>
      <c r="F1302" s="47" t="str">
        <f>VLOOKUP(A1302,'Updated Medical examination'!A1301:J3636,7,0)</f>
        <v>No</v>
      </c>
      <c r="G1302" s="47" t="str">
        <f>VLOOKUP(A1302,'Updated Medical examination'!A1301:J3636,8,0)</f>
        <v>No</v>
      </c>
      <c r="H1302" s="47">
        <f>VLOOKUP(A1302,'Updated Medical examination'!A1301:J3636,9,0)</f>
        <v>2</v>
      </c>
      <c r="I1302" s="47" t="str">
        <f>VLOOKUP(A1302,'Updated Medical examination'!A1301:J3636,10,0)</f>
        <v>No</v>
      </c>
      <c r="J1302" s="47" t="str">
        <f>VLOOKUP(A1302,'Updated Medical examination'!A1301:J3636,3,0)</f>
        <v>Over Weight</v>
      </c>
      <c r="K1302" s="47" t="str">
        <f>VLOOKUP(A1302,'Updated Medical examination'!A1301:J3636,5,0)</f>
        <v>Normal</v>
      </c>
      <c r="L1302" s="54">
        <v>26551</v>
      </c>
      <c r="M1302" s="59">
        <v>8442.67</v>
      </c>
      <c r="N1302" s="55" t="s">
        <v>11</v>
      </c>
      <c r="O1302" s="55" t="s">
        <v>12</v>
      </c>
      <c r="P1302" s="55" t="s">
        <v>13</v>
      </c>
      <c r="Q1302" s="55">
        <v>50</v>
      </c>
    </row>
    <row r="1303" spans="1:17" ht="16.5" thickBot="1" x14ac:dyDescent="0.3">
      <c r="A1303" s="58" t="s">
        <v>1069</v>
      </c>
      <c r="B1303" s="47" t="s">
        <v>4571</v>
      </c>
      <c r="C1303" s="47">
        <f>VLOOKUP(A1303,'Updated Medical examination'!A1302:J3637,2,FALSE)</f>
        <v>18.84</v>
      </c>
      <c r="D1303" s="47">
        <f>VLOOKUP(A1303,'Updated Medical examination'!A1302:J3637,4,0)</f>
        <v>11.82</v>
      </c>
      <c r="E1303" s="47" t="str">
        <f>VLOOKUP(A1303,'Updated Medical examination'!A1302:J3637,6,0)</f>
        <v>Yes</v>
      </c>
      <c r="F1303" s="47" t="str">
        <f>VLOOKUP(A1303,'Updated Medical examination'!A1302:J3637,7,0)</f>
        <v>No</v>
      </c>
      <c r="G1303" s="47" t="str">
        <f>VLOOKUP(A1303,'Updated Medical examination'!A1302:J3637,8,0)</f>
        <v>Yes</v>
      </c>
      <c r="H1303" s="47">
        <f>VLOOKUP(A1303,'Updated Medical examination'!A1302:J3637,9,0)</f>
        <v>1</v>
      </c>
      <c r="I1303" s="47" t="str">
        <f>VLOOKUP(A1303,'Updated Medical examination'!A1302:J3637,10,0)</f>
        <v>No</v>
      </c>
      <c r="J1303" s="47" t="str">
        <f>VLOOKUP(A1303,'Updated Medical examination'!A1302:J3637,3,0)</f>
        <v>Healthy Weight</v>
      </c>
      <c r="K1303" s="47" t="str">
        <f>VLOOKUP(A1303,'Updated Medical examination'!A1302:J3637,5,0)</f>
        <v>Above Diabetes</v>
      </c>
      <c r="L1303" s="54">
        <v>23278</v>
      </c>
      <c r="M1303" s="59">
        <v>8440.0499999999993</v>
      </c>
      <c r="N1303" s="55" t="s">
        <v>12</v>
      </c>
      <c r="O1303" s="55" t="s">
        <v>11</v>
      </c>
      <c r="P1303" s="55" t="s">
        <v>13</v>
      </c>
      <c r="Q1303" s="55">
        <v>59</v>
      </c>
    </row>
    <row r="1304" spans="1:17" ht="16.5" thickBot="1" x14ac:dyDescent="0.3">
      <c r="A1304" s="58" t="s">
        <v>1068</v>
      </c>
      <c r="B1304" s="47" t="s">
        <v>4573</v>
      </c>
      <c r="C1304" s="47">
        <f>VLOOKUP(A1304,'Updated Medical examination'!A1303:J3638,2,FALSE)</f>
        <v>19.57</v>
      </c>
      <c r="D1304" s="47">
        <f>VLOOKUP(A1304,'Updated Medical examination'!A1303:J3638,4,0)</f>
        <v>7.41</v>
      </c>
      <c r="E1304" s="47" t="str">
        <f>VLOOKUP(A1304,'Updated Medical examination'!A1303:J3638,6,0)</f>
        <v>Yes</v>
      </c>
      <c r="F1304" s="47" t="str">
        <f>VLOOKUP(A1304,'Updated Medical examination'!A1303:J3638,7,0)</f>
        <v>No</v>
      </c>
      <c r="G1304" s="47" t="str">
        <f>VLOOKUP(A1304,'Updated Medical examination'!A1303:J3638,8,0)</f>
        <v>No</v>
      </c>
      <c r="H1304" s="47">
        <f>VLOOKUP(A1304,'Updated Medical examination'!A1303:J3638,9,0)</f>
        <v>1</v>
      </c>
      <c r="I1304" s="47" t="str">
        <f>VLOOKUP(A1304,'Updated Medical examination'!A1303:J3638,10,0)</f>
        <v>No</v>
      </c>
      <c r="J1304" s="47" t="str">
        <f>VLOOKUP(A1304,'Updated Medical examination'!A1303:J3638,3,0)</f>
        <v>Healthy Weight</v>
      </c>
      <c r="K1304" s="47" t="str">
        <f>VLOOKUP(A1304,'Updated Medical examination'!A1303:J3638,5,0)</f>
        <v>Above Diabetes</v>
      </c>
      <c r="L1304" s="54">
        <v>27665</v>
      </c>
      <c r="M1304" s="59">
        <v>8428.07</v>
      </c>
      <c r="N1304" s="55" t="s">
        <v>12</v>
      </c>
      <c r="O1304" s="55" t="s">
        <v>11</v>
      </c>
      <c r="P1304" s="55" t="s">
        <v>23</v>
      </c>
      <c r="Q1304" s="55">
        <v>47</v>
      </c>
    </row>
    <row r="1305" spans="1:17" ht="16.5" thickBot="1" x14ac:dyDescent="0.3">
      <c r="A1305" s="58" t="s">
        <v>1067</v>
      </c>
      <c r="B1305" s="47" t="s">
        <v>2823</v>
      </c>
      <c r="C1305" s="47">
        <f>VLOOKUP(A1305,'Updated Medical examination'!A1304:J3639,2,FALSE)</f>
        <v>30.495000000000001</v>
      </c>
      <c r="D1305" s="47">
        <f>VLOOKUP(A1305,'Updated Medical examination'!A1304:J3639,4,0)</f>
        <v>5.97</v>
      </c>
      <c r="E1305" s="47" t="str">
        <f>VLOOKUP(A1305,'Updated Medical examination'!A1304:J3639,6,0)</f>
        <v>No</v>
      </c>
      <c r="F1305" s="47" t="str">
        <f>VLOOKUP(A1305,'Updated Medical examination'!A1304:J3639,7,0)</f>
        <v>No</v>
      </c>
      <c r="G1305" s="47" t="str">
        <f>VLOOKUP(A1305,'Updated Medical examination'!A1304:J3639,8,0)</f>
        <v>No</v>
      </c>
      <c r="H1305" s="47">
        <f>VLOOKUP(A1305,'Updated Medical examination'!A1304:J3639,9,0)</f>
        <v>0</v>
      </c>
      <c r="I1305" s="47" t="str">
        <f>VLOOKUP(A1305,'Updated Medical examination'!A1304:J3639,10,0)</f>
        <v>No</v>
      </c>
      <c r="J1305" s="47" t="str">
        <f>VLOOKUP(A1305,'Updated Medical examination'!A1304:J3639,3,0)</f>
        <v>Obesity</v>
      </c>
      <c r="K1305" s="47" t="str">
        <f>VLOOKUP(A1305,'Updated Medical examination'!A1304:J3639,5,0)</f>
        <v>Prediabetes</v>
      </c>
      <c r="L1305" s="54">
        <v>28372</v>
      </c>
      <c r="M1305" s="59">
        <v>8413.4599999999991</v>
      </c>
      <c r="N1305" s="55" t="s">
        <v>12</v>
      </c>
      <c r="O1305" s="55" t="s">
        <v>16</v>
      </c>
      <c r="P1305" s="55" t="s">
        <v>23</v>
      </c>
      <c r="Q1305" s="55">
        <v>45</v>
      </c>
    </row>
    <row r="1306" spans="1:17" ht="16.5" thickBot="1" x14ac:dyDescent="0.3">
      <c r="A1306" s="58" t="s">
        <v>1066</v>
      </c>
      <c r="B1306" s="47" t="s">
        <v>3156</v>
      </c>
      <c r="C1306" s="47">
        <f>VLOOKUP(A1306,'Updated Medical examination'!A1305:J3640,2,FALSE)</f>
        <v>30.114999999999998</v>
      </c>
      <c r="D1306" s="47">
        <f>VLOOKUP(A1306,'Updated Medical examination'!A1305:J3640,4,0)</f>
        <v>5.74</v>
      </c>
      <c r="E1306" s="47" t="str">
        <f>VLOOKUP(A1306,'Updated Medical examination'!A1305:J3640,6,0)</f>
        <v>No</v>
      </c>
      <c r="F1306" s="47" t="str">
        <f>VLOOKUP(A1306,'Updated Medical examination'!A1305:J3640,7,0)</f>
        <v>No</v>
      </c>
      <c r="G1306" s="47" t="str">
        <f>VLOOKUP(A1306,'Updated Medical examination'!A1305:J3640,8,0)</f>
        <v>Yes</v>
      </c>
      <c r="H1306" s="47">
        <f>VLOOKUP(A1306,'Updated Medical examination'!A1305:J3640,9,0)</f>
        <v>1</v>
      </c>
      <c r="I1306" s="47" t="str">
        <f>VLOOKUP(A1306,'Updated Medical examination'!A1305:J3640,10,0)</f>
        <v>No</v>
      </c>
      <c r="J1306" s="47" t="str">
        <f>VLOOKUP(A1306,'Updated Medical examination'!A1305:J3640,3,0)</f>
        <v>Obesity</v>
      </c>
      <c r="K1306" s="47" t="str">
        <f>VLOOKUP(A1306,'Updated Medical examination'!A1305:J3640,5,0)</f>
        <v>Prediabetes</v>
      </c>
      <c r="L1306" s="54">
        <v>29017</v>
      </c>
      <c r="M1306" s="59">
        <v>8410.0499999999993</v>
      </c>
      <c r="N1306" s="55" t="s">
        <v>11</v>
      </c>
      <c r="O1306" s="55" t="s">
        <v>11</v>
      </c>
      <c r="P1306" s="55" t="s">
        <v>23</v>
      </c>
      <c r="Q1306" s="55">
        <v>43</v>
      </c>
    </row>
    <row r="1307" spans="1:17" ht="16.5" thickBot="1" x14ac:dyDescent="0.3">
      <c r="A1307" s="58" t="s">
        <v>1065</v>
      </c>
      <c r="B1307" s="47" t="s">
        <v>4577</v>
      </c>
      <c r="C1307" s="47">
        <f>VLOOKUP(A1307,'Updated Medical examination'!A1306:J3641,2,FALSE)</f>
        <v>24.78</v>
      </c>
      <c r="D1307" s="47">
        <f>VLOOKUP(A1307,'Updated Medical examination'!A1306:J3641,4,0)</f>
        <v>9.85</v>
      </c>
      <c r="E1307" s="47" t="str">
        <f>VLOOKUP(A1307,'Updated Medical examination'!A1306:J3641,6,0)</f>
        <v>No</v>
      </c>
      <c r="F1307" s="47" t="str">
        <f>VLOOKUP(A1307,'Updated Medical examination'!A1306:J3641,7,0)</f>
        <v>No</v>
      </c>
      <c r="G1307" s="47" t="str">
        <f>VLOOKUP(A1307,'Updated Medical examination'!A1306:J3641,8,0)</f>
        <v>No</v>
      </c>
      <c r="H1307" s="47">
        <f>VLOOKUP(A1307,'Updated Medical examination'!A1306:J3641,9,0)</f>
        <v>0</v>
      </c>
      <c r="I1307" s="47" t="str">
        <f>VLOOKUP(A1307,'Updated Medical examination'!A1306:J3641,10,0)</f>
        <v>No</v>
      </c>
      <c r="J1307" s="47" t="str">
        <f>VLOOKUP(A1307,'Updated Medical examination'!A1306:J3641,3,0)</f>
        <v>Healthy Weight</v>
      </c>
      <c r="K1307" s="47" t="str">
        <f>VLOOKUP(A1307,'Updated Medical examination'!A1306:J3641,5,0)</f>
        <v>Above Diabetes</v>
      </c>
      <c r="L1307" s="54">
        <v>26194</v>
      </c>
      <c r="M1307" s="59">
        <v>8400.01</v>
      </c>
      <c r="N1307" s="55" t="s">
        <v>11</v>
      </c>
      <c r="O1307" s="55" t="s">
        <v>12</v>
      </c>
      <c r="P1307" s="55" t="s">
        <v>13</v>
      </c>
      <c r="Q1307" s="55">
        <v>51</v>
      </c>
    </row>
    <row r="1308" spans="1:17" ht="16.5" thickBot="1" x14ac:dyDescent="0.3">
      <c r="A1308" s="58" t="s">
        <v>1064</v>
      </c>
      <c r="B1308" s="47" t="s">
        <v>4579</v>
      </c>
      <c r="C1308" s="47">
        <f>VLOOKUP(A1308,'Updated Medical examination'!A1307:J3642,2,FALSE)</f>
        <v>24.77</v>
      </c>
      <c r="D1308" s="47">
        <f>VLOOKUP(A1308,'Updated Medical examination'!A1307:J3642,4,0)</f>
        <v>7.59</v>
      </c>
      <c r="E1308" s="47" t="str">
        <f>VLOOKUP(A1308,'Updated Medical examination'!A1307:J3642,6,0)</f>
        <v>No</v>
      </c>
      <c r="F1308" s="47" t="str">
        <f>VLOOKUP(A1308,'Updated Medical examination'!A1307:J3642,7,0)</f>
        <v>No</v>
      </c>
      <c r="G1308" s="47" t="str">
        <f>VLOOKUP(A1308,'Updated Medical examination'!A1307:J3642,8,0)</f>
        <v>No</v>
      </c>
      <c r="H1308" s="47">
        <f>VLOOKUP(A1308,'Updated Medical examination'!A1307:J3642,9,0)</f>
        <v>0</v>
      </c>
      <c r="I1308" s="47" t="str">
        <f>VLOOKUP(A1308,'Updated Medical examination'!A1307:J3642,10,0)</f>
        <v>No</v>
      </c>
      <c r="J1308" s="47" t="str">
        <f>VLOOKUP(A1308,'Updated Medical examination'!A1307:J3642,3,0)</f>
        <v>Healthy Weight</v>
      </c>
      <c r="K1308" s="47" t="str">
        <f>VLOOKUP(A1308,'Updated Medical examination'!A1307:J3642,5,0)</f>
        <v>Above Diabetes</v>
      </c>
      <c r="L1308" s="54">
        <v>26180</v>
      </c>
      <c r="M1308" s="59">
        <v>8396.6200000000008</v>
      </c>
      <c r="N1308" s="55" t="s">
        <v>11</v>
      </c>
      <c r="O1308" s="55" t="s">
        <v>12</v>
      </c>
      <c r="P1308" s="55" t="s">
        <v>13</v>
      </c>
      <c r="Q1308" s="55">
        <v>51</v>
      </c>
    </row>
    <row r="1309" spans="1:17" ht="16.5" thickBot="1" x14ac:dyDescent="0.3">
      <c r="A1309" s="58" t="s">
        <v>1063</v>
      </c>
      <c r="B1309" s="47" t="s">
        <v>3900</v>
      </c>
      <c r="C1309" s="47">
        <f>VLOOKUP(A1309,'Updated Medical examination'!A1308:J3643,2,FALSE)</f>
        <v>16.579999999999998</v>
      </c>
      <c r="D1309" s="47">
        <f>VLOOKUP(A1309,'Updated Medical examination'!A1308:J3643,4,0)</f>
        <v>6.98</v>
      </c>
      <c r="E1309" s="47" t="str">
        <f>VLOOKUP(A1309,'Updated Medical examination'!A1308:J3643,6,0)</f>
        <v>Yes</v>
      </c>
      <c r="F1309" s="47" t="str">
        <f>VLOOKUP(A1309,'Updated Medical examination'!A1308:J3643,7,0)</f>
        <v>No</v>
      </c>
      <c r="G1309" s="47" t="str">
        <f>VLOOKUP(A1309,'Updated Medical examination'!A1308:J3643,8,0)</f>
        <v>Yes</v>
      </c>
      <c r="H1309" s="47">
        <f>VLOOKUP(A1309,'Updated Medical examination'!A1308:J3643,9,0)</f>
        <v>1</v>
      </c>
      <c r="I1309" s="47" t="str">
        <f>VLOOKUP(A1309,'Updated Medical examination'!A1308:J3643,10,0)</f>
        <v>No</v>
      </c>
      <c r="J1309" s="47" t="str">
        <f>VLOOKUP(A1309,'Updated Medical examination'!A1308:J3643,3,0)</f>
        <v>Under Weight</v>
      </c>
      <c r="K1309" s="47" t="str">
        <f>VLOOKUP(A1309,'Updated Medical examination'!A1308:J3643,5,0)</f>
        <v>Above Diabetes</v>
      </c>
      <c r="L1309" s="54">
        <v>23275</v>
      </c>
      <c r="M1309" s="59">
        <v>8355.5400000000009</v>
      </c>
      <c r="N1309" s="55" t="s">
        <v>12</v>
      </c>
      <c r="O1309" s="55" t="s">
        <v>12</v>
      </c>
      <c r="P1309" s="55" t="s">
        <v>23</v>
      </c>
      <c r="Q1309" s="55">
        <v>59</v>
      </c>
    </row>
    <row r="1310" spans="1:17" ht="16.5" thickBot="1" x14ac:dyDescent="0.3">
      <c r="A1310" s="58" t="s">
        <v>1062</v>
      </c>
      <c r="B1310" s="47" t="s">
        <v>3488</v>
      </c>
      <c r="C1310" s="47">
        <f>VLOOKUP(A1310,'Updated Medical examination'!A1309:J3644,2,FALSE)</f>
        <v>38.17</v>
      </c>
      <c r="D1310" s="47">
        <f>VLOOKUP(A1310,'Updated Medical examination'!A1309:J3644,4,0)</f>
        <v>4.7300000000000004</v>
      </c>
      <c r="E1310" s="47" t="str">
        <f>VLOOKUP(A1310,'Updated Medical examination'!A1309:J3644,6,0)</f>
        <v>Yes</v>
      </c>
      <c r="F1310" s="47" t="str">
        <f>VLOOKUP(A1310,'Updated Medical examination'!A1309:J3644,7,0)</f>
        <v>No</v>
      </c>
      <c r="G1310" s="47" t="str">
        <f>VLOOKUP(A1310,'Updated Medical examination'!A1309:J3644,8,0)</f>
        <v>No</v>
      </c>
      <c r="H1310" s="47">
        <f>VLOOKUP(A1310,'Updated Medical examination'!A1309:J3644,9,0)</f>
        <v>0</v>
      </c>
      <c r="I1310" s="47" t="str">
        <f>VLOOKUP(A1310,'Updated Medical examination'!A1309:J3644,10,0)</f>
        <v>No</v>
      </c>
      <c r="J1310" s="47" t="str">
        <f>VLOOKUP(A1310,'Updated Medical examination'!A1309:J3644,3,0)</f>
        <v>Obesity</v>
      </c>
      <c r="K1310" s="47" t="str">
        <f>VLOOKUP(A1310,'Updated Medical examination'!A1309:J3644,5,0)</f>
        <v>Normal</v>
      </c>
      <c r="L1310" s="54">
        <v>27923</v>
      </c>
      <c r="M1310" s="59">
        <v>8347.16</v>
      </c>
      <c r="N1310" s="55" t="s">
        <v>11</v>
      </c>
      <c r="O1310" s="55" t="s">
        <v>16</v>
      </c>
      <c r="P1310" s="55" t="s">
        <v>13</v>
      </c>
      <c r="Q1310" s="55">
        <v>46</v>
      </c>
    </row>
    <row r="1311" spans="1:17" ht="16.5" thickBot="1" x14ac:dyDescent="0.3">
      <c r="A1311" s="58" t="s">
        <v>1061</v>
      </c>
      <c r="B1311" s="47" t="s">
        <v>4582</v>
      </c>
      <c r="C1311" s="47">
        <f>VLOOKUP(A1311,'Updated Medical examination'!A1310:J3645,2,FALSE)</f>
        <v>39.424999999999997</v>
      </c>
      <c r="D1311" s="47">
        <f>VLOOKUP(A1311,'Updated Medical examination'!A1310:J3645,4,0)</f>
        <v>4.76</v>
      </c>
      <c r="E1311" s="47" t="str">
        <f>VLOOKUP(A1311,'Updated Medical examination'!A1310:J3645,6,0)</f>
        <v>Yes</v>
      </c>
      <c r="F1311" s="47" t="str">
        <f>VLOOKUP(A1311,'Updated Medical examination'!A1310:J3645,7,0)</f>
        <v>No</v>
      </c>
      <c r="G1311" s="47" t="str">
        <f>VLOOKUP(A1311,'Updated Medical examination'!A1310:J3645,8,0)</f>
        <v>No</v>
      </c>
      <c r="H1311" s="47">
        <f>VLOOKUP(A1311,'Updated Medical examination'!A1310:J3645,9,0)</f>
        <v>0</v>
      </c>
      <c r="I1311" s="47" t="str">
        <f>VLOOKUP(A1311,'Updated Medical examination'!A1310:J3645,10,0)</f>
        <v>No</v>
      </c>
      <c r="J1311" s="47" t="str">
        <f>VLOOKUP(A1311,'Updated Medical examination'!A1310:J3645,3,0)</f>
        <v>Obesity</v>
      </c>
      <c r="K1311" s="47" t="str">
        <f>VLOOKUP(A1311,'Updated Medical examination'!A1310:J3645,5,0)</f>
        <v>Normal</v>
      </c>
      <c r="L1311" s="54">
        <v>27948</v>
      </c>
      <c r="M1311" s="59">
        <v>8342.91</v>
      </c>
      <c r="N1311" s="55" t="s">
        <v>12</v>
      </c>
      <c r="O1311" s="55" t="s">
        <v>16</v>
      </c>
      <c r="P1311" s="55" t="s">
        <v>168</v>
      </c>
      <c r="Q1311" s="55">
        <v>46</v>
      </c>
    </row>
    <row r="1312" spans="1:17" ht="16.5" thickBot="1" x14ac:dyDescent="0.3">
      <c r="A1312" s="58" t="s">
        <v>1060</v>
      </c>
      <c r="B1312" s="47" t="s">
        <v>4584</v>
      </c>
      <c r="C1312" s="47">
        <f>VLOOKUP(A1312,'Updated Medical examination'!A1311:J3646,2,FALSE)</f>
        <v>33.44</v>
      </c>
      <c r="D1312" s="47">
        <f>VLOOKUP(A1312,'Updated Medical examination'!A1311:J3646,4,0)</f>
        <v>6.24</v>
      </c>
      <c r="E1312" s="47" t="str">
        <f>VLOOKUP(A1312,'Updated Medical examination'!A1311:J3646,6,0)</f>
        <v>Yes</v>
      </c>
      <c r="F1312" s="47" t="str">
        <f>VLOOKUP(A1312,'Updated Medical examination'!A1311:J3646,7,0)</f>
        <v>No</v>
      </c>
      <c r="G1312" s="47" t="str">
        <f>VLOOKUP(A1312,'Updated Medical examination'!A1311:J3646,8,0)</f>
        <v>No</v>
      </c>
      <c r="H1312" s="47">
        <f>VLOOKUP(A1312,'Updated Medical examination'!A1311:J3646,9,0)</f>
        <v>0</v>
      </c>
      <c r="I1312" s="47" t="str">
        <f>VLOOKUP(A1312,'Updated Medical examination'!A1311:J3646,10,0)</f>
        <v>No</v>
      </c>
      <c r="J1312" s="47" t="str">
        <f>VLOOKUP(A1312,'Updated Medical examination'!A1311:J3646,3,0)</f>
        <v>Obesity</v>
      </c>
      <c r="K1312" s="47" t="str">
        <f>VLOOKUP(A1312,'Updated Medical examination'!A1311:J3646,5,0)</f>
        <v>Prediabetes</v>
      </c>
      <c r="L1312" s="54">
        <v>27961</v>
      </c>
      <c r="M1312" s="59">
        <v>8334.59</v>
      </c>
      <c r="N1312" s="55" t="s">
        <v>12</v>
      </c>
      <c r="O1312" s="55" t="s">
        <v>11</v>
      </c>
      <c r="P1312" s="55" t="s">
        <v>168</v>
      </c>
      <c r="Q1312" s="55">
        <v>46</v>
      </c>
    </row>
    <row r="1313" spans="1:17" ht="16.5" thickBot="1" x14ac:dyDescent="0.3">
      <c r="A1313" s="58" t="s">
        <v>1059</v>
      </c>
      <c r="B1313" s="47" t="s">
        <v>3129</v>
      </c>
      <c r="C1313" s="47">
        <f>VLOOKUP(A1313,'Updated Medical examination'!A1312:J3647,2,FALSE)</f>
        <v>33.344999999999999</v>
      </c>
      <c r="D1313" s="47">
        <f>VLOOKUP(A1313,'Updated Medical examination'!A1312:J3647,4,0)</f>
        <v>5.44</v>
      </c>
      <c r="E1313" s="47" t="str">
        <f>VLOOKUP(A1313,'Updated Medical examination'!A1312:J3647,6,0)</f>
        <v>Yes</v>
      </c>
      <c r="F1313" s="47" t="str">
        <f>VLOOKUP(A1313,'Updated Medical examination'!A1312:J3647,7,0)</f>
        <v>No</v>
      </c>
      <c r="G1313" s="47" t="str">
        <f>VLOOKUP(A1313,'Updated Medical examination'!A1312:J3647,8,0)</f>
        <v>No</v>
      </c>
      <c r="H1313" s="47">
        <f>VLOOKUP(A1313,'Updated Medical examination'!A1312:J3647,9,0)</f>
        <v>0</v>
      </c>
      <c r="I1313" s="47" t="str">
        <f>VLOOKUP(A1313,'Updated Medical examination'!A1312:J3647,10,0)</f>
        <v>No</v>
      </c>
      <c r="J1313" s="47" t="str">
        <f>VLOOKUP(A1313,'Updated Medical examination'!A1312:J3647,3,0)</f>
        <v>Obesity</v>
      </c>
      <c r="K1313" s="47" t="str">
        <f>VLOOKUP(A1313,'Updated Medical examination'!A1312:J3647,5,0)</f>
        <v>Normal</v>
      </c>
      <c r="L1313" s="54">
        <v>27953</v>
      </c>
      <c r="M1313" s="59">
        <v>8334.4599999999991</v>
      </c>
      <c r="N1313" s="55" t="s">
        <v>12</v>
      </c>
      <c r="O1313" s="55" t="s">
        <v>11</v>
      </c>
      <c r="P1313" s="55" t="s">
        <v>168</v>
      </c>
      <c r="Q1313" s="55">
        <v>46</v>
      </c>
    </row>
    <row r="1314" spans="1:17" ht="16.5" thickBot="1" x14ac:dyDescent="0.3">
      <c r="A1314" s="58" t="s">
        <v>1058</v>
      </c>
      <c r="B1314" s="47" t="s">
        <v>4587</v>
      </c>
      <c r="C1314" s="47">
        <f>VLOOKUP(A1314,'Updated Medical examination'!A1313:J3648,2,FALSE)</f>
        <v>38.79</v>
      </c>
      <c r="D1314" s="47">
        <f>VLOOKUP(A1314,'Updated Medical examination'!A1313:J3648,4,0)</f>
        <v>5.08</v>
      </c>
      <c r="E1314" s="47" t="str">
        <f>VLOOKUP(A1314,'Updated Medical examination'!A1313:J3648,6,0)</f>
        <v>No</v>
      </c>
      <c r="F1314" s="47" t="str">
        <f>VLOOKUP(A1314,'Updated Medical examination'!A1313:J3648,7,0)</f>
        <v>No</v>
      </c>
      <c r="G1314" s="47" t="str">
        <f>VLOOKUP(A1314,'Updated Medical examination'!A1313:J3648,8,0)</f>
        <v>Yes</v>
      </c>
      <c r="H1314" s="47">
        <f>VLOOKUP(A1314,'Updated Medical examination'!A1313:J3648,9,0)</f>
        <v>1</v>
      </c>
      <c r="I1314" s="47" t="str">
        <f>VLOOKUP(A1314,'Updated Medical examination'!A1313:J3648,10,0)</f>
        <v>No</v>
      </c>
      <c r="J1314" s="47" t="str">
        <f>VLOOKUP(A1314,'Updated Medical examination'!A1313:J3648,3,0)</f>
        <v>Obesity</v>
      </c>
      <c r="K1314" s="47" t="str">
        <f>VLOOKUP(A1314,'Updated Medical examination'!A1313:J3648,5,0)</f>
        <v>Normal</v>
      </c>
      <c r="L1314" s="54">
        <v>34142</v>
      </c>
      <c r="M1314" s="59">
        <v>8314.65</v>
      </c>
      <c r="N1314" s="55" t="s">
        <v>11</v>
      </c>
      <c r="O1314" s="55" t="s">
        <v>16</v>
      </c>
      <c r="P1314" s="55" t="s">
        <v>23</v>
      </c>
      <c r="Q1314" s="55">
        <v>29</v>
      </c>
    </row>
    <row r="1315" spans="1:17" ht="16.5" thickBot="1" x14ac:dyDescent="0.3">
      <c r="A1315" s="58" t="s">
        <v>1057</v>
      </c>
      <c r="B1315" s="47" t="s">
        <v>2904</v>
      </c>
      <c r="C1315" s="47">
        <f>VLOOKUP(A1315,'Updated Medical examination'!A1314:J3649,2,FALSE)</f>
        <v>30.684999999999999</v>
      </c>
      <c r="D1315" s="47">
        <f>VLOOKUP(A1315,'Updated Medical examination'!A1314:J3649,4,0)</f>
        <v>4.87</v>
      </c>
      <c r="E1315" s="47" t="str">
        <f>VLOOKUP(A1315,'Updated Medical examination'!A1314:J3649,6,0)</f>
        <v>No</v>
      </c>
      <c r="F1315" s="47" t="str">
        <f>VLOOKUP(A1315,'Updated Medical examination'!A1314:J3649,7,0)</f>
        <v>No</v>
      </c>
      <c r="G1315" s="47" t="str">
        <f>VLOOKUP(A1315,'Updated Medical examination'!A1314:J3649,8,0)</f>
        <v>Yes</v>
      </c>
      <c r="H1315" s="47">
        <f>VLOOKUP(A1315,'Updated Medical examination'!A1314:J3649,9,0)</f>
        <v>1</v>
      </c>
      <c r="I1315" s="47" t="str">
        <f>VLOOKUP(A1315,'Updated Medical examination'!A1314:J3649,10,0)</f>
        <v>No</v>
      </c>
      <c r="J1315" s="47" t="str">
        <f>VLOOKUP(A1315,'Updated Medical examination'!A1314:J3649,3,0)</f>
        <v>Obesity</v>
      </c>
      <c r="K1315" s="47" t="str">
        <f>VLOOKUP(A1315,'Updated Medical examination'!A1314:J3649,5,0)</f>
        <v>Normal</v>
      </c>
      <c r="L1315" s="54">
        <v>29074</v>
      </c>
      <c r="M1315" s="59">
        <v>8310.84</v>
      </c>
      <c r="N1315" s="55" t="s">
        <v>11</v>
      </c>
      <c r="O1315" s="55" t="s">
        <v>11</v>
      </c>
      <c r="P1315" s="55" t="s">
        <v>23</v>
      </c>
      <c r="Q1315" s="55">
        <v>43</v>
      </c>
    </row>
    <row r="1316" spans="1:17" ht="16.5" thickBot="1" x14ac:dyDescent="0.3">
      <c r="A1316" s="58" t="s">
        <v>1056</v>
      </c>
      <c r="B1316" s="47" t="s">
        <v>4590</v>
      </c>
      <c r="C1316" s="47">
        <f>VLOOKUP(A1316,'Updated Medical examination'!A1315:J3650,2,FALSE)</f>
        <v>22.135000000000002</v>
      </c>
      <c r="D1316" s="47">
        <f>VLOOKUP(A1316,'Updated Medical examination'!A1315:J3650,4,0)</f>
        <v>8.17</v>
      </c>
      <c r="E1316" s="47" t="str">
        <f>VLOOKUP(A1316,'Updated Medical examination'!A1315:J3650,6,0)</f>
        <v>No</v>
      </c>
      <c r="F1316" s="47" t="str">
        <f>VLOOKUP(A1316,'Updated Medical examination'!A1315:J3650,7,0)</f>
        <v>No</v>
      </c>
      <c r="G1316" s="47" t="str">
        <f>VLOOKUP(A1316,'Updated Medical examination'!A1315:J3650,8,0)</f>
        <v>No</v>
      </c>
      <c r="H1316" s="47">
        <f>VLOOKUP(A1316,'Updated Medical examination'!A1315:J3650,9,0)</f>
        <v>0</v>
      </c>
      <c r="I1316" s="47" t="str">
        <f>VLOOKUP(A1316,'Updated Medical examination'!A1315:J3650,10,0)</f>
        <v>No</v>
      </c>
      <c r="J1316" s="47" t="str">
        <f>VLOOKUP(A1316,'Updated Medical examination'!A1315:J3650,3,0)</f>
        <v>Healthy Weight</v>
      </c>
      <c r="K1316" s="47" t="str">
        <f>VLOOKUP(A1316,'Updated Medical examination'!A1315:J3650,5,0)</f>
        <v>Above Diabetes</v>
      </c>
      <c r="L1316" s="54">
        <v>28667</v>
      </c>
      <c r="M1316" s="59">
        <v>8302.5400000000009</v>
      </c>
      <c r="N1316" s="55" t="s">
        <v>12</v>
      </c>
      <c r="O1316" s="55" t="s">
        <v>12</v>
      </c>
      <c r="P1316" s="55" t="s">
        <v>168</v>
      </c>
      <c r="Q1316" s="55">
        <v>44</v>
      </c>
    </row>
    <row r="1317" spans="1:17" ht="16.5" thickBot="1" x14ac:dyDescent="0.3">
      <c r="A1317" s="58" t="s">
        <v>1055</v>
      </c>
      <c r="B1317" s="47" t="s">
        <v>3286</v>
      </c>
      <c r="C1317" s="47">
        <f>VLOOKUP(A1317,'Updated Medical examination'!A1316:J3651,2,FALSE)</f>
        <v>33.33</v>
      </c>
      <c r="D1317" s="47">
        <f>VLOOKUP(A1317,'Updated Medical examination'!A1316:J3651,4,0)</f>
        <v>7.61</v>
      </c>
      <c r="E1317" s="47" t="str">
        <f>VLOOKUP(A1317,'Updated Medical examination'!A1316:J3651,6,0)</f>
        <v>No</v>
      </c>
      <c r="F1317" s="47" t="str">
        <f>VLOOKUP(A1317,'Updated Medical examination'!A1316:J3651,7,0)</f>
        <v>No</v>
      </c>
      <c r="G1317" s="47" t="str">
        <f>VLOOKUP(A1317,'Updated Medical examination'!A1316:J3651,8,0)</f>
        <v>No</v>
      </c>
      <c r="H1317" s="47">
        <f>VLOOKUP(A1317,'Updated Medical examination'!A1316:J3651,9,0)</f>
        <v>0</v>
      </c>
      <c r="I1317" s="47" t="str">
        <f>VLOOKUP(A1317,'Updated Medical examination'!A1316:J3651,10,0)</f>
        <v>No</v>
      </c>
      <c r="J1317" s="47" t="str">
        <f>VLOOKUP(A1317,'Updated Medical examination'!A1316:J3651,3,0)</f>
        <v>Obesity</v>
      </c>
      <c r="K1317" s="47" t="str">
        <f>VLOOKUP(A1317,'Updated Medical examination'!A1316:J3651,5,0)</f>
        <v>Above Diabetes</v>
      </c>
      <c r="L1317" s="54">
        <v>27186</v>
      </c>
      <c r="M1317" s="59">
        <v>8283.68</v>
      </c>
      <c r="N1317" s="55" t="s">
        <v>11</v>
      </c>
      <c r="O1317" s="55" t="s">
        <v>12</v>
      </c>
      <c r="P1317" s="55" t="s">
        <v>13</v>
      </c>
      <c r="Q1317" s="55">
        <v>49</v>
      </c>
    </row>
    <row r="1318" spans="1:17" ht="16.5" thickBot="1" x14ac:dyDescent="0.3">
      <c r="A1318" s="58" t="s">
        <v>1054</v>
      </c>
      <c r="B1318" s="47" t="s">
        <v>4593</v>
      </c>
      <c r="C1318" s="47">
        <f>VLOOKUP(A1318,'Updated Medical examination'!A1317:J3652,2,FALSE)</f>
        <v>31.13</v>
      </c>
      <c r="D1318" s="47">
        <f>VLOOKUP(A1318,'Updated Medical examination'!A1317:J3652,4,0)</f>
        <v>10.1</v>
      </c>
      <c r="E1318" s="47" t="str">
        <f>VLOOKUP(A1318,'Updated Medical examination'!A1317:J3652,6,0)</f>
        <v>No</v>
      </c>
      <c r="F1318" s="47" t="str">
        <f>VLOOKUP(A1318,'Updated Medical examination'!A1317:J3652,7,0)</f>
        <v>No</v>
      </c>
      <c r="G1318" s="47" t="str">
        <f>VLOOKUP(A1318,'Updated Medical examination'!A1317:J3652,8,0)</f>
        <v>No</v>
      </c>
      <c r="H1318" s="47">
        <f>VLOOKUP(A1318,'Updated Medical examination'!A1317:J3652,9,0)</f>
        <v>0</v>
      </c>
      <c r="I1318" s="47" t="str">
        <f>VLOOKUP(A1318,'Updated Medical examination'!A1317:J3652,10,0)</f>
        <v>No</v>
      </c>
      <c r="J1318" s="47" t="str">
        <f>VLOOKUP(A1318,'Updated Medical examination'!A1317:J3652,3,0)</f>
        <v>Obesity</v>
      </c>
      <c r="K1318" s="47" t="str">
        <f>VLOOKUP(A1318,'Updated Medical examination'!A1317:J3652,5,0)</f>
        <v>Above Diabetes</v>
      </c>
      <c r="L1318" s="54">
        <v>27385</v>
      </c>
      <c r="M1318" s="59">
        <v>8280.6200000000008</v>
      </c>
      <c r="N1318" s="55" t="s">
        <v>11</v>
      </c>
      <c r="O1318" s="55" t="s">
        <v>11</v>
      </c>
      <c r="P1318" s="55" t="s">
        <v>13</v>
      </c>
      <c r="Q1318" s="55">
        <v>48</v>
      </c>
    </row>
    <row r="1319" spans="1:17" ht="16.5" thickBot="1" x14ac:dyDescent="0.3">
      <c r="A1319" s="58" t="s">
        <v>1053</v>
      </c>
      <c r="B1319" s="47" t="s">
        <v>4595</v>
      </c>
      <c r="C1319" s="47">
        <f>VLOOKUP(A1319,'Updated Medical examination'!A1318:J3653,2,FALSE)</f>
        <v>28.9</v>
      </c>
      <c r="D1319" s="47">
        <f>VLOOKUP(A1319,'Updated Medical examination'!A1318:J3653,4,0)</f>
        <v>11.24</v>
      </c>
      <c r="E1319" s="47" t="str">
        <f>VLOOKUP(A1319,'Updated Medical examination'!A1318:J3653,6,0)</f>
        <v>No</v>
      </c>
      <c r="F1319" s="47" t="str">
        <f>VLOOKUP(A1319,'Updated Medical examination'!A1318:J3653,7,0)</f>
        <v>No</v>
      </c>
      <c r="G1319" s="47" t="str">
        <f>VLOOKUP(A1319,'Updated Medical examination'!A1318:J3653,8,0)</f>
        <v>No</v>
      </c>
      <c r="H1319" s="47">
        <f>VLOOKUP(A1319,'Updated Medical examination'!A1318:J3653,9,0)</f>
        <v>0</v>
      </c>
      <c r="I1319" s="47" t="str">
        <f>VLOOKUP(A1319,'Updated Medical examination'!A1318:J3653,10,0)</f>
        <v>No</v>
      </c>
      <c r="J1319" s="47" t="str">
        <f>VLOOKUP(A1319,'Updated Medical examination'!A1318:J3653,3,0)</f>
        <v>Over Weight</v>
      </c>
      <c r="K1319" s="47" t="str">
        <f>VLOOKUP(A1319,'Updated Medical examination'!A1318:J3653,5,0)</f>
        <v>Above Diabetes</v>
      </c>
      <c r="L1319" s="54">
        <v>27298</v>
      </c>
      <c r="M1319" s="59">
        <v>8277.52</v>
      </c>
      <c r="N1319" s="55" t="s">
        <v>11</v>
      </c>
      <c r="O1319" s="55" t="s">
        <v>11</v>
      </c>
      <c r="P1319" s="55" t="s">
        <v>42</v>
      </c>
      <c r="Q1319" s="55">
        <v>48</v>
      </c>
    </row>
    <row r="1320" spans="1:17" ht="16.5" thickBot="1" x14ac:dyDescent="0.3">
      <c r="A1320" s="58" t="s">
        <v>1052</v>
      </c>
      <c r="B1320" s="47" t="s">
        <v>4597</v>
      </c>
      <c r="C1320" s="47">
        <f>VLOOKUP(A1320,'Updated Medical examination'!A1319:J3654,2,FALSE)</f>
        <v>43.31</v>
      </c>
      <c r="D1320" s="47">
        <f>VLOOKUP(A1320,'Updated Medical examination'!A1319:J3654,4,0)</f>
        <v>6.1</v>
      </c>
      <c r="E1320" s="47" t="str">
        <f>VLOOKUP(A1320,'Updated Medical examination'!A1319:J3654,6,0)</f>
        <v>Yes</v>
      </c>
      <c r="F1320" s="47" t="str">
        <f>VLOOKUP(A1320,'Updated Medical examination'!A1319:J3654,7,0)</f>
        <v>yes</v>
      </c>
      <c r="G1320" s="47" t="str">
        <f>VLOOKUP(A1320,'Updated Medical examination'!A1319:J3654,8,0)</f>
        <v>No</v>
      </c>
      <c r="H1320" s="47">
        <f>VLOOKUP(A1320,'Updated Medical examination'!A1319:J3654,9,0)</f>
        <v>1</v>
      </c>
      <c r="I1320" s="47" t="str">
        <f>VLOOKUP(A1320,'Updated Medical examination'!A1319:J3654,10,0)</f>
        <v>No</v>
      </c>
      <c r="J1320" s="47" t="str">
        <f>VLOOKUP(A1320,'Updated Medical examination'!A1319:J3654,3,0)</f>
        <v>Obesity</v>
      </c>
      <c r="K1320" s="47" t="str">
        <f>VLOOKUP(A1320,'Updated Medical examination'!A1319:J3654,5,0)</f>
        <v>Prediabetes</v>
      </c>
      <c r="L1320" s="54">
        <v>36858</v>
      </c>
      <c r="M1320" s="59">
        <v>8271.4599999999991</v>
      </c>
      <c r="N1320" s="55" t="s">
        <v>11</v>
      </c>
      <c r="O1320" s="55" t="s">
        <v>16</v>
      </c>
      <c r="P1320" s="55" t="s">
        <v>249</v>
      </c>
      <c r="Q1320" s="55">
        <v>22</v>
      </c>
    </row>
    <row r="1321" spans="1:17" ht="16.5" thickBot="1" x14ac:dyDescent="0.3">
      <c r="A1321" s="58" t="s">
        <v>1051</v>
      </c>
      <c r="B1321" s="47" t="s">
        <v>2407</v>
      </c>
      <c r="C1321" s="47">
        <f>VLOOKUP(A1321,'Updated Medical examination'!A1320:J3655,2,FALSE)</f>
        <v>22.8</v>
      </c>
      <c r="D1321" s="47">
        <f>VLOOKUP(A1321,'Updated Medical examination'!A1320:J3655,4,0)</f>
        <v>6.98</v>
      </c>
      <c r="E1321" s="47" t="str">
        <f>VLOOKUP(A1321,'Updated Medical examination'!A1320:J3655,6,0)</f>
        <v>No</v>
      </c>
      <c r="F1321" s="47" t="str">
        <f>VLOOKUP(A1321,'Updated Medical examination'!A1320:J3655,7,0)</f>
        <v>No</v>
      </c>
      <c r="G1321" s="47" t="str">
        <f>VLOOKUP(A1321,'Updated Medical examination'!A1320:J3655,8,0)</f>
        <v>No</v>
      </c>
      <c r="H1321" s="47">
        <f>VLOOKUP(A1321,'Updated Medical examination'!A1320:J3655,9,0)</f>
        <v>0</v>
      </c>
      <c r="I1321" s="47" t="str">
        <f>VLOOKUP(A1321,'Updated Medical examination'!A1320:J3655,10,0)</f>
        <v>No</v>
      </c>
      <c r="J1321" s="47" t="str">
        <f>VLOOKUP(A1321,'Updated Medical examination'!A1320:J3655,3,0)</f>
        <v>Healthy Weight</v>
      </c>
      <c r="K1321" s="47" t="str">
        <f>VLOOKUP(A1321,'Updated Medical examination'!A1320:J3655,5,0)</f>
        <v>Above Diabetes</v>
      </c>
      <c r="L1321" s="54">
        <v>27246</v>
      </c>
      <c r="M1321" s="59">
        <v>8269.0400000000009</v>
      </c>
      <c r="N1321" s="55" t="s">
        <v>11</v>
      </c>
      <c r="O1321" s="55" t="s">
        <v>16</v>
      </c>
      <c r="P1321" s="55" t="s">
        <v>42</v>
      </c>
      <c r="Q1321" s="55">
        <v>48</v>
      </c>
    </row>
    <row r="1322" spans="1:17" ht="16.5" thickBot="1" x14ac:dyDescent="0.3">
      <c r="A1322" s="58" t="s">
        <v>1050</v>
      </c>
      <c r="B1322" s="47" t="s">
        <v>4600</v>
      </c>
      <c r="C1322" s="47">
        <f>VLOOKUP(A1322,'Updated Medical examination'!A1321:J3656,2,FALSE)</f>
        <v>19.09</v>
      </c>
      <c r="D1322" s="47">
        <f>VLOOKUP(A1322,'Updated Medical examination'!A1321:J3656,4,0)</f>
        <v>4</v>
      </c>
      <c r="E1322" s="47" t="str">
        <f>VLOOKUP(A1322,'Updated Medical examination'!A1321:J3656,6,0)</f>
        <v>Yes</v>
      </c>
      <c r="F1322" s="47" t="str">
        <f>VLOOKUP(A1322,'Updated Medical examination'!A1321:J3656,7,0)</f>
        <v>No</v>
      </c>
      <c r="G1322" s="47" t="str">
        <f>VLOOKUP(A1322,'Updated Medical examination'!A1321:J3656,8,0)</f>
        <v>No</v>
      </c>
      <c r="H1322" s="47">
        <f>VLOOKUP(A1322,'Updated Medical examination'!A1321:J3656,9,0)</f>
        <v>1</v>
      </c>
      <c r="I1322" s="47" t="str">
        <f>VLOOKUP(A1322,'Updated Medical examination'!A1321:J3656,10,0)</f>
        <v>No</v>
      </c>
      <c r="J1322" s="47" t="str">
        <f>VLOOKUP(A1322,'Updated Medical examination'!A1321:J3656,3,0)</f>
        <v>Healthy Weight</v>
      </c>
      <c r="K1322" s="47" t="str">
        <f>VLOOKUP(A1322,'Updated Medical examination'!A1321:J3656,5,0)</f>
        <v>Normal</v>
      </c>
      <c r="L1322" s="54">
        <v>23625</v>
      </c>
      <c r="M1322" s="59">
        <v>8268</v>
      </c>
      <c r="N1322" s="55" t="s">
        <v>12</v>
      </c>
      <c r="O1322" s="55" t="s">
        <v>12</v>
      </c>
      <c r="P1322" s="55" t="s">
        <v>13</v>
      </c>
      <c r="Q1322" s="55">
        <v>58</v>
      </c>
    </row>
    <row r="1323" spans="1:17" ht="16.5" thickBot="1" x14ac:dyDescent="0.3">
      <c r="A1323" s="58" t="s">
        <v>1049</v>
      </c>
      <c r="B1323" s="47" t="s">
        <v>4602</v>
      </c>
      <c r="C1323" s="47">
        <f>VLOOKUP(A1323,'Updated Medical examination'!A1322:J3657,2,FALSE)</f>
        <v>23.37</v>
      </c>
      <c r="D1323" s="47">
        <f>VLOOKUP(A1323,'Updated Medical examination'!A1322:J3657,4,0)</f>
        <v>4.2300000000000004</v>
      </c>
      <c r="E1323" s="47" t="str">
        <f>VLOOKUP(A1323,'Updated Medical examination'!A1322:J3657,6,0)</f>
        <v>No</v>
      </c>
      <c r="F1323" s="47" t="str">
        <f>VLOOKUP(A1323,'Updated Medical examination'!A1322:J3657,7,0)</f>
        <v>No</v>
      </c>
      <c r="G1323" s="47" t="str">
        <f>VLOOKUP(A1323,'Updated Medical examination'!A1322:J3657,8,0)</f>
        <v>No</v>
      </c>
      <c r="H1323" s="47">
        <f>VLOOKUP(A1323,'Updated Medical examination'!A1322:J3657,9,0)</f>
        <v>0</v>
      </c>
      <c r="I1323" s="47" t="str">
        <f>VLOOKUP(A1323,'Updated Medical examination'!A1322:J3657,10,0)</f>
        <v>No</v>
      </c>
      <c r="J1323" s="47" t="str">
        <f>VLOOKUP(A1323,'Updated Medical examination'!A1322:J3657,3,0)</f>
        <v>Healthy Weight</v>
      </c>
      <c r="K1323" s="47" t="str">
        <f>VLOOKUP(A1323,'Updated Medical examination'!A1322:J3657,5,0)</f>
        <v>Normal</v>
      </c>
      <c r="L1323" s="54">
        <v>30221</v>
      </c>
      <c r="M1323" s="59">
        <v>8252.2800000000007</v>
      </c>
      <c r="N1323" s="55" t="s">
        <v>11</v>
      </c>
      <c r="O1323" s="55" t="s">
        <v>11</v>
      </c>
      <c r="P1323" s="55" t="s">
        <v>247</v>
      </c>
      <c r="Q1323" s="55">
        <v>40</v>
      </c>
    </row>
    <row r="1324" spans="1:17" ht="16.5" thickBot="1" x14ac:dyDescent="0.3">
      <c r="A1324" s="58" t="s">
        <v>1048</v>
      </c>
      <c r="B1324" s="47" t="s">
        <v>4604</v>
      </c>
      <c r="C1324" s="47">
        <f>VLOOKUP(A1324,'Updated Medical examination'!A1323:J3658,2,FALSE)</f>
        <v>33.44</v>
      </c>
      <c r="D1324" s="47">
        <f>VLOOKUP(A1324,'Updated Medical examination'!A1323:J3658,4,0)</f>
        <v>4.72</v>
      </c>
      <c r="E1324" s="47" t="str">
        <f>VLOOKUP(A1324,'Updated Medical examination'!A1323:J3658,6,0)</f>
        <v>Yes</v>
      </c>
      <c r="F1324" s="47" t="str">
        <f>VLOOKUP(A1324,'Updated Medical examination'!A1323:J3658,7,0)</f>
        <v>No</v>
      </c>
      <c r="G1324" s="47" t="str">
        <f>VLOOKUP(A1324,'Updated Medical examination'!A1323:J3658,8,0)</f>
        <v>No</v>
      </c>
      <c r="H1324" s="47">
        <f>VLOOKUP(A1324,'Updated Medical examination'!A1323:J3658,9,0)</f>
        <v>0</v>
      </c>
      <c r="I1324" s="47" t="str">
        <f>VLOOKUP(A1324,'Updated Medical examination'!A1323:J3658,10,0)</f>
        <v>No</v>
      </c>
      <c r="J1324" s="47" t="str">
        <f>VLOOKUP(A1324,'Updated Medical examination'!A1323:J3658,3,0)</f>
        <v>Obesity</v>
      </c>
      <c r="K1324" s="47" t="str">
        <f>VLOOKUP(A1324,'Updated Medical examination'!A1323:J3658,5,0)</f>
        <v>Normal</v>
      </c>
      <c r="L1324" s="54">
        <v>28005</v>
      </c>
      <c r="M1324" s="59">
        <v>8240.59</v>
      </c>
      <c r="N1324" s="55" t="s">
        <v>11</v>
      </c>
      <c r="O1324" s="55" t="s">
        <v>11</v>
      </c>
      <c r="P1324" s="55" t="s">
        <v>13</v>
      </c>
      <c r="Q1324" s="55">
        <v>46</v>
      </c>
    </row>
    <row r="1325" spans="1:17" ht="16.5" thickBot="1" x14ac:dyDescent="0.3">
      <c r="A1325" s="58" t="s">
        <v>1047</v>
      </c>
      <c r="B1325" s="47" t="s">
        <v>4606</v>
      </c>
      <c r="C1325" s="47">
        <f>VLOOKUP(A1325,'Updated Medical examination'!A1324:J3659,2,FALSE)</f>
        <v>28.05</v>
      </c>
      <c r="D1325" s="47">
        <f>VLOOKUP(A1325,'Updated Medical examination'!A1324:J3659,4,0)</f>
        <v>5.63</v>
      </c>
      <c r="E1325" s="47" t="str">
        <f>VLOOKUP(A1325,'Updated Medical examination'!A1324:J3659,6,0)</f>
        <v>Yes</v>
      </c>
      <c r="F1325" s="47" t="str">
        <f>VLOOKUP(A1325,'Updated Medical examination'!A1324:J3659,7,0)</f>
        <v>No</v>
      </c>
      <c r="G1325" s="47" t="str">
        <f>VLOOKUP(A1325,'Updated Medical examination'!A1324:J3659,8,0)</f>
        <v>No</v>
      </c>
      <c r="H1325" s="47">
        <f>VLOOKUP(A1325,'Updated Medical examination'!A1324:J3659,9,0)</f>
        <v>0</v>
      </c>
      <c r="I1325" s="47" t="str">
        <f>VLOOKUP(A1325,'Updated Medical examination'!A1324:J3659,10,0)</f>
        <v>No</v>
      </c>
      <c r="J1325" s="47" t="str">
        <f>VLOOKUP(A1325,'Updated Medical examination'!A1324:J3659,3,0)</f>
        <v>Over Weight</v>
      </c>
      <c r="K1325" s="47" t="str">
        <f>VLOOKUP(A1325,'Updated Medical examination'!A1324:J3659,5,0)</f>
        <v>Normal</v>
      </c>
      <c r="L1325" s="54">
        <v>27941</v>
      </c>
      <c r="M1325" s="59">
        <v>8233.1</v>
      </c>
      <c r="N1325" s="55" t="s">
        <v>11</v>
      </c>
      <c r="O1325" s="55" t="s">
        <v>11</v>
      </c>
      <c r="P1325" s="55" t="s">
        <v>13</v>
      </c>
      <c r="Q1325" s="55">
        <v>46</v>
      </c>
    </row>
    <row r="1326" spans="1:17" ht="16.5" thickBot="1" x14ac:dyDescent="0.3">
      <c r="A1326" s="58" t="s">
        <v>1046</v>
      </c>
      <c r="B1326" s="47" t="s">
        <v>2526</v>
      </c>
      <c r="C1326" s="47">
        <f>VLOOKUP(A1326,'Updated Medical examination'!A1325:J3660,2,FALSE)</f>
        <v>27.72</v>
      </c>
      <c r="D1326" s="47">
        <f>VLOOKUP(A1326,'Updated Medical examination'!A1325:J3660,4,0)</f>
        <v>5.83</v>
      </c>
      <c r="E1326" s="47" t="str">
        <f>VLOOKUP(A1326,'Updated Medical examination'!A1325:J3660,6,0)</f>
        <v>Yes</v>
      </c>
      <c r="F1326" s="47" t="str">
        <f>VLOOKUP(A1326,'Updated Medical examination'!A1325:J3660,7,0)</f>
        <v>No</v>
      </c>
      <c r="G1326" s="47" t="str">
        <f>VLOOKUP(A1326,'Updated Medical examination'!A1325:J3660,8,0)</f>
        <v>No</v>
      </c>
      <c r="H1326" s="47">
        <f>VLOOKUP(A1326,'Updated Medical examination'!A1325:J3660,9,0)</f>
        <v>0</v>
      </c>
      <c r="I1326" s="47" t="str">
        <f>VLOOKUP(A1326,'Updated Medical examination'!A1325:J3660,10,0)</f>
        <v>No</v>
      </c>
      <c r="J1326" s="47" t="str">
        <f>VLOOKUP(A1326,'Updated Medical examination'!A1325:J3660,3,0)</f>
        <v>Over Weight</v>
      </c>
      <c r="K1326" s="47" t="str">
        <f>VLOOKUP(A1326,'Updated Medical examination'!A1325:J3660,5,0)</f>
        <v>Prediabetes</v>
      </c>
      <c r="L1326" s="54">
        <v>28006</v>
      </c>
      <c r="M1326" s="59">
        <v>8232.64</v>
      </c>
      <c r="N1326" s="55" t="s">
        <v>11</v>
      </c>
      <c r="O1326" s="55" t="s">
        <v>12</v>
      </c>
      <c r="P1326" s="55" t="s">
        <v>13</v>
      </c>
      <c r="Q1326" s="55">
        <v>46</v>
      </c>
    </row>
    <row r="1327" spans="1:17" ht="16.5" thickBot="1" x14ac:dyDescent="0.3">
      <c r="A1327" s="58" t="s">
        <v>1045</v>
      </c>
      <c r="B1327" s="47" t="s">
        <v>4609</v>
      </c>
      <c r="C1327" s="47">
        <f>VLOOKUP(A1327,'Updated Medical examination'!A1326:J3661,2,FALSE)</f>
        <v>29.81</v>
      </c>
      <c r="D1327" s="47">
        <f>VLOOKUP(A1327,'Updated Medical examination'!A1326:J3661,4,0)</f>
        <v>9.23</v>
      </c>
      <c r="E1327" s="47" t="str">
        <f>VLOOKUP(A1327,'Updated Medical examination'!A1326:J3661,6,0)</f>
        <v>No</v>
      </c>
      <c r="F1327" s="47" t="str">
        <f>VLOOKUP(A1327,'Updated Medical examination'!A1326:J3661,7,0)</f>
        <v>No</v>
      </c>
      <c r="G1327" s="47" t="str">
        <f>VLOOKUP(A1327,'Updated Medical examination'!A1326:J3661,8,0)</f>
        <v>No</v>
      </c>
      <c r="H1327" s="47">
        <f>VLOOKUP(A1327,'Updated Medical examination'!A1326:J3661,9,0)</f>
        <v>0</v>
      </c>
      <c r="I1327" s="47" t="str">
        <f>VLOOKUP(A1327,'Updated Medical examination'!A1326:J3661,10,0)</f>
        <v>No</v>
      </c>
      <c r="J1327" s="47" t="str">
        <f>VLOOKUP(A1327,'Updated Medical examination'!A1326:J3661,3,0)</f>
        <v>Over Weight</v>
      </c>
      <c r="K1327" s="47" t="str">
        <f>VLOOKUP(A1327,'Updated Medical examination'!A1326:J3661,5,0)</f>
        <v>Above Diabetes</v>
      </c>
      <c r="L1327" s="54">
        <v>28671</v>
      </c>
      <c r="M1327" s="59">
        <v>8219.2000000000007</v>
      </c>
      <c r="N1327" s="55" t="s">
        <v>11</v>
      </c>
      <c r="O1327" s="55" t="s">
        <v>11</v>
      </c>
      <c r="P1327" s="55" t="s">
        <v>13</v>
      </c>
      <c r="Q1327" s="55">
        <v>44</v>
      </c>
    </row>
    <row r="1328" spans="1:17" ht="16.5" thickBot="1" x14ac:dyDescent="0.3">
      <c r="A1328" s="58" t="s">
        <v>1044</v>
      </c>
      <c r="B1328" s="47" t="s">
        <v>3280</v>
      </c>
      <c r="C1328" s="47">
        <f>VLOOKUP(A1328,'Updated Medical examination'!A1327:J3662,2,FALSE)</f>
        <v>23.98</v>
      </c>
      <c r="D1328" s="47">
        <f>VLOOKUP(A1328,'Updated Medical examination'!A1327:J3662,4,0)</f>
        <v>9.89</v>
      </c>
      <c r="E1328" s="47" t="str">
        <f>VLOOKUP(A1328,'Updated Medical examination'!A1327:J3662,6,0)</f>
        <v>No</v>
      </c>
      <c r="F1328" s="47" t="str">
        <f>VLOOKUP(A1328,'Updated Medical examination'!A1327:J3662,7,0)</f>
        <v>No</v>
      </c>
      <c r="G1328" s="47" t="str">
        <f>VLOOKUP(A1328,'Updated Medical examination'!A1327:J3662,8,0)</f>
        <v>No</v>
      </c>
      <c r="H1328" s="47">
        <f>VLOOKUP(A1328,'Updated Medical examination'!A1327:J3662,9,0)</f>
        <v>0</v>
      </c>
      <c r="I1328" s="47" t="str">
        <f>VLOOKUP(A1328,'Updated Medical examination'!A1327:J3662,10,0)</f>
        <v>No</v>
      </c>
      <c r="J1328" s="47" t="str">
        <f>VLOOKUP(A1328,'Updated Medical examination'!A1327:J3662,3,0)</f>
        <v>Healthy Weight</v>
      </c>
      <c r="K1328" s="47" t="str">
        <f>VLOOKUP(A1328,'Updated Medical examination'!A1327:J3662,5,0)</f>
        <v>Above Diabetes</v>
      </c>
      <c r="L1328" s="54">
        <v>28787</v>
      </c>
      <c r="M1328" s="59">
        <v>8211.1</v>
      </c>
      <c r="N1328" s="55" t="s">
        <v>11</v>
      </c>
      <c r="O1328" s="55" t="s">
        <v>12</v>
      </c>
      <c r="P1328" s="55" t="s">
        <v>13</v>
      </c>
      <c r="Q1328" s="55">
        <v>44</v>
      </c>
    </row>
    <row r="1329" spans="1:17" ht="16.5" thickBot="1" x14ac:dyDescent="0.3">
      <c r="A1329" s="58" t="s">
        <v>1043</v>
      </c>
      <c r="B1329" s="47" t="s">
        <v>3140</v>
      </c>
      <c r="C1329" s="47">
        <f>VLOOKUP(A1329,'Updated Medical examination'!A1328:J3663,2,FALSE)</f>
        <v>17.34</v>
      </c>
      <c r="D1329" s="47">
        <f>VLOOKUP(A1329,'Updated Medical examination'!A1328:J3663,4,0)</f>
        <v>12</v>
      </c>
      <c r="E1329" s="47" t="str">
        <f>VLOOKUP(A1329,'Updated Medical examination'!A1328:J3663,6,0)</f>
        <v>No</v>
      </c>
      <c r="F1329" s="47" t="str">
        <f>VLOOKUP(A1329,'Updated Medical examination'!A1328:J3663,7,0)</f>
        <v>No</v>
      </c>
      <c r="G1329" s="47" t="str">
        <f>VLOOKUP(A1329,'Updated Medical examination'!A1328:J3663,8,0)</f>
        <v>No</v>
      </c>
      <c r="H1329" s="47">
        <f>VLOOKUP(A1329,'Updated Medical examination'!A1328:J3663,9,0)</f>
        <v>0</v>
      </c>
      <c r="I1329" s="47" t="str">
        <f>VLOOKUP(A1329,'Updated Medical examination'!A1328:J3663,10,0)</f>
        <v>No</v>
      </c>
      <c r="J1329" s="47" t="str">
        <f>VLOOKUP(A1329,'Updated Medical examination'!A1328:J3663,3,0)</f>
        <v>Under Weight</v>
      </c>
      <c r="K1329" s="47" t="str">
        <f>VLOOKUP(A1329,'Updated Medical examination'!A1328:J3663,5,0)</f>
        <v>Above Diabetes</v>
      </c>
      <c r="L1329" s="54">
        <v>22973</v>
      </c>
      <c r="M1329" s="59">
        <v>8188.12</v>
      </c>
      <c r="N1329" s="55" t="s">
        <v>12</v>
      </c>
      <c r="O1329" s="55" t="s">
        <v>12</v>
      </c>
      <c r="P1329" s="55" t="s">
        <v>13</v>
      </c>
      <c r="Q1329" s="55">
        <v>60</v>
      </c>
    </row>
    <row r="1330" spans="1:17" ht="16.5" thickBot="1" x14ac:dyDescent="0.3">
      <c r="A1330" s="58" t="s">
        <v>1042</v>
      </c>
      <c r="B1330" s="47" t="s">
        <v>4546</v>
      </c>
      <c r="C1330" s="47">
        <f>VLOOKUP(A1330,'Updated Medical examination'!A1329:J3664,2,FALSE)</f>
        <v>40.39</v>
      </c>
      <c r="D1330" s="47">
        <f>VLOOKUP(A1330,'Updated Medical examination'!A1329:J3664,4,0)</f>
        <v>4.24</v>
      </c>
      <c r="E1330" s="47" t="str">
        <f>VLOOKUP(A1330,'Updated Medical examination'!A1329:J3664,6,0)</f>
        <v>Yes</v>
      </c>
      <c r="F1330" s="47" t="str">
        <f>VLOOKUP(A1330,'Updated Medical examination'!A1329:J3664,7,0)</f>
        <v>No</v>
      </c>
      <c r="G1330" s="47" t="str">
        <f>VLOOKUP(A1330,'Updated Medical examination'!A1329:J3664,8,0)</f>
        <v>Yes</v>
      </c>
      <c r="H1330" s="47">
        <f>VLOOKUP(A1330,'Updated Medical examination'!A1329:J3664,9,0)</f>
        <v>1</v>
      </c>
      <c r="I1330" s="47" t="str">
        <f>VLOOKUP(A1330,'Updated Medical examination'!A1329:J3664,10,0)</f>
        <v>No</v>
      </c>
      <c r="J1330" s="47" t="str">
        <f>VLOOKUP(A1330,'Updated Medical examination'!A1329:J3664,3,0)</f>
        <v>Obesity</v>
      </c>
      <c r="K1330" s="47" t="str">
        <f>VLOOKUP(A1330,'Updated Medical examination'!A1329:J3664,5,0)</f>
        <v>Normal</v>
      </c>
      <c r="L1330" s="54">
        <v>35724</v>
      </c>
      <c r="M1330" s="59">
        <v>8182.89</v>
      </c>
      <c r="N1330" s="55" t="s">
        <v>11</v>
      </c>
      <c r="O1330" s="55" t="s">
        <v>16</v>
      </c>
      <c r="P1330" s="55" t="s">
        <v>535</v>
      </c>
      <c r="Q1330" s="55">
        <v>25</v>
      </c>
    </row>
    <row r="1331" spans="1:17" ht="16.5" thickBot="1" x14ac:dyDescent="0.3">
      <c r="A1331" s="58" t="s">
        <v>1041</v>
      </c>
      <c r="B1331" s="47" t="s">
        <v>2837</v>
      </c>
      <c r="C1331" s="47">
        <f>VLOOKUP(A1331,'Updated Medical examination'!A1330:J3665,2,FALSE)</f>
        <v>25.96</v>
      </c>
      <c r="D1331" s="47">
        <f>VLOOKUP(A1331,'Updated Medical examination'!A1330:J3665,4,0)</f>
        <v>4.68</v>
      </c>
      <c r="E1331" s="47" t="str">
        <f>VLOOKUP(A1331,'Updated Medical examination'!A1330:J3665,6,0)</f>
        <v>Yes</v>
      </c>
      <c r="F1331" s="47" t="str">
        <f>VLOOKUP(A1331,'Updated Medical examination'!A1330:J3665,7,0)</f>
        <v>No</v>
      </c>
      <c r="G1331" s="47" t="str">
        <f>VLOOKUP(A1331,'Updated Medical examination'!A1330:J3665,8,0)</f>
        <v>Yes</v>
      </c>
      <c r="H1331" s="47">
        <f>VLOOKUP(A1331,'Updated Medical examination'!A1330:J3665,9,0)</f>
        <v>1</v>
      </c>
      <c r="I1331" s="47" t="str">
        <f>VLOOKUP(A1331,'Updated Medical examination'!A1330:J3665,10,0)</f>
        <v>No</v>
      </c>
      <c r="J1331" s="47" t="str">
        <f>VLOOKUP(A1331,'Updated Medical examination'!A1330:J3665,3,0)</f>
        <v>Over Weight</v>
      </c>
      <c r="K1331" s="47" t="str">
        <f>VLOOKUP(A1331,'Updated Medical examination'!A1330:J3665,5,0)</f>
        <v>Normal</v>
      </c>
      <c r="L1331" s="54">
        <v>30475</v>
      </c>
      <c r="M1331" s="59">
        <v>8179.51</v>
      </c>
      <c r="N1331" s="55" t="s">
        <v>11</v>
      </c>
      <c r="O1331" s="55" t="s">
        <v>11</v>
      </c>
      <c r="P1331" s="55" t="s">
        <v>516</v>
      </c>
      <c r="Q1331" s="55">
        <v>40</v>
      </c>
    </row>
    <row r="1332" spans="1:17" ht="16.5" thickBot="1" x14ac:dyDescent="0.3">
      <c r="A1332" s="58" t="s">
        <v>1040</v>
      </c>
      <c r="B1332" s="47" t="s">
        <v>3293</v>
      </c>
      <c r="C1332" s="47">
        <f>VLOOKUP(A1332,'Updated Medical examination'!A1331:J3666,2,FALSE)</f>
        <v>17.68</v>
      </c>
      <c r="D1332" s="47">
        <f>VLOOKUP(A1332,'Updated Medical examination'!A1331:J3666,4,0)</f>
        <v>8.57</v>
      </c>
      <c r="E1332" s="47" t="str">
        <f>VLOOKUP(A1332,'Updated Medical examination'!A1331:J3666,6,0)</f>
        <v>Yes</v>
      </c>
      <c r="F1332" s="47" t="str">
        <f>VLOOKUP(A1332,'Updated Medical examination'!A1331:J3666,7,0)</f>
        <v>No</v>
      </c>
      <c r="G1332" s="47" t="str">
        <f>VLOOKUP(A1332,'Updated Medical examination'!A1331:J3666,8,0)</f>
        <v>Yes</v>
      </c>
      <c r="H1332" s="47">
        <f>VLOOKUP(A1332,'Updated Medical examination'!A1331:J3666,9,0)</f>
        <v>1</v>
      </c>
      <c r="I1332" s="47" t="str">
        <f>VLOOKUP(A1332,'Updated Medical examination'!A1331:J3666,10,0)</f>
        <v>No</v>
      </c>
      <c r="J1332" s="47" t="str">
        <f>VLOOKUP(A1332,'Updated Medical examination'!A1331:J3666,3,0)</f>
        <v>Under Weight</v>
      </c>
      <c r="K1332" s="47" t="str">
        <f>VLOOKUP(A1332,'Updated Medical examination'!A1331:J3666,5,0)</f>
        <v>Above Diabetes</v>
      </c>
      <c r="L1332" s="54">
        <v>23320</v>
      </c>
      <c r="M1332" s="59">
        <v>8177.9</v>
      </c>
      <c r="N1332" s="55" t="s">
        <v>12</v>
      </c>
      <c r="O1332" s="55" t="s">
        <v>16</v>
      </c>
      <c r="P1332" s="55" t="s">
        <v>13</v>
      </c>
      <c r="Q1332" s="55">
        <v>59</v>
      </c>
    </row>
    <row r="1333" spans="1:17" ht="16.5" thickBot="1" x14ac:dyDescent="0.3">
      <c r="A1333" s="58" t="s">
        <v>1039</v>
      </c>
      <c r="B1333" s="47" t="s">
        <v>4616</v>
      </c>
      <c r="C1333" s="47">
        <f>VLOOKUP(A1333,'Updated Medical examination'!A1332:J3667,2,FALSE)</f>
        <v>30.875</v>
      </c>
      <c r="D1333" s="47">
        <f>VLOOKUP(A1333,'Updated Medical examination'!A1332:J3667,4,0)</f>
        <v>4.0999999999999996</v>
      </c>
      <c r="E1333" s="47" t="str">
        <f>VLOOKUP(A1333,'Updated Medical examination'!A1332:J3667,6,0)</f>
        <v>No</v>
      </c>
      <c r="F1333" s="47" t="str">
        <f>VLOOKUP(A1333,'Updated Medical examination'!A1332:J3667,7,0)</f>
        <v>No</v>
      </c>
      <c r="G1333" s="47" t="str">
        <f>VLOOKUP(A1333,'Updated Medical examination'!A1332:J3667,8,0)</f>
        <v>No</v>
      </c>
      <c r="H1333" s="47">
        <f>VLOOKUP(A1333,'Updated Medical examination'!A1332:J3667,9,0)</f>
        <v>0</v>
      </c>
      <c r="I1333" s="47" t="str">
        <f>VLOOKUP(A1333,'Updated Medical examination'!A1332:J3667,10,0)</f>
        <v>No</v>
      </c>
      <c r="J1333" s="47" t="str">
        <f>VLOOKUP(A1333,'Updated Medical examination'!A1332:J3667,3,0)</f>
        <v>Obesity</v>
      </c>
      <c r="K1333" s="47" t="str">
        <f>VLOOKUP(A1333,'Updated Medical examination'!A1332:J3667,5,0)</f>
        <v>Normal</v>
      </c>
      <c r="L1333" s="54">
        <v>30130</v>
      </c>
      <c r="M1333" s="59">
        <v>8162.72</v>
      </c>
      <c r="N1333" s="55" t="s">
        <v>12</v>
      </c>
      <c r="O1333" s="55" t="s">
        <v>12</v>
      </c>
      <c r="P1333" s="55" t="s">
        <v>23</v>
      </c>
      <c r="Q1333" s="55">
        <v>40</v>
      </c>
    </row>
    <row r="1334" spans="1:17" ht="16.5" thickBot="1" x14ac:dyDescent="0.3">
      <c r="A1334" s="58" t="s">
        <v>1038</v>
      </c>
      <c r="B1334" s="47" t="s">
        <v>4618</v>
      </c>
      <c r="C1334" s="47">
        <f>VLOOKUP(A1334,'Updated Medical examination'!A1333:J3668,2,FALSE)</f>
        <v>30.81</v>
      </c>
      <c r="D1334" s="47">
        <f>VLOOKUP(A1334,'Updated Medical examination'!A1333:J3668,4,0)</f>
        <v>4.49</v>
      </c>
      <c r="E1334" s="47" t="str">
        <f>VLOOKUP(A1334,'Updated Medical examination'!A1333:J3668,6,0)</f>
        <v>No</v>
      </c>
      <c r="F1334" s="47" t="str">
        <f>VLOOKUP(A1334,'Updated Medical examination'!A1333:J3668,7,0)</f>
        <v>No</v>
      </c>
      <c r="G1334" s="47" t="str">
        <f>VLOOKUP(A1334,'Updated Medical examination'!A1333:J3668,8,0)</f>
        <v>No</v>
      </c>
      <c r="H1334" s="47">
        <f>VLOOKUP(A1334,'Updated Medical examination'!A1333:J3668,9,0)</f>
        <v>0</v>
      </c>
      <c r="I1334" s="47" t="str">
        <f>VLOOKUP(A1334,'Updated Medical examination'!A1333:J3668,10,0)</f>
        <v>No</v>
      </c>
      <c r="J1334" s="47" t="str">
        <f>VLOOKUP(A1334,'Updated Medical examination'!A1333:J3668,3,0)</f>
        <v>Obesity</v>
      </c>
      <c r="K1334" s="47" t="str">
        <f>VLOOKUP(A1334,'Updated Medical examination'!A1333:J3668,5,0)</f>
        <v>Normal</v>
      </c>
      <c r="L1334" s="54">
        <v>33045</v>
      </c>
      <c r="M1334" s="59">
        <v>8157.92</v>
      </c>
      <c r="N1334" s="55" t="s">
        <v>11</v>
      </c>
      <c r="O1334" s="55" t="s">
        <v>12</v>
      </c>
      <c r="P1334" s="55" t="s">
        <v>200</v>
      </c>
      <c r="Q1334" s="55">
        <v>32</v>
      </c>
    </row>
    <row r="1335" spans="1:17" ht="16.5" thickBot="1" x14ac:dyDescent="0.3">
      <c r="A1335" s="58" t="s">
        <v>1037</v>
      </c>
      <c r="B1335" s="47" t="s">
        <v>4620</v>
      </c>
      <c r="C1335" s="47">
        <f>VLOOKUP(A1335,'Updated Medical examination'!A1334:J3669,2,FALSE)</f>
        <v>36.85</v>
      </c>
      <c r="D1335" s="47">
        <f>VLOOKUP(A1335,'Updated Medical examination'!A1334:J3669,4,0)</f>
        <v>8.8000000000000007</v>
      </c>
      <c r="E1335" s="47" t="str">
        <f>VLOOKUP(A1335,'Updated Medical examination'!A1334:J3669,6,0)</f>
        <v>No</v>
      </c>
      <c r="F1335" s="47" t="str">
        <f>VLOOKUP(A1335,'Updated Medical examination'!A1334:J3669,7,0)</f>
        <v>No</v>
      </c>
      <c r="G1335" s="47" t="str">
        <f>VLOOKUP(A1335,'Updated Medical examination'!A1334:J3669,8,0)</f>
        <v>No</v>
      </c>
      <c r="H1335" s="47">
        <f>VLOOKUP(A1335,'Updated Medical examination'!A1334:J3669,9,0)</f>
        <v>2</v>
      </c>
      <c r="I1335" s="47" t="str">
        <f>VLOOKUP(A1335,'Updated Medical examination'!A1334:J3669,10,0)</f>
        <v>No</v>
      </c>
      <c r="J1335" s="47" t="str">
        <f>VLOOKUP(A1335,'Updated Medical examination'!A1334:J3669,3,0)</f>
        <v>Obesity</v>
      </c>
      <c r="K1335" s="47" t="str">
        <f>VLOOKUP(A1335,'Updated Medical examination'!A1334:J3669,5,0)</f>
        <v>Above Diabetes</v>
      </c>
      <c r="L1335" s="54">
        <v>26910</v>
      </c>
      <c r="M1335" s="59">
        <v>8125.78</v>
      </c>
      <c r="N1335" s="55" t="s">
        <v>11</v>
      </c>
      <c r="O1335" s="55" t="s">
        <v>11</v>
      </c>
      <c r="P1335" s="55" t="s">
        <v>13</v>
      </c>
      <c r="Q1335" s="55">
        <v>49</v>
      </c>
    </row>
    <row r="1336" spans="1:17" ht="16.5" thickBot="1" x14ac:dyDescent="0.3">
      <c r="A1336" s="58" t="s">
        <v>1036</v>
      </c>
      <c r="B1336" s="47" t="s">
        <v>4622</v>
      </c>
      <c r="C1336" s="47">
        <f>VLOOKUP(A1336,'Updated Medical examination'!A1335:J3670,2,FALSE)</f>
        <v>35.86</v>
      </c>
      <c r="D1336" s="47">
        <f>VLOOKUP(A1336,'Updated Medical examination'!A1335:J3670,4,0)</f>
        <v>7.93</v>
      </c>
      <c r="E1336" s="47" t="str">
        <f>VLOOKUP(A1336,'Updated Medical examination'!A1335:J3670,6,0)</f>
        <v>No</v>
      </c>
      <c r="F1336" s="47" t="str">
        <f>VLOOKUP(A1336,'Updated Medical examination'!A1335:J3670,7,0)</f>
        <v>No</v>
      </c>
      <c r="G1336" s="47" t="str">
        <f>VLOOKUP(A1336,'Updated Medical examination'!A1335:J3670,8,0)</f>
        <v>No</v>
      </c>
      <c r="H1336" s="47">
        <f>VLOOKUP(A1336,'Updated Medical examination'!A1335:J3670,9,0)</f>
        <v>2</v>
      </c>
      <c r="I1336" s="47" t="str">
        <f>VLOOKUP(A1336,'Updated Medical examination'!A1335:J3670,10,0)</f>
        <v>No</v>
      </c>
      <c r="J1336" s="47" t="str">
        <f>VLOOKUP(A1336,'Updated Medical examination'!A1335:J3670,3,0)</f>
        <v>Obesity</v>
      </c>
      <c r="K1336" s="47" t="str">
        <f>VLOOKUP(A1336,'Updated Medical examination'!A1335:J3670,5,0)</f>
        <v>Above Diabetes</v>
      </c>
      <c r="L1336" s="54">
        <v>26906</v>
      </c>
      <c r="M1336" s="59">
        <v>8124.41</v>
      </c>
      <c r="N1336" s="55" t="s">
        <v>12</v>
      </c>
      <c r="O1336" s="55" t="s">
        <v>16</v>
      </c>
      <c r="P1336" s="55" t="s">
        <v>13</v>
      </c>
      <c r="Q1336" s="55">
        <v>49</v>
      </c>
    </row>
    <row r="1337" spans="1:17" ht="16.5" thickBot="1" x14ac:dyDescent="0.3">
      <c r="A1337" s="58" t="s">
        <v>1035</v>
      </c>
      <c r="B1337" s="47" t="s">
        <v>4623</v>
      </c>
      <c r="C1337" s="47">
        <f>VLOOKUP(A1337,'Updated Medical examination'!A1336:J3671,2,FALSE)</f>
        <v>30.3</v>
      </c>
      <c r="D1337" s="47">
        <f>VLOOKUP(A1337,'Updated Medical examination'!A1336:J3671,4,0)</f>
        <v>9.4499999999999993</v>
      </c>
      <c r="E1337" s="47" t="str">
        <f>VLOOKUP(A1337,'Updated Medical examination'!A1336:J3671,6,0)</f>
        <v>No</v>
      </c>
      <c r="F1337" s="47" t="str">
        <f>VLOOKUP(A1337,'Updated Medical examination'!A1336:J3671,7,0)</f>
        <v>No</v>
      </c>
      <c r="G1337" s="47" t="str">
        <f>VLOOKUP(A1337,'Updated Medical examination'!A1336:J3671,8,0)</f>
        <v>No</v>
      </c>
      <c r="H1337" s="47">
        <f>VLOOKUP(A1337,'Updated Medical examination'!A1336:J3671,9,0)</f>
        <v>2</v>
      </c>
      <c r="I1337" s="47" t="str">
        <f>VLOOKUP(A1337,'Updated Medical examination'!A1336:J3671,10,0)</f>
        <v>No</v>
      </c>
      <c r="J1337" s="47" t="str">
        <f>VLOOKUP(A1337,'Updated Medical examination'!A1336:J3671,3,0)</f>
        <v>Obesity</v>
      </c>
      <c r="K1337" s="47" t="str">
        <f>VLOOKUP(A1337,'Updated Medical examination'!A1336:J3671,5,0)</f>
        <v>Above Diabetes</v>
      </c>
      <c r="L1337" s="54">
        <v>27014</v>
      </c>
      <c r="M1337" s="59">
        <v>8116.68</v>
      </c>
      <c r="N1337" s="55" t="s">
        <v>12</v>
      </c>
      <c r="O1337" s="55" t="s">
        <v>16</v>
      </c>
      <c r="P1337" s="55" t="s">
        <v>42</v>
      </c>
      <c r="Q1337" s="55">
        <v>49</v>
      </c>
    </row>
    <row r="1338" spans="1:17" ht="16.5" thickBot="1" x14ac:dyDescent="0.3">
      <c r="A1338" s="58" t="s">
        <v>1034</v>
      </c>
      <c r="B1338" s="47" t="s">
        <v>4625</v>
      </c>
      <c r="C1338" s="47">
        <f>VLOOKUP(A1338,'Updated Medical examination'!A1337:J3672,2,FALSE)</f>
        <v>32.015000000000001</v>
      </c>
      <c r="D1338" s="47">
        <f>VLOOKUP(A1338,'Updated Medical examination'!A1337:J3672,4,0)</f>
        <v>7.67</v>
      </c>
      <c r="E1338" s="47" t="str">
        <f>VLOOKUP(A1338,'Updated Medical examination'!A1337:J3672,6,0)</f>
        <v>No</v>
      </c>
      <c r="F1338" s="47" t="str">
        <f>VLOOKUP(A1338,'Updated Medical examination'!A1337:J3672,7,0)</f>
        <v>No</v>
      </c>
      <c r="G1338" s="47" t="str">
        <f>VLOOKUP(A1338,'Updated Medical examination'!A1337:J3672,8,0)</f>
        <v>No</v>
      </c>
      <c r="H1338" s="47">
        <f>VLOOKUP(A1338,'Updated Medical examination'!A1337:J3672,9,0)</f>
        <v>0</v>
      </c>
      <c r="I1338" s="47" t="str">
        <f>VLOOKUP(A1338,'Updated Medical examination'!A1337:J3672,10,0)</f>
        <v>No</v>
      </c>
      <c r="J1338" s="47" t="str">
        <f>VLOOKUP(A1338,'Updated Medical examination'!A1337:J3672,3,0)</f>
        <v>Obesity</v>
      </c>
      <c r="K1338" s="47" t="str">
        <f>VLOOKUP(A1338,'Updated Medical examination'!A1337:J3672,5,0)</f>
        <v>Above Diabetes</v>
      </c>
      <c r="L1338" s="54">
        <v>28734</v>
      </c>
      <c r="M1338" s="59">
        <v>8116.27</v>
      </c>
      <c r="N1338" s="55" t="s">
        <v>12</v>
      </c>
      <c r="O1338" s="55" t="s">
        <v>16</v>
      </c>
      <c r="P1338" s="55" t="s">
        <v>23</v>
      </c>
      <c r="Q1338" s="55">
        <v>44</v>
      </c>
    </row>
    <row r="1339" spans="1:17" ht="16.5" thickBot="1" x14ac:dyDescent="0.3">
      <c r="A1339" s="58" t="s">
        <v>1033</v>
      </c>
      <c r="B1339" s="47" t="s">
        <v>3448</v>
      </c>
      <c r="C1339" s="47">
        <f>VLOOKUP(A1339,'Updated Medical examination'!A1338:J3673,2,FALSE)</f>
        <v>25.06</v>
      </c>
      <c r="D1339" s="47">
        <f>VLOOKUP(A1339,'Updated Medical examination'!A1338:J3673,4,0)</f>
        <v>10.53</v>
      </c>
      <c r="E1339" s="47" t="str">
        <f>VLOOKUP(A1339,'Updated Medical examination'!A1338:J3673,6,0)</f>
        <v>No</v>
      </c>
      <c r="F1339" s="47" t="str">
        <f>VLOOKUP(A1339,'Updated Medical examination'!A1338:J3673,7,0)</f>
        <v>No</v>
      </c>
      <c r="G1339" s="47" t="str">
        <f>VLOOKUP(A1339,'Updated Medical examination'!A1338:J3673,8,0)</f>
        <v>No</v>
      </c>
      <c r="H1339" s="47">
        <f>VLOOKUP(A1339,'Updated Medical examination'!A1338:J3673,9,0)</f>
        <v>2</v>
      </c>
      <c r="I1339" s="47" t="str">
        <f>VLOOKUP(A1339,'Updated Medical examination'!A1338:J3673,10,0)</f>
        <v>No</v>
      </c>
      <c r="J1339" s="47" t="str">
        <f>VLOOKUP(A1339,'Updated Medical examination'!A1338:J3673,3,0)</f>
        <v>Over Weight</v>
      </c>
      <c r="K1339" s="47" t="str">
        <f>VLOOKUP(A1339,'Updated Medical examination'!A1338:J3673,5,0)</f>
        <v>Above Diabetes</v>
      </c>
      <c r="L1339" s="54">
        <v>26948</v>
      </c>
      <c r="M1339" s="59">
        <v>8112.59</v>
      </c>
      <c r="N1339" s="55" t="s">
        <v>11</v>
      </c>
      <c r="O1339" s="55" t="s">
        <v>11</v>
      </c>
      <c r="P1339" s="55" t="s">
        <v>13</v>
      </c>
      <c r="Q1339" s="55">
        <v>49</v>
      </c>
    </row>
    <row r="1340" spans="1:17" ht="16.5" thickBot="1" x14ac:dyDescent="0.3">
      <c r="A1340" s="58" t="s">
        <v>1032</v>
      </c>
      <c r="B1340" s="47" t="s">
        <v>2698</v>
      </c>
      <c r="C1340" s="47">
        <f>VLOOKUP(A1340,'Updated Medical examination'!A1339:J3674,2,FALSE)</f>
        <v>18.829999999999998</v>
      </c>
      <c r="D1340" s="47">
        <f>VLOOKUP(A1340,'Updated Medical examination'!A1339:J3674,4,0)</f>
        <v>10.08</v>
      </c>
      <c r="E1340" s="47" t="str">
        <f>VLOOKUP(A1340,'Updated Medical examination'!A1339:J3674,6,0)</f>
        <v>Yes</v>
      </c>
      <c r="F1340" s="47" t="str">
        <f>VLOOKUP(A1340,'Updated Medical examination'!A1339:J3674,7,0)</f>
        <v>No</v>
      </c>
      <c r="G1340" s="47" t="str">
        <f>VLOOKUP(A1340,'Updated Medical examination'!A1339:J3674,8,0)</f>
        <v>No</v>
      </c>
      <c r="H1340" s="47">
        <f>VLOOKUP(A1340,'Updated Medical examination'!A1339:J3674,9,0)</f>
        <v>0</v>
      </c>
      <c r="I1340" s="47" t="str">
        <f>VLOOKUP(A1340,'Updated Medical examination'!A1339:J3674,10,0)</f>
        <v>No</v>
      </c>
      <c r="J1340" s="47" t="str">
        <f>VLOOKUP(A1340,'Updated Medical examination'!A1339:J3674,3,0)</f>
        <v>Healthy Weight</v>
      </c>
      <c r="K1340" s="47" t="str">
        <f>VLOOKUP(A1340,'Updated Medical examination'!A1339:J3674,5,0)</f>
        <v>Above Diabetes</v>
      </c>
      <c r="L1340" s="54">
        <v>24633</v>
      </c>
      <c r="M1340" s="59">
        <v>8091.3</v>
      </c>
      <c r="N1340" s="55" t="s">
        <v>12</v>
      </c>
      <c r="O1340" s="55" t="s">
        <v>16</v>
      </c>
      <c r="P1340" s="55" t="s">
        <v>23</v>
      </c>
      <c r="Q1340" s="55">
        <v>55</v>
      </c>
    </row>
    <row r="1341" spans="1:17" ht="16.5" thickBot="1" x14ac:dyDescent="0.3">
      <c r="A1341" s="58" t="s">
        <v>1031</v>
      </c>
      <c r="B1341" s="47" t="s">
        <v>4628</v>
      </c>
      <c r="C1341" s="47">
        <f>VLOOKUP(A1341,'Updated Medical examination'!A1340:J3675,2,FALSE)</f>
        <v>47.52</v>
      </c>
      <c r="D1341" s="47">
        <f>VLOOKUP(A1341,'Updated Medical examination'!A1340:J3675,4,0)</f>
        <v>11.39</v>
      </c>
      <c r="E1341" s="47" t="str">
        <f>VLOOKUP(A1341,'Updated Medical examination'!A1340:J3675,6,0)</f>
        <v>Yes</v>
      </c>
      <c r="F1341" s="47" t="str">
        <f>VLOOKUP(A1341,'Updated Medical examination'!A1340:J3675,7,0)</f>
        <v>No</v>
      </c>
      <c r="G1341" s="47" t="str">
        <f>VLOOKUP(A1341,'Updated Medical examination'!A1340:J3675,8,0)</f>
        <v>No</v>
      </c>
      <c r="H1341" s="47">
        <f>VLOOKUP(A1341,'Updated Medical examination'!A1340:J3675,9,0)</f>
        <v>1</v>
      </c>
      <c r="I1341" s="47" t="str">
        <f>VLOOKUP(A1341,'Updated Medical examination'!A1340:J3675,10,0)</f>
        <v>No</v>
      </c>
      <c r="J1341" s="47" t="str">
        <f>VLOOKUP(A1341,'Updated Medical examination'!A1340:J3675,3,0)</f>
        <v>Obesity</v>
      </c>
      <c r="K1341" s="47" t="str">
        <f>VLOOKUP(A1341,'Updated Medical examination'!A1340:J3675,5,0)</f>
        <v>Above Diabetes</v>
      </c>
      <c r="L1341" s="54">
        <v>27749</v>
      </c>
      <c r="M1341" s="59">
        <v>8083.92</v>
      </c>
      <c r="N1341" s="55" t="s">
        <v>12</v>
      </c>
      <c r="O1341" s="55" t="s">
        <v>12</v>
      </c>
      <c r="P1341" s="55" t="s">
        <v>13</v>
      </c>
      <c r="Q1341" s="55">
        <v>47</v>
      </c>
    </row>
    <row r="1342" spans="1:17" ht="16.5" thickBot="1" x14ac:dyDescent="0.3">
      <c r="A1342" s="58" t="s">
        <v>1030</v>
      </c>
      <c r="B1342" s="47" t="s">
        <v>3495</v>
      </c>
      <c r="C1342" s="47">
        <f>VLOOKUP(A1342,'Updated Medical examination'!A1341:J3676,2,FALSE)</f>
        <v>37.82</v>
      </c>
      <c r="D1342" s="47">
        <f>VLOOKUP(A1342,'Updated Medical examination'!A1341:J3676,4,0)</f>
        <v>6.36</v>
      </c>
      <c r="E1342" s="47" t="str">
        <f>VLOOKUP(A1342,'Updated Medical examination'!A1341:J3676,6,0)</f>
        <v>No</v>
      </c>
      <c r="F1342" s="47" t="str">
        <f>VLOOKUP(A1342,'Updated Medical examination'!A1341:J3676,7,0)</f>
        <v>No</v>
      </c>
      <c r="G1342" s="47" t="str">
        <f>VLOOKUP(A1342,'Updated Medical examination'!A1341:J3676,8,0)</f>
        <v>No</v>
      </c>
      <c r="H1342" s="47">
        <f>VLOOKUP(A1342,'Updated Medical examination'!A1341:J3676,9,0)</f>
        <v>0</v>
      </c>
      <c r="I1342" s="47" t="str">
        <f>VLOOKUP(A1342,'Updated Medical examination'!A1341:J3676,10,0)</f>
        <v>No</v>
      </c>
      <c r="J1342" s="47" t="str">
        <f>VLOOKUP(A1342,'Updated Medical examination'!A1341:J3676,3,0)</f>
        <v>Obesity</v>
      </c>
      <c r="K1342" s="47" t="str">
        <f>VLOOKUP(A1342,'Updated Medical examination'!A1341:J3676,5,0)</f>
        <v>Prediabetes</v>
      </c>
      <c r="L1342" s="54">
        <v>34619</v>
      </c>
      <c r="M1342" s="59">
        <v>8081.74</v>
      </c>
      <c r="N1342" s="55" t="s">
        <v>11</v>
      </c>
      <c r="O1342" s="55" t="s">
        <v>11</v>
      </c>
      <c r="P1342" s="55" t="s">
        <v>535</v>
      </c>
      <c r="Q1342" s="55">
        <v>28</v>
      </c>
    </row>
    <row r="1343" spans="1:17" ht="16.5" thickBot="1" x14ac:dyDescent="0.3">
      <c r="A1343" s="58" t="s">
        <v>1029</v>
      </c>
      <c r="B1343" s="47" t="s">
        <v>4631</v>
      </c>
      <c r="C1343" s="47">
        <f>VLOOKUP(A1343,'Updated Medical examination'!A1342:J3677,2,FALSE)</f>
        <v>44.16</v>
      </c>
      <c r="D1343" s="47">
        <f>VLOOKUP(A1343,'Updated Medical examination'!A1342:J3677,4,0)</f>
        <v>5.31</v>
      </c>
      <c r="E1343" s="47" t="str">
        <f>VLOOKUP(A1343,'Updated Medical examination'!A1342:J3677,6,0)</f>
        <v>Yes</v>
      </c>
      <c r="F1343" s="47" t="str">
        <f>VLOOKUP(A1343,'Updated Medical examination'!A1342:J3677,7,0)</f>
        <v>No</v>
      </c>
      <c r="G1343" s="47" t="str">
        <f>VLOOKUP(A1343,'Updated Medical examination'!A1342:J3677,8,0)</f>
        <v>No</v>
      </c>
      <c r="H1343" s="47">
        <f>VLOOKUP(A1343,'Updated Medical examination'!A1342:J3677,9,0)</f>
        <v>0</v>
      </c>
      <c r="I1343" s="47" t="str">
        <f>VLOOKUP(A1343,'Updated Medical examination'!A1342:J3677,10,0)</f>
        <v>No</v>
      </c>
      <c r="J1343" s="47" t="str">
        <f>VLOOKUP(A1343,'Updated Medical examination'!A1342:J3677,3,0)</f>
        <v>Obesity</v>
      </c>
      <c r="K1343" s="47" t="str">
        <f>VLOOKUP(A1343,'Updated Medical examination'!A1342:J3677,5,0)</f>
        <v>Normal</v>
      </c>
      <c r="L1343" s="54">
        <v>37131</v>
      </c>
      <c r="M1343" s="59">
        <v>8081.26</v>
      </c>
      <c r="N1343" s="55" t="s">
        <v>11</v>
      </c>
      <c r="O1343" s="55" t="s">
        <v>11</v>
      </c>
      <c r="P1343" s="55" t="s">
        <v>23</v>
      </c>
      <c r="Q1343" s="55">
        <v>21</v>
      </c>
    </row>
    <row r="1344" spans="1:17" ht="16.5" thickBot="1" x14ac:dyDescent="0.3">
      <c r="A1344" s="58" t="s">
        <v>1028</v>
      </c>
      <c r="B1344" s="47" t="s">
        <v>4633</v>
      </c>
      <c r="C1344" s="47">
        <f>VLOOKUP(A1344,'Updated Medical examination'!A1343:J3678,2,FALSE)</f>
        <v>37.049999999999997</v>
      </c>
      <c r="D1344" s="47">
        <f>VLOOKUP(A1344,'Updated Medical examination'!A1343:J3678,4,0)</f>
        <v>4.74</v>
      </c>
      <c r="E1344" s="47" t="str">
        <f>VLOOKUP(A1344,'Updated Medical examination'!A1343:J3678,6,0)</f>
        <v>No</v>
      </c>
      <c r="F1344" s="47" t="str">
        <f>VLOOKUP(A1344,'Updated Medical examination'!A1343:J3678,7,0)</f>
        <v>No</v>
      </c>
      <c r="G1344" s="47" t="str">
        <f>VLOOKUP(A1344,'Updated Medical examination'!A1343:J3678,8,0)</f>
        <v>Yes</v>
      </c>
      <c r="H1344" s="47">
        <f>VLOOKUP(A1344,'Updated Medical examination'!A1343:J3678,9,0)</f>
        <v>1</v>
      </c>
      <c r="I1344" s="47" t="str">
        <f>VLOOKUP(A1344,'Updated Medical examination'!A1343:J3678,10,0)</f>
        <v>No</v>
      </c>
      <c r="J1344" s="47" t="str">
        <f>VLOOKUP(A1344,'Updated Medical examination'!A1343:J3678,3,0)</f>
        <v>Obesity</v>
      </c>
      <c r="K1344" s="47" t="str">
        <f>VLOOKUP(A1344,'Updated Medical examination'!A1343:J3678,5,0)</f>
        <v>Normal</v>
      </c>
      <c r="L1344" s="54">
        <v>34280</v>
      </c>
      <c r="M1344" s="59">
        <v>8077.41</v>
      </c>
      <c r="N1344" s="55" t="s">
        <v>11</v>
      </c>
      <c r="O1344" s="55" t="s">
        <v>16</v>
      </c>
      <c r="P1344" s="55" t="s">
        <v>535</v>
      </c>
      <c r="Q1344" s="55">
        <v>29</v>
      </c>
    </row>
    <row r="1345" spans="1:17" ht="16.5" thickBot="1" x14ac:dyDescent="0.3">
      <c r="A1345" s="58" t="s">
        <v>1027</v>
      </c>
      <c r="B1345" s="47" t="s">
        <v>3173</v>
      </c>
      <c r="C1345" s="47">
        <f>VLOOKUP(A1345,'Updated Medical examination'!A1344:J3679,2,FALSE)</f>
        <v>18.66</v>
      </c>
      <c r="D1345" s="47">
        <f>VLOOKUP(A1345,'Updated Medical examination'!A1344:J3679,4,0)</f>
        <v>11.35</v>
      </c>
      <c r="E1345" s="47" t="str">
        <f>VLOOKUP(A1345,'Updated Medical examination'!A1344:J3679,6,0)</f>
        <v>No</v>
      </c>
      <c r="F1345" s="47" t="str">
        <f>VLOOKUP(A1345,'Updated Medical examination'!A1344:J3679,7,0)</f>
        <v>No</v>
      </c>
      <c r="G1345" s="47" t="str">
        <f>VLOOKUP(A1345,'Updated Medical examination'!A1344:J3679,8,0)</f>
        <v>No</v>
      </c>
      <c r="H1345" s="47">
        <f>VLOOKUP(A1345,'Updated Medical examination'!A1344:J3679,9,0)</f>
        <v>0</v>
      </c>
      <c r="I1345" s="47" t="str">
        <f>VLOOKUP(A1345,'Updated Medical examination'!A1344:J3679,10,0)</f>
        <v>No</v>
      </c>
      <c r="J1345" s="47" t="str">
        <f>VLOOKUP(A1345,'Updated Medical examination'!A1344:J3679,3,0)</f>
        <v>Healthy Weight</v>
      </c>
      <c r="K1345" s="47" t="str">
        <f>VLOOKUP(A1345,'Updated Medical examination'!A1344:J3679,5,0)</f>
        <v>Above Diabetes</v>
      </c>
      <c r="L1345" s="54">
        <v>24036</v>
      </c>
      <c r="M1345" s="59">
        <v>8071.57</v>
      </c>
      <c r="N1345" s="55" t="s">
        <v>12</v>
      </c>
      <c r="O1345" s="55" t="s">
        <v>16</v>
      </c>
      <c r="P1345" s="55" t="s">
        <v>42</v>
      </c>
      <c r="Q1345" s="55">
        <v>57</v>
      </c>
    </row>
    <row r="1346" spans="1:17" ht="16.5" thickBot="1" x14ac:dyDescent="0.3">
      <c r="A1346" s="58" t="s">
        <v>1026</v>
      </c>
      <c r="B1346" s="47" t="s">
        <v>2594</v>
      </c>
      <c r="C1346" s="47">
        <f>VLOOKUP(A1346,'Updated Medical examination'!A1345:J3680,2,FALSE)</f>
        <v>36.200000000000003</v>
      </c>
      <c r="D1346" s="47">
        <f>VLOOKUP(A1346,'Updated Medical examination'!A1345:J3680,4,0)</f>
        <v>6.81</v>
      </c>
      <c r="E1346" s="47" t="str">
        <f>VLOOKUP(A1346,'Updated Medical examination'!A1345:J3680,6,0)</f>
        <v>Yes</v>
      </c>
      <c r="F1346" s="47" t="str">
        <f>VLOOKUP(A1346,'Updated Medical examination'!A1345:J3680,7,0)</f>
        <v>No</v>
      </c>
      <c r="G1346" s="47" t="str">
        <f>VLOOKUP(A1346,'Updated Medical examination'!A1345:J3680,8,0)</f>
        <v>No</v>
      </c>
      <c r="H1346" s="47">
        <f>VLOOKUP(A1346,'Updated Medical examination'!A1345:J3680,9,0)</f>
        <v>1</v>
      </c>
      <c r="I1346" s="47" t="str">
        <f>VLOOKUP(A1346,'Updated Medical examination'!A1345:J3680,10,0)</f>
        <v>No</v>
      </c>
      <c r="J1346" s="47" t="str">
        <f>VLOOKUP(A1346,'Updated Medical examination'!A1345:J3680,3,0)</f>
        <v>Obesity</v>
      </c>
      <c r="K1346" s="47" t="str">
        <f>VLOOKUP(A1346,'Updated Medical examination'!A1345:J3680,5,0)</f>
        <v>Above Diabetes</v>
      </c>
      <c r="L1346" s="54">
        <v>27743</v>
      </c>
      <c r="M1346" s="59">
        <v>8068.19</v>
      </c>
      <c r="N1346" s="55" t="s">
        <v>12</v>
      </c>
      <c r="O1346" s="55" t="s">
        <v>11</v>
      </c>
      <c r="P1346" s="55" t="s">
        <v>42</v>
      </c>
      <c r="Q1346" s="55">
        <v>47</v>
      </c>
    </row>
    <row r="1347" spans="1:17" ht="16.5" thickBot="1" x14ac:dyDescent="0.3">
      <c r="A1347" s="58" t="s">
        <v>1025</v>
      </c>
      <c r="B1347" s="47" t="s">
        <v>4637</v>
      </c>
      <c r="C1347" s="47">
        <f>VLOOKUP(A1347,'Updated Medical examination'!A1346:J3681,2,FALSE)</f>
        <v>18.87</v>
      </c>
      <c r="D1347" s="47">
        <f>VLOOKUP(A1347,'Updated Medical examination'!A1346:J3681,4,0)</f>
        <v>8.06</v>
      </c>
      <c r="E1347" s="47" t="str">
        <f>VLOOKUP(A1347,'Updated Medical examination'!A1346:J3681,6,0)</f>
        <v>No</v>
      </c>
      <c r="F1347" s="47" t="str">
        <f>VLOOKUP(A1347,'Updated Medical examination'!A1346:J3681,7,0)</f>
        <v>No</v>
      </c>
      <c r="G1347" s="47" t="str">
        <f>VLOOKUP(A1347,'Updated Medical examination'!A1346:J3681,8,0)</f>
        <v>No</v>
      </c>
      <c r="H1347" s="47">
        <f>VLOOKUP(A1347,'Updated Medical examination'!A1346:J3681,9,0)</f>
        <v>0</v>
      </c>
      <c r="I1347" s="47" t="str">
        <f>VLOOKUP(A1347,'Updated Medical examination'!A1346:J3681,10,0)</f>
        <v>No</v>
      </c>
      <c r="J1347" s="47" t="str">
        <f>VLOOKUP(A1347,'Updated Medical examination'!A1346:J3681,3,0)</f>
        <v>Healthy Weight</v>
      </c>
      <c r="K1347" s="47" t="str">
        <f>VLOOKUP(A1347,'Updated Medical examination'!A1346:J3681,5,0)</f>
        <v>Above Diabetes</v>
      </c>
      <c r="L1347" s="54">
        <v>23965</v>
      </c>
      <c r="M1347" s="59">
        <v>8067.83</v>
      </c>
      <c r="N1347" s="55" t="s">
        <v>12</v>
      </c>
      <c r="O1347" s="55" t="s">
        <v>16</v>
      </c>
      <c r="P1347" s="55" t="s">
        <v>13</v>
      </c>
      <c r="Q1347" s="55">
        <v>57</v>
      </c>
    </row>
    <row r="1348" spans="1:17" ht="16.5" thickBot="1" x14ac:dyDescent="0.3">
      <c r="A1348" s="58" t="s">
        <v>1024</v>
      </c>
      <c r="B1348" s="47" t="s">
        <v>2748</v>
      </c>
      <c r="C1348" s="47">
        <f>VLOOKUP(A1348,'Updated Medical examination'!A1347:J3682,2,FALSE)</f>
        <v>32.299999999999997</v>
      </c>
      <c r="D1348" s="47">
        <f>VLOOKUP(A1348,'Updated Medical examination'!A1347:J3682,4,0)</f>
        <v>6.74</v>
      </c>
      <c r="E1348" s="47" t="str">
        <f>VLOOKUP(A1348,'Updated Medical examination'!A1347:J3682,6,0)</f>
        <v>Yes</v>
      </c>
      <c r="F1348" s="47" t="str">
        <f>VLOOKUP(A1348,'Updated Medical examination'!A1347:J3682,7,0)</f>
        <v>No</v>
      </c>
      <c r="G1348" s="47" t="str">
        <f>VLOOKUP(A1348,'Updated Medical examination'!A1347:J3682,8,0)</f>
        <v>No</v>
      </c>
      <c r="H1348" s="47">
        <f>VLOOKUP(A1348,'Updated Medical examination'!A1347:J3682,9,0)</f>
        <v>1</v>
      </c>
      <c r="I1348" s="47" t="str">
        <f>VLOOKUP(A1348,'Updated Medical examination'!A1347:J3682,10,0)</f>
        <v>No</v>
      </c>
      <c r="J1348" s="47" t="str">
        <f>VLOOKUP(A1348,'Updated Medical examination'!A1347:J3682,3,0)</f>
        <v>Obesity</v>
      </c>
      <c r="K1348" s="47" t="str">
        <f>VLOOKUP(A1348,'Updated Medical examination'!A1347:J3682,5,0)</f>
        <v>Above Diabetes</v>
      </c>
      <c r="L1348" s="54">
        <v>27573</v>
      </c>
      <c r="M1348" s="59">
        <v>8062.76</v>
      </c>
      <c r="N1348" s="55" t="s">
        <v>12</v>
      </c>
      <c r="O1348" s="55" t="s">
        <v>12</v>
      </c>
      <c r="P1348" s="55" t="s">
        <v>42</v>
      </c>
      <c r="Q1348" s="55">
        <v>47</v>
      </c>
    </row>
    <row r="1349" spans="1:17" ht="16.5" thickBot="1" x14ac:dyDescent="0.3">
      <c r="A1349" s="58" t="s">
        <v>1023</v>
      </c>
      <c r="B1349" s="47" t="s">
        <v>4640</v>
      </c>
      <c r="C1349" s="47">
        <f>VLOOKUP(A1349,'Updated Medical examination'!A1348:J3683,2,FALSE)</f>
        <v>22.64</v>
      </c>
      <c r="D1349" s="47">
        <f>VLOOKUP(A1349,'Updated Medical examination'!A1348:J3683,4,0)</f>
        <v>6.54</v>
      </c>
      <c r="E1349" s="47" t="str">
        <f>VLOOKUP(A1349,'Updated Medical examination'!A1348:J3683,6,0)</f>
        <v>Yes</v>
      </c>
      <c r="F1349" s="47" t="str">
        <f>VLOOKUP(A1349,'Updated Medical examination'!A1348:J3683,7,0)</f>
        <v>No</v>
      </c>
      <c r="G1349" s="47" t="str">
        <f>VLOOKUP(A1349,'Updated Medical examination'!A1348:J3683,8,0)</f>
        <v>No</v>
      </c>
      <c r="H1349" s="47">
        <f>VLOOKUP(A1349,'Updated Medical examination'!A1348:J3683,9,0)</f>
        <v>2</v>
      </c>
      <c r="I1349" s="47" t="str">
        <f>VLOOKUP(A1349,'Updated Medical examination'!A1348:J3683,10,0)</f>
        <v>No</v>
      </c>
      <c r="J1349" s="47" t="str">
        <f>VLOOKUP(A1349,'Updated Medical examination'!A1348:J3683,3,0)</f>
        <v>Healthy Weight</v>
      </c>
      <c r="K1349" s="47" t="str">
        <f>VLOOKUP(A1349,'Updated Medical examination'!A1348:J3683,5,0)</f>
        <v>Above Diabetes</v>
      </c>
      <c r="L1349" s="54">
        <v>25914</v>
      </c>
      <c r="M1349" s="59">
        <v>8062.31</v>
      </c>
      <c r="N1349" s="55" t="s">
        <v>11</v>
      </c>
      <c r="O1349" s="55" t="s">
        <v>16</v>
      </c>
      <c r="P1349" s="55" t="s">
        <v>13</v>
      </c>
      <c r="Q1349" s="55">
        <v>52</v>
      </c>
    </row>
    <row r="1350" spans="1:17" ht="16.5" thickBot="1" x14ac:dyDescent="0.3">
      <c r="A1350" s="58" t="s">
        <v>1022</v>
      </c>
      <c r="B1350" s="47" t="s">
        <v>3175</v>
      </c>
      <c r="C1350" s="47">
        <f>VLOOKUP(A1350,'Updated Medical examination'!A1349:J3684,2,FALSE)</f>
        <v>28.69</v>
      </c>
      <c r="D1350" s="47">
        <f>VLOOKUP(A1350,'Updated Medical examination'!A1349:J3684,4,0)</f>
        <v>5.4</v>
      </c>
      <c r="E1350" s="47" t="str">
        <f>VLOOKUP(A1350,'Updated Medical examination'!A1349:J3684,6,0)</f>
        <v>No</v>
      </c>
      <c r="F1350" s="47" t="str">
        <f>VLOOKUP(A1350,'Updated Medical examination'!A1349:J3684,7,0)</f>
        <v>No</v>
      </c>
      <c r="G1350" s="47" t="str">
        <f>VLOOKUP(A1350,'Updated Medical examination'!A1349:J3684,8,0)</f>
        <v>No</v>
      </c>
      <c r="H1350" s="47">
        <f>VLOOKUP(A1350,'Updated Medical examination'!A1349:J3684,9,0)</f>
        <v>0</v>
      </c>
      <c r="I1350" s="47" t="str">
        <f>VLOOKUP(A1350,'Updated Medical examination'!A1349:J3684,10,0)</f>
        <v>No</v>
      </c>
      <c r="J1350" s="47" t="str">
        <f>VLOOKUP(A1350,'Updated Medical examination'!A1349:J3684,3,0)</f>
        <v>Over Weight</v>
      </c>
      <c r="K1350" s="47" t="str">
        <f>VLOOKUP(A1350,'Updated Medical examination'!A1349:J3684,5,0)</f>
        <v>Normal</v>
      </c>
      <c r="L1350" s="54">
        <v>30312</v>
      </c>
      <c r="M1350" s="59">
        <v>8059.68</v>
      </c>
      <c r="N1350" s="55" t="s">
        <v>11</v>
      </c>
      <c r="O1350" s="55" t="s">
        <v>12</v>
      </c>
      <c r="P1350" s="55" t="s">
        <v>23</v>
      </c>
      <c r="Q1350" s="55">
        <v>40</v>
      </c>
    </row>
    <row r="1351" spans="1:17" ht="16.5" thickBot="1" x14ac:dyDescent="0.3">
      <c r="A1351" s="58" t="s">
        <v>1021</v>
      </c>
      <c r="B1351" s="47" t="s">
        <v>4643</v>
      </c>
      <c r="C1351" s="47">
        <f>VLOOKUP(A1351,'Updated Medical examination'!A1350:J3685,2,FALSE)</f>
        <v>28.16</v>
      </c>
      <c r="D1351" s="47">
        <f>VLOOKUP(A1351,'Updated Medical examination'!A1350:J3685,4,0)</f>
        <v>5.58</v>
      </c>
      <c r="E1351" s="47" t="str">
        <f>VLOOKUP(A1351,'Updated Medical examination'!A1350:J3685,6,0)</f>
        <v>Yes</v>
      </c>
      <c r="F1351" s="47" t="str">
        <f>VLOOKUP(A1351,'Updated Medical examination'!A1350:J3685,7,0)</f>
        <v>No</v>
      </c>
      <c r="G1351" s="47" t="str">
        <f>VLOOKUP(A1351,'Updated Medical examination'!A1350:J3685,8,0)</f>
        <v>No</v>
      </c>
      <c r="H1351" s="47">
        <f>VLOOKUP(A1351,'Updated Medical examination'!A1350:J3685,9,0)</f>
        <v>0</v>
      </c>
      <c r="I1351" s="47" t="str">
        <f>VLOOKUP(A1351,'Updated Medical examination'!A1350:J3685,10,0)</f>
        <v>No</v>
      </c>
      <c r="J1351" s="47" t="str">
        <f>VLOOKUP(A1351,'Updated Medical examination'!A1350:J3685,3,0)</f>
        <v>Over Weight</v>
      </c>
      <c r="K1351" s="47" t="str">
        <f>VLOOKUP(A1351,'Updated Medical examination'!A1350:J3685,5,0)</f>
        <v>Normal</v>
      </c>
      <c r="L1351" s="54">
        <v>31379</v>
      </c>
      <c r="M1351" s="59">
        <v>8059.06</v>
      </c>
      <c r="N1351" s="55" t="s">
        <v>11</v>
      </c>
      <c r="O1351" s="55" t="s">
        <v>12</v>
      </c>
      <c r="P1351" s="55" t="s">
        <v>23</v>
      </c>
      <c r="Q1351" s="55">
        <v>37</v>
      </c>
    </row>
    <row r="1352" spans="1:17" ht="16.5" thickBot="1" x14ac:dyDescent="0.3">
      <c r="A1352" s="58" t="s">
        <v>1020</v>
      </c>
      <c r="B1352" s="47" t="s">
        <v>4644</v>
      </c>
      <c r="C1352" s="47">
        <f>VLOOKUP(A1352,'Updated Medical examination'!A1351:J3686,2,FALSE)</f>
        <v>45.54</v>
      </c>
      <c r="D1352" s="47">
        <f>VLOOKUP(A1352,'Updated Medical examination'!A1351:J3686,4,0)</f>
        <v>5.84</v>
      </c>
      <c r="E1352" s="47" t="str">
        <f>VLOOKUP(A1352,'Updated Medical examination'!A1351:J3686,6,0)</f>
        <v>No</v>
      </c>
      <c r="F1352" s="47" t="str">
        <f>VLOOKUP(A1352,'Updated Medical examination'!A1351:J3686,7,0)</f>
        <v>No</v>
      </c>
      <c r="G1352" s="47" t="str">
        <f>VLOOKUP(A1352,'Updated Medical examination'!A1351:J3686,8,0)</f>
        <v>Yes</v>
      </c>
      <c r="H1352" s="47">
        <f>VLOOKUP(A1352,'Updated Medical examination'!A1351:J3686,9,0)</f>
        <v>1</v>
      </c>
      <c r="I1352" s="47" t="str">
        <f>VLOOKUP(A1352,'Updated Medical examination'!A1351:J3686,10,0)</f>
        <v>No</v>
      </c>
      <c r="J1352" s="47" t="str">
        <f>VLOOKUP(A1352,'Updated Medical examination'!A1351:J3686,3,0)</f>
        <v>Obesity</v>
      </c>
      <c r="K1352" s="47" t="str">
        <f>VLOOKUP(A1352,'Updated Medical examination'!A1351:J3686,5,0)</f>
        <v>Prediabetes</v>
      </c>
      <c r="L1352" s="54">
        <v>37967</v>
      </c>
      <c r="M1352" s="59">
        <v>8035.64</v>
      </c>
      <c r="N1352" s="55" t="s">
        <v>11</v>
      </c>
      <c r="O1352" s="55" t="s">
        <v>11</v>
      </c>
      <c r="P1352" s="55" t="s">
        <v>23</v>
      </c>
      <c r="Q1352" s="55">
        <v>19</v>
      </c>
    </row>
    <row r="1353" spans="1:17" ht="16.5" thickBot="1" x14ac:dyDescent="0.3">
      <c r="A1353" s="58" t="s">
        <v>1019</v>
      </c>
      <c r="B1353" s="47" t="s">
        <v>3112</v>
      </c>
      <c r="C1353" s="47">
        <f>VLOOKUP(A1353,'Updated Medical examination'!A1352:J3687,2,FALSE)</f>
        <v>28.7</v>
      </c>
      <c r="D1353" s="47">
        <f>VLOOKUP(A1353,'Updated Medical examination'!A1352:J3687,4,0)</f>
        <v>4.2</v>
      </c>
      <c r="E1353" s="47" t="str">
        <f>VLOOKUP(A1353,'Updated Medical examination'!A1352:J3687,6,0)</f>
        <v>No</v>
      </c>
      <c r="F1353" s="47" t="str">
        <f>VLOOKUP(A1353,'Updated Medical examination'!A1352:J3687,7,0)</f>
        <v>No</v>
      </c>
      <c r="G1353" s="47" t="str">
        <f>VLOOKUP(A1353,'Updated Medical examination'!A1352:J3687,8,0)</f>
        <v>No</v>
      </c>
      <c r="H1353" s="47">
        <f>VLOOKUP(A1353,'Updated Medical examination'!A1352:J3687,9,0)</f>
        <v>0</v>
      </c>
      <c r="I1353" s="47" t="str">
        <f>VLOOKUP(A1353,'Updated Medical examination'!A1352:J3687,10,0)</f>
        <v>No</v>
      </c>
      <c r="J1353" s="47" t="str">
        <f>VLOOKUP(A1353,'Updated Medical examination'!A1352:J3687,3,0)</f>
        <v>Over Weight</v>
      </c>
      <c r="K1353" s="47" t="str">
        <f>VLOOKUP(A1353,'Updated Medical examination'!A1352:J3687,5,0)</f>
        <v>Normal</v>
      </c>
      <c r="L1353" s="54">
        <v>28435</v>
      </c>
      <c r="M1353" s="59">
        <v>8027.97</v>
      </c>
      <c r="N1353" s="55" t="s">
        <v>12</v>
      </c>
      <c r="O1353" s="55" t="s">
        <v>11</v>
      </c>
      <c r="P1353" s="55" t="s">
        <v>42</v>
      </c>
      <c r="Q1353" s="55">
        <v>45</v>
      </c>
    </row>
    <row r="1354" spans="1:17" ht="16.5" thickBot="1" x14ac:dyDescent="0.3">
      <c r="A1354" s="58" t="s">
        <v>1018</v>
      </c>
      <c r="B1354" s="47" t="s">
        <v>4647</v>
      </c>
      <c r="C1354" s="47">
        <f>VLOOKUP(A1354,'Updated Medical examination'!A1353:J3688,2,FALSE)</f>
        <v>27.74</v>
      </c>
      <c r="D1354" s="47">
        <f>VLOOKUP(A1354,'Updated Medical examination'!A1353:J3688,4,0)</f>
        <v>6.06</v>
      </c>
      <c r="E1354" s="47" t="str">
        <f>VLOOKUP(A1354,'Updated Medical examination'!A1353:J3688,6,0)</f>
        <v>Yes</v>
      </c>
      <c r="F1354" s="47" t="str">
        <f>VLOOKUP(A1354,'Updated Medical examination'!A1353:J3688,7,0)</f>
        <v>No</v>
      </c>
      <c r="G1354" s="47" t="str">
        <f>VLOOKUP(A1354,'Updated Medical examination'!A1353:J3688,8,0)</f>
        <v>No</v>
      </c>
      <c r="H1354" s="47">
        <f>VLOOKUP(A1354,'Updated Medical examination'!A1353:J3688,9,0)</f>
        <v>0</v>
      </c>
      <c r="I1354" s="47" t="str">
        <f>VLOOKUP(A1354,'Updated Medical examination'!A1353:J3688,10,0)</f>
        <v>No</v>
      </c>
      <c r="J1354" s="47" t="str">
        <f>VLOOKUP(A1354,'Updated Medical examination'!A1353:J3688,3,0)</f>
        <v>Over Weight</v>
      </c>
      <c r="K1354" s="47" t="str">
        <f>VLOOKUP(A1354,'Updated Medical examination'!A1353:J3688,5,0)</f>
        <v>Prediabetes</v>
      </c>
      <c r="L1354" s="54">
        <v>28114</v>
      </c>
      <c r="M1354" s="59">
        <v>8026.67</v>
      </c>
      <c r="N1354" s="55" t="s">
        <v>11</v>
      </c>
      <c r="O1354" s="55" t="s">
        <v>11</v>
      </c>
      <c r="P1354" s="55" t="s">
        <v>23</v>
      </c>
      <c r="Q1354" s="55">
        <v>46</v>
      </c>
    </row>
    <row r="1355" spans="1:17" ht="16.5" thickBot="1" x14ac:dyDescent="0.3">
      <c r="A1355" s="58" t="s">
        <v>1017</v>
      </c>
      <c r="B1355" s="47" t="s">
        <v>4648</v>
      </c>
      <c r="C1355" s="47">
        <f>VLOOKUP(A1355,'Updated Medical examination'!A1354:J3689,2,FALSE)</f>
        <v>36.954999999999998</v>
      </c>
      <c r="D1355" s="47">
        <f>VLOOKUP(A1355,'Updated Medical examination'!A1354:J3689,4,0)</f>
        <v>7.57</v>
      </c>
      <c r="E1355" s="47" t="str">
        <f>VLOOKUP(A1355,'Updated Medical examination'!A1354:J3689,6,0)</f>
        <v>No</v>
      </c>
      <c r="F1355" s="47" t="str">
        <f>VLOOKUP(A1355,'Updated Medical examination'!A1354:J3689,7,0)</f>
        <v>No</v>
      </c>
      <c r="G1355" s="47" t="str">
        <f>VLOOKUP(A1355,'Updated Medical examination'!A1354:J3689,8,0)</f>
        <v>No</v>
      </c>
      <c r="H1355" s="47">
        <f>VLOOKUP(A1355,'Updated Medical examination'!A1354:J3689,9,0)</f>
        <v>0</v>
      </c>
      <c r="I1355" s="47" t="str">
        <f>VLOOKUP(A1355,'Updated Medical examination'!A1354:J3689,10,0)</f>
        <v>No</v>
      </c>
      <c r="J1355" s="47" t="str">
        <f>VLOOKUP(A1355,'Updated Medical examination'!A1354:J3689,3,0)</f>
        <v>Obesity</v>
      </c>
      <c r="K1355" s="47" t="str">
        <f>VLOOKUP(A1355,'Updated Medical examination'!A1354:J3689,5,0)</f>
        <v>Above Diabetes</v>
      </c>
      <c r="L1355" s="54">
        <v>28688</v>
      </c>
      <c r="M1355" s="59">
        <v>8023.14</v>
      </c>
      <c r="N1355" s="55" t="s">
        <v>11</v>
      </c>
      <c r="O1355" s="55" t="s">
        <v>12</v>
      </c>
      <c r="P1355" s="55" t="s">
        <v>23</v>
      </c>
      <c r="Q1355" s="55">
        <v>44</v>
      </c>
    </row>
    <row r="1356" spans="1:17" ht="16.5" thickBot="1" x14ac:dyDescent="0.3">
      <c r="A1356" s="58" t="s">
        <v>1016</v>
      </c>
      <c r="B1356" s="47" t="s">
        <v>4649</v>
      </c>
      <c r="C1356" s="47">
        <f>VLOOKUP(A1356,'Updated Medical examination'!A1355:J3690,2,FALSE)</f>
        <v>30.69</v>
      </c>
      <c r="D1356" s="47">
        <f>VLOOKUP(A1356,'Updated Medical examination'!A1355:J3690,4,0)</f>
        <v>6.15</v>
      </c>
      <c r="E1356" s="47" t="str">
        <f>VLOOKUP(A1356,'Updated Medical examination'!A1355:J3690,6,0)</f>
        <v>No</v>
      </c>
      <c r="F1356" s="47" t="str">
        <f>VLOOKUP(A1356,'Updated Medical examination'!A1355:J3690,7,0)</f>
        <v>No</v>
      </c>
      <c r="G1356" s="47" t="str">
        <f>VLOOKUP(A1356,'Updated Medical examination'!A1355:J3690,8,0)</f>
        <v>No</v>
      </c>
      <c r="H1356" s="47">
        <f>VLOOKUP(A1356,'Updated Medical examination'!A1355:J3690,9,0)</f>
        <v>0</v>
      </c>
      <c r="I1356" s="47" t="str">
        <f>VLOOKUP(A1356,'Updated Medical examination'!A1355:J3690,10,0)</f>
        <v>No</v>
      </c>
      <c r="J1356" s="47" t="str">
        <f>VLOOKUP(A1356,'Updated Medical examination'!A1355:J3690,3,0)</f>
        <v>Obesity</v>
      </c>
      <c r="K1356" s="47" t="str">
        <f>VLOOKUP(A1356,'Updated Medical examination'!A1355:J3690,5,0)</f>
        <v>Prediabetes</v>
      </c>
      <c r="L1356" s="54">
        <v>32815</v>
      </c>
      <c r="M1356" s="59">
        <v>8021.11</v>
      </c>
      <c r="N1356" s="55" t="s">
        <v>11</v>
      </c>
      <c r="O1356" s="55" t="s">
        <v>16</v>
      </c>
      <c r="P1356" s="55" t="s">
        <v>23</v>
      </c>
      <c r="Q1356" s="55">
        <v>33</v>
      </c>
    </row>
    <row r="1357" spans="1:17" ht="16.5" thickBot="1" x14ac:dyDescent="0.3">
      <c r="A1357" s="58" t="s">
        <v>1015</v>
      </c>
      <c r="B1357" s="47" t="s">
        <v>4651</v>
      </c>
      <c r="C1357" s="47">
        <f>VLOOKUP(A1357,'Updated Medical examination'!A1356:J3691,2,FALSE)</f>
        <v>24.984999999999999</v>
      </c>
      <c r="D1357" s="47">
        <f>VLOOKUP(A1357,'Updated Medical examination'!A1356:J3691,4,0)</f>
        <v>4.5599999999999996</v>
      </c>
      <c r="E1357" s="47" t="str">
        <f>VLOOKUP(A1357,'Updated Medical examination'!A1356:J3691,6,0)</f>
        <v>No</v>
      </c>
      <c r="F1357" s="47" t="str">
        <f>VLOOKUP(A1357,'Updated Medical examination'!A1356:J3691,7,0)</f>
        <v>No</v>
      </c>
      <c r="G1357" s="47" t="str">
        <f>VLOOKUP(A1357,'Updated Medical examination'!A1356:J3691,8,0)</f>
        <v>No</v>
      </c>
      <c r="H1357" s="47">
        <f>VLOOKUP(A1357,'Updated Medical examination'!A1356:J3691,9,0)</f>
        <v>0</v>
      </c>
      <c r="I1357" s="47" t="str">
        <f>VLOOKUP(A1357,'Updated Medical examination'!A1356:J3691,10,0)</f>
        <v>No</v>
      </c>
      <c r="J1357" s="47" t="str">
        <f>VLOOKUP(A1357,'Updated Medical examination'!A1356:J3691,3,0)</f>
        <v>Over Weight</v>
      </c>
      <c r="K1357" s="47" t="str">
        <f>VLOOKUP(A1357,'Updated Medical examination'!A1356:J3691,5,0)</f>
        <v>Normal</v>
      </c>
      <c r="L1357" s="54">
        <v>29533</v>
      </c>
      <c r="M1357" s="59">
        <v>8017.06</v>
      </c>
      <c r="N1357" s="55" t="s">
        <v>11</v>
      </c>
      <c r="O1357" s="55" t="s">
        <v>11</v>
      </c>
      <c r="P1357" s="55" t="s">
        <v>23</v>
      </c>
      <c r="Q1357" s="55">
        <v>42</v>
      </c>
    </row>
    <row r="1358" spans="1:17" ht="16.5" thickBot="1" x14ac:dyDescent="0.3">
      <c r="A1358" s="58" t="s">
        <v>1014</v>
      </c>
      <c r="B1358" s="47" t="s">
        <v>4653</v>
      </c>
      <c r="C1358" s="47">
        <f>VLOOKUP(A1358,'Updated Medical examination'!A1357:J3692,2,FALSE)</f>
        <v>39.42</v>
      </c>
      <c r="D1358" s="47">
        <f>VLOOKUP(A1358,'Updated Medical examination'!A1357:J3692,4,0)</f>
        <v>4.72</v>
      </c>
      <c r="E1358" s="47" t="str">
        <f>VLOOKUP(A1358,'Updated Medical examination'!A1357:J3692,6,0)</f>
        <v>Yes</v>
      </c>
      <c r="F1358" s="47" t="str">
        <f>VLOOKUP(A1358,'Updated Medical examination'!A1357:J3692,7,0)</f>
        <v>No</v>
      </c>
      <c r="G1358" s="47" t="str">
        <f>VLOOKUP(A1358,'Updated Medical examination'!A1357:J3692,8,0)</f>
        <v>No</v>
      </c>
      <c r="H1358" s="47">
        <f>VLOOKUP(A1358,'Updated Medical examination'!A1357:J3692,9,0)</f>
        <v>1</v>
      </c>
      <c r="I1358" s="47" t="str">
        <f>VLOOKUP(A1358,'Updated Medical examination'!A1357:J3692,10,0)</f>
        <v>No</v>
      </c>
      <c r="J1358" s="47" t="str">
        <f>VLOOKUP(A1358,'Updated Medical examination'!A1357:J3692,3,0)</f>
        <v>Obesity</v>
      </c>
      <c r="K1358" s="47" t="str">
        <f>VLOOKUP(A1358,'Updated Medical examination'!A1357:J3692,5,0)</f>
        <v>Normal</v>
      </c>
      <c r="L1358" s="54">
        <v>34960</v>
      </c>
      <c r="M1358" s="59">
        <v>8014.62</v>
      </c>
      <c r="N1358" s="55" t="s">
        <v>11</v>
      </c>
      <c r="O1358" s="55" t="s">
        <v>12</v>
      </c>
      <c r="P1358" s="55" t="s">
        <v>23</v>
      </c>
      <c r="Q1358" s="55">
        <v>27</v>
      </c>
    </row>
    <row r="1359" spans="1:17" ht="16.5" thickBot="1" x14ac:dyDescent="0.3">
      <c r="A1359" s="58" t="s">
        <v>1013</v>
      </c>
      <c r="B1359" s="47" t="s">
        <v>3483</v>
      </c>
      <c r="C1359" s="47">
        <f>VLOOKUP(A1359,'Updated Medical examination'!A1358:J3693,2,FALSE)</f>
        <v>16.8</v>
      </c>
      <c r="D1359" s="47">
        <f>VLOOKUP(A1359,'Updated Medical examination'!A1358:J3693,4,0)</f>
        <v>7.98</v>
      </c>
      <c r="E1359" s="47" t="str">
        <f>VLOOKUP(A1359,'Updated Medical examination'!A1358:J3693,6,0)</f>
        <v>No</v>
      </c>
      <c r="F1359" s="47" t="str">
        <f>VLOOKUP(A1359,'Updated Medical examination'!A1358:J3693,7,0)</f>
        <v>No</v>
      </c>
      <c r="G1359" s="47" t="str">
        <f>VLOOKUP(A1359,'Updated Medical examination'!A1358:J3693,8,0)</f>
        <v>No</v>
      </c>
      <c r="H1359" s="47">
        <f>VLOOKUP(A1359,'Updated Medical examination'!A1358:J3693,9,0)</f>
        <v>0</v>
      </c>
      <c r="I1359" s="47" t="str">
        <f>VLOOKUP(A1359,'Updated Medical examination'!A1358:J3693,10,0)</f>
        <v>No</v>
      </c>
      <c r="J1359" s="47" t="str">
        <f>VLOOKUP(A1359,'Updated Medical examination'!A1358:J3693,3,0)</f>
        <v>Under Weight</v>
      </c>
      <c r="K1359" s="47" t="str">
        <f>VLOOKUP(A1359,'Updated Medical examination'!A1358:J3693,5,0)</f>
        <v>Above Diabetes</v>
      </c>
      <c r="L1359" s="54">
        <v>22880</v>
      </c>
      <c r="M1359" s="59">
        <v>8004.96</v>
      </c>
      <c r="N1359" s="55" t="s">
        <v>12</v>
      </c>
      <c r="O1359" s="55" t="s">
        <v>16</v>
      </c>
      <c r="P1359" s="55" t="s">
        <v>13</v>
      </c>
      <c r="Q1359" s="55">
        <v>60</v>
      </c>
    </row>
    <row r="1360" spans="1:17" ht="16.5" thickBot="1" x14ac:dyDescent="0.3">
      <c r="A1360" s="58" t="s">
        <v>1012</v>
      </c>
      <c r="B1360" s="47" t="s">
        <v>4656</v>
      </c>
      <c r="C1360" s="47">
        <f>VLOOKUP(A1360,'Updated Medical examination'!A1359:J3694,2,FALSE)</f>
        <v>23.274999999999999</v>
      </c>
      <c r="D1360" s="47">
        <f>VLOOKUP(A1360,'Updated Medical examination'!A1359:J3694,4,0)</f>
        <v>6.26</v>
      </c>
      <c r="E1360" s="47" t="str">
        <f>VLOOKUP(A1360,'Updated Medical examination'!A1359:J3694,6,0)</f>
        <v>Yes</v>
      </c>
      <c r="F1360" s="47" t="str">
        <f>VLOOKUP(A1360,'Updated Medical examination'!A1359:J3694,7,0)</f>
        <v>No</v>
      </c>
      <c r="G1360" s="47" t="str">
        <f>VLOOKUP(A1360,'Updated Medical examination'!A1359:J3694,8,0)</f>
        <v>Yes</v>
      </c>
      <c r="H1360" s="47">
        <f>VLOOKUP(A1360,'Updated Medical examination'!A1359:J3694,9,0)</f>
        <v>1</v>
      </c>
      <c r="I1360" s="47" t="str">
        <f>VLOOKUP(A1360,'Updated Medical examination'!A1359:J3694,10,0)</f>
        <v>No</v>
      </c>
      <c r="J1360" s="47" t="str">
        <f>VLOOKUP(A1360,'Updated Medical examination'!A1359:J3694,3,0)</f>
        <v>Healthy Weight</v>
      </c>
      <c r="K1360" s="47" t="str">
        <f>VLOOKUP(A1360,'Updated Medical examination'!A1359:J3694,5,0)</f>
        <v>Prediabetes</v>
      </c>
      <c r="L1360" s="54">
        <v>30548</v>
      </c>
      <c r="M1360" s="59">
        <v>7986.48</v>
      </c>
      <c r="N1360" s="55" t="s">
        <v>11</v>
      </c>
      <c r="O1360" s="55" t="s">
        <v>12</v>
      </c>
      <c r="P1360" s="55" t="s">
        <v>247</v>
      </c>
      <c r="Q1360" s="55">
        <v>39</v>
      </c>
    </row>
    <row r="1361" spans="1:17" ht="16.5" thickBot="1" x14ac:dyDescent="0.3">
      <c r="A1361" s="58" t="s">
        <v>1011</v>
      </c>
      <c r="B1361" s="47" t="s">
        <v>4657</v>
      </c>
      <c r="C1361" s="47">
        <f>VLOOKUP(A1361,'Updated Medical examination'!A1360:J3695,2,FALSE)</f>
        <v>22.8</v>
      </c>
      <c r="D1361" s="47">
        <f>VLOOKUP(A1361,'Updated Medical examination'!A1360:J3695,4,0)</f>
        <v>4.29</v>
      </c>
      <c r="E1361" s="47" t="str">
        <f>VLOOKUP(A1361,'Updated Medical examination'!A1360:J3695,6,0)</f>
        <v>Yes</v>
      </c>
      <c r="F1361" s="47" t="str">
        <f>VLOOKUP(A1361,'Updated Medical examination'!A1360:J3695,7,0)</f>
        <v>No</v>
      </c>
      <c r="G1361" s="47" t="str">
        <f>VLOOKUP(A1361,'Updated Medical examination'!A1360:J3695,8,0)</f>
        <v>Yes</v>
      </c>
      <c r="H1361" s="47">
        <f>VLOOKUP(A1361,'Updated Medical examination'!A1360:J3695,9,0)</f>
        <v>1</v>
      </c>
      <c r="I1361" s="47" t="str">
        <f>VLOOKUP(A1361,'Updated Medical examination'!A1360:J3695,10,0)</f>
        <v>No</v>
      </c>
      <c r="J1361" s="47" t="str">
        <f>VLOOKUP(A1361,'Updated Medical examination'!A1360:J3695,3,0)</f>
        <v>Healthy Weight</v>
      </c>
      <c r="K1361" s="47" t="str">
        <f>VLOOKUP(A1361,'Updated Medical examination'!A1360:J3695,5,0)</f>
        <v>Normal</v>
      </c>
      <c r="L1361" s="54">
        <v>30556</v>
      </c>
      <c r="M1361" s="59">
        <v>7985.82</v>
      </c>
      <c r="N1361" s="55" t="s">
        <v>11</v>
      </c>
      <c r="O1361" s="55" t="s">
        <v>16</v>
      </c>
      <c r="P1361" s="55" t="s">
        <v>247</v>
      </c>
      <c r="Q1361" s="55">
        <v>39</v>
      </c>
    </row>
    <row r="1362" spans="1:17" ht="16.5" thickBot="1" x14ac:dyDescent="0.3">
      <c r="A1362" s="58" t="s">
        <v>1010</v>
      </c>
      <c r="B1362" s="47" t="s">
        <v>4659</v>
      </c>
      <c r="C1362" s="47">
        <f>VLOOKUP(A1362,'Updated Medical examination'!A1361:J3696,2,FALSE)</f>
        <v>24.3</v>
      </c>
      <c r="D1362" s="47">
        <f>VLOOKUP(A1362,'Updated Medical examination'!A1361:J3696,4,0)</f>
        <v>5.43</v>
      </c>
      <c r="E1362" s="47" t="str">
        <f>VLOOKUP(A1362,'Updated Medical examination'!A1361:J3696,6,0)</f>
        <v>No</v>
      </c>
      <c r="F1362" s="47" t="str">
        <f>VLOOKUP(A1362,'Updated Medical examination'!A1361:J3696,7,0)</f>
        <v>No</v>
      </c>
      <c r="G1362" s="47" t="str">
        <f>VLOOKUP(A1362,'Updated Medical examination'!A1361:J3696,8,0)</f>
        <v>No</v>
      </c>
      <c r="H1362" s="47">
        <f>VLOOKUP(A1362,'Updated Medical examination'!A1361:J3696,9,0)</f>
        <v>2</v>
      </c>
      <c r="I1362" s="47" t="str">
        <f>VLOOKUP(A1362,'Updated Medical examination'!A1361:J3696,10,0)</f>
        <v>No</v>
      </c>
      <c r="J1362" s="47" t="str">
        <f>VLOOKUP(A1362,'Updated Medical examination'!A1361:J3696,3,0)</f>
        <v>Healthy Weight</v>
      </c>
      <c r="K1362" s="47" t="str">
        <f>VLOOKUP(A1362,'Updated Medical examination'!A1361:J3696,5,0)</f>
        <v>Normal</v>
      </c>
      <c r="L1362" s="54">
        <v>26626</v>
      </c>
      <c r="M1362" s="59">
        <v>7980.34</v>
      </c>
      <c r="N1362" s="55" t="s">
        <v>11</v>
      </c>
      <c r="O1362" s="55" t="s">
        <v>11</v>
      </c>
      <c r="P1362" s="55" t="s">
        <v>13</v>
      </c>
      <c r="Q1362" s="55">
        <v>50</v>
      </c>
    </row>
    <row r="1363" spans="1:17" ht="16.5" thickBot="1" x14ac:dyDescent="0.3">
      <c r="A1363" s="58" t="s">
        <v>1009</v>
      </c>
      <c r="B1363" s="47" t="s">
        <v>4661</v>
      </c>
      <c r="C1363" s="47">
        <f>VLOOKUP(A1363,'Updated Medical examination'!A1362:J3697,2,FALSE)</f>
        <v>25.13</v>
      </c>
      <c r="D1363" s="47">
        <f>VLOOKUP(A1363,'Updated Medical examination'!A1362:J3697,4,0)</f>
        <v>8</v>
      </c>
      <c r="E1363" s="47" t="str">
        <f>VLOOKUP(A1363,'Updated Medical examination'!A1362:J3697,6,0)</f>
        <v>Yes</v>
      </c>
      <c r="F1363" s="47" t="str">
        <f>VLOOKUP(A1363,'Updated Medical examination'!A1362:J3697,7,0)</f>
        <v>No</v>
      </c>
      <c r="G1363" s="47" t="str">
        <f>VLOOKUP(A1363,'Updated Medical examination'!A1362:J3697,8,0)</f>
        <v>No</v>
      </c>
      <c r="H1363" s="47">
        <f>VLOOKUP(A1363,'Updated Medical examination'!A1362:J3697,9,0)</f>
        <v>1</v>
      </c>
      <c r="I1363" s="47" t="str">
        <f>VLOOKUP(A1363,'Updated Medical examination'!A1362:J3697,10,0)</f>
        <v>No</v>
      </c>
      <c r="J1363" s="47" t="str">
        <f>VLOOKUP(A1363,'Updated Medical examination'!A1362:J3697,3,0)</f>
        <v>Over Weight</v>
      </c>
      <c r="K1363" s="47" t="str">
        <f>VLOOKUP(A1363,'Updated Medical examination'!A1362:J3697,5,0)</f>
        <v>Above Diabetes</v>
      </c>
      <c r="L1363" s="54">
        <v>27616</v>
      </c>
      <c r="M1363" s="59">
        <v>7966.81</v>
      </c>
      <c r="N1363" s="55" t="s">
        <v>11</v>
      </c>
      <c r="O1363" s="55" t="s">
        <v>11</v>
      </c>
      <c r="P1363" s="55" t="s">
        <v>13</v>
      </c>
      <c r="Q1363" s="55">
        <v>47</v>
      </c>
    </row>
    <row r="1364" spans="1:17" ht="16.5" thickBot="1" x14ac:dyDescent="0.3">
      <c r="A1364" s="58" t="s">
        <v>1008</v>
      </c>
      <c r="B1364" s="47" t="s">
        <v>3414</v>
      </c>
      <c r="C1364" s="47">
        <f>VLOOKUP(A1364,'Updated Medical examination'!A1363:J3698,2,FALSE)</f>
        <v>22.72</v>
      </c>
      <c r="D1364" s="47">
        <f>VLOOKUP(A1364,'Updated Medical examination'!A1363:J3698,4,0)</f>
        <v>9.9600000000000009</v>
      </c>
      <c r="E1364" s="47" t="str">
        <f>VLOOKUP(A1364,'Updated Medical examination'!A1363:J3698,6,0)</f>
        <v>Yes</v>
      </c>
      <c r="F1364" s="47" t="str">
        <f>VLOOKUP(A1364,'Updated Medical examination'!A1363:J3698,7,0)</f>
        <v>No</v>
      </c>
      <c r="G1364" s="47" t="str">
        <f>VLOOKUP(A1364,'Updated Medical examination'!A1363:J3698,8,0)</f>
        <v>No</v>
      </c>
      <c r="H1364" s="47">
        <f>VLOOKUP(A1364,'Updated Medical examination'!A1363:J3698,9,0)</f>
        <v>2</v>
      </c>
      <c r="I1364" s="47" t="str">
        <f>VLOOKUP(A1364,'Updated Medical examination'!A1363:J3698,10,0)</f>
        <v>No</v>
      </c>
      <c r="J1364" s="47" t="str">
        <f>VLOOKUP(A1364,'Updated Medical examination'!A1363:J3698,3,0)</f>
        <v>Healthy Weight</v>
      </c>
      <c r="K1364" s="47" t="str">
        <f>VLOOKUP(A1364,'Updated Medical examination'!A1363:J3698,5,0)</f>
        <v>Above Diabetes</v>
      </c>
      <c r="L1364" s="54">
        <v>25738</v>
      </c>
      <c r="M1364" s="59">
        <v>7958.13</v>
      </c>
      <c r="N1364" s="55" t="s">
        <v>11</v>
      </c>
      <c r="O1364" s="55" t="s">
        <v>11</v>
      </c>
      <c r="P1364" s="55" t="s">
        <v>13</v>
      </c>
      <c r="Q1364" s="55">
        <v>52</v>
      </c>
    </row>
    <row r="1365" spans="1:17" ht="16.5" thickBot="1" x14ac:dyDescent="0.3">
      <c r="A1365" s="58" t="s">
        <v>1007</v>
      </c>
      <c r="B1365" s="47" t="s">
        <v>4663</v>
      </c>
      <c r="C1365" s="47">
        <f>VLOOKUP(A1365,'Updated Medical examination'!A1364:J3699,2,FALSE)</f>
        <v>32.6</v>
      </c>
      <c r="D1365" s="47">
        <f>VLOOKUP(A1365,'Updated Medical examination'!A1364:J3699,4,0)</f>
        <v>6.8</v>
      </c>
      <c r="E1365" s="47" t="str">
        <f>VLOOKUP(A1365,'Updated Medical examination'!A1364:J3699,6,0)</f>
        <v>Yes</v>
      </c>
      <c r="F1365" s="47" t="str">
        <f>VLOOKUP(A1365,'Updated Medical examination'!A1364:J3699,7,0)</f>
        <v>No</v>
      </c>
      <c r="G1365" s="47" t="str">
        <f>VLOOKUP(A1365,'Updated Medical examination'!A1364:J3699,8,0)</f>
        <v>No</v>
      </c>
      <c r="H1365" s="47">
        <f>VLOOKUP(A1365,'Updated Medical examination'!A1364:J3699,9,0)</f>
        <v>0</v>
      </c>
      <c r="I1365" s="47" t="str">
        <f>VLOOKUP(A1365,'Updated Medical examination'!A1364:J3699,10,0)</f>
        <v>No</v>
      </c>
      <c r="J1365" s="47" t="str">
        <f>VLOOKUP(A1365,'Updated Medical examination'!A1364:J3699,3,0)</f>
        <v>Obesity</v>
      </c>
      <c r="K1365" s="47" t="str">
        <f>VLOOKUP(A1365,'Updated Medical examination'!A1364:J3699,5,0)</f>
        <v>Above Diabetes</v>
      </c>
      <c r="L1365" s="54">
        <v>29948</v>
      </c>
      <c r="M1365" s="59">
        <v>7954.52</v>
      </c>
      <c r="N1365" s="55" t="s">
        <v>11</v>
      </c>
      <c r="O1365" s="55" t="s">
        <v>11</v>
      </c>
      <c r="P1365" s="55" t="s">
        <v>42</v>
      </c>
      <c r="Q1365" s="55">
        <v>41</v>
      </c>
    </row>
    <row r="1366" spans="1:17" ht="16.5" thickBot="1" x14ac:dyDescent="0.3">
      <c r="A1366" s="58" t="s">
        <v>1006</v>
      </c>
      <c r="B1366" s="47" t="s">
        <v>2445</v>
      </c>
      <c r="C1366" s="47">
        <f>VLOOKUP(A1366,'Updated Medical examination'!A1365:J3700,2,FALSE)</f>
        <v>17.28</v>
      </c>
      <c r="D1366" s="47">
        <f>VLOOKUP(A1366,'Updated Medical examination'!A1365:J3700,4,0)</f>
        <v>6.22</v>
      </c>
      <c r="E1366" s="47" t="str">
        <f>VLOOKUP(A1366,'Updated Medical examination'!A1365:J3700,6,0)</f>
        <v>Yes</v>
      </c>
      <c r="F1366" s="47" t="str">
        <f>VLOOKUP(A1366,'Updated Medical examination'!A1365:J3700,7,0)</f>
        <v>No</v>
      </c>
      <c r="G1366" s="47" t="str">
        <f>VLOOKUP(A1366,'Updated Medical examination'!A1365:J3700,8,0)</f>
        <v>No</v>
      </c>
      <c r="H1366" s="47">
        <f>VLOOKUP(A1366,'Updated Medical examination'!A1365:J3700,9,0)</f>
        <v>2</v>
      </c>
      <c r="I1366" s="47" t="str">
        <f>VLOOKUP(A1366,'Updated Medical examination'!A1365:J3700,10,0)</f>
        <v>No</v>
      </c>
      <c r="J1366" s="47" t="str">
        <f>VLOOKUP(A1366,'Updated Medical examination'!A1365:J3700,3,0)</f>
        <v>Under Weight</v>
      </c>
      <c r="K1366" s="47" t="str">
        <f>VLOOKUP(A1366,'Updated Medical examination'!A1365:J3700,5,0)</f>
        <v>Prediabetes</v>
      </c>
      <c r="L1366" s="54">
        <v>24297</v>
      </c>
      <c r="M1366" s="59">
        <v>7953.72</v>
      </c>
      <c r="N1366" s="55" t="s">
        <v>12</v>
      </c>
      <c r="O1366" s="55" t="s">
        <v>12</v>
      </c>
      <c r="P1366" s="55" t="s">
        <v>23</v>
      </c>
      <c r="Q1366" s="55">
        <v>56</v>
      </c>
    </row>
    <row r="1367" spans="1:17" ht="16.5" thickBot="1" x14ac:dyDescent="0.3">
      <c r="A1367" s="58" t="s">
        <v>1005</v>
      </c>
      <c r="B1367" s="47" t="s">
        <v>4666</v>
      </c>
      <c r="C1367" s="47">
        <f>VLOOKUP(A1367,'Updated Medical examination'!A1366:J3701,2,FALSE)</f>
        <v>27.92</v>
      </c>
      <c r="D1367" s="47">
        <f>VLOOKUP(A1367,'Updated Medical examination'!A1366:J3701,4,0)</f>
        <v>5.79</v>
      </c>
      <c r="E1367" s="47" t="str">
        <f>VLOOKUP(A1367,'Updated Medical examination'!A1366:J3701,6,0)</f>
        <v>No</v>
      </c>
      <c r="F1367" s="47" t="str">
        <f>VLOOKUP(A1367,'Updated Medical examination'!A1366:J3701,7,0)</f>
        <v>No</v>
      </c>
      <c r="G1367" s="47" t="str">
        <f>VLOOKUP(A1367,'Updated Medical examination'!A1366:J3701,8,0)</f>
        <v>No</v>
      </c>
      <c r="H1367" s="47">
        <f>VLOOKUP(A1367,'Updated Medical examination'!A1366:J3701,9,0)</f>
        <v>1</v>
      </c>
      <c r="I1367" s="47" t="str">
        <f>VLOOKUP(A1367,'Updated Medical examination'!A1366:J3701,10,0)</f>
        <v>No</v>
      </c>
      <c r="J1367" s="47" t="str">
        <f>VLOOKUP(A1367,'Updated Medical examination'!A1366:J3701,3,0)</f>
        <v>Over Weight</v>
      </c>
      <c r="K1367" s="47" t="str">
        <f>VLOOKUP(A1367,'Updated Medical examination'!A1366:J3701,5,0)</f>
        <v>Prediabetes</v>
      </c>
      <c r="L1367" s="54">
        <v>32079</v>
      </c>
      <c r="M1367" s="59">
        <v>7948.22</v>
      </c>
      <c r="N1367" s="55" t="s">
        <v>11</v>
      </c>
      <c r="O1367" s="55" t="s">
        <v>12</v>
      </c>
      <c r="P1367" s="55" t="s">
        <v>200</v>
      </c>
      <c r="Q1367" s="55">
        <v>35</v>
      </c>
    </row>
    <row r="1368" spans="1:17" ht="16.5" thickBot="1" x14ac:dyDescent="0.3">
      <c r="A1368" s="58" t="s">
        <v>1004</v>
      </c>
      <c r="B1368" s="47" t="s">
        <v>4668</v>
      </c>
      <c r="C1368" s="47">
        <f>VLOOKUP(A1368,'Updated Medical examination'!A1367:J3702,2,FALSE)</f>
        <v>38.284999999999997</v>
      </c>
      <c r="D1368" s="47">
        <f>VLOOKUP(A1368,'Updated Medical examination'!A1367:J3702,4,0)</f>
        <v>5.41</v>
      </c>
      <c r="E1368" s="47" t="str">
        <f>VLOOKUP(A1368,'Updated Medical examination'!A1367:J3702,6,0)</f>
        <v>No</v>
      </c>
      <c r="F1368" s="47" t="str">
        <f>VLOOKUP(A1368,'Updated Medical examination'!A1367:J3702,7,0)</f>
        <v>No</v>
      </c>
      <c r="G1368" s="47" t="str">
        <f>VLOOKUP(A1368,'Updated Medical examination'!A1367:J3702,8,0)</f>
        <v>No</v>
      </c>
      <c r="H1368" s="47">
        <f>VLOOKUP(A1368,'Updated Medical examination'!A1367:J3702,9,0)</f>
        <v>0</v>
      </c>
      <c r="I1368" s="47" t="str">
        <f>VLOOKUP(A1368,'Updated Medical examination'!A1367:J3702,10,0)</f>
        <v>No</v>
      </c>
      <c r="J1368" s="47" t="str">
        <f>VLOOKUP(A1368,'Updated Medical examination'!A1367:J3702,3,0)</f>
        <v>Obesity</v>
      </c>
      <c r="K1368" s="47" t="str">
        <f>VLOOKUP(A1368,'Updated Medical examination'!A1367:J3702,5,0)</f>
        <v>Normal</v>
      </c>
      <c r="L1368" s="54">
        <v>28326</v>
      </c>
      <c r="M1368" s="59">
        <v>7935.29</v>
      </c>
      <c r="N1368" s="55" t="s">
        <v>11</v>
      </c>
      <c r="O1368" s="55" t="s">
        <v>16</v>
      </c>
      <c r="P1368" s="55" t="s">
        <v>247</v>
      </c>
      <c r="Q1368" s="55">
        <v>45</v>
      </c>
    </row>
    <row r="1369" spans="1:17" ht="16.5" thickBot="1" x14ac:dyDescent="0.3">
      <c r="A1369" s="58" t="s">
        <v>1003</v>
      </c>
      <c r="B1369" s="47" t="s">
        <v>2594</v>
      </c>
      <c r="C1369" s="47">
        <f>VLOOKUP(A1369,'Updated Medical examination'!A1368:J3703,2,FALSE)</f>
        <v>16.48</v>
      </c>
      <c r="D1369" s="47">
        <f>VLOOKUP(A1369,'Updated Medical examination'!A1368:J3703,4,0)</f>
        <v>11.05</v>
      </c>
      <c r="E1369" s="47" t="str">
        <f>VLOOKUP(A1369,'Updated Medical examination'!A1368:J3703,6,0)</f>
        <v>No</v>
      </c>
      <c r="F1369" s="47" t="str">
        <f>VLOOKUP(A1369,'Updated Medical examination'!A1368:J3703,7,0)</f>
        <v>No</v>
      </c>
      <c r="G1369" s="47" t="str">
        <f>VLOOKUP(A1369,'Updated Medical examination'!A1368:J3703,8,0)</f>
        <v>No</v>
      </c>
      <c r="H1369" s="47">
        <f>VLOOKUP(A1369,'Updated Medical examination'!A1368:J3703,9,0)</f>
        <v>0</v>
      </c>
      <c r="I1369" s="47" t="str">
        <f>VLOOKUP(A1369,'Updated Medical examination'!A1368:J3703,10,0)</f>
        <v>No</v>
      </c>
      <c r="J1369" s="47" t="str">
        <f>VLOOKUP(A1369,'Updated Medical examination'!A1368:J3703,3,0)</f>
        <v>Under Weight</v>
      </c>
      <c r="K1369" s="47" t="str">
        <f>VLOOKUP(A1369,'Updated Medical examination'!A1368:J3703,5,0)</f>
        <v>Above Diabetes</v>
      </c>
      <c r="L1369" s="54">
        <v>22929</v>
      </c>
      <c r="M1369" s="59">
        <v>7896.41</v>
      </c>
      <c r="N1369" s="55" t="s">
        <v>12</v>
      </c>
      <c r="O1369" s="55" t="s">
        <v>11</v>
      </c>
      <c r="P1369" s="55" t="s">
        <v>13</v>
      </c>
      <c r="Q1369" s="55">
        <v>60</v>
      </c>
    </row>
    <row r="1370" spans="1:17" ht="16.5" thickBot="1" x14ac:dyDescent="0.3">
      <c r="A1370" s="58" t="s">
        <v>1002</v>
      </c>
      <c r="B1370" s="47" t="s">
        <v>4671</v>
      </c>
      <c r="C1370" s="47">
        <f>VLOOKUP(A1370,'Updated Medical examination'!A1369:J3704,2,FALSE)</f>
        <v>38.57</v>
      </c>
      <c r="D1370" s="47">
        <f>VLOOKUP(A1370,'Updated Medical examination'!A1369:J3704,4,0)</f>
        <v>6.27</v>
      </c>
      <c r="E1370" s="47" t="str">
        <f>VLOOKUP(A1370,'Updated Medical examination'!A1369:J3704,6,0)</f>
        <v>No</v>
      </c>
      <c r="F1370" s="47" t="str">
        <f>VLOOKUP(A1370,'Updated Medical examination'!A1369:J3704,7,0)</f>
        <v>No</v>
      </c>
      <c r="G1370" s="47" t="str">
        <f>VLOOKUP(A1370,'Updated Medical examination'!A1369:J3704,8,0)</f>
        <v>No</v>
      </c>
      <c r="H1370" s="47">
        <f>VLOOKUP(A1370,'Updated Medical examination'!A1369:J3704,9,0)</f>
        <v>0</v>
      </c>
      <c r="I1370" s="47" t="str">
        <f>VLOOKUP(A1370,'Updated Medical examination'!A1369:J3704,10,0)</f>
        <v>No</v>
      </c>
      <c r="J1370" s="47" t="str">
        <f>VLOOKUP(A1370,'Updated Medical examination'!A1369:J3704,3,0)</f>
        <v>Obesity</v>
      </c>
      <c r="K1370" s="47" t="str">
        <f>VLOOKUP(A1370,'Updated Medical examination'!A1369:J3704,5,0)</f>
        <v>Prediabetes</v>
      </c>
      <c r="L1370" s="54">
        <v>34655</v>
      </c>
      <c r="M1370" s="59">
        <v>7851.85</v>
      </c>
      <c r="N1370" s="55" t="s">
        <v>11</v>
      </c>
      <c r="O1370" s="55" t="s">
        <v>12</v>
      </c>
      <c r="P1370" s="55" t="s">
        <v>23</v>
      </c>
      <c r="Q1370" s="55">
        <v>28</v>
      </c>
    </row>
    <row r="1371" spans="1:17" ht="16.5" thickBot="1" x14ac:dyDescent="0.3">
      <c r="A1371" s="58" t="s">
        <v>1001</v>
      </c>
      <c r="B1371" s="47" t="s">
        <v>4673</v>
      </c>
      <c r="C1371" s="47">
        <f>VLOOKUP(A1371,'Updated Medical examination'!A1370:J3705,2,FALSE)</f>
        <v>43.85</v>
      </c>
      <c r="D1371" s="47">
        <f>VLOOKUP(A1371,'Updated Medical examination'!A1370:J3705,4,0)</f>
        <v>4.7699999999999996</v>
      </c>
      <c r="E1371" s="47" t="str">
        <f>VLOOKUP(A1371,'Updated Medical examination'!A1370:J3705,6,0)</f>
        <v>Yes</v>
      </c>
      <c r="F1371" s="47" t="str">
        <f>VLOOKUP(A1371,'Updated Medical examination'!A1370:J3705,7,0)</f>
        <v>No</v>
      </c>
      <c r="G1371" s="47" t="str">
        <f>VLOOKUP(A1371,'Updated Medical examination'!A1370:J3705,8,0)</f>
        <v>No</v>
      </c>
      <c r="H1371" s="47">
        <f>VLOOKUP(A1371,'Updated Medical examination'!A1370:J3705,9,0)</f>
        <v>0</v>
      </c>
      <c r="I1371" s="47" t="str">
        <f>VLOOKUP(A1371,'Updated Medical examination'!A1370:J3705,10,0)</f>
        <v>No</v>
      </c>
      <c r="J1371" s="47" t="str">
        <f>VLOOKUP(A1371,'Updated Medical examination'!A1370:J3705,3,0)</f>
        <v>Obesity</v>
      </c>
      <c r="K1371" s="47" t="str">
        <f>VLOOKUP(A1371,'Updated Medical examination'!A1370:J3705,5,0)</f>
        <v>Normal</v>
      </c>
      <c r="L1371" s="54">
        <v>37169</v>
      </c>
      <c r="M1371" s="59">
        <v>7844.8</v>
      </c>
      <c r="N1371" s="55" t="s">
        <v>11</v>
      </c>
      <c r="O1371" s="55" t="s">
        <v>11</v>
      </c>
      <c r="P1371" s="55" t="s">
        <v>23</v>
      </c>
      <c r="Q1371" s="55">
        <v>21</v>
      </c>
    </row>
    <row r="1372" spans="1:17" ht="16.5" thickBot="1" x14ac:dyDescent="0.3">
      <c r="A1372" s="58" t="s">
        <v>1000</v>
      </c>
      <c r="B1372" s="47" t="s">
        <v>4675</v>
      </c>
      <c r="C1372" s="47">
        <f>VLOOKUP(A1372,'Updated Medical examination'!A1371:J3706,2,FALSE)</f>
        <v>30.11</v>
      </c>
      <c r="D1372" s="47">
        <f>VLOOKUP(A1372,'Updated Medical examination'!A1371:J3706,4,0)</f>
        <v>4.08</v>
      </c>
      <c r="E1372" s="47" t="str">
        <f>VLOOKUP(A1372,'Updated Medical examination'!A1371:J3706,6,0)</f>
        <v>No</v>
      </c>
      <c r="F1372" s="47" t="str">
        <f>VLOOKUP(A1372,'Updated Medical examination'!A1371:J3706,7,0)</f>
        <v>No</v>
      </c>
      <c r="G1372" s="47" t="str">
        <f>VLOOKUP(A1372,'Updated Medical examination'!A1371:J3706,8,0)</f>
        <v>No</v>
      </c>
      <c r="H1372" s="47">
        <f>VLOOKUP(A1372,'Updated Medical examination'!A1371:J3706,9,0)</f>
        <v>0</v>
      </c>
      <c r="I1372" s="47" t="str">
        <f>VLOOKUP(A1372,'Updated Medical examination'!A1371:J3706,10,0)</f>
        <v>No</v>
      </c>
      <c r="J1372" s="47" t="str">
        <f>VLOOKUP(A1372,'Updated Medical examination'!A1371:J3706,3,0)</f>
        <v>Obesity</v>
      </c>
      <c r="K1372" s="47" t="str">
        <f>VLOOKUP(A1372,'Updated Medical examination'!A1371:J3706,5,0)</f>
        <v>Normal</v>
      </c>
      <c r="L1372" s="54">
        <v>32793</v>
      </c>
      <c r="M1372" s="59">
        <v>7824.37</v>
      </c>
      <c r="N1372" s="55" t="s">
        <v>11</v>
      </c>
      <c r="O1372" s="55" t="s">
        <v>11</v>
      </c>
      <c r="P1372" s="55" t="s">
        <v>23</v>
      </c>
      <c r="Q1372" s="55">
        <v>33</v>
      </c>
    </row>
    <row r="1373" spans="1:17" ht="16.5" thickBot="1" x14ac:dyDescent="0.3">
      <c r="A1373" s="58" t="s">
        <v>999</v>
      </c>
      <c r="B1373" s="47" t="s">
        <v>4677</v>
      </c>
      <c r="C1373" s="47">
        <f>VLOOKUP(A1373,'Updated Medical examination'!A1372:J3707,2,FALSE)</f>
        <v>31.59</v>
      </c>
      <c r="D1373" s="47">
        <f>VLOOKUP(A1373,'Updated Medical examination'!A1372:J3707,4,0)</f>
        <v>6.01</v>
      </c>
      <c r="E1373" s="47" t="str">
        <f>VLOOKUP(A1373,'Updated Medical examination'!A1372:J3707,6,0)</f>
        <v>No</v>
      </c>
      <c r="F1373" s="47" t="str">
        <f>VLOOKUP(A1373,'Updated Medical examination'!A1372:J3707,7,0)</f>
        <v>No</v>
      </c>
      <c r="G1373" s="47" t="str">
        <f>VLOOKUP(A1373,'Updated Medical examination'!A1372:J3707,8,0)</f>
        <v>No</v>
      </c>
      <c r="H1373" s="47">
        <f>VLOOKUP(A1373,'Updated Medical examination'!A1372:J3707,9,0)</f>
        <v>0</v>
      </c>
      <c r="I1373" s="47" t="str">
        <f>VLOOKUP(A1373,'Updated Medical examination'!A1372:J3707,10,0)</f>
        <v>No</v>
      </c>
      <c r="J1373" s="47" t="str">
        <f>VLOOKUP(A1373,'Updated Medical examination'!A1372:J3707,3,0)</f>
        <v>Obesity</v>
      </c>
      <c r="K1373" s="47" t="str">
        <f>VLOOKUP(A1373,'Updated Medical examination'!A1372:J3707,5,0)</f>
        <v>Prediabetes</v>
      </c>
      <c r="L1373" s="54">
        <v>33593</v>
      </c>
      <c r="M1373" s="59">
        <v>7812.67</v>
      </c>
      <c r="N1373" s="55" t="s">
        <v>11</v>
      </c>
      <c r="O1373" s="55" t="s">
        <v>16</v>
      </c>
      <c r="P1373" s="55" t="s">
        <v>23</v>
      </c>
      <c r="Q1373" s="55">
        <v>31</v>
      </c>
    </row>
    <row r="1374" spans="1:17" ht="16.5" thickBot="1" x14ac:dyDescent="0.3">
      <c r="A1374" s="58" t="s">
        <v>998</v>
      </c>
      <c r="B1374" s="47" t="s">
        <v>4678</v>
      </c>
      <c r="C1374" s="47">
        <f>VLOOKUP(A1374,'Updated Medical examination'!A1373:J3708,2,FALSE)</f>
        <v>40.15</v>
      </c>
      <c r="D1374" s="47">
        <f>VLOOKUP(A1374,'Updated Medical examination'!A1373:J3708,4,0)</f>
        <v>11.84</v>
      </c>
      <c r="E1374" s="47" t="str">
        <f>VLOOKUP(A1374,'Updated Medical examination'!A1373:J3708,6,0)</f>
        <v>No</v>
      </c>
      <c r="F1374" s="47" t="str">
        <f>VLOOKUP(A1374,'Updated Medical examination'!A1373:J3708,7,0)</f>
        <v>No</v>
      </c>
      <c r="G1374" s="47" t="str">
        <f>VLOOKUP(A1374,'Updated Medical examination'!A1373:J3708,8,0)</f>
        <v>No</v>
      </c>
      <c r="H1374" s="47">
        <f>VLOOKUP(A1374,'Updated Medical examination'!A1373:J3708,9,0)</f>
        <v>0</v>
      </c>
      <c r="I1374" s="47" t="str">
        <f>VLOOKUP(A1374,'Updated Medical examination'!A1373:J3708,10,0)</f>
        <v>No</v>
      </c>
      <c r="J1374" s="47" t="str">
        <f>VLOOKUP(A1374,'Updated Medical examination'!A1373:J3708,3,0)</f>
        <v>Obesity</v>
      </c>
      <c r="K1374" s="47" t="str">
        <f>VLOOKUP(A1374,'Updated Medical examination'!A1373:J3708,5,0)</f>
        <v>Above Diabetes</v>
      </c>
      <c r="L1374" s="54">
        <v>27342</v>
      </c>
      <c r="M1374" s="59">
        <v>7804.16</v>
      </c>
      <c r="N1374" s="55" t="s">
        <v>11</v>
      </c>
      <c r="O1374" s="55" t="s">
        <v>12</v>
      </c>
      <c r="P1374" s="55" t="s">
        <v>13</v>
      </c>
      <c r="Q1374" s="55">
        <v>48</v>
      </c>
    </row>
    <row r="1375" spans="1:17" ht="16.5" thickBot="1" x14ac:dyDescent="0.3">
      <c r="A1375" s="58" t="s">
        <v>997</v>
      </c>
      <c r="B1375" s="47" t="s">
        <v>4680</v>
      </c>
      <c r="C1375" s="47">
        <f>VLOOKUP(A1375,'Updated Medical examination'!A1374:J3709,2,FALSE)</f>
        <v>40.700000000000003</v>
      </c>
      <c r="D1375" s="47">
        <f>VLOOKUP(A1375,'Updated Medical examination'!A1374:J3709,4,0)</f>
        <v>6.27</v>
      </c>
      <c r="E1375" s="47" t="str">
        <f>VLOOKUP(A1375,'Updated Medical examination'!A1374:J3709,6,0)</f>
        <v>Yes</v>
      </c>
      <c r="F1375" s="47" t="str">
        <f>VLOOKUP(A1375,'Updated Medical examination'!A1374:J3709,7,0)</f>
        <v>No</v>
      </c>
      <c r="G1375" s="47" t="str">
        <f>VLOOKUP(A1375,'Updated Medical examination'!A1374:J3709,8,0)</f>
        <v>Yes</v>
      </c>
      <c r="H1375" s="47">
        <f>VLOOKUP(A1375,'Updated Medical examination'!A1374:J3709,9,0)</f>
        <v>1</v>
      </c>
      <c r="I1375" s="47" t="str">
        <f>VLOOKUP(A1375,'Updated Medical examination'!A1374:J3709,10,0)</f>
        <v>No</v>
      </c>
      <c r="J1375" s="47" t="str">
        <f>VLOOKUP(A1375,'Updated Medical examination'!A1374:J3709,3,0)</f>
        <v>Obesity</v>
      </c>
      <c r="K1375" s="47" t="str">
        <f>VLOOKUP(A1375,'Updated Medical examination'!A1374:J3709,5,0)</f>
        <v>Prediabetes</v>
      </c>
      <c r="L1375" s="54">
        <v>35766</v>
      </c>
      <c r="M1375" s="59">
        <v>7803.77</v>
      </c>
      <c r="N1375" s="55" t="s">
        <v>11</v>
      </c>
      <c r="O1375" s="55" t="s">
        <v>12</v>
      </c>
      <c r="P1375" s="55" t="s">
        <v>23</v>
      </c>
      <c r="Q1375" s="55">
        <v>25</v>
      </c>
    </row>
    <row r="1376" spans="1:17" ht="16.5" thickBot="1" x14ac:dyDescent="0.3">
      <c r="A1376" s="58" t="s">
        <v>996</v>
      </c>
      <c r="B1376" s="47" t="s">
        <v>4681</v>
      </c>
      <c r="C1376" s="47">
        <f>VLOOKUP(A1376,'Updated Medical examination'!A1375:J3710,2,FALSE)</f>
        <v>40.76</v>
      </c>
      <c r="D1376" s="47">
        <f>VLOOKUP(A1376,'Updated Medical examination'!A1375:J3710,4,0)</f>
        <v>5.28</v>
      </c>
      <c r="E1376" s="47" t="str">
        <f>VLOOKUP(A1376,'Updated Medical examination'!A1375:J3710,6,0)</f>
        <v>No</v>
      </c>
      <c r="F1376" s="47" t="str">
        <f>VLOOKUP(A1376,'Updated Medical examination'!A1375:J3710,7,0)</f>
        <v>No</v>
      </c>
      <c r="G1376" s="47" t="str">
        <f>VLOOKUP(A1376,'Updated Medical examination'!A1375:J3710,8,0)</f>
        <v>No</v>
      </c>
      <c r="H1376" s="47">
        <f>VLOOKUP(A1376,'Updated Medical examination'!A1375:J3710,9,0)</f>
        <v>0</v>
      </c>
      <c r="I1376" s="47" t="str">
        <f>VLOOKUP(A1376,'Updated Medical examination'!A1375:J3710,10,0)</f>
        <v>No</v>
      </c>
      <c r="J1376" s="47" t="str">
        <f>VLOOKUP(A1376,'Updated Medical examination'!A1375:J3710,3,0)</f>
        <v>Obesity</v>
      </c>
      <c r="K1376" s="47" t="str">
        <f>VLOOKUP(A1376,'Updated Medical examination'!A1375:J3710,5,0)</f>
        <v>Normal</v>
      </c>
      <c r="L1376" s="54">
        <v>36519</v>
      </c>
      <c r="M1376" s="59">
        <v>7794.68</v>
      </c>
      <c r="N1376" s="55" t="s">
        <v>11</v>
      </c>
      <c r="O1376" s="55" t="s">
        <v>11</v>
      </c>
      <c r="P1376" s="55" t="s">
        <v>535</v>
      </c>
      <c r="Q1376" s="55">
        <v>23</v>
      </c>
    </row>
    <row r="1377" spans="1:17" ht="16.5" thickBot="1" x14ac:dyDescent="0.3">
      <c r="A1377" s="58" t="s">
        <v>995</v>
      </c>
      <c r="B1377" s="47" t="s">
        <v>4683</v>
      </c>
      <c r="C1377" s="47">
        <f>VLOOKUP(A1377,'Updated Medical examination'!A1376:J3711,2,FALSE)</f>
        <v>29.7</v>
      </c>
      <c r="D1377" s="47">
        <f>VLOOKUP(A1377,'Updated Medical examination'!A1376:J3711,4,0)</f>
        <v>7.03</v>
      </c>
      <c r="E1377" s="47" t="str">
        <f>VLOOKUP(A1377,'Updated Medical examination'!A1376:J3711,6,0)</f>
        <v>No</v>
      </c>
      <c r="F1377" s="47" t="str">
        <f>VLOOKUP(A1377,'Updated Medical examination'!A1376:J3711,7,0)</f>
        <v>No</v>
      </c>
      <c r="G1377" s="47" t="str">
        <f>VLOOKUP(A1377,'Updated Medical examination'!A1376:J3711,8,0)</f>
        <v>No</v>
      </c>
      <c r="H1377" s="47">
        <f>VLOOKUP(A1377,'Updated Medical examination'!A1376:J3711,9,0)</f>
        <v>0</v>
      </c>
      <c r="I1377" s="47" t="str">
        <f>VLOOKUP(A1377,'Updated Medical examination'!A1376:J3711,10,0)</f>
        <v>No</v>
      </c>
      <c r="J1377" s="47" t="str">
        <f>VLOOKUP(A1377,'Updated Medical examination'!A1376:J3711,3,0)</f>
        <v>Over Weight</v>
      </c>
      <c r="K1377" s="47" t="str">
        <f>VLOOKUP(A1377,'Updated Medical examination'!A1376:J3711,5,0)</f>
        <v>Above Diabetes</v>
      </c>
      <c r="L1377" s="54">
        <v>27369</v>
      </c>
      <c r="M1377" s="59">
        <v>7789.64</v>
      </c>
      <c r="N1377" s="55" t="s">
        <v>16</v>
      </c>
      <c r="O1377" s="55" t="s">
        <v>12</v>
      </c>
      <c r="P1377" s="55" t="s">
        <v>13</v>
      </c>
      <c r="Q1377" s="55">
        <v>48</v>
      </c>
    </row>
    <row r="1378" spans="1:17" ht="16.5" thickBot="1" x14ac:dyDescent="0.3">
      <c r="A1378" s="58" t="s">
        <v>994</v>
      </c>
      <c r="B1378" s="47" t="s">
        <v>3063</v>
      </c>
      <c r="C1378" s="47">
        <f>VLOOKUP(A1378,'Updated Medical examination'!A1377:J3712,2,FALSE)</f>
        <v>40.58</v>
      </c>
      <c r="D1378" s="47">
        <f>VLOOKUP(A1378,'Updated Medical examination'!A1377:J3712,4,0)</f>
        <v>5.32</v>
      </c>
      <c r="E1378" s="47" t="str">
        <f>VLOOKUP(A1378,'Updated Medical examination'!A1377:J3712,6,0)</f>
        <v>Yes</v>
      </c>
      <c r="F1378" s="47" t="str">
        <f>VLOOKUP(A1378,'Updated Medical examination'!A1377:J3712,7,0)</f>
        <v>No</v>
      </c>
      <c r="G1378" s="47" t="str">
        <f>VLOOKUP(A1378,'Updated Medical examination'!A1377:J3712,8,0)</f>
        <v>Yes</v>
      </c>
      <c r="H1378" s="47">
        <f>VLOOKUP(A1378,'Updated Medical examination'!A1377:J3712,9,0)</f>
        <v>1</v>
      </c>
      <c r="I1378" s="47" t="str">
        <f>VLOOKUP(A1378,'Updated Medical examination'!A1377:J3712,10,0)</f>
        <v>No</v>
      </c>
      <c r="J1378" s="47" t="str">
        <f>VLOOKUP(A1378,'Updated Medical examination'!A1377:J3712,3,0)</f>
        <v>Obesity</v>
      </c>
      <c r="K1378" s="47" t="str">
        <f>VLOOKUP(A1378,'Updated Medical examination'!A1377:J3712,5,0)</f>
        <v>Normal</v>
      </c>
      <c r="L1378" s="54">
        <v>35785</v>
      </c>
      <c r="M1378" s="59">
        <v>7763.06</v>
      </c>
      <c r="N1378" s="55" t="s">
        <v>11</v>
      </c>
      <c r="O1378" s="55" t="s">
        <v>16</v>
      </c>
      <c r="P1378" s="55" t="s">
        <v>23</v>
      </c>
      <c r="Q1378" s="55">
        <v>25</v>
      </c>
    </row>
    <row r="1379" spans="1:17" ht="16.5" thickBot="1" x14ac:dyDescent="0.3">
      <c r="A1379" s="58" t="s">
        <v>993</v>
      </c>
      <c r="B1379" s="47" t="s">
        <v>4686</v>
      </c>
      <c r="C1379" s="47">
        <f>VLOOKUP(A1379,'Updated Medical examination'!A1378:J3713,2,FALSE)</f>
        <v>33.06</v>
      </c>
      <c r="D1379" s="47">
        <f>VLOOKUP(A1379,'Updated Medical examination'!A1378:J3713,4,0)</f>
        <v>9.59</v>
      </c>
      <c r="E1379" s="47" t="str">
        <f>VLOOKUP(A1379,'Updated Medical examination'!A1378:J3713,6,0)</f>
        <v>Yes</v>
      </c>
      <c r="F1379" s="47" t="str">
        <f>VLOOKUP(A1379,'Updated Medical examination'!A1378:J3713,7,0)</f>
        <v>No</v>
      </c>
      <c r="G1379" s="47" t="str">
        <f>VLOOKUP(A1379,'Updated Medical examination'!A1378:J3713,8,0)</f>
        <v>No</v>
      </c>
      <c r="H1379" s="47">
        <f>VLOOKUP(A1379,'Updated Medical examination'!A1378:J3713,9,0)</f>
        <v>0</v>
      </c>
      <c r="I1379" s="47" t="str">
        <f>VLOOKUP(A1379,'Updated Medical examination'!A1378:J3713,10,0)</f>
        <v>No</v>
      </c>
      <c r="J1379" s="47" t="str">
        <f>VLOOKUP(A1379,'Updated Medical examination'!A1378:J3713,3,0)</f>
        <v>Obesity</v>
      </c>
      <c r="K1379" s="47" t="str">
        <f>VLOOKUP(A1379,'Updated Medical examination'!A1378:J3713,5,0)</f>
        <v>Above Diabetes</v>
      </c>
      <c r="L1379" s="54">
        <v>29767</v>
      </c>
      <c r="M1379" s="59">
        <v>7749.16</v>
      </c>
      <c r="N1379" s="55" t="s">
        <v>11</v>
      </c>
      <c r="O1379" s="55" t="s">
        <v>16</v>
      </c>
      <c r="P1379" s="55" t="s">
        <v>23</v>
      </c>
      <c r="Q1379" s="55">
        <v>41</v>
      </c>
    </row>
    <row r="1380" spans="1:17" ht="16.5" thickBot="1" x14ac:dyDescent="0.3">
      <c r="A1380" s="58" t="s">
        <v>992</v>
      </c>
      <c r="B1380" s="47" t="s">
        <v>2528</v>
      </c>
      <c r="C1380" s="47">
        <f>VLOOKUP(A1380,'Updated Medical examination'!A1379:J3714,2,FALSE)</f>
        <v>26.62</v>
      </c>
      <c r="D1380" s="47">
        <f>VLOOKUP(A1380,'Updated Medical examination'!A1379:J3714,4,0)</f>
        <v>6.15</v>
      </c>
      <c r="E1380" s="47" t="str">
        <f>VLOOKUP(A1380,'Updated Medical examination'!A1379:J3714,6,0)</f>
        <v>Yes</v>
      </c>
      <c r="F1380" s="47" t="str">
        <f>VLOOKUP(A1380,'Updated Medical examination'!A1379:J3714,7,0)</f>
        <v>No</v>
      </c>
      <c r="G1380" s="47" t="str">
        <f>VLOOKUP(A1380,'Updated Medical examination'!A1379:J3714,8,0)</f>
        <v>No</v>
      </c>
      <c r="H1380" s="47">
        <f>VLOOKUP(A1380,'Updated Medical examination'!A1379:J3714,9,0)</f>
        <v>0</v>
      </c>
      <c r="I1380" s="47" t="str">
        <f>VLOOKUP(A1380,'Updated Medical examination'!A1379:J3714,10,0)</f>
        <v>No</v>
      </c>
      <c r="J1380" s="47" t="str">
        <f>VLOOKUP(A1380,'Updated Medical examination'!A1379:J3714,3,0)</f>
        <v>Over Weight</v>
      </c>
      <c r="K1380" s="47" t="str">
        <f>VLOOKUP(A1380,'Updated Medical examination'!A1379:J3714,5,0)</f>
        <v>Prediabetes</v>
      </c>
      <c r="L1380" s="54">
        <v>28106</v>
      </c>
      <c r="M1380" s="59">
        <v>7742.11</v>
      </c>
      <c r="N1380" s="55" t="s">
        <v>12</v>
      </c>
      <c r="O1380" s="55" t="s">
        <v>11</v>
      </c>
      <c r="P1380" s="55" t="s">
        <v>13</v>
      </c>
      <c r="Q1380" s="55">
        <v>46</v>
      </c>
    </row>
    <row r="1381" spans="1:17" ht="16.5" thickBot="1" x14ac:dyDescent="0.3">
      <c r="A1381" s="58" t="s">
        <v>991</v>
      </c>
      <c r="B1381" s="47" t="s">
        <v>2798</v>
      </c>
      <c r="C1381" s="47">
        <f>VLOOKUP(A1381,'Updated Medical examination'!A1380:J3715,2,FALSE)</f>
        <v>37.1</v>
      </c>
      <c r="D1381" s="47">
        <f>VLOOKUP(A1381,'Updated Medical examination'!A1380:J3715,4,0)</f>
        <v>11.08</v>
      </c>
      <c r="E1381" s="47" t="str">
        <f>VLOOKUP(A1381,'Updated Medical examination'!A1380:J3715,6,0)</f>
        <v>No</v>
      </c>
      <c r="F1381" s="47" t="str">
        <f>VLOOKUP(A1381,'Updated Medical examination'!A1380:J3715,7,0)</f>
        <v>No</v>
      </c>
      <c r="G1381" s="47" t="str">
        <f>VLOOKUP(A1381,'Updated Medical examination'!A1380:J3715,8,0)</f>
        <v>No</v>
      </c>
      <c r="H1381" s="47">
        <f>VLOOKUP(A1381,'Updated Medical examination'!A1380:J3715,9,0)</f>
        <v>0</v>
      </c>
      <c r="I1381" s="47" t="str">
        <f>VLOOKUP(A1381,'Updated Medical examination'!A1380:J3715,10,0)</f>
        <v>No</v>
      </c>
      <c r="J1381" s="47" t="str">
        <f>VLOOKUP(A1381,'Updated Medical examination'!A1380:J3715,3,0)</f>
        <v>Obesity</v>
      </c>
      <c r="K1381" s="47" t="str">
        <f>VLOOKUP(A1381,'Updated Medical examination'!A1380:J3715,5,0)</f>
        <v>Above Diabetes</v>
      </c>
      <c r="L1381" s="54">
        <v>28737</v>
      </c>
      <c r="M1381" s="59">
        <v>7740.34</v>
      </c>
      <c r="N1381" s="55" t="s">
        <v>16</v>
      </c>
      <c r="O1381" s="55" t="s">
        <v>16</v>
      </c>
      <c r="P1381" s="55" t="s">
        <v>42</v>
      </c>
      <c r="Q1381" s="55">
        <v>44</v>
      </c>
    </row>
    <row r="1382" spans="1:17" ht="16.5" thickBot="1" x14ac:dyDescent="0.3">
      <c r="A1382" s="58" t="s">
        <v>990</v>
      </c>
      <c r="B1382" s="47" t="s">
        <v>4690</v>
      </c>
      <c r="C1382" s="47">
        <f>VLOOKUP(A1382,'Updated Medical examination'!A1381:J3716,2,FALSE)</f>
        <v>18.28</v>
      </c>
      <c r="D1382" s="47">
        <f>VLOOKUP(A1382,'Updated Medical examination'!A1381:J3716,4,0)</f>
        <v>7.95</v>
      </c>
      <c r="E1382" s="47" t="str">
        <f>VLOOKUP(A1382,'Updated Medical examination'!A1381:J3716,6,0)</f>
        <v>No</v>
      </c>
      <c r="F1382" s="47" t="str">
        <f>VLOOKUP(A1382,'Updated Medical examination'!A1381:J3716,7,0)</f>
        <v>No</v>
      </c>
      <c r="G1382" s="47" t="str">
        <f>VLOOKUP(A1382,'Updated Medical examination'!A1381:J3716,8,0)</f>
        <v>No</v>
      </c>
      <c r="H1382" s="47">
        <f>VLOOKUP(A1382,'Updated Medical examination'!A1381:J3716,9,0)</f>
        <v>0</v>
      </c>
      <c r="I1382" s="47" t="str">
        <f>VLOOKUP(A1382,'Updated Medical examination'!A1381:J3716,10,0)</f>
        <v>No</v>
      </c>
      <c r="J1382" s="47" t="str">
        <f>VLOOKUP(A1382,'Updated Medical examination'!A1381:J3716,3,0)</f>
        <v>Under Weight</v>
      </c>
      <c r="K1382" s="47" t="str">
        <f>VLOOKUP(A1382,'Updated Medical examination'!A1381:J3716,5,0)</f>
        <v>Above Diabetes</v>
      </c>
      <c r="L1382" s="54">
        <v>23941</v>
      </c>
      <c r="M1382" s="59">
        <v>7736.39</v>
      </c>
      <c r="N1382" s="55" t="s">
        <v>12</v>
      </c>
      <c r="O1382" s="55" t="s">
        <v>11</v>
      </c>
      <c r="P1382" s="55" t="s">
        <v>13</v>
      </c>
      <c r="Q1382" s="55">
        <v>57</v>
      </c>
    </row>
    <row r="1383" spans="1:17" ht="16.5" thickBot="1" x14ac:dyDescent="0.3">
      <c r="A1383" s="58" t="s">
        <v>989</v>
      </c>
      <c r="B1383" s="47" t="s">
        <v>3347</v>
      </c>
      <c r="C1383" s="47">
        <f>VLOOKUP(A1383,'Updated Medical examination'!A1382:J3717,2,FALSE)</f>
        <v>35.814999999999998</v>
      </c>
      <c r="D1383" s="47">
        <f>VLOOKUP(A1383,'Updated Medical examination'!A1382:J3717,4,0)</f>
        <v>6.23</v>
      </c>
      <c r="E1383" s="47" t="str">
        <f>VLOOKUP(A1383,'Updated Medical examination'!A1382:J3717,6,0)</f>
        <v>No</v>
      </c>
      <c r="F1383" s="47" t="str">
        <f>VLOOKUP(A1383,'Updated Medical examination'!A1382:J3717,7,0)</f>
        <v>No</v>
      </c>
      <c r="G1383" s="47" t="str">
        <f>VLOOKUP(A1383,'Updated Medical examination'!A1382:J3717,8,0)</f>
        <v>No</v>
      </c>
      <c r="H1383" s="47">
        <f>VLOOKUP(A1383,'Updated Medical examination'!A1382:J3717,9,0)</f>
        <v>0</v>
      </c>
      <c r="I1383" s="47" t="str">
        <f>VLOOKUP(A1383,'Updated Medical examination'!A1382:J3717,10,0)</f>
        <v>No</v>
      </c>
      <c r="J1383" s="47" t="str">
        <f>VLOOKUP(A1383,'Updated Medical examination'!A1382:J3717,3,0)</f>
        <v>Obesity</v>
      </c>
      <c r="K1383" s="47" t="str">
        <f>VLOOKUP(A1383,'Updated Medical examination'!A1382:J3717,5,0)</f>
        <v>Prediabetes</v>
      </c>
      <c r="L1383" s="54">
        <v>28366</v>
      </c>
      <c r="M1383" s="59">
        <v>7731.86</v>
      </c>
      <c r="N1383" s="55" t="s">
        <v>11</v>
      </c>
      <c r="O1383" s="55" t="s">
        <v>12</v>
      </c>
      <c r="P1383" s="55" t="s">
        <v>23</v>
      </c>
      <c r="Q1383" s="55">
        <v>45</v>
      </c>
    </row>
    <row r="1384" spans="1:17" ht="16.5" thickBot="1" x14ac:dyDescent="0.3">
      <c r="A1384" s="58" t="s">
        <v>988</v>
      </c>
      <c r="B1384" s="47" t="s">
        <v>4193</v>
      </c>
      <c r="C1384" s="47">
        <f>VLOOKUP(A1384,'Updated Medical examination'!A1383:J3718,2,FALSE)</f>
        <v>30.69</v>
      </c>
      <c r="D1384" s="47">
        <f>VLOOKUP(A1384,'Updated Medical examination'!A1383:J3718,4,0)</f>
        <v>6.5</v>
      </c>
      <c r="E1384" s="47" t="str">
        <f>VLOOKUP(A1384,'Updated Medical examination'!A1383:J3718,6,0)</f>
        <v>No</v>
      </c>
      <c r="F1384" s="47" t="str">
        <f>VLOOKUP(A1384,'Updated Medical examination'!A1383:J3718,7,0)</f>
        <v>No</v>
      </c>
      <c r="G1384" s="47" t="str">
        <f>VLOOKUP(A1384,'Updated Medical examination'!A1383:J3718,8,0)</f>
        <v>No</v>
      </c>
      <c r="H1384" s="47">
        <f>VLOOKUP(A1384,'Updated Medical examination'!A1383:J3718,9,0)</f>
        <v>0</v>
      </c>
      <c r="I1384" s="47" t="str">
        <f>VLOOKUP(A1384,'Updated Medical examination'!A1383:J3718,10,0)</f>
        <v>No</v>
      </c>
      <c r="J1384" s="47" t="str">
        <f>VLOOKUP(A1384,'Updated Medical examination'!A1383:J3718,3,0)</f>
        <v>Obesity</v>
      </c>
      <c r="K1384" s="47" t="str">
        <f>VLOOKUP(A1384,'Updated Medical examination'!A1383:J3718,5,0)</f>
        <v>Above Diabetes</v>
      </c>
      <c r="L1384" s="54">
        <v>28828</v>
      </c>
      <c r="M1384" s="59">
        <v>7731.43</v>
      </c>
      <c r="N1384" s="55" t="s">
        <v>12</v>
      </c>
      <c r="O1384" s="55" t="s">
        <v>11</v>
      </c>
      <c r="P1384" s="55" t="s">
        <v>13</v>
      </c>
      <c r="Q1384" s="55">
        <v>44</v>
      </c>
    </row>
    <row r="1385" spans="1:17" ht="16.5" thickBot="1" x14ac:dyDescent="0.3">
      <c r="A1385" s="58" t="s">
        <v>987</v>
      </c>
      <c r="B1385" s="47" t="s">
        <v>4693</v>
      </c>
      <c r="C1385" s="47">
        <f>VLOOKUP(A1385,'Updated Medical examination'!A1384:J3719,2,FALSE)</f>
        <v>26.125</v>
      </c>
      <c r="D1385" s="47">
        <f>VLOOKUP(A1385,'Updated Medical examination'!A1384:J3719,4,0)</f>
        <v>5.22</v>
      </c>
      <c r="E1385" s="47" t="str">
        <f>VLOOKUP(A1385,'Updated Medical examination'!A1384:J3719,6,0)</f>
        <v>No</v>
      </c>
      <c r="F1385" s="47" t="str">
        <f>VLOOKUP(A1385,'Updated Medical examination'!A1384:J3719,7,0)</f>
        <v>No</v>
      </c>
      <c r="G1385" s="47" t="str">
        <f>VLOOKUP(A1385,'Updated Medical examination'!A1384:J3719,8,0)</f>
        <v>No</v>
      </c>
      <c r="H1385" s="47">
        <f>VLOOKUP(A1385,'Updated Medical examination'!A1384:J3719,9,0)</f>
        <v>0</v>
      </c>
      <c r="I1385" s="47" t="str">
        <f>VLOOKUP(A1385,'Updated Medical examination'!A1384:J3719,10,0)</f>
        <v>No</v>
      </c>
      <c r="J1385" s="47" t="str">
        <f>VLOOKUP(A1385,'Updated Medical examination'!A1384:J3719,3,0)</f>
        <v>Over Weight</v>
      </c>
      <c r="K1385" s="47" t="str">
        <f>VLOOKUP(A1385,'Updated Medical examination'!A1384:J3719,5,0)</f>
        <v>Normal</v>
      </c>
      <c r="L1385" s="54">
        <v>29474</v>
      </c>
      <c r="M1385" s="59">
        <v>7729.65</v>
      </c>
      <c r="N1385" s="55" t="s">
        <v>12</v>
      </c>
      <c r="O1385" s="55" t="s">
        <v>16</v>
      </c>
      <c r="P1385" s="55" t="s">
        <v>168</v>
      </c>
      <c r="Q1385" s="55">
        <v>42</v>
      </c>
    </row>
    <row r="1386" spans="1:17" ht="16.5" thickBot="1" x14ac:dyDescent="0.3">
      <c r="A1386" s="58" t="s">
        <v>986</v>
      </c>
      <c r="B1386" s="47" t="s">
        <v>4694</v>
      </c>
      <c r="C1386" s="47">
        <f>VLOOKUP(A1386,'Updated Medical examination'!A1385:J3720,2,FALSE)</f>
        <v>34.58</v>
      </c>
      <c r="D1386" s="47">
        <f>VLOOKUP(A1386,'Updated Medical examination'!A1385:J3720,4,0)</f>
        <v>6.3</v>
      </c>
      <c r="E1386" s="47" t="str">
        <f>VLOOKUP(A1386,'Updated Medical examination'!A1385:J3720,6,0)</f>
        <v>No</v>
      </c>
      <c r="F1386" s="47" t="str">
        <f>VLOOKUP(A1386,'Updated Medical examination'!A1385:J3720,7,0)</f>
        <v>No</v>
      </c>
      <c r="G1386" s="47" t="str">
        <f>VLOOKUP(A1386,'Updated Medical examination'!A1385:J3720,8,0)</f>
        <v>Yes</v>
      </c>
      <c r="H1386" s="47">
        <f>VLOOKUP(A1386,'Updated Medical examination'!A1385:J3720,9,0)</f>
        <v>1</v>
      </c>
      <c r="I1386" s="47" t="str">
        <f>VLOOKUP(A1386,'Updated Medical examination'!A1385:J3720,10,0)</f>
        <v>No</v>
      </c>
      <c r="J1386" s="47" t="str">
        <f>VLOOKUP(A1386,'Updated Medical examination'!A1385:J3720,3,0)</f>
        <v>Obesity</v>
      </c>
      <c r="K1386" s="47" t="str">
        <f>VLOOKUP(A1386,'Updated Medical examination'!A1385:J3720,5,0)</f>
        <v>Prediabetes</v>
      </c>
      <c r="L1386" s="54">
        <v>29008</v>
      </c>
      <c r="M1386" s="59">
        <v>7727.25</v>
      </c>
      <c r="N1386" s="55" t="s">
        <v>11</v>
      </c>
      <c r="O1386" s="55" t="s">
        <v>12</v>
      </c>
      <c r="P1386" s="55" t="s">
        <v>23</v>
      </c>
      <c r="Q1386" s="55">
        <v>44</v>
      </c>
    </row>
    <row r="1387" spans="1:17" ht="16.5" thickBot="1" x14ac:dyDescent="0.3">
      <c r="A1387" s="58" t="s">
        <v>985</v>
      </c>
      <c r="B1387" s="47" t="s">
        <v>4696</v>
      </c>
      <c r="C1387" s="47">
        <f>VLOOKUP(A1387,'Updated Medical examination'!A1386:J3721,2,FALSE)</f>
        <v>27.4</v>
      </c>
      <c r="D1387" s="47">
        <f>VLOOKUP(A1387,'Updated Medical examination'!A1386:J3721,4,0)</f>
        <v>8.84</v>
      </c>
      <c r="E1387" s="47" t="str">
        <f>VLOOKUP(A1387,'Updated Medical examination'!A1386:J3721,6,0)</f>
        <v>No</v>
      </c>
      <c r="F1387" s="47" t="str">
        <f>VLOOKUP(A1387,'Updated Medical examination'!A1386:J3721,7,0)</f>
        <v>No</v>
      </c>
      <c r="G1387" s="47" t="str">
        <f>VLOOKUP(A1387,'Updated Medical examination'!A1386:J3721,8,0)</f>
        <v>No</v>
      </c>
      <c r="H1387" s="47">
        <f>VLOOKUP(A1387,'Updated Medical examination'!A1386:J3721,9,0)</f>
        <v>0</v>
      </c>
      <c r="I1387" s="47" t="str">
        <f>VLOOKUP(A1387,'Updated Medical examination'!A1386:J3721,10,0)</f>
        <v>No</v>
      </c>
      <c r="J1387" s="47" t="str">
        <f>VLOOKUP(A1387,'Updated Medical examination'!A1386:J3721,3,0)</f>
        <v>Over Weight</v>
      </c>
      <c r="K1387" s="47" t="str">
        <f>VLOOKUP(A1387,'Updated Medical examination'!A1386:J3721,5,0)</f>
        <v>Above Diabetes</v>
      </c>
      <c r="L1387" s="54">
        <v>28853</v>
      </c>
      <c r="M1387" s="59">
        <v>7726.85</v>
      </c>
      <c r="N1387" s="55" t="s">
        <v>16</v>
      </c>
      <c r="O1387" s="55" t="s">
        <v>11</v>
      </c>
      <c r="P1387" s="55" t="s">
        <v>42</v>
      </c>
      <c r="Q1387" s="55">
        <v>44</v>
      </c>
    </row>
    <row r="1388" spans="1:17" ht="16.5" thickBot="1" x14ac:dyDescent="0.3">
      <c r="A1388" s="58" t="s">
        <v>984</v>
      </c>
      <c r="B1388" s="47" t="s">
        <v>4697</v>
      </c>
      <c r="C1388" s="47">
        <f>VLOOKUP(A1388,'Updated Medical examination'!A1387:J3722,2,FALSE)</f>
        <v>27.53</v>
      </c>
      <c r="D1388" s="47">
        <f>VLOOKUP(A1388,'Updated Medical examination'!A1387:J3722,4,0)</f>
        <v>4.1100000000000003</v>
      </c>
      <c r="E1388" s="47" t="str">
        <f>VLOOKUP(A1388,'Updated Medical examination'!A1387:J3722,6,0)</f>
        <v>No</v>
      </c>
      <c r="F1388" s="47" t="str">
        <f>VLOOKUP(A1388,'Updated Medical examination'!A1387:J3722,7,0)</f>
        <v>No</v>
      </c>
      <c r="G1388" s="47" t="str">
        <f>VLOOKUP(A1388,'Updated Medical examination'!A1387:J3722,8,0)</f>
        <v>No</v>
      </c>
      <c r="H1388" s="47">
        <f>VLOOKUP(A1388,'Updated Medical examination'!A1387:J3722,9,0)</f>
        <v>1</v>
      </c>
      <c r="I1388" s="47" t="str">
        <f>VLOOKUP(A1388,'Updated Medical examination'!A1387:J3722,10,0)</f>
        <v>No</v>
      </c>
      <c r="J1388" s="47" t="str">
        <f>VLOOKUP(A1388,'Updated Medical examination'!A1387:J3722,3,0)</f>
        <v>Over Weight</v>
      </c>
      <c r="K1388" s="47" t="str">
        <f>VLOOKUP(A1388,'Updated Medical examination'!A1387:J3722,5,0)</f>
        <v>Normal</v>
      </c>
      <c r="L1388" s="54">
        <v>31970</v>
      </c>
      <c r="M1388" s="59">
        <v>7684.62</v>
      </c>
      <c r="N1388" s="55" t="s">
        <v>11</v>
      </c>
      <c r="O1388" s="55" t="s">
        <v>12</v>
      </c>
      <c r="P1388" s="55" t="s">
        <v>300</v>
      </c>
      <c r="Q1388" s="55">
        <v>35</v>
      </c>
    </row>
    <row r="1389" spans="1:17" ht="16.5" thickBot="1" x14ac:dyDescent="0.3">
      <c r="A1389" s="58" t="s">
        <v>983</v>
      </c>
      <c r="B1389" s="47" t="s">
        <v>4699</v>
      </c>
      <c r="C1389" s="47">
        <f>VLOOKUP(A1389,'Updated Medical examination'!A1388:J3723,2,FALSE)</f>
        <v>33</v>
      </c>
      <c r="D1389" s="47">
        <f>VLOOKUP(A1389,'Updated Medical examination'!A1388:J3723,4,0)</f>
        <v>4.57</v>
      </c>
      <c r="E1389" s="47" t="str">
        <f>VLOOKUP(A1389,'Updated Medical examination'!A1388:J3723,6,0)</f>
        <v>No</v>
      </c>
      <c r="F1389" s="47" t="str">
        <f>VLOOKUP(A1389,'Updated Medical examination'!A1388:J3723,7,0)</f>
        <v>No</v>
      </c>
      <c r="G1389" s="47" t="str">
        <f>VLOOKUP(A1389,'Updated Medical examination'!A1388:J3723,8,0)</f>
        <v>No</v>
      </c>
      <c r="H1389" s="47">
        <f>VLOOKUP(A1389,'Updated Medical examination'!A1388:J3723,9,0)</f>
        <v>0</v>
      </c>
      <c r="I1389" s="47" t="str">
        <f>VLOOKUP(A1389,'Updated Medical examination'!A1388:J3723,10,0)</f>
        <v>No</v>
      </c>
      <c r="J1389" s="47" t="str">
        <f>VLOOKUP(A1389,'Updated Medical examination'!A1388:J3723,3,0)</f>
        <v>Obesity</v>
      </c>
      <c r="K1389" s="47" t="str">
        <f>VLOOKUP(A1389,'Updated Medical examination'!A1388:J3723,5,0)</f>
        <v>Normal</v>
      </c>
      <c r="L1389" s="54">
        <v>30303</v>
      </c>
      <c r="M1389" s="59">
        <v>7682.67</v>
      </c>
      <c r="N1389" s="55" t="s">
        <v>11</v>
      </c>
      <c r="O1389" s="55" t="s">
        <v>16</v>
      </c>
      <c r="P1389" s="55" t="s">
        <v>13</v>
      </c>
      <c r="Q1389" s="55">
        <v>40</v>
      </c>
    </row>
    <row r="1390" spans="1:17" ht="16.5" thickBot="1" x14ac:dyDescent="0.3">
      <c r="A1390" s="58" t="s">
        <v>982</v>
      </c>
      <c r="B1390" s="47" t="s">
        <v>2423</v>
      </c>
      <c r="C1390" s="47">
        <f>VLOOKUP(A1390,'Updated Medical examination'!A1389:J3724,2,FALSE)</f>
        <v>25.78</v>
      </c>
      <c r="D1390" s="47">
        <f>VLOOKUP(A1390,'Updated Medical examination'!A1389:J3724,4,0)</f>
        <v>11.06</v>
      </c>
      <c r="E1390" s="47" t="str">
        <f>VLOOKUP(A1390,'Updated Medical examination'!A1389:J3724,6,0)</f>
        <v>Yes</v>
      </c>
      <c r="F1390" s="47" t="str">
        <f>VLOOKUP(A1390,'Updated Medical examination'!A1389:J3724,7,0)</f>
        <v>No</v>
      </c>
      <c r="G1390" s="47" t="str">
        <f>VLOOKUP(A1390,'Updated Medical examination'!A1389:J3724,8,0)</f>
        <v>No</v>
      </c>
      <c r="H1390" s="47">
        <f>VLOOKUP(A1390,'Updated Medical examination'!A1389:J3724,9,0)</f>
        <v>0</v>
      </c>
      <c r="I1390" s="47" t="str">
        <f>VLOOKUP(A1390,'Updated Medical examination'!A1389:J3724,10,0)</f>
        <v>No</v>
      </c>
      <c r="J1390" s="47" t="str">
        <f>VLOOKUP(A1390,'Updated Medical examination'!A1389:J3724,3,0)</f>
        <v>Over Weight</v>
      </c>
      <c r="K1390" s="47" t="str">
        <f>VLOOKUP(A1390,'Updated Medical examination'!A1389:J3724,5,0)</f>
        <v>Above Diabetes</v>
      </c>
      <c r="L1390" s="54">
        <v>29939</v>
      </c>
      <c r="M1390" s="59">
        <v>7681.17</v>
      </c>
      <c r="N1390" s="55" t="s">
        <v>11</v>
      </c>
      <c r="O1390" s="55" t="s">
        <v>11</v>
      </c>
      <c r="P1390" s="55" t="s">
        <v>516</v>
      </c>
      <c r="Q1390" s="55">
        <v>41</v>
      </c>
    </row>
    <row r="1391" spans="1:17" ht="16.5" thickBot="1" x14ac:dyDescent="0.3">
      <c r="A1391" s="58" t="s">
        <v>981</v>
      </c>
      <c r="B1391" s="47" t="s">
        <v>3243</v>
      </c>
      <c r="C1391" s="47">
        <f>VLOOKUP(A1391,'Updated Medical examination'!A1390:J3725,2,FALSE)</f>
        <v>22.66</v>
      </c>
      <c r="D1391" s="47">
        <f>VLOOKUP(A1391,'Updated Medical examination'!A1390:J3725,4,0)</f>
        <v>10.68</v>
      </c>
      <c r="E1391" s="47" t="str">
        <f>VLOOKUP(A1391,'Updated Medical examination'!A1390:J3725,6,0)</f>
        <v>No</v>
      </c>
      <c r="F1391" s="47" t="str">
        <f>VLOOKUP(A1391,'Updated Medical examination'!A1390:J3725,7,0)</f>
        <v>No</v>
      </c>
      <c r="G1391" s="47" t="str">
        <f>VLOOKUP(A1391,'Updated Medical examination'!A1390:J3725,8,0)</f>
        <v>No</v>
      </c>
      <c r="H1391" s="47">
        <f>VLOOKUP(A1391,'Updated Medical examination'!A1390:J3725,9,0)</f>
        <v>0</v>
      </c>
      <c r="I1391" s="47" t="str">
        <f>VLOOKUP(A1391,'Updated Medical examination'!A1390:J3725,10,0)</f>
        <v>No</v>
      </c>
      <c r="J1391" s="47" t="str">
        <f>VLOOKUP(A1391,'Updated Medical examination'!A1390:J3725,3,0)</f>
        <v>Healthy Weight</v>
      </c>
      <c r="K1391" s="47" t="str">
        <f>VLOOKUP(A1391,'Updated Medical examination'!A1390:J3725,5,0)</f>
        <v>Above Diabetes</v>
      </c>
      <c r="L1391" s="54">
        <v>26217</v>
      </c>
      <c r="M1391" s="59">
        <v>7680.92</v>
      </c>
      <c r="N1391" s="55" t="s">
        <v>11</v>
      </c>
      <c r="O1391" s="55" t="s">
        <v>16</v>
      </c>
      <c r="P1391" s="55" t="s">
        <v>13</v>
      </c>
      <c r="Q1391" s="55">
        <v>51</v>
      </c>
    </row>
    <row r="1392" spans="1:17" ht="16.5" thickBot="1" x14ac:dyDescent="0.3">
      <c r="A1392" s="58" t="s">
        <v>980</v>
      </c>
      <c r="B1392" s="47" t="s">
        <v>4702</v>
      </c>
      <c r="C1392" s="47">
        <f>VLOOKUP(A1392,'Updated Medical examination'!A1391:J3726,2,FALSE)</f>
        <v>38.81</v>
      </c>
      <c r="D1392" s="47">
        <f>VLOOKUP(A1392,'Updated Medical examination'!A1391:J3726,4,0)</f>
        <v>6.14</v>
      </c>
      <c r="E1392" s="47" t="str">
        <f>VLOOKUP(A1392,'Updated Medical examination'!A1391:J3726,6,0)</f>
        <v>Yes</v>
      </c>
      <c r="F1392" s="47" t="str">
        <f>VLOOKUP(A1392,'Updated Medical examination'!A1391:J3726,7,0)</f>
        <v>No</v>
      </c>
      <c r="G1392" s="47" t="str">
        <f>VLOOKUP(A1392,'Updated Medical examination'!A1391:J3726,8,0)</f>
        <v>No</v>
      </c>
      <c r="H1392" s="47">
        <f>VLOOKUP(A1392,'Updated Medical examination'!A1391:J3726,9,0)</f>
        <v>1</v>
      </c>
      <c r="I1392" s="47" t="str">
        <f>VLOOKUP(A1392,'Updated Medical examination'!A1391:J3726,10,0)</f>
        <v>No</v>
      </c>
      <c r="J1392" s="47" t="str">
        <f>VLOOKUP(A1392,'Updated Medical examination'!A1391:J3726,3,0)</f>
        <v>Obesity</v>
      </c>
      <c r="K1392" s="47" t="str">
        <f>VLOOKUP(A1392,'Updated Medical examination'!A1391:J3726,5,0)</f>
        <v>Prediabetes</v>
      </c>
      <c r="L1392" s="54">
        <v>34955</v>
      </c>
      <c r="M1392" s="59">
        <v>7676.4</v>
      </c>
      <c r="N1392" s="55" t="s">
        <v>11</v>
      </c>
      <c r="O1392" s="55" t="s">
        <v>16</v>
      </c>
      <c r="P1392" s="55" t="s">
        <v>23</v>
      </c>
      <c r="Q1392" s="55">
        <v>27</v>
      </c>
    </row>
    <row r="1393" spans="1:17" ht="16.5" thickBot="1" x14ac:dyDescent="0.3">
      <c r="A1393" s="58" t="s">
        <v>979</v>
      </c>
      <c r="B1393" s="47" t="s">
        <v>2696</v>
      </c>
      <c r="C1393" s="47">
        <f>VLOOKUP(A1393,'Updated Medical examination'!A1392:J3727,2,FALSE)</f>
        <v>38.51</v>
      </c>
      <c r="D1393" s="47">
        <f>VLOOKUP(A1393,'Updated Medical examination'!A1392:J3727,4,0)</f>
        <v>5.45</v>
      </c>
      <c r="E1393" s="47" t="str">
        <f>VLOOKUP(A1393,'Updated Medical examination'!A1392:J3727,6,0)</f>
        <v>Yes</v>
      </c>
      <c r="F1393" s="47" t="str">
        <f>VLOOKUP(A1393,'Updated Medical examination'!A1392:J3727,7,0)</f>
        <v>No</v>
      </c>
      <c r="G1393" s="47" t="str">
        <f>VLOOKUP(A1393,'Updated Medical examination'!A1392:J3727,8,0)</f>
        <v>No</v>
      </c>
      <c r="H1393" s="47">
        <f>VLOOKUP(A1393,'Updated Medical examination'!A1392:J3727,9,0)</f>
        <v>0</v>
      </c>
      <c r="I1393" s="47" t="str">
        <f>VLOOKUP(A1393,'Updated Medical examination'!A1392:J3727,10,0)</f>
        <v>No</v>
      </c>
      <c r="J1393" s="47" t="str">
        <f>VLOOKUP(A1393,'Updated Medical examination'!A1392:J3727,3,0)</f>
        <v>Obesity</v>
      </c>
      <c r="K1393" s="47" t="str">
        <f>VLOOKUP(A1393,'Updated Medical examination'!A1392:J3727,5,0)</f>
        <v>Normal</v>
      </c>
      <c r="L1393" s="54">
        <v>35393</v>
      </c>
      <c r="M1393" s="59">
        <v>7670.75</v>
      </c>
      <c r="N1393" s="55" t="s">
        <v>11</v>
      </c>
      <c r="O1393" s="55" t="s">
        <v>11</v>
      </c>
      <c r="P1393" s="55" t="s">
        <v>632</v>
      </c>
      <c r="Q1393" s="55">
        <v>26</v>
      </c>
    </row>
    <row r="1394" spans="1:17" ht="16.5" thickBot="1" x14ac:dyDescent="0.3">
      <c r="A1394" s="58" t="s">
        <v>978</v>
      </c>
      <c r="B1394" s="47" t="s">
        <v>4705</v>
      </c>
      <c r="C1394" s="47">
        <f>VLOOKUP(A1394,'Updated Medical examination'!A1393:J3728,2,FALSE)</f>
        <v>22.98</v>
      </c>
      <c r="D1394" s="47">
        <f>VLOOKUP(A1394,'Updated Medical examination'!A1393:J3728,4,0)</f>
        <v>6.14</v>
      </c>
      <c r="E1394" s="47" t="str">
        <f>VLOOKUP(A1394,'Updated Medical examination'!A1393:J3728,6,0)</f>
        <v>Yes</v>
      </c>
      <c r="F1394" s="47" t="str">
        <f>VLOOKUP(A1394,'Updated Medical examination'!A1393:J3728,7,0)</f>
        <v>No</v>
      </c>
      <c r="G1394" s="47" t="str">
        <f>VLOOKUP(A1394,'Updated Medical examination'!A1393:J3728,8,0)</f>
        <v>No</v>
      </c>
      <c r="H1394" s="47">
        <f>VLOOKUP(A1394,'Updated Medical examination'!A1393:J3728,9,0)</f>
        <v>0</v>
      </c>
      <c r="I1394" s="47" t="str">
        <f>VLOOKUP(A1394,'Updated Medical examination'!A1393:J3728,10,0)</f>
        <v>No</v>
      </c>
      <c r="J1394" s="47" t="str">
        <f>VLOOKUP(A1394,'Updated Medical examination'!A1393:J3728,3,0)</f>
        <v>Healthy Weight</v>
      </c>
      <c r="K1394" s="47" t="str">
        <f>VLOOKUP(A1394,'Updated Medical examination'!A1393:J3728,5,0)</f>
        <v>Prediabetes</v>
      </c>
      <c r="L1394" s="54">
        <v>28042</v>
      </c>
      <c r="M1394" s="59">
        <v>7662.47</v>
      </c>
      <c r="N1394" s="55" t="s">
        <v>11</v>
      </c>
      <c r="O1394" s="55" t="s">
        <v>16</v>
      </c>
      <c r="P1394" s="55" t="s">
        <v>42</v>
      </c>
      <c r="Q1394" s="55">
        <v>46</v>
      </c>
    </row>
    <row r="1395" spans="1:17" ht="16.5" thickBot="1" x14ac:dyDescent="0.3">
      <c r="A1395" s="58" t="s">
        <v>977</v>
      </c>
      <c r="B1395" s="47" t="s">
        <v>4707</v>
      </c>
      <c r="C1395" s="47">
        <f>VLOOKUP(A1395,'Updated Medical examination'!A1394:J3729,2,FALSE)</f>
        <v>15.65</v>
      </c>
      <c r="D1395" s="47">
        <f>VLOOKUP(A1395,'Updated Medical examination'!A1394:J3729,4,0)</f>
        <v>7.85</v>
      </c>
      <c r="E1395" s="47" t="str">
        <f>VLOOKUP(A1395,'Updated Medical examination'!A1394:J3729,6,0)</f>
        <v>No</v>
      </c>
      <c r="F1395" s="47" t="str">
        <f>VLOOKUP(A1395,'Updated Medical examination'!A1394:J3729,7,0)</f>
        <v>No</v>
      </c>
      <c r="G1395" s="47" t="str">
        <f>VLOOKUP(A1395,'Updated Medical examination'!A1394:J3729,8,0)</f>
        <v>No</v>
      </c>
      <c r="H1395" s="47">
        <f>VLOOKUP(A1395,'Updated Medical examination'!A1394:J3729,9,0)</f>
        <v>0</v>
      </c>
      <c r="I1395" s="47" t="str">
        <f>VLOOKUP(A1395,'Updated Medical examination'!A1394:J3729,10,0)</f>
        <v>No</v>
      </c>
      <c r="J1395" s="47" t="str">
        <f>VLOOKUP(A1395,'Updated Medical examination'!A1394:J3729,3,0)</f>
        <v>Under Weight</v>
      </c>
      <c r="K1395" s="47" t="str">
        <f>VLOOKUP(A1395,'Updated Medical examination'!A1394:J3729,5,0)</f>
        <v>Above Diabetes</v>
      </c>
      <c r="L1395" s="54">
        <v>24103</v>
      </c>
      <c r="M1395" s="59">
        <v>7657.69</v>
      </c>
      <c r="N1395" s="55" t="s">
        <v>12</v>
      </c>
      <c r="O1395" s="55" t="s">
        <v>12</v>
      </c>
      <c r="P1395" s="55" t="s">
        <v>23</v>
      </c>
      <c r="Q1395" s="55">
        <v>57</v>
      </c>
    </row>
    <row r="1396" spans="1:17" ht="16.5" thickBot="1" x14ac:dyDescent="0.3">
      <c r="A1396" s="58" t="s">
        <v>976</v>
      </c>
      <c r="B1396" s="47" t="s">
        <v>2594</v>
      </c>
      <c r="C1396" s="47">
        <f>VLOOKUP(A1396,'Updated Medical examination'!A1395:J3730,2,FALSE)</f>
        <v>39.97</v>
      </c>
      <c r="D1396" s="47">
        <f>VLOOKUP(A1396,'Updated Medical examination'!A1395:J3730,4,0)</f>
        <v>4.09</v>
      </c>
      <c r="E1396" s="47" t="str">
        <f>VLOOKUP(A1396,'Updated Medical examination'!A1395:J3730,6,0)</f>
        <v>No</v>
      </c>
      <c r="F1396" s="47" t="str">
        <f>VLOOKUP(A1396,'Updated Medical examination'!A1395:J3730,7,0)</f>
        <v>No</v>
      </c>
      <c r="G1396" s="47" t="str">
        <f>VLOOKUP(A1396,'Updated Medical examination'!A1395:J3730,8,0)</f>
        <v>No</v>
      </c>
      <c r="H1396" s="47">
        <f>VLOOKUP(A1396,'Updated Medical examination'!A1395:J3730,9,0)</f>
        <v>1</v>
      </c>
      <c r="I1396" s="47" t="str">
        <f>VLOOKUP(A1396,'Updated Medical examination'!A1395:J3730,10,0)</f>
        <v>No</v>
      </c>
      <c r="J1396" s="47" t="str">
        <f>VLOOKUP(A1396,'Updated Medical examination'!A1395:J3730,3,0)</f>
        <v>Obesity</v>
      </c>
      <c r="K1396" s="47" t="str">
        <f>VLOOKUP(A1396,'Updated Medical examination'!A1395:J3730,5,0)</f>
        <v>Normal</v>
      </c>
      <c r="L1396" s="54">
        <v>36068</v>
      </c>
      <c r="M1396" s="59">
        <v>7652.26</v>
      </c>
      <c r="N1396" s="55" t="s">
        <v>11</v>
      </c>
      <c r="O1396" s="55" t="s">
        <v>12</v>
      </c>
      <c r="P1396" s="55" t="s">
        <v>249</v>
      </c>
      <c r="Q1396" s="55">
        <v>24</v>
      </c>
    </row>
    <row r="1397" spans="1:17" ht="16.5" thickBot="1" x14ac:dyDescent="0.3">
      <c r="A1397" s="58" t="s">
        <v>975</v>
      </c>
      <c r="B1397" s="47" t="s">
        <v>2594</v>
      </c>
      <c r="C1397" s="47">
        <f>VLOOKUP(A1397,'Updated Medical examination'!A1396:J3731,2,FALSE)</f>
        <v>37.22</v>
      </c>
      <c r="D1397" s="47">
        <f>VLOOKUP(A1397,'Updated Medical examination'!A1396:J3731,4,0)</f>
        <v>4.62</v>
      </c>
      <c r="E1397" s="47" t="str">
        <f>VLOOKUP(A1397,'Updated Medical examination'!A1396:J3731,6,0)</f>
        <v>No</v>
      </c>
      <c r="F1397" s="47" t="str">
        <f>VLOOKUP(A1397,'Updated Medical examination'!A1396:J3731,7,0)</f>
        <v>No</v>
      </c>
      <c r="G1397" s="47" t="str">
        <f>VLOOKUP(A1397,'Updated Medical examination'!A1396:J3731,8,0)</f>
        <v>Yes</v>
      </c>
      <c r="H1397" s="47">
        <f>VLOOKUP(A1397,'Updated Medical examination'!A1396:J3731,9,0)</f>
        <v>1</v>
      </c>
      <c r="I1397" s="47" t="str">
        <f>VLOOKUP(A1397,'Updated Medical examination'!A1396:J3731,10,0)</f>
        <v>No</v>
      </c>
      <c r="J1397" s="47" t="str">
        <f>VLOOKUP(A1397,'Updated Medical examination'!A1396:J3731,3,0)</f>
        <v>Obesity</v>
      </c>
      <c r="K1397" s="47" t="str">
        <f>VLOOKUP(A1397,'Updated Medical examination'!A1396:J3731,5,0)</f>
        <v>Normal</v>
      </c>
      <c r="L1397" s="54">
        <v>34191</v>
      </c>
      <c r="M1397" s="59">
        <v>7650.8</v>
      </c>
      <c r="N1397" s="55" t="s">
        <v>11</v>
      </c>
      <c r="O1397" s="55" t="s">
        <v>11</v>
      </c>
      <c r="P1397" s="55" t="s">
        <v>23</v>
      </c>
      <c r="Q1397" s="55">
        <v>29</v>
      </c>
    </row>
    <row r="1398" spans="1:17" ht="16.5" thickBot="1" x14ac:dyDescent="0.3">
      <c r="A1398" s="58" t="s">
        <v>974</v>
      </c>
      <c r="B1398" s="47" t="s">
        <v>4711</v>
      </c>
      <c r="C1398" s="47">
        <f>VLOOKUP(A1398,'Updated Medical examination'!A1397:J3732,2,FALSE)</f>
        <v>41.325000000000003</v>
      </c>
      <c r="D1398" s="47">
        <f>VLOOKUP(A1398,'Updated Medical examination'!A1397:J3732,4,0)</f>
        <v>5.77</v>
      </c>
      <c r="E1398" s="47" t="str">
        <f>VLOOKUP(A1398,'Updated Medical examination'!A1397:J3732,6,0)</f>
        <v>No</v>
      </c>
      <c r="F1398" s="47" t="str">
        <f>VLOOKUP(A1398,'Updated Medical examination'!A1397:J3732,7,0)</f>
        <v>No</v>
      </c>
      <c r="G1398" s="47" t="str">
        <f>VLOOKUP(A1398,'Updated Medical examination'!A1397:J3732,8,0)</f>
        <v>No</v>
      </c>
      <c r="H1398" s="47">
        <f>VLOOKUP(A1398,'Updated Medical examination'!A1397:J3732,9,0)</f>
        <v>0</v>
      </c>
      <c r="I1398" s="47" t="str">
        <f>VLOOKUP(A1398,'Updated Medical examination'!A1397:J3732,10,0)</f>
        <v>No</v>
      </c>
      <c r="J1398" s="47" t="str">
        <f>VLOOKUP(A1398,'Updated Medical examination'!A1397:J3732,3,0)</f>
        <v>Obesity</v>
      </c>
      <c r="K1398" s="47" t="str">
        <f>VLOOKUP(A1398,'Updated Medical examination'!A1397:J3732,5,0)</f>
        <v>Prediabetes</v>
      </c>
      <c r="L1398" s="54">
        <v>29510</v>
      </c>
      <c r="M1398" s="59">
        <v>7650.77</v>
      </c>
      <c r="N1398" s="55" t="s">
        <v>11</v>
      </c>
      <c r="O1398" s="55" t="s">
        <v>11</v>
      </c>
      <c r="P1398" s="55" t="s">
        <v>247</v>
      </c>
      <c r="Q1398" s="55">
        <v>42</v>
      </c>
    </row>
    <row r="1399" spans="1:17" ht="16.5" thickBot="1" x14ac:dyDescent="0.3">
      <c r="A1399" s="58" t="s">
        <v>973</v>
      </c>
      <c r="B1399" s="47" t="s">
        <v>4713</v>
      </c>
      <c r="C1399" s="47">
        <f>VLOOKUP(A1399,'Updated Medical examination'!A1398:J3733,2,FALSE)</f>
        <v>40.31</v>
      </c>
      <c r="D1399" s="47">
        <f>VLOOKUP(A1399,'Updated Medical examination'!A1398:J3733,4,0)</f>
        <v>5.84</v>
      </c>
      <c r="E1399" s="47" t="str">
        <f>VLOOKUP(A1399,'Updated Medical examination'!A1398:J3733,6,0)</f>
        <v>No</v>
      </c>
      <c r="F1399" s="47" t="str">
        <f>VLOOKUP(A1399,'Updated Medical examination'!A1398:J3733,7,0)</f>
        <v>No</v>
      </c>
      <c r="G1399" s="47" t="str">
        <f>VLOOKUP(A1399,'Updated Medical examination'!A1398:J3733,8,0)</f>
        <v>No</v>
      </c>
      <c r="H1399" s="47">
        <f>VLOOKUP(A1399,'Updated Medical examination'!A1398:J3733,9,0)</f>
        <v>0</v>
      </c>
      <c r="I1399" s="47" t="str">
        <f>VLOOKUP(A1399,'Updated Medical examination'!A1398:J3733,10,0)</f>
        <v>No</v>
      </c>
      <c r="J1399" s="47" t="str">
        <f>VLOOKUP(A1399,'Updated Medical examination'!A1398:J3733,3,0)</f>
        <v>Obesity</v>
      </c>
      <c r="K1399" s="47" t="str">
        <f>VLOOKUP(A1399,'Updated Medical examination'!A1398:J3733,5,0)</f>
        <v>Prediabetes</v>
      </c>
      <c r="L1399" s="54">
        <v>36326</v>
      </c>
      <c r="M1399" s="59">
        <v>7642.05</v>
      </c>
      <c r="N1399" s="55" t="s">
        <v>11</v>
      </c>
      <c r="O1399" s="55" t="s">
        <v>11</v>
      </c>
      <c r="P1399" s="55" t="s">
        <v>535</v>
      </c>
      <c r="Q1399" s="55">
        <v>23</v>
      </c>
    </row>
    <row r="1400" spans="1:17" ht="16.5" thickBot="1" x14ac:dyDescent="0.3">
      <c r="A1400" s="58" t="s">
        <v>972</v>
      </c>
      <c r="B1400" s="47" t="s">
        <v>2871</v>
      </c>
      <c r="C1400" s="47">
        <f>VLOOKUP(A1400,'Updated Medical examination'!A1399:J3734,2,FALSE)</f>
        <v>29.48</v>
      </c>
      <c r="D1400" s="47">
        <f>VLOOKUP(A1400,'Updated Medical examination'!A1399:J3734,4,0)</f>
        <v>4.91</v>
      </c>
      <c r="E1400" s="47" t="str">
        <f>VLOOKUP(A1400,'Updated Medical examination'!A1399:J3734,6,0)</f>
        <v>No</v>
      </c>
      <c r="F1400" s="47" t="str">
        <f>VLOOKUP(A1400,'Updated Medical examination'!A1399:J3734,7,0)</f>
        <v>No</v>
      </c>
      <c r="G1400" s="47" t="str">
        <f>VLOOKUP(A1400,'Updated Medical examination'!A1399:J3734,8,0)</f>
        <v>No</v>
      </c>
      <c r="H1400" s="47">
        <f>VLOOKUP(A1400,'Updated Medical examination'!A1399:J3734,9,0)</f>
        <v>0</v>
      </c>
      <c r="I1400" s="47" t="str">
        <f>VLOOKUP(A1400,'Updated Medical examination'!A1399:J3734,10,0)</f>
        <v>No</v>
      </c>
      <c r="J1400" s="47" t="str">
        <f>VLOOKUP(A1400,'Updated Medical examination'!A1399:J3734,3,0)</f>
        <v>Over Weight</v>
      </c>
      <c r="K1400" s="47" t="str">
        <f>VLOOKUP(A1400,'Updated Medical examination'!A1399:J3734,5,0)</f>
        <v>Normal</v>
      </c>
      <c r="L1400" s="54">
        <v>29426</v>
      </c>
      <c r="M1400" s="59">
        <v>7640.31</v>
      </c>
      <c r="N1400" s="55" t="s">
        <v>11</v>
      </c>
      <c r="O1400" s="55" t="s">
        <v>16</v>
      </c>
      <c r="P1400" s="55" t="s">
        <v>13</v>
      </c>
      <c r="Q1400" s="55">
        <v>42</v>
      </c>
    </row>
    <row r="1401" spans="1:17" ht="16.5" thickBot="1" x14ac:dyDescent="0.3">
      <c r="A1401" s="58" t="s">
        <v>971</v>
      </c>
      <c r="B1401" s="47" t="s">
        <v>3683</v>
      </c>
      <c r="C1401" s="47">
        <f>VLOOKUP(A1401,'Updated Medical examination'!A1400:J3735,2,FALSE)</f>
        <v>33.155000000000001</v>
      </c>
      <c r="D1401" s="47">
        <f>VLOOKUP(A1401,'Updated Medical examination'!A1400:J3735,4,0)</f>
        <v>5.07</v>
      </c>
      <c r="E1401" s="47" t="str">
        <f>VLOOKUP(A1401,'Updated Medical examination'!A1400:J3735,6,0)</f>
        <v>No</v>
      </c>
      <c r="F1401" s="47" t="str">
        <f>VLOOKUP(A1401,'Updated Medical examination'!A1400:J3735,7,0)</f>
        <v>No</v>
      </c>
      <c r="G1401" s="47" t="str">
        <f>VLOOKUP(A1401,'Updated Medical examination'!A1400:J3735,8,0)</f>
        <v>No</v>
      </c>
      <c r="H1401" s="47">
        <f>VLOOKUP(A1401,'Updated Medical examination'!A1400:J3735,9,0)</f>
        <v>0</v>
      </c>
      <c r="I1401" s="47" t="str">
        <f>VLOOKUP(A1401,'Updated Medical examination'!A1400:J3735,10,0)</f>
        <v>No</v>
      </c>
      <c r="J1401" s="47" t="str">
        <f>VLOOKUP(A1401,'Updated Medical examination'!A1400:J3735,3,0)</f>
        <v>Obesity</v>
      </c>
      <c r="K1401" s="47" t="str">
        <f>VLOOKUP(A1401,'Updated Medical examination'!A1400:J3735,5,0)</f>
        <v>Normal</v>
      </c>
      <c r="L1401" s="54">
        <v>29392</v>
      </c>
      <c r="M1401" s="59">
        <v>7639.42</v>
      </c>
      <c r="N1401" s="55" t="s">
        <v>11</v>
      </c>
      <c r="O1401" s="55" t="s">
        <v>11</v>
      </c>
      <c r="P1401" s="55" t="s">
        <v>247</v>
      </c>
      <c r="Q1401" s="55">
        <v>42</v>
      </c>
    </row>
    <row r="1402" spans="1:17" ht="16.5" thickBot="1" x14ac:dyDescent="0.3">
      <c r="A1402" s="58" t="s">
        <v>970</v>
      </c>
      <c r="B1402" s="47" t="s">
        <v>4716</v>
      </c>
      <c r="C1402" s="47">
        <f>VLOOKUP(A1402,'Updated Medical examination'!A1401:J3736,2,FALSE)</f>
        <v>42.85</v>
      </c>
      <c r="D1402" s="47">
        <f>VLOOKUP(A1402,'Updated Medical examination'!A1401:J3736,4,0)</f>
        <v>5.81</v>
      </c>
      <c r="E1402" s="47" t="str">
        <f>VLOOKUP(A1402,'Updated Medical examination'!A1401:J3736,6,0)</f>
        <v>Yes</v>
      </c>
      <c r="F1402" s="47" t="str">
        <f>VLOOKUP(A1402,'Updated Medical examination'!A1401:J3736,7,0)</f>
        <v>No</v>
      </c>
      <c r="G1402" s="47" t="str">
        <f>VLOOKUP(A1402,'Updated Medical examination'!A1401:J3736,8,0)</f>
        <v>No</v>
      </c>
      <c r="H1402" s="47">
        <f>VLOOKUP(A1402,'Updated Medical examination'!A1401:J3736,9,0)</f>
        <v>0</v>
      </c>
      <c r="I1402" s="47" t="str">
        <f>VLOOKUP(A1402,'Updated Medical examination'!A1401:J3736,10,0)</f>
        <v>No</v>
      </c>
      <c r="J1402" s="47" t="str">
        <f>VLOOKUP(A1402,'Updated Medical examination'!A1401:J3736,3,0)</f>
        <v>Obesity</v>
      </c>
      <c r="K1402" s="47" t="str">
        <f>VLOOKUP(A1402,'Updated Medical examination'!A1401:J3736,5,0)</f>
        <v>Prediabetes</v>
      </c>
      <c r="L1402" s="54">
        <v>37238</v>
      </c>
      <c r="M1402" s="59">
        <v>7636.92</v>
      </c>
      <c r="N1402" s="55" t="s">
        <v>11</v>
      </c>
      <c r="O1402" s="55" t="s">
        <v>12</v>
      </c>
      <c r="P1402" s="55" t="s">
        <v>23</v>
      </c>
      <c r="Q1402" s="55">
        <v>21</v>
      </c>
    </row>
    <row r="1403" spans="1:17" ht="16.5" thickBot="1" x14ac:dyDescent="0.3">
      <c r="A1403" s="58" t="s">
        <v>969</v>
      </c>
      <c r="B1403" s="47" t="s">
        <v>2511</v>
      </c>
      <c r="C1403" s="47">
        <f>VLOOKUP(A1403,'Updated Medical examination'!A1402:J3737,2,FALSE)</f>
        <v>32.340000000000003</v>
      </c>
      <c r="D1403" s="47">
        <f>VLOOKUP(A1403,'Updated Medical examination'!A1402:J3737,4,0)</f>
        <v>11.2</v>
      </c>
      <c r="E1403" s="47" t="str">
        <f>VLOOKUP(A1403,'Updated Medical examination'!A1402:J3737,6,0)</f>
        <v>No</v>
      </c>
      <c r="F1403" s="47" t="str">
        <f>VLOOKUP(A1403,'Updated Medical examination'!A1402:J3737,7,0)</f>
        <v>No</v>
      </c>
      <c r="G1403" s="47" t="str">
        <f>VLOOKUP(A1403,'Updated Medical examination'!A1402:J3737,8,0)</f>
        <v>No</v>
      </c>
      <c r="H1403" s="47">
        <f>VLOOKUP(A1403,'Updated Medical examination'!A1402:J3737,9,0)</f>
        <v>0</v>
      </c>
      <c r="I1403" s="47" t="str">
        <f>VLOOKUP(A1403,'Updated Medical examination'!A1402:J3737,10,0)</f>
        <v>No</v>
      </c>
      <c r="J1403" s="47" t="str">
        <f>VLOOKUP(A1403,'Updated Medical examination'!A1402:J3737,3,0)</f>
        <v>Obesity</v>
      </c>
      <c r="K1403" s="47" t="str">
        <f>VLOOKUP(A1403,'Updated Medical examination'!A1402:J3737,5,0)</f>
        <v>Above Diabetes</v>
      </c>
      <c r="L1403" s="54">
        <v>28726</v>
      </c>
      <c r="M1403" s="59">
        <v>7633.72</v>
      </c>
      <c r="N1403" s="55" t="s">
        <v>11</v>
      </c>
      <c r="O1403" s="55" t="s">
        <v>16</v>
      </c>
      <c r="P1403" s="55" t="s">
        <v>13</v>
      </c>
      <c r="Q1403" s="55">
        <v>44</v>
      </c>
    </row>
    <row r="1404" spans="1:17" ht="16.5" thickBot="1" x14ac:dyDescent="0.3">
      <c r="A1404" s="58" t="s">
        <v>968</v>
      </c>
      <c r="B1404" s="47" t="s">
        <v>3531</v>
      </c>
      <c r="C1404" s="47">
        <f>VLOOKUP(A1404,'Updated Medical examination'!A1403:J3738,2,FALSE)</f>
        <v>27.5</v>
      </c>
      <c r="D1404" s="47">
        <f>VLOOKUP(A1404,'Updated Medical examination'!A1403:J3738,4,0)</f>
        <v>10.75</v>
      </c>
      <c r="E1404" s="47" t="str">
        <f>VLOOKUP(A1404,'Updated Medical examination'!A1403:J3738,6,0)</f>
        <v>No</v>
      </c>
      <c r="F1404" s="47" t="str">
        <f>VLOOKUP(A1404,'Updated Medical examination'!A1403:J3738,7,0)</f>
        <v>No</v>
      </c>
      <c r="G1404" s="47" t="str">
        <f>VLOOKUP(A1404,'Updated Medical examination'!A1403:J3738,8,0)</f>
        <v>No</v>
      </c>
      <c r="H1404" s="47">
        <f>VLOOKUP(A1404,'Updated Medical examination'!A1403:J3738,9,0)</f>
        <v>0</v>
      </c>
      <c r="I1404" s="47" t="str">
        <f>VLOOKUP(A1404,'Updated Medical examination'!A1403:J3738,10,0)</f>
        <v>No</v>
      </c>
      <c r="J1404" s="47" t="str">
        <f>VLOOKUP(A1404,'Updated Medical examination'!A1403:J3738,3,0)</f>
        <v>Over Weight</v>
      </c>
      <c r="K1404" s="47" t="str">
        <f>VLOOKUP(A1404,'Updated Medical examination'!A1403:J3738,5,0)</f>
        <v>Above Diabetes</v>
      </c>
      <c r="L1404" s="54">
        <v>28823</v>
      </c>
      <c r="M1404" s="59">
        <v>7626.99</v>
      </c>
      <c r="N1404" s="55" t="s">
        <v>11</v>
      </c>
      <c r="O1404" s="55" t="s">
        <v>11</v>
      </c>
      <c r="P1404" s="55" t="s">
        <v>42</v>
      </c>
      <c r="Q1404" s="55">
        <v>44</v>
      </c>
    </row>
    <row r="1405" spans="1:17" ht="16.5" thickBot="1" x14ac:dyDescent="0.3">
      <c r="A1405" s="58" t="s">
        <v>967</v>
      </c>
      <c r="B1405" s="47" t="s">
        <v>4720</v>
      </c>
      <c r="C1405" s="47">
        <f>VLOOKUP(A1405,'Updated Medical examination'!A1404:J3739,2,FALSE)</f>
        <v>25.8</v>
      </c>
      <c r="D1405" s="47">
        <f>VLOOKUP(A1405,'Updated Medical examination'!A1404:J3739,4,0)</f>
        <v>7.8</v>
      </c>
      <c r="E1405" s="47" t="str">
        <f>VLOOKUP(A1405,'Updated Medical examination'!A1404:J3739,6,0)</f>
        <v>No</v>
      </c>
      <c r="F1405" s="47" t="str">
        <f>VLOOKUP(A1405,'Updated Medical examination'!A1404:J3739,7,0)</f>
        <v>No</v>
      </c>
      <c r="G1405" s="47" t="str">
        <f>VLOOKUP(A1405,'Updated Medical examination'!A1404:J3739,8,0)</f>
        <v>No</v>
      </c>
      <c r="H1405" s="47">
        <f>VLOOKUP(A1405,'Updated Medical examination'!A1404:J3739,9,0)</f>
        <v>0</v>
      </c>
      <c r="I1405" s="47" t="str">
        <f>VLOOKUP(A1405,'Updated Medical examination'!A1404:J3739,10,0)</f>
        <v>No</v>
      </c>
      <c r="J1405" s="47" t="str">
        <f>VLOOKUP(A1405,'Updated Medical examination'!A1404:J3739,3,0)</f>
        <v>Over Weight</v>
      </c>
      <c r="K1405" s="47" t="str">
        <f>VLOOKUP(A1405,'Updated Medical examination'!A1404:J3739,5,0)</f>
        <v>Above Diabetes</v>
      </c>
      <c r="L1405" s="54">
        <v>28800</v>
      </c>
      <c r="M1405" s="59">
        <v>7624.63</v>
      </c>
      <c r="N1405" s="55" t="s">
        <v>11</v>
      </c>
      <c r="O1405" s="55" t="s">
        <v>16</v>
      </c>
      <c r="P1405" s="55" t="s">
        <v>42</v>
      </c>
      <c r="Q1405" s="55">
        <v>44</v>
      </c>
    </row>
    <row r="1406" spans="1:17" ht="16.5" thickBot="1" x14ac:dyDescent="0.3">
      <c r="A1406" s="58" t="s">
        <v>966</v>
      </c>
      <c r="B1406" s="47" t="s">
        <v>4722</v>
      </c>
      <c r="C1406" s="47">
        <f>VLOOKUP(A1406,'Updated Medical examination'!A1405:J3740,2,FALSE)</f>
        <v>25</v>
      </c>
      <c r="D1406" s="47">
        <f>VLOOKUP(A1406,'Updated Medical examination'!A1405:J3740,4,0)</f>
        <v>7.04</v>
      </c>
      <c r="E1406" s="47" t="str">
        <f>VLOOKUP(A1406,'Updated Medical examination'!A1405:J3740,6,0)</f>
        <v>No</v>
      </c>
      <c r="F1406" s="47" t="str">
        <f>VLOOKUP(A1406,'Updated Medical examination'!A1405:J3740,7,0)</f>
        <v>No</v>
      </c>
      <c r="G1406" s="47" t="str">
        <f>VLOOKUP(A1406,'Updated Medical examination'!A1405:J3740,8,0)</f>
        <v>No</v>
      </c>
      <c r="H1406" s="47">
        <f>VLOOKUP(A1406,'Updated Medical examination'!A1405:J3740,9,0)</f>
        <v>0</v>
      </c>
      <c r="I1406" s="47" t="str">
        <f>VLOOKUP(A1406,'Updated Medical examination'!A1405:J3740,10,0)</f>
        <v>No</v>
      </c>
      <c r="J1406" s="47" t="str">
        <f>VLOOKUP(A1406,'Updated Medical examination'!A1405:J3740,3,0)</f>
        <v>Over Weight</v>
      </c>
      <c r="K1406" s="47" t="str">
        <f>VLOOKUP(A1406,'Updated Medical examination'!A1405:J3740,5,0)</f>
        <v>Above Diabetes</v>
      </c>
      <c r="L1406" s="54">
        <v>28822</v>
      </c>
      <c r="M1406" s="59">
        <v>7623.52</v>
      </c>
      <c r="N1406" s="55" t="s">
        <v>11</v>
      </c>
      <c r="O1406" s="55" t="s">
        <v>16</v>
      </c>
      <c r="P1406" s="55" t="s">
        <v>42</v>
      </c>
      <c r="Q1406" s="55">
        <v>44</v>
      </c>
    </row>
    <row r="1407" spans="1:17" ht="16.5" thickBot="1" x14ac:dyDescent="0.3">
      <c r="A1407" s="58" t="s">
        <v>965</v>
      </c>
      <c r="B1407" s="47" t="s">
        <v>2451</v>
      </c>
      <c r="C1407" s="47">
        <f>VLOOKUP(A1407,'Updated Medical examination'!A1406:J3741,2,FALSE)</f>
        <v>41.2</v>
      </c>
      <c r="D1407" s="47">
        <f>VLOOKUP(A1407,'Updated Medical examination'!A1406:J3741,4,0)</f>
        <v>4.18</v>
      </c>
      <c r="E1407" s="47" t="str">
        <f>VLOOKUP(A1407,'Updated Medical examination'!A1406:J3741,6,0)</f>
        <v>Yes</v>
      </c>
      <c r="F1407" s="47" t="str">
        <f>VLOOKUP(A1407,'Updated Medical examination'!A1406:J3741,7,0)</f>
        <v>No</v>
      </c>
      <c r="G1407" s="47" t="str">
        <f>VLOOKUP(A1407,'Updated Medical examination'!A1406:J3741,8,0)</f>
        <v>No</v>
      </c>
      <c r="H1407" s="47">
        <f>VLOOKUP(A1407,'Updated Medical examination'!A1406:J3741,9,0)</f>
        <v>0</v>
      </c>
      <c r="I1407" s="47" t="str">
        <f>VLOOKUP(A1407,'Updated Medical examination'!A1406:J3741,10,0)</f>
        <v>No</v>
      </c>
      <c r="J1407" s="47" t="str">
        <f>VLOOKUP(A1407,'Updated Medical examination'!A1406:J3741,3,0)</f>
        <v>Obesity</v>
      </c>
      <c r="K1407" s="47" t="str">
        <f>VLOOKUP(A1407,'Updated Medical examination'!A1406:J3741,5,0)</f>
        <v>Normal</v>
      </c>
      <c r="L1407" s="54">
        <v>35325</v>
      </c>
      <c r="M1407" s="59">
        <v>7623.13</v>
      </c>
      <c r="N1407" s="55" t="s">
        <v>11</v>
      </c>
      <c r="O1407" s="55" t="s">
        <v>12</v>
      </c>
      <c r="P1407" s="55" t="s">
        <v>42</v>
      </c>
      <c r="Q1407" s="55">
        <v>26</v>
      </c>
    </row>
    <row r="1408" spans="1:17" ht="16.5" thickBot="1" x14ac:dyDescent="0.3">
      <c r="A1408" s="58" t="s">
        <v>964</v>
      </c>
      <c r="B1408" s="47" t="s">
        <v>3683</v>
      </c>
      <c r="C1408" s="47">
        <f>VLOOKUP(A1408,'Updated Medical examination'!A1407:J3742,2,FALSE)</f>
        <v>17.78</v>
      </c>
      <c r="D1408" s="47">
        <f>VLOOKUP(A1408,'Updated Medical examination'!A1407:J3742,4,0)</f>
        <v>8.19</v>
      </c>
      <c r="E1408" s="47" t="str">
        <f>VLOOKUP(A1408,'Updated Medical examination'!A1407:J3742,6,0)</f>
        <v>No</v>
      </c>
      <c r="F1408" s="47" t="str">
        <f>VLOOKUP(A1408,'Updated Medical examination'!A1407:J3742,7,0)</f>
        <v>No</v>
      </c>
      <c r="G1408" s="47" t="str">
        <f>VLOOKUP(A1408,'Updated Medical examination'!A1407:J3742,8,0)</f>
        <v>No</v>
      </c>
      <c r="H1408" s="47">
        <f>VLOOKUP(A1408,'Updated Medical examination'!A1407:J3742,9,0)</f>
        <v>0</v>
      </c>
      <c r="I1408" s="47" t="str">
        <f>VLOOKUP(A1408,'Updated Medical examination'!A1407:J3742,10,0)</f>
        <v>No</v>
      </c>
      <c r="J1408" s="47" t="str">
        <f>VLOOKUP(A1408,'Updated Medical examination'!A1407:J3742,3,0)</f>
        <v>Under Weight</v>
      </c>
      <c r="K1408" s="47" t="str">
        <f>VLOOKUP(A1408,'Updated Medical examination'!A1407:J3742,5,0)</f>
        <v>Above Diabetes</v>
      </c>
      <c r="L1408" s="54">
        <v>25022</v>
      </c>
      <c r="M1408" s="59">
        <v>7609.6</v>
      </c>
      <c r="N1408" s="55" t="s">
        <v>12</v>
      </c>
      <c r="O1408" s="55" t="s">
        <v>11</v>
      </c>
      <c r="P1408" s="55" t="s">
        <v>23</v>
      </c>
      <c r="Q1408" s="55">
        <v>54</v>
      </c>
    </row>
    <row r="1409" spans="1:17" ht="16.5" thickBot="1" x14ac:dyDescent="0.3">
      <c r="A1409" s="58" t="s">
        <v>963</v>
      </c>
      <c r="B1409" s="47" t="s">
        <v>2487</v>
      </c>
      <c r="C1409" s="47">
        <f>VLOOKUP(A1409,'Updated Medical examination'!A1408:J3743,2,FALSE)</f>
        <v>40.119999999999997</v>
      </c>
      <c r="D1409" s="47">
        <f>VLOOKUP(A1409,'Updated Medical examination'!A1408:J3743,4,0)</f>
        <v>6.22</v>
      </c>
      <c r="E1409" s="47" t="str">
        <f>VLOOKUP(A1409,'Updated Medical examination'!A1408:J3743,6,0)</f>
        <v>Yes</v>
      </c>
      <c r="F1409" s="47" t="str">
        <f>VLOOKUP(A1409,'Updated Medical examination'!A1408:J3743,7,0)</f>
        <v>No</v>
      </c>
      <c r="G1409" s="47" t="str">
        <f>VLOOKUP(A1409,'Updated Medical examination'!A1408:J3743,8,0)</f>
        <v>Yes</v>
      </c>
      <c r="H1409" s="47">
        <f>VLOOKUP(A1409,'Updated Medical examination'!A1408:J3743,9,0)</f>
        <v>1</v>
      </c>
      <c r="I1409" s="47" t="str">
        <f>VLOOKUP(A1409,'Updated Medical examination'!A1408:J3743,10,0)</f>
        <v>No</v>
      </c>
      <c r="J1409" s="47" t="str">
        <f>VLOOKUP(A1409,'Updated Medical examination'!A1408:J3743,3,0)</f>
        <v>Obesity</v>
      </c>
      <c r="K1409" s="47" t="str">
        <f>VLOOKUP(A1409,'Updated Medical examination'!A1408:J3743,5,0)</f>
        <v>Prediabetes</v>
      </c>
      <c r="L1409" s="54">
        <v>35703</v>
      </c>
      <c r="M1409" s="59">
        <v>7607.03</v>
      </c>
      <c r="N1409" s="55" t="s">
        <v>11</v>
      </c>
      <c r="O1409" s="55" t="s">
        <v>11</v>
      </c>
      <c r="P1409" s="55" t="s">
        <v>23</v>
      </c>
      <c r="Q1409" s="55">
        <v>25</v>
      </c>
    </row>
    <row r="1410" spans="1:17" ht="16.5" thickBot="1" x14ac:dyDescent="0.3">
      <c r="A1410" s="58" t="s">
        <v>962</v>
      </c>
      <c r="B1410" s="47" t="s">
        <v>2403</v>
      </c>
      <c r="C1410" s="47">
        <f>VLOOKUP(A1410,'Updated Medical examination'!A1409:J3744,2,FALSE)</f>
        <v>19.350000000000001</v>
      </c>
      <c r="D1410" s="47">
        <f>VLOOKUP(A1410,'Updated Medical examination'!A1409:J3744,4,0)</f>
        <v>8.2200000000000006</v>
      </c>
      <c r="E1410" s="47" t="str">
        <f>VLOOKUP(A1410,'Updated Medical examination'!A1409:J3744,6,0)</f>
        <v>Yes</v>
      </c>
      <c r="F1410" s="47" t="str">
        <f>VLOOKUP(A1410,'Updated Medical examination'!A1409:J3744,7,0)</f>
        <v>No</v>
      </c>
      <c r="G1410" s="47" t="str">
        <f>VLOOKUP(A1410,'Updated Medical examination'!A1409:J3744,8,0)</f>
        <v>No</v>
      </c>
      <c r="H1410" s="47">
        <f>VLOOKUP(A1410,'Updated Medical examination'!A1409:J3744,9,0)</f>
        <v>0</v>
      </c>
      <c r="I1410" s="47" t="str">
        <f>VLOOKUP(A1410,'Updated Medical examination'!A1409:J3744,10,0)</f>
        <v>No</v>
      </c>
      <c r="J1410" s="47" t="str">
        <f>VLOOKUP(A1410,'Updated Medical examination'!A1409:J3744,3,0)</f>
        <v>Healthy Weight</v>
      </c>
      <c r="K1410" s="47" t="str">
        <f>VLOOKUP(A1410,'Updated Medical examination'!A1409:J3744,5,0)</f>
        <v>Above Diabetes</v>
      </c>
      <c r="L1410" s="54">
        <v>24670</v>
      </c>
      <c r="M1410" s="59">
        <v>7585.62</v>
      </c>
      <c r="N1410" s="55" t="s">
        <v>12</v>
      </c>
      <c r="O1410" s="55" t="s">
        <v>11</v>
      </c>
      <c r="P1410" s="55" t="s">
        <v>13</v>
      </c>
      <c r="Q1410" s="55">
        <v>55</v>
      </c>
    </row>
    <row r="1411" spans="1:17" ht="16.5" thickBot="1" x14ac:dyDescent="0.3">
      <c r="A1411" s="58" t="s">
        <v>961</v>
      </c>
      <c r="B1411" s="47" t="s">
        <v>4728</v>
      </c>
      <c r="C1411" s="47">
        <f>VLOOKUP(A1411,'Updated Medical examination'!A1410:J3745,2,FALSE)</f>
        <v>36.69</v>
      </c>
      <c r="D1411" s="47">
        <f>VLOOKUP(A1411,'Updated Medical examination'!A1410:J3745,4,0)</f>
        <v>6.15</v>
      </c>
      <c r="E1411" s="47" t="str">
        <f>VLOOKUP(A1411,'Updated Medical examination'!A1410:J3745,6,0)</f>
        <v>No</v>
      </c>
      <c r="F1411" s="47" t="str">
        <f>VLOOKUP(A1411,'Updated Medical examination'!A1410:J3745,7,0)</f>
        <v>No</v>
      </c>
      <c r="G1411" s="47" t="str">
        <f>VLOOKUP(A1411,'Updated Medical examination'!A1410:J3745,8,0)</f>
        <v>No</v>
      </c>
      <c r="H1411" s="47">
        <f>VLOOKUP(A1411,'Updated Medical examination'!A1410:J3745,9,0)</f>
        <v>0</v>
      </c>
      <c r="I1411" s="47" t="str">
        <f>VLOOKUP(A1411,'Updated Medical examination'!A1410:J3745,10,0)</f>
        <v>No</v>
      </c>
      <c r="J1411" s="47" t="str">
        <f>VLOOKUP(A1411,'Updated Medical examination'!A1410:J3745,3,0)</f>
        <v>Obesity</v>
      </c>
      <c r="K1411" s="47" t="str">
        <f>VLOOKUP(A1411,'Updated Medical examination'!A1410:J3745,5,0)</f>
        <v>Prediabetes</v>
      </c>
      <c r="L1411" s="54">
        <v>34560</v>
      </c>
      <c r="M1411" s="59">
        <v>7567.13</v>
      </c>
      <c r="N1411" s="55" t="s">
        <v>11</v>
      </c>
      <c r="O1411" s="55" t="s">
        <v>11</v>
      </c>
      <c r="P1411" s="55" t="s">
        <v>300</v>
      </c>
      <c r="Q1411" s="55">
        <v>28</v>
      </c>
    </row>
    <row r="1412" spans="1:17" ht="16.5" thickBot="1" x14ac:dyDescent="0.3">
      <c r="A1412" s="58" t="s">
        <v>960</v>
      </c>
      <c r="B1412" s="47" t="s">
        <v>4729</v>
      </c>
      <c r="C1412" s="47">
        <f>VLOOKUP(A1412,'Updated Medical examination'!A1411:J3746,2,FALSE)</f>
        <v>28.51</v>
      </c>
      <c r="D1412" s="47">
        <f>VLOOKUP(A1412,'Updated Medical examination'!A1411:J3746,4,0)</f>
        <v>5.65</v>
      </c>
      <c r="E1412" s="47" t="str">
        <f>VLOOKUP(A1412,'Updated Medical examination'!A1411:J3746,6,0)</f>
        <v>Yes</v>
      </c>
      <c r="F1412" s="47" t="str">
        <f>VLOOKUP(A1412,'Updated Medical examination'!A1411:J3746,7,0)</f>
        <v>No</v>
      </c>
      <c r="G1412" s="47" t="str">
        <f>VLOOKUP(A1412,'Updated Medical examination'!A1411:J3746,8,0)</f>
        <v>No</v>
      </c>
      <c r="H1412" s="47">
        <f>VLOOKUP(A1412,'Updated Medical examination'!A1411:J3746,9,0)</f>
        <v>1</v>
      </c>
      <c r="I1412" s="47" t="str">
        <f>VLOOKUP(A1412,'Updated Medical examination'!A1411:J3746,10,0)</f>
        <v>No</v>
      </c>
      <c r="J1412" s="47" t="str">
        <f>VLOOKUP(A1412,'Updated Medical examination'!A1411:J3746,3,0)</f>
        <v>Over Weight</v>
      </c>
      <c r="K1412" s="47" t="str">
        <f>VLOOKUP(A1412,'Updated Medical examination'!A1411:J3746,5,0)</f>
        <v>Normal</v>
      </c>
      <c r="L1412" s="54">
        <v>32492</v>
      </c>
      <c r="M1412" s="59">
        <v>7538.52</v>
      </c>
      <c r="N1412" s="55" t="s">
        <v>11</v>
      </c>
      <c r="O1412" s="55" t="s">
        <v>11</v>
      </c>
      <c r="P1412" s="55" t="s">
        <v>23</v>
      </c>
      <c r="Q1412" s="55">
        <v>34</v>
      </c>
    </row>
    <row r="1413" spans="1:17" ht="16.5" thickBot="1" x14ac:dyDescent="0.3">
      <c r="A1413" s="58" t="s">
        <v>959</v>
      </c>
      <c r="B1413" s="47" t="s">
        <v>4675</v>
      </c>
      <c r="C1413" s="47">
        <f>VLOOKUP(A1413,'Updated Medical examination'!A1412:J3747,2,FALSE)</f>
        <v>30.21</v>
      </c>
      <c r="D1413" s="47">
        <f>VLOOKUP(A1413,'Updated Medical examination'!A1412:J3747,4,0)</f>
        <v>5.5</v>
      </c>
      <c r="E1413" s="47" t="str">
        <f>VLOOKUP(A1413,'Updated Medical examination'!A1412:J3747,6,0)</f>
        <v>No</v>
      </c>
      <c r="F1413" s="47" t="str">
        <f>VLOOKUP(A1413,'Updated Medical examination'!A1412:J3747,7,0)</f>
        <v>No</v>
      </c>
      <c r="G1413" s="47" t="str">
        <f>VLOOKUP(A1413,'Updated Medical examination'!A1412:J3747,8,0)</f>
        <v>No</v>
      </c>
      <c r="H1413" s="47">
        <f>VLOOKUP(A1413,'Updated Medical examination'!A1412:J3747,9,0)</f>
        <v>1</v>
      </c>
      <c r="I1413" s="47" t="str">
        <f>VLOOKUP(A1413,'Updated Medical examination'!A1412:J3747,10,0)</f>
        <v>No</v>
      </c>
      <c r="J1413" s="47" t="str">
        <f>VLOOKUP(A1413,'Updated Medical examination'!A1412:J3747,3,0)</f>
        <v>Obesity</v>
      </c>
      <c r="K1413" s="47" t="str">
        <f>VLOOKUP(A1413,'Updated Medical examination'!A1412:J3747,5,0)</f>
        <v>Normal</v>
      </c>
      <c r="L1413" s="54">
        <v>30916</v>
      </c>
      <c r="M1413" s="59">
        <v>7537.16</v>
      </c>
      <c r="N1413" s="55" t="s">
        <v>11</v>
      </c>
      <c r="O1413" s="55" t="s">
        <v>11</v>
      </c>
      <c r="P1413" s="55" t="s">
        <v>23</v>
      </c>
      <c r="Q1413" s="55">
        <v>38</v>
      </c>
    </row>
    <row r="1414" spans="1:17" ht="16.5" thickBot="1" x14ac:dyDescent="0.3">
      <c r="A1414" s="58" t="s">
        <v>958</v>
      </c>
      <c r="B1414" s="47" t="s">
        <v>4731</v>
      </c>
      <c r="C1414" s="47">
        <f>VLOOKUP(A1414,'Updated Medical examination'!A1413:J3748,2,FALSE)</f>
        <v>24.33</v>
      </c>
      <c r="D1414" s="47">
        <f>VLOOKUP(A1414,'Updated Medical examination'!A1413:J3748,4,0)</f>
        <v>8</v>
      </c>
      <c r="E1414" s="47" t="str">
        <f>VLOOKUP(A1414,'Updated Medical examination'!A1413:J3748,6,0)</f>
        <v>No</v>
      </c>
      <c r="F1414" s="47" t="str">
        <f>VLOOKUP(A1414,'Updated Medical examination'!A1413:J3748,7,0)</f>
        <v>No</v>
      </c>
      <c r="G1414" s="47" t="str">
        <f>VLOOKUP(A1414,'Updated Medical examination'!A1413:J3748,8,0)</f>
        <v>No</v>
      </c>
      <c r="H1414" s="47">
        <f>VLOOKUP(A1414,'Updated Medical examination'!A1413:J3748,9,0)</f>
        <v>0</v>
      </c>
      <c r="I1414" s="47" t="str">
        <f>VLOOKUP(A1414,'Updated Medical examination'!A1413:J3748,10,0)</f>
        <v>No</v>
      </c>
      <c r="J1414" s="47" t="str">
        <f>VLOOKUP(A1414,'Updated Medical examination'!A1413:J3748,3,0)</f>
        <v>Healthy Weight</v>
      </c>
      <c r="K1414" s="47" t="str">
        <f>VLOOKUP(A1414,'Updated Medical examination'!A1413:J3748,5,0)</f>
        <v>Above Diabetes</v>
      </c>
      <c r="L1414" s="54">
        <v>28838</v>
      </c>
      <c r="M1414" s="59">
        <v>7531.7</v>
      </c>
      <c r="N1414" s="55" t="s">
        <v>11</v>
      </c>
      <c r="O1414" s="55" t="s">
        <v>16</v>
      </c>
      <c r="P1414" s="55" t="s">
        <v>13</v>
      </c>
      <c r="Q1414" s="55">
        <v>44</v>
      </c>
    </row>
    <row r="1415" spans="1:17" ht="16.5" thickBot="1" x14ac:dyDescent="0.3">
      <c r="A1415" s="58" t="s">
        <v>957</v>
      </c>
      <c r="B1415" s="47" t="s">
        <v>2700</v>
      </c>
      <c r="C1415" s="47">
        <f>VLOOKUP(A1415,'Updated Medical examination'!A1414:J3749,2,FALSE)</f>
        <v>19.855</v>
      </c>
      <c r="D1415" s="47">
        <f>VLOOKUP(A1415,'Updated Medical examination'!A1414:J3749,4,0)</f>
        <v>5.71</v>
      </c>
      <c r="E1415" s="47" t="str">
        <f>VLOOKUP(A1415,'Updated Medical examination'!A1414:J3749,6,0)</f>
        <v>Yes</v>
      </c>
      <c r="F1415" s="47" t="str">
        <f>VLOOKUP(A1415,'Updated Medical examination'!A1414:J3749,7,0)</f>
        <v>No</v>
      </c>
      <c r="G1415" s="47" t="str">
        <f>VLOOKUP(A1415,'Updated Medical examination'!A1414:J3749,8,0)</f>
        <v>No</v>
      </c>
      <c r="H1415" s="47">
        <f>VLOOKUP(A1415,'Updated Medical examination'!A1414:J3749,9,0)</f>
        <v>0</v>
      </c>
      <c r="I1415" s="47" t="str">
        <f>VLOOKUP(A1415,'Updated Medical examination'!A1414:J3749,10,0)</f>
        <v>No</v>
      </c>
      <c r="J1415" s="47" t="str">
        <f>VLOOKUP(A1415,'Updated Medical examination'!A1414:J3749,3,0)</f>
        <v>Healthy Weight</v>
      </c>
      <c r="K1415" s="47" t="str">
        <f>VLOOKUP(A1415,'Updated Medical examination'!A1414:J3749,5,0)</f>
        <v>Prediabetes</v>
      </c>
      <c r="L1415" s="54">
        <v>28043</v>
      </c>
      <c r="M1415" s="59">
        <v>7526.71</v>
      </c>
      <c r="N1415" s="55" t="s">
        <v>12</v>
      </c>
      <c r="O1415" s="55" t="s">
        <v>16</v>
      </c>
      <c r="P1415" s="55" t="s">
        <v>23</v>
      </c>
      <c r="Q1415" s="55">
        <v>46</v>
      </c>
    </row>
    <row r="1416" spans="1:17" ht="16.5" thickBot="1" x14ac:dyDescent="0.3">
      <c r="A1416" s="58" t="s">
        <v>956</v>
      </c>
      <c r="B1416" s="47" t="s">
        <v>4734</v>
      </c>
      <c r="C1416" s="47">
        <f>VLOOKUP(A1416,'Updated Medical examination'!A1415:J3750,2,FALSE)</f>
        <v>25.364999999999998</v>
      </c>
      <c r="D1416" s="47">
        <f>VLOOKUP(A1416,'Updated Medical examination'!A1415:J3750,4,0)</f>
        <v>11.71</v>
      </c>
      <c r="E1416" s="47" t="str">
        <f>VLOOKUP(A1416,'Updated Medical examination'!A1415:J3750,6,0)</f>
        <v>No</v>
      </c>
      <c r="F1416" s="47" t="str">
        <f>VLOOKUP(A1416,'Updated Medical examination'!A1415:J3750,7,0)</f>
        <v>No</v>
      </c>
      <c r="G1416" s="47" t="str">
        <f>VLOOKUP(A1416,'Updated Medical examination'!A1415:J3750,8,0)</f>
        <v>No</v>
      </c>
      <c r="H1416" s="47">
        <f>VLOOKUP(A1416,'Updated Medical examination'!A1415:J3750,9,0)</f>
        <v>0</v>
      </c>
      <c r="I1416" s="47" t="str">
        <f>VLOOKUP(A1416,'Updated Medical examination'!A1415:J3750,10,0)</f>
        <v>No</v>
      </c>
      <c r="J1416" s="47" t="str">
        <f>VLOOKUP(A1416,'Updated Medical examination'!A1415:J3750,3,0)</f>
        <v>Over Weight</v>
      </c>
      <c r="K1416" s="47" t="str">
        <f>VLOOKUP(A1416,'Updated Medical examination'!A1415:J3750,5,0)</f>
        <v>Above Diabetes</v>
      </c>
      <c r="L1416" s="54">
        <v>28781</v>
      </c>
      <c r="M1416" s="59">
        <v>7518.03</v>
      </c>
      <c r="N1416" s="55" t="s">
        <v>11</v>
      </c>
      <c r="O1416" s="55" t="s">
        <v>12</v>
      </c>
      <c r="P1416" s="55" t="s">
        <v>23</v>
      </c>
      <c r="Q1416" s="55">
        <v>44</v>
      </c>
    </row>
    <row r="1417" spans="1:17" ht="16.5" thickBot="1" x14ac:dyDescent="0.3">
      <c r="A1417" s="58" t="s">
        <v>955</v>
      </c>
      <c r="B1417" s="47" t="s">
        <v>2563</v>
      </c>
      <c r="C1417" s="47">
        <f>VLOOKUP(A1417,'Updated Medical examination'!A1416:J3751,2,FALSE)</f>
        <v>29.6</v>
      </c>
      <c r="D1417" s="47">
        <f>VLOOKUP(A1417,'Updated Medical examination'!A1416:J3751,4,0)</f>
        <v>6.17</v>
      </c>
      <c r="E1417" s="47" t="str">
        <f>VLOOKUP(A1417,'Updated Medical examination'!A1416:J3751,6,0)</f>
        <v>Yes</v>
      </c>
      <c r="F1417" s="47" t="str">
        <f>VLOOKUP(A1417,'Updated Medical examination'!A1416:J3751,7,0)</f>
        <v>No</v>
      </c>
      <c r="G1417" s="47" t="str">
        <f>VLOOKUP(A1417,'Updated Medical examination'!A1416:J3751,8,0)</f>
        <v>Yes</v>
      </c>
      <c r="H1417" s="47">
        <f>VLOOKUP(A1417,'Updated Medical examination'!A1416:J3751,9,0)</f>
        <v>1</v>
      </c>
      <c r="I1417" s="47" t="str">
        <f>VLOOKUP(A1417,'Updated Medical examination'!A1416:J3751,10,0)</f>
        <v>No</v>
      </c>
      <c r="J1417" s="47" t="str">
        <f>VLOOKUP(A1417,'Updated Medical examination'!A1416:J3751,3,0)</f>
        <v>Over Weight</v>
      </c>
      <c r="K1417" s="47" t="str">
        <f>VLOOKUP(A1417,'Updated Medical examination'!A1416:J3751,5,0)</f>
        <v>Prediabetes</v>
      </c>
      <c r="L1417" s="54">
        <v>30507</v>
      </c>
      <c r="M1417" s="59">
        <v>7512.27</v>
      </c>
      <c r="N1417" s="55" t="s">
        <v>12</v>
      </c>
      <c r="O1417" s="55" t="s">
        <v>11</v>
      </c>
      <c r="P1417" s="55" t="s">
        <v>42</v>
      </c>
      <c r="Q1417" s="55">
        <v>39</v>
      </c>
    </row>
    <row r="1418" spans="1:17" ht="16.5" thickBot="1" x14ac:dyDescent="0.3">
      <c r="A1418" s="58" t="s">
        <v>954</v>
      </c>
      <c r="B1418" s="47" t="s">
        <v>4737</v>
      </c>
      <c r="C1418" s="47">
        <f>VLOOKUP(A1418,'Updated Medical examination'!A1417:J3752,2,FALSE)</f>
        <v>39.43</v>
      </c>
      <c r="D1418" s="47">
        <f>VLOOKUP(A1418,'Updated Medical examination'!A1417:J3752,4,0)</f>
        <v>6.1</v>
      </c>
      <c r="E1418" s="47" t="str">
        <f>VLOOKUP(A1418,'Updated Medical examination'!A1417:J3752,6,0)</f>
        <v>Yes</v>
      </c>
      <c r="F1418" s="47" t="str">
        <f>VLOOKUP(A1418,'Updated Medical examination'!A1417:J3752,7,0)</f>
        <v>No</v>
      </c>
      <c r="G1418" s="47" t="str">
        <f>VLOOKUP(A1418,'Updated Medical examination'!A1417:J3752,8,0)</f>
        <v>Yes</v>
      </c>
      <c r="H1418" s="47">
        <f>VLOOKUP(A1418,'Updated Medical examination'!A1417:J3752,9,0)</f>
        <v>1</v>
      </c>
      <c r="I1418" s="47" t="str">
        <f>VLOOKUP(A1418,'Updated Medical examination'!A1417:J3752,10,0)</f>
        <v>No</v>
      </c>
      <c r="J1418" s="47" t="str">
        <f>VLOOKUP(A1418,'Updated Medical examination'!A1417:J3752,3,0)</f>
        <v>Obesity</v>
      </c>
      <c r="K1418" s="47" t="str">
        <f>VLOOKUP(A1418,'Updated Medical examination'!A1417:J3752,5,0)</f>
        <v>Prediabetes</v>
      </c>
      <c r="L1418" s="54">
        <v>35731</v>
      </c>
      <c r="M1418" s="59">
        <v>7504.3</v>
      </c>
      <c r="N1418" s="55" t="s">
        <v>11</v>
      </c>
      <c r="O1418" s="55" t="s">
        <v>16</v>
      </c>
      <c r="P1418" s="55" t="s">
        <v>23</v>
      </c>
      <c r="Q1418" s="55">
        <v>25</v>
      </c>
    </row>
    <row r="1419" spans="1:17" ht="16.5" thickBot="1" x14ac:dyDescent="0.3">
      <c r="A1419" s="58" t="s">
        <v>953</v>
      </c>
      <c r="B1419" s="47" t="s">
        <v>2610</v>
      </c>
      <c r="C1419" s="47">
        <f>VLOOKUP(A1419,'Updated Medical examination'!A1418:J3753,2,FALSE)</f>
        <v>27.34</v>
      </c>
      <c r="D1419" s="47">
        <f>VLOOKUP(A1419,'Updated Medical examination'!A1418:J3753,4,0)</f>
        <v>5.19</v>
      </c>
      <c r="E1419" s="47" t="str">
        <f>VLOOKUP(A1419,'Updated Medical examination'!A1418:J3753,6,0)</f>
        <v>Yes</v>
      </c>
      <c r="F1419" s="47" t="str">
        <f>VLOOKUP(A1419,'Updated Medical examination'!A1418:J3753,7,0)</f>
        <v>No</v>
      </c>
      <c r="G1419" s="47" t="str">
        <f>VLOOKUP(A1419,'Updated Medical examination'!A1418:J3753,8,0)</f>
        <v>No</v>
      </c>
      <c r="H1419" s="47">
        <f>VLOOKUP(A1419,'Updated Medical examination'!A1418:J3753,9,0)</f>
        <v>1</v>
      </c>
      <c r="I1419" s="47" t="str">
        <f>VLOOKUP(A1419,'Updated Medical examination'!A1418:J3753,10,0)</f>
        <v>No</v>
      </c>
      <c r="J1419" s="47" t="str">
        <f>VLOOKUP(A1419,'Updated Medical examination'!A1418:J3753,3,0)</f>
        <v>Over Weight</v>
      </c>
      <c r="K1419" s="47" t="str">
        <f>VLOOKUP(A1419,'Updated Medical examination'!A1418:J3753,5,0)</f>
        <v>Normal</v>
      </c>
      <c r="L1419" s="54">
        <v>32492</v>
      </c>
      <c r="M1419" s="59">
        <v>7494.63</v>
      </c>
      <c r="N1419" s="55" t="s">
        <v>11</v>
      </c>
      <c r="O1419" s="55" t="s">
        <v>12</v>
      </c>
      <c r="P1419" s="55" t="s">
        <v>200</v>
      </c>
      <c r="Q1419" s="55">
        <v>34</v>
      </c>
    </row>
    <row r="1420" spans="1:17" ht="16.5" thickBot="1" x14ac:dyDescent="0.3">
      <c r="A1420" s="58" t="s">
        <v>952</v>
      </c>
      <c r="B1420" s="47" t="s">
        <v>2914</v>
      </c>
      <c r="C1420" s="47">
        <f>VLOOKUP(A1420,'Updated Medical examination'!A1419:J3754,2,FALSE)</f>
        <v>39.01</v>
      </c>
      <c r="D1420" s="47">
        <f>VLOOKUP(A1420,'Updated Medical examination'!A1419:J3754,4,0)</f>
        <v>5.37</v>
      </c>
      <c r="E1420" s="47" t="str">
        <f>VLOOKUP(A1420,'Updated Medical examination'!A1419:J3754,6,0)</f>
        <v>Yes</v>
      </c>
      <c r="F1420" s="47" t="str">
        <f>VLOOKUP(A1420,'Updated Medical examination'!A1419:J3754,7,0)</f>
        <v>No</v>
      </c>
      <c r="G1420" s="47" t="str">
        <f>VLOOKUP(A1420,'Updated Medical examination'!A1419:J3754,8,0)</f>
        <v>No</v>
      </c>
      <c r="H1420" s="47">
        <f>VLOOKUP(A1420,'Updated Medical examination'!A1419:J3754,9,0)</f>
        <v>0</v>
      </c>
      <c r="I1420" s="47" t="str">
        <f>VLOOKUP(A1420,'Updated Medical examination'!A1419:J3754,10,0)</f>
        <v>No</v>
      </c>
      <c r="J1420" s="47" t="str">
        <f>VLOOKUP(A1420,'Updated Medical examination'!A1419:J3754,3,0)</f>
        <v>Obesity</v>
      </c>
      <c r="K1420" s="47" t="str">
        <f>VLOOKUP(A1420,'Updated Medical examination'!A1419:J3754,5,0)</f>
        <v>Normal</v>
      </c>
      <c r="L1420" s="54">
        <v>35230</v>
      </c>
      <c r="M1420" s="59">
        <v>7487.38</v>
      </c>
      <c r="N1420" s="55" t="s">
        <v>11</v>
      </c>
      <c r="O1420" s="55" t="s">
        <v>12</v>
      </c>
      <c r="P1420" s="55" t="s">
        <v>23</v>
      </c>
      <c r="Q1420" s="55">
        <v>26</v>
      </c>
    </row>
    <row r="1421" spans="1:17" ht="16.5" thickBot="1" x14ac:dyDescent="0.3">
      <c r="A1421" s="58" t="s">
        <v>951</v>
      </c>
      <c r="B1421" s="47" t="s">
        <v>4741</v>
      </c>
      <c r="C1421" s="47">
        <f>VLOOKUP(A1421,'Updated Medical examination'!A1420:J3755,2,FALSE)</f>
        <v>18.989999999999998</v>
      </c>
      <c r="D1421" s="47">
        <f>VLOOKUP(A1421,'Updated Medical examination'!A1420:J3755,4,0)</f>
        <v>10.82</v>
      </c>
      <c r="E1421" s="47" t="str">
        <f>VLOOKUP(A1421,'Updated Medical examination'!A1420:J3755,6,0)</f>
        <v>Yes</v>
      </c>
      <c r="F1421" s="47" t="str">
        <f>VLOOKUP(A1421,'Updated Medical examination'!A1420:J3755,7,0)</f>
        <v>No</v>
      </c>
      <c r="G1421" s="47" t="str">
        <f>VLOOKUP(A1421,'Updated Medical examination'!A1420:J3755,8,0)</f>
        <v>No</v>
      </c>
      <c r="H1421" s="47">
        <f>VLOOKUP(A1421,'Updated Medical examination'!A1420:J3755,9,0)</f>
        <v>0</v>
      </c>
      <c r="I1421" s="47" t="str">
        <f>VLOOKUP(A1421,'Updated Medical examination'!A1420:J3755,10,0)</f>
        <v>No</v>
      </c>
      <c r="J1421" s="47" t="str">
        <f>VLOOKUP(A1421,'Updated Medical examination'!A1420:J3755,3,0)</f>
        <v>Healthy Weight</v>
      </c>
      <c r="K1421" s="47" t="str">
        <f>VLOOKUP(A1421,'Updated Medical examination'!A1420:J3755,5,0)</f>
        <v>Above Diabetes</v>
      </c>
      <c r="L1421" s="54">
        <v>24688</v>
      </c>
      <c r="M1421" s="59">
        <v>7463.51</v>
      </c>
      <c r="N1421" s="55" t="s">
        <v>12</v>
      </c>
      <c r="O1421" s="55" t="s">
        <v>12</v>
      </c>
      <c r="P1421" s="55" t="s">
        <v>13</v>
      </c>
      <c r="Q1421" s="55">
        <v>55</v>
      </c>
    </row>
    <row r="1422" spans="1:17" ht="16.5" thickBot="1" x14ac:dyDescent="0.3">
      <c r="A1422" s="58" t="s">
        <v>950</v>
      </c>
      <c r="B1422" s="47" t="s">
        <v>4743</v>
      </c>
      <c r="C1422" s="47">
        <f>VLOOKUP(A1422,'Updated Medical examination'!A1421:J3756,2,FALSE)</f>
        <v>42.3</v>
      </c>
      <c r="D1422" s="47">
        <f>VLOOKUP(A1422,'Updated Medical examination'!A1421:J3756,4,0)</f>
        <v>6.06</v>
      </c>
      <c r="E1422" s="47" t="str">
        <f>VLOOKUP(A1422,'Updated Medical examination'!A1421:J3756,6,0)</f>
        <v>Yes</v>
      </c>
      <c r="F1422" s="47" t="str">
        <f>VLOOKUP(A1422,'Updated Medical examination'!A1421:J3756,7,0)</f>
        <v>No</v>
      </c>
      <c r="G1422" s="47" t="str">
        <f>VLOOKUP(A1422,'Updated Medical examination'!A1421:J3756,8,0)</f>
        <v>No</v>
      </c>
      <c r="H1422" s="47">
        <f>VLOOKUP(A1422,'Updated Medical examination'!A1421:J3756,9,0)</f>
        <v>0</v>
      </c>
      <c r="I1422" s="47" t="str">
        <f>VLOOKUP(A1422,'Updated Medical examination'!A1421:J3756,10,0)</f>
        <v>No</v>
      </c>
      <c r="J1422" s="47" t="str">
        <f>VLOOKUP(A1422,'Updated Medical examination'!A1421:J3756,3,0)</f>
        <v>Obesity</v>
      </c>
      <c r="K1422" s="47" t="str">
        <f>VLOOKUP(A1422,'Updated Medical examination'!A1421:J3756,5,0)</f>
        <v>Prediabetes</v>
      </c>
      <c r="L1422" s="54">
        <v>37043</v>
      </c>
      <c r="M1422" s="59">
        <v>7450.36</v>
      </c>
      <c r="N1422" s="55" t="s">
        <v>11</v>
      </c>
      <c r="O1422" s="55" t="s">
        <v>11</v>
      </c>
      <c r="P1422" s="55" t="s">
        <v>23</v>
      </c>
      <c r="Q1422" s="55">
        <v>22</v>
      </c>
    </row>
    <row r="1423" spans="1:17" ht="16.5" thickBot="1" x14ac:dyDescent="0.3">
      <c r="A1423" s="58" t="s">
        <v>949</v>
      </c>
      <c r="B1423" s="47" t="s">
        <v>4745</v>
      </c>
      <c r="C1423" s="47">
        <f>VLOOKUP(A1423,'Updated Medical examination'!A1422:J3757,2,FALSE)</f>
        <v>39.805</v>
      </c>
      <c r="D1423" s="47">
        <f>VLOOKUP(A1423,'Updated Medical examination'!A1422:J3757,4,0)</f>
        <v>5.91</v>
      </c>
      <c r="E1423" s="47" t="str">
        <f>VLOOKUP(A1423,'Updated Medical examination'!A1422:J3757,6,0)</f>
        <v>No</v>
      </c>
      <c r="F1423" s="47" t="str">
        <f>VLOOKUP(A1423,'Updated Medical examination'!A1422:J3757,7,0)</f>
        <v>No</v>
      </c>
      <c r="G1423" s="47" t="str">
        <f>VLOOKUP(A1423,'Updated Medical examination'!A1422:J3757,8,0)</f>
        <v>No</v>
      </c>
      <c r="H1423" s="47">
        <f>VLOOKUP(A1423,'Updated Medical examination'!A1422:J3757,9,0)</f>
        <v>0</v>
      </c>
      <c r="I1423" s="47" t="str">
        <f>VLOOKUP(A1423,'Updated Medical examination'!A1422:J3757,10,0)</f>
        <v>No</v>
      </c>
      <c r="J1423" s="47" t="str">
        <f>VLOOKUP(A1423,'Updated Medical examination'!A1422:J3757,3,0)</f>
        <v>Obesity</v>
      </c>
      <c r="K1423" s="47" t="str">
        <f>VLOOKUP(A1423,'Updated Medical examination'!A1422:J3757,5,0)</f>
        <v>Prediabetes</v>
      </c>
      <c r="L1423" s="54">
        <v>28398</v>
      </c>
      <c r="M1423" s="59">
        <v>7448.4</v>
      </c>
      <c r="N1423" s="55" t="s">
        <v>12</v>
      </c>
      <c r="O1423" s="55" t="s">
        <v>12</v>
      </c>
      <c r="P1423" s="55" t="s">
        <v>356</v>
      </c>
      <c r="Q1423" s="55">
        <v>45</v>
      </c>
    </row>
    <row r="1424" spans="1:17" ht="16.5" thickBot="1" x14ac:dyDescent="0.3">
      <c r="A1424" s="58" t="s">
        <v>948</v>
      </c>
      <c r="B1424" s="47" t="s">
        <v>4747</v>
      </c>
      <c r="C1424" s="47">
        <f>VLOOKUP(A1424,'Updated Medical examination'!A1423:J3758,2,FALSE)</f>
        <v>33.700000000000003</v>
      </c>
      <c r="D1424" s="47">
        <f>VLOOKUP(A1424,'Updated Medical examination'!A1423:J3758,4,0)</f>
        <v>5.87</v>
      </c>
      <c r="E1424" s="47" t="str">
        <f>VLOOKUP(A1424,'Updated Medical examination'!A1423:J3758,6,0)</f>
        <v>No</v>
      </c>
      <c r="F1424" s="47" t="str">
        <f>VLOOKUP(A1424,'Updated Medical examination'!A1423:J3758,7,0)</f>
        <v>No</v>
      </c>
      <c r="G1424" s="47" t="str">
        <f>VLOOKUP(A1424,'Updated Medical examination'!A1423:J3758,8,0)</f>
        <v>No</v>
      </c>
      <c r="H1424" s="47">
        <f>VLOOKUP(A1424,'Updated Medical examination'!A1423:J3758,9,0)</f>
        <v>0</v>
      </c>
      <c r="I1424" s="47" t="str">
        <f>VLOOKUP(A1424,'Updated Medical examination'!A1423:J3758,10,0)</f>
        <v>No</v>
      </c>
      <c r="J1424" s="47" t="str">
        <f>VLOOKUP(A1424,'Updated Medical examination'!A1423:J3758,3,0)</f>
        <v>Obesity</v>
      </c>
      <c r="K1424" s="47" t="str">
        <f>VLOOKUP(A1424,'Updated Medical examination'!A1423:J3758,5,0)</f>
        <v>Prediabetes</v>
      </c>
      <c r="L1424" s="54">
        <v>28393</v>
      </c>
      <c r="M1424" s="59">
        <v>7445.92</v>
      </c>
      <c r="N1424" s="55" t="s">
        <v>12</v>
      </c>
      <c r="O1424" s="55" t="s">
        <v>16</v>
      </c>
      <c r="P1424" s="55" t="s">
        <v>42</v>
      </c>
      <c r="Q1424" s="55">
        <v>45</v>
      </c>
    </row>
    <row r="1425" spans="1:17" ht="16.5" thickBot="1" x14ac:dyDescent="0.3">
      <c r="A1425" s="58" t="s">
        <v>947</v>
      </c>
      <c r="B1425" s="47" t="s">
        <v>4749</v>
      </c>
      <c r="C1425" s="47">
        <f>VLOOKUP(A1425,'Updated Medical examination'!A1424:J3759,2,FALSE)</f>
        <v>36.195</v>
      </c>
      <c r="D1425" s="47">
        <f>VLOOKUP(A1425,'Updated Medical examination'!A1424:J3759,4,0)</f>
        <v>6.22</v>
      </c>
      <c r="E1425" s="47" t="str">
        <f>VLOOKUP(A1425,'Updated Medical examination'!A1424:J3759,6,0)</f>
        <v>No</v>
      </c>
      <c r="F1425" s="47" t="str">
        <f>VLOOKUP(A1425,'Updated Medical examination'!A1424:J3759,7,0)</f>
        <v>No</v>
      </c>
      <c r="G1425" s="47" t="str">
        <f>VLOOKUP(A1425,'Updated Medical examination'!A1424:J3759,8,0)</f>
        <v>No</v>
      </c>
      <c r="H1425" s="47">
        <f>VLOOKUP(A1425,'Updated Medical examination'!A1424:J3759,9,0)</f>
        <v>0</v>
      </c>
      <c r="I1425" s="47" t="str">
        <f>VLOOKUP(A1425,'Updated Medical examination'!A1424:J3759,10,0)</f>
        <v>No</v>
      </c>
      <c r="J1425" s="47" t="str">
        <f>VLOOKUP(A1425,'Updated Medical examination'!A1424:J3759,3,0)</f>
        <v>Obesity</v>
      </c>
      <c r="K1425" s="47" t="str">
        <f>VLOOKUP(A1425,'Updated Medical examination'!A1424:J3759,5,0)</f>
        <v>Prediabetes</v>
      </c>
      <c r="L1425" s="54">
        <v>29409</v>
      </c>
      <c r="M1425" s="59">
        <v>7443.64</v>
      </c>
      <c r="N1425" s="55" t="s">
        <v>11</v>
      </c>
      <c r="O1425" s="55" t="s">
        <v>12</v>
      </c>
      <c r="P1425" s="55" t="s">
        <v>23</v>
      </c>
      <c r="Q1425" s="55">
        <v>42</v>
      </c>
    </row>
    <row r="1426" spans="1:17" ht="16.5" thickBot="1" x14ac:dyDescent="0.3">
      <c r="A1426" s="58" t="s">
        <v>946</v>
      </c>
      <c r="B1426" s="47" t="s">
        <v>4751</v>
      </c>
      <c r="C1426" s="47">
        <f>VLOOKUP(A1426,'Updated Medical examination'!A1425:J3760,2,FALSE)</f>
        <v>32.6</v>
      </c>
      <c r="D1426" s="47">
        <f>VLOOKUP(A1426,'Updated Medical examination'!A1425:J3760,4,0)</f>
        <v>5.73</v>
      </c>
      <c r="E1426" s="47" t="str">
        <f>VLOOKUP(A1426,'Updated Medical examination'!A1425:J3760,6,0)</f>
        <v>No</v>
      </c>
      <c r="F1426" s="47" t="str">
        <f>VLOOKUP(A1426,'Updated Medical examination'!A1425:J3760,7,0)</f>
        <v>No</v>
      </c>
      <c r="G1426" s="47" t="str">
        <f>VLOOKUP(A1426,'Updated Medical examination'!A1425:J3760,8,0)</f>
        <v>Yes</v>
      </c>
      <c r="H1426" s="47">
        <f>VLOOKUP(A1426,'Updated Medical examination'!A1425:J3760,9,0)</f>
        <v>1</v>
      </c>
      <c r="I1426" s="47" t="str">
        <f>VLOOKUP(A1426,'Updated Medical examination'!A1425:J3760,10,0)</f>
        <v>No</v>
      </c>
      <c r="J1426" s="47" t="str">
        <f>VLOOKUP(A1426,'Updated Medical examination'!A1425:J3760,3,0)</f>
        <v>Obesity</v>
      </c>
      <c r="K1426" s="47" t="str">
        <f>VLOOKUP(A1426,'Updated Medical examination'!A1425:J3760,5,0)</f>
        <v>Prediabetes</v>
      </c>
      <c r="L1426" s="54">
        <v>29099</v>
      </c>
      <c r="M1426" s="59">
        <v>7441.5</v>
      </c>
      <c r="N1426" s="55" t="s">
        <v>12</v>
      </c>
      <c r="O1426" s="55" t="s">
        <v>11</v>
      </c>
      <c r="P1426" s="55" t="s">
        <v>42</v>
      </c>
      <c r="Q1426" s="55">
        <v>43</v>
      </c>
    </row>
    <row r="1427" spans="1:17" ht="16.5" thickBot="1" x14ac:dyDescent="0.3">
      <c r="A1427" s="58" t="s">
        <v>945</v>
      </c>
      <c r="B1427" s="47" t="s">
        <v>2413</v>
      </c>
      <c r="C1427" s="47">
        <f>VLOOKUP(A1427,'Updated Medical examination'!A1426:J3761,2,FALSE)</f>
        <v>30.2</v>
      </c>
      <c r="D1427" s="47">
        <f>VLOOKUP(A1427,'Updated Medical examination'!A1426:J3761,4,0)</f>
        <v>5.7</v>
      </c>
      <c r="E1427" s="47" t="str">
        <f>VLOOKUP(A1427,'Updated Medical examination'!A1426:J3761,6,0)</f>
        <v>No</v>
      </c>
      <c r="F1427" s="47" t="str">
        <f>VLOOKUP(A1427,'Updated Medical examination'!A1426:J3761,7,0)</f>
        <v>No</v>
      </c>
      <c r="G1427" s="47" t="str">
        <f>VLOOKUP(A1427,'Updated Medical examination'!A1426:J3761,8,0)</f>
        <v>No</v>
      </c>
      <c r="H1427" s="47">
        <f>VLOOKUP(A1427,'Updated Medical examination'!A1426:J3761,9,0)</f>
        <v>0</v>
      </c>
      <c r="I1427" s="47" t="str">
        <f>VLOOKUP(A1427,'Updated Medical examination'!A1426:J3761,10,0)</f>
        <v>No</v>
      </c>
      <c r="J1427" s="47" t="str">
        <f>VLOOKUP(A1427,'Updated Medical examination'!A1426:J3761,3,0)</f>
        <v>Obesity</v>
      </c>
      <c r="K1427" s="47" t="str">
        <f>VLOOKUP(A1427,'Updated Medical examination'!A1426:J3761,5,0)</f>
        <v>Prediabetes</v>
      </c>
      <c r="L1427" s="54">
        <v>28362</v>
      </c>
      <c r="M1427" s="59">
        <v>7441.05</v>
      </c>
      <c r="N1427" s="55" t="s">
        <v>12</v>
      </c>
      <c r="O1427" s="55" t="s">
        <v>11</v>
      </c>
      <c r="P1427" s="55" t="s">
        <v>42</v>
      </c>
      <c r="Q1427" s="55">
        <v>45</v>
      </c>
    </row>
    <row r="1428" spans="1:17" ht="16.5" thickBot="1" x14ac:dyDescent="0.3">
      <c r="A1428" s="58" t="s">
        <v>944</v>
      </c>
      <c r="B1428" s="47" t="s">
        <v>4753</v>
      </c>
      <c r="C1428" s="47">
        <f>VLOOKUP(A1428,'Updated Medical examination'!A1427:J3762,2,FALSE)</f>
        <v>27.645</v>
      </c>
      <c r="D1428" s="47">
        <f>VLOOKUP(A1428,'Updated Medical examination'!A1427:J3762,4,0)</f>
        <v>9.91</v>
      </c>
      <c r="E1428" s="47" t="str">
        <f>VLOOKUP(A1428,'Updated Medical examination'!A1427:J3762,6,0)</f>
        <v>No</v>
      </c>
      <c r="F1428" s="47" t="str">
        <f>VLOOKUP(A1428,'Updated Medical examination'!A1427:J3762,7,0)</f>
        <v>No</v>
      </c>
      <c r="G1428" s="47" t="str">
        <f>VLOOKUP(A1428,'Updated Medical examination'!A1427:J3762,8,0)</f>
        <v>No</v>
      </c>
      <c r="H1428" s="47">
        <f>VLOOKUP(A1428,'Updated Medical examination'!A1427:J3762,9,0)</f>
        <v>0</v>
      </c>
      <c r="I1428" s="47" t="str">
        <f>VLOOKUP(A1428,'Updated Medical examination'!A1427:J3762,10,0)</f>
        <v>No</v>
      </c>
      <c r="J1428" s="47" t="str">
        <f>VLOOKUP(A1428,'Updated Medical examination'!A1427:J3762,3,0)</f>
        <v>Over Weight</v>
      </c>
      <c r="K1428" s="47" t="str">
        <f>VLOOKUP(A1428,'Updated Medical examination'!A1427:J3762,5,0)</f>
        <v>Above Diabetes</v>
      </c>
      <c r="L1428" s="54">
        <v>28826</v>
      </c>
      <c r="M1428" s="59">
        <v>7421.19</v>
      </c>
      <c r="N1428" s="55" t="s">
        <v>11</v>
      </c>
      <c r="O1428" s="55" t="s">
        <v>12</v>
      </c>
      <c r="P1428" s="55" t="s">
        <v>23</v>
      </c>
      <c r="Q1428" s="55">
        <v>44</v>
      </c>
    </row>
    <row r="1429" spans="1:17" ht="16.5" thickBot="1" x14ac:dyDescent="0.3">
      <c r="A1429" s="58" t="s">
        <v>943</v>
      </c>
      <c r="B1429" s="47" t="s">
        <v>4755</v>
      </c>
      <c r="C1429" s="47">
        <f>VLOOKUP(A1429,'Updated Medical examination'!A1428:J3763,2,FALSE)</f>
        <v>26.41</v>
      </c>
      <c r="D1429" s="47">
        <f>VLOOKUP(A1429,'Updated Medical examination'!A1428:J3763,4,0)</f>
        <v>11.4</v>
      </c>
      <c r="E1429" s="47" t="str">
        <f>VLOOKUP(A1429,'Updated Medical examination'!A1428:J3763,6,0)</f>
        <v>No</v>
      </c>
      <c r="F1429" s="47" t="str">
        <f>VLOOKUP(A1429,'Updated Medical examination'!A1428:J3763,7,0)</f>
        <v>No</v>
      </c>
      <c r="G1429" s="47" t="str">
        <f>VLOOKUP(A1429,'Updated Medical examination'!A1428:J3763,8,0)</f>
        <v>No</v>
      </c>
      <c r="H1429" s="47">
        <f>VLOOKUP(A1429,'Updated Medical examination'!A1428:J3763,9,0)</f>
        <v>0</v>
      </c>
      <c r="I1429" s="47" t="str">
        <f>VLOOKUP(A1429,'Updated Medical examination'!A1428:J3763,10,0)</f>
        <v>No</v>
      </c>
      <c r="J1429" s="47" t="str">
        <f>VLOOKUP(A1429,'Updated Medical examination'!A1428:J3763,3,0)</f>
        <v>Over Weight</v>
      </c>
      <c r="K1429" s="47" t="str">
        <f>VLOOKUP(A1429,'Updated Medical examination'!A1428:J3763,5,0)</f>
        <v>Above Diabetes</v>
      </c>
      <c r="L1429" s="54">
        <v>28806</v>
      </c>
      <c r="M1429" s="59">
        <v>7419.48</v>
      </c>
      <c r="N1429" s="55" t="s">
        <v>11</v>
      </c>
      <c r="O1429" s="55" t="s">
        <v>11</v>
      </c>
      <c r="P1429" s="55" t="s">
        <v>23</v>
      </c>
      <c r="Q1429" s="55">
        <v>44</v>
      </c>
    </row>
    <row r="1430" spans="1:17" ht="16.5" thickBot="1" x14ac:dyDescent="0.3">
      <c r="A1430" s="58" t="s">
        <v>942</v>
      </c>
      <c r="B1430" s="47" t="s">
        <v>3236</v>
      </c>
      <c r="C1430" s="47">
        <f>VLOOKUP(A1430,'Updated Medical examination'!A1429:J3764,2,FALSE)</f>
        <v>34.1</v>
      </c>
      <c r="D1430" s="47">
        <f>VLOOKUP(A1430,'Updated Medical examination'!A1429:J3764,4,0)</f>
        <v>6.29</v>
      </c>
      <c r="E1430" s="47" t="str">
        <f>VLOOKUP(A1430,'Updated Medical examination'!A1429:J3764,6,0)</f>
        <v>Yes</v>
      </c>
      <c r="F1430" s="47" t="str">
        <f>VLOOKUP(A1430,'Updated Medical examination'!A1429:J3764,7,0)</f>
        <v>No</v>
      </c>
      <c r="G1430" s="47" t="str">
        <f>VLOOKUP(A1430,'Updated Medical examination'!A1429:J3764,8,0)</f>
        <v>Yes</v>
      </c>
      <c r="H1430" s="47">
        <f>VLOOKUP(A1430,'Updated Medical examination'!A1429:J3764,9,0)</f>
        <v>1</v>
      </c>
      <c r="I1430" s="47" t="str">
        <f>VLOOKUP(A1430,'Updated Medical examination'!A1429:J3764,10,0)</f>
        <v>No</v>
      </c>
      <c r="J1430" s="47" t="str">
        <f>VLOOKUP(A1430,'Updated Medical examination'!A1429:J3764,3,0)</f>
        <v>Obesity</v>
      </c>
      <c r="K1430" s="47" t="str">
        <f>VLOOKUP(A1430,'Updated Medical examination'!A1429:J3764,5,0)</f>
        <v>Prediabetes</v>
      </c>
      <c r="L1430" s="54">
        <v>30578</v>
      </c>
      <c r="M1430" s="59">
        <v>7418.52</v>
      </c>
      <c r="N1430" s="55" t="s">
        <v>11</v>
      </c>
      <c r="O1430" s="55" t="s">
        <v>11</v>
      </c>
      <c r="P1430" s="55" t="s">
        <v>42</v>
      </c>
      <c r="Q1430" s="55">
        <v>39</v>
      </c>
    </row>
    <row r="1431" spans="1:17" ht="16.5" thickBot="1" x14ac:dyDescent="0.3">
      <c r="A1431" s="58" t="s">
        <v>941</v>
      </c>
      <c r="B1431" s="47" t="s">
        <v>4757</v>
      </c>
      <c r="C1431" s="47">
        <f>VLOOKUP(A1431,'Updated Medical examination'!A1430:J3765,2,FALSE)</f>
        <v>17.3</v>
      </c>
      <c r="D1431" s="47">
        <f>VLOOKUP(A1431,'Updated Medical examination'!A1430:J3765,4,0)</f>
        <v>9.2799999999999994</v>
      </c>
      <c r="E1431" s="47" t="str">
        <f>VLOOKUP(A1431,'Updated Medical examination'!A1430:J3765,6,0)</f>
        <v>No</v>
      </c>
      <c r="F1431" s="47" t="str">
        <f>VLOOKUP(A1431,'Updated Medical examination'!A1430:J3765,7,0)</f>
        <v>No</v>
      </c>
      <c r="G1431" s="47" t="str">
        <f>VLOOKUP(A1431,'Updated Medical examination'!A1430:J3765,8,0)</f>
        <v>No</v>
      </c>
      <c r="H1431" s="47">
        <f>VLOOKUP(A1431,'Updated Medical examination'!A1430:J3765,9,0)</f>
        <v>0</v>
      </c>
      <c r="I1431" s="47" t="str">
        <f>VLOOKUP(A1431,'Updated Medical examination'!A1430:J3765,10,0)</f>
        <v>No</v>
      </c>
      <c r="J1431" s="47" t="str">
        <f>VLOOKUP(A1431,'Updated Medical examination'!A1430:J3765,3,0)</f>
        <v>Under Weight</v>
      </c>
      <c r="K1431" s="47" t="str">
        <f>VLOOKUP(A1431,'Updated Medical examination'!A1430:J3765,5,0)</f>
        <v>Above Diabetes</v>
      </c>
      <c r="L1431" s="54">
        <v>24081</v>
      </c>
      <c r="M1431" s="59">
        <v>7403.98</v>
      </c>
      <c r="N1431" s="55" t="s">
        <v>12</v>
      </c>
      <c r="O1431" s="55" t="s">
        <v>11</v>
      </c>
      <c r="P1431" s="55" t="s">
        <v>13</v>
      </c>
      <c r="Q1431" s="55">
        <v>57</v>
      </c>
    </row>
    <row r="1432" spans="1:17" ht="16.5" thickBot="1" x14ac:dyDescent="0.3">
      <c r="A1432" s="58" t="s">
        <v>940</v>
      </c>
      <c r="B1432" s="47" t="s">
        <v>4759</v>
      </c>
      <c r="C1432" s="47">
        <f>VLOOKUP(A1432,'Updated Medical examination'!A1431:J3766,2,FALSE)</f>
        <v>35.020000000000003</v>
      </c>
      <c r="D1432" s="47">
        <f>VLOOKUP(A1432,'Updated Medical examination'!A1431:J3766,4,0)</f>
        <v>4.78</v>
      </c>
      <c r="E1432" s="47" t="str">
        <f>VLOOKUP(A1432,'Updated Medical examination'!A1431:J3766,6,0)</f>
        <v>No</v>
      </c>
      <c r="F1432" s="47" t="str">
        <f>VLOOKUP(A1432,'Updated Medical examination'!A1431:J3766,7,0)</f>
        <v>No</v>
      </c>
      <c r="G1432" s="47" t="str">
        <f>VLOOKUP(A1432,'Updated Medical examination'!A1431:J3766,8,0)</f>
        <v>Yes</v>
      </c>
      <c r="H1432" s="47">
        <f>VLOOKUP(A1432,'Updated Medical examination'!A1431:J3766,9,0)</f>
        <v>1</v>
      </c>
      <c r="I1432" s="47" t="str">
        <f>VLOOKUP(A1432,'Updated Medical examination'!A1431:J3766,10,0)</f>
        <v>No</v>
      </c>
      <c r="J1432" s="47" t="str">
        <f>VLOOKUP(A1432,'Updated Medical examination'!A1431:J3766,3,0)</f>
        <v>Obesity</v>
      </c>
      <c r="K1432" s="47" t="str">
        <f>VLOOKUP(A1432,'Updated Medical examination'!A1431:J3766,5,0)</f>
        <v>Normal</v>
      </c>
      <c r="L1432" s="54">
        <v>34172</v>
      </c>
      <c r="M1432" s="59">
        <v>7388.85</v>
      </c>
      <c r="N1432" s="55" t="s">
        <v>11</v>
      </c>
      <c r="O1432" s="55" t="s">
        <v>11</v>
      </c>
      <c r="P1432" s="55" t="s">
        <v>535</v>
      </c>
      <c r="Q1432" s="55">
        <v>29</v>
      </c>
    </row>
    <row r="1433" spans="1:17" ht="16.5" thickBot="1" x14ac:dyDescent="0.3">
      <c r="A1433" s="58" t="s">
        <v>939</v>
      </c>
      <c r="B1433" s="47" t="s">
        <v>2445</v>
      </c>
      <c r="C1433" s="47">
        <f>VLOOKUP(A1433,'Updated Medical examination'!A1432:J3767,2,FALSE)</f>
        <v>37.1</v>
      </c>
      <c r="D1433" s="47">
        <f>VLOOKUP(A1433,'Updated Medical examination'!A1432:J3767,4,0)</f>
        <v>8.8699999999999992</v>
      </c>
      <c r="E1433" s="47" t="str">
        <f>VLOOKUP(A1433,'Updated Medical examination'!A1432:J3767,6,0)</f>
        <v>Yes</v>
      </c>
      <c r="F1433" s="47" t="str">
        <f>VLOOKUP(A1433,'Updated Medical examination'!A1432:J3767,7,0)</f>
        <v>No</v>
      </c>
      <c r="G1433" s="47" t="str">
        <f>VLOOKUP(A1433,'Updated Medical examination'!A1432:J3767,8,0)</f>
        <v>No</v>
      </c>
      <c r="H1433" s="47">
        <f>VLOOKUP(A1433,'Updated Medical examination'!A1432:J3767,9,0)</f>
        <v>0</v>
      </c>
      <c r="I1433" s="47" t="str">
        <f>VLOOKUP(A1433,'Updated Medical examination'!A1432:J3767,10,0)</f>
        <v>No</v>
      </c>
      <c r="J1433" s="47" t="str">
        <f>VLOOKUP(A1433,'Updated Medical examination'!A1432:J3767,3,0)</f>
        <v>Obesity</v>
      </c>
      <c r="K1433" s="47" t="str">
        <f>VLOOKUP(A1433,'Updated Medical examination'!A1432:J3767,5,0)</f>
        <v>Above Diabetes</v>
      </c>
      <c r="L1433" s="54">
        <v>29914</v>
      </c>
      <c r="M1433" s="59">
        <v>7371.77</v>
      </c>
      <c r="N1433" s="55" t="s">
        <v>11</v>
      </c>
      <c r="O1433" s="55" t="s">
        <v>16</v>
      </c>
      <c r="P1433" s="55" t="s">
        <v>42</v>
      </c>
      <c r="Q1433" s="55">
        <v>41</v>
      </c>
    </row>
    <row r="1434" spans="1:17" ht="16.5" thickBot="1" x14ac:dyDescent="0.3">
      <c r="A1434" s="58" t="s">
        <v>938</v>
      </c>
      <c r="B1434" s="47" t="s">
        <v>4762</v>
      </c>
      <c r="C1434" s="47">
        <f>VLOOKUP(A1434,'Updated Medical examination'!A1433:J3768,2,FALSE)</f>
        <v>16.79</v>
      </c>
      <c r="D1434" s="47">
        <f>VLOOKUP(A1434,'Updated Medical examination'!A1433:J3768,4,0)</f>
        <v>11.4</v>
      </c>
      <c r="E1434" s="47" t="str">
        <f>VLOOKUP(A1434,'Updated Medical examination'!A1433:J3768,6,0)</f>
        <v>No</v>
      </c>
      <c r="F1434" s="47" t="str">
        <f>VLOOKUP(A1434,'Updated Medical examination'!A1433:J3768,7,0)</f>
        <v>No</v>
      </c>
      <c r="G1434" s="47" t="str">
        <f>VLOOKUP(A1434,'Updated Medical examination'!A1433:J3768,8,0)</f>
        <v>No</v>
      </c>
      <c r="H1434" s="47">
        <f>VLOOKUP(A1434,'Updated Medical examination'!A1433:J3768,9,0)</f>
        <v>0</v>
      </c>
      <c r="I1434" s="47" t="str">
        <f>VLOOKUP(A1434,'Updated Medical examination'!A1433:J3768,10,0)</f>
        <v>No</v>
      </c>
      <c r="J1434" s="47" t="str">
        <f>VLOOKUP(A1434,'Updated Medical examination'!A1433:J3768,3,0)</f>
        <v>Under Weight</v>
      </c>
      <c r="K1434" s="47" t="str">
        <f>VLOOKUP(A1434,'Updated Medical examination'!A1433:J3768,5,0)</f>
        <v>Above Diabetes</v>
      </c>
      <c r="L1434" s="54">
        <v>24085</v>
      </c>
      <c r="M1434" s="59">
        <v>7362.31</v>
      </c>
      <c r="N1434" s="55" t="s">
        <v>12</v>
      </c>
      <c r="O1434" s="55" t="s">
        <v>12</v>
      </c>
      <c r="P1434" s="55" t="s">
        <v>13</v>
      </c>
      <c r="Q1434" s="55">
        <v>57</v>
      </c>
    </row>
    <row r="1435" spans="1:17" ht="16.5" thickBot="1" x14ac:dyDescent="0.3">
      <c r="A1435" s="58" t="s">
        <v>937</v>
      </c>
      <c r="B1435" s="47" t="s">
        <v>3036</v>
      </c>
      <c r="C1435" s="47">
        <f>VLOOKUP(A1435,'Updated Medical examination'!A1434:J3769,2,FALSE)</f>
        <v>31.635000000000002</v>
      </c>
      <c r="D1435" s="47">
        <f>VLOOKUP(A1435,'Updated Medical examination'!A1434:J3769,4,0)</f>
        <v>9.1300000000000008</v>
      </c>
      <c r="E1435" s="47" t="str">
        <f>VLOOKUP(A1435,'Updated Medical examination'!A1434:J3769,6,0)</f>
        <v>Yes</v>
      </c>
      <c r="F1435" s="47" t="str">
        <f>VLOOKUP(A1435,'Updated Medical examination'!A1434:J3769,7,0)</f>
        <v>No</v>
      </c>
      <c r="G1435" s="47" t="str">
        <f>VLOOKUP(A1435,'Updated Medical examination'!A1434:J3769,8,0)</f>
        <v>No</v>
      </c>
      <c r="H1435" s="47">
        <f>VLOOKUP(A1435,'Updated Medical examination'!A1434:J3769,9,0)</f>
        <v>0</v>
      </c>
      <c r="I1435" s="47" t="str">
        <f>VLOOKUP(A1435,'Updated Medical examination'!A1434:J3769,10,0)</f>
        <v>No</v>
      </c>
      <c r="J1435" s="47" t="str">
        <f>VLOOKUP(A1435,'Updated Medical examination'!A1434:J3769,3,0)</f>
        <v>Obesity</v>
      </c>
      <c r="K1435" s="47" t="str">
        <f>VLOOKUP(A1435,'Updated Medical examination'!A1434:J3769,5,0)</f>
        <v>Above Diabetes</v>
      </c>
      <c r="L1435" s="54">
        <v>29783</v>
      </c>
      <c r="M1435" s="59">
        <v>7358.18</v>
      </c>
      <c r="N1435" s="55" t="s">
        <v>11</v>
      </c>
      <c r="O1435" s="55" t="s">
        <v>12</v>
      </c>
      <c r="P1435" s="55" t="s">
        <v>247</v>
      </c>
      <c r="Q1435" s="55">
        <v>41</v>
      </c>
    </row>
    <row r="1436" spans="1:17" ht="16.5" thickBot="1" x14ac:dyDescent="0.3">
      <c r="A1436" s="58" t="s">
        <v>936</v>
      </c>
      <c r="B1436" s="47" t="s">
        <v>4764</v>
      </c>
      <c r="C1436" s="47">
        <f>VLOOKUP(A1436,'Updated Medical examination'!A1435:J3770,2,FALSE)</f>
        <v>24.19</v>
      </c>
      <c r="D1436" s="47">
        <f>VLOOKUP(A1436,'Updated Medical examination'!A1435:J3770,4,0)</f>
        <v>6.22</v>
      </c>
      <c r="E1436" s="47" t="str">
        <f>VLOOKUP(A1436,'Updated Medical examination'!A1435:J3770,6,0)</f>
        <v>Yes</v>
      </c>
      <c r="F1436" s="47" t="str">
        <f>VLOOKUP(A1436,'Updated Medical examination'!A1435:J3770,7,0)</f>
        <v>No</v>
      </c>
      <c r="G1436" s="47" t="str">
        <f>VLOOKUP(A1436,'Updated Medical examination'!A1435:J3770,8,0)</f>
        <v>Yes</v>
      </c>
      <c r="H1436" s="47">
        <f>VLOOKUP(A1436,'Updated Medical examination'!A1435:J3770,9,0)</f>
        <v>1</v>
      </c>
      <c r="I1436" s="47" t="str">
        <f>VLOOKUP(A1436,'Updated Medical examination'!A1435:J3770,10,0)</f>
        <v>No</v>
      </c>
      <c r="J1436" s="47" t="str">
        <f>VLOOKUP(A1436,'Updated Medical examination'!A1435:J3770,3,0)</f>
        <v>Healthy Weight</v>
      </c>
      <c r="K1436" s="47" t="str">
        <f>VLOOKUP(A1436,'Updated Medical examination'!A1435:J3770,5,0)</f>
        <v>Prediabetes</v>
      </c>
      <c r="L1436" s="54">
        <v>30488</v>
      </c>
      <c r="M1436" s="59">
        <v>7357.49</v>
      </c>
      <c r="N1436" s="55" t="s">
        <v>11</v>
      </c>
      <c r="O1436" s="55" t="s">
        <v>11</v>
      </c>
      <c r="P1436" s="55" t="s">
        <v>23</v>
      </c>
      <c r="Q1436" s="55">
        <v>39</v>
      </c>
    </row>
    <row r="1437" spans="1:17" ht="16.5" thickBot="1" x14ac:dyDescent="0.3">
      <c r="A1437" s="58" t="s">
        <v>935</v>
      </c>
      <c r="B1437" s="47" t="s">
        <v>4766</v>
      </c>
      <c r="C1437" s="47">
        <f>VLOOKUP(A1437,'Updated Medical examination'!A1436:J3771,2,FALSE)</f>
        <v>35.29</v>
      </c>
      <c r="D1437" s="47">
        <f>VLOOKUP(A1437,'Updated Medical examination'!A1436:J3771,4,0)</f>
        <v>5.9</v>
      </c>
      <c r="E1437" s="47" t="str">
        <f>VLOOKUP(A1437,'Updated Medical examination'!A1436:J3771,6,0)</f>
        <v>No</v>
      </c>
      <c r="F1437" s="47" t="str">
        <f>VLOOKUP(A1437,'Updated Medical examination'!A1436:J3771,7,0)</f>
        <v>No</v>
      </c>
      <c r="G1437" s="47" t="str">
        <f>VLOOKUP(A1437,'Updated Medical examination'!A1436:J3771,8,0)</f>
        <v>Yes</v>
      </c>
      <c r="H1437" s="47">
        <f>VLOOKUP(A1437,'Updated Medical examination'!A1436:J3771,9,0)</f>
        <v>1</v>
      </c>
      <c r="I1437" s="47" t="str">
        <f>VLOOKUP(A1437,'Updated Medical examination'!A1436:J3771,10,0)</f>
        <v>No</v>
      </c>
      <c r="J1437" s="47" t="str">
        <f>VLOOKUP(A1437,'Updated Medical examination'!A1436:J3771,3,0)</f>
        <v>Obesity</v>
      </c>
      <c r="K1437" s="47" t="str">
        <f>VLOOKUP(A1437,'Updated Medical examination'!A1436:J3771,5,0)</f>
        <v>Prediabetes</v>
      </c>
      <c r="L1437" s="54">
        <v>34247</v>
      </c>
      <c r="M1437" s="59">
        <v>7349.12</v>
      </c>
      <c r="N1437" s="55" t="s">
        <v>11</v>
      </c>
      <c r="O1437" s="55" t="s">
        <v>11</v>
      </c>
      <c r="P1437" s="55" t="s">
        <v>300</v>
      </c>
      <c r="Q1437" s="55">
        <v>29</v>
      </c>
    </row>
    <row r="1438" spans="1:17" ht="16.5" thickBot="1" x14ac:dyDescent="0.3">
      <c r="A1438" s="58" t="s">
        <v>934</v>
      </c>
      <c r="B1438" s="47" t="s">
        <v>3950</v>
      </c>
      <c r="C1438" s="47">
        <f>VLOOKUP(A1438,'Updated Medical examination'!A1437:J3772,2,FALSE)</f>
        <v>35.299999999999997</v>
      </c>
      <c r="D1438" s="47">
        <f>VLOOKUP(A1438,'Updated Medical examination'!A1437:J3772,4,0)</f>
        <v>4.45</v>
      </c>
      <c r="E1438" s="47" t="str">
        <f>VLOOKUP(A1438,'Updated Medical examination'!A1437:J3772,6,0)</f>
        <v>No</v>
      </c>
      <c r="F1438" s="47" t="str">
        <f>VLOOKUP(A1438,'Updated Medical examination'!A1437:J3772,7,0)</f>
        <v>No</v>
      </c>
      <c r="G1438" s="47" t="str">
        <f>VLOOKUP(A1438,'Updated Medical examination'!A1437:J3772,8,0)</f>
        <v>No</v>
      </c>
      <c r="H1438" s="47">
        <f>VLOOKUP(A1438,'Updated Medical examination'!A1437:J3772,9,0)</f>
        <v>0</v>
      </c>
      <c r="I1438" s="47" t="str">
        <f>VLOOKUP(A1438,'Updated Medical examination'!A1437:J3772,10,0)</f>
        <v>No</v>
      </c>
      <c r="J1438" s="47" t="str">
        <f>VLOOKUP(A1438,'Updated Medical examination'!A1437:J3772,3,0)</f>
        <v>Obesity</v>
      </c>
      <c r="K1438" s="47" t="str">
        <f>VLOOKUP(A1438,'Updated Medical examination'!A1437:J3772,5,0)</f>
        <v>Normal</v>
      </c>
      <c r="L1438" s="54">
        <v>28460</v>
      </c>
      <c r="M1438" s="59">
        <v>7348.14</v>
      </c>
      <c r="N1438" s="55" t="s">
        <v>11</v>
      </c>
      <c r="O1438" s="55" t="s">
        <v>16</v>
      </c>
      <c r="P1438" s="55" t="s">
        <v>42</v>
      </c>
      <c r="Q1438" s="55">
        <v>45</v>
      </c>
    </row>
    <row r="1439" spans="1:17" ht="16.5" thickBot="1" x14ac:dyDescent="0.3">
      <c r="A1439" s="58" t="s">
        <v>933</v>
      </c>
      <c r="B1439" s="47" t="s">
        <v>2957</v>
      </c>
      <c r="C1439" s="47">
        <f>VLOOKUP(A1439,'Updated Medical examination'!A1438:J3773,2,FALSE)</f>
        <v>35.64</v>
      </c>
      <c r="D1439" s="47">
        <f>VLOOKUP(A1439,'Updated Medical examination'!A1438:J3773,4,0)</f>
        <v>6.17</v>
      </c>
      <c r="E1439" s="47" t="str">
        <f>VLOOKUP(A1439,'Updated Medical examination'!A1438:J3773,6,0)</f>
        <v>No</v>
      </c>
      <c r="F1439" s="47" t="str">
        <f>VLOOKUP(A1439,'Updated Medical examination'!A1438:J3773,7,0)</f>
        <v>No</v>
      </c>
      <c r="G1439" s="47" t="str">
        <f>VLOOKUP(A1439,'Updated Medical examination'!A1438:J3773,8,0)</f>
        <v>Yes</v>
      </c>
      <c r="H1439" s="47">
        <f>VLOOKUP(A1439,'Updated Medical examination'!A1438:J3773,9,0)</f>
        <v>1</v>
      </c>
      <c r="I1439" s="47" t="str">
        <f>VLOOKUP(A1439,'Updated Medical examination'!A1438:J3773,10,0)</f>
        <v>No</v>
      </c>
      <c r="J1439" s="47" t="str">
        <f>VLOOKUP(A1439,'Updated Medical examination'!A1438:J3773,3,0)</f>
        <v>Obesity</v>
      </c>
      <c r="K1439" s="47" t="str">
        <f>VLOOKUP(A1439,'Updated Medical examination'!A1438:J3773,5,0)</f>
        <v>Prediabetes</v>
      </c>
      <c r="L1439" s="54">
        <v>29032</v>
      </c>
      <c r="M1439" s="59">
        <v>7345.73</v>
      </c>
      <c r="N1439" s="55" t="s">
        <v>11</v>
      </c>
      <c r="O1439" s="55" t="s">
        <v>16</v>
      </c>
      <c r="P1439" s="55" t="s">
        <v>13</v>
      </c>
      <c r="Q1439" s="55">
        <v>43</v>
      </c>
    </row>
    <row r="1440" spans="1:17" ht="16.5" thickBot="1" x14ac:dyDescent="0.3">
      <c r="A1440" s="58" t="s">
        <v>932</v>
      </c>
      <c r="B1440" s="47" t="s">
        <v>3745</v>
      </c>
      <c r="C1440" s="47">
        <f>VLOOKUP(A1440,'Updated Medical examination'!A1439:J3774,2,FALSE)</f>
        <v>33.1</v>
      </c>
      <c r="D1440" s="47">
        <f>VLOOKUP(A1440,'Updated Medical examination'!A1439:J3774,4,0)</f>
        <v>4.93</v>
      </c>
      <c r="E1440" s="47" t="str">
        <f>VLOOKUP(A1440,'Updated Medical examination'!A1439:J3774,6,0)</f>
        <v>No</v>
      </c>
      <c r="F1440" s="47" t="str">
        <f>VLOOKUP(A1440,'Updated Medical examination'!A1439:J3774,7,0)</f>
        <v>No</v>
      </c>
      <c r="G1440" s="47" t="str">
        <f>VLOOKUP(A1440,'Updated Medical examination'!A1439:J3774,8,0)</f>
        <v>No</v>
      </c>
      <c r="H1440" s="47">
        <f>VLOOKUP(A1440,'Updated Medical examination'!A1439:J3774,9,0)</f>
        <v>0</v>
      </c>
      <c r="I1440" s="47" t="str">
        <f>VLOOKUP(A1440,'Updated Medical examination'!A1439:J3774,10,0)</f>
        <v>No</v>
      </c>
      <c r="J1440" s="47" t="str">
        <f>VLOOKUP(A1440,'Updated Medical examination'!A1439:J3774,3,0)</f>
        <v>Obesity</v>
      </c>
      <c r="K1440" s="47" t="str">
        <f>VLOOKUP(A1440,'Updated Medical examination'!A1439:J3774,5,0)</f>
        <v>Normal</v>
      </c>
      <c r="L1440" s="54">
        <v>28477</v>
      </c>
      <c r="M1440" s="59">
        <v>7345.08</v>
      </c>
      <c r="N1440" s="55" t="s">
        <v>11</v>
      </c>
      <c r="O1440" s="55" t="s">
        <v>16</v>
      </c>
      <c r="P1440" s="55" t="s">
        <v>42</v>
      </c>
      <c r="Q1440" s="55">
        <v>45</v>
      </c>
    </row>
    <row r="1441" spans="1:17" ht="16.5" thickBot="1" x14ac:dyDescent="0.3">
      <c r="A1441" s="58" t="s">
        <v>931</v>
      </c>
      <c r="B1441" s="47" t="s">
        <v>4771</v>
      </c>
      <c r="C1441" s="47">
        <f>VLOOKUP(A1441,'Updated Medical examination'!A1440:J3775,2,FALSE)</f>
        <v>26.41</v>
      </c>
      <c r="D1441" s="47">
        <f>VLOOKUP(A1441,'Updated Medical examination'!A1440:J3775,4,0)</f>
        <v>7.32</v>
      </c>
      <c r="E1441" s="47" t="str">
        <f>VLOOKUP(A1441,'Updated Medical examination'!A1440:J3775,6,0)</f>
        <v>Yes</v>
      </c>
      <c r="F1441" s="47" t="str">
        <f>VLOOKUP(A1441,'Updated Medical examination'!A1440:J3775,7,0)</f>
        <v>No</v>
      </c>
      <c r="G1441" s="47" t="str">
        <f>VLOOKUP(A1441,'Updated Medical examination'!A1440:J3775,8,0)</f>
        <v>No</v>
      </c>
      <c r="H1441" s="47">
        <f>VLOOKUP(A1441,'Updated Medical examination'!A1440:J3775,9,0)</f>
        <v>1</v>
      </c>
      <c r="I1441" s="47" t="str">
        <f>VLOOKUP(A1441,'Updated Medical examination'!A1440:J3775,10,0)</f>
        <v>No</v>
      </c>
      <c r="J1441" s="47" t="str">
        <f>VLOOKUP(A1441,'Updated Medical examination'!A1440:J3775,3,0)</f>
        <v>Over Weight</v>
      </c>
      <c r="K1441" s="47" t="str">
        <f>VLOOKUP(A1441,'Updated Medical examination'!A1440:J3775,5,0)</f>
        <v>Above Diabetes</v>
      </c>
      <c r="L1441" s="54">
        <v>31578</v>
      </c>
      <c r="M1441" s="59">
        <v>7339.93</v>
      </c>
      <c r="N1441" s="55" t="s">
        <v>11</v>
      </c>
      <c r="O1441" s="55" t="s">
        <v>11</v>
      </c>
      <c r="P1441" s="55" t="s">
        <v>23</v>
      </c>
      <c r="Q1441" s="55">
        <v>36</v>
      </c>
    </row>
    <row r="1442" spans="1:17" ht="16.5" thickBot="1" x14ac:dyDescent="0.3">
      <c r="A1442" s="58" t="s">
        <v>930</v>
      </c>
      <c r="B1442" s="47" t="s">
        <v>4772</v>
      </c>
      <c r="C1442" s="47">
        <f>VLOOKUP(A1442,'Updated Medical examination'!A1441:J3776,2,FALSE)</f>
        <v>29.9</v>
      </c>
      <c r="D1442" s="47">
        <f>VLOOKUP(A1442,'Updated Medical examination'!A1441:J3776,4,0)</f>
        <v>5.27</v>
      </c>
      <c r="E1442" s="47" t="str">
        <f>VLOOKUP(A1442,'Updated Medical examination'!A1441:J3776,6,0)</f>
        <v>No</v>
      </c>
      <c r="F1442" s="47" t="str">
        <f>VLOOKUP(A1442,'Updated Medical examination'!A1441:J3776,7,0)</f>
        <v>No</v>
      </c>
      <c r="G1442" s="47" t="str">
        <f>VLOOKUP(A1442,'Updated Medical examination'!A1441:J3776,8,0)</f>
        <v>Yes</v>
      </c>
      <c r="H1442" s="47">
        <f>VLOOKUP(A1442,'Updated Medical examination'!A1441:J3776,9,0)</f>
        <v>1</v>
      </c>
      <c r="I1442" s="47" t="str">
        <f>VLOOKUP(A1442,'Updated Medical examination'!A1441:J3776,10,0)</f>
        <v>No</v>
      </c>
      <c r="J1442" s="47" t="str">
        <f>VLOOKUP(A1442,'Updated Medical examination'!A1441:J3776,3,0)</f>
        <v>Over Weight</v>
      </c>
      <c r="K1442" s="47" t="str">
        <f>VLOOKUP(A1442,'Updated Medical examination'!A1441:J3776,5,0)</f>
        <v>Normal</v>
      </c>
      <c r="L1442" s="54">
        <v>29117</v>
      </c>
      <c r="M1442" s="59">
        <v>7337.75</v>
      </c>
      <c r="N1442" s="55" t="s">
        <v>11</v>
      </c>
      <c r="O1442" s="55" t="s">
        <v>12</v>
      </c>
      <c r="P1442" s="55" t="s">
        <v>42</v>
      </c>
      <c r="Q1442" s="55">
        <v>43</v>
      </c>
    </row>
    <row r="1443" spans="1:17" ht="16.5" thickBot="1" x14ac:dyDescent="0.3">
      <c r="A1443" s="58" t="s">
        <v>929</v>
      </c>
      <c r="B1443" s="47" t="s">
        <v>2563</v>
      </c>
      <c r="C1443" s="47">
        <f>VLOOKUP(A1443,'Updated Medical examination'!A1442:J3777,2,FALSE)</f>
        <v>25.24</v>
      </c>
      <c r="D1443" s="47">
        <f>VLOOKUP(A1443,'Updated Medical examination'!A1442:J3777,4,0)</f>
        <v>5.82</v>
      </c>
      <c r="E1443" s="47" t="str">
        <f>VLOOKUP(A1443,'Updated Medical examination'!A1442:J3777,6,0)</f>
        <v>No</v>
      </c>
      <c r="F1443" s="47" t="str">
        <f>VLOOKUP(A1443,'Updated Medical examination'!A1442:J3777,7,0)</f>
        <v>No</v>
      </c>
      <c r="G1443" s="47" t="str">
        <f>VLOOKUP(A1443,'Updated Medical examination'!A1442:J3777,8,0)</f>
        <v>No</v>
      </c>
      <c r="H1443" s="47">
        <f>VLOOKUP(A1443,'Updated Medical examination'!A1442:J3777,9,0)</f>
        <v>1</v>
      </c>
      <c r="I1443" s="47" t="str">
        <f>VLOOKUP(A1443,'Updated Medical examination'!A1442:J3777,10,0)</f>
        <v>No</v>
      </c>
      <c r="J1443" s="47" t="str">
        <f>VLOOKUP(A1443,'Updated Medical examination'!A1442:J3777,3,0)</f>
        <v>Over Weight</v>
      </c>
      <c r="K1443" s="47" t="str">
        <f>VLOOKUP(A1443,'Updated Medical examination'!A1442:J3777,5,0)</f>
        <v>Prediabetes</v>
      </c>
      <c r="L1443" s="54">
        <v>30888</v>
      </c>
      <c r="M1443" s="59">
        <v>7325.47</v>
      </c>
      <c r="N1443" s="55" t="s">
        <v>11</v>
      </c>
      <c r="O1443" s="55" t="s">
        <v>16</v>
      </c>
      <c r="P1443" s="55" t="s">
        <v>23</v>
      </c>
      <c r="Q1443" s="55">
        <v>38</v>
      </c>
    </row>
    <row r="1444" spans="1:17" ht="16.5" thickBot="1" x14ac:dyDescent="0.3">
      <c r="A1444" s="58" t="s">
        <v>928</v>
      </c>
      <c r="B1444" s="47" t="s">
        <v>3286</v>
      </c>
      <c r="C1444" s="47">
        <f>VLOOKUP(A1444,'Updated Medical examination'!A1443:J3778,2,FALSE)</f>
        <v>25.08</v>
      </c>
      <c r="D1444" s="47">
        <f>VLOOKUP(A1444,'Updated Medical examination'!A1443:J3778,4,0)</f>
        <v>5.8</v>
      </c>
      <c r="E1444" s="47" t="str">
        <f>VLOOKUP(A1444,'Updated Medical examination'!A1443:J3778,6,0)</f>
        <v>No</v>
      </c>
      <c r="F1444" s="47" t="str">
        <f>VLOOKUP(A1444,'Updated Medical examination'!A1443:J3778,7,0)</f>
        <v>No</v>
      </c>
      <c r="G1444" s="47" t="str">
        <f>VLOOKUP(A1444,'Updated Medical examination'!A1443:J3778,8,0)</f>
        <v>Yes</v>
      </c>
      <c r="H1444" s="47">
        <f>VLOOKUP(A1444,'Updated Medical examination'!A1443:J3778,9,0)</f>
        <v>1</v>
      </c>
      <c r="I1444" s="47" t="str">
        <f>VLOOKUP(A1444,'Updated Medical examination'!A1443:J3778,10,0)</f>
        <v>No</v>
      </c>
      <c r="J1444" s="47" t="str">
        <f>VLOOKUP(A1444,'Updated Medical examination'!A1443:J3778,3,0)</f>
        <v>Over Weight</v>
      </c>
      <c r="K1444" s="47" t="str">
        <f>VLOOKUP(A1444,'Updated Medical examination'!A1443:J3778,5,0)</f>
        <v>Prediabetes</v>
      </c>
      <c r="L1444" s="54">
        <v>29025</v>
      </c>
      <c r="M1444" s="59">
        <v>7325.05</v>
      </c>
      <c r="N1444" s="55" t="s">
        <v>11</v>
      </c>
      <c r="O1444" s="55" t="s">
        <v>12</v>
      </c>
      <c r="P1444" s="55" t="s">
        <v>247</v>
      </c>
      <c r="Q1444" s="55">
        <v>43</v>
      </c>
    </row>
    <row r="1445" spans="1:17" ht="16.5" thickBot="1" x14ac:dyDescent="0.3">
      <c r="A1445" s="58" t="s">
        <v>927</v>
      </c>
      <c r="B1445" s="47" t="s">
        <v>4775</v>
      </c>
      <c r="C1445" s="47">
        <f>VLOOKUP(A1445,'Updated Medical examination'!A1444:J3779,2,FALSE)</f>
        <v>29.164999999999999</v>
      </c>
      <c r="D1445" s="47">
        <f>VLOOKUP(A1445,'Updated Medical examination'!A1444:J3779,4,0)</f>
        <v>4.87</v>
      </c>
      <c r="E1445" s="47" t="str">
        <f>VLOOKUP(A1445,'Updated Medical examination'!A1444:J3779,6,0)</f>
        <v>No</v>
      </c>
      <c r="F1445" s="47" t="str">
        <f>VLOOKUP(A1445,'Updated Medical examination'!A1444:J3779,7,0)</f>
        <v>yes</v>
      </c>
      <c r="G1445" s="47" t="str">
        <f>VLOOKUP(A1445,'Updated Medical examination'!A1444:J3779,8,0)</f>
        <v>No</v>
      </c>
      <c r="H1445" s="47">
        <f>VLOOKUP(A1445,'Updated Medical examination'!A1444:J3779,9,0)</f>
        <v>1</v>
      </c>
      <c r="I1445" s="47" t="str">
        <f>VLOOKUP(A1445,'Updated Medical examination'!A1444:J3779,10,0)</f>
        <v>No</v>
      </c>
      <c r="J1445" s="47" t="str">
        <f>VLOOKUP(A1445,'Updated Medical examination'!A1444:J3779,3,0)</f>
        <v>Over Weight</v>
      </c>
      <c r="K1445" s="47" t="str">
        <f>VLOOKUP(A1445,'Updated Medical examination'!A1444:J3779,5,0)</f>
        <v>Normal</v>
      </c>
      <c r="L1445" s="54">
        <v>38306</v>
      </c>
      <c r="M1445" s="59">
        <v>7323.73</v>
      </c>
      <c r="N1445" s="55" t="s">
        <v>11</v>
      </c>
      <c r="O1445" s="55" t="s">
        <v>11</v>
      </c>
      <c r="P1445" s="55" t="s">
        <v>247</v>
      </c>
      <c r="Q1445" s="55">
        <v>18</v>
      </c>
    </row>
    <row r="1446" spans="1:17" ht="16.5" thickBot="1" x14ac:dyDescent="0.3">
      <c r="A1446" s="58" t="s">
        <v>926</v>
      </c>
      <c r="B1446" s="47" t="s">
        <v>4777</v>
      </c>
      <c r="C1446" s="47">
        <f>VLOOKUP(A1446,'Updated Medical examination'!A1445:J3780,2,FALSE)</f>
        <v>15.05</v>
      </c>
      <c r="D1446" s="47">
        <f>VLOOKUP(A1446,'Updated Medical examination'!A1445:J3780,4,0)</f>
        <v>8.1199999999999992</v>
      </c>
      <c r="E1446" s="47" t="str">
        <f>VLOOKUP(A1446,'Updated Medical examination'!A1445:J3780,6,0)</f>
        <v>No</v>
      </c>
      <c r="F1446" s="47" t="str">
        <f>VLOOKUP(A1446,'Updated Medical examination'!A1445:J3780,7,0)</f>
        <v>No</v>
      </c>
      <c r="G1446" s="47" t="str">
        <f>VLOOKUP(A1446,'Updated Medical examination'!A1445:J3780,8,0)</f>
        <v>No</v>
      </c>
      <c r="H1446" s="47">
        <f>VLOOKUP(A1446,'Updated Medical examination'!A1445:J3780,9,0)</f>
        <v>0</v>
      </c>
      <c r="I1446" s="47" t="str">
        <f>VLOOKUP(A1446,'Updated Medical examination'!A1445:J3780,10,0)</f>
        <v>No</v>
      </c>
      <c r="J1446" s="47" t="str">
        <f>VLOOKUP(A1446,'Updated Medical examination'!A1445:J3780,3,0)</f>
        <v>Under Weight</v>
      </c>
      <c r="K1446" s="47" t="str">
        <f>VLOOKUP(A1446,'Updated Medical examination'!A1445:J3780,5,0)</f>
        <v>Above Diabetes</v>
      </c>
      <c r="L1446" s="54">
        <v>23934</v>
      </c>
      <c r="M1446" s="59">
        <v>7322.86</v>
      </c>
      <c r="N1446" s="55" t="s">
        <v>12</v>
      </c>
      <c r="O1446" s="55" t="s">
        <v>12</v>
      </c>
      <c r="P1446" s="55" t="s">
        <v>23</v>
      </c>
      <c r="Q1446" s="55">
        <v>57</v>
      </c>
    </row>
    <row r="1447" spans="1:17" ht="16.5" thickBot="1" x14ac:dyDescent="0.3">
      <c r="A1447" s="58" t="s">
        <v>925</v>
      </c>
      <c r="B1447" s="47" t="s">
        <v>2802</v>
      </c>
      <c r="C1447" s="47">
        <f>VLOOKUP(A1447,'Updated Medical examination'!A1446:J3781,2,FALSE)</f>
        <v>19.95</v>
      </c>
      <c r="D1447" s="47">
        <f>VLOOKUP(A1447,'Updated Medical examination'!A1446:J3781,4,0)</f>
        <v>4.3600000000000003</v>
      </c>
      <c r="E1447" s="47" t="str">
        <f>VLOOKUP(A1447,'Updated Medical examination'!A1446:J3781,6,0)</f>
        <v>No</v>
      </c>
      <c r="F1447" s="47" t="str">
        <f>VLOOKUP(A1447,'Updated Medical examination'!A1446:J3781,7,0)</f>
        <v>No</v>
      </c>
      <c r="G1447" s="47" t="str">
        <f>VLOOKUP(A1447,'Updated Medical examination'!A1446:J3781,8,0)</f>
        <v>No</v>
      </c>
      <c r="H1447" s="47">
        <f>VLOOKUP(A1447,'Updated Medical examination'!A1446:J3781,9,0)</f>
        <v>2</v>
      </c>
      <c r="I1447" s="47" t="str">
        <f>VLOOKUP(A1447,'Updated Medical examination'!A1446:J3781,10,0)</f>
        <v>No</v>
      </c>
      <c r="J1447" s="47" t="str">
        <f>VLOOKUP(A1447,'Updated Medical examination'!A1446:J3781,3,0)</f>
        <v>Healthy Weight</v>
      </c>
      <c r="K1447" s="47" t="str">
        <f>VLOOKUP(A1447,'Updated Medical examination'!A1446:J3781,5,0)</f>
        <v>Normal</v>
      </c>
      <c r="L1447" s="54">
        <v>26522</v>
      </c>
      <c r="M1447" s="59">
        <v>7318.22</v>
      </c>
      <c r="N1447" s="55" t="s">
        <v>11</v>
      </c>
      <c r="O1447" s="55" t="s">
        <v>12</v>
      </c>
      <c r="P1447" s="55" t="s">
        <v>23</v>
      </c>
      <c r="Q1447" s="55">
        <v>50</v>
      </c>
    </row>
    <row r="1448" spans="1:17" ht="16.5" thickBot="1" x14ac:dyDescent="0.3">
      <c r="A1448" s="58" t="s">
        <v>924</v>
      </c>
      <c r="B1448" s="47" t="s">
        <v>3868</v>
      </c>
      <c r="C1448" s="47">
        <f>VLOOKUP(A1448,'Updated Medical examination'!A1447:J3782,2,FALSE)</f>
        <v>16.66</v>
      </c>
      <c r="D1448" s="47">
        <f>VLOOKUP(A1448,'Updated Medical examination'!A1447:J3782,4,0)</f>
        <v>9.16</v>
      </c>
      <c r="E1448" s="47" t="str">
        <f>VLOOKUP(A1448,'Updated Medical examination'!A1447:J3782,6,0)</f>
        <v>No</v>
      </c>
      <c r="F1448" s="47" t="str">
        <f>VLOOKUP(A1448,'Updated Medical examination'!A1447:J3782,7,0)</f>
        <v>No</v>
      </c>
      <c r="G1448" s="47" t="str">
        <f>VLOOKUP(A1448,'Updated Medical examination'!A1447:J3782,8,0)</f>
        <v>No</v>
      </c>
      <c r="H1448" s="47">
        <f>VLOOKUP(A1448,'Updated Medical examination'!A1447:J3782,9,0)</f>
        <v>0</v>
      </c>
      <c r="I1448" s="47" t="str">
        <f>VLOOKUP(A1448,'Updated Medical examination'!A1447:J3782,10,0)</f>
        <v>No</v>
      </c>
      <c r="J1448" s="47" t="str">
        <f>VLOOKUP(A1448,'Updated Medical examination'!A1447:J3782,3,0)</f>
        <v>Under Weight</v>
      </c>
      <c r="K1448" s="47" t="str">
        <f>VLOOKUP(A1448,'Updated Medical examination'!A1447:J3782,5,0)</f>
        <v>Above Diabetes</v>
      </c>
      <c r="L1448" s="54">
        <v>23918</v>
      </c>
      <c r="M1448" s="59">
        <v>7318.21</v>
      </c>
      <c r="N1448" s="55" t="s">
        <v>12</v>
      </c>
      <c r="O1448" s="55" t="s">
        <v>16</v>
      </c>
      <c r="P1448" s="55" t="s">
        <v>13</v>
      </c>
      <c r="Q1448" s="55">
        <v>57</v>
      </c>
    </row>
    <row r="1449" spans="1:17" ht="16.5" thickBot="1" x14ac:dyDescent="0.3">
      <c r="A1449" s="58" t="s">
        <v>923</v>
      </c>
      <c r="B1449" s="47" t="s">
        <v>4780</v>
      </c>
      <c r="C1449" s="47">
        <f>VLOOKUP(A1449,'Updated Medical examination'!A1448:J3783,2,FALSE)</f>
        <v>16.62</v>
      </c>
      <c r="D1449" s="47">
        <f>VLOOKUP(A1449,'Updated Medical examination'!A1448:J3783,4,0)</f>
        <v>9.14</v>
      </c>
      <c r="E1449" s="47" t="str">
        <f>VLOOKUP(A1449,'Updated Medical examination'!A1448:J3783,6,0)</f>
        <v>No</v>
      </c>
      <c r="F1449" s="47" t="str">
        <f>VLOOKUP(A1449,'Updated Medical examination'!A1448:J3783,7,0)</f>
        <v>No</v>
      </c>
      <c r="G1449" s="47" t="str">
        <f>VLOOKUP(A1449,'Updated Medical examination'!A1448:J3783,8,0)</f>
        <v>No</v>
      </c>
      <c r="H1449" s="47">
        <f>VLOOKUP(A1449,'Updated Medical examination'!A1448:J3783,9,0)</f>
        <v>0</v>
      </c>
      <c r="I1449" s="47" t="str">
        <f>VLOOKUP(A1449,'Updated Medical examination'!A1448:J3783,10,0)</f>
        <v>No</v>
      </c>
      <c r="J1449" s="47" t="str">
        <f>VLOOKUP(A1449,'Updated Medical examination'!A1448:J3783,3,0)</f>
        <v>Under Weight</v>
      </c>
      <c r="K1449" s="47" t="str">
        <f>VLOOKUP(A1449,'Updated Medical examination'!A1448:J3783,5,0)</f>
        <v>Above Diabetes</v>
      </c>
      <c r="L1449" s="54">
        <v>23899</v>
      </c>
      <c r="M1449" s="59">
        <v>7304.65</v>
      </c>
      <c r="N1449" s="55" t="s">
        <v>12</v>
      </c>
      <c r="O1449" s="55" t="s">
        <v>12</v>
      </c>
      <c r="P1449" s="55" t="s">
        <v>13</v>
      </c>
      <c r="Q1449" s="55">
        <v>58</v>
      </c>
    </row>
    <row r="1450" spans="1:17" ht="16.5" thickBot="1" x14ac:dyDescent="0.3">
      <c r="A1450" s="58" t="s">
        <v>922</v>
      </c>
      <c r="B1450" s="47" t="s">
        <v>4782</v>
      </c>
      <c r="C1450" s="47">
        <f>VLOOKUP(A1450,'Updated Medical examination'!A1449:J3784,2,FALSE)</f>
        <v>15.36</v>
      </c>
      <c r="D1450" s="47">
        <f>VLOOKUP(A1450,'Updated Medical examination'!A1449:J3784,4,0)</f>
        <v>5.49</v>
      </c>
      <c r="E1450" s="47" t="str">
        <f>VLOOKUP(A1450,'Updated Medical examination'!A1449:J3784,6,0)</f>
        <v>Yes</v>
      </c>
      <c r="F1450" s="47" t="str">
        <f>VLOOKUP(A1450,'Updated Medical examination'!A1449:J3784,7,0)</f>
        <v>No</v>
      </c>
      <c r="G1450" s="47" t="str">
        <f>VLOOKUP(A1450,'Updated Medical examination'!A1449:J3784,8,0)</f>
        <v>No</v>
      </c>
      <c r="H1450" s="47">
        <f>VLOOKUP(A1450,'Updated Medical examination'!A1449:J3784,9,0)</f>
        <v>2</v>
      </c>
      <c r="I1450" s="47" t="str">
        <f>VLOOKUP(A1450,'Updated Medical examination'!A1449:J3784,10,0)</f>
        <v>No</v>
      </c>
      <c r="J1450" s="47" t="str">
        <f>VLOOKUP(A1450,'Updated Medical examination'!A1449:J3784,3,0)</f>
        <v>Under Weight</v>
      </c>
      <c r="K1450" s="47" t="str">
        <f>VLOOKUP(A1450,'Updated Medical examination'!A1449:J3784,5,0)</f>
        <v>Normal</v>
      </c>
      <c r="L1450" s="54">
        <v>24467</v>
      </c>
      <c r="M1450" s="59">
        <v>7302.46</v>
      </c>
      <c r="N1450" s="55" t="s">
        <v>12</v>
      </c>
      <c r="O1450" s="55" t="s">
        <v>16</v>
      </c>
      <c r="P1450" s="55" t="s">
        <v>23</v>
      </c>
      <c r="Q1450" s="55">
        <v>56</v>
      </c>
    </row>
    <row r="1451" spans="1:17" ht="16.5" thickBot="1" x14ac:dyDescent="0.3">
      <c r="A1451" s="58" t="s">
        <v>921</v>
      </c>
      <c r="B1451" s="47" t="s">
        <v>4784</v>
      </c>
      <c r="C1451" s="47">
        <f>VLOOKUP(A1451,'Updated Medical examination'!A1450:J3785,2,FALSE)</f>
        <v>27.74</v>
      </c>
      <c r="D1451" s="47">
        <f>VLOOKUP(A1451,'Updated Medical examination'!A1450:J3785,4,0)</f>
        <v>5.96</v>
      </c>
      <c r="E1451" s="47" t="str">
        <f>VLOOKUP(A1451,'Updated Medical examination'!A1450:J3785,6,0)</f>
        <v>Yes</v>
      </c>
      <c r="F1451" s="47" t="str">
        <f>VLOOKUP(A1451,'Updated Medical examination'!A1450:J3785,7,0)</f>
        <v>No</v>
      </c>
      <c r="G1451" s="47" t="str">
        <f>VLOOKUP(A1451,'Updated Medical examination'!A1450:J3785,8,0)</f>
        <v>No</v>
      </c>
      <c r="H1451" s="47">
        <f>VLOOKUP(A1451,'Updated Medical examination'!A1450:J3785,9,0)</f>
        <v>0</v>
      </c>
      <c r="I1451" s="47" t="str">
        <f>VLOOKUP(A1451,'Updated Medical examination'!A1450:J3785,10,0)</f>
        <v>No</v>
      </c>
      <c r="J1451" s="47" t="str">
        <f>VLOOKUP(A1451,'Updated Medical examination'!A1450:J3785,3,0)</f>
        <v>Over Weight</v>
      </c>
      <c r="K1451" s="47" t="str">
        <f>VLOOKUP(A1451,'Updated Medical examination'!A1450:J3785,5,0)</f>
        <v>Prediabetes</v>
      </c>
      <c r="L1451" s="54">
        <v>31353</v>
      </c>
      <c r="M1451" s="59">
        <v>7281.51</v>
      </c>
      <c r="N1451" s="55" t="s">
        <v>11</v>
      </c>
      <c r="O1451" s="55" t="s">
        <v>16</v>
      </c>
      <c r="P1451" s="55" t="s">
        <v>23</v>
      </c>
      <c r="Q1451" s="55">
        <v>37</v>
      </c>
    </row>
    <row r="1452" spans="1:17" ht="16.5" thickBot="1" x14ac:dyDescent="0.3">
      <c r="A1452" s="58" t="s">
        <v>920</v>
      </c>
      <c r="B1452" s="47" t="s">
        <v>4786</v>
      </c>
      <c r="C1452" s="47">
        <f>VLOOKUP(A1452,'Updated Medical examination'!A1451:J3786,2,FALSE)</f>
        <v>22.44</v>
      </c>
      <c r="D1452" s="47">
        <f>VLOOKUP(A1452,'Updated Medical examination'!A1451:J3786,4,0)</f>
        <v>4.62</v>
      </c>
      <c r="E1452" s="47" t="str">
        <f>VLOOKUP(A1452,'Updated Medical examination'!A1451:J3786,6,0)</f>
        <v>Yes</v>
      </c>
      <c r="F1452" s="47" t="str">
        <f>VLOOKUP(A1452,'Updated Medical examination'!A1451:J3786,7,0)</f>
        <v>No</v>
      </c>
      <c r="G1452" s="47" t="str">
        <f>VLOOKUP(A1452,'Updated Medical examination'!A1451:J3786,8,0)</f>
        <v>No</v>
      </c>
      <c r="H1452" s="47">
        <f>VLOOKUP(A1452,'Updated Medical examination'!A1451:J3786,9,0)</f>
        <v>0</v>
      </c>
      <c r="I1452" s="47" t="str">
        <f>VLOOKUP(A1452,'Updated Medical examination'!A1451:J3786,10,0)</f>
        <v>No</v>
      </c>
      <c r="J1452" s="47" t="str">
        <f>VLOOKUP(A1452,'Updated Medical examination'!A1451:J3786,3,0)</f>
        <v>Healthy Weight</v>
      </c>
      <c r="K1452" s="47" t="str">
        <f>VLOOKUP(A1452,'Updated Medical examination'!A1451:J3786,5,0)</f>
        <v>Normal</v>
      </c>
      <c r="L1452" s="54">
        <v>28112</v>
      </c>
      <c r="M1452" s="59">
        <v>7273.02</v>
      </c>
      <c r="N1452" s="55" t="s">
        <v>11</v>
      </c>
      <c r="O1452" s="55" t="s">
        <v>16</v>
      </c>
      <c r="P1452" s="55" t="s">
        <v>13</v>
      </c>
      <c r="Q1452" s="55">
        <v>46</v>
      </c>
    </row>
    <row r="1453" spans="1:17" ht="16.5" thickBot="1" x14ac:dyDescent="0.3">
      <c r="A1453" s="58" t="s">
        <v>919</v>
      </c>
      <c r="B1453" s="47" t="s">
        <v>2451</v>
      </c>
      <c r="C1453" s="47">
        <f>VLOOKUP(A1453,'Updated Medical examination'!A1452:J3787,2,FALSE)</f>
        <v>37.049999999999997</v>
      </c>
      <c r="D1453" s="47">
        <f>VLOOKUP(A1453,'Updated Medical examination'!A1452:J3787,4,0)</f>
        <v>9.9600000000000009</v>
      </c>
      <c r="E1453" s="47" t="str">
        <f>VLOOKUP(A1453,'Updated Medical examination'!A1452:J3787,6,0)</f>
        <v>Yes</v>
      </c>
      <c r="F1453" s="47" t="str">
        <f>VLOOKUP(A1453,'Updated Medical examination'!A1452:J3787,7,0)</f>
        <v>No</v>
      </c>
      <c r="G1453" s="47" t="str">
        <f>VLOOKUP(A1453,'Updated Medical examination'!A1452:J3787,8,0)</f>
        <v>No</v>
      </c>
      <c r="H1453" s="47">
        <f>VLOOKUP(A1453,'Updated Medical examination'!A1452:J3787,9,0)</f>
        <v>0</v>
      </c>
      <c r="I1453" s="47" t="str">
        <f>VLOOKUP(A1453,'Updated Medical examination'!A1452:J3787,10,0)</f>
        <v>No</v>
      </c>
      <c r="J1453" s="47" t="str">
        <f>VLOOKUP(A1453,'Updated Medical examination'!A1452:J3787,3,0)</f>
        <v>Obesity</v>
      </c>
      <c r="K1453" s="47" t="str">
        <f>VLOOKUP(A1453,'Updated Medical examination'!A1452:J3787,5,0)</f>
        <v>Above Diabetes</v>
      </c>
      <c r="L1453" s="54">
        <v>29802</v>
      </c>
      <c r="M1453" s="59">
        <v>7265.7</v>
      </c>
      <c r="N1453" s="55" t="s">
        <v>12</v>
      </c>
      <c r="O1453" s="55" t="s">
        <v>12</v>
      </c>
      <c r="P1453" s="55" t="s">
        <v>23</v>
      </c>
      <c r="Q1453" s="55">
        <v>41</v>
      </c>
    </row>
    <row r="1454" spans="1:17" ht="16.5" thickBot="1" x14ac:dyDescent="0.3">
      <c r="A1454" s="58" t="s">
        <v>918</v>
      </c>
      <c r="B1454" s="47" t="s">
        <v>3754</v>
      </c>
      <c r="C1454" s="47">
        <f>VLOOKUP(A1454,'Updated Medical examination'!A1453:J3788,2,FALSE)</f>
        <v>22.95</v>
      </c>
      <c r="D1454" s="47">
        <f>VLOOKUP(A1454,'Updated Medical examination'!A1453:J3788,4,0)</f>
        <v>10.53</v>
      </c>
      <c r="E1454" s="47" t="str">
        <f>VLOOKUP(A1454,'Updated Medical examination'!A1453:J3788,6,0)</f>
        <v>No</v>
      </c>
      <c r="F1454" s="47" t="str">
        <f>VLOOKUP(A1454,'Updated Medical examination'!A1453:J3788,7,0)</f>
        <v>No</v>
      </c>
      <c r="G1454" s="47" t="str">
        <f>VLOOKUP(A1454,'Updated Medical examination'!A1453:J3788,8,0)</f>
        <v>No</v>
      </c>
      <c r="H1454" s="47">
        <f>VLOOKUP(A1454,'Updated Medical examination'!A1453:J3788,9,0)</f>
        <v>2</v>
      </c>
      <c r="I1454" s="47" t="str">
        <f>VLOOKUP(A1454,'Updated Medical examination'!A1453:J3788,10,0)</f>
        <v>No</v>
      </c>
      <c r="J1454" s="47" t="str">
        <f>VLOOKUP(A1454,'Updated Medical examination'!A1453:J3788,3,0)</f>
        <v>Healthy Weight</v>
      </c>
      <c r="K1454" s="47" t="str">
        <f>VLOOKUP(A1454,'Updated Medical examination'!A1453:J3788,5,0)</f>
        <v>Above Diabetes</v>
      </c>
      <c r="L1454" s="54">
        <v>26962</v>
      </c>
      <c r="M1454" s="59">
        <v>7265.58</v>
      </c>
      <c r="N1454" s="55" t="s">
        <v>11</v>
      </c>
      <c r="O1454" s="55" t="s">
        <v>11</v>
      </c>
      <c r="P1454" s="55" t="s">
        <v>13</v>
      </c>
      <c r="Q1454" s="55">
        <v>49</v>
      </c>
    </row>
    <row r="1455" spans="1:17" ht="16.5" thickBot="1" x14ac:dyDescent="0.3">
      <c r="A1455" s="58" t="s">
        <v>917</v>
      </c>
      <c r="B1455" s="47" t="s">
        <v>4790</v>
      </c>
      <c r="C1455" s="47">
        <f>VLOOKUP(A1455,'Updated Medical examination'!A1454:J3789,2,FALSE)</f>
        <v>34.200000000000003</v>
      </c>
      <c r="D1455" s="47">
        <f>VLOOKUP(A1455,'Updated Medical examination'!A1454:J3789,4,0)</f>
        <v>6.69</v>
      </c>
      <c r="E1455" s="47" t="str">
        <f>VLOOKUP(A1455,'Updated Medical examination'!A1454:J3789,6,0)</f>
        <v>Yes</v>
      </c>
      <c r="F1455" s="47" t="str">
        <f>VLOOKUP(A1455,'Updated Medical examination'!A1454:J3789,7,0)</f>
        <v>No</v>
      </c>
      <c r="G1455" s="47" t="str">
        <f>VLOOKUP(A1455,'Updated Medical examination'!A1454:J3789,8,0)</f>
        <v>No</v>
      </c>
      <c r="H1455" s="47">
        <f>VLOOKUP(A1455,'Updated Medical examination'!A1454:J3789,9,0)</f>
        <v>0</v>
      </c>
      <c r="I1455" s="47" t="str">
        <f>VLOOKUP(A1455,'Updated Medical examination'!A1454:J3789,10,0)</f>
        <v>No</v>
      </c>
      <c r="J1455" s="47" t="str">
        <f>VLOOKUP(A1455,'Updated Medical examination'!A1454:J3789,3,0)</f>
        <v>Obesity</v>
      </c>
      <c r="K1455" s="47" t="str">
        <f>VLOOKUP(A1455,'Updated Medical examination'!A1454:J3789,5,0)</f>
        <v>Above Diabetes</v>
      </c>
      <c r="L1455" s="54">
        <v>29750</v>
      </c>
      <c r="M1455" s="59">
        <v>7261.74</v>
      </c>
      <c r="N1455" s="55" t="s">
        <v>12</v>
      </c>
      <c r="O1455" s="55" t="s">
        <v>12</v>
      </c>
      <c r="P1455" s="55" t="s">
        <v>23</v>
      </c>
      <c r="Q1455" s="55">
        <v>41</v>
      </c>
    </row>
    <row r="1456" spans="1:17" ht="16.5" thickBot="1" x14ac:dyDescent="0.3">
      <c r="A1456" s="58" t="s">
        <v>916</v>
      </c>
      <c r="B1456" s="47" t="s">
        <v>4792</v>
      </c>
      <c r="C1456" s="47">
        <f>VLOOKUP(A1456,'Updated Medical examination'!A1455:J3790,2,FALSE)</f>
        <v>30.59</v>
      </c>
      <c r="D1456" s="47">
        <f>VLOOKUP(A1456,'Updated Medical examination'!A1455:J3790,4,0)</f>
        <v>9.5500000000000007</v>
      </c>
      <c r="E1456" s="47" t="str">
        <f>VLOOKUP(A1456,'Updated Medical examination'!A1455:J3790,6,0)</f>
        <v>Yes</v>
      </c>
      <c r="F1456" s="47" t="str">
        <f>VLOOKUP(A1456,'Updated Medical examination'!A1455:J3790,7,0)</f>
        <v>No</v>
      </c>
      <c r="G1456" s="47" t="str">
        <f>VLOOKUP(A1456,'Updated Medical examination'!A1455:J3790,8,0)</f>
        <v>No</v>
      </c>
      <c r="H1456" s="47">
        <f>VLOOKUP(A1456,'Updated Medical examination'!A1455:J3790,9,0)</f>
        <v>0</v>
      </c>
      <c r="I1456" s="47" t="str">
        <f>VLOOKUP(A1456,'Updated Medical examination'!A1455:J3790,10,0)</f>
        <v>No</v>
      </c>
      <c r="J1456" s="47" t="str">
        <f>VLOOKUP(A1456,'Updated Medical examination'!A1455:J3790,3,0)</f>
        <v>Obesity</v>
      </c>
      <c r="K1456" s="47" t="str">
        <f>VLOOKUP(A1456,'Updated Medical examination'!A1455:J3790,5,0)</f>
        <v>Above Diabetes</v>
      </c>
      <c r="L1456" s="54">
        <v>29812</v>
      </c>
      <c r="M1456" s="59">
        <v>7256.72</v>
      </c>
      <c r="N1456" s="55" t="s">
        <v>12</v>
      </c>
      <c r="O1456" s="55" t="s">
        <v>11</v>
      </c>
      <c r="P1456" s="55" t="s">
        <v>23</v>
      </c>
      <c r="Q1456" s="55">
        <v>41</v>
      </c>
    </row>
    <row r="1457" spans="1:17" ht="16.5" thickBot="1" x14ac:dyDescent="0.3">
      <c r="A1457" s="58" t="s">
        <v>915</v>
      </c>
      <c r="B1457" s="47" t="s">
        <v>4793</v>
      </c>
      <c r="C1457" s="47">
        <f>VLOOKUP(A1457,'Updated Medical examination'!A1456:J3791,2,FALSE)</f>
        <v>25.51</v>
      </c>
      <c r="D1457" s="47">
        <f>VLOOKUP(A1457,'Updated Medical examination'!A1456:J3791,4,0)</f>
        <v>6.05</v>
      </c>
      <c r="E1457" s="47" t="str">
        <f>VLOOKUP(A1457,'Updated Medical examination'!A1456:J3791,6,0)</f>
        <v>No</v>
      </c>
      <c r="F1457" s="47" t="str">
        <f>VLOOKUP(A1457,'Updated Medical examination'!A1456:J3791,7,0)</f>
        <v>No</v>
      </c>
      <c r="G1457" s="47" t="str">
        <f>VLOOKUP(A1457,'Updated Medical examination'!A1456:J3791,8,0)</f>
        <v>No</v>
      </c>
      <c r="H1457" s="47">
        <f>VLOOKUP(A1457,'Updated Medical examination'!A1456:J3791,9,0)</f>
        <v>0</v>
      </c>
      <c r="I1457" s="47" t="str">
        <f>VLOOKUP(A1457,'Updated Medical examination'!A1456:J3791,10,0)</f>
        <v>No</v>
      </c>
      <c r="J1457" s="47" t="str">
        <f>VLOOKUP(A1457,'Updated Medical examination'!A1456:J3791,3,0)</f>
        <v>Over Weight</v>
      </c>
      <c r="K1457" s="47" t="str">
        <f>VLOOKUP(A1457,'Updated Medical examination'!A1456:J3791,5,0)</f>
        <v>Prediabetes</v>
      </c>
      <c r="L1457" s="54">
        <v>30156</v>
      </c>
      <c r="M1457" s="59">
        <v>7248.71</v>
      </c>
      <c r="N1457" s="55" t="s">
        <v>11</v>
      </c>
      <c r="O1457" s="55" t="s">
        <v>16</v>
      </c>
      <c r="P1457" s="55" t="s">
        <v>13</v>
      </c>
      <c r="Q1457" s="55">
        <v>40</v>
      </c>
    </row>
    <row r="1458" spans="1:17" ht="16.5" thickBot="1" x14ac:dyDescent="0.3">
      <c r="A1458" s="58" t="s">
        <v>914</v>
      </c>
      <c r="B1458" s="47" t="s">
        <v>4795</v>
      </c>
      <c r="C1458" s="47">
        <f>VLOOKUP(A1458,'Updated Medical examination'!A1457:J3792,2,FALSE)</f>
        <v>29.04</v>
      </c>
      <c r="D1458" s="47">
        <f>VLOOKUP(A1458,'Updated Medical examination'!A1457:J3792,4,0)</f>
        <v>10.56</v>
      </c>
      <c r="E1458" s="47" t="str">
        <f>VLOOKUP(A1458,'Updated Medical examination'!A1457:J3792,6,0)</f>
        <v>Yes</v>
      </c>
      <c r="F1458" s="47" t="str">
        <f>VLOOKUP(A1458,'Updated Medical examination'!A1457:J3792,7,0)</f>
        <v>No</v>
      </c>
      <c r="G1458" s="47" t="str">
        <f>VLOOKUP(A1458,'Updated Medical examination'!A1457:J3792,8,0)</f>
        <v>No</v>
      </c>
      <c r="H1458" s="47">
        <f>VLOOKUP(A1458,'Updated Medical examination'!A1457:J3792,9,0)</f>
        <v>1</v>
      </c>
      <c r="I1458" s="47" t="str">
        <f>VLOOKUP(A1458,'Updated Medical examination'!A1457:J3792,10,0)</f>
        <v>No</v>
      </c>
      <c r="J1458" s="47" t="str">
        <f>VLOOKUP(A1458,'Updated Medical examination'!A1457:J3792,3,0)</f>
        <v>Over Weight</v>
      </c>
      <c r="K1458" s="47" t="str">
        <f>VLOOKUP(A1458,'Updated Medical examination'!A1457:J3792,5,0)</f>
        <v>Above Diabetes</v>
      </c>
      <c r="L1458" s="54">
        <v>31657</v>
      </c>
      <c r="M1458" s="59">
        <v>7243.81</v>
      </c>
      <c r="N1458" s="55" t="s">
        <v>11</v>
      </c>
      <c r="O1458" s="55" t="s">
        <v>12</v>
      </c>
      <c r="P1458" s="55" t="s">
        <v>13</v>
      </c>
      <c r="Q1458" s="55">
        <v>36</v>
      </c>
    </row>
    <row r="1459" spans="1:17" ht="16.5" thickBot="1" x14ac:dyDescent="0.3">
      <c r="A1459" s="58" t="s">
        <v>913</v>
      </c>
      <c r="B1459" s="47" t="s">
        <v>2871</v>
      </c>
      <c r="C1459" s="47">
        <f>VLOOKUP(A1459,'Updated Medical examination'!A1458:J3793,2,FALSE)</f>
        <v>22.135000000000002</v>
      </c>
      <c r="D1459" s="47">
        <f>VLOOKUP(A1459,'Updated Medical examination'!A1458:J3793,4,0)</f>
        <v>10.81</v>
      </c>
      <c r="E1459" s="47" t="str">
        <f>VLOOKUP(A1459,'Updated Medical examination'!A1458:J3793,6,0)</f>
        <v>Yes</v>
      </c>
      <c r="F1459" s="47" t="str">
        <f>VLOOKUP(A1459,'Updated Medical examination'!A1458:J3793,7,0)</f>
        <v>No</v>
      </c>
      <c r="G1459" s="47" t="str">
        <f>VLOOKUP(A1459,'Updated Medical examination'!A1458:J3793,8,0)</f>
        <v>No</v>
      </c>
      <c r="H1459" s="47">
        <f>VLOOKUP(A1459,'Updated Medical examination'!A1458:J3793,9,0)</f>
        <v>1</v>
      </c>
      <c r="I1459" s="47" t="str">
        <f>VLOOKUP(A1459,'Updated Medical examination'!A1458:J3793,10,0)</f>
        <v>No</v>
      </c>
      <c r="J1459" s="47" t="str">
        <f>VLOOKUP(A1459,'Updated Medical examination'!A1458:J3793,3,0)</f>
        <v>Healthy Weight</v>
      </c>
      <c r="K1459" s="47" t="str">
        <f>VLOOKUP(A1459,'Updated Medical examination'!A1458:J3793,5,0)</f>
        <v>Above Diabetes</v>
      </c>
      <c r="L1459" s="54">
        <v>31606</v>
      </c>
      <c r="M1459" s="59">
        <v>7228.22</v>
      </c>
      <c r="N1459" s="55" t="s">
        <v>11</v>
      </c>
      <c r="O1459" s="55" t="s">
        <v>16</v>
      </c>
      <c r="P1459" s="55" t="s">
        <v>247</v>
      </c>
      <c r="Q1459" s="55">
        <v>36</v>
      </c>
    </row>
    <row r="1460" spans="1:17" ht="16.5" thickBot="1" x14ac:dyDescent="0.3">
      <c r="A1460" s="58" t="s">
        <v>912</v>
      </c>
      <c r="B1460" s="47" t="s">
        <v>4798</v>
      </c>
      <c r="C1460" s="47">
        <f>VLOOKUP(A1460,'Updated Medical examination'!A1459:J3794,2,FALSE)</f>
        <v>21.375</v>
      </c>
      <c r="D1460" s="47">
        <f>VLOOKUP(A1460,'Updated Medical examination'!A1459:J3794,4,0)</f>
        <v>4.32</v>
      </c>
      <c r="E1460" s="47" t="str">
        <f>VLOOKUP(A1460,'Updated Medical examination'!A1459:J3794,6,0)</f>
        <v>No</v>
      </c>
      <c r="F1460" s="47" t="str">
        <f>VLOOKUP(A1460,'Updated Medical examination'!A1459:J3794,7,0)</f>
        <v>No</v>
      </c>
      <c r="G1460" s="47" t="str">
        <f>VLOOKUP(A1460,'Updated Medical examination'!A1459:J3794,8,0)</f>
        <v>No</v>
      </c>
      <c r="H1460" s="47">
        <f>VLOOKUP(A1460,'Updated Medical examination'!A1459:J3794,9,0)</f>
        <v>0</v>
      </c>
      <c r="I1460" s="47" t="str">
        <f>VLOOKUP(A1460,'Updated Medical examination'!A1459:J3794,10,0)</f>
        <v>No</v>
      </c>
      <c r="J1460" s="47" t="str">
        <f>VLOOKUP(A1460,'Updated Medical examination'!A1459:J3794,3,0)</f>
        <v>Healthy Weight</v>
      </c>
      <c r="K1460" s="47" t="str">
        <f>VLOOKUP(A1460,'Updated Medical examination'!A1459:J3794,5,0)</f>
        <v>Normal</v>
      </c>
      <c r="L1460" s="54">
        <v>28383</v>
      </c>
      <c r="M1460" s="59">
        <v>7222.79</v>
      </c>
      <c r="N1460" s="55" t="s">
        <v>12</v>
      </c>
      <c r="O1460" s="55" t="s">
        <v>12</v>
      </c>
      <c r="P1460" s="55" t="s">
        <v>23</v>
      </c>
      <c r="Q1460" s="55">
        <v>45</v>
      </c>
    </row>
    <row r="1461" spans="1:17" ht="16.5" thickBot="1" x14ac:dyDescent="0.3">
      <c r="A1461" s="58" t="s">
        <v>911</v>
      </c>
      <c r="B1461" s="47" t="s">
        <v>4799</v>
      </c>
      <c r="C1461" s="47">
        <f>VLOOKUP(A1461,'Updated Medical examination'!A1460:J3795,2,FALSE)</f>
        <v>29.19</v>
      </c>
      <c r="D1461" s="47">
        <f>VLOOKUP(A1461,'Updated Medical examination'!A1460:J3795,4,0)</f>
        <v>4.37</v>
      </c>
      <c r="E1461" s="47" t="str">
        <f>VLOOKUP(A1461,'Updated Medical examination'!A1460:J3795,6,0)</f>
        <v>No</v>
      </c>
      <c r="F1461" s="47" t="str">
        <f>VLOOKUP(A1461,'Updated Medical examination'!A1460:J3795,7,0)</f>
        <v>No</v>
      </c>
      <c r="G1461" s="47" t="str">
        <f>VLOOKUP(A1461,'Updated Medical examination'!A1460:J3795,8,0)</f>
        <v>No</v>
      </c>
      <c r="H1461" s="47">
        <f>VLOOKUP(A1461,'Updated Medical examination'!A1460:J3795,9,0)</f>
        <v>0</v>
      </c>
      <c r="I1461" s="47" t="str">
        <f>VLOOKUP(A1461,'Updated Medical examination'!A1460:J3795,10,0)</f>
        <v>No</v>
      </c>
      <c r="J1461" s="47" t="str">
        <f>VLOOKUP(A1461,'Updated Medical examination'!A1460:J3795,3,0)</f>
        <v>Over Weight</v>
      </c>
      <c r="K1461" s="47" t="str">
        <f>VLOOKUP(A1461,'Updated Medical examination'!A1460:J3795,5,0)</f>
        <v>Normal</v>
      </c>
      <c r="L1461" s="54">
        <v>33417</v>
      </c>
      <c r="M1461" s="59">
        <v>7220.25</v>
      </c>
      <c r="N1461" s="55" t="s">
        <v>11</v>
      </c>
      <c r="O1461" s="55" t="s">
        <v>11</v>
      </c>
      <c r="P1461" s="55" t="s">
        <v>300</v>
      </c>
      <c r="Q1461" s="55">
        <v>31</v>
      </c>
    </row>
    <row r="1462" spans="1:17" ht="16.5" thickBot="1" x14ac:dyDescent="0.3">
      <c r="A1462" s="58" t="s">
        <v>910</v>
      </c>
      <c r="B1462" s="47" t="s">
        <v>3347</v>
      </c>
      <c r="C1462" s="47">
        <f>VLOOKUP(A1462,'Updated Medical examination'!A1461:J3796,2,FALSE)</f>
        <v>31.92</v>
      </c>
      <c r="D1462" s="47">
        <f>VLOOKUP(A1462,'Updated Medical examination'!A1461:J3796,4,0)</f>
        <v>4.8099999999999996</v>
      </c>
      <c r="E1462" s="47" t="str">
        <f>VLOOKUP(A1462,'Updated Medical examination'!A1461:J3796,6,0)</f>
        <v>Yes</v>
      </c>
      <c r="F1462" s="47" t="str">
        <f>VLOOKUP(A1462,'Updated Medical examination'!A1461:J3796,7,0)</f>
        <v>No</v>
      </c>
      <c r="G1462" s="47" t="str">
        <f>VLOOKUP(A1462,'Updated Medical examination'!A1461:J3796,8,0)</f>
        <v>Yes</v>
      </c>
      <c r="H1462" s="47">
        <f>VLOOKUP(A1462,'Updated Medical examination'!A1461:J3796,9,0)</f>
        <v>1</v>
      </c>
      <c r="I1462" s="47" t="str">
        <f>VLOOKUP(A1462,'Updated Medical examination'!A1461:J3796,10,0)</f>
        <v>No</v>
      </c>
      <c r="J1462" s="47" t="str">
        <f>VLOOKUP(A1462,'Updated Medical examination'!A1461:J3796,3,0)</f>
        <v>Obesity</v>
      </c>
      <c r="K1462" s="47" t="str">
        <f>VLOOKUP(A1462,'Updated Medical examination'!A1461:J3796,5,0)</f>
        <v>Normal</v>
      </c>
      <c r="L1462" s="54">
        <v>30641</v>
      </c>
      <c r="M1462" s="59">
        <v>7209.49</v>
      </c>
      <c r="N1462" s="55" t="s">
        <v>11</v>
      </c>
      <c r="O1462" s="55" t="s">
        <v>12</v>
      </c>
      <c r="P1462" s="55" t="s">
        <v>23</v>
      </c>
      <c r="Q1462" s="55">
        <v>39</v>
      </c>
    </row>
    <row r="1463" spans="1:17" ht="16.5" thickBot="1" x14ac:dyDescent="0.3">
      <c r="A1463" s="58" t="s">
        <v>909</v>
      </c>
      <c r="B1463" s="47" t="s">
        <v>4800</v>
      </c>
      <c r="C1463" s="47">
        <f>VLOOKUP(A1463,'Updated Medical examination'!A1462:J3797,2,FALSE)</f>
        <v>26.315000000000001</v>
      </c>
      <c r="D1463" s="47">
        <f>VLOOKUP(A1463,'Updated Medical examination'!A1462:J3797,4,0)</f>
        <v>4.5599999999999996</v>
      </c>
      <c r="E1463" s="47" t="str">
        <f>VLOOKUP(A1463,'Updated Medical examination'!A1462:J3797,6,0)</f>
        <v>Yes</v>
      </c>
      <c r="F1463" s="47" t="str">
        <f>VLOOKUP(A1463,'Updated Medical examination'!A1462:J3797,7,0)</f>
        <v>No</v>
      </c>
      <c r="G1463" s="47" t="str">
        <f>VLOOKUP(A1463,'Updated Medical examination'!A1462:J3797,8,0)</f>
        <v>Yes</v>
      </c>
      <c r="H1463" s="47">
        <f>VLOOKUP(A1463,'Updated Medical examination'!A1462:J3797,9,0)</f>
        <v>1</v>
      </c>
      <c r="I1463" s="47" t="str">
        <f>VLOOKUP(A1463,'Updated Medical examination'!A1462:J3797,10,0)</f>
        <v>No</v>
      </c>
      <c r="J1463" s="47" t="str">
        <f>VLOOKUP(A1463,'Updated Medical examination'!A1462:J3797,3,0)</f>
        <v>Over Weight</v>
      </c>
      <c r="K1463" s="47" t="str">
        <f>VLOOKUP(A1463,'Updated Medical examination'!A1462:J3797,5,0)</f>
        <v>Normal</v>
      </c>
      <c r="L1463" s="54">
        <v>30539</v>
      </c>
      <c r="M1463" s="59">
        <v>7201.7</v>
      </c>
      <c r="N1463" s="55" t="s">
        <v>11</v>
      </c>
      <c r="O1463" s="55" t="s">
        <v>12</v>
      </c>
      <c r="P1463" s="55" t="s">
        <v>23</v>
      </c>
      <c r="Q1463" s="55">
        <v>39</v>
      </c>
    </row>
    <row r="1464" spans="1:17" ht="16.5" thickBot="1" x14ac:dyDescent="0.3">
      <c r="A1464" s="58" t="s">
        <v>908</v>
      </c>
      <c r="B1464" s="47" t="s">
        <v>2883</v>
      </c>
      <c r="C1464" s="47">
        <f>VLOOKUP(A1464,'Updated Medical examination'!A1463:J3798,2,FALSE)</f>
        <v>35.299999999999997</v>
      </c>
      <c r="D1464" s="47">
        <f>VLOOKUP(A1464,'Updated Medical examination'!A1463:J3798,4,0)</f>
        <v>4.3899999999999997</v>
      </c>
      <c r="E1464" s="47" t="str">
        <f>VLOOKUP(A1464,'Updated Medical examination'!A1463:J3798,6,0)</f>
        <v>No</v>
      </c>
      <c r="F1464" s="47" t="str">
        <f>VLOOKUP(A1464,'Updated Medical examination'!A1463:J3798,7,0)</f>
        <v>No</v>
      </c>
      <c r="G1464" s="47" t="str">
        <f>VLOOKUP(A1464,'Updated Medical examination'!A1463:J3798,8,0)</f>
        <v>No</v>
      </c>
      <c r="H1464" s="47">
        <f>VLOOKUP(A1464,'Updated Medical examination'!A1463:J3798,9,0)</f>
        <v>0</v>
      </c>
      <c r="I1464" s="47" t="str">
        <f>VLOOKUP(A1464,'Updated Medical examination'!A1463:J3798,10,0)</f>
        <v>No</v>
      </c>
      <c r="J1464" s="47" t="str">
        <f>VLOOKUP(A1464,'Updated Medical examination'!A1463:J3798,3,0)</f>
        <v>Obesity</v>
      </c>
      <c r="K1464" s="47" t="str">
        <f>VLOOKUP(A1464,'Updated Medical examination'!A1463:J3798,5,0)</f>
        <v>Normal</v>
      </c>
      <c r="L1464" s="54">
        <v>30208</v>
      </c>
      <c r="M1464" s="59">
        <v>7196.87</v>
      </c>
      <c r="N1464" s="55" t="s">
        <v>12</v>
      </c>
      <c r="O1464" s="55" t="s">
        <v>11</v>
      </c>
      <c r="P1464" s="55" t="s">
        <v>42</v>
      </c>
      <c r="Q1464" s="55">
        <v>40</v>
      </c>
    </row>
    <row r="1465" spans="1:17" ht="16.5" thickBot="1" x14ac:dyDescent="0.3">
      <c r="A1465" s="58" t="s">
        <v>907</v>
      </c>
      <c r="B1465" s="47" t="s">
        <v>4803</v>
      </c>
      <c r="C1465" s="47">
        <f>VLOOKUP(A1465,'Updated Medical examination'!A1464:J3799,2,FALSE)</f>
        <v>18.91</v>
      </c>
      <c r="D1465" s="47">
        <f>VLOOKUP(A1465,'Updated Medical examination'!A1464:J3799,4,0)</f>
        <v>11.44</v>
      </c>
      <c r="E1465" s="47" t="str">
        <f>VLOOKUP(A1465,'Updated Medical examination'!A1464:J3799,6,0)</f>
        <v>No</v>
      </c>
      <c r="F1465" s="47" t="str">
        <f>VLOOKUP(A1465,'Updated Medical examination'!A1464:J3799,7,0)</f>
        <v>No</v>
      </c>
      <c r="G1465" s="47" t="str">
        <f>VLOOKUP(A1465,'Updated Medical examination'!A1464:J3799,8,0)</f>
        <v>No</v>
      </c>
      <c r="H1465" s="47">
        <f>VLOOKUP(A1465,'Updated Medical examination'!A1464:J3799,9,0)</f>
        <v>0</v>
      </c>
      <c r="I1465" s="47" t="str">
        <f>VLOOKUP(A1465,'Updated Medical examination'!A1464:J3799,10,0)</f>
        <v>No</v>
      </c>
      <c r="J1465" s="47" t="str">
        <f>VLOOKUP(A1465,'Updated Medical examination'!A1464:J3799,3,0)</f>
        <v>Healthy Weight</v>
      </c>
      <c r="K1465" s="47" t="str">
        <f>VLOOKUP(A1465,'Updated Medical examination'!A1464:J3799,5,0)</f>
        <v>Above Diabetes</v>
      </c>
      <c r="L1465" s="54">
        <v>25076</v>
      </c>
      <c r="M1465" s="59">
        <v>7179.52</v>
      </c>
      <c r="N1465" s="55" t="s">
        <v>12</v>
      </c>
      <c r="O1465" s="55" t="s">
        <v>12</v>
      </c>
      <c r="P1465" s="55" t="s">
        <v>13</v>
      </c>
      <c r="Q1465" s="55">
        <v>54</v>
      </c>
    </row>
    <row r="1466" spans="1:17" ht="16.5" thickBot="1" x14ac:dyDescent="0.3">
      <c r="A1466" s="58" t="s">
        <v>906</v>
      </c>
      <c r="B1466" s="47" t="s">
        <v>4804</v>
      </c>
      <c r="C1466" s="47">
        <f>VLOOKUP(A1466,'Updated Medical examination'!A1465:J3800,2,FALSE)</f>
        <v>22.41</v>
      </c>
      <c r="D1466" s="47">
        <f>VLOOKUP(A1466,'Updated Medical examination'!A1465:J3800,4,0)</f>
        <v>11.37</v>
      </c>
      <c r="E1466" s="47" t="str">
        <f>VLOOKUP(A1466,'Updated Medical examination'!A1465:J3800,6,0)</f>
        <v>Yes</v>
      </c>
      <c r="F1466" s="47" t="str">
        <f>VLOOKUP(A1466,'Updated Medical examination'!A1465:J3800,7,0)</f>
        <v>No</v>
      </c>
      <c r="G1466" s="47" t="str">
        <f>VLOOKUP(A1466,'Updated Medical examination'!A1465:J3800,8,0)</f>
        <v>No</v>
      </c>
      <c r="H1466" s="47">
        <f>VLOOKUP(A1466,'Updated Medical examination'!A1465:J3800,9,0)</f>
        <v>1</v>
      </c>
      <c r="I1466" s="47" t="str">
        <f>VLOOKUP(A1466,'Updated Medical examination'!A1465:J3800,10,0)</f>
        <v>No</v>
      </c>
      <c r="J1466" s="47" t="str">
        <f>VLOOKUP(A1466,'Updated Medical examination'!A1465:J3800,3,0)</f>
        <v>Healthy Weight</v>
      </c>
      <c r="K1466" s="47" t="str">
        <f>VLOOKUP(A1466,'Updated Medical examination'!A1465:J3800,5,0)</f>
        <v>Above Diabetes</v>
      </c>
      <c r="L1466" s="54">
        <v>27594</v>
      </c>
      <c r="M1466" s="59">
        <v>7175.51</v>
      </c>
      <c r="N1466" s="55" t="s">
        <v>11</v>
      </c>
      <c r="O1466" s="55" t="s">
        <v>12</v>
      </c>
      <c r="P1466" s="55" t="s">
        <v>13</v>
      </c>
      <c r="Q1466" s="55">
        <v>47</v>
      </c>
    </row>
    <row r="1467" spans="1:17" ht="16.5" thickBot="1" x14ac:dyDescent="0.3">
      <c r="A1467" s="58" t="s">
        <v>905</v>
      </c>
      <c r="B1467" s="47" t="s">
        <v>4805</v>
      </c>
      <c r="C1467" s="47">
        <f>VLOOKUP(A1467,'Updated Medical examination'!A1466:J3801,2,FALSE)</f>
        <v>22.704999999999998</v>
      </c>
      <c r="D1467" s="47">
        <f>VLOOKUP(A1467,'Updated Medical examination'!A1466:J3801,4,0)</f>
        <v>6.14</v>
      </c>
      <c r="E1467" s="47" t="str">
        <f>VLOOKUP(A1467,'Updated Medical examination'!A1466:J3801,6,0)</f>
        <v>No</v>
      </c>
      <c r="F1467" s="47" t="str">
        <f>VLOOKUP(A1467,'Updated Medical examination'!A1466:J3801,7,0)</f>
        <v>No</v>
      </c>
      <c r="G1467" s="47" t="str">
        <f>VLOOKUP(A1467,'Updated Medical examination'!A1466:J3801,8,0)</f>
        <v>No</v>
      </c>
      <c r="H1467" s="47">
        <f>VLOOKUP(A1467,'Updated Medical examination'!A1466:J3801,9,0)</f>
        <v>0</v>
      </c>
      <c r="I1467" s="47" t="str">
        <f>VLOOKUP(A1467,'Updated Medical examination'!A1466:J3801,10,0)</f>
        <v>No</v>
      </c>
      <c r="J1467" s="47" t="str">
        <f>VLOOKUP(A1467,'Updated Medical examination'!A1466:J3801,3,0)</f>
        <v>Healthy Weight</v>
      </c>
      <c r="K1467" s="47" t="str">
        <f>VLOOKUP(A1467,'Updated Medical examination'!A1466:J3801,5,0)</f>
        <v>Prediabetes</v>
      </c>
      <c r="L1467" s="54">
        <v>30179</v>
      </c>
      <c r="M1467" s="59">
        <v>7173.36</v>
      </c>
      <c r="N1467" s="55" t="s">
        <v>12</v>
      </c>
      <c r="O1467" s="55" t="s">
        <v>11</v>
      </c>
      <c r="P1467" s="55" t="s">
        <v>168</v>
      </c>
      <c r="Q1467" s="55">
        <v>40</v>
      </c>
    </row>
    <row r="1468" spans="1:17" ht="16.5" thickBot="1" x14ac:dyDescent="0.3">
      <c r="A1468" s="58" t="s">
        <v>904</v>
      </c>
      <c r="B1468" s="47" t="s">
        <v>4807</v>
      </c>
      <c r="C1468" s="47">
        <f>VLOOKUP(A1468,'Updated Medical examination'!A1467:J3802,2,FALSE)</f>
        <v>37.18</v>
      </c>
      <c r="D1468" s="47">
        <f>VLOOKUP(A1468,'Updated Medical examination'!A1467:J3802,4,0)</f>
        <v>4.8899999999999997</v>
      </c>
      <c r="E1468" s="47" t="str">
        <f>VLOOKUP(A1468,'Updated Medical examination'!A1467:J3802,6,0)</f>
        <v>No</v>
      </c>
      <c r="F1468" s="47" t="str">
        <f>VLOOKUP(A1468,'Updated Medical examination'!A1467:J3802,7,0)</f>
        <v>No</v>
      </c>
      <c r="G1468" s="47" t="str">
        <f>VLOOKUP(A1468,'Updated Medical examination'!A1467:J3802,8,0)</f>
        <v>No</v>
      </c>
      <c r="H1468" s="47">
        <f>VLOOKUP(A1468,'Updated Medical examination'!A1467:J3802,9,0)</f>
        <v>0</v>
      </c>
      <c r="I1468" s="47" t="str">
        <f>VLOOKUP(A1468,'Updated Medical examination'!A1467:J3802,10,0)</f>
        <v>No</v>
      </c>
      <c r="J1468" s="47" t="str">
        <f>VLOOKUP(A1468,'Updated Medical examination'!A1467:J3802,3,0)</f>
        <v>Obesity</v>
      </c>
      <c r="K1468" s="47" t="str">
        <f>VLOOKUP(A1468,'Updated Medical examination'!A1467:J3802,5,0)</f>
        <v>Normal</v>
      </c>
      <c r="L1468" s="54">
        <v>29494</v>
      </c>
      <c r="M1468" s="59">
        <v>7162.01</v>
      </c>
      <c r="N1468" s="55" t="s">
        <v>11</v>
      </c>
      <c r="O1468" s="55" t="s">
        <v>12</v>
      </c>
      <c r="P1468" s="55" t="s">
        <v>13</v>
      </c>
      <c r="Q1468" s="55">
        <v>42</v>
      </c>
    </row>
    <row r="1469" spans="1:17" ht="16.5" thickBot="1" x14ac:dyDescent="0.3">
      <c r="A1469" s="58" t="s">
        <v>903</v>
      </c>
      <c r="B1469" s="47" t="s">
        <v>4809</v>
      </c>
      <c r="C1469" s="47">
        <f>VLOOKUP(A1469,'Updated Medical examination'!A1468:J3803,2,FALSE)</f>
        <v>35.97</v>
      </c>
      <c r="D1469" s="47">
        <f>VLOOKUP(A1469,'Updated Medical examination'!A1468:J3803,4,0)</f>
        <v>4.5999999999999996</v>
      </c>
      <c r="E1469" s="47" t="str">
        <f>VLOOKUP(A1469,'Updated Medical examination'!A1468:J3803,6,0)</f>
        <v>No</v>
      </c>
      <c r="F1469" s="47" t="str">
        <f>VLOOKUP(A1469,'Updated Medical examination'!A1468:J3803,7,0)</f>
        <v>No</v>
      </c>
      <c r="G1469" s="47" t="str">
        <f>VLOOKUP(A1469,'Updated Medical examination'!A1468:J3803,8,0)</f>
        <v>No</v>
      </c>
      <c r="H1469" s="47">
        <f>VLOOKUP(A1469,'Updated Medical examination'!A1468:J3803,9,0)</f>
        <v>0</v>
      </c>
      <c r="I1469" s="47" t="str">
        <f>VLOOKUP(A1469,'Updated Medical examination'!A1468:J3803,10,0)</f>
        <v>No</v>
      </c>
      <c r="J1469" s="47" t="str">
        <f>VLOOKUP(A1469,'Updated Medical examination'!A1468:J3803,3,0)</f>
        <v>Obesity</v>
      </c>
      <c r="K1469" s="47" t="str">
        <f>VLOOKUP(A1469,'Updated Medical examination'!A1468:J3803,5,0)</f>
        <v>Normal</v>
      </c>
      <c r="L1469" s="54">
        <v>29501</v>
      </c>
      <c r="M1469" s="59">
        <v>7160.33</v>
      </c>
      <c r="N1469" s="55" t="s">
        <v>11</v>
      </c>
      <c r="O1469" s="55" t="s">
        <v>16</v>
      </c>
      <c r="P1469" s="55" t="s">
        <v>13</v>
      </c>
      <c r="Q1469" s="55">
        <v>42</v>
      </c>
    </row>
    <row r="1470" spans="1:17" ht="16.5" thickBot="1" x14ac:dyDescent="0.3">
      <c r="A1470" s="58" t="s">
        <v>902</v>
      </c>
      <c r="B1470" s="47" t="s">
        <v>2837</v>
      </c>
      <c r="C1470" s="47">
        <f>VLOOKUP(A1470,'Updated Medical examination'!A1469:J3804,2,FALSE)</f>
        <v>35.799999999999997</v>
      </c>
      <c r="D1470" s="47">
        <f>VLOOKUP(A1470,'Updated Medical examination'!A1469:J3804,4,0)</f>
        <v>4.42</v>
      </c>
      <c r="E1470" s="47" t="str">
        <f>VLOOKUP(A1470,'Updated Medical examination'!A1469:J3804,6,0)</f>
        <v>No</v>
      </c>
      <c r="F1470" s="47" t="str">
        <f>VLOOKUP(A1470,'Updated Medical examination'!A1469:J3804,7,0)</f>
        <v>No</v>
      </c>
      <c r="G1470" s="47" t="str">
        <f>VLOOKUP(A1470,'Updated Medical examination'!A1469:J3804,8,0)</f>
        <v>No</v>
      </c>
      <c r="H1470" s="47">
        <f>VLOOKUP(A1470,'Updated Medical examination'!A1469:J3804,9,0)</f>
        <v>0</v>
      </c>
      <c r="I1470" s="47" t="str">
        <f>VLOOKUP(A1470,'Updated Medical examination'!A1469:J3804,10,0)</f>
        <v>No</v>
      </c>
      <c r="J1470" s="47" t="str">
        <f>VLOOKUP(A1470,'Updated Medical examination'!A1469:J3804,3,0)</f>
        <v>Obesity</v>
      </c>
      <c r="K1470" s="47" t="str">
        <f>VLOOKUP(A1470,'Updated Medical examination'!A1469:J3804,5,0)</f>
        <v>Normal</v>
      </c>
      <c r="L1470" s="54">
        <v>29394</v>
      </c>
      <c r="M1470" s="59">
        <v>7160.09</v>
      </c>
      <c r="N1470" s="55" t="s">
        <v>11</v>
      </c>
      <c r="O1470" s="55" t="s">
        <v>11</v>
      </c>
      <c r="P1470" s="55" t="s">
        <v>42</v>
      </c>
      <c r="Q1470" s="55">
        <v>42</v>
      </c>
    </row>
    <row r="1471" spans="1:17" ht="16.5" thickBot="1" x14ac:dyDescent="0.3">
      <c r="A1471" s="58" t="s">
        <v>901</v>
      </c>
      <c r="B1471" s="47" t="s">
        <v>4812</v>
      </c>
      <c r="C1471" s="47">
        <f>VLOOKUP(A1471,'Updated Medical examination'!A1470:J3805,2,FALSE)</f>
        <v>28.31</v>
      </c>
      <c r="D1471" s="47">
        <f>VLOOKUP(A1471,'Updated Medical examination'!A1470:J3805,4,0)</f>
        <v>7.48</v>
      </c>
      <c r="E1471" s="47" t="str">
        <f>VLOOKUP(A1471,'Updated Medical examination'!A1470:J3805,6,0)</f>
        <v>Yes</v>
      </c>
      <c r="F1471" s="47" t="str">
        <f>VLOOKUP(A1471,'Updated Medical examination'!A1470:J3805,7,0)</f>
        <v>No</v>
      </c>
      <c r="G1471" s="47" t="str">
        <f>VLOOKUP(A1471,'Updated Medical examination'!A1470:J3805,8,0)</f>
        <v>No</v>
      </c>
      <c r="H1471" s="47">
        <f>VLOOKUP(A1471,'Updated Medical examination'!A1470:J3805,9,0)</f>
        <v>0</v>
      </c>
      <c r="I1471" s="47" t="str">
        <f>VLOOKUP(A1471,'Updated Medical examination'!A1470:J3805,10,0)</f>
        <v>No</v>
      </c>
      <c r="J1471" s="47" t="str">
        <f>VLOOKUP(A1471,'Updated Medical examination'!A1470:J3805,3,0)</f>
        <v>Over Weight</v>
      </c>
      <c r="K1471" s="47" t="str">
        <f>VLOOKUP(A1471,'Updated Medical examination'!A1470:J3805,5,0)</f>
        <v>Above Diabetes</v>
      </c>
      <c r="L1471" s="54">
        <v>29784</v>
      </c>
      <c r="M1471" s="59">
        <v>7153.55</v>
      </c>
      <c r="N1471" s="55" t="s">
        <v>11</v>
      </c>
      <c r="O1471" s="55" t="s">
        <v>16</v>
      </c>
      <c r="P1471" s="55" t="s">
        <v>23</v>
      </c>
      <c r="Q1471" s="55">
        <v>41</v>
      </c>
    </row>
    <row r="1472" spans="1:17" ht="16.5" thickBot="1" x14ac:dyDescent="0.3">
      <c r="A1472" s="58" t="s">
        <v>900</v>
      </c>
      <c r="B1472" s="47" t="s">
        <v>4814</v>
      </c>
      <c r="C1472" s="47">
        <f>VLOOKUP(A1472,'Updated Medical examination'!A1471:J3806,2,FALSE)</f>
        <v>38.06</v>
      </c>
      <c r="D1472" s="47">
        <f>VLOOKUP(A1472,'Updated Medical examination'!A1471:J3806,4,0)</f>
        <v>10.74</v>
      </c>
      <c r="E1472" s="47" t="str">
        <f>VLOOKUP(A1472,'Updated Medical examination'!A1471:J3806,6,0)</f>
        <v>No</v>
      </c>
      <c r="F1472" s="47" t="str">
        <f>VLOOKUP(A1472,'Updated Medical examination'!A1471:J3806,7,0)</f>
        <v>No</v>
      </c>
      <c r="G1472" s="47" t="str">
        <f>VLOOKUP(A1472,'Updated Medical examination'!A1471:J3806,8,0)</f>
        <v>No</v>
      </c>
      <c r="H1472" s="47">
        <f>VLOOKUP(A1472,'Updated Medical examination'!A1471:J3806,9,0)</f>
        <v>0</v>
      </c>
      <c r="I1472" s="47" t="str">
        <f>VLOOKUP(A1472,'Updated Medical examination'!A1471:J3806,10,0)</f>
        <v>No</v>
      </c>
      <c r="J1472" s="47" t="str">
        <f>VLOOKUP(A1472,'Updated Medical examination'!A1471:J3806,3,0)</f>
        <v>Obesity</v>
      </c>
      <c r="K1472" s="47" t="str">
        <f>VLOOKUP(A1472,'Updated Medical examination'!A1471:J3806,5,0)</f>
        <v>Above Diabetes</v>
      </c>
      <c r="L1472" s="54">
        <v>28739</v>
      </c>
      <c r="M1472" s="59">
        <v>7152.67</v>
      </c>
      <c r="N1472" s="55" t="s">
        <v>12</v>
      </c>
      <c r="O1472" s="55" t="s">
        <v>11</v>
      </c>
      <c r="P1472" s="55" t="s">
        <v>13</v>
      </c>
      <c r="Q1472" s="55">
        <v>44</v>
      </c>
    </row>
    <row r="1473" spans="1:17" ht="16.5" thickBot="1" x14ac:dyDescent="0.3">
      <c r="A1473" s="58" t="s">
        <v>899</v>
      </c>
      <c r="B1473" s="47" t="s">
        <v>3136</v>
      </c>
      <c r="C1473" s="47">
        <f>VLOOKUP(A1473,'Updated Medical examination'!A1472:J3807,2,FALSE)</f>
        <v>28</v>
      </c>
      <c r="D1473" s="47">
        <f>VLOOKUP(A1473,'Updated Medical examination'!A1472:J3807,4,0)</f>
        <v>5.19</v>
      </c>
      <c r="E1473" s="47" t="str">
        <f>VLOOKUP(A1473,'Updated Medical examination'!A1472:J3807,6,0)</f>
        <v>No</v>
      </c>
      <c r="F1473" s="47" t="str">
        <f>VLOOKUP(A1473,'Updated Medical examination'!A1472:J3807,7,0)</f>
        <v>No</v>
      </c>
      <c r="G1473" s="47" t="str">
        <f>VLOOKUP(A1473,'Updated Medical examination'!A1472:J3807,8,0)</f>
        <v>No</v>
      </c>
      <c r="H1473" s="47">
        <f>VLOOKUP(A1473,'Updated Medical examination'!A1472:J3807,9,0)</f>
        <v>1</v>
      </c>
      <c r="I1473" s="47" t="str">
        <f>VLOOKUP(A1473,'Updated Medical examination'!A1472:J3807,10,0)</f>
        <v>No</v>
      </c>
      <c r="J1473" s="47" t="str">
        <f>VLOOKUP(A1473,'Updated Medical examination'!A1472:J3807,3,0)</f>
        <v>Over Weight</v>
      </c>
      <c r="K1473" s="47" t="str">
        <f>VLOOKUP(A1473,'Updated Medical examination'!A1472:J3807,5,0)</f>
        <v>Normal</v>
      </c>
      <c r="L1473" s="54">
        <v>30862</v>
      </c>
      <c r="M1473" s="59">
        <v>7151.09</v>
      </c>
      <c r="N1473" s="55" t="s">
        <v>11</v>
      </c>
      <c r="O1473" s="55" t="s">
        <v>11</v>
      </c>
      <c r="P1473" s="55" t="s">
        <v>42</v>
      </c>
      <c r="Q1473" s="55">
        <v>38</v>
      </c>
    </row>
    <row r="1474" spans="1:17" ht="16.5" thickBot="1" x14ac:dyDescent="0.3">
      <c r="A1474" s="58" t="s">
        <v>898</v>
      </c>
      <c r="B1474" s="47" t="s">
        <v>3667</v>
      </c>
      <c r="C1474" s="47">
        <f>VLOOKUP(A1474,'Updated Medical examination'!A1473:J3808,2,FALSE)</f>
        <v>34.32</v>
      </c>
      <c r="D1474" s="47">
        <f>VLOOKUP(A1474,'Updated Medical examination'!A1473:J3808,4,0)</f>
        <v>9.17</v>
      </c>
      <c r="E1474" s="47" t="str">
        <f>VLOOKUP(A1474,'Updated Medical examination'!A1473:J3808,6,0)</f>
        <v>No</v>
      </c>
      <c r="F1474" s="47" t="str">
        <f>VLOOKUP(A1474,'Updated Medical examination'!A1473:J3808,7,0)</f>
        <v>No</v>
      </c>
      <c r="G1474" s="47" t="str">
        <f>VLOOKUP(A1474,'Updated Medical examination'!A1473:J3808,8,0)</f>
        <v>No</v>
      </c>
      <c r="H1474" s="47">
        <f>VLOOKUP(A1474,'Updated Medical examination'!A1473:J3808,9,0)</f>
        <v>0</v>
      </c>
      <c r="I1474" s="47" t="str">
        <f>VLOOKUP(A1474,'Updated Medical examination'!A1473:J3808,10,0)</f>
        <v>No</v>
      </c>
      <c r="J1474" s="47" t="str">
        <f>VLOOKUP(A1474,'Updated Medical examination'!A1473:J3808,3,0)</f>
        <v>Obesity</v>
      </c>
      <c r="K1474" s="47" t="str">
        <f>VLOOKUP(A1474,'Updated Medical examination'!A1473:J3808,5,0)</f>
        <v>Above Diabetes</v>
      </c>
      <c r="L1474" s="54">
        <v>28701</v>
      </c>
      <c r="M1474" s="59">
        <v>7147.47</v>
      </c>
      <c r="N1474" s="55" t="s">
        <v>11</v>
      </c>
      <c r="O1474" s="55" t="s">
        <v>12</v>
      </c>
      <c r="P1474" s="55" t="s">
        <v>13</v>
      </c>
      <c r="Q1474" s="55">
        <v>44</v>
      </c>
    </row>
    <row r="1475" spans="1:17" ht="16.5" thickBot="1" x14ac:dyDescent="0.3">
      <c r="A1475" s="58" t="s">
        <v>897</v>
      </c>
      <c r="B1475" s="47" t="s">
        <v>4818</v>
      </c>
      <c r="C1475" s="47">
        <f>VLOOKUP(A1475,'Updated Medical examination'!A1474:J3809,2,FALSE)</f>
        <v>22.3</v>
      </c>
      <c r="D1475" s="47">
        <f>VLOOKUP(A1475,'Updated Medical examination'!A1474:J3809,4,0)</f>
        <v>4.95</v>
      </c>
      <c r="E1475" s="47" t="str">
        <f>VLOOKUP(A1475,'Updated Medical examination'!A1474:J3809,6,0)</f>
        <v>Yes</v>
      </c>
      <c r="F1475" s="47" t="str">
        <f>VLOOKUP(A1475,'Updated Medical examination'!A1474:J3809,7,0)</f>
        <v>No</v>
      </c>
      <c r="G1475" s="47" t="str">
        <f>VLOOKUP(A1475,'Updated Medical examination'!A1474:J3809,8,0)</f>
        <v>No</v>
      </c>
      <c r="H1475" s="47">
        <f>VLOOKUP(A1475,'Updated Medical examination'!A1474:J3809,9,0)</f>
        <v>0</v>
      </c>
      <c r="I1475" s="47" t="str">
        <f>VLOOKUP(A1475,'Updated Medical examination'!A1474:J3809,10,0)</f>
        <v>No</v>
      </c>
      <c r="J1475" s="47" t="str">
        <f>VLOOKUP(A1475,'Updated Medical examination'!A1474:J3809,3,0)</f>
        <v>Healthy Weight</v>
      </c>
      <c r="K1475" s="47" t="str">
        <f>VLOOKUP(A1475,'Updated Medical examination'!A1474:J3809,5,0)</f>
        <v>Normal</v>
      </c>
      <c r="L1475" s="54">
        <v>27935</v>
      </c>
      <c r="M1475" s="59">
        <v>7147.11</v>
      </c>
      <c r="N1475" s="55" t="s">
        <v>12</v>
      </c>
      <c r="O1475" s="55" t="s">
        <v>11</v>
      </c>
      <c r="P1475" s="55" t="s">
        <v>42</v>
      </c>
      <c r="Q1475" s="55">
        <v>46</v>
      </c>
    </row>
    <row r="1476" spans="1:17" ht="16.5" thickBot="1" x14ac:dyDescent="0.3">
      <c r="A1476" s="58" t="s">
        <v>896</v>
      </c>
      <c r="B1476" s="47" t="s">
        <v>4820</v>
      </c>
      <c r="C1476" s="47">
        <f>VLOOKUP(A1476,'Updated Medical examination'!A1475:J3810,2,FALSE)</f>
        <v>27.835000000000001</v>
      </c>
      <c r="D1476" s="47">
        <f>VLOOKUP(A1476,'Updated Medical examination'!A1475:J3810,4,0)</f>
        <v>6.03</v>
      </c>
      <c r="E1476" s="47" t="str">
        <f>VLOOKUP(A1476,'Updated Medical examination'!A1475:J3810,6,0)</f>
        <v>No</v>
      </c>
      <c r="F1476" s="47" t="str">
        <f>VLOOKUP(A1476,'Updated Medical examination'!A1475:J3810,7,0)</f>
        <v>No</v>
      </c>
      <c r="G1476" s="47" t="str">
        <f>VLOOKUP(A1476,'Updated Medical examination'!A1475:J3810,8,0)</f>
        <v>No</v>
      </c>
      <c r="H1476" s="47">
        <f>VLOOKUP(A1476,'Updated Medical examination'!A1475:J3810,9,0)</f>
        <v>1</v>
      </c>
      <c r="I1476" s="47" t="str">
        <f>VLOOKUP(A1476,'Updated Medical examination'!A1475:J3810,10,0)</f>
        <v>No</v>
      </c>
      <c r="J1476" s="47" t="str">
        <f>VLOOKUP(A1476,'Updated Medical examination'!A1475:J3810,3,0)</f>
        <v>Over Weight</v>
      </c>
      <c r="K1476" s="47" t="str">
        <f>VLOOKUP(A1476,'Updated Medical examination'!A1475:J3810,5,0)</f>
        <v>Prediabetes</v>
      </c>
      <c r="L1476" s="54">
        <v>31007</v>
      </c>
      <c r="M1476" s="59">
        <v>7144.86</v>
      </c>
      <c r="N1476" s="55" t="s">
        <v>11</v>
      </c>
      <c r="O1476" s="55" t="s">
        <v>11</v>
      </c>
      <c r="P1476" s="55" t="s">
        <v>247</v>
      </c>
      <c r="Q1476" s="55">
        <v>38</v>
      </c>
    </row>
    <row r="1477" spans="1:17" ht="16.5" thickBot="1" x14ac:dyDescent="0.3">
      <c r="A1477" s="58" t="s">
        <v>895</v>
      </c>
      <c r="B1477" s="47" t="s">
        <v>4822</v>
      </c>
      <c r="C1477" s="47">
        <f>VLOOKUP(A1477,'Updated Medical examination'!A1476:J3811,2,FALSE)</f>
        <v>39.229999999999997</v>
      </c>
      <c r="D1477" s="47">
        <f>VLOOKUP(A1477,'Updated Medical examination'!A1476:J3811,4,0)</f>
        <v>5.36</v>
      </c>
      <c r="E1477" s="47" t="str">
        <f>VLOOKUP(A1477,'Updated Medical examination'!A1476:J3811,6,0)</f>
        <v>No</v>
      </c>
      <c r="F1477" s="47" t="str">
        <f>VLOOKUP(A1477,'Updated Medical examination'!A1476:J3811,7,0)</f>
        <v>No</v>
      </c>
      <c r="G1477" s="47" t="str">
        <f>VLOOKUP(A1477,'Updated Medical examination'!A1476:J3811,8,0)</f>
        <v>No</v>
      </c>
      <c r="H1477" s="47">
        <f>VLOOKUP(A1477,'Updated Medical examination'!A1476:J3811,9,0)</f>
        <v>0</v>
      </c>
      <c r="I1477" s="47" t="str">
        <f>VLOOKUP(A1477,'Updated Medical examination'!A1476:J3811,10,0)</f>
        <v>No</v>
      </c>
      <c r="J1477" s="47" t="str">
        <f>VLOOKUP(A1477,'Updated Medical examination'!A1476:J3811,3,0)</f>
        <v>Obesity</v>
      </c>
      <c r="K1477" s="47" t="str">
        <f>VLOOKUP(A1477,'Updated Medical examination'!A1476:J3811,5,0)</f>
        <v>Normal</v>
      </c>
      <c r="L1477" s="54">
        <v>36380</v>
      </c>
      <c r="M1477" s="59">
        <v>7144.4</v>
      </c>
      <c r="N1477" s="55" t="s">
        <v>11</v>
      </c>
      <c r="O1477" s="55" t="s">
        <v>16</v>
      </c>
      <c r="P1477" s="55" t="s">
        <v>632</v>
      </c>
      <c r="Q1477" s="55">
        <v>23</v>
      </c>
    </row>
    <row r="1478" spans="1:17" ht="16.5" thickBot="1" x14ac:dyDescent="0.3">
      <c r="A1478" s="58" t="s">
        <v>894</v>
      </c>
      <c r="B1478" s="47" t="s">
        <v>4562</v>
      </c>
      <c r="C1478" s="47">
        <f>VLOOKUP(A1478,'Updated Medical examination'!A1477:J3812,2,FALSE)</f>
        <v>19.95</v>
      </c>
      <c r="D1478" s="47">
        <f>VLOOKUP(A1478,'Updated Medical examination'!A1477:J3812,4,0)</f>
        <v>6.11</v>
      </c>
      <c r="E1478" s="47" t="str">
        <f>VLOOKUP(A1478,'Updated Medical examination'!A1477:J3812,6,0)</f>
        <v>No</v>
      </c>
      <c r="F1478" s="47" t="str">
        <f>VLOOKUP(A1478,'Updated Medical examination'!A1477:J3812,7,0)</f>
        <v>No</v>
      </c>
      <c r="G1478" s="47" t="str">
        <f>VLOOKUP(A1478,'Updated Medical examination'!A1477:J3812,8,0)</f>
        <v>No</v>
      </c>
      <c r="H1478" s="47">
        <f>VLOOKUP(A1478,'Updated Medical examination'!A1477:J3812,9,0)</f>
        <v>1</v>
      </c>
      <c r="I1478" s="47" t="str">
        <f>VLOOKUP(A1478,'Updated Medical examination'!A1477:J3812,10,0)</f>
        <v>No</v>
      </c>
      <c r="J1478" s="47" t="str">
        <f>VLOOKUP(A1478,'Updated Medical examination'!A1477:J3812,3,0)</f>
        <v>Healthy Weight</v>
      </c>
      <c r="K1478" s="47" t="str">
        <f>VLOOKUP(A1478,'Updated Medical examination'!A1477:J3812,5,0)</f>
        <v>Prediabetes</v>
      </c>
      <c r="L1478" s="54">
        <v>30870</v>
      </c>
      <c r="M1478" s="59">
        <v>7133.9</v>
      </c>
      <c r="N1478" s="55" t="s">
        <v>11</v>
      </c>
      <c r="O1478" s="55" t="s">
        <v>16</v>
      </c>
      <c r="P1478" s="55" t="s">
        <v>247</v>
      </c>
      <c r="Q1478" s="55">
        <v>38</v>
      </c>
    </row>
    <row r="1479" spans="1:17" ht="16.5" thickBot="1" x14ac:dyDescent="0.3">
      <c r="A1479" s="58" t="s">
        <v>893</v>
      </c>
      <c r="B1479" s="47" t="s">
        <v>4825</v>
      </c>
      <c r="C1479" s="47">
        <f>VLOOKUP(A1479,'Updated Medical examination'!A1478:J3813,2,FALSE)</f>
        <v>34.64</v>
      </c>
      <c r="D1479" s="47">
        <f>VLOOKUP(A1479,'Updated Medical examination'!A1478:J3813,4,0)</f>
        <v>4.88</v>
      </c>
      <c r="E1479" s="47" t="str">
        <f>VLOOKUP(A1479,'Updated Medical examination'!A1478:J3813,6,0)</f>
        <v>No</v>
      </c>
      <c r="F1479" s="47" t="str">
        <f>VLOOKUP(A1479,'Updated Medical examination'!A1478:J3813,7,0)</f>
        <v>No</v>
      </c>
      <c r="G1479" s="47" t="str">
        <f>VLOOKUP(A1479,'Updated Medical examination'!A1478:J3813,8,0)</f>
        <v>Yes</v>
      </c>
      <c r="H1479" s="47">
        <f>VLOOKUP(A1479,'Updated Medical examination'!A1478:J3813,9,0)</f>
        <v>1</v>
      </c>
      <c r="I1479" s="47" t="str">
        <f>VLOOKUP(A1479,'Updated Medical examination'!A1478:J3813,10,0)</f>
        <v>No</v>
      </c>
      <c r="J1479" s="47" t="str">
        <f>VLOOKUP(A1479,'Updated Medical examination'!A1478:J3813,3,0)</f>
        <v>Obesity</v>
      </c>
      <c r="K1479" s="47" t="str">
        <f>VLOOKUP(A1479,'Updated Medical examination'!A1478:J3813,5,0)</f>
        <v>Normal</v>
      </c>
      <c r="L1479" s="54">
        <v>34182</v>
      </c>
      <c r="M1479" s="59">
        <v>7128.64</v>
      </c>
      <c r="N1479" s="55" t="s">
        <v>11</v>
      </c>
      <c r="O1479" s="55" t="s">
        <v>11</v>
      </c>
      <c r="P1479" s="55" t="s">
        <v>300</v>
      </c>
      <c r="Q1479" s="55">
        <v>29</v>
      </c>
    </row>
    <row r="1480" spans="1:17" ht="16.5" thickBot="1" x14ac:dyDescent="0.3">
      <c r="A1480" s="58" t="s">
        <v>892</v>
      </c>
      <c r="B1480" s="47" t="s">
        <v>4827</v>
      </c>
      <c r="C1480" s="47">
        <f>VLOOKUP(A1480,'Updated Medical examination'!A1479:J3814,2,FALSE)</f>
        <v>18.75</v>
      </c>
      <c r="D1480" s="47">
        <f>VLOOKUP(A1480,'Updated Medical examination'!A1479:J3814,4,0)</f>
        <v>6.72</v>
      </c>
      <c r="E1480" s="47" t="str">
        <f>VLOOKUP(A1480,'Updated Medical examination'!A1479:J3814,6,0)</f>
        <v>No</v>
      </c>
      <c r="F1480" s="47" t="str">
        <f>VLOOKUP(A1480,'Updated Medical examination'!A1479:J3814,7,0)</f>
        <v>No</v>
      </c>
      <c r="G1480" s="47" t="str">
        <f>VLOOKUP(A1480,'Updated Medical examination'!A1479:J3814,8,0)</f>
        <v>No</v>
      </c>
      <c r="H1480" s="47">
        <f>VLOOKUP(A1480,'Updated Medical examination'!A1479:J3814,9,0)</f>
        <v>0</v>
      </c>
      <c r="I1480" s="47" t="str">
        <f>VLOOKUP(A1480,'Updated Medical examination'!A1479:J3814,10,0)</f>
        <v>No</v>
      </c>
      <c r="J1480" s="47" t="str">
        <f>VLOOKUP(A1480,'Updated Medical examination'!A1479:J3814,3,0)</f>
        <v>Healthy Weight</v>
      </c>
      <c r="K1480" s="47" t="str">
        <f>VLOOKUP(A1480,'Updated Medical examination'!A1479:J3814,5,0)</f>
        <v>Above Diabetes</v>
      </c>
      <c r="L1480" s="54">
        <v>25018</v>
      </c>
      <c r="M1480" s="59">
        <v>7125.25</v>
      </c>
      <c r="N1480" s="55" t="s">
        <v>12</v>
      </c>
      <c r="O1480" s="55" t="s">
        <v>11</v>
      </c>
      <c r="P1480" s="55" t="s">
        <v>13</v>
      </c>
      <c r="Q1480" s="55">
        <v>54</v>
      </c>
    </row>
    <row r="1481" spans="1:17" ht="16.5" thickBot="1" x14ac:dyDescent="0.3">
      <c r="A1481" s="58" t="s">
        <v>891</v>
      </c>
      <c r="B1481" s="47" t="s">
        <v>4829</v>
      </c>
      <c r="C1481" s="47">
        <f>VLOOKUP(A1481,'Updated Medical examination'!A1480:J3815,2,FALSE)</f>
        <v>26.48</v>
      </c>
      <c r="D1481" s="47">
        <f>VLOOKUP(A1481,'Updated Medical examination'!A1480:J3815,4,0)</f>
        <v>4.2</v>
      </c>
      <c r="E1481" s="47" t="str">
        <f>VLOOKUP(A1481,'Updated Medical examination'!A1480:J3815,6,0)</f>
        <v>No</v>
      </c>
      <c r="F1481" s="47" t="str">
        <f>VLOOKUP(A1481,'Updated Medical examination'!A1480:J3815,7,0)</f>
        <v>No</v>
      </c>
      <c r="G1481" s="47" t="str">
        <f>VLOOKUP(A1481,'Updated Medical examination'!A1480:J3815,8,0)</f>
        <v>No</v>
      </c>
      <c r="H1481" s="47">
        <f>VLOOKUP(A1481,'Updated Medical examination'!A1480:J3815,9,0)</f>
        <v>1</v>
      </c>
      <c r="I1481" s="47" t="str">
        <f>VLOOKUP(A1481,'Updated Medical examination'!A1480:J3815,10,0)</f>
        <v>No</v>
      </c>
      <c r="J1481" s="47" t="str">
        <f>VLOOKUP(A1481,'Updated Medical examination'!A1480:J3815,3,0)</f>
        <v>Over Weight</v>
      </c>
      <c r="K1481" s="47" t="str">
        <f>VLOOKUP(A1481,'Updated Medical examination'!A1480:J3815,5,0)</f>
        <v>Normal</v>
      </c>
      <c r="L1481" s="54">
        <v>32000</v>
      </c>
      <c r="M1481" s="59">
        <v>7106.81</v>
      </c>
      <c r="N1481" s="55" t="s">
        <v>11</v>
      </c>
      <c r="O1481" s="55" t="s">
        <v>16</v>
      </c>
      <c r="P1481" s="55" t="s">
        <v>23</v>
      </c>
      <c r="Q1481" s="55">
        <v>35</v>
      </c>
    </row>
    <row r="1482" spans="1:17" ht="16.5" thickBot="1" x14ac:dyDescent="0.3">
      <c r="A1482" s="58" t="s">
        <v>890</v>
      </c>
      <c r="B1482" s="47" t="s">
        <v>2919</v>
      </c>
      <c r="C1482" s="47">
        <f>VLOOKUP(A1482,'Updated Medical examination'!A1481:J3816,2,FALSE)</f>
        <v>34.83</v>
      </c>
      <c r="D1482" s="47">
        <f>VLOOKUP(A1482,'Updated Medical examination'!A1481:J3816,4,0)</f>
        <v>5.79</v>
      </c>
      <c r="E1482" s="47" t="str">
        <f>VLOOKUP(A1482,'Updated Medical examination'!A1481:J3816,6,0)</f>
        <v>No</v>
      </c>
      <c r="F1482" s="47" t="str">
        <f>VLOOKUP(A1482,'Updated Medical examination'!A1481:J3816,7,0)</f>
        <v>No</v>
      </c>
      <c r="G1482" s="47" t="str">
        <f>VLOOKUP(A1482,'Updated Medical examination'!A1481:J3816,8,0)</f>
        <v>No</v>
      </c>
      <c r="H1482" s="47">
        <f>VLOOKUP(A1482,'Updated Medical examination'!A1481:J3816,9,0)</f>
        <v>1</v>
      </c>
      <c r="I1482" s="47" t="str">
        <f>VLOOKUP(A1482,'Updated Medical examination'!A1481:J3816,10,0)</f>
        <v>No</v>
      </c>
      <c r="J1482" s="47" t="str">
        <f>VLOOKUP(A1482,'Updated Medical examination'!A1481:J3816,3,0)</f>
        <v>Obesity</v>
      </c>
      <c r="K1482" s="47" t="str">
        <f>VLOOKUP(A1482,'Updated Medical examination'!A1481:J3816,5,0)</f>
        <v>Prediabetes</v>
      </c>
      <c r="L1482" s="54">
        <v>33773</v>
      </c>
      <c r="M1482" s="59">
        <v>7096.98</v>
      </c>
      <c r="N1482" s="55" t="s">
        <v>11</v>
      </c>
      <c r="O1482" s="55" t="s">
        <v>11</v>
      </c>
      <c r="P1482" s="55" t="s">
        <v>23</v>
      </c>
      <c r="Q1482" s="55">
        <v>30</v>
      </c>
    </row>
    <row r="1483" spans="1:17" ht="16.5" thickBot="1" x14ac:dyDescent="0.3">
      <c r="A1483" s="58" t="s">
        <v>889</v>
      </c>
      <c r="B1483" s="47" t="s">
        <v>4831</v>
      </c>
      <c r="C1483" s="47">
        <f>VLOOKUP(A1483,'Updated Medical examination'!A1482:J3817,2,FALSE)</f>
        <v>25.46</v>
      </c>
      <c r="D1483" s="47">
        <f>VLOOKUP(A1483,'Updated Medical examination'!A1482:J3817,4,0)</f>
        <v>4.29</v>
      </c>
      <c r="E1483" s="47" t="str">
        <f>VLOOKUP(A1483,'Updated Medical examination'!A1482:J3817,6,0)</f>
        <v>No</v>
      </c>
      <c r="F1483" s="47" t="str">
        <f>VLOOKUP(A1483,'Updated Medical examination'!A1482:J3817,7,0)</f>
        <v>No</v>
      </c>
      <c r="G1483" s="47" t="str">
        <f>VLOOKUP(A1483,'Updated Medical examination'!A1482:J3817,8,0)</f>
        <v>No</v>
      </c>
      <c r="H1483" s="47">
        <f>VLOOKUP(A1483,'Updated Medical examination'!A1482:J3817,9,0)</f>
        <v>0</v>
      </c>
      <c r="I1483" s="47" t="str">
        <f>VLOOKUP(A1483,'Updated Medical examination'!A1482:J3817,10,0)</f>
        <v>No</v>
      </c>
      <c r="J1483" s="47" t="str">
        <f>VLOOKUP(A1483,'Updated Medical examination'!A1482:J3817,3,0)</f>
        <v>Over Weight</v>
      </c>
      <c r="K1483" s="47" t="str">
        <f>VLOOKUP(A1483,'Updated Medical examination'!A1482:J3817,5,0)</f>
        <v>Normal</v>
      </c>
      <c r="L1483" s="54">
        <v>30230</v>
      </c>
      <c r="M1483" s="59">
        <v>7077.19</v>
      </c>
      <c r="N1483" s="55" t="s">
        <v>11</v>
      </c>
      <c r="O1483" s="55" t="s">
        <v>12</v>
      </c>
      <c r="P1483" s="55" t="s">
        <v>247</v>
      </c>
      <c r="Q1483" s="55">
        <v>40</v>
      </c>
    </row>
    <row r="1484" spans="1:17" ht="16.5" thickBot="1" x14ac:dyDescent="0.3">
      <c r="A1484" s="58" t="s">
        <v>888</v>
      </c>
      <c r="B1484" s="47" t="s">
        <v>4833</v>
      </c>
      <c r="C1484" s="47">
        <f>VLOOKUP(A1484,'Updated Medical examination'!A1483:J3818,2,FALSE)</f>
        <v>23.31</v>
      </c>
      <c r="D1484" s="47">
        <f>VLOOKUP(A1484,'Updated Medical examination'!A1483:J3818,4,0)</f>
        <v>8.27</v>
      </c>
      <c r="E1484" s="47" t="str">
        <f>VLOOKUP(A1484,'Updated Medical examination'!A1483:J3818,6,0)</f>
        <v>No</v>
      </c>
      <c r="F1484" s="47" t="str">
        <f>VLOOKUP(A1484,'Updated Medical examination'!A1483:J3818,7,0)</f>
        <v>No</v>
      </c>
      <c r="G1484" s="47" t="str">
        <f>VLOOKUP(A1484,'Updated Medical examination'!A1483:J3818,8,0)</f>
        <v>No</v>
      </c>
      <c r="H1484" s="47">
        <f>VLOOKUP(A1484,'Updated Medical examination'!A1483:J3818,9,0)</f>
        <v>0</v>
      </c>
      <c r="I1484" s="47" t="str">
        <f>VLOOKUP(A1484,'Updated Medical examination'!A1483:J3818,10,0)</f>
        <v>No</v>
      </c>
      <c r="J1484" s="47" t="str">
        <f>VLOOKUP(A1484,'Updated Medical examination'!A1483:J3818,3,0)</f>
        <v>Healthy Weight</v>
      </c>
      <c r="K1484" s="47" t="str">
        <f>VLOOKUP(A1484,'Updated Medical examination'!A1483:J3818,5,0)</f>
        <v>Above Diabetes</v>
      </c>
      <c r="L1484" s="54">
        <v>28665</v>
      </c>
      <c r="M1484" s="59">
        <v>7054.41</v>
      </c>
      <c r="N1484" s="55" t="s">
        <v>11</v>
      </c>
      <c r="O1484" s="55" t="s">
        <v>11</v>
      </c>
      <c r="P1484" s="55" t="s">
        <v>13</v>
      </c>
      <c r="Q1484" s="55">
        <v>44</v>
      </c>
    </row>
    <row r="1485" spans="1:17" ht="16.5" thickBot="1" x14ac:dyDescent="0.3">
      <c r="A1485" s="58" t="s">
        <v>887</v>
      </c>
      <c r="B1485" s="47" t="s">
        <v>2521</v>
      </c>
      <c r="C1485" s="47">
        <f>VLOOKUP(A1485,'Updated Medical examination'!A1484:J3819,2,FALSE)</f>
        <v>29</v>
      </c>
      <c r="D1485" s="47">
        <f>VLOOKUP(A1485,'Updated Medical examination'!A1484:J3819,4,0)</f>
        <v>4.5599999999999996</v>
      </c>
      <c r="E1485" s="47" t="str">
        <f>VLOOKUP(A1485,'Updated Medical examination'!A1484:J3819,6,0)</f>
        <v>No</v>
      </c>
      <c r="F1485" s="47" t="str">
        <f>VLOOKUP(A1485,'Updated Medical examination'!A1484:J3819,7,0)</f>
        <v>No</v>
      </c>
      <c r="G1485" s="47" t="str">
        <f>VLOOKUP(A1485,'Updated Medical examination'!A1484:J3819,8,0)</f>
        <v>No</v>
      </c>
      <c r="H1485" s="47">
        <f>VLOOKUP(A1485,'Updated Medical examination'!A1484:J3819,9,0)</f>
        <v>0</v>
      </c>
      <c r="I1485" s="47" t="str">
        <f>VLOOKUP(A1485,'Updated Medical examination'!A1484:J3819,10,0)</f>
        <v>No</v>
      </c>
      <c r="J1485" s="47" t="str">
        <f>VLOOKUP(A1485,'Updated Medical examination'!A1484:J3819,3,0)</f>
        <v>Over Weight</v>
      </c>
      <c r="K1485" s="47" t="str">
        <f>VLOOKUP(A1485,'Updated Medical examination'!A1484:J3819,5,0)</f>
        <v>Normal</v>
      </c>
      <c r="L1485" s="54">
        <v>29400</v>
      </c>
      <c r="M1485" s="59">
        <v>7050.64</v>
      </c>
      <c r="N1485" s="55" t="s">
        <v>11</v>
      </c>
      <c r="O1485" s="55" t="s">
        <v>12</v>
      </c>
      <c r="P1485" s="55" t="s">
        <v>42</v>
      </c>
      <c r="Q1485" s="55">
        <v>42</v>
      </c>
    </row>
    <row r="1486" spans="1:17" ht="16.5" thickBot="1" x14ac:dyDescent="0.3">
      <c r="A1486" s="58" t="s">
        <v>886</v>
      </c>
      <c r="B1486" s="47" t="s">
        <v>3914</v>
      </c>
      <c r="C1486" s="47">
        <f>VLOOKUP(A1486,'Updated Medical examination'!A1485:J3820,2,FALSE)</f>
        <v>32.869999999999997</v>
      </c>
      <c r="D1486" s="47">
        <f>VLOOKUP(A1486,'Updated Medical examination'!A1485:J3820,4,0)</f>
        <v>5.33</v>
      </c>
      <c r="E1486" s="47" t="str">
        <f>VLOOKUP(A1486,'Updated Medical examination'!A1485:J3820,6,0)</f>
        <v>No</v>
      </c>
      <c r="F1486" s="47" t="str">
        <f>VLOOKUP(A1486,'Updated Medical examination'!A1485:J3820,7,0)</f>
        <v>No</v>
      </c>
      <c r="G1486" s="47" t="str">
        <f>VLOOKUP(A1486,'Updated Medical examination'!A1485:J3820,8,0)</f>
        <v>No</v>
      </c>
      <c r="H1486" s="47">
        <f>VLOOKUP(A1486,'Updated Medical examination'!A1485:J3820,9,0)</f>
        <v>0</v>
      </c>
      <c r="I1486" s="47" t="str">
        <f>VLOOKUP(A1486,'Updated Medical examination'!A1485:J3820,10,0)</f>
        <v>No</v>
      </c>
      <c r="J1486" s="47" t="str">
        <f>VLOOKUP(A1486,'Updated Medical examination'!A1485:J3820,3,0)</f>
        <v>Obesity</v>
      </c>
      <c r="K1486" s="47" t="str">
        <f>VLOOKUP(A1486,'Updated Medical examination'!A1485:J3820,5,0)</f>
        <v>Normal</v>
      </c>
      <c r="L1486" s="54">
        <v>29423</v>
      </c>
      <c r="M1486" s="59">
        <v>7050.02</v>
      </c>
      <c r="N1486" s="55" t="s">
        <v>11</v>
      </c>
      <c r="O1486" s="55" t="s">
        <v>16</v>
      </c>
      <c r="P1486" s="55" t="s">
        <v>247</v>
      </c>
      <c r="Q1486" s="55">
        <v>42</v>
      </c>
    </row>
    <row r="1487" spans="1:17" ht="16.5" thickBot="1" x14ac:dyDescent="0.3">
      <c r="A1487" s="58" t="s">
        <v>885</v>
      </c>
      <c r="B1487" s="47" t="s">
        <v>4837</v>
      </c>
      <c r="C1487" s="47">
        <f>VLOOKUP(A1487,'Updated Medical examination'!A1486:J3821,2,FALSE)</f>
        <v>26.18</v>
      </c>
      <c r="D1487" s="47">
        <f>VLOOKUP(A1487,'Updated Medical examination'!A1486:J3821,4,0)</f>
        <v>5.63</v>
      </c>
      <c r="E1487" s="47" t="str">
        <f>VLOOKUP(A1487,'Updated Medical examination'!A1486:J3821,6,0)</f>
        <v>No</v>
      </c>
      <c r="F1487" s="47" t="str">
        <f>VLOOKUP(A1487,'Updated Medical examination'!A1486:J3821,7,0)</f>
        <v>No</v>
      </c>
      <c r="G1487" s="47" t="str">
        <f>VLOOKUP(A1487,'Updated Medical examination'!A1486:J3821,8,0)</f>
        <v>No</v>
      </c>
      <c r="H1487" s="47">
        <f>VLOOKUP(A1487,'Updated Medical examination'!A1486:J3821,9,0)</f>
        <v>0</v>
      </c>
      <c r="I1487" s="47" t="str">
        <f>VLOOKUP(A1487,'Updated Medical examination'!A1486:J3821,10,0)</f>
        <v>No</v>
      </c>
      <c r="J1487" s="47" t="str">
        <f>VLOOKUP(A1487,'Updated Medical examination'!A1486:J3821,3,0)</f>
        <v>Over Weight</v>
      </c>
      <c r="K1487" s="47" t="str">
        <f>VLOOKUP(A1487,'Updated Medical examination'!A1486:J3821,5,0)</f>
        <v>Normal</v>
      </c>
      <c r="L1487" s="54">
        <v>29516</v>
      </c>
      <c r="M1487" s="59">
        <v>7046.72</v>
      </c>
      <c r="N1487" s="55" t="s">
        <v>11</v>
      </c>
      <c r="O1487" s="55" t="s">
        <v>12</v>
      </c>
      <c r="P1487" s="55" t="s">
        <v>13</v>
      </c>
      <c r="Q1487" s="55">
        <v>42</v>
      </c>
    </row>
    <row r="1488" spans="1:17" ht="16.5" thickBot="1" x14ac:dyDescent="0.3">
      <c r="A1488" s="58" t="s">
        <v>884</v>
      </c>
      <c r="B1488" s="47" t="s">
        <v>4839</v>
      </c>
      <c r="C1488" s="47">
        <f>VLOOKUP(A1488,'Updated Medical examination'!A1487:J3822,2,FALSE)</f>
        <v>25.3</v>
      </c>
      <c r="D1488" s="47">
        <f>VLOOKUP(A1488,'Updated Medical examination'!A1487:J3822,4,0)</f>
        <v>5.12</v>
      </c>
      <c r="E1488" s="47" t="str">
        <f>VLOOKUP(A1488,'Updated Medical examination'!A1487:J3822,6,0)</f>
        <v>No</v>
      </c>
      <c r="F1488" s="47" t="str">
        <f>VLOOKUP(A1488,'Updated Medical examination'!A1487:J3822,7,0)</f>
        <v>No</v>
      </c>
      <c r="G1488" s="47" t="str">
        <f>VLOOKUP(A1488,'Updated Medical examination'!A1487:J3822,8,0)</f>
        <v>No</v>
      </c>
      <c r="H1488" s="47">
        <f>VLOOKUP(A1488,'Updated Medical examination'!A1487:J3822,9,0)</f>
        <v>0</v>
      </c>
      <c r="I1488" s="47" t="str">
        <f>VLOOKUP(A1488,'Updated Medical examination'!A1487:J3822,10,0)</f>
        <v>No</v>
      </c>
      <c r="J1488" s="47" t="str">
        <f>VLOOKUP(A1488,'Updated Medical examination'!A1487:J3822,3,0)</f>
        <v>Over Weight</v>
      </c>
      <c r="K1488" s="47" t="str">
        <f>VLOOKUP(A1488,'Updated Medical examination'!A1487:J3822,5,0)</f>
        <v>Normal</v>
      </c>
      <c r="L1488" s="54">
        <v>29428</v>
      </c>
      <c r="M1488" s="59">
        <v>7045.5</v>
      </c>
      <c r="N1488" s="55" t="s">
        <v>11</v>
      </c>
      <c r="O1488" s="55" t="s">
        <v>16</v>
      </c>
      <c r="P1488" s="55" t="s">
        <v>42</v>
      </c>
      <c r="Q1488" s="55">
        <v>42</v>
      </c>
    </row>
    <row r="1489" spans="1:17" ht="16.5" thickBot="1" x14ac:dyDescent="0.3">
      <c r="A1489" s="58" t="s">
        <v>883</v>
      </c>
      <c r="B1489" s="47" t="s">
        <v>4840</v>
      </c>
      <c r="C1489" s="47">
        <f>VLOOKUP(A1489,'Updated Medical examination'!A1488:J3823,2,FALSE)</f>
        <v>36.94</v>
      </c>
      <c r="D1489" s="47">
        <f>VLOOKUP(A1489,'Updated Medical examination'!A1488:J3823,4,0)</f>
        <v>5.15</v>
      </c>
      <c r="E1489" s="47" t="str">
        <f>VLOOKUP(A1489,'Updated Medical examination'!A1488:J3823,6,0)</f>
        <v>Yes</v>
      </c>
      <c r="F1489" s="47" t="str">
        <f>VLOOKUP(A1489,'Updated Medical examination'!A1488:J3823,7,0)</f>
        <v>No</v>
      </c>
      <c r="G1489" s="47" t="str">
        <f>VLOOKUP(A1489,'Updated Medical examination'!A1488:J3823,8,0)</f>
        <v>No</v>
      </c>
      <c r="H1489" s="47">
        <f>VLOOKUP(A1489,'Updated Medical examination'!A1488:J3823,9,0)</f>
        <v>1</v>
      </c>
      <c r="I1489" s="47" t="str">
        <f>VLOOKUP(A1489,'Updated Medical examination'!A1488:J3823,10,0)</f>
        <v>No</v>
      </c>
      <c r="J1489" s="47" t="str">
        <f>VLOOKUP(A1489,'Updated Medical examination'!A1488:J3823,3,0)</f>
        <v>Obesity</v>
      </c>
      <c r="K1489" s="47" t="str">
        <f>VLOOKUP(A1489,'Updated Medical examination'!A1488:J3823,5,0)</f>
        <v>Normal</v>
      </c>
      <c r="L1489" s="54">
        <v>35001</v>
      </c>
      <c r="M1489" s="59">
        <v>7042.11</v>
      </c>
      <c r="N1489" s="55" t="s">
        <v>11</v>
      </c>
      <c r="O1489" s="55" t="s">
        <v>12</v>
      </c>
      <c r="P1489" s="55" t="s">
        <v>23</v>
      </c>
      <c r="Q1489" s="55">
        <v>27</v>
      </c>
    </row>
    <row r="1490" spans="1:17" ht="16.5" thickBot="1" x14ac:dyDescent="0.3">
      <c r="A1490" s="58" t="s">
        <v>882</v>
      </c>
      <c r="B1490" s="47" t="s">
        <v>4842</v>
      </c>
      <c r="C1490" s="47">
        <f>VLOOKUP(A1490,'Updated Medical examination'!A1489:J3824,2,FALSE)</f>
        <v>22.86</v>
      </c>
      <c r="D1490" s="47">
        <f>VLOOKUP(A1490,'Updated Medical examination'!A1489:J3824,4,0)</f>
        <v>7.5</v>
      </c>
      <c r="E1490" s="47" t="str">
        <f>VLOOKUP(A1490,'Updated Medical examination'!A1489:J3824,6,0)</f>
        <v>No</v>
      </c>
      <c r="F1490" s="47" t="str">
        <f>VLOOKUP(A1490,'Updated Medical examination'!A1489:J3824,7,0)</f>
        <v>No</v>
      </c>
      <c r="G1490" s="47" t="str">
        <f>VLOOKUP(A1490,'Updated Medical examination'!A1489:J3824,8,0)</f>
        <v>No</v>
      </c>
      <c r="H1490" s="47">
        <f>VLOOKUP(A1490,'Updated Medical examination'!A1489:J3824,9,0)</f>
        <v>0</v>
      </c>
      <c r="I1490" s="47" t="str">
        <f>VLOOKUP(A1490,'Updated Medical examination'!A1489:J3824,10,0)</f>
        <v>No</v>
      </c>
      <c r="J1490" s="47" t="str">
        <f>VLOOKUP(A1490,'Updated Medical examination'!A1489:J3824,3,0)</f>
        <v>Healthy Weight</v>
      </c>
      <c r="K1490" s="47" t="str">
        <f>VLOOKUP(A1490,'Updated Medical examination'!A1489:J3824,5,0)</f>
        <v>Above Diabetes</v>
      </c>
      <c r="L1490" s="54">
        <v>28643</v>
      </c>
      <c r="M1490" s="59">
        <v>7033.08</v>
      </c>
      <c r="N1490" s="55" t="s">
        <v>11</v>
      </c>
      <c r="O1490" s="55" t="s">
        <v>11</v>
      </c>
      <c r="P1490" s="55" t="s">
        <v>13</v>
      </c>
      <c r="Q1490" s="55">
        <v>45</v>
      </c>
    </row>
    <row r="1491" spans="1:17" ht="16.5" thickBot="1" x14ac:dyDescent="0.3">
      <c r="A1491" s="58" t="s">
        <v>881</v>
      </c>
      <c r="B1491" s="47" t="s">
        <v>4844</v>
      </c>
      <c r="C1491" s="47">
        <f>VLOOKUP(A1491,'Updated Medical examination'!A1490:J3825,2,FALSE)</f>
        <v>18.760000000000002</v>
      </c>
      <c r="D1491" s="47">
        <f>VLOOKUP(A1491,'Updated Medical examination'!A1490:J3825,4,0)</f>
        <v>4.88</v>
      </c>
      <c r="E1491" s="47" t="str">
        <f>VLOOKUP(A1491,'Updated Medical examination'!A1490:J3825,6,0)</f>
        <v>Yes</v>
      </c>
      <c r="F1491" s="47" t="str">
        <f>VLOOKUP(A1491,'Updated Medical examination'!A1490:J3825,7,0)</f>
        <v>No</v>
      </c>
      <c r="G1491" s="47" t="str">
        <f>VLOOKUP(A1491,'Updated Medical examination'!A1490:J3825,8,0)</f>
        <v>Yes</v>
      </c>
      <c r="H1491" s="47">
        <f>VLOOKUP(A1491,'Updated Medical examination'!A1490:J3825,9,0)</f>
        <v>1</v>
      </c>
      <c r="I1491" s="47" t="str">
        <f>VLOOKUP(A1491,'Updated Medical examination'!A1490:J3825,10,0)</f>
        <v>No</v>
      </c>
      <c r="J1491" s="47" t="str">
        <f>VLOOKUP(A1491,'Updated Medical examination'!A1490:J3825,3,0)</f>
        <v>Healthy Weight</v>
      </c>
      <c r="K1491" s="47" t="str">
        <f>VLOOKUP(A1491,'Updated Medical examination'!A1490:J3825,5,0)</f>
        <v>Normal</v>
      </c>
      <c r="L1491" s="54">
        <v>25390</v>
      </c>
      <c r="M1491" s="59">
        <v>7003.1</v>
      </c>
      <c r="N1491" s="55" t="s">
        <v>11</v>
      </c>
      <c r="O1491" s="55" t="s">
        <v>12</v>
      </c>
      <c r="P1491" s="55" t="s">
        <v>13</v>
      </c>
      <c r="Q1491" s="55">
        <v>53</v>
      </c>
    </row>
    <row r="1492" spans="1:17" ht="16.5" thickBot="1" x14ac:dyDescent="0.3">
      <c r="A1492" s="58" t="s">
        <v>880</v>
      </c>
      <c r="B1492" s="47" t="s">
        <v>4846</v>
      </c>
      <c r="C1492" s="47">
        <f>VLOOKUP(A1492,'Updated Medical examination'!A1491:J3826,2,FALSE)</f>
        <v>24.36</v>
      </c>
      <c r="D1492" s="47">
        <f>VLOOKUP(A1492,'Updated Medical examination'!A1491:J3826,4,0)</f>
        <v>5.57</v>
      </c>
      <c r="E1492" s="47" t="str">
        <f>VLOOKUP(A1492,'Updated Medical examination'!A1491:J3826,6,0)</f>
        <v>No</v>
      </c>
      <c r="F1492" s="47" t="str">
        <f>VLOOKUP(A1492,'Updated Medical examination'!A1491:J3826,7,0)</f>
        <v>No</v>
      </c>
      <c r="G1492" s="47" t="str">
        <f>VLOOKUP(A1492,'Updated Medical examination'!A1491:J3826,8,0)</f>
        <v>No</v>
      </c>
      <c r="H1492" s="47">
        <f>VLOOKUP(A1492,'Updated Medical examination'!A1491:J3826,9,0)</f>
        <v>0</v>
      </c>
      <c r="I1492" s="47" t="str">
        <f>VLOOKUP(A1492,'Updated Medical examination'!A1491:J3826,10,0)</f>
        <v>No</v>
      </c>
      <c r="J1492" s="47" t="str">
        <f>VLOOKUP(A1492,'Updated Medical examination'!A1491:J3826,3,0)</f>
        <v>Healthy Weight</v>
      </c>
      <c r="K1492" s="47" t="str">
        <f>VLOOKUP(A1492,'Updated Medical examination'!A1491:J3826,5,0)</f>
        <v>Normal</v>
      </c>
      <c r="L1492" s="54">
        <v>30195</v>
      </c>
      <c r="M1492" s="59">
        <v>6989.95</v>
      </c>
      <c r="N1492" s="55" t="s">
        <v>11</v>
      </c>
      <c r="O1492" s="55" t="s">
        <v>16</v>
      </c>
      <c r="P1492" s="55" t="s">
        <v>13</v>
      </c>
      <c r="Q1492" s="55">
        <v>40</v>
      </c>
    </row>
    <row r="1493" spans="1:17" ht="16.5" thickBot="1" x14ac:dyDescent="0.3">
      <c r="A1493" s="58" t="s">
        <v>879</v>
      </c>
      <c r="B1493" s="47" t="s">
        <v>4848</v>
      </c>
      <c r="C1493" s="47">
        <f>VLOOKUP(A1493,'Updated Medical examination'!A1492:J3827,2,FALSE)</f>
        <v>32.299999999999997</v>
      </c>
      <c r="D1493" s="47">
        <f>VLOOKUP(A1493,'Updated Medical examination'!A1492:J3827,4,0)</f>
        <v>5.31</v>
      </c>
      <c r="E1493" s="47" t="str">
        <f>VLOOKUP(A1493,'Updated Medical examination'!A1492:J3827,6,0)</f>
        <v>No</v>
      </c>
      <c r="F1493" s="47" t="str">
        <f>VLOOKUP(A1493,'Updated Medical examination'!A1492:J3827,7,0)</f>
        <v>No</v>
      </c>
      <c r="G1493" s="47" t="str">
        <f>VLOOKUP(A1493,'Updated Medical examination'!A1492:J3827,8,0)</f>
        <v>No</v>
      </c>
      <c r="H1493" s="47">
        <f>VLOOKUP(A1493,'Updated Medical examination'!A1492:J3827,9,0)</f>
        <v>0</v>
      </c>
      <c r="I1493" s="47" t="str">
        <f>VLOOKUP(A1493,'Updated Medical examination'!A1492:J3827,10,0)</f>
        <v>No</v>
      </c>
      <c r="J1493" s="47" t="str">
        <f>VLOOKUP(A1493,'Updated Medical examination'!A1492:J3827,3,0)</f>
        <v>Obesity</v>
      </c>
      <c r="K1493" s="47" t="str">
        <f>VLOOKUP(A1493,'Updated Medical examination'!A1492:J3827,5,0)</f>
        <v>Normal</v>
      </c>
      <c r="L1493" s="54">
        <v>30242</v>
      </c>
      <c r="M1493" s="59">
        <v>6986.7</v>
      </c>
      <c r="N1493" s="55" t="s">
        <v>12</v>
      </c>
      <c r="O1493" s="55" t="s">
        <v>16</v>
      </c>
      <c r="P1493" s="55" t="s">
        <v>23</v>
      </c>
      <c r="Q1493" s="55">
        <v>40</v>
      </c>
    </row>
    <row r="1494" spans="1:17" ht="16.5" thickBot="1" x14ac:dyDescent="0.3">
      <c r="A1494" s="58" t="s">
        <v>878</v>
      </c>
      <c r="B1494" s="47" t="s">
        <v>4850</v>
      </c>
      <c r="C1494" s="47">
        <f>VLOOKUP(A1494,'Updated Medical examination'!A1493:J3828,2,FALSE)</f>
        <v>22.704999999999998</v>
      </c>
      <c r="D1494" s="47">
        <f>VLOOKUP(A1494,'Updated Medical examination'!A1493:J3828,4,0)</f>
        <v>4.57</v>
      </c>
      <c r="E1494" s="47" t="str">
        <f>VLOOKUP(A1494,'Updated Medical examination'!A1493:J3828,6,0)</f>
        <v>Yes</v>
      </c>
      <c r="F1494" s="47" t="str">
        <f>VLOOKUP(A1494,'Updated Medical examination'!A1493:J3828,7,0)</f>
        <v>No</v>
      </c>
      <c r="G1494" s="47" t="str">
        <f>VLOOKUP(A1494,'Updated Medical examination'!A1493:J3828,8,0)</f>
        <v>No</v>
      </c>
      <c r="H1494" s="47">
        <f>VLOOKUP(A1494,'Updated Medical examination'!A1493:J3828,9,0)</f>
        <v>0</v>
      </c>
      <c r="I1494" s="47" t="str">
        <f>VLOOKUP(A1494,'Updated Medical examination'!A1493:J3828,10,0)</f>
        <v>No</v>
      </c>
      <c r="J1494" s="47" t="str">
        <f>VLOOKUP(A1494,'Updated Medical examination'!A1493:J3828,3,0)</f>
        <v>Healthy Weight</v>
      </c>
      <c r="K1494" s="47" t="str">
        <f>VLOOKUP(A1494,'Updated Medical examination'!A1493:J3828,5,0)</f>
        <v>Normal</v>
      </c>
      <c r="L1494" s="54">
        <v>31391</v>
      </c>
      <c r="M1494" s="59">
        <v>6985.51</v>
      </c>
      <c r="N1494" s="55" t="s">
        <v>11</v>
      </c>
      <c r="O1494" s="55" t="s">
        <v>11</v>
      </c>
      <c r="P1494" s="55" t="s">
        <v>166</v>
      </c>
      <c r="Q1494" s="55">
        <v>37</v>
      </c>
    </row>
    <row r="1495" spans="1:17" ht="16.5" thickBot="1" x14ac:dyDescent="0.3">
      <c r="A1495" s="58" t="s">
        <v>877</v>
      </c>
      <c r="B1495" s="47" t="s">
        <v>4546</v>
      </c>
      <c r="C1495" s="47">
        <f>VLOOKUP(A1495,'Updated Medical examination'!A1494:J3829,2,FALSE)</f>
        <v>21.79</v>
      </c>
      <c r="D1495" s="47">
        <f>VLOOKUP(A1495,'Updated Medical examination'!A1494:J3829,4,0)</f>
        <v>8.6999999999999993</v>
      </c>
      <c r="E1495" s="47" t="str">
        <f>VLOOKUP(A1495,'Updated Medical examination'!A1494:J3829,6,0)</f>
        <v>Yes</v>
      </c>
      <c r="F1495" s="47" t="str">
        <f>VLOOKUP(A1495,'Updated Medical examination'!A1494:J3829,7,0)</f>
        <v>No</v>
      </c>
      <c r="G1495" s="47" t="str">
        <f>VLOOKUP(A1495,'Updated Medical examination'!A1494:J3829,8,0)</f>
        <v>No</v>
      </c>
      <c r="H1495" s="47">
        <f>VLOOKUP(A1495,'Updated Medical examination'!A1494:J3829,9,0)</f>
        <v>1</v>
      </c>
      <c r="I1495" s="47" t="str">
        <f>VLOOKUP(A1495,'Updated Medical examination'!A1494:J3829,10,0)</f>
        <v>No</v>
      </c>
      <c r="J1495" s="47" t="str">
        <f>VLOOKUP(A1495,'Updated Medical examination'!A1494:J3829,3,0)</f>
        <v>Healthy Weight</v>
      </c>
      <c r="K1495" s="47" t="str">
        <f>VLOOKUP(A1495,'Updated Medical examination'!A1494:J3829,5,0)</f>
        <v>Above Diabetes</v>
      </c>
      <c r="L1495" s="54">
        <v>27548</v>
      </c>
      <c r="M1495" s="59">
        <v>6965.21</v>
      </c>
      <c r="N1495" s="55" t="s">
        <v>11</v>
      </c>
      <c r="O1495" s="55" t="s">
        <v>12</v>
      </c>
      <c r="P1495" s="55" t="s">
        <v>13</v>
      </c>
      <c r="Q1495" s="55">
        <v>48</v>
      </c>
    </row>
    <row r="1496" spans="1:17" ht="16.5" thickBot="1" x14ac:dyDescent="0.3">
      <c r="A1496" s="58" t="s">
        <v>876</v>
      </c>
      <c r="B1496" s="47" t="s">
        <v>4853</v>
      </c>
      <c r="C1496" s="47">
        <f>VLOOKUP(A1496,'Updated Medical examination'!A1495:J3830,2,FALSE)</f>
        <v>24.52</v>
      </c>
      <c r="D1496" s="47">
        <f>VLOOKUP(A1496,'Updated Medical examination'!A1495:J3830,4,0)</f>
        <v>4.76</v>
      </c>
      <c r="E1496" s="47" t="str">
        <f>VLOOKUP(A1496,'Updated Medical examination'!A1495:J3830,6,0)</f>
        <v>No</v>
      </c>
      <c r="F1496" s="47" t="str">
        <f>VLOOKUP(A1496,'Updated Medical examination'!A1495:J3830,7,0)</f>
        <v>No</v>
      </c>
      <c r="G1496" s="47" t="str">
        <f>VLOOKUP(A1496,'Updated Medical examination'!A1495:J3830,8,0)</f>
        <v>No</v>
      </c>
      <c r="H1496" s="47">
        <f>VLOOKUP(A1496,'Updated Medical examination'!A1495:J3830,9,0)</f>
        <v>0</v>
      </c>
      <c r="I1496" s="47" t="str">
        <f>VLOOKUP(A1496,'Updated Medical examination'!A1495:J3830,10,0)</f>
        <v>No</v>
      </c>
      <c r="J1496" s="47" t="str">
        <f>VLOOKUP(A1496,'Updated Medical examination'!A1495:J3830,3,0)</f>
        <v>Healthy Weight</v>
      </c>
      <c r="K1496" s="47" t="str">
        <f>VLOOKUP(A1496,'Updated Medical examination'!A1495:J3830,5,0)</f>
        <v>Normal</v>
      </c>
      <c r="L1496" s="54">
        <v>29451</v>
      </c>
      <c r="M1496" s="59">
        <v>6951.12</v>
      </c>
      <c r="N1496" s="55" t="s">
        <v>11</v>
      </c>
      <c r="O1496" s="55" t="s">
        <v>11</v>
      </c>
      <c r="P1496" s="55" t="s">
        <v>13</v>
      </c>
      <c r="Q1496" s="55">
        <v>42</v>
      </c>
    </row>
    <row r="1497" spans="1:17" ht="16.5" thickBot="1" x14ac:dyDescent="0.3">
      <c r="A1497" s="58" t="s">
        <v>875</v>
      </c>
      <c r="B1497" s="47" t="s">
        <v>4855</v>
      </c>
      <c r="C1497" s="47">
        <f>VLOOKUP(A1497,'Updated Medical examination'!A1496:J3831,2,FALSE)</f>
        <v>39.520000000000003</v>
      </c>
      <c r="D1497" s="47">
        <f>VLOOKUP(A1497,'Updated Medical examination'!A1496:J3831,4,0)</f>
        <v>11.81</v>
      </c>
      <c r="E1497" s="47" t="str">
        <f>VLOOKUP(A1497,'Updated Medical examination'!A1496:J3831,6,0)</f>
        <v>No</v>
      </c>
      <c r="F1497" s="47" t="str">
        <f>VLOOKUP(A1497,'Updated Medical examination'!A1496:J3831,7,0)</f>
        <v>No</v>
      </c>
      <c r="G1497" s="47" t="str">
        <f>VLOOKUP(A1497,'Updated Medical examination'!A1496:J3831,8,0)</f>
        <v>No</v>
      </c>
      <c r="H1497" s="47">
        <f>VLOOKUP(A1497,'Updated Medical examination'!A1496:J3831,9,0)</f>
        <v>0</v>
      </c>
      <c r="I1497" s="47" t="str">
        <f>VLOOKUP(A1497,'Updated Medical examination'!A1496:J3831,10,0)</f>
        <v>No</v>
      </c>
      <c r="J1497" s="47" t="str">
        <f>VLOOKUP(A1497,'Updated Medical examination'!A1496:J3831,3,0)</f>
        <v>Obesity</v>
      </c>
      <c r="K1497" s="47" t="str">
        <f>VLOOKUP(A1497,'Updated Medical examination'!A1496:J3831,5,0)</f>
        <v>Above Diabetes</v>
      </c>
      <c r="L1497" s="54">
        <v>28839</v>
      </c>
      <c r="M1497" s="59">
        <v>6948.7</v>
      </c>
      <c r="N1497" s="55" t="s">
        <v>16</v>
      </c>
      <c r="O1497" s="55" t="s">
        <v>11</v>
      </c>
      <c r="P1497" s="55" t="s">
        <v>23</v>
      </c>
      <c r="Q1497" s="55">
        <v>44</v>
      </c>
    </row>
    <row r="1498" spans="1:17" ht="16.5" thickBot="1" x14ac:dyDescent="0.3">
      <c r="A1498" s="58" t="s">
        <v>874</v>
      </c>
      <c r="B1498" s="47" t="s">
        <v>4857</v>
      </c>
      <c r="C1498" s="47">
        <f>VLOOKUP(A1498,'Updated Medical examination'!A1497:J3832,2,FALSE)</f>
        <v>24.49</v>
      </c>
      <c r="D1498" s="47">
        <f>VLOOKUP(A1498,'Updated Medical examination'!A1497:J3832,4,0)</f>
        <v>4.67</v>
      </c>
      <c r="E1498" s="47" t="str">
        <f>VLOOKUP(A1498,'Updated Medical examination'!A1497:J3832,6,0)</f>
        <v>No</v>
      </c>
      <c r="F1498" s="47" t="str">
        <f>VLOOKUP(A1498,'Updated Medical examination'!A1497:J3832,7,0)</f>
        <v>No</v>
      </c>
      <c r="G1498" s="47" t="str">
        <f>VLOOKUP(A1498,'Updated Medical examination'!A1497:J3832,8,0)</f>
        <v>No</v>
      </c>
      <c r="H1498" s="47">
        <f>VLOOKUP(A1498,'Updated Medical examination'!A1497:J3832,9,0)</f>
        <v>0</v>
      </c>
      <c r="I1498" s="47" t="str">
        <f>VLOOKUP(A1498,'Updated Medical examination'!A1497:J3832,10,0)</f>
        <v>No</v>
      </c>
      <c r="J1498" s="47" t="str">
        <f>VLOOKUP(A1498,'Updated Medical examination'!A1497:J3832,3,0)</f>
        <v>Healthy Weight</v>
      </c>
      <c r="K1498" s="47" t="str">
        <f>VLOOKUP(A1498,'Updated Medical examination'!A1497:J3832,5,0)</f>
        <v>Normal</v>
      </c>
      <c r="L1498" s="54">
        <v>29499</v>
      </c>
      <c r="M1498" s="59">
        <v>6940.94</v>
      </c>
      <c r="N1498" s="55" t="s">
        <v>11</v>
      </c>
      <c r="O1498" s="55" t="s">
        <v>12</v>
      </c>
      <c r="P1498" s="55" t="s">
        <v>13</v>
      </c>
      <c r="Q1498" s="55">
        <v>42</v>
      </c>
    </row>
    <row r="1499" spans="1:17" ht="16.5" thickBot="1" x14ac:dyDescent="0.3">
      <c r="A1499" s="58" t="s">
        <v>873</v>
      </c>
      <c r="B1499" s="47" t="s">
        <v>2594</v>
      </c>
      <c r="C1499" s="47">
        <f>VLOOKUP(A1499,'Updated Medical examination'!A1498:J3833,2,FALSE)</f>
        <v>26.315000000000001</v>
      </c>
      <c r="D1499" s="47">
        <f>VLOOKUP(A1499,'Updated Medical examination'!A1498:J3833,4,0)</f>
        <v>6.02</v>
      </c>
      <c r="E1499" s="47" t="str">
        <f>VLOOKUP(A1499,'Updated Medical examination'!A1498:J3833,6,0)</f>
        <v>No</v>
      </c>
      <c r="F1499" s="47" t="str">
        <f>VLOOKUP(A1499,'Updated Medical examination'!A1498:J3833,7,0)</f>
        <v>No</v>
      </c>
      <c r="G1499" s="47" t="str">
        <f>VLOOKUP(A1499,'Updated Medical examination'!A1498:J3833,8,0)</f>
        <v>No</v>
      </c>
      <c r="H1499" s="47">
        <f>VLOOKUP(A1499,'Updated Medical examination'!A1498:J3833,9,0)</f>
        <v>0</v>
      </c>
      <c r="I1499" s="47" t="str">
        <f>VLOOKUP(A1499,'Updated Medical examination'!A1498:J3833,10,0)</f>
        <v>No</v>
      </c>
      <c r="J1499" s="47" t="str">
        <f>VLOOKUP(A1499,'Updated Medical examination'!A1498:J3833,3,0)</f>
        <v>Over Weight</v>
      </c>
      <c r="K1499" s="47" t="str">
        <f>VLOOKUP(A1499,'Updated Medical examination'!A1498:J3833,5,0)</f>
        <v>Prediabetes</v>
      </c>
      <c r="L1499" s="54">
        <v>29463</v>
      </c>
      <c r="M1499" s="59">
        <v>6940.91</v>
      </c>
      <c r="N1499" s="55" t="s">
        <v>11</v>
      </c>
      <c r="O1499" s="55" t="s">
        <v>11</v>
      </c>
      <c r="P1499" s="55" t="s">
        <v>23</v>
      </c>
      <c r="Q1499" s="55">
        <v>42</v>
      </c>
    </row>
    <row r="1500" spans="1:17" ht="16.5" thickBot="1" x14ac:dyDescent="0.3">
      <c r="A1500" s="58" t="s">
        <v>872</v>
      </c>
      <c r="B1500" s="47" t="s">
        <v>4860</v>
      </c>
      <c r="C1500" s="47">
        <f>VLOOKUP(A1500,'Updated Medical examination'!A1499:J3834,2,FALSE)</f>
        <v>22.58</v>
      </c>
      <c r="D1500" s="47">
        <f>VLOOKUP(A1500,'Updated Medical examination'!A1499:J3834,4,0)</f>
        <v>7.46</v>
      </c>
      <c r="E1500" s="47" t="str">
        <f>VLOOKUP(A1500,'Updated Medical examination'!A1499:J3834,6,0)</f>
        <v>No</v>
      </c>
      <c r="F1500" s="47" t="str">
        <f>VLOOKUP(A1500,'Updated Medical examination'!A1499:J3834,7,0)</f>
        <v>No</v>
      </c>
      <c r="G1500" s="47" t="str">
        <f>VLOOKUP(A1500,'Updated Medical examination'!A1499:J3834,8,0)</f>
        <v>No</v>
      </c>
      <c r="H1500" s="47">
        <f>VLOOKUP(A1500,'Updated Medical examination'!A1499:J3834,9,0)</f>
        <v>0</v>
      </c>
      <c r="I1500" s="47" t="str">
        <f>VLOOKUP(A1500,'Updated Medical examination'!A1499:J3834,10,0)</f>
        <v>No</v>
      </c>
      <c r="J1500" s="47" t="str">
        <f>VLOOKUP(A1500,'Updated Medical examination'!A1499:J3834,3,0)</f>
        <v>Healthy Weight</v>
      </c>
      <c r="K1500" s="47" t="str">
        <f>VLOOKUP(A1500,'Updated Medical examination'!A1499:J3834,5,0)</f>
        <v>Above Diabetes</v>
      </c>
      <c r="L1500" s="54">
        <v>28823</v>
      </c>
      <c r="M1500" s="59">
        <v>6938.11</v>
      </c>
      <c r="N1500" s="55" t="s">
        <v>11</v>
      </c>
      <c r="O1500" s="55" t="s">
        <v>11</v>
      </c>
      <c r="P1500" s="55" t="s">
        <v>13</v>
      </c>
      <c r="Q1500" s="55">
        <v>44</v>
      </c>
    </row>
    <row r="1501" spans="1:17" ht="16.5" thickBot="1" x14ac:dyDescent="0.3">
      <c r="A1501" s="58" t="s">
        <v>871</v>
      </c>
      <c r="B1501" s="47" t="s">
        <v>3588</v>
      </c>
      <c r="C1501" s="47">
        <f>VLOOKUP(A1501,'Updated Medical examination'!A1500:J3835,2,FALSE)</f>
        <v>19.475000000000001</v>
      </c>
      <c r="D1501" s="47">
        <f>VLOOKUP(A1501,'Updated Medical examination'!A1500:J3835,4,0)</f>
        <v>4.74</v>
      </c>
      <c r="E1501" s="47" t="str">
        <f>VLOOKUP(A1501,'Updated Medical examination'!A1500:J3835,6,0)</f>
        <v>No</v>
      </c>
      <c r="F1501" s="47" t="str">
        <f>VLOOKUP(A1501,'Updated Medical examination'!A1500:J3835,7,0)</f>
        <v>No</v>
      </c>
      <c r="G1501" s="47" t="str">
        <f>VLOOKUP(A1501,'Updated Medical examination'!A1500:J3835,8,0)</f>
        <v>No</v>
      </c>
      <c r="H1501" s="47">
        <f>VLOOKUP(A1501,'Updated Medical examination'!A1500:J3835,9,0)</f>
        <v>1</v>
      </c>
      <c r="I1501" s="47" t="str">
        <f>VLOOKUP(A1501,'Updated Medical examination'!A1500:J3835,10,0)</f>
        <v>No</v>
      </c>
      <c r="J1501" s="47" t="str">
        <f>VLOOKUP(A1501,'Updated Medical examination'!A1500:J3835,3,0)</f>
        <v>Healthy Weight</v>
      </c>
      <c r="K1501" s="47" t="str">
        <f>VLOOKUP(A1501,'Updated Medical examination'!A1500:J3835,5,0)</f>
        <v>Normal</v>
      </c>
      <c r="L1501" s="54">
        <v>30930</v>
      </c>
      <c r="M1501" s="59">
        <v>6933.24</v>
      </c>
      <c r="N1501" s="55" t="s">
        <v>11</v>
      </c>
      <c r="O1501" s="55" t="s">
        <v>12</v>
      </c>
      <c r="P1501" s="55" t="s">
        <v>23</v>
      </c>
      <c r="Q1501" s="55">
        <v>38</v>
      </c>
    </row>
    <row r="1502" spans="1:17" ht="16.5" thickBot="1" x14ac:dyDescent="0.3">
      <c r="A1502" s="58" t="s">
        <v>870</v>
      </c>
      <c r="B1502" s="47" t="s">
        <v>4863</v>
      </c>
      <c r="C1502" s="47">
        <f>VLOOKUP(A1502,'Updated Medical examination'!A1501:J3836,2,FALSE)</f>
        <v>26.33</v>
      </c>
      <c r="D1502" s="47">
        <f>VLOOKUP(A1502,'Updated Medical examination'!A1501:J3836,4,0)</f>
        <v>4.79</v>
      </c>
      <c r="E1502" s="47" t="str">
        <f>VLOOKUP(A1502,'Updated Medical examination'!A1501:J3836,6,0)</f>
        <v>No</v>
      </c>
      <c r="F1502" s="47" t="str">
        <f>VLOOKUP(A1502,'Updated Medical examination'!A1501:J3836,7,0)</f>
        <v>No</v>
      </c>
      <c r="G1502" s="47" t="str">
        <f>VLOOKUP(A1502,'Updated Medical examination'!A1501:J3836,8,0)</f>
        <v>No</v>
      </c>
      <c r="H1502" s="47">
        <f>VLOOKUP(A1502,'Updated Medical examination'!A1501:J3836,9,0)</f>
        <v>0</v>
      </c>
      <c r="I1502" s="47" t="str">
        <f>VLOOKUP(A1502,'Updated Medical examination'!A1501:J3836,10,0)</f>
        <v>No</v>
      </c>
      <c r="J1502" s="47" t="str">
        <f>VLOOKUP(A1502,'Updated Medical examination'!A1501:J3836,3,0)</f>
        <v>Over Weight</v>
      </c>
      <c r="K1502" s="47" t="str">
        <f>VLOOKUP(A1502,'Updated Medical examination'!A1501:J3836,5,0)</f>
        <v>Normal</v>
      </c>
      <c r="L1502" s="54">
        <v>32863</v>
      </c>
      <c r="M1502" s="59">
        <v>6895.19</v>
      </c>
      <c r="N1502" s="55" t="s">
        <v>11</v>
      </c>
      <c r="O1502" s="55" t="s">
        <v>12</v>
      </c>
      <c r="P1502" s="55" t="s">
        <v>247</v>
      </c>
      <c r="Q1502" s="55">
        <v>33</v>
      </c>
    </row>
    <row r="1503" spans="1:17" ht="16.5" thickBot="1" x14ac:dyDescent="0.3">
      <c r="A1503" s="58" t="s">
        <v>869</v>
      </c>
      <c r="B1503" s="47" t="s">
        <v>3562</v>
      </c>
      <c r="C1503" s="47">
        <f>VLOOKUP(A1503,'Updated Medical examination'!A1502:J3837,2,FALSE)</f>
        <v>17.29</v>
      </c>
      <c r="D1503" s="47">
        <f>VLOOKUP(A1503,'Updated Medical examination'!A1502:J3837,4,0)</f>
        <v>5.35</v>
      </c>
      <c r="E1503" s="47" t="str">
        <f>VLOOKUP(A1503,'Updated Medical examination'!A1502:J3837,6,0)</f>
        <v>Yes</v>
      </c>
      <c r="F1503" s="47" t="str">
        <f>VLOOKUP(A1503,'Updated Medical examination'!A1502:J3837,7,0)</f>
        <v>No</v>
      </c>
      <c r="G1503" s="47" t="str">
        <f>VLOOKUP(A1503,'Updated Medical examination'!A1502:J3837,8,0)</f>
        <v>No</v>
      </c>
      <c r="H1503" s="47">
        <f>VLOOKUP(A1503,'Updated Medical examination'!A1502:J3837,9,0)</f>
        <v>0</v>
      </c>
      <c r="I1503" s="47" t="str">
        <f>VLOOKUP(A1503,'Updated Medical examination'!A1502:J3837,10,0)</f>
        <v>No</v>
      </c>
      <c r="J1503" s="47" t="str">
        <f>VLOOKUP(A1503,'Updated Medical examination'!A1502:J3837,3,0)</f>
        <v>Under Weight</v>
      </c>
      <c r="K1503" s="47" t="str">
        <f>VLOOKUP(A1503,'Updated Medical examination'!A1502:J3837,5,0)</f>
        <v>Normal</v>
      </c>
      <c r="L1503" s="54">
        <v>31300</v>
      </c>
      <c r="M1503" s="59">
        <v>6877.98</v>
      </c>
      <c r="N1503" s="55" t="s">
        <v>11</v>
      </c>
      <c r="O1503" s="55" t="s">
        <v>16</v>
      </c>
      <c r="P1503" s="55" t="s">
        <v>247</v>
      </c>
      <c r="Q1503" s="55">
        <v>37</v>
      </c>
    </row>
    <row r="1504" spans="1:17" ht="16.5" thickBot="1" x14ac:dyDescent="0.3">
      <c r="A1504" s="58" t="s">
        <v>868</v>
      </c>
      <c r="B1504" s="47" t="s">
        <v>4866</v>
      </c>
      <c r="C1504" s="47">
        <f>VLOOKUP(A1504,'Updated Medical examination'!A1503:J3838,2,FALSE)</f>
        <v>42.88</v>
      </c>
      <c r="D1504" s="47">
        <f>VLOOKUP(A1504,'Updated Medical examination'!A1503:J3838,4,0)</f>
        <v>4.87</v>
      </c>
      <c r="E1504" s="47" t="str">
        <f>VLOOKUP(A1504,'Updated Medical examination'!A1503:J3838,6,0)</f>
        <v>No</v>
      </c>
      <c r="F1504" s="47" t="str">
        <f>VLOOKUP(A1504,'Updated Medical examination'!A1503:J3838,7,0)</f>
        <v>yes</v>
      </c>
      <c r="G1504" s="47" t="str">
        <f>VLOOKUP(A1504,'Updated Medical examination'!A1503:J3838,8,0)</f>
        <v>No</v>
      </c>
      <c r="H1504" s="47">
        <f>VLOOKUP(A1504,'Updated Medical examination'!A1503:J3838,9,0)</f>
        <v>1</v>
      </c>
      <c r="I1504" s="47" t="str">
        <f>VLOOKUP(A1504,'Updated Medical examination'!A1503:J3838,10,0)</f>
        <v>No</v>
      </c>
      <c r="J1504" s="47" t="str">
        <f>VLOOKUP(A1504,'Updated Medical examination'!A1503:J3838,3,0)</f>
        <v>Obesity</v>
      </c>
      <c r="K1504" s="47" t="str">
        <f>VLOOKUP(A1504,'Updated Medical examination'!A1503:J3838,5,0)</f>
        <v>Normal</v>
      </c>
      <c r="L1504" s="54">
        <v>38345</v>
      </c>
      <c r="M1504" s="59">
        <v>6876.53</v>
      </c>
      <c r="N1504" s="55" t="s">
        <v>11</v>
      </c>
      <c r="O1504" s="55" t="s">
        <v>16</v>
      </c>
      <c r="P1504" s="55" t="s">
        <v>23</v>
      </c>
      <c r="Q1504" s="55">
        <v>18</v>
      </c>
    </row>
    <row r="1505" spans="1:17" ht="16.5" thickBot="1" x14ac:dyDescent="0.3">
      <c r="A1505" s="58" t="s">
        <v>867</v>
      </c>
      <c r="B1505" s="47" t="s">
        <v>4867</v>
      </c>
      <c r="C1505" s="47">
        <f>VLOOKUP(A1505,'Updated Medical examination'!A1504:J3839,2,FALSE)</f>
        <v>32.200000000000003</v>
      </c>
      <c r="D1505" s="47">
        <f>VLOOKUP(A1505,'Updated Medical examination'!A1504:J3839,4,0)</f>
        <v>10.09</v>
      </c>
      <c r="E1505" s="47" t="str">
        <f>VLOOKUP(A1505,'Updated Medical examination'!A1504:J3839,6,0)</f>
        <v>Yes</v>
      </c>
      <c r="F1505" s="47" t="str">
        <f>VLOOKUP(A1505,'Updated Medical examination'!A1504:J3839,7,0)</f>
        <v>No</v>
      </c>
      <c r="G1505" s="47" t="str">
        <f>VLOOKUP(A1505,'Updated Medical examination'!A1504:J3839,8,0)</f>
        <v>No</v>
      </c>
      <c r="H1505" s="47">
        <f>VLOOKUP(A1505,'Updated Medical examination'!A1504:J3839,9,0)</f>
        <v>0</v>
      </c>
      <c r="I1505" s="47" t="str">
        <f>VLOOKUP(A1505,'Updated Medical examination'!A1504:J3839,10,0)</f>
        <v>No</v>
      </c>
      <c r="J1505" s="47" t="str">
        <f>VLOOKUP(A1505,'Updated Medical examination'!A1504:J3839,3,0)</f>
        <v>Obesity</v>
      </c>
      <c r="K1505" s="47" t="str">
        <f>VLOOKUP(A1505,'Updated Medical examination'!A1504:J3839,5,0)</f>
        <v>Above Diabetes</v>
      </c>
      <c r="L1505" s="54">
        <v>29760</v>
      </c>
      <c r="M1505" s="59">
        <v>6875.96</v>
      </c>
      <c r="N1505" s="55" t="s">
        <v>11</v>
      </c>
      <c r="O1505" s="55" t="s">
        <v>11</v>
      </c>
      <c r="P1505" s="55" t="s">
        <v>42</v>
      </c>
      <c r="Q1505" s="55">
        <v>41</v>
      </c>
    </row>
    <row r="1506" spans="1:17" ht="16.5" thickBot="1" x14ac:dyDescent="0.3">
      <c r="A1506" s="58" t="s">
        <v>866</v>
      </c>
      <c r="B1506" s="47" t="s">
        <v>4869</v>
      </c>
      <c r="C1506" s="47">
        <f>VLOOKUP(A1506,'Updated Medical examination'!A1505:J3840,2,FALSE)</f>
        <v>18.75</v>
      </c>
      <c r="D1506" s="47">
        <f>VLOOKUP(A1506,'Updated Medical examination'!A1505:J3840,4,0)</f>
        <v>5.47</v>
      </c>
      <c r="E1506" s="47" t="str">
        <f>VLOOKUP(A1506,'Updated Medical examination'!A1505:J3840,6,0)</f>
        <v>Yes</v>
      </c>
      <c r="F1506" s="47" t="str">
        <f>VLOOKUP(A1506,'Updated Medical examination'!A1505:J3840,7,0)</f>
        <v>No</v>
      </c>
      <c r="G1506" s="47" t="str">
        <f>VLOOKUP(A1506,'Updated Medical examination'!A1505:J3840,8,0)</f>
        <v>Yes</v>
      </c>
      <c r="H1506" s="47">
        <f>VLOOKUP(A1506,'Updated Medical examination'!A1505:J3840,9,0)</f>
        <v>1</v>
      </c>
      <c r="I1506" s="47" t="str">
        <f>VLOOKUP(A1506,'Updated Medical examination'!A1505:J3840,10,0)</f>
        <v>No</v>
      </c>
      <c r="J1506" s="47" t="str">
        <f>VLOOKUP(A1506,'Updated Medical examination'!A1505:J3840,3,0)</f>
        <v>Healthy Weight</v>
      </c>
      <c r="K1506" s="47" t="str">
        <f>VLOOKUP(A1506,'Updated Medical examination'!A1505:J3840,5,0)</f>
        <v>Normal</v>
      </c>
      <c r="L1506" s="54">
        <v>25499</v>
      </c>
      <c r="M1506" s="59">
        <v>6868.39</v>
      </c>
      <c r="N1506" s="55" t="s">
        <v>11</v>
      </c>
      <c r="O1506" s="55" t="s">
        <v>11</v>
      </c>
      <c r="P1506" s="55" t="s">
        <v>13</v>
      </c>
      <c r="Q1506" s="55">
        <v>53</v>
      </c>
    </row>
    <row r="1507" spans="1:17" ht="16.5" thickBot="1" x14ac:dyDescent="0.3">
      <c r="A1507" s="58" t="s">
        <v>865</v>
      </c>
      <c r="B1507" s="47" t="s">
        <v>4871</v>
      </c>
      <c r="C1507" s="47">
        <f>VLOOKUP(A1507,'Updated Medical examination'!A1506:J3841,2,FALSE)</f>
        <v>22.36</v>
      </c>
      <c r="D1507" s="47">
        <f>VLOOKUP(A1507,'Updated Medical examination'!A1506:J3841,4,0)</f>
        <v>8.6</v>
      </c>
      <c r="E1507" s="47" t="str">
        <f>VLOOKUP(A1507,'Updated Medical examination'!A1506:J3841,6,0)</f>
        <v>No</v>
      </c>
      <c r="F1507" s="47" t="str">
        <f>VLOOKUP(A1507,'Updated Medical examination'!A1506:J3841,7,0)</f>
        <v>No</v>
      </c>
      <c r="G1507" s="47" t="str">
        <f>VLOOKUP(A1507,'Updated Medical examination'!A1506:J3841,8,0)</f>
        <v>No</v>
      </c>
      <c r="H1507" s="47">
        <f>VLOOKUP(A1507,'Updated Medical examination'!A1506:J3841,9,0)</f>
        <v>0</v>
      </c>
      <c r="I1507" s="47" t="str">
        <f>VLOOKUP(A1507,'Updated Medical examination'!A1506:J3841,10,0)</f>
        <v>No</v>
      </c>
      <c r="J1507" s="47" t="str">
        <f>VLOOKUP(A1507,'Updated Medical examination'!A1506:J3841,3,0)</f>
        <v>Healthy Weight</v>
      </c>
      <c r="K1507" s="47" t="str">
        <f>VLOOKUP(A1507,'Updated Medical examination'!A1506:J3841,5,0)</f>
        <v>Above Diabetes</v>
      </c>
      <c r="L1507" s="54">
        <v>28707</v>
      </c>
      <c r="M1507" s="59">
        <v>6863.49</v>
      </c>
      <c r="N1507" s="55" t="s">
        <v>11</v>
      </c>
      <c r="O1507" s="55" t="s">
        <v>16</v>
      </c>
      <c r="P1507" s="55" t="s">
        <v>13</v>
      </c>
      <c r="Q1507" s="55">
        <v>44</v>
      </c>
    </row>
    <row r="1508" spans="1:17" ht="16.5" thickBot="1" x14ac:dyDescent="0.3">
      <c r="A1508" s="58" t="s">
        <v>864</v>
      </c>
      <c r="B1508" s="47" t="s">
        <v>4697</v>
      </c>
      <c r="C1508" s="47">
        <f>VLOOKUP(A1508,'Updated Medical examination'!A1507:J3842,2,FALSE)</f>
        <v>23.94</v>
      </c>
      <c r="D1508" s="47">
        <f>VLOOKUP(A1508,'Updated Medical examination'!A1507:J3842,4,0)</f>
        <v>10.74</v>
      </c>
      <c r="E1508" s="47" t="str">
        <f>VLOOKUP(A1508,'Updated Medical examination'!A1507:J3842,6,0)</f>
        <v>Yes</v>
      </c>
      <c r="F1508" s="47" t="str">
        <f>VLOOKUP(A1508,'Updated Medical examination'!A1507:J3842,7,0)</f>
        <v>No</v>
      </c>
      <c r="G1508" s="47" t="str">
        <f>VLOOKUP(A1508,'Updated Medical examination'!A1507:J3842,8,0)</f>
        <v>No</v>
      </c>
      <c r="H1508" s="47">
        <f>VLOOKUP(A1508,'Updated Medical examination'!A1507:J3842,9,0)</f>
        <v>0</v>
      </c>
      <c r="I1508" s="47" t="str">
        <f>VLOOKUP(A1508,'Updated Medical examination'!A1507:J3842,10,0)</f>
        <v>No</v>
      </c>
      <c r="J1508" s="47" t="str">
        <f>VLOOKUP(A1508,'Updated Medical examination'!A1507:J3842,3,0)</f>
        <v>Healthy Weight</v>
      </c>
      <c r="K1508" s="47" t="str">
        <f>VLOOKUP(A1508,'Updated Medical examination'!A1507:J3842,5,0)</f>
        <v>Above Diabetes</v>
      </c>
      <c r="L1508" s="54">
        <v>29756</v>
      </c>
      <c r="M1508" s="59">
        <v>6858.48</v>
      </c>
      <c r="N1508" s="55" t="s">
        <v>11</v>
      </c>
      <c r="O1508" s="55" t="s">
        <v>11</v>
      </c>
      <c r="P1508" s="55" t="s">
        <v>166</v>
      </c>
      <c r="Q1508" s="55">
        <v>41</v>
      </c>
    </row>
    <row r="1509" spans="1:17" ht="16.5" thickBot="1" x14ac:dyDescent="0.3">
      <c r="A1509" s="58" t="s">
        <v>863</v>
      </c>
      <c r="B1509" s="47" t="s">
        <v>4873</v>
      </c>
      <c r="C1509" s="47">
        <f>VLOOKUP(A1509,'Updated Medical examination'!A1508:J3843,2,FALSE)</f>
        <v>30.1</v>
      </c>
      <c r="D1509" s="47">
        <f>VLOOKUP(A1509,'Updated Medical examination'!A1508:J3843,4,0)</f>
        <v>4.3899999999999997</v>
      </c>
      <c r="E1509" s="47" t="str">
        <f>VLOOKUP(A1509,'Updated Medical examination'!A1508:J3843,6,0)</f>
        <v>No</v>
      </c>
      <c r="F1509" s="47" t="str">
        <f>VLOOKUP(A1509,'Updated Medical examination'!A1508:J3843,7,0)</f>
        <v>No</v>
      </c>
      <c r="G1509" s="47" t="str">
        <f>VLOOKUP(A1509,'Updated Medical examination'!A1508:J3843,8,0)</f>
        <v>Yes</v>
      </c>
      <c r="H1509" s="47">
        <f>VLOOKUP(A1509,'Updated Medical examination'!A1508:J3843,9,0)</f>
        <v>1</v>
      </c>
      <c r="I1509" s="47" t="str">
        <f>VLOOKUP(A1509,'Updated Medical examination'!A1508:J3843,10,0)</f>
        <v>No</v>
      </c>
      <c r="J1509" s="47" t="str">
        <f>VLOOKUP(A1509,'Updated Medical examination'!A1508:J3843,3,0)</f>
        <v>Obesity</v>
      </c>
      <c r="K1509" s="47" t="str">
        <f>VLOOKUP(A1509,'Updated Medical examination'!A1508:J3843,5,0)</f>
        <v>Normal</v>
      </c>
      <c r="L1509" s="54">
        <v>29163</v>
      </c>
      <c r="M1509" s="59">
        <v>6849.03</v>
      </c>
      <c r="N1509" s="55" t="s">
        <v>11</v>
      </c>
      <c r="O1509" s="55" t="s">
        <v>11</v>
      </c>
      <c r="P1509" s="55" t="s">
        <v>42</v>
      </c>
      <c r="Q1509" s="55">
        <v>43</v>
      </c>
    </row>
    <row r="1510" spans="1:17" ht="16.5" thickBot="1" x14ac:dyDescent="0.3">
      <c r="A1510" s="58" t="s">
        <v>862</v>
      </c>
      <c r="B1510" s="47" t="s">
        <v>2767</v>
      </c>
      <c r="C1510" s="47">
        <f>VLOOKUP(A1510,'Updated Medical examination'!A1509:J3844,2,FALSE)</f>
        <v>21.93</v>
      </c>
      <c r="D1510" s="47">
        <f>VLOOKUP(A1510,'Updated Medical examination'!A1509:J3844,4,0)</f>
        <v>6.3</v>
      </c>
      <c r="E1510" s="47" t="str">
        <f>VLOOKUP(A1510,'Updated Medical examination'!A1509:J3844,6,0)</f>
        <v>No</v>
      </c>
      <c r="F1510" s="47" t="str">
        <f>VLOOKUP(A1510,'Updated Medical examination'!A1509:J3844,7,0)</f>
        <v>No</v>
      </c>
      <c r="G1510" s="47" t="str">
        <f>VLOOKUP(A1510,'Updated Medical examination'!A1509:J3844,8,0)</f>
        <v>No</v>
      </c>
      <c r="H1510" s="47">
        <f>VLOOKUP(A1510,'Updated Medical examination'!A1509:J3844,9,0)</f>
        <v>0</v>
      </c>
      <c r="I1510" s="47" t="str">
        <f>VLOOKUP(A1510,'Updated Medical examination'!A1509:J3844,10,0)</f>
        <v>No</v>
      </c>
      <c r="J1510" s="47" t="str">
        <f>VLOOKUP(A1510,'Updated Medical examination'!A1509:J3844,3,0)</f>
        <v>Healthy Weight</v>
      </c>
      <c r="K1510" s="47" t="str">
        <f>VLOOKUP(A1510,'Updated Medical examination'!A1509:J3844,5,0)</f>
        <v>Prediabetes</v>
      </c>
      <c r="L1510" s="54">
        <v>28291</v>
      </c>
      <c r="M1510" s="59">
        <v>6843.17</v>
      </c>
      <c r="N1510" s="55" t="s">
        <v>11</v>
      </c>
      <c r="O1510" s="55" t="s">
        <v>16</v>
      </c>
      <c r="P1510" s="55" t="s">
        <v>13</v>
      </c>
      <c r="Q1510" s="55">
        <v>45</v>
      </c>
    </row>
    <row r="1511" spans="1:17" ht="16.5" thickBot="1" x14ac:dyDescent="0.3">
      <c r="A1511" s="58" t="s">
        <v>861</v>
      </c>
      <c r="B1511" s="47" t="s">
        <v>4875</v>
      </c>
      <c r="C1511" s="47">
        <f>VLOOKUP(A1511,'Updated Medical examination'!A1510:J3845,2,FALSE)</f>
        <v>39.75</v>
      </c>
      <c r="D1511" s="47">
        <f>VLOOKUP(A1511,'Updated Medical examination'!A1510:J3845,4,0)</f>
        <v>5.41</v>
      </c>
      <c r="E1511" s="47" t="str">
        <f>VLOOKUP(A1511,'Updated Medical examination'!A1510:J3845,6,0)</f>
        <v>No</v>
      </c>
      <c r="F1511" s="47" t="str">
        <f>VLOOKUP(A1511,'Updated Medical examination'!A1510:J3845,7,0)</f>
        <v>yes</v>
      </c>
      <c r="G1511" s="47" t="str">
        <f>VLOOKUP(A1511,'Updated Medical examination'!A1510:J3845,8,0)</f>
        <v>No</v>
      </c>
      <c r="H1511" s="47">
        <f>VLOOKUP(A1511,'Updated Medical examination'!A1510:J3845,9,0)</f>
        <v>1</v>
      </c>
      <c r="I1511" s="47" t="str">
        <f>VLOOKUP(A1511,'Updated Medical examination'!A1510:J3845,10,0)</f>
        <v>No</v>
      </c>
      <c r="J1511" s="47" t="str">
        <f>VLOOKUP(A1511,'Updated Medical examination'!A1510:J3845,3,0)</f>
        <v>Obesity</v>
      </c>
      <c r="K1511" s="47" t="str">
        <f>VLOOKUP(A1511,'Updated Medical examination'!A1510:J3845,5,0)</f>
        <v>Normal</v>
      </c>
      <c r="L1511" s="54">
        <v>36860</v>
      </c>
      <c r="M1511" s="59">
        <v>6842.28</v>
      </c>
      <c r="N1511" s="55" t="s">
        <v>11</v>
      </c>
      <c r="O1511" s="55" t="s">
        <v>16</v>
      </c>
      <c r="P1511" s="55" t="s">
        <v>23</v>
      </c>
      <c r="Q1511" s="55">
        <v>22</v>
      </c>
    </row>
    <row r="1512" spans="1:17" ht="16.5" thickBot="1" x14ac:dyDescent="0.3">
      <c r="A1512" s="58" t="s">
        <v>860</v>
      </c>
      <c r="B1512" s="47" t="s">
        <v>2700</v>
      </c>
      <c r="C1512" s="47">
        <f>VLOOKUP(A1512,'Updated Medical examination'!A1511:J3846,2,FALSE)</f>
        <v>26.03</v>
      </c>
      <c r="D1512" s="47">
        <f>VLOOKUP(A1512,'Updated Medical examination'!A1511:J3846,4,0)</f>
        <v>4.47</v>
      </c>
      <c r="E1512" s="47" t="str">
        <f>VLOOKUP(A1512,'Updated Medical examination'!A1511:J3846,6,0)</f>
        <v>No</v>
      </c>
      <c r="F1512" s="47" t="str">
        <f>VLOOKUP(A1512,'Updated Medical examination'!A1511:J3846,7,0)</f>
        <v>No</v>
      </c>
      <c r="G1512" s="47" t="str">
        <f>VLOOKUP(A1512,'Updated Medical examination'!A1511:J3846,8,0)</f>
        <v>Yes</v>
      </c>
      <c r="H1512" s="47">
        <f>VLOOKUP(A1512,'Updated Medical examination'!A1511:J3846,9,0)</f>
        <v>1</v>
      </c>
      <c r="I1512" s="47" t="str">
        <f>VLOOKUP(A1512,'Updated Medical examination'!A1511:J3846,10,0)</f>
        <v>No</v>
      </c>
      <c r="J1512" s="47" t="str">
        <f>VLOOKUP(A1512,'Updated Medical examination'!A1511:J3846,3,0)</f>
        <v>Over Weight</v>
      </c>
      <c r="K1512" s="47" t="str">
        <f>VLOOKUP(A1512,'Updated Medical examination'!A1511:J3846,5,0)</f>
        <v>Normal</v>
      </c>
      <c r="L1512" s="54">
        <v>29051</v>
      </c>
      <c r="M1512" s="59">
        <v>6837.37</v>
      </c>
      <c r="N1512" s="55" t="s">
        <v>12</v>
      </c>
      <c r="O1512" s="55" t="s">
        <v>16</v>
      </c>
      <c r="P1512" s="55" t="s">
        <v>168</v>
      </c>
      <c r="Q1512" s="55">
        <v>43</v>
      </c>
    </row>
    <row r="1513" spans="1:17" ht="16.5" thickBot="1" x14ac:dyDescent="0.3">
      <c r="A1513" s="58" t="s">
        <v>859</v>
      </c>
      <c r="B1513" s="47" t="s">
        <v>4878</v>
      </c>
      <c r="C1513" s="47">
        <f>VLOOKUP(A1513,'Updated Medical examination'!A1512:J3847,2,FALSE)</f>
        <v>34.51</v>
      </c>
      <c r="D1513" s="47">
        <f>VLOOKUP(A1513,'Updated Medical examination'!A1512:J3847,4,0)</f>
        <v>6.26</v>
      </c>
      <c r="E1513" s="47" t="str">
        <f>VLOOKUP(A1513,'Updated Medical examination'!A1512:J3847,6,0)</f>
        <v>No</v>
      </c>
      <c r="F1513" s="47" t="str">
        <f>VLOOKUP(A1513,'Updated Medical examination'!A1512:J3847,7,0)</f>
        <v>No</v>
      </c>
      <c r="G1513" s="47" t="str">
        <f>VLOOKUP(A1513,'Updated Medical examination'!A1512:J3847,8,0)</f>
        <v>No</v>
      </c>
      <c r="H1513" s="47">
        <f>VLOOKUP(A1513,'Updated Medical examination'!A1512:J3847,9,0)</f>
        <v>0</v>
      </c>
      <c r="I1513" s="47" t="str">
        <f>VLOOKUP(A1513,'Updated Medical examination'!A1512:J3847,10,0)</f>
        <v>No</v>
      </c>
      <c r="J1513" s="47" t="str">
        <f>VLOOKUP(A1513,'Updated Medical examination'!A1512:J3847,3,0)</f>
        <v>Obesity</v>
      </c>
      <c r="K1513" s="47" t="str">
        <f>VLOOKUP(A1513,'Updated Medical examination'!A1512:J3847,5,0)</f>
        <v>Prediabetes</v>
      </c>
      <c r="L1513" s="54">
        <v>34523</v>
      </c>
      <c r="M1513" s="59">
        <v>6827.69</v>
      </c>
      <c r="N1513" s="55" t="s">
        <v>11</v>
      </c>
      <c r="O1513" s="55" t="s">
        <v>11</v>
      </c>
      <c r="P1513" s="55" t="s">
        <v>300</v>
      </c>
      <c r="Q1513" s="55">
        <v>28</v>
      </c>
    </row>
    <row r="1514" spans="1:17" ht="16.5" thickBot="1" x14ac:dyDescent="0.3">
      <c r="A1514" s="58" t="s">
        <v>858</v>
      </c>
      <c r="B1514" s="47" t="s">
        <v>4880</v>
      </c>
      <c r="C1514" s="47">
        <f>VLOOKUP(A1514,'Updated Medical examination'!A1513:J3848,2,FALSE)</f>
        <v>19.32</v>
      </c>
      <c r="D1514" s="47">
        <f>VLOOKUP(A1514,'Updated Medical examination'!A1513:J3848,4,0)</f>
        <v>11.58</v>
      </c>
      <c r="E1514" s="47" t="str">
        <f>VLOOKUP(A1514,'Updated Medical examination'!A1513:J3848,6,0)</f>
        <v>Yes</v>
      </c>
      <c r="F1514" s="47" t="str">
        <f>VLOOKUP(A1514,'Updated Medical examination'!A1513:J3848,7,0)</f>
        <v>No</v>
      </c>
      <c r="G1514" s="47" t="str">
        <f>VLOOKUP(A1514,'Updated Medical examination'!A1513:J3848,8,0)</f>
        <v>No</v>
      </c>
      <c r="H1514" s="47">
        <f>VLOOKUP(A1514,'Updated Medical examination'!A1513:J3848,9,0)</f>
        <v>1</v>
      </c>
      <c r="I1514" s="47" t="str">
        <f>VLOOKUP(A1514,'Updated Medical examination'!A1513:J3848,10,0)</f>
        <v>No</v>
      </c>
      <c r="J1514" s="47" t="str">
        <f>VLOOKUP(A1514,'Updated Medical examination'!A1513:J3848,3,0)</f>
        <v>Healthy Weight</v>
      </c>
      <c r="K1514" s="47" t="str">
        <f>VLOOKUP(A1514,'Updated Medical examination'!A1513:J3848,5,0)</f>
        <v>Above Diabetes</v>
      </c>
      <c r="L1514" s="54">
        <v>27623</v>
      </c>
      <c r="M1514" s="59">
        <v>6809.46</v>
      </c>
      <c r="N1514" s="55" t="s">
        <v>11</v>
      </c>
      <c r="O1514" s="55" t="s">
        <v>16</v>
      </c>
      <c r="P1514" s="55" t="s">
        <v>23</v>
      </c>
      <c r="Q1514" s="55">
        <v>47</v>
      </c>
    </row>
    <row r="1515" spans="1:17" ht="16.5" thickBot="1" x14ac:dyDescent="0.3">
      <c r="A1515" s="58" t="s">
        <v>857</v>
      </c>
      <c r="B1515" s="47" t="s">
        <v>4882</v>
      </c>
      <c r="C1515" s="47">
        <f>VLOOKUP(A1515,'Updated Medical examination'!A1514:J3849,2,FALSE)</f>
        <v>28.5</v>
      </c>
      <c r="D1515" s="47">
        <f>VLOOKUP(A1515,'Updated Medical examination'!A1514:J3849,4,0)</f>
        <v>4.3600000000000003</v>
      </c>
      <c r="E1515" s="47" t="str">
        <f>VLOOKUP(A1515,'Updated Medical examination'!A1514:J3849,6,0)</f>
        <v>No</v>
      </c>
      <c r="F1515" s="47" t="str">
        <f>VLOOKUP(A1515,'Updated Medical examination'!A1514:J3849,7,0)</f>
        <v>No</v>
      </c>
      <c r="G1515" s="47" t="str">
        <f>VLOOKUP(A1515,'Updated Medical examination'!A1514:J3849,8,0)</f>
        <v>No</v>
      </c>
      <c r="H1515" s="47">
        <f>VLOOKUP(A1515,'Updated Medical examination'!A1514:J3849,9,0)</f>
        <v>0</v>
      </c>
      <c r="I1515" s="47" t="str">
        <f>VLOOKUP(A1515,'Updated Medical examination'!A1514:J3849,10,0)</f>
        <v>No</v>
      </c>
      <c r="J1515" s="47" t="str">
        <f>VLOOKUP(A1515,'Updated Medical examination'!A1514:J3849,3,0)</f>
        <v>Over Weight</v>
      </c>
      <c r="K1515" s="47" t="str">
        <f>VLOOKUP(A1515,'Updated Medical examination'!A1514:J3849,5,0)</f>
        <v>Normal</v>
      </c>
      <c r="L1515" s="54">
        <v>33418</v>
      </c>
      <c r="M1515" s="59">
        <v>6799.46</v>
      </c>
      <c r="N1515" s="55" t="s">
        <v>16</v>
      </c>
      <c r="O1515" s="55" t="s">
        <v>11</v>
      </c>
      <c r="P1515" s="55" t="s">
        <v>276</v>
      </c>
      <c r="Q1515" s="55">
        <v>31</v>
      </c>
    </row>
    <row r="1516" spans="1:17" ht="16.5" thickBot="1" x14ac:dyDescent="0.3">
      <c r="A1516" s="58" t="s">
        <v>856</v>
      </c>
      <c r="B1516" s="47" t="s">
        <v>2700</v>
      </c>
      <c r="C1516" s="47">
        <f>VLOOKUP(A1516,'Updated Medical examination'!A1515:J3850,2,FALSE)</f>
        <v>30.875</v>
      </c>
      <c r="D1516" s="47">
        <f>VLOOKUP(A1516,'Updated Medical examination'!A1515:J3850,4,0)</f>
        <v>4.1399999999999997</v>
      </c>
      <c r="E1516" s="47" t="str">
        <f>VLOOKUP(A1516,'Updated Medical examination'!A1515:J3850,6,0)</f>
        <v>Yes</v>
      </c>
      <c r="F1516" s="47" t="str">
        <f>VLOOKUP(A1516,'Updated Medical examination'!A1515:J3850,7,0)</f>
        <v>No</v>
      </c>
      <c r="G1516" s="47" t="str">
        <f>VLOOKUP(A1516,'Updated Medical examination'!A1515:J3850,8,0)</f>
        <v>No</v>
      </c>
      <c r="H1516" s="47">
        <f>VLOOKUP(A1516,'Updated Medical examination'!A1515:J3850,9,0)</f>
        <v>0</v>
      </c>
      <c r="I1516" s="47" t="str">
        <f>VLOOKUP(A1516,'Updated Medical examination'!A1515:J3850,10,0)</f>
        <v>No</v>
      </c>
      <c r="J1516" s="47" t="str">
        <f>VLOOKUP(A1516,'Updated Medical examination'!A1515:J3850,3,0)</f>
        <v>Obesity</v>
      </c>
      <c r="K1516" s="47" t="str">
        <f>VLOOKUP(A1516,'Updated Medical examination'!A1515:J3850,5,0)</f>
        <v>Normal</v>
      </c>
      <c r="L1516" s="54">
        <v>31405</v>
      </c>
      <c r="M1516" s="59">
        <v>6796.86</v>
      </c>
      <c r="N1516" s="55" t="s">
        <v>12</v>
      </c>
      <c r="O1516" s="55" t="s">
        <v>12</v>
      </c>
      <c r="P1516" s="55" t="s">
        <v>23</v>
      </c>
      <c r="Q1516" s="55">
        <v>37</v>
      </c>
    </row>
    <row r="1517" spans="1:17" ht="16.5" thickBot="1" x14ac:dyDescent="0.3">
      <c r="A1517" s="58" t="s">
        <v>855</v>
      </c>
      <c r="B1517" s="47" t="s">
        <v>4395</v>
      </c>
      <c r="C1517" s="47">
        <f>VLOOKUP(A1517,'Updated Medical examination'!A1516:J3851,2,FALSE)</f>
        <v>24.02</v>
      </c>
      <c r="D1517" s="47">
        <f>VLOOKUP(A1517,'Updated Medical examination'!A1516:J3851,4,0)</f>
        <v>4.38</v>
      </c>
      <c r="E1517" s="47" t="str">
        <f>VLOOKUP(A1517,'Updated Medical examination'!A1516:J3851,6,0)</f>
        <v>No</v>
      </c>
      <c r="F1517" s="47" t="str">
        <f>VLOOKUP(A1517,'Updated Medical examination'!A1516:J3851,7,0)</f>
        <v>No</v>
      </c>
      <c r="G1517" s="47" t="str">
        <f>VLOOKUP(A1517,'Updated Medical examination'!A1516:J3851,8,0)</f>
        <v>No</v>
      </c>
      <c r="H1517" s="47">
        <f>VLOOKUP(A1517,'Updated Medical examination'!A1516:J3851,9,0)</f>
        <v>0</v>
      </c>
      <c r="I1517" s="47" t="str">
        <f>VLOOKUP(A1517,'Updated Medical examination'!A1516:J3851,10,0)</f>
        <v>No</v>
      </c>
      <c r="J1517" s="47" t="str">
        <f>VLOOKUP(A1517,'Updated Medical examination'!A1516:J3851,3,0)</f>
        <v>Healthy Weight</v>
      </c>
      <c r="K1517" s="47" t="str">
        <f>VLOOKUP(A1517,'Updated Medical examination'!A1516:J3851,5,0)</f>
        <v>Normal</v>
      </c>
      <c r="L1517" s="54">
        <v>29548</v>
      </c>
      <c r="M1517" s="59">
        <v>6781.52</v>
      </c>
      <c r="N1517" s="55" t="s">
        <v>11</v>
      </c>
      <c r="O1517" s="55" t="s">
        <v>11</v>
      </c>
      <c r="P1517" s="55" t="s">
        <v>13</v>
      </c>
      <c r="Q1517" s="55">
        <v>42</v>
      </c>
    </row>
    <row r="1518" spans="1:17" ht="16.5" thickBot="1" x14ac:dyDescent="0.3">
      <c r="A1518" s="58" t="s">
        <v>854</v>
      </c>
      <c r="B1518" s="47" t="s">
        <v>4886</v>
      </c>
      <c r="C1518" s="47">
        <f>VLOOKUP(A1518,'Updated Medical examination'!A1517:J3852,2,FALSE)</f>
        <v>36.08</v>
      </c>
      <c r="D1518" s="47">
        <f>VLOOKUP(A1518,'Updated Medical examination'!A1517:J3852,4,0)</f>
        <v>11.61</v>
      </c>
      <c r="E1518" s="47" t="str">
        <f>VLOOKUP(A1518,'Updated Medical examination'!A1517:J3852,6,0)</f>
        <v>Yes</v>
      </c>
      <c r="F1518" s="47" t="str">
        <f>VLOOKUP(A1518,'Updated Medical examination'!A1517:J3852,7,0)</f>
        <v>No</v>
      </c>
      <c r="G1518" s="47" t="str">
        <f>VLOOKUP(A1518,'Updated Medical examination'!A1517:J3852,8,0)</f>
        <v>No</v>
      </c>
      <c r="H1518" s="47">
        <f>VLOOKUP(A1518,'Updated Medical examination'!A1517:J3852,9,0)</f>
        <v>0</v>
      </c>
      <c r="I1518" s="47" t="str">
        <f>VLOOKUP(A1518,'Updated Medical examination'!A1517:J3852,10,0)</f>
        <v>No</v>
      </c>
      <c r="J1518" s="47" t="str">
        <f>VLOOKUP(A1518,'Updated Medical examination'!A1517:J3852,3,0)</f>
        <v>Obesity</v>
      </c>
      <c r="K1518" s="47" t="str">
        <f>VLOOKUP(A1518,'Updated Medical examination'!A1517:J3852,5,0)</f>
        <v>Above Diabetes</v>
      </c>
      <c r="L1518" s="54">
        <v>29867</v>
      </c>
      <c r="M1518" s="59">
        <v>6781.35</v>
      </c>
      <c r="N1518" s="55" t="s">
        <v>11</v>
      </c>
      <c r="O1518" s="55" t="s">
        <v>16</v>
      </c>
      <c r="P1518" s="55" t="s">
        <v>13</v>
      </c>
      <c r="Q1518" s="55">
        <v>41</v>
      </c>
    </row>
    <row r="1519" spans="1:17" ht="16.5" thickBot="1" x14ac:dyDescent="0.3">
      <c r="A1519" s="58" t="s">
        <v>853</v>
      </c>
      <c r="B1519" s="47" t="s">
        <v>3221</v>
      </c>
      <c r="C1519" s="47">
        <f>VLOOKUP(A1519,'Updated Medical examination'!A1518:J3853,2,FALSE)</f>
        <v>32.200000000000003</v>
      </c>
      <c r="D1519" s="47">
        <f>VLOOKUP(A1519,'Updated Medical examination'!A1518:J3853,4,0)</f>
        <v>10.59</v>
      </c>
      <c r="E1519" s="47" t="str">
        <f>VLOOKUP(A1519,'Updated Medical examination'!A1518:J3853,6,0)</f>
        <v>Yes</v>
      </c>
      <c r="F1519" s="47" t="str">
        <f>VLOOKUP(A1519,'Updated Medical examination'!A1518:J3853,7,0)</f>
        <v>No</v>
      </c>
      <c r="G1519" s="47" t="str">
        <f>VLOOKUP(A1519,'Updated Medical examination'!A1518:J3853,8,0)</f>
        <v>No</v>
      </c>
      <c r="H1519" s="47">
        <f>VLOOKUP(A1519,'Updated Medical examination'!A1518:J3853,9,0)</f>
        <v>0</v>
      </c>
      <c r="I1519" s="47" t="str">
        <f>VLOOKUP(A1519,'Updated Medical examination'!A1518:J3853,10,0)</f>
        <v>No</v>
      </c>
      <c r="J1519" s="47" t="str">
        <f>VLOOKUP(A1519,'Updated Medical examination'!A1518:J3853,3,0)</f>
        <v>Obesity</v>
      </c>
      <c r="K1519" s="47" t="str">
        <f>VLOOKUP(A1519,'Updated Medical examination'!A1518:J3853,5,0)</f>
        <v>Above Diabetes</v>
      </c>
      <c r="L1519" s="54">
        <v>29832</v>
      </c>
      <c r="M1519" s="59">
        <v>6775.96</v>
      </c>
      <c r="N1519" s="55" t="s">
        <v>11</v>
      </c>
      <c r="O1519" s="55" t="s">
        <v>12</v>
      </c>
      <c r="P1519" s="55" t="s">
        <v>42</v>
      </c>
      <c r="Q1519" s="55">
        <v>41</v>
      </c>
    </row>
    <row r="1520" spans="1:17" ht="16.5" thickBot="1" x14ac:dyDescent="0.3">
      <c r="A1520" s="58" t="s">
        <v>852</v>
      </c>
      <c r="B1520" s="47" t="s">
        <v>4889</v>
      </c>
      <c r="C1520" s="47">
        <f>VLOOKUP(A1520,'Updated Medical examination'!A1519:J3854,2,FALSE)</f>
        <v>28.05</v>
      </c>
      <c r="D1520" s="47">
        <f>VLOOKUP(A1520,'Updated Medical examination'!A1519:J3854,4,0)</f>
        <v>11.85</v>
      </c>
      <c r="E1520" s="47" t="str">
        <f>VLOOKUP(A1520,'Updated Medical examination'!A1519:J3854,6,0)</f>
        <v>Yes</v>
      </c>
      <c r="F1520" s="47" t="str">
        <f>VLOOKUP(A1520,'Updated Medical examination'!A1519:J3854,7,0)</f>
        <v>No</v>
      </c>
      <c r="G1520" s="47" t="str">
        <f>VLOOKUP(A1520,'Updated Medical examination'!A1519:J3854,8,0)</f>
        <v>No</v>
      </c>
      <c r="H1520" s="47">
        <f>VLOOKUP(A1520,'Updated Medical examination'!A1519:J3854,9,0)</f>
        <v>0</v>
      </c>
      <c r="I1520" s="47" t="str">
        <f>VLOOKUP(A1520,'Updated Medical examination'!A1519:J3854,10,0)</f>
        <v>No</v>
      </c>
      <c r="J1520" s="47" t="str">
        <f>VLOOKUP(A1520,'Updated Medical examination'!A1519:J3854,3,0)</f>
        <v>Over Weight</v>
      </c>
      <c r="K1520" s="47" t="str">
        <f>VLOOKUP(A1520,'Updated Medical examination'!A1519:J3854,5,0)</f>
        <v>Above Diabetes</v>
      </c>
      <c r="L1520" s="54">
        <v>29850</v>
      </c>
      <c r="M1520" s="59">
        <v>6770.19</v>
      </c>
      <c r="N1520" s="55" t="s">
        <v>11</v>
      </c>
      <c r="O1520" s="55" t="s">
        <v>12</v>
      </c>
      <c r="P1520" s="55" t="s">
        <v>13</v>
      </c>
      <c r="Q1520" s="55">
        <v>41</v>
      </c>
    </row>
    <row r="1521" spans="1:17" ht="16.5" thickBot="1" x14ac:dyDescent="0.3">
      <c r="A1521" s="58" t="s">
        <v>851</v>
      </c>
      <c r="B1521" s="47" t="s">
        <v>4891</v>
      </c>
      <c r="C1521" s="47">
        <f>VLOOKUP(A1521,'Updated Medical examination'!A1520:J3855,2,FALSE)</f>
        <v>19</v>
      </c>
      <c r="D1521" s="47">
        <f>VLOOKUP(A1521,'Updated Medical examination'!A1520:J3855,4,0)</f>
        <v>5.46</v>
      </c>
      <c r="E1521" s="47" t="str">
        <f>VLOOKUP(A1521,'Updated Medical examination'!A1520:J3855,6,0)</f>
        <v>Yes</v>
      </c>
      <c r="F1521" s="47" t="str">
        <f>VLOOKUP(A1521,'Updated Medical examination'!A1520:J3855,7,0)</f>
        <v>No</v>
      </c>
      <c r="G1521" s="47" t="str">
        <f>VLOOKUP(A1521,'Updated Medical examination'!A1520:J3855,8,0)</f>
        <v>No</v>
      </c>
      <c r="H1521" s="47">
        <f>VLOOKUP(A1521,'Updated Medical examination'!A1520:J3855,9,0)</f>
        <v>1</v>
      </c>
      <c r="I1521" s="47" t="str">
        <f>VLOOKUP(A1521,'Updated Medical examination'!A1520:J3855,10,0)</f>
        <v>No</v>
      </c>
      <c r="J1521" s="47" t="str">
        <f>VLOOKUP(A1521,'Updated Medical examination'!A1520:J3855,3,0)</f>
        <v>Healthy Weight</v>
      </c>
      <c r="K1521" s="47" t="str">
        <f>VLOOKUP(A1521,'Updated Medical examination'!A1520:J3855,5,0)</f>
        <v>Normal</v>
      </c>
      <c r="L1521" s="54">
        <v>32426</v>
      </c>
      <c r="M1521" s="59">
        <v>6753.04</v>
      </c>
      <c r="N1521" s="55" t="s">
        <v>11</v>
      </c>
      <c r="O1521" s="55" t="s">
        <v>11</v>
      </c>
      <c r="P1521" s="55" t="s">
        <v>247</v>
      </c>
      <c r="Q1521" s="55">
        <v>34</v>
      </c>
    </row>
    <row r="1522" spans="1:17" ht="16.5" thickBot="1" x14ac:dyDescent="0.3">
      <c r="A1522" s="58" t="s">
        <v>850</v>
      </c>
      <c r="B1522" s="47" t="s">
        <v>4893</v>
      </c>
      <c r="C1522" s="47">
        <f>VLOOKUP(A1522,'Updated Medical examination'!A1521:J3856,2,FALSE)</f>
        <v>16.13</v>
      </c>
      <c r="D1522" s="47">
        <f>VLOOKUP(A1522,'Updated Medical examination'!A1521:J3856,4,0)</f>
        <v>4.54</v>
      </c>
      <c r="E1522" s="47" t="str">
        <f>VLOOKUP(A1522,'Updated Medical examination'!A1521:J3856,6,0)</f>
        <v>Yes</v>
      </c>
      <c r="F1522" s="47" t="str">
        <f>VLOOKUP(A1522,'Updated Medical examination'!A1521:J3856,7,0)</f>
        <v>No</v>
      </c>
      <c r="G1522" s="47" t="str">
        <f>VLOOKUP(A1522,'Updated Medical examination'!A1521:J3856,8,0)</f>
        <v>No</v>
      </c>
      <c r="H1522" s="47">
        <f>VLOOKUP(A1522,'Updated Medical examination'!A1521:J3856,9,0)</f>
        <v>2</v>
      </c>
      <c r="I1522" s="47" t="str">
        <f>VLOOKUP(A1522,'Updated Medical examination'!A1521:J3856,10,0)</f>
        <v>No</v>
      </c>
      <c r="J1522" s="47" t="str">
        <f>VLOOKUP(A1522,'Updated Medical examination'!A1521:J3856,3,0)</f>
        <v>Under Weight</v>
      </c>
      <c r="K1522" s="47" t="str">
        <f>VLOOKUP(A1522,'Updated Medical examination'!A1521:J3856,5,0)</f>
        <v>Normal</v>
      </c>
      <c r="L1522" s="54">
        <v>24450</v>
      </c>
      <c r="M1522" s="59">
        <v>6750.27</v>
      </c>
      <c r="N1522" s="55" t="s">
        <v>12</v>
      </c>
      <c r="O1522" s="55" t="s">
        <v>11</v>
      </c>
      <c r="P1522" s="55" t="s">
        <v>13</v>
      </c>
      <c r="Q1522" s="55">
        <v>56</v>
      </c>
    </row>
    <row r="1523" spans="1:17" ht="16.5" thickBot="1" x14ac:dyDescent="0.3">
      <c r="A1523" s="58" t="s">
        <v>849</v>
      </c>
      <c r="B1523" s="47" t="s">
        <v>3547</v>
      </c>
      <c r="C1523" s="47">
        <f>VLOOKUP(A1523,'Updated Medical examination'!A1522:J3857,2,FALSE)</f>
        <v>18.77</v>
      </c>
      <c r="D1523" s="47">
        <f>VLOOKUP(A1523,'Updated Medical examination'!A1522:J3857,4,0)</f>
        <v>11.98</v>
      </c>
      <c r="E1523" s="47" t="str">
        <f>VLOOKUP(A1523,'Updated Medical examination'!A1522:J3857,6,0)</f>
        <v>Yes</v>
      </c>
      <c r="F1523" s="47" t="str">
        <f>VLOOKUP(A1523,'Updated Medical examination'!A1522:J3857,7,0)</f>
        <v>No</v>
      </c>
      <c r="G1523" s="47" t="str">
        <f>VLOOKUP(A1523,'Updated Medical examination'!A1522:J3857,8,0)</f>
        <v>No</v>
      </c>
      <c r="H1523" s="47">
        <f>VLOOKUP(A1523,'Updated Medical examination'!A1522:J3857,9,0)</f>
        <v>2</v>
      </c>
      <c r="I1523" s="47" t="str">
        <f>VLOOKUP(A1523,'Updated Medical examination'!A1522:J3857,10,0)</f>
        <v>No</v>
      </c>
      <c r="J1523" s="47" t="str">
        <f>VLOOKUP(A1523,'Updated Medical examination'!A1522:J3857,3,0)</f>
        <v>Healthy Weight</v>
      </c>
      <c r="K1523" s="47" t="str">
        <f>VLOOKUP(A1523,'Updated Medical examination'!A1522:J3857,5,0)</f>
        <v>Above Diabetes</v>
      </c>
      <c r="L1523" s="54">
        <v>25736</v>
      </c>
      <c r="M1523" s="59">
        <v>6749.63</v>
      </c>
      <c r="N1523" s="55" t="s">
        <v>11</v>
      </c>
      <c r="O1523" s="55" t="s">
        <v>16</v>
      </c>
      <c r="P1523" s="55" t="s">
        <v>13</v>
      </c>
      <c r="Q1523" s="55">
        <v>52</v>
      </c>
    </row>
    <row r="1524" spans="1:17" ht="16.5" thickBot="1" x14ac:dyDescent="0.3">
      <c r="A1524" s="58" t="s">
        <v>848</v>
      </c>
      <c r="B1524" s="47" t="s">
        <v>4896</v>
      </c>
      <c r="C1524" s="47">
        <f>VLOOKUP(A1524,'Updated Medical examination'!A1523:J3858,2,FALSE)</f>
        <v>28.88</v>
      </c>
      <c r="D1524" s="47">
        <f>VLOOKUP(A1524,'Updated Medical examination'!A1523:J3858,4,0)</f>
        <v>6.59</v>
      </c>
      <c r="E1524" s="47" t="str">
        <f>VLOOKUP(A1524,'Updated Medical examination'!A1523:J3858,6,0)</f>
        <v>Yes</v>
      </c>
      <c r="F1524" s="47" t="str">
        <f>VLOOKUP(A1524,'Updated Medical examination'!A1523:J3858,7,0)</f>
        <v>No</v>
      </c>
      <c r="G1524" s="47" t="str">
        <f>VLOOKUP(A1524,'Updated Medical examination'!A1523:J3858,8,0)</f>
        <v>No</v>
      </c>
      <c r="H1524" s="47">
        <f>VLOOKUP(A1524,'Updated Medical examination'!A1523:J3858,9,0)</f>
        <v>1</v>
      </c>
      <c r="I1524" s="47" t="str">
        <f>VLOOKUP(A1524,'Updated Medical examination'!A1523:J3858,10,0)</f>
        <v>No</v>
      </c>
      <c r="J1524" s="47" t="str">
        <f>VLOOKUP(A1524,'Updated Medical examination'!A1523:J3858,3,0)</f>
        <v>Over Weight</v>
      </c>
      <c r="K1524" s="47" t="str">
        <f>VLOOKUP(A1524,'Updated Medical examination'!A1523:J3858,5,0)</f>
        <v>Above Diabetes</v>
      </c>
      <c r="L1524" s="54">
        <v>31568</v>
      </c>
      <c r="M1524" s="59">
        <v>6748.59</v>
      </c>
      <c r="N1524" s="55" t="s">
        <v>12</v>
      </c>
      <c r="O1524" s="55" t="s">
        <v>16</v>
      </c>
      <c r="P1524" s="55" t="s">
        <v>168</v>
      </c>
      <c r="Q1524" s="55">
        <v>37</v>
      </c>
    </row>
    <row r="1525" spans="1:17" ht="16.5" thickBot="1" x14ac:dyDescent="0.3">
      <c r="A1525" s="58" t="s">
        <v>847</v>
      </c>
      <c r="B1525" s="47" t="s">
        <v>2837</v>
      </c>
      <c r="C1525" s="47">
        <f>VLOOKUP(A1525,'Updated Medical examination'!A1524:J3859,2,FALSE)</f>
        <v>27.55</v>
      </c>
      <c r="D1525" s="47">
        <f>VLOOKUP(A1525,'Updated Medical examination'!A1524:J3859,4,0)</f>
        <v>10.83</v>
      </c>
      <c r="E1525" s="47" t="str">
        <f>VLOOKUP(A1525,'Updated Medical examination'!A1524:J3859,6,0)</f>
        <v>Yes</v>
      </c>
      <c r="F1525" s="47" t="str">
        <f>VLOOKUP(A1525,'Updated Medical examination'!A1524:J3859,7,0)</f>
        <v>No</v>
      </c>
      <c r="G1525" s="47" t="str">
        <f>VLOOKUP(A1525,'Updated Medical examination'!A1524:J3859,8,0)</f>
        <v>No</v>
      </c>
      <c r="H1525" s="47">
        <f>VLOOKUP(A1525,'Updated Medical examination'!A1524:J3859,9,0)</f>
        <v>1</v>
      </c>
      <c r="I1525" s="47" t="str">
        <f>VLOOKUP(A1525,'Updated Medical examination'!A1524:J3859,10,0)</f>
        <v>No</v>
      </c>
      <c r="J1525" s="47" t="str">
        <f>VLOOKUP(A1525,'Updated Medical examination'!A1524:J3859,3,0)</f>
        <v>Over Weight</v>
      </c>
      <c r="K1525" s="47" t="str">
        <f>VLOOKUP(A1525,'Updated Medical examination'!A1524:J3859,5,0)</f>
        <v>Above Diabetes</v>
      </c>
      <c r="L1525" s="54">
        <v>31631</v>
      </c>
      <c r="M1525" s="59">
        <v>6746.74</v>
      </c>
      <c r="N1525" s="55" t="s">
        <v>12</v>
      </c>
      <c r="O1525" s="55" t="s">
        <v>11</v>
      </c>
      <c r="P1525" s="55" t="s">
        <v>168</v>
      </c>
      <c r="Q1525" s="55">
        <v>36</v>
      </c>
    </row>
    <row r="1526" spans="1:17" ht="16.5" thickBot="1" x14ac:dyDescent="0.3">
      <c r="A1526" s="58" t="s">
        <v>846</v>
      </c>
      <c r="B1526" s="47" t="s">
        <v>3043</v>
      </c>
      <c r="C1526" s="47">
        <f>VLOOKUP(A1526,'Updated Medical examination'!A1525:J3860,2,FALSE)</f>
        <v>15.6</v>
      </c>
      <c r="D1526" s="47">
        <f>VLOOKUP(A1526,'Updated Medical examination'!A1525:J3860,4,0)</f>
        <v>8.6</v>
      </c>
      <c r="E1526" s="47" t="str">
        <f>VLOOKUP(A1526,'Updated Medical examination'!A1525:J3860,6,0)</f>
        <v>No</v>
      </c>
      <c r="F1526" s="47" t="str">
        <f>VLOOKUP(A1526,'Updated Medical examination'!A1525:J3860,7,0)</f>
        <v>No</v>
      </c>
      <c r="G1526" s="47" t="str">
        <f>VLOOKUP(A1526,'Updated Medical examination'!A1525:J3860,8,0)</f>
        <v>No</v>
      </c>
      <c r="H1526" s="47">
        <f>VLOOKUP(A1526,'Updated Medical examination'!A1525:J3860,9,0)</f>
        <v>0</v>
      </c>
      <c r="I1526" s="47" t="str">
        <f>VLOOKUP(A1526,'Updated Medical examination'!A1525:J3860,10,0)</f>
        <v>No</v>
      </c>
      <c r="J1526" s="47" t="str">
        <f>VLOOKUP(A1526,'Updated Medical examination'!A1525:J3860,3,0)</f>
        <v>Under Weight</v>
      </c>
      <c r="K1526" s="47" t="str">
        <f>VLOOKUP(A1526,'Updated Medical examination'!A1525:J3860,5,0)</f>
        <v>Above Diabetes</v>
      </c>
      <c r="L1526" s="54">
        <v>25037</v>
      </c>
      <c r="M1526" s="59">
        <v>6738.84</v>
      </c>
      <c r="N1526" s="55" t="s">
        <v>12</v>
      </c>
      <c r="O1526" s="55" t="s">
        <v>16</v>
      </c>
      <c r="P1526" s="55" t="s">
        <v>23</v>
      </c>
      <c r="Q1526" s="55">
        <v>54</v>
      </c>
    </row>
    <row r="1527" spans="1:17" ht="16.5" thickBot="1" x14ac:dyDescent="0.3">
      <c r="A1527" s="58" t="s">
        <v>845</v>
      </c>
      <c r="B1527" s="47" t="s">
        <v>4899</v>
      </c>
      <c r="C1527" s="47">
        <f>VLOOKUP(A1527,'Updated Medical examination'!A1526:J3861,2,FALSE)</f>
        <v>21.99</v>
      </c>
      <c r="D1527" s="47">
        <f>VLOOKUP(A1527,'Updated Medical examination'!A1526:J3861,4,0)</f>
        <v>11.17</v>
      </c>
      <c r="E1527" s="47" t="str">
        <f>VLOOKUP(A1527,'Updated Medical examination'!A1526:J3861,6,0)</f>
        <v>No</v>
      </c>
      <c r="F1527" s="47" t="str">
        <f>VLOOKUP(A1527,'Updated Medical examination'!A1526:J3861,7,0)</f>
        <v>No</v>
      </c>
      <c r="G1527" s="47" t="str">
        <f>VLOOKUP(A1527,'Updated Medical examination'!A1526:J3861,8,0)</f>
        <v>No</v>
      </c>
      <c r="H1527" s="47">
        <f>VLOOKUP(A1527,'Updated Medical examination'!A1526:J3861,9,0)</f>
        <v>0</v>
      </c>
      <c r="I1527" s="47" t="str">
        <f>VLOOKUP(A1527,'Updated Medical examination'!A1526:J3861,10,0)</f>
        <v>No</v>
      </c>
      <c r="J1527" s="47" t="str">
        <f>VLOOKUP(A1527,'Updated Medical examination'!A1526:J3861,3,0)</f>
        <v>Healthy Weight</v>
      </c>
      <c r="K1527" s="47" t="str">
        <f>VLOOKUP(A1527,'Updated Medical examination'!A1526:J3861,5,0)</f>
        <v>Above Diabetes</v>
      </c>
      <c r="L1527" s="54">
        <v>28784</v>
      </c>
      <c r="M1527" s="59">
        <v>6737.98</v>
      </c>
      <c r="N1527" s="55" t="s">
        <v>11</v>
      </c>
      <c r="O1527" s="55" t="s">
        <v>12</v>
      </c>
      <c r="P1527" s="55" t="s">
        <v>13</v>
      </c>
      <c r="Q1527" s="55">
        <v>44</v>
      </c>
    </row>
    <row r="1528" spans="1:17" ht="16.5" thickBot="1" x14ac:dyDescent="0.3">
      <c r="A1528" s="58" t="s">
        <v>844</v>
      </c>
      <c r="B1528" s="47" t="s">
        <v>4901</v>
      </c>
      <c r="C1528" s="47">
        <f>VLOOKUP(A1528,'Updated Medical examination'!A1527:J3862,2,FALSE)</f>
        <v>34.85</v>
      </c>
      <c r="D1528" s="47">
        <f>VLOOKUP(A1528,'Updated Medical examination'!A1527:J3862,4,0)</f>
        <v>5.75</v>
      </c>
      <c r="E1528" s="47" t="str">
        <f>VLOOKUP(A1528,'Updated Medical examination'!A1527:J3862,6,0)</f>
        <v>No</v>
      </c>
      <c r="F1528" s="47" t="str">
        <f>VLOOKUP(A1528,'Updated Medical examination'!A1527:J3862,7,0)</f>
        <v>No</v>
      </c>
      <c r="G1528" s="47" t="str">
        <f>VLOOKUP(A1528,'Updated Medical examination'!A1527:J3862,8,0)</f>
        <v>No</v>
      </c>
      <c r="H1528" s="47">
        <f>VLOOKUP(A1528,'Updated Medical examination'!A1527:J3862,9,0)</f>
        <v>0</v>
      </c>
      <c r="I1528" s="47" t="str">
        <f>VLOOKUP(A1528,'Updated Medical examination'!A1527:J3862,10,0)</f>
        <v>No</v>
      </c>
      <c r="J1528" s="47" t="str">
        <f>VLOOKUP(A1528,'Updated Medical examination'!A1527:J3862,3,0)</f>
        <v>Obesity</v>
      </c>
      <c r="K1528" s="47" t="str">
        <f>VLOOKUP(A1528,'Updated Medical examination'!A1527:J3862,5,0)</f>
        <v>Prediabetes</v>
      </c>
      <c r="L1528" s="54">
        <v>34498</v>
      </c>
      <c r="M1528" s="59">
        <v>6721.37</v>
      </c>
      <c r="N1528" s="55" t="s">
        <v>11</v>
      </c>
      <c r="O1528" s="55" t="s">
        <v>16</v>
      </c>
      <c r="P1528" s="55" t="s">
        <v>23</v>
      </c>
      <c r="Q1528" s="55">
        <v>28</v>
      </c>
    </row>
    <row r="1529" spans="1:17" ht="16.5" thickBot="1" x14ac:dyDescent="0.3">
      <c r="A1529" s="58" t="s">
        <v>843</v>
      </c>
      <c r="B1529" s="47" t="s">
        <v>4903</v>
      </c>
      <c r="C1529" s="47">
        <f>VLOOKUP(A1529,'Updated Medical examination'!A1528:J3863,2,FALSE)</f>
        <v>24.51</v>
      </c>
      <c r="D1529" s="47">
        <f>VLOOKUP(A1529,'Updated Medical examination'!A1528:J3863,4,0)</f>
        <v>4.83</v>
      </c>
      <c r="E1529" s="47" t="str">
        <f>VLOOKUP(A1529,'Updated Medical examination'!A1528:J3863,6,0)</f>
        <v>Yes</v>
      </c>
      <c r="F1529" s="47" t="str">
        <f>VLOOKUP(A1529,'Updated Medical examination'!A1528:J3863,7,0)</f>
        <v>No</v>
      </c>
      <c r="G1529" s="47" t="str">
        <f>VLOOKUP(A1529,'Updated Medical examination'!A1528:J3863,8,0)</f>
        <v>Yes</v>
      </c>
      <c r="H1529" s="47">
        <f>VLOOKUP(A1529,'Updated Medical examination'!A1528:J3863,9,0)</f>
        <v>1</v>
      </c>
      <c r="I1529" s="47" t="str">
        <f>VLOOKUP(A1529,'Updated Medical examination'!A1528:J3863,10,0)</f>
        <v>No</v>
      </c>
      <c r="J1529" s="47" t="str">
        <f>VLOOKUP(A1529,'Updated Medical examination'!A1528:J3863,3,0)</f>
        <v>Healthy Weight</v>
      </c>
      <c r="K1529" s="47" t="str">
        <f>VLOOKUP(A1529,'Updated Medical examination'!A1528:J3863,5,0)</f>
        <v>Normal</v>
      </c>
      <c r="L1529" s="54">
        <v>30479</v>
      </c>
      <c r="M1529" s="59">
        <v>6710.19</v>
      </c>
      <c r="N1529" s="55" t="s">
        <v>12</v>
      </c>
      <c r="O1529" s="55" t="s">
        <v>12</v>
      </c>
      <c r="P1529" s="55" t="s">
        <v>23</v>
      </c>
      <c r="Q1529" s="55">
        <v>39</v>
      </c>
    </row>
    <row r="1530" spans="1:17" ht="16.5" thickBot="1" x14ac:dyDescent="0.3">
      <c r="A1530" s="58" t="s">
        <v>842</v>
      </c>
      <c r="B1530" s="47" t="s">
        <v>4905</v>
      </c>
      <c r="C1530" s="47">
        <f>VLOOKUP(A1530,'Updated Medical examination'!A1529:J3864,2,FALSE)</f>
        <v>19.399999999999999</v>
      </c>
      <c r="D1530" s="47">
        <f>VLOOKUP(A1530,'Updated Medical examination'!A1529:J3864,4,0)</f>
        <v>11.93</v>
      </c>
      <c r="E1530" s="47" t="str">
        <f>VLOOKUP(A1530,'Updated Medical examination'!A1529:J3864,6,0)</f>
        <v>No</v>
      </c>
      <c r="F1530" s="47" t="str">
        <f>VLOOKUP(A1530,'Updated Medical examination'!A1529:J3864,7,0)</f>
        <v>No</v>
      </c>
      <c r="G1530" s="47" t="str">
        <f>VLOOKUP(A1530,'Updated Medical examination'!A1529:J3864,8,0)</f>
        <v>No</v>
      </c>
      <c r="H1530" s="47">
        <f>VLOOKUP(A1530,'Updated Medical examination'!A1529:J3864,9,0)</f>
        <v>0</v>
      </c>
      <c r="I1530" s="47" t="str">
        <f>VLOOKUP(A1530,'Updated Medical examination'!A1529:J3864,10,0)</f>
        <v>No</v>
      </c>
      <c r="J1530" s="47" t="str">
        <f>VLOOKUP(A1530,'Updated Medical examination'!A1529:J3864,3,0)</f>
        <v>Healthy Weight</v>
      </c>
      <c r="K1530" s="47" t="str">
        <f>VLOOKUP(A1530,'Updated Medical examination'!A1529:J3864,5,0)</f>
        <v>Above Diabetes</v>
      </c>
      <c r="L1530" s="54">
        <v>26279</v>
      </c>
      <c r="M1530" s="59">
        <v>6706.47</v>
      </c>
      <c r="N1530" s="55" t="s">
        <v>11</v>
      </c>
      <c r="O1530" s="55" t="s">
        <v>16</v>
      </c>
      <c r="P1530" s="55" t="s">
        <v>13</v>
      </c>
      <c r="Q1530" s="55">
        <v>51</v>
      </c>
    </row>
    <row r="1531" spans="1:17" ht="16.5" thickBot="1" x14ac:dyDescent="0.3">
      <c r="A1531" s="58" t="s">
        <v>841</v>
      </c>
      <c r="B1531" s="47" t="s">
        <v>2561</v>
      </c>
      <c r="C1531" s="47">
        <f>VLOOKUP(A1531,'Updated Medical examination'!A1530:J3865,2,FALSE)</f>
        <v>15.1</v>
      </c>
      <c r="D1531" s="47">
        <f>VLOOKUP(A1531,'Updated Medical examination'!A1530:J3865,4,0)</f>
        <v>8.41</v>
      </c>
      <c r="E1531" s="47" t="str">
        <f>VLOOKUP(A1531,'Updated Medical examination'!A1530:J3865,6,0)</f>
        <v>No</v>
      </c>
      <c r="F1531" s="47" t="str">
        <f>VLOOKUP(A1531,'Updated Medical examination'!A1530:J3865,7,0)</f>
        <v>No</v>
      </c>
      <c r="G1531" s="47" t="str">
        <f>VLOOKUP(A1531,'Updated Medical examination'!A1530:J3865,8,0)</f>
        <v>No</v>
      </c>
      <c r="H1531" s="47">
        <f>VLOOKUP(A1531,'Updated Medical examination'!A1530:J3865,9,0)</f>
        <v>0</v>
      </c>
      <c r="I1531" s="47" t="str">
        <f>VLOOKUP(A1531,'Updated Medical examination'!A1530:J3865,10,0)</f>
        <v>No</v>
      </c>
      <c r="J1531" s="47" t="str">
        <f>VLOOKUP(A1531,'Updated Medical examination'!A1530:J3865,3,0)</f>
        <v>Under Weight</v>
      </c>
      <c r="K1531" s="47" t="str">
        <f>VLOOKUP(A1531,'Updated Medical examination'!A1530:J3865,5,0)</f>
        <v>Above Diabetes</v>
      </c>
      <c r="L1531" s="54">
        <v>25032</v>
      </c>
      <c r="M1531" s="59">
        <v>6700.56</v>
      </c>
      <c r="N1531" s="55" t="s">
        <v>12</v>
      </c>
      <c r="O1531" s="55" t="s">
        <v>16</v>
      </c>
      <c r="P1531" s="55" t="s">
        <v>23</v>
      </c>
      <c r="Q1531" s="55">
        <v>54</v>
      </c>
    </row>
    <row r="1532" spans="1:17" ht="16.5" thickBot="1" x14ac:dyDescent="0.3">
      <c r="A1532" s="58" t="s">
        <v>840</v>
      </c>
      <c r="B1532" s="47" t="s">
        <v>4907</v>
      </c>
      <c r="C1532" s="47">
        <f>VLOOKUP(A1532,'Updated Medical examination'!A1531:J3866,2,FALSE)</f>
        <v>23.37</v>
      </c>
      <c r="D1532" s="47">
        <f>VLOOKUP(A1532,'Updated Medical examination'!A1531:J3866,4,0)</f>
        <v>5.59</v>
      </c>
      <c r="E1532" s="47" t="str">
        <f>VLOOKUP(A1532,'Updated Medical examination'!A1531:J3866,6,0)</f>
        <v>Yes</v>
      </c>
      <c r="F1532" s="47" t="str">
        <f>VLOOKUP(A1532,'Updated Medical examination'!A1531:J3866,7,0)</f>
        <v>No</v>
      </c>
      <c r="G1532" s="47" t="str">
        <f>VLOOKUP(A1532,'Updated Medical examination'!A1531:J3866,8,0)</f>
        <v>No</v>
      </c>
      <c r="H1532" s="47">
        <f>VLOOKUP(A1532,'Updated Medical examination'!A1531:J3866,9,0)</f>
        <v>0</v>
      </c>
      <c r="I1532" s="47" t="str">
        <f>VLOOKUP(A1532,'Updated Medical examination'!A1531:J3866,10,0)</f>
        <v>No</v>
      </c>
      <c r="J1532" s="47" t="str">
        <f>VLOOKUP(A1532,'Updated Medical examination'!A1531:J3866,3,0)</f>
        <v>Healthy Weight</v>
      </c>
      <c r="K1532" s="47" t="str">
        <f>VLOOKUP(A1532,'Updated Medical examination'!A1531:J3866,5,0)</f>
        <v>Normal</v>
      </c>
      <c r="L1532" s="54">
        <v>31237</v>
      </c>
      <c r="M1532" s="59">
        <v>6686.43</v>
      </c>
      <c r="N1532" s="55" t="s">
        <v>11</v>
      </c>
      <c r="O1532" s="55" t="s">
        <v>12</v>
      </c>
      <c r="P1532" s="55" t="s">
        <v>23</v>
      </c>
      <c r="Q1532" s="55">
        <v>37</v>
      </c>
    </row>
    <row r="1533" spans="1:17" ht="16.5" thickBot="1" x14ac:dyDescent="0.3">
      <c r="A1533" s="58" t="s">
        <v>839</v>
      </c>
      <c r="B1533" s="47" t="s">
        <v>4909</v>
      </c>
      <c r="C1533" s="47">
        <f>VLOOKUP(A1533,'Updated Medical examination'!A1532:J3867,2,FALSE)</f>
        <v>42.4</v>
      </c>
      <c r="D1533" s="47">
        <f>VLOOKUP(A1533,'Updated Medical examination'!A1532:J3867,4,0)</f>
        <v>4.0599999999999996</v>
      </c>
      <c r="E1533" s="47" t="str">
        <f>VLOOKUP(A1533,'Updated Medical examination'!A1532:J3867,6,0)</f>
        <v>No</v>
      </c>
      <c r="F1533" s="47" t="str">
        <f>VLOOKUP(A1533,'Updated Medical examination'!A1532:J3867,7,0)</f>
        <v>No</v>
      </c>
      <c r="G1533" s="47" t="str">
        <f>VLOOKUP(A1533,'Updated Medical examination'!A1532:J3867,8,0)</f>
        <v>No</v>
      </c>
      <c r="H1533" s="47">
        <f>VLOOKUP(A1533,'Updated Medical examination'!A1532:J3867,9,0)</f>
        <v>0</v>
      </c>
      <c r="I1533" s="47" t="str">
        <f>VLOOKUP(A1533,'Updated Medical examination'!A1532:J3867,10,0)</f>
        <v>No</v>
      </c>
      <c r="J1533" s="47" t="str">
        <f>VLOOKUP(A1533,'Updated Medical examination'!A1532:J3867,3,0)</f>
        <v>Obesity</v>
      </c>
      <c r="K1533" s="47" t="str">
        <f>VLOOKUP(A1533,'Updated Medical examination'!A1532:J3867,5,0)</f>
        <v>Normal</v>
      </c>
      <c r="L1533" s="54">
        <v>32801</v>
      </c>
      <c r="M1533" s="59">
        <v>6666.24</v>
      </c>
      <c r="N1533" s="55" t="s">
        <v>12</v>
      </c>
      <c r="O1533" s="55" t="s">
        <v>16</v>
      </c>
      <c r="P1533" s="55" t="s">
        <v>42</v>
      </c>
      <c r="Q1533" s="55">
        <v>33</v>
      </c>
    </row>
    <row r="1534" spans="1:17" ht="16.5" thickBot="1" x14ac:dyDescent="0.3">
      <c r="A1534" s="58" t="s">
        <v>838</v>
      </c>
      <c r="B1534" s="47" t="s">
        <v>3134</v>
      </c>
      <c r="C1534" s="47">
        <f>VLOOKUP(A1534,'Updated Medical examination'!A1533:J3868,2,FALSE)</f>
        <v>28.405000000000001</v>
      </c>
      <c r="D1534" s="47">
        <f>VLOOKUP(A1534,'Updated Medical examination'!A1533:J3868,4,0)</f>
        <v>7.02</v>
      </c>
      <c r="E1534" s="47" t="str">
        <f>VLOOKUP(A1534,'Updated Medical examination'!A1533:J3868,6,0)</f>
        <v>Yes</v>
      </c>
      <c r="F1534" s="47" t="str">
        <f>VLOOKUP(A1534,'Updated Medical examination'!A1533:J3868,7,0)</f>
        <v>No</v>
      </c>
      <c r="G1534" s="47" t="str">
        <f>VLOOKUP(A1534,'Updated Medical examination'!A1533:J3868,8,0)</f>
        <v>No</v>
      </c>
      <c r="H1534" s="47">
        <f>VLOOKUP(A1534,'Updated Medical examination'!A1533:J3868,9,0)</f>
        <v>0</v>
      </c>
      <c r="I1534" s="47" t="str">
        <f>VLOOKUP(A1534,'Updated Medical examination'!A1533:J3868,10,0)</f>
        <v>No</v>
      </c>
      <c r="J1534" s="47" t="str">
        <f>VLOOKUP(A1534,'Updated Medical examination'!A1533:J3868,3,0)</f>
        <v>Over Weight</v>
      </c>
      <c r="K1534" s="47" t="str">
        <f>VLOOKUP(A1534,'Updated Medical examination'!A1533:J3868,5,0)</f>
        <v>Above Diabetes</v>
      </c>
      <c r="L1534" s="54">
        <v>29846</v>
      </c>
      <c r="M1534" s="59">
        <v>6664.69</v>
      </c>
      <c r="N1534" s="55" t="s">
        <v>12</v>
      </c>
      <c r="O1534" s="55" t="s">
        <v>16</v>
      </c>
      <c r="P1534" s="55" t="s">
        <v>23</v>
      </c>
      <c r="Q1534" s="55">
        <v>41</v>
      </c>
    </row>
    <row r="1535" spans="1:17" ht="16.5" thickBot="1" x14ac:dyDescent="0.3">
      <c r="A1535" s="58" t="s">
        <v>837</v>
      </c>
      <c r="B1535" s="47" t="s">
        <v>2571</v>
      </c>
      <c r="C1535" s="47">
        <f>VLOOKUP(A1535,'Updated Medical examination'!A1534:J3869,2,FALSE)</f>
        <v>23.4</v>
      </c>
      <c r="D1535" s="47">
        <f>VLOOKUP(A1535,'Updated Medical examination'!A1534:J3869,4,0)</f>
        <v>4.47</v>
      </c>
      <c r="E1535" s="47" t="str">
        <f>VLOOKUP(A1535,'Updated Medical examination'!A1534:J3869,6,0)</f>
        <v>No</v>
      </c>
      <c r="F1535" s="47" t="str">
        <f>VLOOKUP(A1535,'Updated Medical examination'!A1534:J3869,7,0)</f>
        <v>No</v>
      </c>
      <c r="G1535" s="47" t="str">
        <f>VLOOKUP(A1535,'Updated Medical examination'!A1534:J3869,8,0)</f>
        <v>No</v>
      </c>
      <c r="H1535" s="47">
        <f>VLOOKUP(A1535,'Updated Medical examination'!A1534:J3869,9,0)</f>
        <v>0</v>
      </c>
      <c r="I1535" s="47" t="str">
        <f>VLOOKUP(A1535,'Updated Medical examination'!A1534:J3869,10,0)</f>
        <v>No</v>
      </c>
      <c r="J1535" s="47" t="str">
        <f>VLOOKUP(A1535,'Updated Medical examination'!A1534:J3869,3,0)</f>
        <v>Healthy Weight</v>
      </c>
      <c r="K1535" s="47" t="str">
        <f>VLOOKUP(A1535,'Updated Medical examination'!A1534:J3869,5,0)</f>
        <v>Normal</v>
      </c>
      <c r="L1535" s="54">
        <v>30221</v>
      </c>
      <c r="M1535" s="59">
        <v>6664.32</v>
      </c>
      <c r="N1535" s="55" t="s">
        <v>11</v>
      </c>
      <c r="O1535" s="55" t="s">
        <v>11</v>
      </c>
      <c r="P1535" s="55" t="s">
        <v>13</v>
      </c>
      <c r="Q1535" s="55">
        <v>40</v>
      </c>
    </row>
    <row r="1536" spans="1:17" ht="16.5" thickBot="1" x14ac:dyDescent="0.3">
      <c r="A1536" s="58" t="s">
        <v>836</v>
      </c>
      <c r="B1536" s="47" t="s">
        <v>2451</v>
      </c>
      <c r="C1536" s="47">
        <f>VLOOKUP(A1536,'Updated Medical examination'!A1535:J3870,2,FALSE)</f>
        <v>33.44</v>
      </c>
      <c r="D1536" s="47">
        <f>VLOOKUP(A1536,'Updated Medical examination'!A1535:J3870,4,0)</f>
        <v>4.54</v>
      </c>
      <c r="E1536" s="47" t="str">
        <f>VLOOKUP(A1536,'Updated Medical examination'!A1535:J3870,6,0)</f>
        <v>No</v>
      </c>
      <c r="F1536" s="47" t="str">
        <f>VLOOKUP(A1536,'Updated Medical examination'!A1535:J3870,7,0)</f>
        <v>No</v>
      </c>
      <c r="G1536" s="47" t="str">
        <f>VLOOKUP(A1536,'Updated Medical examination'!A1535:J3870,8,0)</f>
        <v>No</v>
      </c>
      <c r="H1536" s="47">
        <f>VLOOKUP(A1536,'Updated Medical examination'!A1535:J3870,9,0)</f>
        <v>0</v>
      </c>
      <c r="I1536" s="47" t="str">
        <f>VLOOKUP(A1536,'Updated Medical examination'!A1535:J3870,10,0)</f>
        <v>No</v>
      </c>
      <c r="J1536" s="47" t="str">
        <f>VLOOKUP(A1536,'Updated Medical examination'!A1535:J3870,3,0)</f>
        <v>Obesity</v>
      </c>
      <c r="K1536" s="47" t="str">
        <f>VLOOKUP(A1536,'Updated Medical examination'!A1535:J3870,5,0)</f>
        <v>Normal</v>
      </c>
      <c r="L1536" s="54">
        <v>32831</v>
      </c>
      <c r="M1536" s="59">
        <v>6653.79</v>
      </c>
      <c r="N1536" s="55" t="s">
        <v>11</v>
      </c>
      <c r="O1536" s="55" t="s">
        <v>16</v>
      </c>
      <c r="P1536" s="55" t="s">
        <v>13</v>
      </c>
      <c r="Q1536" s="55">
        <v>33</v>
      </c>
    </row>
    <row r="1537" spans="1:17" ht="16.5" thickBot="1" x14ac:dyDescent="0.3">
      <c r="A1537" s="58" t="s">
        <v>835</v>
      </c>
      <c r="B1537" s="47" t="s">
        <v>2496</v>
      </c>
      <c r="C1537" s="47">
        <f>VLOOKUP(A1537,'Updated Medical examination'!A1536:J3871,2,FALSE)</f>
        <v>21.12</v>
      </c>
      <c r="D1537" s="47">
        <f>VLOOKUP(A1537,'Updated Medical examination'!A1536:J3871,4,0)</f>
        <v>4.99</v>
      </c>
      <c r="E1537" s="47" t="str">
        <f>VLOOKUP(A1537,'Updated Medical examination'!A1536:J3871,6,0)</f>
        <v>No</v>
      </c>
      <c r="F1537" s="47" t="str">
        <f>VLOOKUP(A1537,'Updated Medical examination'!A1536:J3871,7,0)</f>
        <v>No</v>
      </c>
      <c r="G1537" s="47" t="str">
        <f>VLOOKUP(A1537,'Updated Medical examination'!A1536:J3871,8,0)</f>
        <v>No</v>
      </c>
      <c r="H1537" s="47">
        <f>VLOOKUP(A1537,'Updated Medical examination'!A1536:J3871,9,0)</f>
        <v>1</v>
      </c>
      <c r="I1537" s="47" t="str">
        <f>VLOOKUP(A1537,'Updated Medical examination'!A1536:J3871,10,0)</f>
        <v>No</v>
      </c>
      <c r="J1537" s="47" t="str">
        <f>VLOOKUP(A1537,'Updated Medical examination'!A1536:J3871,3,0)</f>
        <v>Healthy Weight</v>
      </c>
      <c r="K1537" s="47" t="str">
        <f>VLOOKUP(A1537,'Updated Medical examination'!A1536:J3871,5,0)</f>
        <v>Normal</v>
      </c>
      <c r="L1537" s="54">
        <v>30864</v>
      </c>
      <c r="M1537" s="59">
        <v>6652.53</v>
      </c>
      <c r="N1537" s="55" t="s">
        <v>12</v>
      </c>
      <c r="O1537" s="55" t="s">
        <v>11</v>
      </c>
      <c r="P1537" s="55" t="s">
        <v>13</v>
      </c>
      <c r="Q1537" s="55">
        <v>38</v>
      </c>
    </row>
    <row r="1538" spans="1:17" ht="16.5" thickBot="1" x14ac:dyDescent="0.3">
      <c r="A1538" s="58" t="s">
        <v>834</v>
      </c>
      <c r="B1538" s="47" t="s">
        <v>4915</v>
      </c>
      <c r="C1538" s="47">
        <f>VLOOKUP(A1538,'Updated Medical examination'!A1537:J3872,2,FALSE)</f>
        <v>18.48</v>
      </c>
      <c r="D1538" s="47">
        <f>VLOOKUP(A1538,'Updated Medical examination'!A1537:J3872,4,0)</f>
        <v>10.84</v>
      </c>
      <c r="E1538" s="47" t="str">
        <f>VLOOKUP(A1538,'Updated Medical examination'!A1537:J3872,6,0)</f>
        <v>Yes</v>
      </c>
      <c r="F1538" s="47" t="str">
        <f>VLOOKUP(A1538,'Updated Medical examination'!A1537:J3872,7,0)</f>
        <v>No</v>
      </c>
      <c r="G1538" s="47" t="str">
        <f>VLOOKUP(A1538,'Updated Medical examination'!A1537:J3872,8,0)</f>
        <v>No</v>
      </c>
      <c r="H1538" s="47">
        <f>VLOOKUP(A1538,'Updated Medical examination'!A1537:J3872,9,0)</f>
        <v>2</v>
      </c>
      <c r="I1538" s="47" t="str">
        <f>VLOOKUP(A1538,'Updated Medical examination'!A1537:J3872,10,0)</f>
        <v>No</v>
      </c>
      <c r="J1538" s="47" t="str">
        <f>VLOOKUP(A1538,'Updated Medical examination'!A1537:J3872,3,0)</f>
        <v>Under Weight</v>
      </c>
      <c r="K1538" s="47" t="str">
        <f>VLOOKUP(A1538,'Updated Medical examination'!A1537:J3872,5,0)</f>
        <v>Above Diabetes</v>
      </c>
      <c r="L1538" s="54">
        <v>25880</v>
      </c>
      <c r="M1538" s="59">
        <v>6651.26</v>
      </c>
      <c r="N1538" s="55" t="s">
        <v>11</v>
      </c>
      <c r="O1538" s="55" t="s">
        <v>12</v>
      </c>
      <c r="P1538" s="55" t="s">
        <v>13</v>
      </c>
      <c r="Q1538" s="55">
        <v>52</v>
      </c>
    </row>
    <row r="1539" spans="1:17" ht="16.5" thickBot="1" x14ac:dyDescent="0.3">
      <c r="A1539" s="58" t="s">
        <v>833</v>
      </c>
      <c r="B1539" s="47" t="s">
        <v>2827</v>
      </c>
      <c r="C1539" s="47">
        <f>VLOOKUP(A1539,'Updated Medical examination'!A1538:J3873,2,FALSE)</f>
        <v>16.815000000000001</v>
      </c>
      <c r="D1539" s="47">
        <f>VLOOKUP(A1539,'Updated Medical examination'!A1538:J3873,4,0)</f>
        <v>5.63</v>
      </c>
      <c r="E1539" s="47" t="str">
        <f>VLOOKUP(A1539,'Updated Medical examination'!A1538:J3873,6,0)</f>
        <v>No</v>
      </c>
      <c r="F1539" s="47" t="str">
        <f>VLOOKUP(A1539,'Updated Medical examination'!A1538:J3873,7,0)</f>
        <v>No</v>
      </c>
      <c r="G1539" s="47" t="str">
        <f>VLOOKUP(A1539,'Updated Medical examination'!A1538:J3873,8,0)</f>
        <v>No</v>
      </c>
      <c r="H1539" s="47">
        <f>VLOOKUP(A1539,'Updated Medical examination'!A1538:J3873,9,0)</f>
        <v>1</v>
      </c>
      <c r="I1539" s="47" t="str">
        <f>VLOOKUP(A1539,'Updated Medical examination'!A1538:J3873,10,0)</f>
        <v>No</v>
      </c>
      <c r="J1539" s="47" t="str">
        <f>VLOOKUP(A1539,'Updated Medical examination'!A1538:J3873,3,0)</f>
        <v>Under Weight</v>
      </c>
      <c r="K1539" s="47" t="str">
        <f>VLOOKUP(A1539,'Updated Medical examination'!A1538:J3873,5,0)</f>
        <v>Normal</v>
      </c>
      <c r="L1539" s="54">
        <v>31024</v>
      </c>
      <c r="M1539" s="59">
        <v>6640.54</v>
      </c>
      <c r="N1539" s="55" t="s">
        <v>11</v>
      </c>
      <c r="O1539" s="55" t="s">
        <v>12</v>
      </c>
      <c r="P1539" s="55" t="s">
        <v>166</v>
      </c>
      <c r="Q1539" s="55">
        <v>38</v>
      </c>
    </row>
    <row r="1540" spans="1:17" ht="16.5" thickBot="1" x14ac:dyDescent="0.3">
      <c r="A1540" s="58" t="s">
        <v>832</v>
      </c>
      <c r="B1540" s="47" t="s">
        <v>4918</v>
      </c>
      <c r="C1540" s="47">
        <f>VLOOKUP(A1540,'Updated Medical examination'!A1539:J3874,2,FALSE)</f>
        <v>26.72</v>
      </c>
      <c r="D1540" s="47">
        <f>VLOOKUP(A1540,'Updated Medical examination'!A1539:J3874,4,0)</f>
        <v>4.1399999999999997</v>
      </c>
      <c r="E1540" s="47" t="str">
        <f>VLOOKUP(A1540,'Updated Medical examination'!A1539:J3874,6,0)</f>
        <v>No</v>
      </c>
      <c r="F1540" s="47" t="str">
        <f>VLOOKUP(A1540,'Updated Medical examination'!A1539:J3874,7,0)</f>
        <v>No</v>
      </c>
      <c r="G1540" s="47" t="str">
        <f>VLOOKUP(A1540,'Updated Medical examination'!A1539:J3874,8,0)</f>
        <v>No</v>
      </c>
      <c r="H1540" s="47">
        <f>VLOOKUP(A1540,'Updated Medical examination'!A1539:J3874,9,0)</f>
        <v>0</v>
      </c>
      <c r="I1540" s="47" t="str">
        <f>VLOOKUP(A1540,'Updated Medical examination'!A1539:J3874,10,0)</f>
        <v>No</v>
      </c>
      <c r="J1540" s="47" t="str">
        <f>VLOOKUP(A1540,'Updated Medical examination'!A1539:J3874,3,0)</f>
        <v>Over Weight</v>
      </c>
      <c r="K1540" s="47" t="str">
        <f>VLOOKUP(A1540,'Updated Medical examination'!A1539:J3874,5,0)</f>
        <v>Normal</v>
      </c>
      <c r="L1540" s="54">
        <v>33030</v>
      </c>
      <c r="M1540" s="59">
        <v>6639.3</v>
      </c>
      <c r="N1540" s="55" t="s">
        <v>11</v>
      </c>
      <c r="O1540" s="55" t="s">
        <v>11</v>
      </c>
      <c r="P1540" s="55" t="s">
        <v>300</v>
      </c>
      <c r="Q1540" s="55">
        <v>33</v>
      </c>
    </row>
    <row r="1541" spans="1:17" ht="16.5" thickBot="1" x14ac:dyDescent="0.3">
      <c r="A1541" s="58" t="s">
        <v>831</v>
      </c>
      <c r="B1541" s="47" t="s">
        <v>4920</v>
      </c>
      <c r="C1541" s="47">
        <f>VLOOKUP(A1541,'Updated Medical examination'!A1540:J3875,2,FALSE)</f>
        <v>41.42</v>
      </c>
      <c r="D1541" s="47">
        <f>VLOOKUP(A1541,'Updated Medical examination'!A1540:J3875,4,0)</f>
        <v>5.17</v>
      </c>
      <c r="E1541" s="47" t="str">
        <f>VLOOKUP(A1541,'Updated Medical examination'!A1540:J3875,6,0)</f>
        <v>No</v>
      </c>
      <c r="F1541" s="47" t="str">
        <f>VLOOKUP(A1541,'Updated Medical examination'!A1540:J3875,7,0)</f>
        <v>No</v>
      </c>
      <c r="G1541" s="47" t="str">
        <f>VLOOKUP(A1541,'Updated Medical examination'!A1540:J3875,8,0)</f>
        <v>Yes</v>
      </c>
      <c r="H1541" s="47">
        <f>VLOOKUP(A1541,'Updated Medical examination'!A1540:J3875,9,0)</f>
        <v>1</v>
      </c>
      <c r="I1541" s="47" t="str">
        <f>VLOOKUP(A1541,'Updated Medical examination'!A1540:J3875,10,0)</f>
        <v>No</v>
      </c>
      <c r="J1541" s="47" t="str">
        <f>VLOOKUP(A1541,'Updated Medical examination'!A1540:J3875,3,0)</f>
        <v>Obesity</v>
      </c>
      <c r="K1541" s="47" t="str">
        <f>VLOOKUP(A1541,'Updated Medical examination'!A1540:J3875,5,0)</f>
        <v>Normal</v>
      </c>
      <c r="L1541" s="54">
        <v>37868</v>
      </c>
      <c r="M1541" s="59">
        <v>6638.16</v>
      </c>
      <c r="N1541" s="55" t="s">
        <v>11</v>
      </c>
      <c r="O1541" s="55" t="s">
        <v>16</v>
      </c>
      <c r="P1541" s="55" t="s">
        <v>23</v>
      </c>
      <c r="Q1541" s="55">
        <v>19</v>
      </c>
    </row>
    <row r="1542" spans="1:17" ht="16.5" thickBot="1" x14ac:dyDescent="0.3">
      <c r="A1542" s="58" t="s">
        <v>830</v>
      </c>
      <c r="B1542" s="47" t="s">
        <v>4922</v>
      </c>
      <c r="C1542" s="47">
        <f>VLOOKUP(A1542,'Updated Medical examination'!A1541:J3876,2,FALSE)</f>
        <v>20.69</v>
      </c>
      <c r="D1542" s="47">
        <f>VLOOKUP(A1542,'Updated Medical examination'!A1541:J3876,4,0)</f>
        <v>6.93</v>
      </c>
      <c r="E1542" s="47" t="str">
        <f>VLOOKUP(A1542,'Updated Medical examination'!A1541:J3876,6,0)</f>
        <v>No</v>
      </c>
      <c r="F1542" s="47" t="str">
        <f>VLOOKUP(A1542,'Updated Medical examination'!A1541:J3876,7,0)</f>
        <v>No</v>
      </c>
      <c r="G1542" s="47" t="str">
        <f>VLOOKUP(A1542,'Updated Medical examination'!A1541:J3876,8,0)</f>
        <v>No</v>
      </c>
      <c r="H1542" s="47">
        <f>VLOOKUP(A1542,'Updated Medical examination'!A1541:J3876,9,0)</f>
        <v>2</v>
      </c>
      <c r="I1542" s="47" t="str">
        <f>VLOOKUP(A1542,'Updated Medical examination'!A1541:J3876,10,0)</f>
        <v>No</v>
      </c>
      <c r="J1542" s="47" t="str">
        <f>VLOOKUP(A1542,'Updated Medical examination'!A1541:J3876,3,0)</f>
        <v>Healthy Weight</v>
      </c>
      <c r="K1542" s="47" t="str">
        <f>VLOOKUP(A1542,'Updated Medical examination'!A1541:J3876,5,0)</f>
        <v>Above Diabetes</v>
      </c>
      <c r="L1542" s="54">
        <v>26905</v>
      </c>
      <c r="M1542" s="59">
        <v>6630.31</v>
      </c>
      <c r="N1542" s="55" t="s">
        <v>11</v>
      </c>
      <c r="O1542" s="55" t="s">
        <v>16</v>
      </c>
      <c r="P1542" s="55" t="s">
        <v>13</v>
      </c>
      <c r="Q1542" s="55">
        <v>49</v>
      </c>
    </row>
    <row r="1543" spans="1:17" ht="16.5" thickBot="1" x14ac:dyDescent="0.3">
      <c r="A1543" s="58" t="s">
        <v>829</v>
      </c>
      <c r="B1543" s="47" t="s">
        <v>4924</v>
      </c>
      <c r="C1543" s="47">
        <f>VLOOKUP(A1543,'Updated Medical examination'!A1542:J3877,2,FALSE)</f>
        <v>41.23</v>
      </c>
      <c r="D1543" s="47">
        <f>VLOOKUP(A1543,'Updated Medical examination'!A1542:J3877,4,0)</f>
        <v>4.24</v>
      </c>
      <c r="E1543" s="47" t="str">
        <f>VLOOKUP(A1543,'Updated Medical examination'!A1542:J3877,6,0)</f>
        <v>No</v>
      </c>
      <c r="F1543" s="47" t="str">
        <f>VLOOKUP(A1543,'Updated Medical examination'!A1542:J3877,7,0)</f>
        <v>No</v>
      </c>
      <c r="G1543" s="47" t="str">
        <f>VLOOKUP(A1543,'Updated Medical examination'!A1542:J3877,8,0)</f>
        <v>No</v>
      </c>
      <c r="H1543" s="47">
        <f>VLOOKUP(A1543,'Updated Medical examination'!A1542:J3877,9,0)</f>
        <v>0</v>
      </c>
      <c r="I1543" s="47" t="str">
        <f>VLOOKUP(A1543,'Updated Medical examination'!A1542:J3877,10,0)</f>
        <v>No</v>
      </c>
      <c r="J1543" s="47" t="str">
        <f>VLOOKUP(A1543,'Updated Medical examination'!A1542:J3877,3,0)</f>
        <v>Obesity</v>
      </c>
      <c r="K1543" s="47" t="str">
        <f>VLOOKUP(A1543,'Updated Medical examination'!A1542:J3877,5,0)</f>
        <v>Normal</v>
      </c>
      <c r="L1543" s="54">
        <v>30191</v>
      </c>
      <c r="M1543" s="59">
        <v>6610.11</v>
      </c>
      <c r="N1543" s="55" t="s">
        <v>12</v>
      </c>
      <c r="O1543" s="55" t="s">
        <v>11</v>
      </c>
      <c r="P1543" s="55" t="s">
        <v>164</v>
      </c>
      <c r="Q1543" s="55">
        <v>40</v>
      </c>
    </row>
    <row r="1544" spans="1:17" ht="16.5" thickBot="1" x14ac:dyDescent="0.3">
      <c r="A1544" s="58" t="s">
        <v>828</v>
      </c>
      <c r="B1544" s="47" t="s">
        <v>2496</v>
      </c>
      <c r="C1544" s="47">
        <f>VLOOKUP(A1544,'Updated Medical examination'!A1543:J3878,2,FALSE)</f>
        <v>29.9</v>
      </c>
      <c r="D1544" s="47">
        <f>VLOOKUP(A1544,'Updated Medical examination'!A1543:J3878,4,0)</f>
        <v>5.91</v>
      </c>
      <c r="E1544" s="47" t="str">
        <f>VLOOKUP(A1544,'Updated Medical examination'!A1543:J3878,6,0)</f>
        <v>No</v>
      </c>
      <c r="F1544" s="47" t="str">
        <f>VLOOKUP(A1544,'Updated Medical examination'!A1543:J3878,7,0)</f>
        <v>No</v>
      </c>
      <c r="G1544" s="47" t="str">
        <f>VLOOKUP(A1544,'Updated Medical examination'!A1543:J3878,8,0)</f>
        <v>No</v>
      </c>
      <c r="H1544" s="47">
        <f>VLOOKUP(A1544,'Updated Medical examination'!A1543:J3878,9,0)</f>
        <v>0</v>
      </c>
      <c r="I1544" s="47" t="str">
        <f>VLOOKUP(A1544,'Updated Medical examination'!A1543:J3878,10,0)</f>
        <v>No</v>
      </c>
      <c r="J1544" s="47" t="str">
        <f>VLOOKUP(A1544,'Updated Medical examination'!A1543:J3878,3,0)</f>
        <v>Over Weight</v>
      </c>
      <c r="K1544" s="47" t="str">
        <f>VLOOKUP(A1544,'Updated Medical examination'!A1543:J3878,5,0)</f>
        <v>Prediabetes</v>
      </c>
      <c r="L1544" s="54">
        <v>30262</v>
      </c>
      <c r="M1544" s="59">
        <v>6600.36</v>
      </c>
      <c r="N1544" s="55" t="s">
        <v>11</v>
      </c>
      <c r="O1544" s="55" t="s">
        <v>12</v>
      </c>
      <c r="P1544" s="55" t="s">
        <v>42</v>
      </c>
      <c r="Q1544" s="55">
        <v>40</v>
      </c>
    </row>
    <row r="1545" spans="1:17" ht="16.5" thickBot="1" x14ac:dyDescent="0.3">
      <c r="A1545" s="58" t="s">
        <v>827</v>
      </c>
      <c r="B1545" s="47" t="s">
        <v>4927</v>
      </c>
      <c r="C1545" s="47">
        <f>VLOOKUP(A1545,'Updated Medical examination'!A1544:J3879,2,FALSE)</f>
        <v>34.104999999999997</v>
      </c>
      <c r="D1545" s="47">
        <f>VLOOKUP(A1545,'Updated Medical examination'!A1544:J3879,4,0)</f>
        <v>5.93</v>
      </c>
      <c r="E1545" s="47" t="str">
        <f>VLOOKUP(A1545,'Updated Medical examination'!A1544:J3879,6,0)</f>
        <v>No</v>
      </c>
      <c r="F1545" s="47" t="str">
        <f>VLOOKUP(A1545,'Updated Medical examination'!A1544:J3879,7,0)</f>
        <v>No</v>
      </c>
      <c r="G1545" s="47" t="str">
        <f>VLOOKUP(A1545,'Updated Medical examination'!A1544:J3879,8,0)</f>
        <v>No</v>
      </c>
      <c r="H1545" s="47">
        <f>VLOOKUP(A1545,'Updated Medical examination'!A1544:J3879,9,0)</f>
        <v>0</v>
      </c>
      <c r="I1545" s="47" t="str">
        <f>VLOOKUP(A1545,'Updated Medical examination'!A1544:J3879,10,0)</f>
        <v>No</v>
      </c>
      <c r="J1545" s="47" t="str">
        <f>VLOOKUP(A1545,'Updated Medical examination'!A1544:J3879,3,0)</f>
        <v>Obesity</v>
      </c>
      <c r="K1545" s="47" t="str">
        <f>VLOOKUP(A1545,'Updated Medical examination'!A1544:J3879,5,0)</f>
        <v>Prediabetes</v>
      </c>
      <c r="L1545" s="54">
        <v>30314</v>
      </c>
      <c r="M1545" s="59">
        <v>6600.21</v>
      </c>
      <c r="N1545" s="55" t="s">
        <v>12</v>
      </c>
      <c r="O1545" s="55" t="s">
        <v>11</v>
      </c>
      <c r="P1545" s="55" t="s">
        <v>168</v>
      </c>
      <c r="Q1545" s="55">
        <v>40</v>
      </c>
    </row>
    <row r="1546" spans="1:17" ht="16.5" thickBot="1" x14ac:dyDescent="0.3">
      <c r="A1546" s="58" t="s">
        <v>826</v>
      </c>
      <c r="B1546" s="47" t="s">
        <v>4929</v>
      </c>
      <c r="C1546" s="47">
        <f>VLOOKUP(A1546,'Updated Medical examination'!A1545:J3880,2,FALSE)</f>
        <v>24.97</v>
      </c>
      <c r="D1546" s="47">
        <f>VLOOKUP(A1546,'Updated Medical examination'!A1545:J3880,4,0)</f>
        <v>5.66</v>
      </c>
      <c r="E1546" s="47" t="str">
        <f>VLOOKUP(A1546,'Updated Medical examination'!A1545:J3880,6,0)</f>
        <v>No</v>
      </c>
      <c r="F1546" s="47" t="str">
        <f>VLOOKUP(A1546,'Updated Medical examination'!A1545:J3880,7,0)</f>
        <v>No</v>
      </c>
      <c r="G1546" s="47" t="str">
        <f>VLOOKUP(A1546,'Updated Medical examination'!A1545:J3880,8,0)</f>
        <v>No</v>
      </c>
      <c r="H1546" s="47">
        <f>VLOOKUP(A1546,'Updated Medical examination'!A1545:J3880,9,0)</f>
        <v>0</v>
      </c>
      <c r="I1546" s="47" t="str">
        <f>VLOOKUP(A1546,'Updated Medical examination'!A1545:J3880,10,0)</f>
        <v>No</v>
      </c>
      <c r="J1546" s="47" t="str">
        <f>VLOOKUP(A1546,'Updated Medical examination'!A1545:J3880,3,0)</f>
        <v>Over Weight</v>
      </c>
      <c r="K1546" s="47" t="str">
        <f>VLOOKUP(A1546,'Updated Medical examination'!A1545:J3880,5,0)</f>
        <v>Normal</v>
      </c>
      <c r="L1546" s="54">
        <v>30277</v>
      </c>
      <c r="M1546" s="59">
        <v>6593.51</v>
      </c>
      <c r="N1546" s="55" t="s">
        <v>11</v>
      </c>
      <c r="O1546" s="55" t="s">
        <v>16</v>
      </c>
      <c r="P1546" s="55" t="s">
        <v>13</v>
      </c>
      <c r="Q1546" s="55">
        <v>40</v>
      </c>
    </row>
    <row r="1547" spans="1:17" ht="16.5" thickBot="1" x14ac:dyDescent="0.3">
      <c r="A1547" s="58" t="s">
        <v>825</v>
      </c>
      <c r="B1547" s="47" t="s">
        <v>3136</v>
      </c>
      <c r="C1547" s="47">
        <f>VLOOKUP(A1547,'Updated Medical examination'!A1546:J3881,2,FALSE)</f>
        <v>34.799999999999997</v>
      </c>
      <c r="D1547" s="47">
        <f>VLOOKUP(A1547,'Updated Medical examination'!A1546:J3881,4,0)</f>
        <v>4.1900000000000004</v>
      </c>
      <c r="E1547" s="47" t="str">
        <f>VLOOKUP(A1547,'Updated Medical examination'!A1546:J3881,6,0)</f>
        <v>No</v>
      </c>
      <c r="F1547" s="47" t="str">
        <f>VLOOKUP(A1547,'Updated Medical examination'!A1546:J3881,7,0)</f>
        <v>No</v>
      </c>
      <c r="G1547" s="47" t="str">
        <f>VLOOKUP(A1547,'Updated Medical examination'!A1546:J3881,8,0)</f>
        <v>No</v>
      </c>
      <c r="H1547" s="47">
        <f>VLOOKUP(A1547,'Updated Medical examination'!A1546:J3881,9,0)</f>
        <v>1</v>
      </c>
      <c r="I1547" s="47" t="str">
        <f>VLOOKUP(A1547,'Updated Medical examination'!A1546:J3881,10,0)</f>
        <v>No</v>
      </c>
      <c r="J1547" s="47" t="str">
        <f>VLOOKUP(A1547,'Updated Medical examination'!A1546:J3881,3,0)</f>
        <v>Obesity</v>
      </c>
      <c r="K1547" s="47" t="str">
        <f>VLOOKUP(A1547,'Updated Medical examination'!A1546:J3881,5,0)</f>
        <v>Normal</v>
      </c>
      <c r="L1547" s="54">
        <v>30960</v>
      </c>
      <c r="M1547" s="59">
        <v>6571.54</v>
      </c>
      <c r="N1547" s="55" t="s">
        <v>11</v>
      </c>
      <c r="O1547" s="55" t="s">
        <v>12</v>
      </c>
      <c r="P1547" s="55" t="s">
        <v>42</v>
      </c>
      <c r="Q1547" s="55">
        <v>38</v>
      </c>
    </row>
    <row r="1548" spans="1:17" ht="16.5" thickBot="1" x14ac:dyDescent="0.3">
      <c r="A1548" s="58" t="s">
        <v>824</v>
      </c>
      <c r="B1548" s="47" t="s">
        <v>4932</v>
      </c>
      <c r="C1548" s="47">
        <f>VLOOKUP(A1548,'Updated Medical examination'!A1547:J3882,2,FALSE)</f>
        <v>32.965000000000003</v>
      </c>
      <c r="D1548" s="47">
        <f>VLOOKUP(A1548,'Updated Medical examination'!A1547:J3882,4,0)</f>
        <v>9.2100000000000009</v>
      </c>
      <c r="E1548" s="47" t="str">
        <f>VLOOKUP(A1548,'Updated Medical examination'!A1547:J3882,6,0)</f>
        <v>Yes</v>
      </c>
      <c r="F1548" s="47" t="str">
        <f>VLOOKUP(A1548,'Updated Medical examination'!A1547:J3882,7,0)</f>
        <v>No</v>
      </c>
      <c r="G1548" s="47" t="str">
        <f>VLOOKUP(A1548,'Updated Medical examination'!A1547:J3882,8,0)</f>
        <v>No</v>
      </c>
      <c r="H1548" s="47">
        <f>VLOOKUP(A1548,'Updated Medical examination'!A1547:J3882,9,0)</f>
        <v>0</v>
      </c>
      <c r="I1548" s="47" t="str">
        <f>VLOOKUP(A1548,'Updated Medical examination'!A1547:J3882,10,0)</f>
        <v>No</v>
      </c>
      <c r="J1548" s="47" t="str">
        <f>VLOOKUP(A1548,'Updated Medical examination'!A1547:J3882,3,0)</f>
        <v>Obesity</v>
      </c>
      <c r="K1548" s="47" t="str">
        <f>VLOOKUP(A1548,'Updated Medical examination'!A1547:J3882,5,0)</f>
        <v>Above Diabetes</v>
      </c>
      <c r="L1548" s="54">
        <v>29787</v>
      </c>
      <c r="M1548" s="59">
        <v>6571.02</v>
      </c>
      <c r="N1548" s="55" t="s">
        <v>11</v>
      </c>
      <c r="O1548" s="55" t="s">
        <v>16</v>
      </c>
      <c r="P1548" s="55" t="s">
        <v>23</v>
      </c>
      <c r="Q1548" s="55">
        <v>41</v>
      </c>
    </row>
    <row r="1549" spans="1:17" ht="16.5" thickBot="1" x14ac:dyDescent="0.3">
      <c r="A1549" s="58" t="s">
        <v>823</v>
      </c>
      <c r="B1549" s="47" t="s">
        <v>4934</v>
      </c>
      <c r="C1549" s="47">
        <f>VLOOKUP(A1549,'Updated Medical examination'!A1548:J3883,2,FALSE)</f>
        <v>27.265000000000001</v>
      </c>
      <c r="D1549" s="47">
        <f>VLOOKUP(A1549,'Updated Medical examination'!A1548:J3883,4,0)</f>
        <v>5.51</v>
      </c>
      <c r="E1549" s="47" t="str">
        <f>VLOOKUP(A1549,'Updated Medical examination'!A1548:J3883,6,0)</f>
        <v>No</v>
      </c>
      <c r="F1549" s="47" t="str">
        <f>VLOOKUP(A1549,'Updated Medical examination'!A1548:J3883,7,0)</f>
        <v>No</v>
      </c>
      <c r="G1549" s="47" t="str">
        <f>VLOOKUP(A1549,'Updated Medical examination'!A1548:J3883,8,0)</f>
        <v>No</v>
      </c>
      <c r="H1549" s="47">
        <f>VLOOKUP(A1549,'Updated Medical examination'!A1548:J3883,9,0)</f>
        <v>1</v>
      </c>
      <c r="I1549" s="47" t="str">
        <f>VLOOKUP(A1549,'Updated Medical examination'!A1548:J3883,10,0)</f>
        <v>No</v>
      </c>
      <c r="J1549" s="47" t="str">
        <f>VLOOKUP(A1549,'Updated Medical examination'!A1548:J3883,3,0)</f>
        <v>Over Weight</v>
      </c>
      <c r="K1549" s="47" t="str">
        <f>VLOOKUP(A1549,'Updated Medical examination'!A1548:J3883,5,0)</f>
        <v>Normal</v>
      </c>
      <c r="L1549" s="54">
        <v>30945</v>
      </c>
      <c r="M1549" s="59">
        <v>6555.07</v>
      </c>
      <c r="N1549" s="55" t="s">
        <v>11</v>
      </c>
      <c r="O1549" s="55" t="s">
        <v>11</v>
      </c>
      <c r="P1549" s="55" t="s">
        <v>247</v>
      </c>
      <c r="Q1549" s="55">
        <v>38</v>
      </c>
    </row>
    <row r="1550" spans="1:17" ht="16.5" thickBot="1" x14ac:dyDescent="0.3">
      <c r="A1550" s="58" t="s">
        <v>822</v>
      </c>
      <c r="B1550" s="47" t="s">
        <v>4936</v>
      </c>
      <c r="C1550" s="47">
        <f>VLOOKUP(A1550,'Updated Medical examination'!A1549:J3884,2,FALSE)</f>
        <v>17.059999999999999</v>
      </c>
      <c r="D1550" s="47">
        <f>VLOOKUP(A1550,'Updated Medical examination'!A1549:J3884,4,0)</f>
        <v>8.5</v>
      </c>
      <c r="E1550" s="47" t="str">
        <f>VLOOKUP(A1550,'Updated Medical examination'!A1549:J3884,6,0)</f>
        <v>No</v>
      </c>
      <c r="F1550" s="47" t="str">
        <f>VLOOKUP(A1550,'Updated Medical examination'!A1549:J3884,7,0)</f>
        <v>No</v>
      </c>
      <c r="G1550" s="47" t="str">
        <f>VLOOKUP(A1550,'Updated Medical examination'!A1549:J3884,8,0)</f>
        <v>No</v>
      </c>
      <c r="H1550" s="47">
        <f>VLOOKUP(A1550,'Updated Medical examination'!A1549:J3884,9,0)</f>
        <v>0</v>
      </c>
      <c r="I1550" s="47" t="str">
        <f>VLOOKUP(A1550,'Updated Medical examination'!A1549:J3884,10,0)</f>
        <v>No</v>
      </c>
      <c r="J1550" s="47" t="str">
        <f>VLOOKUP(A1550,'Updated Medical examination'!A1549:J3884,3,0)</f>
        <v>Under Weight</v>
      </c>
      <c r="K1550" s="47" t="str">
        <f>VLOOKUP(A1550,'Updated Medical examination'!A1549:J3884,5,0)</f>
        <v>Above Diabetes</v>
      </c>
      <c r="L1550" s="54">
        <v>25183</v>
      </c>
      <c r="M1550" s="59">
        <v>6552.01</v>
      </c>
      <c r="N1550" s="55" t="s">
        <v>12</v>
      </c>
      <c r="O1550" s="55" t="s">
        <v>11</v>
      </c>
      <c r="P1550" s="55" t="s">
        <v>13</v>
      </c>
      <c r="Q1550" s="55">
        <v>54</v>
      </c>
    </row>
    <row r="1551" spans="1:17" ht="16.5" thickBot="1" x14ac:dyDescent="0.3">
      <c r="A1551" s="58" t="s">
        <v>821</v>
      </c>
      <c r="B1551" s="47" t="s">
        <v>2455</v>
      </c>
      <c r="C1551" s="47">
        <f>VLOOKUP(A1551,'Updated Medical examination'!A1550:J3885,2,FALSE)</f>
        <v>36.29</v>
      </c>
      <c r="D1551" s="47">
        <f>VLOOKUP(A1551,'Updated Medical examination'!A1550:J3885,4,0)</f>
        <v>6.23</v>
      </c>
      <c r="E1551" s="47" t="str">
        <f>VLOOKUP(A1551,'Updated Medical examination'!A1550:J3885,6,0)</f>
        <v>No</v>
      </c>
      <c r="F1551" s="47" t="str">
        <f>VLOOKUP(A1551,'Updated Medical examination'!A1550:J3885,7,0)</f>
        <v>No</v>
      </c>
      <c r="G1551" s="47" t="str">
        <f>VLOOKUP(A1551,'Updated Medical examination'!A1550:J3885,8,0)</f>
        <v>No</v>
      </c>
      <c r="H1551" s="47">
        <f>VLOOKUP(A1551,'Updated Medical examination'!A1550:J3885,9,0)</f>
        <v>0</v>
      </c>
      <c r="I1551" s="47" t="str">
        <f>VLOOKUP(A1551,'Updated Medical examination'!A1550:J3885,10,0)</f>
        <v>No</v>
      </c>
      <c r="J1551" s="47" t="str">
        <f>VLOOKUP(A1551,'Updated Medical examination'!A1550:J3885,3,0)</f>
        <v>Obesity</v>
      </c>
      <c r="K1551" s="47" t="str">
        <f>VLOOKUP(A1551,'Updated Medical examination'!A1550:J3885,5,0)</f>
        <v>Prediabetes</v>
      </c>
      <c r="L1551" s="54">
        <v>32726</v>
      </c>
      <c r="M1551" s="59">
        <v>6551.75</v>
      </c>
      <c r="N1551" s="55" t="s">
        <v>11</v>
      </c>
      <c r="O1551" s="55" t="s">
        <v>11</v>
      </c>
      <c r="P1551" s="55" t="s">
        <v>247</v>
      </c>
      <c r="Q1551" s="55">
        <v>33</v>
      </c>
    </row>
    <row r="1552" spans="1:17" ht="16.5" thickBot="1" x14ac:dyDescent="0.3">
      <c r="A1552" s="58" t="s">
        <v>820</v>
      </c>
      <c r="B1552" s="47" t="s">
        <v>4939</v>
      </c>
      <c r="C1552" s="47">
        <f>VLOOKUP(A1552,'Updated Medical examination'!A1551:J3886,2,FALSE)</f>
        <v>28.594999999999999</v>
      </c>
      <c r="D1552" s="47">
        <f>VLOOKUP(A1552,'Updated Medical examination'!A1551:J3886,4,0)</f>
        <v>8.5299999999999994</v>
      </c>
      <c r="E1552" s="47" t="str">
        <f>VLOOKUP(A1552,'Updated Medical examination'!A1551:J3886,6,0)</f>
        <v>Yes</v>
      </c>
      <c r="F1552" s="47" t="str">
        <f>VLOOKUP(A1552,'Updated Medical examination'!A1551:J3886,7,0)</f>
        <v>No</v>
      </c>
      <c r="G1552" s="47" t="str">
        <f>VLOOKUP(A1552,'Updated Medical examination'!A1551:J3886,8,0)</f>
        <v>No</v>
      </c>
      <c r="H1552" s="47">
        <f>VLOOKUP(A1552,'Updated Medical examination'!A1551:J3886,9,0)</f>
        <v>1</v>
      </c>
      <c r="I1552" s="47" t="str">
        <f>VLOOKUP(A1552,'Updated Medical examination'!A1551:J3886,10,0)</f>
        <v>No</v>
      </c>
      <c r="J1552" s="47" t="str">
        <f>VLOOKUP(A1552,'Updated Medical examination'!A1551:J3886,3,0)</f>
        <v>Over Weight</v>
      </c>
      <c r="K1552" s="47" t="str">
        <f>VLOOKUP(A1552,'Updated Medical examination'!A1551:J3886,5,0)</f>
        <v>Above Diabetes</v>
      </c>
      <c r="L1552" s="54">
        <v>31764</v>
      </c>
      <c r="M1552" s="59">
        <v>6548.2</v>
      </c>
      <c r="N1552" s="55" t="s">
        <v>11</v>
      </c>
      <c r="O1552" s="55" t="s">
        <v>12</v>
      </c>
      <c r="P1552" s="55" t="s">
        <v>23</v>
      </c>
      <c r="Q1552" s="55">
        <v>36</v>
      </c>
    </row>
    <row r="1553" spans="1:17" ht="16.5" thickBot="1" x14ac:dyDescent="0.3">
      <c r="A1553" s="58" t="s">
        <v>819</v>
      </c>
      <c r="B1553" s="47" t="s">
        <v>3243</v>
      </c>
      <c r="C1553" s="47">
        <f>VLOOKUP(A1553,'Updated Medical examination'!A1552:J3887,2,FALSE)</f>
        <v>17.8</v>
      </c>
      <c r="D1553" s="47">
        <f>VLOOKUP(A1553,'Updated Medical examination'!A1552:J3887,4,0)</f>
        <v>5.75</v>
      </c>
      <c r="E1553" s="47" t="str">
        <f>VLOOKUP(A1553,'Updated Medical examination'!A1552:J3887,6,0)</f>
        <v>Yes</v>
      </c>
      <c r="F1553" s="47" t="str">
        <f>VLOOKUP(A1553,'Updated Medical examination'!A1552:J3887,7,0)</f>
        <v>No</v>
      </c>
      <c r="G1553" s="47" t="str">
        <f>VLOOKUP(A1553,'Updated Medical examination'!A1552:J3887,8,0)</f>
        <v>Yes</v>
      </c>
      <c r="H1553" s="47">
        <f>VLOOKUP(A1553,'Updated Medical examination'!A1552:J3887,9,0)</f>
        <v>1</v>
      </c>
      <c r="I1553" s="47" t="str">
        <f>VLOOKUP(A1553,'Updated Medical examination'!A1552:J3887,10,0)</f>
        <v>No</v>
      </c>
      <c r="J1553" s="47" t="str">
        <f>VLOOKUP(A1553,'Updated Medical examination'!A1552:J3887,3,0)</f>
        <v>Under Weight</v>
      </c>
      <c r="K1553" s="47" t="str">
        <f>VLOOKUP(A1553,'Updated Medical examination'!A1552:J3887,5,0)</f>
        <v>Prediabetes</v>
      </c>
      <c r="L1553" s="54">
        <v>25540</v>
      </c>
      <c r="M1553" s="59">
        <v>6546.16</v>
      </c>
      <c r="N1553" s="55" t="s">
        <v>11</v>
      </c>
      <c r="O1553" s="55" t="s">
        <v>12</v>
      </c>
      <c r="P1553" s="55" t="s">
        <v>13</v>
      </c>
      <c r="Q1553" s="55">
        <v>53</v>
      </c>
    </row>
    <row r="1554" spans="1:17" ht="16.5" thickBot="1" x14ac:dyDescent="0.3">
      <c r="A1554" s="58" t="s">
        <v>818</v>
      </c>
      <c r="B1554" s="47" t="s">
        <v>4941</v>
      </c>
      <c r="C1554" s="47">
        <f>VLOOKUP(A1554,'Updated Medical examination'!A1553:J3888,2,FALSE)</f>
        <v>21.4</v>
      </c>
      <c r="D1554" s="47">
        <f>VLOOKUP(A1554,'Updated Medical examination'!A1553:J3888,4,0)</f>
        <v>5.6</v>
      </c>
      <c r="E1554" s="47" t="str">
        <f>VLOOKUP(A1554,'Updated Medical examination'!A1553:J3888,6,0)</f>
        <v>No</v>
      </c>
      <c r="F1554" s="47" t="str">
        <f>VLOOKUP(A1554,'Updated Medical examination'!A1553:J3888,7,0)</f>
        <v>No</v>
      </c>
      <c r="G1554" s="47" t="str">
        <f>VLOOKUP(A1554,'Updated Medical examination'!A1553:J3888,8,0)</f>
        <v>No</v>
      </c>
      <c r="H1554" s="47">
        <f>VLOOKUP(A1554,'Updated Medical examination'!A1553:J3888,9,0)</f>
        <v>0</v>
      </c>
      <c r="I1554" s="47" t="str">
        <f>VLOOKUP(A1554,'Updated Medical examination'!A1553:J3888,10,0)</f>
        <v>No</v>
      </c>
      <c r="J1554" s="47" t="str">
        <f>VLOOKUP(A1554,'Updated Medical examination'!A1553:J3888,3,0)</f>
        <v>Healthy Weight</v>
      </c>
      <c r="K1554" s="47" t="str">
        <f>VLOOKUP(A1554,'Updated Medical examination'!A1553:J3888,5,0)</f>
        <v>Normal</v>
      </c>
      <c r="L1554" s="54">
        <v>30226</v>
      </c>
      <c r="M1554" s="59">
        <v>6536.68</v>
      </c>
      <c r="N1554" s="55" t="s">
        <v>11</v>
      </c>
      <c r="O1554" s="55" t="s">
        <v>11</v>
      </c>
      <c r="P1554" s="55" t="s">
        <v>23</v>
      </c>
      <c r="Q1554" s="55">
        <v>40</v>
      </c>
    </row>
    <row r="1555" spans="1:17" ht="16.5" thickBot="1" x14ac:dyDescent="0.3">
      <c r="A1555" s="58" t="s">
        <v>817</v>
      </c>
      <c r="B1555" s="47" t="s">
        <v>4943</v>
      </c>
      <c r="C1555" s="47">
        <f>VLOOKUP(A1555,'Updated Medical examination'!A1554:J3889,2,FALSE)</f>
        <v>23.01</v>
      </c>
      <c r="D1555" s="47">
        <f>VLOOKUP(A1555,'Updated Medical examination'!A1554:J3889,4,0)</f>
        <v>4.68</v>
      </c>
      <c r="E1555" s="47" t="str">
        <f>VLOOKUP(A1555,'Updated Medical examination'!A1554:J3889,6,0)</f>
        <v>No</v>
      </c>
      <c r="F1555" s="47" t="str">
        <f>VLOOKUP(A1555,'Updated Medical examination'!A1554:J3889,7,0)</f>
        <v>No</v>
      </c>
      <c r="G1555" s="47" t="str">
        <f>VLOOKUP(A1555,'Updated Medical examination'!A1554:J3889,8,0)</f>
        <v>No</v>
      </c>
      <c r="H1555" s="47">
        <f>VLOOKUP(A1555,'Updated Medical examination'!A1554:J3889,9,0)</f>
        <v>0</v>
      </c>
      <c r="I1555" s="47" t="str">
        <f>VLOOKUP(A1555,'Updated Medical examination'!A1554:J3889,10,0)</f>
        <v>No</v>
      </c>
      <c r="J1555" s="47" t="str">
        <f>VLOOKUP(A1555,'Updated Medical examination'!A1554:J3889,3,0)</f>
        <v>Healthy Weight</v>
      </c>
      <c r="K1555" s="47" t="str">
        <f>VLOOKUP(A1555,'Updated Medical examination'!A1554:J3889,5,0)</f>
        <v>Normal</v>
      </c>
      <c r="L1555" s="54">
        <v>30175</v>
      </c>
      <c r="M1555" s="59">
        <v>6532.04</v>
      </c>
      <c r="N1555" s="55" t="s">
        <v>11</v>
      </c>
      <c r="O1555" s="55" t="s">
        <v>16</v>
      </c>
      <c r="P1555" s="55" t="s">
        <v>13</v>
      </c>
      <c r="Q1555" s="55">
        <v>40</v>
      </c>
    </row>
    <row r="1556" spans="1:17" ht="16.5" thickBot="1" x14ac:dyDescent="0.3">
      <c r="A1556" s="58" t="s">
        <v>816</v>
      </c>
      <c r="B1556" s="47" t="s">
        <v>2771</v>
      </c>
      <c r="C1556" s="47">
        <f>VLOOKUP(A1556,'Updated Medical examination'!A1555:J3890,2,FALSE)</f>
        <v>19.86</v>
      </c>
      <c r="D1556" s="47">
        <f>VLOOKUP(A1556,'Updated Medical examination'!A1555:J3890,4,0)</f>
        <v>5.62</v>
      </c>
      <c r="E1556" s="47" t="str">
        <f>VLOOKUP(A1556,'Updated Medical examination'!A1555:J3890,6,0)</f>
        <v>Yes</v>
      </c>
      <c r="F1556" s="47" t="str">
        <f>VLOOKUP(A1556,'Updated Medical examination'!A1555:J3890,7,0)</f>
        <v>No</v>
      </c>
      <c r="G1556" s="47" t="str">
        <f>VLOOKUP(A1556,'Updated Medical examination'!A1555:J3890,8,0)</f>
        <v>No</v>
      </c>
      <c r="H1556" s="47">
        <f>VLOOKUP(A1556,'Updated Medical examination'!A1555:J3890,9,0)</f>
        <v>0</v>
      </c>
      <c r="I1556" s="47" t="str">
        <f>VLOOKUP(A1556,'Updated Medical examination'!A1555:J3890,10,0)</f>
        <v>No</v>
      </c>
      <c r="J1556" s="47" t="str">
        <f>VLOOKUP(A1556,'Updated Medical examination'!A1555:J3890,3,0)</f>
        <v>Healthy Weight</v>
      </c>
      <c r="K1556" s="47" t="str">
        <f>VLOOKUP(A1556,'Updated Medical examination'!A1555:J3890,5,0)</f>
        <v>Normal</v>
      </c>
      <c r="L1556" s="54">
        <v>28056</v>
      </c>
      <c r="M1556" s="59">
        <v>6529.21</v>
      </c>
      <c r="N1556" s="55" t="s">
        <v>11</v>
      </c>
      <c r="O1556" s="55" t="s">
        <v>16</v>
      </c>
      <c r="P1556" s="55" t="s">
        <v>13</v>
      </c>
      <c r="Q1556" s="55">
        <v>46</v>
      </c>
    </row>
    <row r="1557" spans="1:17" ht="16.5" thickBot="1" x14ac:dyDescent="0.3">
      <c r="A1557" s="58" t="s">
        <v>815</v>
      </c>
      <c r="B1557" s="47" t="s">
        <v>2855</v>
      </c>
      <c r="C1557" s="47">
        <f>VLOOKUP(A1557,'Updated Medical examination'!A1556:J3891,2,FALSE)</f>
        <v>33.58</v>
      </c>
      <c r="D1557" s="47">
        <f>VLOOKUP(A1557,'Updated Medical examination'!A1556:J3891,4,0)</f>
        <v>5.08</v>
      </c>
      <c r="E1557" s="47" t="str">
        <f>VLOOKUP(A1557,'Updated Medical examination'!A1556:J3891,6,0)</f>
        <v>No</v>
      </c>
      <c r="F1557" s="47" t="str">
        <f>VLOOKUP(A1557,'Updated Medical examination'!A1556:J3891,7,0)</f>
        <v>No</v>
      </c>
      <c r="G1557" s="47" t="str">
        <f>VLOOKUP(A1557,'Updated Medical examination'!A1556:J3891,8,0)</f>
        <v>No</v>
      </c>
      <c r="H1557" s="47">
        <f>VLOOKUP(A1557,'Updated Medical examination'!A1556:J3891,9,0)</f>
        <v>0</v>
      </c>
      <c r="I1557" s="47" t="str">
        <f>VLOOKUP(A1557,'Updated Medical examination'!A1556:J3891,10,0)</f>
        <v>No</v>
      </c>
      <c r="J1557" s="47" t="str">
        <f>VLOOKUP(A1557,'Updated Medical examination'!A1556:J3891,3,0)</f>
        <v>Obesity</v>
      </c>
      <c r="K1557" s="47" t="str">
        <f>VLOOKUP(A1557,'Updated Medical examination'!A1556:J3891,5,0)</f>
        <v>Normal</v>
      </c>
      <c r="L1557" s="54">
        <v>34522</v>
      </c>
      <c r="M1557" s="59">
        <v>6512.24</v>
      </c>
      <c r="N1557" s="55" t="s">
        <v>11</v>
      </c>
      <c r="O1557" s="55" t="s">
        <v>16</v>
      </c>
      <c r="P1557" s="55" t="s">
        <v>300</v>
      </c>
      <c r="Q1557" s="55">
        <v>28</v>
      </c>
    </row>
    <row r="1558" spans="1:17" ht="16.5" thickBot="1" x14ac:dyDescent="0.3">
      <c r="A1558" s="58" t="s">
        <v>814</v>
      </c>
      <c r="B1558" s="47" t="s">
        <v>4946</v>
      </c>
      <c r="C1558" s="47">
        <f>VLOOKUP(A1558,'Updated Medical examination'!A1557:J3892,2,FALSE)</f>
        <v>29.81</v>
      </c>
      <c r="D1558" s="47">
        <f>VLOOKUP(A1558,'Updated Medical examination'!A1557:J3892,4,0)</f>
        <v>5.28</v>
      </c>
      <c r="E1558" s="47" t="str">
        <f>VLOOKUP(A1558,'Updated Medical examination'!A1557:J3892,6,0)</f>
        <v>No</v>
      </c>
      <c r="F1558" s="47" t="str">
        <f>VLOOKUP(A1558,'Updated Medical examination'!A1557:J3892,7,0)</f>
        <v>No</v>
      </c>
      <c r="G1558" s="47" t="str">
        <f>VLOOKUP(A1558,'Updated Medical examination'!A1557:J3892,8,0)</f>
        <v>No</v>
      </c>
      <c r="H1558" s="47">
        <f>VLOOKUP(A1558,'Updated Medical examination'!A1557:J3892,9,0)</f>
        <v>0</v>
      </c>
      <c r="I1558" s="47" t="str">
        <f>VLOOKUP(A1558,'Updated Medical examination'!A1557:J3892,10,0)</f>
        <v>No</v>
      </c>
      <c r="J1558" s="47" t="str">
        <f>VLOOKUP(A1558,'Updated Medical examination'!A1557:J3892,3,0)</f>
        <v>Over Weight</v>
      </c>
      <c r="K1558" s="47" t="str">
        <f>VLOOKUP(A1558,'Updated Medical examination'!A1557:J3892,5,0)</f>
        <v>Normal</v>
      </c>
      <c r="L1558" s="54">
        <v>30191</v>
      </c>
      <c r="M1558" s="59">
        <v>6500.24</v>
      </c>
      <c r="N1558" s="55" t="s">
        <v>11</v>
      </c>
      <c r="O1558" s="55" t="s">
        <v>11</v>
      </c>
      <c r="P1558" s="55" t="s">
        <v>13</v>
      </c>
      <c r="Q1558" s="55">
        <v>40</v>
      </c>
    </row>
    <row r="1559" spans="1:17" ht="16.5" thickBot="1" x14ac:dyDescent="0.3">
      <c r="A1559" s="58" t="s">
        <v>813</v>
      </c>
      <c r="B1559" s="47" t="s">
        <v>3531</v>
      </c>
      <c r="C1559" s="47">
        <f>VLOOKUP(A1559,'Updated Medical examination'!A1558:J3893,2,FALSE)</f>
        <v>27.4</v>
      </c>
      <c r="D1559" s="47">
        <f>VLOOKUP(A1559,'Updated Medical examination'!A1558:J3893,4,0)</f>
        <v>4.6100000000000003</v>
      </c>
      <c r="E1559" s="47" t="str">
        <f>VLOOKUP(A1559,'Updated Medical examination'!A1558:J3893,6,0)</f>
        <v>No</v>
      </c>
      <c r="F1559" s="47" t="str">
        <f>VLOOKUP(A1559,'Updated Medical examination'!A1558:J3893,7,0)</f>
        <v>No</v>
      </c>
      <c r="G1559" s="47" t="str">
        <f>VLOOKUP(A1559,'Updated Medical examination'!A1558:J3893,8,0)</f>
        <v>No</v>
      </c>
      <c r="H1559" s="47">
        <f>VLOOKUP(A1559,'Updated Medical examination'!A1558:J3893,9,0)</f>
        <v>0</v>
      </c>
      <c r="I1559" s="47" t="str">
        <f>VLOOKUP(A1559,'Updated Medical examination'!A1558:J3893,10,0)</f>
        <v>No</v>
      </c>
      <c r="J1559" s="47" t="str">
        <f>VLOOKUP(A1559,'Updated Medical examination'!A1558:J3893,3,0)</f>
        <v>Over Weight</v>
      </c>
      <c r="K1559" s="47" t="str">
        <f>VLOOKUP(A1559,'Updated Medical examination'!A1558:J3893,5,0)</f>
        <v>Normal</v>
      </c>
      <c r="L1559" s="54">
        <v>30233</v>
      </c>
      <c r="M1559" s="59">
        <v>6496.89</v>
      </c>
      <c r="N1559" s="55" t="s">
        <v>11</v>
      </c>
      <c r="O1559" s="55" t="s">
        <v>12</v>
      </c>
      <c r="P1559" s="55" t="s">
        <v>42</v>
      </c>
      <c r="Q1559" s="55">
        <v>40</v>
      </c>
    </row>
    <row r="1560" spans="1:17" ht="16.5" thickBot="1" x14ac:dyDescent="0.3">
      <c r="A1560" s="58" t="s">
        <v>812</v>
      </c>
      <c r="B1560" s="47" t="s">
        <v>4949</v>
      </c>
      <c r="C1560" s="47">
        <f>VLOOKUP(A1560,'Updated Medical examination'!A1559:J3894,2,FALSE)</f>
        <v>17.98</v>
      </c>
      <c r="D1560" s="47">
        <f>VLOOKUP(A1560,'Updated Medical examination'!A1559:J3894,4,0)</f>
        <v>6.57</v>
      </c>
      <c r="E1560" s="47" t="str">
        <f>VLOOKUP(A1560,'Updated Medical examination'!A1559:J3894,6,0)</f>
        <v>Yes</v>
      </c>
      <c r="F1560" s="47" t="str">
        <f>VLOOKUP(A1560,'Updated Medical examination'!A1559:J3894,7,0)</f>
        <v>No</v>
      </c>
      <c r="G1560" s="47" t="str">
        <f>VLOOKUP(A1560,'Updated Medical examination'!A1559:J3894,8,0)</f>
        <v>No</v>
      </c>
      <c r="H1560" s="47">
        <f>VLOOKUP(A1560,'Updated Medical examination'!A1559:J3894,9,0)</f>
        <v>2</v>
      </c>
      <c r="I1560" s="47" t="str">
        <f>VLOOKUP(A1560,'Updated Medical examination'!A1559:J3894,10,0)</f>
        <v>No</v>
      </c>
      <c r="J1560" s="47" t="str">
        <f>VLOOKUP(A1560,'Updated Medical examination'!A1559:J3894,3,0)</f>
        <v>Under Weight</v>
      </c>
      <c r="K1560" s="47" t="str">
        <f>VLOOKUP(A1560,'Updated Medical examination'!A1559:J3894,5,0)</f>
        <v>Above Diabetes</v>
      </c>
      <c r="L1560" s="54">
        <v>25903</v>
      </c>
      <c r="M1560" s="59">
        <v>6481.67</v>
      </c>
      <c r="N1560" s="55" t="s">
        <v>11</v>
      </c>
      <c r="O1560" s="55" t="s">
        <v>11</v>
      </c>
      <c r="P1560" s="55" t="s">
        <v>13</v>
      </c>
      <c r="Q1560" s="55">
        <v>52</v>
      </c>
    </row>
    <row r="1561" spans="1:17" ht="16.5" thickBot="1" x14ac:dyDescent="0.3">
      <c r="A1561" s="58" t="s">
        <v>811</v>
      </c>
      <c r="B1561" s="47" t="s">
        <v>4951</v>
      </c>
      <c r="C1561" s="47">
        <f>VLOOKUP(A1561,'Updated Medical examination'!A1560:J3895,2,FALSE)</f>
        <v>37.9</v>
      </c>
      <c r="D1561" s="47">
        <f>VLOOKUP(A1561,'Updated Medical examination'!A1560:J3895,4,0)</f>
        <v>5.83</v>
      </c>
      <c r="E1561" s="47" t="str">
        <f>VLOOKUP(A1561,'Updated Medical examination'!A1560:J3895,6,0)</f>
        <v>No</v>
      </c>
      <c r="F1561" s="47" t="str">
        <f>VLOOKUP(A1561,'Updated Medical examination'!A1560:J3895,7,0)</f>
        <v>No</v>
      </c>
      <c r="G1561" s="47" t="str">
        <f>VLOOKUP(A1561,'Updated Medical examination'!A1560:J3895,8,0)</f>
        <v>No</v>
      </c>
      <c r="H1561" s="47">
        <f>VLOOKUP(A1561,'Updated Medical examination'!A1560:J3895,9,0)</f>
        <v>0</v>
      </c>
      <c r="I1561" s="47" t="str">
        <f>VLOOKUP(A1561,'Updated Medical examination'!A1560:J3895,10,0)</f>
        <v>No</v>
      </c>
      <c r="J1561" s="47" t="str">
        <f>VLOOKUP(A1561,'Updated Medical examination'!A1560:J3895,3,0)</f>
        <v>Obesity</v>
      </c>
      <c r="K1561" s="47" t="str">
        <f>VLOOKUP(A1561,'Updated Medical examination'!A1560:J3895,5,0)</f>
        <v>Prediabetes</v>
      </c>
      <c r="L1561" s="54">
        <v>29380</v>
      </c>
      <c r="M1561" s="59">
        <v>6474.01</v>
      </c>
      <c r="N1561" s="55" t="s">
        <v>11</v>
      </c>
      <c r="O1561" s="55" t="s">
        <v>12</v>
      </c>
      <c r="P1561" s="55" t="s">
        <v>42</v>
      </c>
      <c r="Q1561" s="55">
        <v>43</v>
      </c>
    </row>
    <row r="1562" spans="1:17" ht="16.5" thickBot="1" x14ac:dyDescent="0.3">
      <c r="A1562" s="58" t="s">
        <v>810</v>
      </c>
      <c r="B1562" s="47" t="s">
        <v>4953</v>
      </c>
      <c r="C1562" s="47">
        <f>VLOOKUP(A1562,'Updated Medical examination'!A1561:J3896,2,FALSE)</f>
        <v>25.27</v>
      </c>
      <c r="D1562" s="47">
        <f>VLOOKUP(A1562,'Updated Medical examination'!A1561:J3896,4,0)</f>
        <v>6.98</v>
      </c>
      <c r="E1562" s="47" t="str">
        <f>VLOOKUP(A1562,'Updated Medical examination'!A1561:J3896,6,0)</f>
        <v>Yes</v>
      </c>
      <c r="F1562" s="47" t="str">
        <f>VLOOKUP(A1562,'Updated Medical examination'!A1561:J3896,7,0)</f>
        <v>No</v>
      </c>
      <c r="G1562" s="47" t="str">
        <f>VLOOKUP(A1562,'Updated Medical examination'!A1561:J3896,8,0)</f>
        <v>No</v>
      </c>
      <c r="H1562" s="47">
        <f>VLOOKUP(A1562,'Updated Medical examination'!A1561:J3896,9,0)</f>
        <v>0</v>
      </c>
      <c r="I1562" s="47" t="str">
        <f>VLOOKUP(A1562,'Updated Medical examination'!A1561:J3896,10,0)</f>
        <v>No</v>
      </c>
      <c r="J1562" s="47" t="str">
        <f>VLOOKUP(A1562,'Updated Medical examination'!A1561:J3896,3,0)</f>
        <v>Over Weight</v>
      </c>
      <c r="K1562" s="47" t="str">
        <f>VLOOKUP(A1562,'Updated Medical examination'!A1561:J3896,5,0)</f>
        <v>Above Diabetes</v>
      </c>
      <c r="L1562" s="54">
        <v>29794</v>
      </c>
      <c r="M1562" s="59">
        <v>6473.15</v>
      </c>
      <c r="N1562" s="55" t="s">
        <v>11</v>
      </c>
      <c r="O1562" s="55" t="s">
        <v>11</v>
      </c>
      <c r="P1562" s="55" t="s">
        <v>13</v>
      </c>
      <c r="Q1562" s="55">
        <v>41</v>
      </c>
    </row>
    <row r="1563" spans="1:17" ht="16.5" thickBot="1" x14ac:dyDescent="0.3">
      <c r="A1563" s="58" t="s">
        <v>809</v>
      </c>
      <c r="B1563" s="47" t="s">
        <v>4955</v>
      </c>
      <c r="C1563" s="47">
        <f>VLOOKUP(A1563,'Updated Medical examination'!A1562:J3897,2,FALSE)</f>
        <v>29.26</v>
      </c>
      <c r="D1563" s="47">
        <f>VLOOKUP(A1563,'Updated Medical examination'!A1562:J3897,4,0)</f>
        <v>4.03</v>
      </c>
      <c r="E1563" s="47" t="str">
        <f>VLOOKUP(A1563,'Updated Medical examination'!A1562:J3897,6,0)</f>
        <v>No</v>
      </c>
      <c r="F1563" s="47" t="str">
        <f>VLOOKUP(A1563,'Updated Medical examination'!A1562:J3897,7,0)</f>
        <v>No</v>
      </c>
      <c r="G1563" s="47" t="str">
        <f>VLOOKUP(A1563,'Updated Medical examination'!A1562:J3897,8,0)</f>
        <v>No</v>
      </c>
      <c r="H1563" s="47">
        <f>VLOOKUP(A1563,'Updated Medical examination'!A1562:J3897,9,0)</f>
        <v>1</v>
      </c>
      <c r="I1563" s="47" t="str">
        <f>VLOOKUP(A1563,'Updated Medical examination'!A1562:J3897,10,0)</f>
        <v>No</v>
      </c>
      <c r="J1563" s="47" t="str">
        <f>VLOOKUP(A1563,'Updated Medical examination'!A1562:J3897,3,0)</f>
        <v>Over Weight</v>
      </c>
      <c r="K1563" s="47" t="str">
        <f>VLOOKUP(A1563,'Updated Medical examination'!A1562:J3897,5,0)</f>
        <v>Normal</v>
      </c>
      <c r="L1563" s="54">
        <v>30987</v>
      </c>
      <c r="M1563" s="59">
        <v>6457.84</v>
      </c>
      <c r="N1563" s="55" t="s">
        <v>11</v>
      </c>
      <c r="O1563" s="55" t="s">
        <v>12</v>
      </c>
      <c r="P1563" s="55" t="s">
        <v>23</v>
      </c>
      <c r="Q1563" s="55">
        <v>38</v>
      </c>
    </row>
    <row r="1564" spans="1:17" ht="16.5" thickBot="1" x14ac:dyDescent="0.3">
      <c r="A1564" s="58" t="s">
        <v>808</v>
      </c>
      <c r="B1564" s="47" t="s">
        <v>4957</v>
      </c>
      <c r="C1564" s="47">
        <f>VLOOKUP(A1564,'Updated Medical examination'!A1563:J3898,2,FALSE)</f>
        <v>27.835000000000001</v>
      </c>
      <c r="D1564" s="47">
        <f>VLOOKUP(A1564,'Updated Medical examination'!A1563:J3898,4,0)</f>
        <v>4.5599999999999996</v>
      </c>
      <c r="E1564" s="47" t="str">
        <f>VLOOKUP(A1564,'Updated Medical examination'!A1563:J3898,6,0)</f>
        <v>No</v>
      </c>
      <c r="F1564" s="47" t="str">
        <f>VLOOKUP(A1564,'Updated Medical examination'!A1563:J3898,7,0)</f>
        <v>No</v>
      </c>
      <c r="G1564" s="47" t="str">
        <f>VLOOKUP(A1564,'Updated Medical examination'!A1563:J3898,8,0)</f>
        <v>No</v>
      </c>
      <c r="H1564" s="47">
        <f>VLOOKUP(A1564,'Updated Medical examination'!A1563:J3898,9,0)</f>
        <v>1</v>
      </c>
      <c r="I1564" s="47" t="str">
        <f>VLOOKUP(A1564,'Updated Medical examination'!A1563:J3898,10,0)</f>
        <v>No</v>
      </c>
      <c r="J1564" s="47" t="str">
        <f>VLOOKUP(A1564,'Updated Medical examination'!A1563:J3898,3,0)</f>
        <v>Over Weight</v>
      </c>
      <c r="K1564" s="47" t="str">
        <f>VLOOKUP(A1564,'Updated Medical examination'!A1563:J3898,5,0)</f>
        <v>Normal</v>
      </c>
      <c r="L1564" s="54">
        <v>30920</v>
      </c>
      <c r="M1564" s="59">
        <v>6455.86</v>
      </c>
      <c r="N1564" s="55" t="s">
        <v>12</v>
      </c>
      <c r="O1564" s="55" t="s">
        <v>12</v>
      </c>
      <c r="P1564" s="55" t="s">
        <v>23</v>
      </c>
      <c r="Q1564" s="55">
        <v>38</v>
      </c>
    </row>
    <row r="1565" spans="1:17" ht="16.5" thickBot="1" x14ac:dyDescent="0.3">
      <c r="A1565" s="58" t="s">
        <v>807</v>
      </c>
      <c r="B1565" s="47" t="s">
        <v>2694</v>
      </c>
      <c r="C1565" s="47">
        <f>VLOOKUP(A1565,'Updated Medical examination'!A1564:J3899,2,FALSE)</f>
        <v>46.53</v>
      </c>
      <c r="D1565" s="47">
        <f>VLOOKUP(A1565,'Updated Medical examination'!A1564:J3899,4,0)</f>
        <v>5.38</v>
      </c>
      <c r="E1565" s="47" t="str">
        <f>VLOOKUP(A1565,'Updated Medical examination'!A1564:J3899,6,0)</f>
        <v>Yes</v>
      </c>
      <c r="F1565" s="47" t="str">
        <f>VLOOKUP(A1565,'Updated Medical examination'!A1564:J3899,7,0)</f>
        <v>No</v>
      </c>
      <c r="G1565" s="47" t="str">
        <f>VLOOKUP(A1565,'Updated Medical examination'!A1564:J3899,8,0)</f>
        <v>No</v>
      </c>
      <c r="H1565" s="47">
        <f>VLOOKUP(A1565,'Updated Medical examination'!A1564:J3899,9,0)</f>
        <v>0</v>
      </c>
      <c r="I1565" s="47" t="str">
        <f>VLOOKUP(A1565,'Updated Medical examination'!A1564:J3899,10,0)</f>
        <v>No</v>
      </c>
      <c r="J1565" s="47" t="str">
        <f>VLOOKUP(A1565,'Updated Medical examination'!A1564:J3899,3,0)</f>
        <v>Obesity</v>
      </c>
      <c r="K1565" s="47" t="str">
        <f>VLOOKUP(A1565,'Updated Medical examination'!A1564:J3899,5,0)</f>
        <v>Normal</v>
      </c>
      <c r="L1565" s="54">
        <v>31250</v>
      </c>
      <c r="M1565" s="59">
        <v>6435.62</v>
      </c>
      <c r="N1565" s="55" t="s">
        <v>12</v>
      </c>
      <c r="O1565" s="55" t="s">
        <v>11</v>
      </c>
      <c r="P1565" s="55" t="s">
        <v>13</v>
      </c>
      <c r="Q1565" s="55">
        <v>37</v>
      </c>
    </row>
    <row r="1566" spans="1:17" ht="16.5" thickBot="1" x14ac:dyDescent="0.3">
      <c r="A1566" s="58" t="s">
        <v>806</v>
      </c>
      <c r="B1566" s="47" t="s">
        <v>4958</v>
      </c>
      <c r="C1566" s="47">
        <f>VLOOKUP(A1566,'Updated Medical examination'!A1565:J3900,2,FALSE)</f>
        <v>20.58</v>
      </c>
      <c r="D1566" s="47">
        <f>VLOOKUP(A1566,'Updated Medical examination'!A1565:J3900,4,0)</f>
        <v>11.04</v>
      </c>
      <c r="E1566" s="47" t="str">
        <f>VLOOKUP(A1566,'Updated Medical examination'!A1565:J3900,6,0)</f>
        <v>Yes</v>
      </c>
      <c r="F1566" s="47" t="str">
        <f>VLOOKUP(A1566,'Updated Medical examination'!A1565:J3900,7,0)</f>
        <v>No</v>
      </c>
      <c r="G1566" s="47" t="str">
        <f>VLOOKUP(A1566,'Updated Medical examination'!A1565:J3900,8,0)</f>
        <v>No</v>
      </c>
      <c r="H1566" s="47">
        <f>VLOOKUP(A1566,'Updated Medical examination'!A1565:J3900,9,0)</f>
        <v>1</v>
      </c>
      <c r="I1566" s="47" t="str">
        <f>VLOOKUP(A1566,'Updated Medical examination'!A1565:J3900,10,0)</f>
        <v>No</v>
      </c>
      <c r="J1566" s="47" t="str">
        <f>VLOOKUP(A1566,'Updated Medical examination'!A1565:J3900,3,0)</f>
        <v>Healthy Weight</v>
      </c>
      <c r="K1566" s="47" t="str">
        <f>VLOOKUP(A1566,'Updated Medical examination'!A1565:J3900,5,0)</f>
        <v>Above Diabetes</v>
      </c>
      <c r="L1566" s="54">
        <v>27611</v>
      </c>
      <c r="M1566" s="59">
        <v>6423.48</v>
      </c>
      <c r="N1566" s="55" t="s">
        <v>11</v>
      </c>
      <c r="O1566" s="55" t="s">
        <v>12</v>
      </c>
      <c r="P1566" s="55" t="s">
        <v>13</v>
      </c>
      <c r="Q1566" s="55">
        <v>47</v>
      </c>
    </row>
    <row r="1567" spans="1:17" ht="16.5" thickBot="1" x14ac:dyDescent="0.3">
      <c r="A1567" s="58" t="s">
        <v>805</v>
      </c>
      <c r="B1567" s="47" t="s">
        <v>4960</v>
      </c>
      <c r="C1567" s="47">
        <f>VLOOKUP(A1567,'Updated Medical examination'!A1566:J3901,2,FALSE)</f>
        <v>19.53</v>
      </c>
      <c r="D1567" s="47">
        <f>VLOOKUP(A1567,'Updated Medical examination'!A1566:J3901,4,0)</f>
        <v>6.09</v>
      </c>
      <c r="E1567" s="47" t="str">
        <f>VLOOKUP(A1567,'Updated Medical examination'!A1566:J3901,6,0)</f>
        <v>Yes</v>
      </c>
      <c r="F1567" s="47" t="str">
        <f>VLOOKUP(A1567,'Updated Medical examination'!A1566:J3901,7,0)</f>
        <v>No</v>
      </c>
      <c r="G1567" s="47" t="str">
        <f>VLOOKUP(A1567,'Updated Medical examination'!A1566:J3901,8,0)</f>
        <v>No</v>
      </c>
      <c r="H1567" s="47">
        <f>VLOOKUP(A1567,'Updated Medical examination'!A1566:J3901,9,0)</f>
        <v>0</v>
      </c>
      <c r="I1567" s="47" t="str">
        <f>VLOOKUP(A1567,'Updated Medical examination'!A1566:J3901,10,0)</f>
        <v>No</v>
      </c>
      <c r="J1567" s="47" t="str">
        <f>VLOOKUP(A1567,'Updated Medical examination'!A1566:J3901,3,0)</f>
        <v>Healthy Weight</v>
      </c>
      <c r="K1567" s="47" t="str">
        <f>VLOOKUP(A1567,'Updated Medical examination'!A1566:J3901,5,0)</f>
        <v>Prediabetes</v>
      </c>
      <c r="L1567" s="54">
        <v>28124</v>
      </c>
      <c r="M1567" s="59">
        <v>6417.28</v>
      </c>
      <c r="N1567" s="55" t="s">
        <v>11</v>
      </c>
      <c r="O1567" s="55" t="s">
        <v>12</v>
      </c>
      <c r="P1567" s="55" t="s">
        <v>13</v>
      </c>
      <c r="Q1567" s="55">
        <v>46</v>
      </c>
    </row>
    <row r="1568" spans="1:17" ht="16.5" thickBot="1" x14ac:dyDescent="0.3">
      <c r="A1568" s="58" t="s">
        <v>804</v>
      </c>
      <c r="B1568" s="47" t="s">
        <v>3072</v>
      </c>
      <c r="C1568" s="47">
        <f>VLOOKUP(A1568,'Updated Medical examination'!A1567:J3902,2,FALSE)</f>
        <v>27.7</v>
      </c>
      <c r="D1568" s="47">
        <f>VLOOKUP(A1568,'Updated Medical examination'!A1567:J3902,4,0)</f>
        <v>4.71</v>
      </c>
      <c r="E1568" s="47" t="str">
        <f>VLOOKUP(A1568,'Updated Medical examination'!A1567:J3902,6,0)</f>
        <v>No</v>
      </c>
      <c r="F1568" s="47" t="str">
        <f>VLOOKUP(A1568,'Updated Medical examination'!A1567:J3902,7,0)</f>
        <v>No</v>
      </c>
      <c r="G1568" s="47" t="str">
        <f>VLOOKUP(A1568,'Updated Medical examination'!A1567:J3902,8,0)</f>
        <v>No</v>
      </c>
      <c r="H1568" s="47">
        <f>VLOOKUP(A1568,'Updated Medical examination'!A1567:J3902,9,0)</f>
        <v>1</v>
      </c>
      <c r="I1568" s="47" t="str">
        <f>VLOOKUP(A1568,'Updated Medical examination'!A1567:J3902,10,0)</f>
        <v>No</v>
      </c>
      <c r="J1568" s="47" t="str">
        <f>VLOOKUP(A1568,'Updated Medical examination'!A1567:J3902,3,0)</f>
        <v>Over Weight</v>
      </c>
      <c r="K1568" s="47" t="str">
        <f>VLOOKUP(A1568,'Updated Medical examination'!A1567:J3902,5,0)</f>
        <v>Normal</v>
      </c>
      <c r="L1568" s="54">
        <v>32024</v>
      </c>
      <c r="M1568" s="59">
        <v>6414.18</v>
      </c>
      <c r="N1568" s="55" t="s">
        <v>11</v>
      </c>
      <c r="O1568" s="55" t="s">
        <v>11</v>
      </c>
      <c r="P1568" s="55" t="s">
        <v>42</v>
      </c>
      <c r="Q1568" s="55">
        <v>35</v>
      </c>
    </row>
    <row r="1569" spans="1:17" ht="16.5" thickBot="1" x14ac:dyDescent="0.3">
      <c r="A1569" s="58" t="s">
        <v>803</v>
      </c>
      <c r="B1569" s="47" t="s">
        <v>4962</v>
      </c>
      <c r="C1569" s="47">
        <f>VLOOKUP(A1569,'Updated Medical examination'!A1568:J3903,2,FALSE)</f>
        <v>18.920000000000002</v>
      </c>
      <c r="D1569" s="47">
        <f>VLOOKUP(A1569,'Updated Medical examination'!A1568:J3903,4,0)</f>
        <v>8.18</v>
      </c>
      <c r="E1569" s="47" t="str">
        <f>VLOOKUP(A1569,'Updated Medical examination'!A1568:J3903,6,0)</f>
        <v>No</v>
      </c>
      <c r="F1569" s="47" t="str">
        <f>VLOOKUP(A1569,'Updated Medical examination'!A1568:J3903,7,0)</f>
        <v>No</v>
      </c>
      <c r="G1569" s="47" t="str">
        <f>VLOOKUP(A1569,'Updated Medical examination'!A1568:J3903,8,0)</f>
        <v>No</v>
      </c>
      <c r="H1569" s="47">
        <f>VLOOKUP(A1569,'Updated Medical examination'!A1568:J3903,9,0)</f>
        <v>0</v>
      </c>
      <c r="I1569" s="47" t="str">
        <f>VLOOKUP(A1569,'Updated Medical examination'!A1568:J3903,10,0)</f>
        <v>No</v>
      </c>
      <c r="J1569" s="47" t="str">
        <f>VLOOKUP(A1569,'Updated Medical examination'!A1568:J3903,3,0)</f>
        <v>Healthy Weight</v>
      </c>
      <c r="K1569" s="47" t="str">
        <f>VLOOKUP(A1569,'Updated Medical examination'!A1568:J3903,5,0)</f>
        <v>Above Diabetes</v>
      </c>
      <c r="L1569" s="54">
        <v>26167</v>
      </c>
      <c r="M1569" s="59">
        <v>6412.34</v>
      </c>
      <c r="N1569" s="55" t="s">
        <v>11</v>
      </c>
      <c r="O1569" s="55" t="s">
        <v>12</v>
      </c>
      <c r="P1569" s="55" t="s">
        <v>13</v>
      </c>
      <c r="Q1569" s="55">
        <v>51</v>
      </c>
    </row>
    <row r="1570" spans="1:17" ht="16.5" thickBot="1" x14ac:dyDescent="0.3">
      <c r="A1570" s="58" t="s">
        <v>802</v>
      </c>
      <c r="B1570" s="47" t="s">
        <v>4964</v>
      </c>
      <c r="C1570" s="47">
        <f>VLOOKUP(A1570,'Updated Medical examination'!A1569:J3904,2,FALSE)</f>
        <v>17.760000000000002</v>
      </c>
      <c r="D1570" s="47">
        <f>VLOOKUP(A1570,'Updated Medical examination'!A1569:J3904,4,0)</f>
        <v>11.18</v>
      </c>
      <c r="E1570" s="47" t="str">
        <f>VLOOKUP(A1570,'Updated Medical examination'!A1569:J3904,6,0)</f>
        <v>Yes</v>
      </c>
      <c r="F1570" s="47" t="str">
        <f>VLOOKUP(A1570,'Updated Medical examination'!A1569:J3904,7,0)</f>
        <v>No</v>
      </c>
      <c r="G1570" s="47" t="str">
        <f>VLOOKUP(A1570,'Updated Medical examination'!A1569:J3904,8,0)</f>
        <v>No</v>
      </c>
      <c r="H1570" s="47">
        <f>VLOOKUP(A1570,'Updated Medical examination'!A1569:J3904,9,0)</f>
        <v>2</v>
      </c>
      <c r="I1570" s="47" t="str">
        <f>VLOOKUP(A1570,'Updated Medical examination'!A1569:J3904,10,0)</f>
        <v>No</v>
      </c>
      <c r="J1570" s="47" t="str">
        <f>VLOOKUP(A1570,'Updated Medical examination'!A1569:J3904,3,0)</f>
        <v>Under Weight</v>
      </c>
      <c r="K1570" s="47" t="str">
        <f>VLOOKUP(A1570,'Updated Medical examination'!A1569:J3904,5,0)</f>
        <v>Above Diabetes</v>
      </c>
      <c r="L1570" s="54">
        <v>25800</v>
      </c>
      <c r="M1570" s="59">
        <v>6407.05</v>
      </c>
      <c r="N1570" s="55" t="s">
        <v>11</v>
      </c>
      <c r="O1570" s="55" t="s">
        <v>16</v>
      </c>
      <c r="P1570" s="55" t="s">
        <v>13</v>
      </c>
      <c r="Q1570" s="55">
        <v>52</v>
      </c>
    </row>
    <row r="1571" spans="1:17" ht="16.5" thickBot="1" x14ac:dyDescent="0.3">
      <c r="A1571" s="58" t="s">
        <v>801</v>
      </c>
      <c r="B1571" s="47" t="s">
        <v>4172</v>
      </c>
      <c r="C1571" s="47">
        <f>VLOOKUP(A1571,'Updated Medical examination'!A1570:J3905,2,FALSE)</f>
        <v>29.83</v>
      </c>
      <c r="D1571" s="47">
        <f>VLOOKUP(A1571,'Updated Medical examination'!A1570:J3905,4,0)</f>
        <v>5.03</v>
      </c>
      <c r="E1571" s="47" t="str">
        <f>VLOOKUP(A1571,'Updated Medical examination'!A1570:J3905,6,0)</f>
        <v>Yes</v>
      </c>
      <c r="F1571" s="47" t="str">
        <f>VLOOKUP(A1571,'Updated Medical examination'!A1570:J3905,7,0)</f>
        <v>No</v>
      </c>
      <c r="G1571" s="47" t="str">
        <f>VLOOKUP(A1571,'Updated Medical examination'!A1570:J3905,8,0)</f>
        <v>No</v>
      </c>
      <c r="H1571" s="47">
        <f>VLOOKUP(A1571,'Updated Medical examination'!A1570:J3905,9,0)</f>
        <v>0</v>
      </c>
      <c r="I1571" s="47" t="str">
        <f>VLOOKUP(A1571,'Updated Medical examination'!A1570:J3905,10,0)</f>
        <v>No</v>
      </c>
      <c r="J1571" s="47" t="str">
        <f>VLOOKUP(A1571,'Updated Medical examination'!A1570:J3905,3,0)</f>
        <v>Over Weight</v>
      </c>
      <c r="K1571" s="47" t="str">
        <f>VLOOKUP(A1571,'Updated Medical examination'!A1570:J3905,5,0)</f>
        <v>Normal</v>
      </c>
      <c r="L1571" s="54">
        <v>31391</v>
      </c>
      <c r="M1571" s="59">
        <v>6406.41</v>
      </c>
      <c r="N1571" s="55" t="s">
        <v>16</v>
      </c>
      <c r="O1571" s="55" t="s">
        <v>12</v>
      </c>
      <c r="P1571" s="55" t="s">
        <v>276</v>
      </c>
      <c r="Q1571" s="55">
        <v>37</v>
      </c>
    </row>
    <row r="1572" spans="1:17" ht="16.5" thickBot="1" x14ac:dyDescent="0.3">
      <c r="A1572" s="58" t="s">
        <v>800</v>
      </c>
      <c r="B1572" s="47" t="s">
        <v>4180</v>
      </c>
      <c r="C1572" s="47">
        <f>VLOOKUP(A1572,'Updated Medical examination'!A1571:J3906,2,FALSE)</f>
        <v>23.465</v>
      </c>
      <c r="D1572" s="47">
        <f>VLOOKUP(A1572,'Updated Medical examination'!A1571:J3906,4,0)</f>
        <v>5.56</v>
      </c>
      <c r="E1572" s="47" t="str">
        <f>VLOOKUP(A1572,'Updated Medical examination'!A1571:J3906,6,0)</f>
        <v>No</v>
      </c>
      <c r="F1572" s="47" t="str">
        <f>VLOOKUP(A1572,'Updated Medical examination'!A1571:J3906,7,0)</f>
        <v>No</v>
      </c>
      <c r="G1572" s="47" t="str">
        <f>VLOOKUP(A1572,'Updated Medical examination'!A1571:J3906,8,0)</f>
        <v>No</v>
      </c>
      <c r="H1572" s="47">
        <f>VLOOKUP(A1572,'Updated Medical examination'!A1571:J3906,9,0)</f>
        <v>1</v>
      </c>
      <c r="I1572" s="47" t="str">
        <f>VLOOKUP(A1572,'Updated Medical examination'!A1571:J3906,10,0)</f>
        <v>No</v>
      </c>
      <c r="J1572" s="47" t="str">
        <f>VLOOKUP(A1572,'Updated Medical examination'!A1571:J3906,3,0)</f>
        <v>Healthy Weight</v>
      </c>
      <c r="K1572" s="47" t="str">
        <f>VLOOKUP(A1572,'Updated Medical examination'!A1571:J3906,5,0)</f>
        <v>Normal</v>
      </c>
      <c r="L1572" s="54">
        <v>32029</v>
      </c>
      <c r="M1572" s="59">
        <v>6402.29</v>
      </c>
      <c r="N1572" s="55" t="s">
        <v>11</v>
      </c>
      <c r="O1572" s="55" t="s">
        <v>12</v>
      </c>
      <c r="P1572" s="55" t="s">
        <v>247</v>
      </c>
      <c r="Q1572" s="55">
        <v>35</v>
      </c>
    </row>
    <row r="1573" spans="1:17" ht="16.5" thickBot="1" x14ac:dyDescent="0.3">
      <c r="A1573" s="58" t="s">
        <v>799</v>
      </c>
      <c r="B1573" s="47" t="s">
        <v>4967</v>
      </c>
      <c r="C1573" s="47">
        <f>VLOOKUP(A1573,'Updated Medical examination'!A1572:J3907,2,FALSE)</f>
        <v>29.355</v>
      </c>
      <c r="D1573" s="47">
        <f>VLOOKUP(A1573,'Updated Medical examination'!A1572:J3907,4,0)</f>
        <v>4.33</v>
      </c>
      <c r="E1573" s="47" t="str">
        <f>VLOOKUP(A1573,'Updated Medical examination'!A1572:J3907,6,0)</f>
        <v>No</v>
      </c>
      <c r="F1573" s="47" t="str">
        <f>VLOOKUP(A1573,'Updated Medical examination'!A1572:J3907,7,0)</f>
        <v>No</v>
      </c>
      <c r="G1573" s="47" t="str">
        <f>VLOOKUP(A1573,'Updated Medical examination'!A1572:J3907,8,0)</f>
        <v>No</v>
      </c>
      <c r="H1573" s="47">
        <f>VLOOKUP(A1573,'Updated Medical examination'!A1572:J3907,9,0)</f>
        <v>0</v>
      </c>
      <c r="I1573" s="47" t="str">
        <f>VLOOKUP(A1573,'Updated Medical examination'!A1572:J3907,10,0)</f>
        <v>No</v>
      </c>
      <c r="J1573" s="47" t="str">
        <f>VLOOKUP(A1573,'Updated Medical examination'!A1572:J3907,3,0)</f>
        <v>Over Weight</v>
      </c>
      <c r="K1573" s="47" t="str">
        <f>VLOOKUP(A1573,'Updated Medical examination'!A1572:J3907,5,0)</f>
        <v>Normal</v>
      </c>
      <c r="L1573" s="54">
        <v>30252</v>
      </c>
      <c r="M1573" s="59">
        <v>6393.6</v>
      </c>
      <c r="N1573" s="55" t="s">
        <v>11</v>
      </c>
      <c r="O1573" s="55" t="s">
        <v>16</v>
      </c>
      <c r="P1573" s="55" t="s">
        <v>23</v>
      </c>
      <c r="Q1573" s="55">
        <v>40</v>
      </c>
    </row>
    <row r="1574" spans="1:17" ht="16.5" thickBot="1" x14ac:dyDescent="0.3">
      <c r="A1574" s="58" t="s">
        <v>798</v>
      </c>
      <c r="B1574" s="47" t="s">
        <v>4969</v>
      </c>
      <c r="C1574" s="47">
        <f>VLOOKUP(A1574,'Updated Medical examination'!A1573:J3908,2,FALSE)</f>
        <v>35.49</v>
      </c>
      <c r="D1574" s="47">
        <f>VLOOKUP(A1574,'Updated Medical examination'!A1573:J3908,4,0)</f>
        <v>5.21</v>
      </c>
      <c r="E1574" s="47" t="str">
        <f>VLOOKUP(A1574,'Updated Medical examination'!A1573:J3908,6,0)</f>
        <v>Yes</v>
      </c>
      <c r="F1574" s="47" t="str">
        <f>VLOOKUP(A1574,'Updated Medical examination'!A1573:J3908,7,0)</f>
        <v>No</v>
      </c>
      <c r="G1574" s="47" t="str">
        <f>VLOOKUP(A1574,'Updated Medical examination'!A1573:J3908,8,0)</f>
        <v>Yes</v>
      </c>
      <c r="H1574" s="47">
        <f>VLOOKUP(A1574,'Updated Medical examination'!A1573:J3908,9,0)</f>
        <v>1</v>
      </c>
      <c r="I1574" s="47" t="str">
        <f>VLOOKUP(A1574,'Updated Medical examination'!A1573:J3908,10,0)</f>
        <v>No</v>
      </c>
      <c r="J1574" s="47" t="str">
        <f>VLOOKUP(A1574,'Updated Medical examination'!A1573:J3908,3,0)</f>
        <v>Obesity</v>
      </c>
      <c r="K1574" s="47" t="str">
        <f>VLOOKUP(A1574,'Updated Medical examination'!A1573:J3908,5,0)</f>
        <v>Normal</v>
      </c>
      <c r="L1574" s="54">
        <v>35658</v>
      </c>
      <c r="M1574" s="59">
        <v>6389.53</v>
      </c>
      <c r="N1574" s="55" t="s">
        <v>11</v>
      </c>
      <c r="O1574" s="55" t="s">
        <v>11</v>
      </c>
      <c r="P1574" s="55" t="s">
        <v>300</v>
      </c>
      <c r="Q1574" s="55">
        <v>25</v>
      </c>
    </row>
    <row r="1575" spans="1:17" ht="16.5" thickBot="1" x14ac:dyDescent="0.3">
      <c r="A1575" s="58" t="s">
        <v>797</v>
      </c>
      <c r="B1575" s="47" t="s">
        <v>4971</v>
      </c>
      <c r="C1575" s="47">
        <f>VLOOKUP(A1575,'Updated Medical examination'!A1574:J3909,2,FALSE)</f>
        <v>26.315000000000001</v>
      </c>
      <c r="D1575" s="47">
        <f>VLOOKUP(A1575,'Updated Medical examination'!A1574:J3909,4,0)</f>
        <v>5.89</v>
      </c>
      <c r="E1575" s="47" t="str">
        <f>VLOOKUP(A1575,'Updated Medical examination'!A1574:J3909,6,0)</f>
        <v>No</v>
      </c>
      <c r="F1575" s="47" t="str">
        <f>VLOOKUP(A1575,'Updated Medical examination'!A1574:J3909,7,0)</f>
        <v>No</v>
      </c>
      <c r="G1575" s="47" t="str">
        <f>VLOOKUP(A1575,'Updated Medical examination'!A1574:J3909,8,0)</f>
        <v>No</v>
      </c>
      <c r="H1575" s="47">
        <f>VLOOKUP(A1575,'Updated Medical examination'!A1574:J3909,9,0)</f>
        <v>0</v>
      </c>
      <c r="I1575" s="47" t="str">
        <f>VLOOKUP(A1575,'Updated Medical examination'!A1574:J3909,10,0)</f>
        <v>No</v>
      </c>
      <c r="J1575" s="47" t="str">
        <f>VLOOKUP(A1575,'Updated Medical examination'!A1574:J3909,3,0)</f>
        <v>Over Weight</v>
      </c>
      <c r="K1575" s="47" t="str">
        <f>VLOOKUP(A1575,'Updated Medical examination'!A1574:J3909,5,0)</f>
        <v>Prediabetes</v>
      </c>
      <c r="L1575" s="54">
        <v>30169</v>
      </c>
      <c r="M1575" s="59">
        <v>6389.38</v>
      </c>
      <c r="N1575" s="55" t="s">
        <v>16</v>
      </c>
      <c r="O1575" s="55" t="s">
        <v>11</v>
      </c>
      <c r="P1575" s="55" t="s">
        <v>23</v>
      </c>
      <c r="Q1575" s="55">
        <v>40</v>
      </c>
    </row>
    <row r="1576" spans="1:17" ht="16.5" thickBot="1" x14ac:dyDescent="0.3">
      <c r="A1576" s="58" t="s">
        <v>796</v>
      </c>
      <c r="B1576" s="47" t="s">
        <v>2447</v>
      </c>
      <c r="C1576" s="47">
        <f>VLOOKUP(A1576,'Updated Medical examination'!A1575:J3910,2,FALSE)</f>
        <v>19.79</v>
      </c>
      <c r="D1576" s="47">
        <f>VLOOKUP(A1576,'Updated Medical examination'!A1575:J3910,4,0)</f>
        <v>4.8099999999999996</v>
      </c>
      <c r="E1576" s="47" t="str">
        <f>VLOOKUP(A1576,'Updated Medical examination'!A1575:J3910,6,0)</f>
        <v>Yes</v>
      </c>
      <c r="F1576" s="47" t="str">
        <f>VLOOKUP(A1576,'Updated Medical examination'!A1575:J3910,7,0)</f>
        <v>No</v>
      </c>
      <c r="G1576" s="47" t="str">
        <f>VLOOKUP(A1576,'Updated Medical examination'!A1575:J3910,8,0)</f>
        <v>No</v>
      </c>
      <c r="H1576" s="47">
        <f>VLOOKUP(A1576,'Updated Medical examination'!A1575:J3910,9,0)</f>
        <v>0</v>
      </c>
      <c r="I1576" s="47" t="str">
        <f>VLOOKUP(A1576,'Updated Medical examination'!A1575:J3910,10,0)</f>
        <v>No</v>
      </c>
      <c r="J1576" s="47" t="str">
        <f>VLOOKUP(A1576,'Updated Medical examination'!A1575:J3910,3,0)</f>
        <v>Healthy Weight</v>
      </c>
      <c r="K1576" s="47" t="str">
        <f>VLOOKUP(A1576,'Updated Medical examination'!A1575:J3910,5,0)</f>
        <v>Normal</v>
      </c>
      <c r="L1576" s="54">
        <v>28082</v>
      </c>
      <c r="M1576" s="59">
        <v>6374.16</v>
      </c>
      <c r="N1576" s="55" t="s">
        <v>11</v>
      </c>
      <c r="O1576" s="55" t="s">
        <v>11</v>
      </c>
      <c r="P1576" s="55" t="s">
        <v>13</v>
      </c>
      <c r="Q1576" s="55">
        <v>46</v>
      </c>
    </row>
    <row r="1577" spans="1:17" ht="16.5" thickBot="1" x14ac:dyDescent="0.3">
      <c r="A1577" s="58" t="s">
        <v>795</v>
      </c>
      <c r="B1577" s="47" t="s">
        <v>4973</v>
      </c>
      <c r="C1577" s="47">
        <f>VLOOKUP(A1577,'Updated Medical examination'!A1576:J3911,2,FALSE)</f>
        <v>40.564999999999998</v>
      </c>
      <c r="D1577" s="47">
        <f>VLOOKUP(A1577,'Updated Medical examination'!A1576:J3911,4,0)</f>
        <v>5.66</v>
      </c>
      <c r="E1577" s="47" t="str">
        <f>VLOOKUP(A1577,'Updated Medical examination'!A1576:J3911,6,0)</f>
        <v>No</v>
      </c>
      <c r="F1577" s="47" t="str">
        <f>VLOOKUP(A1577,'Updated Medical examination'!A1576:J3911,7,0)</f>
        <v>No</v>
      </c>
      <c r="G1577" s="47" t="str">
        <f>VLOOKUP(A1577,'Updated Medical examination'!A1576:J3911,8,0)</f>
        <v>No</v>
      </c>
      <c r="H1577" s="47">
        <f>VLOOKUP(A1577,'Updated Medical examination'!A1576:J3911,9,0)</f>
        <v>1</v>
      </c>
      <c r="I1577" s="47" t="str">
        <f>VLOOKUP(A1577,'Updated Medical examination'!A1576:J3911,10,0)</f>
        <v>No</v>
      </c>
      <c r="J1577" s="47" t="str">
        <f>VLOOKUP(A1577,'Updated Medical examination'!A1576:J3911,3,0)</f>
        <v>Obesity</v>
      </c>
      <c r="K1577" s="47" t="str">
        <f>VLOOKUP(A1577,'Updated Medical examination'!A1576:J3911,5,0)</f>
        <v>Normal</v>
      </c>
      <c r="L1577" s="54">
        <v>30907</v>
      </c>
      <c r="M1577" s="59">
        <v>6373.56</v>
      </c>
      <c r="N1577" s="55" t="s">
        <v>11</v>
      </c>
      <c r="O1577" s="55" t="s">
        <v>16</v>
      </c>
      <c r="P1577" s="55" t="s">
        <v>23</v>
      </c>
      <c r="Q1577" s="55">
        <v>38</v>
      </c>
    </row>
    <row r="1578" spans="1:17" ht="16.5" thickBot="1" x14ac:dyDescent="0.3">
      <c r="A1578" s="58" t="s">
        <v>794</v>
      </c>
      <c r="B1578" s="47" t="s">
        <v>4975</v>
      </c>
      <c r="C1578" s="47">
        <f>VLOOKUP(A1578,'Updated Medical examination'!A1577:J3912,2,FALSE)</f>
        <v>18.03</v>
      </c>
      <c r="D1578" s="47">
        <f>VLOOKUP(A1578,'Updated Medical examination'!A1577:J3912,4,0)</f>
        <v>10.66</v>
      </c>
      <c r="E1578" s="47" t="str">
        <f>VLOOKUP(A1578,'Updated Medical examination'!A1577:J3912,6,0)</f>
        <v>Yes</v>
      </c>
      <c r="F1578" s="47" t="str">
        <f>VLOOKUP(A1578,'Updated Medical examination'!A1577:J3912,7,0)</f>
        <v>No</v>
      </c>
      <c r="G1578" s="47" t="str">
        <f>VLOOKUP(A1578,'Updated Medical examination'!A1577:J3912,8,0)</f>
        <v>No</v>
      </c>
      <c r="H1578" s="47">
        <f>VLOOKUP(A1578,'Updated Medical examination'!A1577:J3912,9,0)</f>
        <v>2</v>
      </c>
      <c r="I1578" s="47" t="str">
        <f>VLOOKUP(A1578,'Updated Medical examination'!A1577:J3912,10,0)</f>
        <v>No</v>
      </c>
      <c r="J1578" s="47" t="str">
        <f>VLOOKUP(A1578,'Updated Medical examination'!A1577:J3912,3,0)</f>
        <v>Under Weight</v>
      </c>
      <c r="K1578" s="47" t="str">
        <f>VLOOKUP(A1578,'Updated Medical examination'!A1577:J3912,5,0)</f>
        <v>Above Diabetes</v>
      </c>
      <c r="L1578" s="54">
        <v>25881</v>
      </c>
      <c r="M1578" s="59">
        <v>6367.31</v>
      </c>
      <c r="N1578" s="55" t="s">
        <v>11</v>
      </c>
      <c r="O1578" s="55" t="s">
        <v>16</v>
      </c>
      <c r="P1578" s="55" t="s">
        <v>13</v>
      </c>
      <c r="Q1578" s="55">
        <v>52</v>
      </c>
    </row>
    <row r="1579" spans="1:17" ht="16.5" thickBot="1" x14ac:dyDescent="0.3">
      <c r="A1579" s="58" t="s">
        <v>793</v>
      </c>
      <c r="B1579" s="47" t="s">
        <v>4977</v>
      </c>
      <c r="C1579" s="47">
        <f>VLOOKUP(A1579,'Updated Medical examination'!A1578:J3913,2,FALSE)</f>
        <v>34.65</v>
      </c>
      <c r="D1579" s="47">
        <f>VLOOKUP(A1579,'Updated Medical examination'!A1578:J3913,4,0)</f>
        <v>5.98</v>
      </c>
      <c r="E1579" s="47" t="str">
        <f>VLOOKUP(A1579,'Updated Medical examination'!A1578:J3913,6,0)</f>
        <v>Yes</v>
      </c>
      <c r="F1579" s="47" t="str">
        <f>VLOOKUP(A1579,'Updated Medical examination'!A1578:J3913,7,0)</f>
        <v>No</v>
      </c>
      <c r="G1579" s="47" t="str">
        <f>VLOOKUP(A1579,'Updated Medical examination'!A1578:J3913,8,0)</f>
        <v>No</v>
      </c>
      <c r="H1579" s="47">
        <f>VLOOKUP(A1579,'Updated Medical examination'!A1578:J3913,9,0)</f>
        <v>0</v>
      </c>
      <c r="I1579" s="47" t="str">
        <f>VLOOKUP(A1579,'Updated Medical examination'!A1578:J3913,10,0)</f>
        <v>No</v>
      </c>
      <c r="J1579" s="47" t="str">
        <f>VLOOKUP(A1579,'Updated Medical examination'!A1578:J3913,3,0)</f>
        <v>Obesity</v>
      </c>
      <c r="K1579" s="47" t="str">
        <f>VLOOKUP(A1579,'Updated Medical examination'!A1578:J3913,5,0)</f>
        <v>Prediabetes</v>
      </c>
      <c r="L1579" s="54">
        <v>35253</v>
      </c>
      <c r="M1579" s="59">
        <v>6361.47</v>
      </c>
      <c r="N1579" s="55" t="s">
        <v>11</v>
      </c>
      <c r="O1579" s="55" t="s">
        <v>12</v>
      </c>
      <c r="P1579" s="55" t="s">
        <v>300</v>
      </c>
      <c r="Q1579" s="55">
        <v>26</v>
      </c>
    </row>
    <row r="1580" spans="1:17" ht="16.5" thickBot="1" x14ac:dyDescent="0.3">
      <c r="A1580" s="58" t="s">
        <v>792</v>
      </c>
      <c r="B1580" s="47" t="s">
        <v>4978</v>
      </c>
      <c r="C1580" s="47">
        <f>VLOOKUP(A1580,'Updated Medical examination'!A1579:J3914,2,FALSE)</f>
        <v>42.94</v>
      </c>
      <c r="D1580" s="47">
        <f>VLOOKUP(A1580,'Updated Medical examination'!A1579:J3914,4,0)</f>
        <v>4.34</v>
      </c>
      <c r="E1580" s="47" t="str">
        <f>VLOOKUP(A1580,'Updated Medical examination'!A1579:J3914,6,0)</f>
        <v>No</v>
      </c>
      <c r="F1580" s="47" t="str">
        <f>VLOOKUP(A1580,'Updated Medical examination'!A1579:J3914,7,0)</f>
        <v>No</v>
      </c>
      <c r="G1580" s="47" t="str">
        <f>VLOOKUP(A1580,'Updated Medical examination'!A1579:J3914,8,0)</f>
        <v>No</v>
      </c>
      <c r="H1580" s="47">
        <f>VLOOKUP(A1580,'Updated Medical examination'!A1579:J3914,9,0)</f>
        <v>0</v>
      </c>
      <c r="I1580" s="47" t="str">
        <f>VLOOKUP(A1580,'Updated Medical examination'!A1579:J3914,10,0)</f>
        <v>No</v>
      </c>
      <c r="J1580" s="47" t="str">
        <f>VLOOKUP(A1580,'Updated Medical examination'!A1579:J3914,3,0)</f>
        <v>Obesity</v>
      </c>
      <c r="K1580" s="47" t="str">
        <f>VLOOKUP(A1580,'Updated Medical examination'!A1579:J3914,5,0)</f>
        <v>Normal</v>
      </c>
      <c r="L1580" s="54">
        <v>32683</v>
      </c>
      <c r="M1580" s="59">
        <v>6360.99</v>
      </c>
      <c r="N1580" s="55" t="s">
        <v>11</v>
      </c>
      <c r="O1580" s="55" t="s">
        <v>11</v>
      </c>
      <c r="P1580" s="55" t="s">
        <v>23</v>
      </c>
      <c r="Q1580" s="55">
        <v>33</v>
      </c>
    </row>
    <row r="1581" spans="1:17" ht="16.5" thickBot="1" x14ac:dyDescent="0.3">
      <c r="A1581" s="58" t="s">
        <v>791</v>
      </c>
      <c r="B1581" s="47" t="s">
        <v>2696</v>
      </c>
      <c r="C1581" s="47">
        <f>VLOOKUP(A1581,'Updated Medical examination'!A1580:J3915,2,FALSE)</f>
        <v>31.254999999999999</v>
      </c>
      <c r="D1581" s="47">
        <f>VLOOKUP(A1581,'Updated Medical examination'!A1580:J3915,4,0)</f>
        <v>5.17</v>
      </c>
      <c r="E1581" s="47" t="str">
        <f>VLOOKUP(A1581,'Updated Medical examination'!A1580:J3915,6,0)</f>
        <v>No</v>
      </c>
      <c r="F1581" s="47" t="str">
        <f>VLOOKUP(A1581,'Updated Medical examination'!A1580:J3915,7,0)</f>
        <v>No</v>
      </c>
      <c r="G1581" s="47" t="str">
        <f>VLOOKUP(A1581,'Updated Medical examination'!A1580:J3915,8,0)</f>
        <v>No</v>
      </c>
      <c r="H1581" s="47">
        <f>VLOOKUP(A1581,'Updated Medical examination'!A1580:J3915,9,0)</f>
        <v>0</v>
      </c>
      <c r="I1581" s="47" t="str">
        <f>VLOOKUP(A1581,'Updated Medical examination'!A1580:J3915,10,0)</f>
        <v>No</v>
      </c>
      <c r="J1581" s="47" t="str">
        <f>VLOOKUP(A1581,'Updated Medical examination'!A1580:J3915,3,0)</f>
        <v>Obesity</v>
      </c>
      <c r="K1581" s="47" t="str">
        <f>VLOOKUP(A1581,'Updated Medical examination'!A1580:J3915,5,0)</f>
        <v>Normal</v>
      </c>
      <c r="L1581" s="54">
        <v>29524</v>
      </c>
      <c r="M1581" s="59">
        <v>6358.78</v>
      </c>
      <c r="N1581" s="55" t="s">
        <v>11</v>
      </c>
      <c r="O1581" s="55" t="s">
        <v>16</v>
      </c>
      <c r="P1581" s="55" t="s">
        <v>23</v>
      </c>
      <c r="Q1581" s="55">
        <v>42</v>
      </c>
    </row>
    <row r="1582" spans="1:17" ht="16.5" thickBot="1" x14ac:dyDescent="0.3">
      <c r="A1582" s="58" t="s">
        <v>790</v>
      </c>
      <c r="B1582" s="47" t="s">
        <v>4981</v>
      </c>
      <c r="C1582" s="47">
        <f>VLOOKUP(A1582,'Updated Medical examination'!A1581:J3916,2,FALSE)</f>
        <v>45.43</v>
      </c>
      <c r="D1582" s="47">
        <f>VLOOKUP(A1582,'Updated Medical examination'!A1581:J3916,4,0)</f>
        <v>4.2300000000000004</v>
      </c>
      <c r="E1582" s="47" t="str">
        <f>VLOOKUP(A1582,'Updated Medical examination'!A1581:J3916,6,0)</f>
        <v>Yes</v>
      </c>
      <c r="F1582" s="47" t="str">
        <f>VLOOKUP(A1582,'Updated Medical examination'!A1581:J3916,7,0)</f>
        <v>No</v>
      </c>
      <c r="G1582" s="47" t="str">
        <f>VLOOKUP(A1582,'Updated Medical examination'!A1581:J3916,8,0)</f>
        <v>Yes</v>
      </c>
      <c r="H1582" s="47">
        <f>VLOOKUP(A1582,'Updated Medical examination'!A1581:J3916,9,0)</f>
        <v>1</v>
      </c>
      <c r="I1582" s="47" t="str">
        <f>VLOOKUP(A1582,'Updated Medical examination'!A1581:J3916,10,0)</f>
        <v>No</v>
      </c>
      <c r="J1582" s="47" t="str">
        <f>VLOOKUP(A1582,'Updated Medical examination'!A1581:J3916,3,0)</f>
        <v>Obesity</v>
      </c>
      <c r="K1582" s="47" t="str">
        <f>VLOOKUP(A1582,'Updated Medical examination'!A1581:J3916,5,0)</f>
        <v>Normal</v>
      </c>
      <c r="L1582" s="54">
        <v>30547</v>
      </c>
      <c r="M1582" s="59">
        <v>6356.27</v>
      </c>
      <c r="N1582" s="55" t="s">
        <v>12</v>
      </c>
      <c r="O1582" s="55" t="s">
        <v>11</v>
      </c>
      <c r="P1582" s="55" t="s">
        <v>13</v>
      </c>
      <c r="Q1582" s="55">
        <v>39</v>
      </c>
    </row>
    <row r="1583" spans="1:17" ht="16.5" thickBot="1" x14ac:dyDescent="0.3">
      <c r="A1583" s="58" t="s">
        <v>789</v>
      </c>
      <c r="B1583" s="47" t="s">
        <v>4982</v>
      </c>
      <c r="C1583" s="47">
        <f>VLOOKUP(A1583,'Updated Medical examination'!A1582:J3917,2,FALSE)</f>
        <v>32.340000000000003</v>
      </c>
      <c r="D1583" s="47">
        <f>VLOOKUP(A1583,'Updated Medical examination'!A1582:J3917,4,0)</f>
        <v>4.88</v>
      </c>
      <c r="E1583" s="47" t="str">
        <f>VLOOKUP(A1583,'Updated Medical examination'!A1582:J3917,6,0)</f>
        <v>Yes</v>
      </c>
      <c r="F1583" s="47" t="str">
        <f>VLOOKUP(A1583,'Updated Medical examination'!A1582:J3917,7,0)</f>
        <v>No</v>
      </c>
      <c r="G1583" s="47" t="str">
        <f>VLOOKUP(A1583,'Updated Medical examination'!A1582:J3917,8,0)</f>
        <v>Yes</v>
      </c>
      <c r="H1583" s="47">
        <f>VLOOKUP(A1583,'Updated Medical examination'!A1582:J3917,9,0)</f>
        <v>1</v>
      </c>
      <c r="I1583" s="47" t="str">
        <f>VLOOKUP(A1583,'Updated Medical examination'!A1582:J3917,10,0)</f>
        <v>No</v>
      </c>
      <c r="J1583" s="47" t="str">
        <f>VLOOKUP(A1583,'Updated Medical examination'!A1582:J3917,3,0)</f>
        <v>Obesity</v>
      </c>
      <c r="K1583" s="47" t="str">
        <f>VLOOKUP(A1583,'Updated Medical examination'!A1582:J3917,5,0)</f>
        <v>Normal</v>
      </c>
      <c r="L1583" s="54">
        <v>30610</v>
      </c>
      <c r="M1583" s="59">
        <v>6338.08</v>
      </c>
      <c r="N1583" s="55" t="s">
        <v>11</v>
      </c>
      <c r="O1583" s="55" t="s">
        <v>16</v>
      </c>
      <c r="P1583" s="55" t="s">
        <v>13</v>
      </c>
      <c r="Q1583" s="55">
        <v>39</v>
      </c>
    </row>
    <row r="1584" spans="1:17" ht="16.5" thickBot="1" x14ac:dyDescent="0.3">
      <c r="A1584" s="58" t="s">
        <v>788</v>
      </c>
      <c r="B1584" s="47" t="s">
        <v>4984</v>
      </c>
      <c r="C1584" s="47">
        <f>VLOOKUP(A1584,'Updated Medical examination'!A1583:J3918,2,FALSE)</f>
        <v>25.46</v>
      </c>
      <c r="D1584" s="47">
        <f>VLOOKUP(A1584,'Updated Medical examination'!A1583:J3918,4,0)</f>
        <v>9.7100000000000009</v>
      </c>
      <c r="E1584" s="47" t="str">
        <f>VLOOKUP(A1584,'Updated Medical examination'!A1583:J3918,6,0)</f>
        <v>Yes</v>
      </c>
      <c r="F1584" s="47" t="str">
        <f>VLOOKUP(A1584,'Updated Medical examination'!A1583:J3918,7,0)</f>
        <v>No</v>
      </c>
      <c r="G1584" s="47" t="str">
        <f>VLOOKUP(A1584,'Updated Medical examination'!A1583:J3918,8,0)</f>
        <v>No</v>
      </c>
      <c r="H1584" s="47">
        <f>VLOOKUP(A1584,'Updated Medical examination'!A1583:J3918,9,0)</f>
        <v>1</v>
      </c>
      <c r="I1584" s="47" t="str">
        <f>VLOOKUP(A1584,'Updated Medical examination'!A1583:J3918,10,0)</f>
        <v>No</v>
      </c>
      <c r="J1584" s="47" t="str">
        <f>VLOOKUP(A1584,'Updated Medical examination'!A1583:J3918,3,0)</f>
        <v>Over Weight</v>
      </c>
      <c r="K1584" s="47" t="str">
        <f>VLOOKUP(A1584,'Updated Medical examination'!A1583:J3918,5,0)</f>
        <v>Above Diabetes</v>
      </c>
      <c r="L1584" s="54">
        <v>31680</v>
      </c>
      <c r="M1584" s="59">
        <v>6335.64</v>
      </c>
      <c r="N1584" s="55" t="s">
        <v>11</v>
      </c>
      <c r="O1584" s="55" t="s">
        <v>11</v>
      </c>
      <c r="P1584" s="55" t="s">
        <v>13</v>
      </c>
      <c r="Q1584" s="55">
        <v>36</v>
      </c>
    </row>
    <row r="1585" spans="1:17" ht="16.5" thickBot="1" x14ac:dyDescent="0.3">
      <c r="A1585" s="58" t="s">
        <v>787</v>
      </c>
      <c r="B1585" s="47" t="s">
        <v>4986</v>
      </c>
      <c r="C1585" s="47">
        <f>VLOOKUP(A1585,'Updated Medical examination'!A1584:J3919,2,FALSE)</f>
        <v>37.145000000000003</v>
      </c>
      <c r="D1585" s="47">
        <f>VLOOKUP(A1585,'Updated Medical examination'!A1584:J3919,4,0)</f>
        <v>5.32</v>
      </c>
      <c r="E1585" s="47" t="str">
        <f>VLOOKUP(A1585,'Updated Medical examination'!A1584:J3919,6,0)</f>
        <v>No</v>
      </c>
      <c r="F1585" s="47" t="str">
        <f>VLOOKUP(A1585,'Updated Medical examination'!A1584:J3919,7,0)</f>
        <v>No</v>
      </c>
      <c r="G1585" s="47" t="str">
        <f>VLOOKUP(A1585,'Updated Medical examination'!A1584:J3919,8,0)</f>
        <v>No</v>
      </c>
      <c r="H1585" s="47">
        <f>VLOOKUP(A1585,'Updated Medical examination'!A1584:J3919,9,0)</f>
        <v>0</v>
      </c>
      <c r="I1585" s="47" t="str">
        <f>VLOOKUP(A1585,'Updated Medical examination'!A1584:J3919,10,0)</f>
        <v>No</v>
      </c>
      <c r="J1585" s="47" t="str">
        <f>VLOOKUP(A1585,'Updated Medical examination'!A1584:J3919,3,0)</f>
        <v>Obesity</v>
      </c>
      <c r="K1585" s="47" t="str">
        <f>VLOOKUP(A1585,'Updated Medical examination'!A1584:J3919,5,0)</f>
        <v>Normal</v>
      </c>
      <c r="L1585" s="54">
        <v>33098</v>
      </c>
      <c r="M1585" s="59">
        <v>6334.34</v>
      </c>
      <c r="N1585" s="55" t="s">
        <v>11</v>
      </c>
      <c r="O1585" s="55" t="s">
        <v>11</v>
      </c>
      <c r="P1585" s="55" t="s">
        <v>247</v>
      </c>
      <c r="Q1585" s="55">
        <v>32</v>
      </c>
    </row>
    <row r="1586" spans="1:17" ht="16.5" thickBot="1" x14ac:dyDescent="0.3">
      <c r="A1586" s="58" t="s">
        <v>786</v>
      </c>
      <c r="B1586" s="47" t="s">
        <v>4988</v>
      </c>
      <c r="C1586" s="47">
        <f>VLOOKUP(A1586,'Updated Medical examination'!A1585:J3920,2,FALSE)</f>
        <v>30.8</v>
      </c>
      <c r="D1586" s="47">
        <f>VLOOKUP(A1586,'Updated Medical examination'!A1585:J3920,4,0)</f>
        <v>5.83</v>
      </c>
      <c r="E1586" s="47" t="str">
        <f>VLOOKUP(A1586,'Updated Medical examination'!A1585:J3920,6,0)</f>
        <v>Yes</v>
      </c>
      <c r="F1586" s="47" t="str">
        <f>VLOOKUP(A1586,'Updated Medical examination'!A1585:J3920,7,0)</f>
        <v>No</v>
      </c>
      <c r="G1586" s="47" t="str">
        <f>VLOOKUP(A1586,'Updated Medical examination'!A1585:J3920,8,0)</f>
        <v>No</v>
      </c>
      <c r="H1586" s="47">
        <f>VLOOKUP(A1586,'Updated Medical examination'!A1585:J3920,9,0)</f>
        <v>0</v>
      </c>
      <c r="I1586" s="47" t="str">
        <f>VLOOKUP(A1586,'Updated Medical examination'!A1585:J3920,10,0)</f>
        <v>No</v>
      </c>
      <c r="J1586" s="47" t="str">
        <f>VLOOKUP(A1586,'Updated Medical examination'!A1585:J3920,3,0)</f>
        <v>Obesity</v>
      </c>
      <c r="K1586" s="47" t="str">
        <f>VLOOKUP(A1586,'Updated Medical examination'!A1585:J3920,5,0)</f>
        <v>Prediabetes</v>
      </c>
      <c r="L1586" s="54">
        <v>31396</v>
      </c>
      <c r="M1586" s="59">
        <v>6313.76</v>
      </c>
      <c r="N1586" s="55" t="s">
        <v>11</v>
      </c>
      <c r="O1586" s="55" t="s">
        <v>16</v>
      </c>
      <c r="P1586" s="55" t="s">
        <v>13</v>
      </c>
      <c r="Q1586" s="55">
        <v>37</v>
      </c>
    </row>
    <row r="1587" spans="1:17" ht="16.5" thickBot="1" x14ac:dyDescent="0.3">
      <c r="A1587" s="58" t="s">
        <v>785</v>
      </c>
      <c r="B1587" s="47" t="s">
        <v>4990</v>
      </c>
      <c r="C1587" s="47">
        <f>VLOOKUP(A1587,'Updated Medical examination'!A1586:J3921,2,FALSE)</f>
        <v>29.5</v>
      </c>
      <c r="D1587" s="47">
        <f>VLOOKUP(A1587,'Updated Medical examination'!A1586:J3921,4,0)</f>
        <v>5.54</v>
      </c>
      <c r="E1587" s="47" t="str">
        <f>VLOOKUP(A1587,'Updated Medical examination'!A1586:J3921,6,0)</f>
        <v>Yes</v>
      </c>
      <c r="F1587" s="47" t="str">
        <f>VLOOKUP(A1587,'Updated Medical examination'!A1586:J3921,7,0)</f>
        <v>No</v>
      </c>
      <c r="G1587" s="47" t="str">
        <f>VLOOKUP(A1587,'Updated Medical examination'!A1586:J3921,8,0)</f>
        <v>No</v>
      </c>
      <c r="H1587" s="47">
        <f>VLOOKUP(A1587,'Updated Medical examination'!A1586:J3921,9,0)</f>
        <v>0</v>
      </c>
      <c r="I1587" s="47" t="str">
        <f>VLOOKUP(A1587,'Updated Medical examination'!A1586:J3921,10,0)</f>
        <v>No</v>
      </c>
      <c r="J1587" s="47" t="str">
        <f>VLOOKUP(A1587,'Updated Medical examination'!A1586:J3921,3,0)</f>
        <v>Over Weight</v>
      </c>
      <c r="K1587" s="47" t="str">
        <f>VLOOKUP(A1587,'Updated Medical examination'!A1586:J3921,5,0)</f>
        <v>Normal</v>
      </c>
      <c r="L1587" s="54">
        <v>31370</v>
      </c>
      <c r="M1587" s="59">
        <v>6311.95</v>
      </c>
      <c r="N1587" s="55" t="s">
        <v>11</v>
      </c>
      <c r="O1587" s="55" t="s">
        <v>16</v>
      </c>
      <c r="P1587" s="55" t="s">
        <v>42</v>
      </c>
      <c r="Q1587" s="55">
        <v>37</v>
      </c>
    </row>
    <row r="1588" spans="1:17" ht="16.5" thickBot="1" x14ac:dyDescent="0.3">
      <c r="A1588" s="58" t="s">
        <v>784</v>
      </c>
      <c r="B1588" s="47" t="s">
        <v>4992</v>
      </c>
      <c r="C1588" s="47">
        <f>VLOOKUP(A1588,'Updated Medical examination'!A1587:J3922,2,FALSE)</f>
        <v>43.39</v>
      </c>
      <c r="D1588" s="47">
        <f>VLOOKUP(A1588,'Updated Medical examination'!A1587:J3922,4,0)</f>
        <v>5.85</v>
      </c>
      <c r="E1588" s="47" t="str">
        <f>VLOOKUP(A1588,'Updated Medical examination'!A1587:J3922,6,0)</f>
        <v>No</v>
      </c>
      <c r="F1588" s="47" t="str">
        <f>VLOOKUP(A1588,'Updated Medical examination'!A1587:J3922,7,0)</f>
        <v>yes</v>
      </c>
      <c r="G1588" s="47" t="str">
        <f>VLOOKUP(A1588,'Updated Medical examination'!A1587:J3922,8,0)</f>
        <v>No</v>
      </c>
      <c r="H1588" s="47">
        <f>VLOOKUP(A1588,'Updated Medical examination'!A1587:J3922,9,0)</f>
        <v>1</v>
      </c>
      <c r="I1588" s="47" t="str">
        <f>VLOOKUP(A1588,'Updated Medical examination'!A1587:J3922,10,0)</f>
        <v>No</v>
      </c>
      <c r="J1588" s="47" t="str">
        <f>VLOOKUP(A1588,'Updated Medical examination'!A1587:J3922,3,0)</f>
        <v>Obesity</v>
      </c>
      <c r="K1588" s="47" t="str">
        <f>VLOOKUP(A1588,'Updated Medical examination'!A1587:J3922,5,0)</f>
        <v>Prediabetes</v>
      </c>
      <c r="L1588" s="54">
        <v>38195</v>
      </c>
      <c r="M1588" s="59">
        <v>6311.11</v>
      </c>
      <c r="N1588" s="55" t="s">
        <v>11</v>
      </c>
      <c r="O1588" s="55" t="s">
        <v>11</v>
      </c>
      <c r="P1588" s="55" t="s">
        <v>42</v>
      </c>
      <c r="Q1588" s="55">
        <v>18</v>
      </c>
    </row>
    <row r="1589" spans="1:17" ht="16.5" thickBot="1" x14ac:dyDescent="0.3">
      <c r="A1589" s="58" t="s">
        <v>783</v>
      </c>
      <c r="B1589" s="47" t="s">
        <v>4994</v>
      </c>
      <c r="C1589" s="47">
        <f>VLOOKUP(A1589,'Updated Medical examination'!A1588:J3923,2,FALSE)</f>
        <v>15.08</v>
      </c>
      <c r="D1589" s="47">
        <f>VLOOKUP(A1589,'Updated Medical examination'!A1588:J3923,4,0)</f>
        <v>4.8499999999999996</v>
      </c>
      <c r="E1589" s="47" t="str">
        <f>VLOOKUP(A1589,'Updated Medical examination'!A1588:J3923,6,0)</f>
        <v>Yes</v>
      </c>
      <c r="F1589" s="47" t="str">
        <f>VLOOKUP(A1589,'Updated Medical examination'!A1588:J3923,7,0)</f>
        <v>No</v>
      </c>
      <c r="G1589" s="47" t="str">
        <f>VLOOKUP(A1589,'Updated Medical examination'!A1588:J3923,8,0)</f>
        <v>Yes</v>
      </c>
      <c r="H1589" s="47">
        <f>VLOOKUP(A1589,'Updated Medical examination'!A1588:J3923,9,0)</f>
        <v>1</v>
      </c>
      <c r="I1589" s="47" t="str">
        <f>VLOOKUP(A1589,'Updated Medical examination'!A1588:J3923,10,0)</f>
        <v>No</v>
      </c>
      <c r="J1589" s="47" t="str">
        <f>VLOOKUP(A1589,'Updated Medical examination'!A1588:J3923,3,0)</f>
        <v>Under Weight</v>
      </c>
      <c r="K1589" s="47" t="str">
        <f>VLOOKUP(A1589,'Updated Medical examination'!A1588:J3923,5,0)</f>
        <v>Normal</v>
      </c>
      <c r="L1589" s="54">
        <v>25450</v>
      </c>
      <c r="M1589" s="59">
        <v>6305.61</v>
      </c>
      <c r="N1589" s="55" t="s">
        <v>11</v>
      </c>
      <c r="O1589" s="55" t="s">
        <v>11</v>
      </c>
      <c r="P1589" s="55" t="s">
        <v>23</v>
      </c>
      <c r="Q1589" s="55">
        <v>53</v>
      </c>
    </row>
    <row r="1590" spans="1:17" ht="16.5" thickBot="1" x14ac:dyDescent="0.3">
      <c r="A1590" s="58" t="s">
        <v>782</v>
      </c>
      <c r="B1590" s="47" t="s">
        <v>4996</v>
      </c>
      <c r="C1590" s="47">
        <f>VLOOKUP(A1590,'Updated Medical examination'!A1589:J3924,2,FALSE)</f>
        <v>20.48</v>
      </c>
      <c r="D1590" s="47">
        <f>VLOOKUP(A1590,'Updated Medical examination'!A1589:J3924,4,0)</f>
        <v>11.09</v>
      </c>
      <c r="E1590" s="47" t="str">
        <f>VLOOKUP(A1590,'Updated Medical examination'!A1589:J3924,6,0)</f>
        <v>No</v>
      </c>
      <c r="F1590" s="47" t="str">
        <f>VLOOKUP(A1590,'Updated Medical examination'!A1589:J3924,7,0)</f>
        <v>No</v>
      </c>
      <c r="G1590" s="47" t="str">
        <f>VLOOKUP(A1590,'Updated Medical examination'!A1589:J3924,8,0)</f>
        <v>No</v>
      </c>
      <c r="H1590" s="47">
        <f>VLOOKUP(A1590,'Updated Medical examination'!A1589:J3924,9,0)</f>
        <v>0</v>
      </c>
      <c r="I1590" s="47" t="str">
        <f>VLOOKUP(A1590,'Updated Medical examination'!A1589:J3924,10,0)</f>
        <v>No</v>
      </c>
      <c r="J1590" s="47" t="str">
        <f>VLOOKUP(A1590,'Updated Medical examination'!A1589:J3924,3,0)</f>
        <v>Healthy Weight</v>
      </c>
      <c r="K1590" s="47" t="str">
        <f>VLOOKUP(A1590,'Updated Medical examination'!A1589:J3924,5,0)</f>
        <v>Above Diabetes</v>
      </c>
      <c r="L1590" s="54">
        <v>27289</v>
      </c>
      <c r="M1590" s="59">
        <v>6302.23</v>
      </c>
      <c r="N1590" s="55" t="s">
        <v>11</v>
      </c>
      <c r="O1590" s="55" t="s">
        <v>16</v>
      </c>
      <c r="P1590" s="55" t="s">
        <v>13</v>
      </c>
      <c r="Q1590" s="55">
        <v>48</v>
      </c>
    </row>
    <row r="1591" spans="1:17" ht="16.5" thickBot="1" x14ac:dyDescent="0.3">
      <c r="A1591" s="58" t="s">
        <v>781</v>
      </c>
      <c r="B1591" s="47" t="s">
        <v>3156</v>
      </c>
      <c r="C1591" s="47">
        <f>VLOOKUP(A1591,'Updated Medical examination'!A1590:J3925,2,FALSE)</f>
        <v>34.450000000000003</v>
      </c>
      <c r="D1591" s="47">
        <f>VLOOKUP(A1591,'Updated Medical examination'!A1590:J3925,4,0)</f>
        <v>5.58</v>
      </c>
      <c r="E1591" s="47" t="str">
        <f>VLOOKUP(A1591,'Updated Medical examination'!A1590:J3925,6,0)</f>
        <v>Yes</v>
      </c>
      <c r="F1591" s="47" t="str">
        <f>VLOOKUP(A1591,'Updated Medical examination'!A1590:J3925,7,0)</f>
        <v>No</v>
      </c>
      <c r="G1591" s="47" t="str">
        <f>VLOOKUP(A1591,'Updated Medical examination'!A1590:J3925,8,0)</f>
        <v>No</v>
      </c>
      <c r="H1591" s="47">
        <f>VLOOKUP(A1591,'Updated Medical examination'!A1590:J3925,9,0)</f>
        <v>0</v>
      </c>
      <c r="I1591" s="47" t="str">
        <f>VLOOKUP(A1591,'Updated Medical examination'!A1590:J3925,10,0)</f>
        <v>No</v>
      </c>
      <c r="J1591" s="47" t="str">
        <f>VLOOKUP(A1591,'Updated Medical examination'!A1590:J3925,3,0)</f>
        <v>Obesity</v>
      </c>
      <c r="K1591" s="47" t="str">
        <f>VLOOKUP(A1591,'Updated Medical examination'!A1590:J3925,5,0)</f>
        <v>Normal</v>
      </c>
      <c r="L1591" s="54">
        <v>35250</v>
      </c>
      <c r="M1591" s="59">
        <v>6293.63</v>
      </c>
      <c r="N1591" s="55" t="s">
        <v>11</v>
      </c>
      <c r="O1591" s="55" t="s">
        <v>12</v>
      </c>
      <c r="P1591" s="55" t="s">
        <v>300</v>
      </c>
      <c r="Q1591" s="55">
        <v>26</v>
      </c>
    </row>
    <row r="1592" spans="1:17" ht="16.5" thickBot="1" x14ac:dyDescent="0.3">
      <c r="A1592" s="58" t="s">
        <v>780</v>
      </c>
      <c r="B1592" s="47" t="s">
        <v>3331</v>
      </c>
      <c r="C1592" s="47">
        <f>VLOOKUP(A1592,'Updated Medical examination'!A1591:J3926,2,FALSE)</f>
        <v>34.21</v>
      </c>
      <c r="D1592" s="47">
        <f>VLOOKUP(A1592,'Updated Medical examination'!A1591:J3926,4,0)</f>
        <v>9.7200000000000006</v>
      </c>
      <c r="E1592" s="47" t="str">
        <f>VLOOKUP(A1592,'Updated Medical examination'!A1591:J3926,6,0)</f>
        <v>Yes</v>
      </c>
      <c r="F1592" s="47" t="str">
        <f>VLOOKUP(A1592,'Updated Medical examination'!A1591:J3926,7,0)</f>
        <v>No</v>
      </c>
      <c r="G1592" s="47" t="str">
        <f>VLOOKUP(A1592,'Updated Medical examination'!A1591:J3926,8,0)</f>
        <v>No</v>
      </c>
      <c r="H1592" s="47">
        <f>VLOOKUP(A1592,'Updated Medical examination'!A1591:J3926,9,0)</f>
        <v>0</v>
      </c>
      <c r="I1592" s="47" t="str">
        <f>VLOOKUP(A1592,'Updated Medical examination'!A1591:J3926,10,0)</f>
        <v>No</v>
      </c>
      <c r="J1592" s="47" t="str">
        <f>VLOOKUP(A1592,'Updated Medical examination'!A1591:J3926,3,0)</f>
        <v>Obesity</v>
      </c>
      <c r="K1592" s="47" t="str">
        <f>VLOOKUP(A1592,'Updated Medical examination'!A1591:J3926,5,0)</f>
        <v>Above Diabetes</v>
      </c>
      <c r="L1592" s="54">
        <v>29824</v>
      </c>
      <c r="M1592" s="59">
        <v>6289.75</v>
      </c>
      <c r="N1592" s="55" t="s">
        <v>11</v>
      </c>
      <c r="O1592" s="55" t="s">
        <v>12</v>
      </c>
      <c r="P1592" s="55" t="s">
        <v>13</v>
      </c>
      <c r="Q1592" s="55">
        <v>41</v>
      </c>
    </row>
    <row r="1593" spans="1:17" ht="16.5" thickBot="1" x14ac:dyDescent="0.3">
      <c r="A1593" s="58" t="s">
        <v>779</v>
      </c>
      <c r="B1593" s="47" t="s">
        <v>2812</v>
      </c>
      <c r="C1593" s="47">
        <f>VLOOKUP(A1593,'Updated Medical examination'!A1592:J3927,2,FALSE)</f>
        <v>28.8</v>
      </c>
      <c r="D1593" s="47">
        <f>VLOOKUP(A1593,'Updated Medical examination'!A1592:J3927,4,0)</f>
        <v>11.41</v>
      </c>
      <c r="E1593" s="47" t="str">
        <f>VLOOKUP(A1593,'Updated Medical examination'!A1592:J3927,6,0)</f>
        <v>Yes</v>
      </c>
      <c r="F1593" s="47" t="str">
        <f>VLOOKUP(A1593,'Updated Medical examination'!A1592:J3927,7,0)</f>
        <v>No</v>
      </c>
      <c r="G1593" s="47" t="str">
        <f>VLOOKUP(A1593,'Updated Medical examination'!A1592:J3927,8,0)</f>
        <v>No</v>
      </c>
      <c r="H1593" s="47">
        <f>VLOOKUP(A1593,'Updated Medical examination'!A1592:J3927,9,0)</f>
        <v>0</v>
      </c>
      <c r="I1593" s="47" t="str">
        <f>VLOOKUP(A1593,'Updated Medical examination'!A1592:J3927,10,0)</f>
        <v>No</v>
      </c>
      <c r="J1593" s="47" t="str">
        <f>VLOOKUP(A1593,'Updated Medical examination'!A1592:J3927,3,0)</f>
        <v>Over Weight</v>
      </c>
      <c r="K1593" s="47" t="str">
        <f>VLOOKUP(A1593,'Updated Medical examination'!A1592:J3927,5,0)</f>
        <v>Above Diabetes</v>
      </c>
      <c r="L1593" s="54">
        <v>29914</v>
      </c>
      <c r="M1593" s="59">
        <v>6282.24</v>
      </c>
      <c r="N1593" s="55" t="s">
        <v>11</v>
      </c>
      <c r="O1593" s="55" t="s">
        <v>16</v>
      </c>
      <c r="P1593" s="55" t="s">
        <v>42</v>
      </c>
      <c r="Q1593" s="55">
        <v>41</v>
      </c>
    </row>
    <row r="1594" spans="1:17" ht="16.5" thickBot="1" x14ac:dyDescent="0.3">
      <c r="A1594" s="58" t="s">
        <v>778</v>
      </c>
      <c r="B1594" s="47" t="s">
        <v>3347</v>
      </c>
      <c r="C1594" s="47">
        <f>VLOOKUP(A1594,'Updated Medical examination'!A1593:J3928,2,FALSE)</f>
        <v>31.74</v>
      </c>
      <c r="D1594" s="47">
        <f>VLOOKUP(A1594,'Updated Medical examination'!A1593:J3928,4,0)</f>
        <v>4.46</v>
      </c>
      <c r="E1594" s="47" t="str">
        <f>VLOOKUP(A1594,'Updated Medical examination'!A1593:J3928,6,0)</f>
        <v>No</v>
      </c>
      <c r="F1594" s="47" t="str">
        <f>VLOOKUP(A1594,'Updated Medical examination'!A1593:J3928,7,0)</f>
        <v>No</v>
      </c>
      <c r="G1594" s="47" t="str">
        <f>VLOOKUP(A1594,'Updated Medical examination'!A1593:J3928,8,0)</f>
        <v>Yes</v>
      </c>
      <c r="H1594" s="47">
        <f>VLOOKUP(A1594,'Updated Medical examination'!A1593:J3928,9,0)</f>
        <v>1</v>
      </c>
      <c r="I1594" s="47" t="str">
        <f>VLOOKUP(A1594,'Updated Medical examination'!A1593:J3928,10,0)</f>
        <v>No</v>
      </c>
      <c r="J1594" s="47" t="str">
        <f>VLOOKUP(A1594,'Updated Medical examination'!A1593:J3928,3,0)</f>
        <v>Obesity</v>
      </c>
      <c r="K1594" s="47" t="str">
        <f>VLOOKUP(A1594,'Updated Medical examination'!A1593:J3928,5,0)</f>
        <v>Normal</v>
      </c>
      <c r="L1594" s="54">
        <v>34258</v>
      </c>
      <c r="M1594" s="59">
        <v>6276.3</v>
      </c>
      <c r="N1594" s="55" t="s">
        <v>11</v>
      </c>
      <c r="O1594" s="55" t="s">
        <v>16</v>
      </c>
      <c r="P1594" s="55" t="s">
        <v>200</v>
      </c>
      <c r="Q1594" s="55">
        <v>29</v>
      </c>
    </row>
    <row r="1595" spans="1:17" ht="16.5" thickBot="1" x14ac:dyDescent="0.3">
      <c r="A1595" s="58" t="s">
        <v>777</v>
      </c>
      <c r="B1595" s="47" t="s">
        <v>5001</v>
      </c>
      <c r="C1595" s="47">
        <f>VLOOKUP(A1595,'Updated Medical examination'!A1594:J3929,2,FALSE)</f>
        <v>21.78</v>
      </c>
      <c r="D1595" s="47">
        <f>VLOOKUP(A1595,'Updated Medical examination'!A1594:J3929,4,0)</f>
        <v>9.31</v>
      </c>
      <c r="E1595" s="47" t="str">
        <f>VLOOKUP(A1595,'Updated Medical examination'!A1594:J3929,6,0)</f>
        <v>Yes</v>
      </c>
      <c r="F1595" s="47" t="str">
        <f>VLOOKUP(A1595,'Updated Medical examination'!A1594:J3929,7,0)</f>
        <v>No</v>
      </c>
      <c r="G1595" s="47" t="str">
        <f>VLOOKUP(A1595,'Updated Medical examination'!A1594:J3929,8,0)</f>
        <v>No</v>
      </c>
      <c r="H1595" s="47">
        <f>VLOOKUP(A1595,'Updated Medical examination'!A1594:J3929,9,0)</f>
        <v>0</v>
      </c>
      <c r="I1595" s="47" t="str">
        <f>VLOOKUP(A1595,'Updated Medical examination'!A1594:J3929,10,0)</f>
        <v>No</v>
      </c>
      <c r="J1595" s="47" t="str">
        <f>VLOOKUP(A1595,'Updated Medical examination'!A1594:J3929,3,0)</f>
        <v>Healthy Weight</v>
      </c>
      <c r="K1595" s="47" t="str">
        <f>VLOOKUP(A1595,'Updated Medical examination'!A1594:J3929,5,0)</f>
        <v>Above Diabetes</v>
      </c>
      <c r="L1595" s="54">
        <v>29767</v>
      </c>
      <c r="M1595" s="59">
        <v>6272.48</v>
      </c>
      <c r="N1595" s="55" t="s">
        <v>16</v>
      </c>
      <c r="O1595" s="55" t="s">
        <v>12</v>
      </c>
      <c r="P1595" s="55" t="s">
        <v>13</v>
      </c>
      <c r="Q1595" s="55">
        <v>41</v>
      </c>
    </row>
    <row r="1596" spans="1:17" ht="16.5" thickBot="1" x14ac:dyDescent="0.3">
      <c r="A1596" s="58" t="s">
        <v>776</v>
      </c>
      <c r="B1596" s="47" t="s">
        <v>2763</v>
      </c>
      <c r="C1596" s="47">
        <f>VLOOKUP(A1596,'Updated Medical examination'!A1595:J3930,2,FALSE)</f>
        <v>23.75</v>
      </c>
      <c r="D1596" s="47">
        <f>VLOOKUP(A1596,'Updated Medical examination'!A1595:J3930,4,0)</f>
        <v>5.03</v>
      </c>
      <c r="E1596" s="47" t="str">
        <f>VLOOKUP(A1596,'Updated Medical examination'!A1595:J3930,6,0)</f>
        <v>No</v>
      </c>
      <c r="F1596" s="47" t="str">
        <f>VLOOKUP(A1596,'Updated Medical examination'!A1595:J3930,7,0)</f>
        <v>No</v>
      </c>
      <c r="G1596" s="47" t="str">
        <f>VLOOKUP(A1596,'Updated Medical examination'!A1595:J3930,8,0)</f>
        <v>No</v>
      </c>
      <c r="H1596" s="47">
        <f>VLOOKUP(A1596,'Updated Medical examination'!A1595:J3930,9,0)</f>
        <v>1</v>
      </c>
      <c r="I1596" s="47" t="str">
        <f>VLOOKUP(A1596,'Updated Medical examination'!A1595:J3930,10,0)</f>
        <v>No</v>
      </c>
      <c r="J1596" s="47" t="str">
        <f>VLOOKUP(A1596,'Updated Medical examination'!A1595:J3930,3,0)</f>
        <v>Healthy Weight</v>
      </c>
      <c r="K1596" s="47" t="str">
        <f>VLOOKUP(A1596,'Updated Medical examination'!A1595:J3930,5,0)</f>
        <v>Normal</v>
      </c>
      <c r="L1596" s="54">
        <v>30950</v>
      </c>
      <c r="M1596" s="59">
        <v>6269.33</v>
      </c>
      <c r="N1596" s="55" t="s">
        <v>11</v>
      </c>
      <c r="O1596" s="55" t="s">
        <v>16</v>
      </c>
      <c r="P1596" s="55" t="s">
        <v>13</v>
      </c>
      <c r="Q1596" s="55">
        <v>38</v>
      </c>
    </row>
    <row r="1597" spans="1:17" ht="16.5" thickBot="1" x14ac:dyDescent="0.3">
      <c r="A1597" s="58" t="s">
        <v>775</v>
      </c>
      <c r="B1597" s="47" t="s">
        <v>3015</v>
      </c>
      <c r="C1597" s="47">
        <f>VLOOKUP(A1597,'Updated Medical examination'!A1596:J3931,2,FALSE)</f>
        <v>33.21</v>
      </c>
      <c r="D1597" s="47">
        <f>VLOOKUP(A1597,'Updated Medical examination'!A1596:J3931,4,0)</f>
        <v>5.07</v>
      </c>
      <c r="E1597" s="47" t="str">
        <f>VLOOKUP(A1597,'Updated Medical examination'!A1596:J3931,6,0)</f>
        <v>Yes</v>
      </c>
      <c r="F1597" s="47" t="str">
        <f>VLOOKUP(A1597,'Updated Medical examination'!A1596:J3931,7,0)</f>
        <v>No</v>
      </c>
      <c r="G1597" s="47" t="str">
        <f>VLOOKUP(A1597,'Updated Medical examination'!A1596:J3931,8,0)</f>
        <v>No</v>
      </c>
      <c r="H1597" s="47">
        <f>VLOOKUP(A1597,'Updated Medical examination'!A1596:J3931,9,0)</f>
        <v>1</v>
      </c>
      <c r="I1597" s="47" t="str">
        <f>VLOOKUP(A1597,'Updated Medical examination'!A1596:J3931,10,0)</f>
        <v>No</v>
      </c>
      <c r="J1597" s="47" t="str">
        <f>VLOOKUP(A1597,'Updated Medical examination'!A1596:J3931,3,0)</f>
        <v>Obesity</v>
      </c>
      <c r="K1597" s="47" t="str">
        <f>VLOOKUP(A1597,'Updated Medical examination'!A1596:J3931,5,0)</f>
        <v>Normal</v>
      </c>
      <c r="L1597" s="54">
        <v>34989</v>
      </c>
      <c r="M1597" s="59">
        <v>6261.2</v>
      </c>
      <c r="N1597" s="55" t="s">
        <v>11</v>
      </c>
      <c r="O1597" s="55" t="s">
        <v>16</v>
      </c>
      <c r="P1597" s="55" t="s">
        <v>535</v>
      </c>
      <c r="Q1597" s="55">
        <v>27</v>
      </c>
    </row>
    <row r="1598" spans="1:17" ht="16.5" thickBot="1" x14ac:dyDescent="0.3">
      <c r="A1598" s="58" t="s">
        <v>774</v>
      </c>
      <c r="B1598" s="47" t="s">
        <v>5005</v>
      </c>
      <c r="C1598" s="47">
        <f>VLOOKUP(A1598,'Updated Medical examination'!A1597:J3932,2,FALSE)</f>
        <v>17.7</v>
      </c>
      <c r="D1598" s="47">
        <f>VLOOKUP(A1598,'Updated Medical examination'!A1597:J3932,4,0)</f>
        <v>10.42</v>
      </c>
      <c r="E1598" s="47" t="str">
        <f>VLOOKUP(A1598,'Updated Medical examination'!A1597:J3932,6,0)</f>
        <v>Yes</v>
      </c>
      <c r="F1598" s="47" t="str">
        <f>VLOOKUP(A1598,'Updated Medical examination'!A1597:J3932,7,0)</f>
        <v>No</v>
      </c>
      <c r="G1598" s="47" t="str">
        <f>VLOOKUP(A1598,'Updated Medical examination'!A1597:J3932,8,0)</f>
        <v>No</v>
      </c>
      <c r="H1598" s="47">
        <f>VLOOKUP(A1598,'Updated Medical examination'!A1597:J3932,9,0)</f>
        <v>2</v>
      </c>
      <c r="I1598" s="47" t="str">
        <f>VLOOKUP(A1598,'Updated Medical examination'!A1597:J3932,10,0)</f>
        <v>No</v>
      </c>
      <c r="J1598" s="47" t="str">
        <f>VLOOKUP(A1598,'Updated Medical examination'!A1597:J3932,3,0)</f>
        <v>Under Weight</v>
      </c>
      <c r="K1598" s="47" t="str">
        <f>VLOOKUP(A1598,'Updated Medical examination'!A1597:J3932,5,0)</f>
        <v>Above Diabetes</v>
      </c>
      <c r="L1598" s="54">
        <v>25852</v>
      </c>
      <c r="M1598" s="59">
        <v>6255.38</v>
      </c>
      <c r="N1598" s="55" t="s">
        <v>11</v>
      </c>
      <c r="O1598" s="55" t="s">
        <v>11</v>
      </c>
      <c r="P1598" s="55" t="s">
        <v>13</v>
      </c>
      <c r="Q1598" s="55">
        <v>52</v>
      </c>
    </row>
    <row r="1599" spans="1:17" ht="16.5" thickBot="1" x14ac:dyDescent="0.3">
      <c r="A1599" s="58" t="s">
        <v>773</v>
      </c>
      <c r="B1599" s="47" t="s">
        <v>5007</v>
      </c>
      <c r="C1599" s="47">
        <f>VLOOKUP(A1599,'Updated Medical examination'!A1598:J3933,2,FALSE)</f>
        <v>17.2</v>
      </c>
      <c r="D1599" s="47">
        <f>VLOOKUP(A1599,'Updated Medical examination'!A1598:J3933,4,0)</f>
        <v>6.45</v>
      </c>
      <c r="E1599" s="47" t="str">
        <f>VLOOKUP(A1599,'Updated Medical examination'!A1598:J3933,6,0)</f>
        <v>No</v>
      </c>
      <c r="F1599" s="47" t="str">
        <f>VLOOKUP(A1599,'Updated Medical examination'!A1598:J3933,7,0)</f>
        <v>No</v>
      </c>
      <c r="G1599" s="47" t="str">
        <f>VLOOKUP(A1599,'Updated Medical examination'!A1598:J3933,8,0)</f>
        <v>No</v>
      </c>
      <c r="H1599" s="47">
        <f>VLOOKUP(A1599,'Updated Medical examination'!A1598:J3933,9,0)</f>
        <v>2</v>
      </c>
      <c r="I1599" s="47" t="str">
        <f>VLOOKUP(A1599,'Updated Medical examination'!A1598:J3933,10,0)</f>
        <v>No</v>
      </c>
      <c r="J1599" s="47" t="str">
        <f>VLOOKUP(A1599,'Updated Medical examination'!A1598:J3933,3,0)</f>
        <v>Under Weight</v>
      </c>
      <c r="K1599" s="47" t="str">
        <f>VLOOKUP(A1599,'Updated Medical examination'!A1598:J3933,5,0)</f>
        <v>Above Diabetes</v>
      </c>
      <c r="L1599" s="54">
        <v>26550</v>
      </c>
      <c r="M1599" s="59">
        <v>6254.13</v>
      </c>
      <c r="N1599" s="55" t="s">
        <v>11</v>
      </c>
      <c r="O1599" s="55" t="s">
        <v>11</v>
      </c>
      <c r="P1599" s="55" t="s">
        <v>23</v>
      </c>
      <c r="Q1599" s="55">
        <v>50</v>
      </c>
    </row>
    <row r="1600" spans="1:17" ht="16.5" thickBot="1" x14ac:dyDescent="0.3">
      <c r="A1600" s="58" t="s">
        <v>772</v>
      </c>
      <c r="B1600" s="47" t="s">
        <v>5008</v>
      </c>
      <c r="C1600" s="47">
        <f>VLOOKUP(A1600,'Updated Medical examination'!A1599:J3934,2,FALSE)</f>
        <v>19.21</v>
      </c>
      <c r="D1600" s="47">
        <f>VLOOKUP(A1600,'Updated Medical examination'!A1599:J3934,4,0)</f>
        <v>5.52</v>
      </c>
      <c r="E1600" s="47" t="str">
        <f>VLOOKUP(A1600,'Updated Medical examination'!A1599:J3934,6,0)</f>
        <v>No</v>
      </c>
      <c r="F1600" s="47" t="str">
        <f>VLOOKUP(A1600,'Updated Medical examination'!A1599:J3934,7,0)</f>
        <v>No</v>
      </c>
      <c r="G1600" s="47" t="str">
        <f>VLOOKUP(A1600,'Updated Medical examination'!A1599:J3934,8,0)</f>
        <v>No</v>
      </c>
      <c r="H1600" s="47">
        <f>VLOOKUP(A1600,'Updated Medical examination'!A1599:J3934,9,0)</f>
        <v>2</v>
      </c>
      <c r="I1600" s="47" t="str">
        <f>VLOOKUP(A1600,'Updated Medical examination'!A1599:J3934,10,0)</f>
        <v>No</v>
      </c>
      <c r="J1600" s="47" t="str">
        <f>VLOOKUP(A1600,'Updated Medical examination'!A1599:J3934,3,0)</f>
        <v>Healthy Weight</v>
      </c>
      <c r="K1600" s="47" t="str">
        <f>VLOOKUP(A1600,'Updated Medical examination'!A1599:J3934,5,0)</f>
        <v>Normal</v>
      </c>
      <c r="L1600" s="54">
        <v>26614</v>
      </c>
      <c r="M1600" s="59">
        <v>6253.85</v>
      </c>
      <c r="N1600" s="55" t="s">
        <v>11</v>
      </c>
      <c r="O1600" s="55" t="s">
        <v>11</v>
      </c>
      <c r="P1600" s="55" t="s">
        <v>13</v>
      </c>
      <c r="Q1600" s="55">
        <v>50</v>
      </c>
    </row>
    <row r="1601" spans="1:17" ht="16.5" thickBot="1" x14ac:dyDescent="0.3">
      <c r="A1601" s="58" t="s">
        <v>771</v>
      </c>
      <c r="B1601" s="47" t="s">
        <v>3121</v>
      </c>
      <c r="C1601" s="47">
        <f>VLOOKUP(A1601,'Updated Medical examination'!A1600:J3935,2,FALSE)</f>
        <v>23.2</v>
      </c>
      <c r="D1601" s="47">
        <f>VLOOKUP(A1601,'Updated Medical examination'!A1600:J3935,4,0)</f>
        <v>4.41</v>
      </c>
      <c r="E1601" s="47" t="str">
        <f>VLOOKUP(A1601,'Updated Medical examination'!A1600:J3935,6,0)</f>
        <v>No</v>
      </c>
      <c r="F1601" s="47" t="str">
        <f>VLOOKUP(A1601,'Updated Medical examination'!A1600:J3935,7,0)</f>
        <v>No</v>
      </c>
      <c r="G1601" s="47" t="str">
        <f>VLOOKUP(A1601,'Updated Medical examination'!A1600:J3935,8,0)</f>
        <v>Yes</v>
      </c>
      <c r="H1601" s="47">
        <f>VLOOKUP(A1601,'Updated Medical examination'!A1600:J3935,9,0)</f>
        <v>1</v>
      </c>
      <c r="I1601" s="47" t="str">
        <f>VLOOKUP(A1601,'Updated Medical examination'!A1600:J3935,10,0)</f>
        <v>No</v>
      </c>
      <c r="J1601" s="47" t="str">
        <f>VLOOKUP(A1601,'Updated Medical examination'!A1600:J3935,3,0)</f>
        <v>Healthy Weight</v>
      </c>
      <c r="K1601" s="47" t="str">
        <f>VLOOKUP(A1601,'Updated Medical examination'!A1600:J3935,5,0)</f>
        <v>Normal</v>
      </c>
      <c r="L1601" s="54">
        <v>29138</v>
      </c>
      <c r="M1601" s="59">
        <v>6250.44</v>
      </c>
      <c r="N1601" s="55" t="s">
        <v>11</v>
      </c>
      <c r="O1601" s="55" t="s">
        <v>16</v>
      </c>
      <c r="P1601" s="55" t="s">
        <v>42</v>
      </c>
      <c r="Q1601" s="55">
        <v>43</v>
      </c>
    </row>
    <row r="1602" spans="1:17" ht="16.5" thickBot="1" x14ac:dyDescent="0.3">
      <c r="A1602" s="58" t="s">
        <v>770</v>
      </c>
      <c r="B1602" s="47" t="s">
        <v>5011</v>
      </c>
      <c r="C1602" s="47">
        <f>VLOOKUP(A1602,'Updated Medical examination'!A1601:J3936,2,FALSE)</f>
        <v>32.5</v>
      </c>
      <c r="D1602" s="47">
        <f>VLOOKUP(A1602,'Updated Medical examination'!A1601:J3936,4,0)</f>
        <v>4.6900000000000004</v>
      </c>
      <c r="E1602" s="47" t="str">
        <f>VLOOKUP(A1602,'Updated Medical examination'!A1601:J3936,6,0)</f>
        <v>Yes</v>
      </c>
      <c r="F1602" s="47" t="str">
        <f>VLOOKUP(A1602,'Updated Medical examination'!A1601:J3936,7,0)</f>
        <v>No</v>
      </c>
      <c r="G1602" s="47" t="str">
        <f>VLOOKUP(A1602,'Updated Medical examination'!A1601:J3936,8,0)</f>
        <v>Yes</v>
      </c>
      <c r="H1602" s="47">
        <f>VLOOKUP(A1602,'Updated Medical examination'!A1601:J3936,9,0)</f>
        <v>1</v>
      </c>
      <c r="I1602" s="47" t="str">
        <f>VLOOKUP(A1602,'Updated Medical examination'!A1601:J3936,10,0)</f>
        <v>No</v>
      </c>
      <c r="J1602" s="47" t="str">
        <f>VLOOKUP(A1602,'Updated Medical examination'!A1601:J3936,3,0)</f>
        <v>Obesity</v>
      </c>
      <c r="K1602" s="47" t="str">
        <f>VLOOKUP(A1602,'Updated Medical examination'!A1601:J3936,5,0)</f>
        <v>Normal</v>
      </c>
      <c r="L1602" s="54">
        <v>30539</v>
      </c>
      <c r="M1602" s="59">
        <v>6238.3</v>
      </c>
      <c r="N1602" s="55" t="s">
        <v>11</v>
      </c>
      <c r="O1602" s="55" t="s">
        <v>16</v>
      </c>
      <c r="P1602" s="55" t="s">
        <v>42</v>
      </c>
      <c r="Q1602" s="55">
        <v>39</v>
      </c>
    </row>
    <row r="1603" spans="1:17" ht="16.5" thickBot="1" x14ac:dyDescent="0.3">
      <c r="A1603" s="58" t="s">
        <v>769</v>
      </c>
      <c r="B1603" s="47" t="s">
        <v>3911</v>
      </c>
      <c r="C1603" s="47">
        <f>VLOOKUP(A1603,'Updated Medical examination'!A1602:J3937,2,FALSE)</f>
        <v>20.9</v>
      </c>
      <c r="D1603" s="47">
        <f>VLOOKUP(A1603,'Updated Medical examination'!A1602:J3937,4,0)</f>
        <v>6.94</v>
      </c>
      <c r="E1603" s="47" t="str">
        <f>VLOOKUP(A1603,'Updated Medical examination'!A1602:J3937,6,0)</f>
        <v>No</v>
      </c>
      <c r="F1603" s="47" t="str">
        <f>VLOOKUP(A1603,'Updated Medical examination'!A1602:J3937,7,0)</f>
        <v>No</v>
      </c>
      <c r="G1603" s="47" t="str">
        <f>VLOOKUP(A1603,'Updated Medical examination'!A1602:J3937,8,0)</f>
        <v>No</v>
      </c>
      <c r="H1603" s="47">
        <f>VLOOKUP(A1603,'Updated Medical examination'!A1602:J3937,9,0)</f>
        <v>0</v>
      </c>
      <c r="I1603" s="47" t="str">
        <f>VLOOKUP(A1603,'Updated Medical examination'!A1602:J3937,10,0)</f>
        <v>No</v>
      </c>
      <c r="J1603" s="47" t="str">
        <f>VLOOKUP(A1603,'Updated Medical examination'!A1602:J3937,3,0)</f>
        <v>Healthy Weight</v>
      </c>
      <c r="K1603" s="47" t="str">
        <f>VLOOKUP(A1603,'Updated Medical examination'!A1602:J3937,5,0)</f>
        <v>Above Diabetes</v>
      </c>
      <c r="L1603" s="54">
        <v>28752</v>
      </c>
      <c r="M1603" s="59">
        <v>6236.95</v>
      </c>
      <c r="N1603" s="55" t="s">
        <v>11</v>
      </c>
      <c r="O1603" s="55" t="s">
        <v>11</v>
      </c>
      <c r="P1603" s="55" t="s">
        <v>13</v>
      </c>
      <c r="Q1603" s="55">
        <v>44</v>
      </c>
    </row>
    <row r="1604" spans="1:17" ht="16.5" thickBot="1" x14ac:dyDescent="0.3">
      <c r="A1604" s="58" t="s">
        <v>768</v>
      </c>
      <c r="B1604" s="47" t="s">
        <v>2656</v>
      </c>
      <c r="C1604" s="47">
        <f>VLOOKUP(A1604,'Updated Medical examination'!A1603:J3938,2,FALSE)</f>
        <v>19.11</v>
      </c>
      <c r="D1604" s="47">
        <f>VLOOKUP(A1604,'Updated Medical examination'!A1603:J3938,4,0)</f>
        <v>4.3499999999999996</v>
      </c>
      <c r="E1604" s="47" t="str">
        <f>VLOOKUP(A1604,'Updated Medical examination'!A1603:J3938,6,0)</f>
        <v>No</v>
      </c>
      <c r="F1604" s="47" t="str">
        <f>VLOOKUP(A1604,'Updated Medical examination'!A1603:J3938,7,0)</f>
        <v>No</v>
      </c>
      <c r="G1604" s="47" t="str">
        <f>VLOOKUP(A1604,'Updated Medical examination'!A1603:J3938,8,0)</f>
        <v>No</v>
      </c>
      <c r="H1604" s="47">
        <f>VLOOKUP(A1604,'Updated Medical examination'!A1603:J3938,9,0)</f>
        <v>2</v>
      </c>
      <c r="I1604" s="47" t="str">
        <f>VLOOKUP(A1604,'Updated Medical examination'!A1603:J3938,10,0)</f>
        <v>No</v>
      </c>
      <c r="J1604" s="47" t="str">
        <f>VLOOKUP(A1604,'Updated Medical examination'!A1603:J3938,3,0)</f>
        <v>Healthy Weight</v>
      </c>
      <c r="K1604" s="47" t="str">
        <f>VLOOKUP(A1604,'Updated Medical examination'!A1603:J3938,5,0)</f>
        <v>Normal</v>
      </c>
      <c r="L1604" s="54">
        <v>26479</v>
      </c>
      <c r="M1604" s="59">
        <v>6219.93</v>
      </c>
      <c r="N1604" s="55" t="s">
        <v>11</v>
      </c>
      <c r="O1604" s="55" t="s">
        <v>11</v>
      </c>
      <c r="P1604" s="55" t="s">
        <v>13</v>
      </c>
      <c r="Q1604" s="55">
        <v>50</v>
      </c>
    </row>
    <row r="1605" spans="1:17" ht="16.5" thickBot="1" x14ac:dyDescent="0.3">
      <c r="A1605" s="58" t="s">
        <v>767</v>
      </c>
      <c r="B1605" s="47" t="s">
        <v>5014</v>
      </c>
      <c r="C1605" s="47">
        <f>VLOOKUP(A1605,'Updated Medical examination'!A1604:J3939,2,FALSE)</f>
        <v>31.17</v>
      </c>
      <c r="D1605" s="47">
        <f>VLOOKUP(A1605,'Updated Medical examination'!A1604:J3939,4,0)</f>
        <v>5.28</v>
      </c>
      <c r="E1605" s="47" t="str">
        <f>VLOOKUP(A1605,'Updated Medical examination'!A1604:J3939,6,0)</f>
        <v>No</v>
      </c>
      <c r="F1605" s="47" t="str">
        <f>VLOOKUP(A1605,'Updated Medical examination'!A1604:J3939,7,0)</f>
        <v>No</v>
      </c>
      <c r="G1605" s="47" t="str">
        <f>VLOOKUP(A1605,'Updated Medical examination'!A1604:J3939,8,0)</f>
        <v>No</v>
      </c>
      <c r="H1605" s="47">
        <f>VLOOKUP(A1605,'Updated Medical examination'!A1604:J3939,9,0)</f>
        <v>1</v>
      </c>
      <c r="I1605" s="47" t="str">
        <f>VLOOKUP(A1605,'Updated Medical examination'!A1604:J3939,10,0)</f>
        <v>No</v>
      </c>
      <c r="J1605" s="47" t="str">
        <f>VLOOKUP(A1605,'Updated Medical examination'!A1604:J3939,3,0)</f>
        <v>Obesity</v>
      </c>
      <c r="K1605" s="47" t="str">
        <f>VLOOKUP(A1605,'Updated Medical examination'!A1604:J3939,5,0)</f>
        <v>Normal</v>
      </c>
      <c r="L1605" s="54">
        <v>33828</v>
      </c>
      <c r="M1605" s="59">
        <v>6208.5</v>
      </c>
      <c r="N1605" s="55" t="s">
        <v>11</v>
      </c>
      <c r="O1605" s="55" t="s">
        <v>16</v>
      </c>
      <c r="P1605" s="55" t="s">
        <v>300</v>
      </c>
      <c r="Q1605" s="55">
        <v>30</v>
      </c>
    </row>
    <row r="1606" spans="1:17" ht="16.5" thickBot="1" x14ac:dyDescent="0.3">
      <c r="A1606" s="58" t="s">
        <v>766</v>
      </c>
      <c r="B1606" s="47" t="s">
        <v>4475</v>
      </c>
      <c r="C1606" s="47">
        <f>VLOOKUP(A1606,'Updated Medical examination'!A1605:J3940,2,FALSE)</f>
        <v>36.08</v>
      </c>
      <c r="D1606" s="47">
        <f>VLOOKUP(A1606,'Updated Medical examination'!A1605:J3940,4,0)</f>
        <v>4.29</v>
      </c>
      <c r="E1606" s="47" t="str">
        <f>VLOOKUP(A1606,'Updated Medical examination'!A1605:J3940,6,0)</f>
        <v>No</v>
      </c>
      <c r="F1606" s="47" t="str">
        <f>VLOOKUP(A1606,'Updated Medical examination'!A1605:J3940,7,0)</f>
        <v>No</v>
      </c>
      <c r="G1606" s="47" t="str">
        <f>VLOOKUP(A1606,'Updated Medical examination'!A1605:J3940,8,0)</f>
        <v>No</v>
      </c>
      <c r="H1606" s="47">
        <f>VLOOKUP(A1606,'Updated Medical examination'!A1605:J3940,9,0)</f>
        <v>0</v>
      </c>
      <c r="I1606" s="47" t="str">
        <f>VLOOKUP(A1606,'Updated Medical examination'!A1605:J3940,10,0)</f>
        <v>No</v>
      </c>
      <c r="J1606" s="47" t="str">
        <f>VLOOKUP(A1606,'Updated Medical examination'!A1605:J3940,3,0)</f>
        <v>Obesity</v>
      </c>
      <c r="K1606" s="47" t="str">
        <f>VLOOKUP(A1606,'Updated Medical examination'!A1605:J3940,5,0)</f>
        <v>Normal</v>
      </c>
      <c r="L1606" s="54">
        <v>36413</v>
      </c>
      <c r="M1606" s="59">
        <v>6207.26</v>
      </c>
      <c r="N1606" s="55" t="s">
        <v>11</v>
      </c>
      <c r="O1606" s="55" t="s">
        <v>11</v>
      </c>
      <c r="P1606" s="55" t="s">
        <v>535</v>
      </c>
      <c r="Q1606" s="55">
        <v>23</v>
      </c>
    </row>
    <row r="1607" spans="1:17" ht="16.5" thickBot="1" x14ac:dyDescent="0.3">
      <c r="A1607" s="58" t="s">
        <v>765</v>
      </c>
      <c r="B1607" s="47" t="s">
        <v>2581</v>
      </c>
      <c r="C1607" s="47">
        <f>VLOOKUP(A1607,'Updated Medical examination'!A1606:J3941,2,FALSE)</f>
        <v>28.024999999999999</v>
      </c>
      <c r="D1607" s="47">
        <f>VLOOKUP(A1607,'Updated Medical examination'!A1606:J3941,4,0)</f>
        <v>5.69</v>
      </c>
      <c r="E1607" s="47" t="str">
        <f>VLOOKUP(A1607,'Updated Medical examination'!A1606:J3941,6,0)</f>
        <v>Yes</v>
      </c>
      <c r="F1607" s="47" t="str">
        <f>VLOOKUP(A1607,'Updated Medical examination'!A1606:J3941,7,0)</f>
        <v>No</v>
      </c>
      <c r="G1607" s="47" t="str">
        <f>VLOOKUP(A1607,'Updated Medical examination'!A1606:J3941,8,0)</f>
        <v>No</v>
      </c>
      <c r="H1607" s="47">
        <f>VLOOKUP(A1607,'Updated Medical examination'!A1606:J3941,9,0)</f>
        <v>0</v>
      </c>
      <c r="I1607" s="47" t="str">
        <f>VLOOKUP(A1607,'Updated Medical examination'!A1606:J3941,10,0)</f>
        <v>No</v>
      </c>
      <c r="J1607" s="47" t="str">
        <f>VLOOKUP(A1607,'Updated Medical examination'!A1606:J3941,3,0)</f>
        <v>Over Weight</v>
      </c>
      <c r="K1607" s="47" t="str">
        <f>VLOOKUP(A1607,'Updated Medical examination'!A1606:J3941,5,0)</f>
        <v>Normal</v>
      </c>
      <c r="L1607" s="54">
        <v>31312</v>
      </c>
      <c r="M1607" s="59">
        <v>6203.9</v>
      </c>
      <c r="N1607" s="55" t="s">
        <v>11</v>
      </c>
      <c r="O1607" s="55" t="s">
        <v>11</v>
      </c>
      <c r="P1607" s="55" t="s">
        <v>23</v>
      </c>
      <c r="Q1607" s="55">
        <v>37</v>
      </c>
    </row>
    <row r="1608" spans="1:17" ht="16.5" thickBot="1" x14ac:dyDescent="0.3">
      <c r="A1608" s="58" t="s">
        <v>764</v>
      </c>
      <c r="B1608" s="47" t="s">
        <v>3513</v>
      </c>
      <c r="C1608" s="47">
        <f>VLOOKUP(A1608,'Updated Medical examination'!A1607:J3942,2,FALSE)</f>
        <v>24.32</v>
      </c>
      <c r="D1608" s="47">
        <f>VLOOKUP(A1608,'Updated Medical examination'!A1607:J3942,4,0)</f>
        <v>5.56</v>
      </c>
      <c r="E1608" s="47" t="str">
        <f>VLOOKUP(A1608,'Updated Medical examination'!A1607:J3942,6,0)</f>
        <v>Yes</v>
      </c>
      <c r="F1608" s="47" t="str">
        <f>VLOOKUP(A1608,'Updated Medical examination'!A1607:J3942,7,0)</f>
        <v>No</v>
      </c>
      <c r="G1608" s="47" t="str">
        <f>VLOOKUP(A1608,'Updated Medical examination'!A1607:J3942,8,0)</f>
        <v>No</v>
      </c>
      <c r="H1608" s="47">
        <f>VLOOKUP(A1608,'Updated Medical examination'!A1607:J3942,9,0)</f>
        <v>0</v>
      </c>
      <c r="I1608" s="47" t="str">
        <f>VLOOKUP(A1608,'Updated Medical examination'!A1607:J3942,10,0)</f>
        <v>No</v>
      </c>
      <c r="J1608" s="47" t="str">
        <f>VLOOKUP(A1608,'Updated Medical examination'!A1607:J3942,3,0)</f>
        <v>Healthy Weight</v>
      </c>
      <c r="K1608" s="47" t="str">
        <f>VLOOKUP(A1608,'Updated Medical examination'!A1607:J3942,5,0)</f>
        <v>Normal</v>
      </c>
      <c r="L1608" s="54">
        <v>31250</v>
      </c>
      <c r="M1608" s="59">
        <v>6198.75</v>
      </c>
      <c r="N1608" s="55" t="s">
        <v>11</v>
      </c>
      <c r="O1608" s="55" t="s">
        <v>16</v>
      </c>
      <c r="P1608" s="55" t="s">
        <v>23</v>
      </c>
      <c r="Q1608" s="55">
        <v>37</v>
      </c>
    </row>
    <row r="1609" spans="1:17" ht="16.5" thickBot="1" x14ac:dyDescent="0.3">
      <c r="A1609" s="58" t="s">
        <v>763</v>
      </c>
      <c r="B1609" s="47" t="s">
        <v>5018</v>
      </c>
      <c r="C1609" s="47">
        <f>VLOOKUP(A1609,'Updated Medical examination'!A1608:J3943,2,FALSE)</f>
        <v>38</v>
      </c>
      <c r="D1609" s="47">
        <f>VLOOKUP(A1609,'Updated Medical examination'!A1608:J3943,4,0)</f>
        <v>5.41</v>
      </c>
      <c r="E1609" s="47" t="str">
        <f>VLOOKUP(A1609,'Updated Medical examination'!A1608:J3943,6,0)</f>
        <v>Yes</v>
      </c>
      <c r="F1609" s="47" t="str">
        <f>VLOOKUP(A1609,'Updated Medical examination'!A1608:J3943,7,0)</f>
        <v>No</v>
      </c>
      <c r="G1609" s="47" t="str">
        <f>VLOOKUP(A1609,'Updated Medical examination'!A1608:J3943,8,0)</f>
        <v>No</v>
      </c>
      <c r="H1609" s="47">
        <f>VLOOKUP(A1609,'Updated Medical examination'!A1608:J3943,9,0)</f>
        <v>1</v>
      </c>
      <c r="I1609" s="47" t="str">
        <f>VLOOKUP(A1609,'Updated Medical examination'!A1608:J3943,10,0)</f>
        <v>No</v>
      </c>
      <c r="J1609" s="47" t="str">
        <f>VLOOKUP(A1609,'Updated Medical examination'!A1608:J3943,3,0)</f>
        <v>Obesity</v>
      </c>
      <c r="K1609" s="47" t="str">
        <f>VLOOKUP(A1609,'Updated Medical examination'!A1608:J3943,5,0)</f>
        <v>Normal</v>
      </c>
      <c r="L1609" s="54">
        <v>32439</v>
      </c>
      <c r="M1609" s="59">
        <v>6196.45</v>
      </c>
      <c r="N1609" s="55" t="s">
        <v>11</v>
      </c>
      <c r="O1609" s="55" t="s">
        <v>16</v>
      </c>
      <c r="P1609" s="55" t="s">
        <v>42</v>
      </c>
      <c r="Q1609" s="55">
        <v>34</v>
      </c>
    </row>
    <row r="1610" spans="1:17" ht="16.5" thickBot="1" x14ac:dyDescent="0.3">
      <c r="A1610" s="58" t="s">
        <v>762</v>
      </c>
      <c r="B1610" s="47" t="s">
        <v>3347</v>
      </c>
      <c r="C1610" s="47">
        <f>VLOOKUP(A1610,'Updated Medical examination'!A1609:J3944,2,FALSE)</f>
        <v>31.6</v>
      </c>
      <c r="D1610" s="47">
        <f>VLOOKUP(A1610,'Updated Medical examination'!A1609:J3944,4,0)</f>
        <v>10.85</v>
      </c>
      <c r="E1610" s="47" t="str">
        <f>VLOOKUP(A1610,'Updated Medical examination'!A1609:J3944,6,0)</f>
        <v>Yes</v>
      </c>
      <c r="F1610" s="47" t="str">
        <f>VLOOKUP(A1610,'Updated Medical examination'!A1609:J3944,7,0)</f>
        <v>No</v>
      </c>
      <c r="G1610" s="47" t="str">
        <f>VLOOKUP(A1610,'Updated Medical examination'!A1609:J3944,8,0)</f>
        <v>No</v>
      </c>
      <c r="H1610" s="47">
        <f>VLOOKUP(A1610,'Updated Medical examination'!A1609:J3944,9,0)</f>
        <v>0</v>
      </c>
      <c r="I1610" s="47" t="str">
        <f>VLOOKUP(A1610,'Updated Medical examination'!A1609:J3944,10,0)</f>
        <v>No</v>
      </c>
      <c r="J1610" s="47" t="str">
        <f>VLOOKUP(A1610,'Updated Medical examination'!A1609:J3944,3,0)</f>
        <v>Obesity</v>
      </c>
      <c r="K1610" s="47" t="str">
        <f>VLOOKUP(A1610,'Updated Medical examination'!A1609:J3944,5,0)</f>
        <v>Above Diabetes</v>
      </c>
      <c r="L1610" s="54">
        <v>29860</v>
      </c>
      <c r="M1610" s="59">
        <v>6186.13</v>
      </c>
      <c r="N1610" s="55" t="s">
        <v>11</v>
      </c>
      <c r="O1610" s="55" t="s">
        <v>12</v>
      </c>
      <c r="P1610" s="55" t="s">
        <v>42</v>
      </c>
      <c r="Q1610" s="55">
        <v>41</v>
      </c>
    </row>
    <row r="1611" spans="1:17" ht="16.5" thickBot="1" x14ac:dyDescent="0.3">
      <c r="A1611" s="58" t="s">
        <v>761</v>
      </c>
      <c r="B1611" s="47" t="s">
        <v>3756</v>
      </c>
      <c r="C1611" s="47">
        <f>VLOOKUP(A1611,'Updated Medical examination'!A1610:J3945,2,FALSE)</f>
        <v>31.02</v>
      </c>
      <c r="D1611" s="47">
        <f>VLOOKUP(A1611,'Updated Medical examination'!A1610:J3945,4,0)</f>
        <v>11.63</v>
      </c>
      <c r="E1611" s="47" t="str">
        <f>VLOOKUP(A1611,'Updated Medical examination'!A1610:J3945,6,0)</f>
        <v>Yes</v>
      </c>
      <c r="F1611" s="47" t="str">
        <f>VLOOKUP(A1611,'Updated Medical examination'!A1610:J3945,7,0)</f>
        <v>No</v>
      </c>
      <c r="G1611" s="47" t="str">
        <f>VLOOKUP(A1611,'Updated Medical examination'!A1610:J3945,8,0)</f>
        <v>No</v>
      </c>
      <c r="H1611" s="47">
        <f>VLOOKUP(A1611,'Updated Medical examination'!A1610:J3945,9,0)</f>
        <v>0</v>
      </c>
      <c r="I1611" s="47" t="str">
        <f>VLOOKUP(A1611,'Updated Medical examination'!A1610:J3945,10,0)</f>
        <v>No</v>
      </c>
      <c r="J1611" s="47" t="str">
        <f>VLOOKUP(A1611,'Updated Medical examination'!A1610:J3945,3,0)</f>
        <v>Obesity</v>
      </c>
      <c r="K1611" s="47" t="str">
        <f>VLOOKUP(A1611,'Updated Medical examination'!A1610:J3945,5,0)</f>
        <v>Above Diabetes</v>
      </c>
      <c r="L1611" s="54">
        <v>29912</v>
      </c>
      <c r="M1611" s="59">
        <v>6185.32</v>
      </c>
      <c r="N1611" s="55" t="s">
        <v>11</v>
      </c>
      <c r="O1611" s="55" t="s">
        <v>16</v>
      </c>
      <c r="P1611" s="55" t="s">
        <v>13</v>
      </c>
      <c r="Q1611" s="55">
        <v>41</v>
      </c>
    </row>
    <row r="1612" spans="1:17" ht="16.5" thickBot="1" x14ac:dyDescent="0.3">
      <c r="A1612" s="58" t="s">
        <v>760</v>
      </c>
      <c r="B1612" s="47" t="s">
        <v>5022</v>
      </c>
      <c r="C1612" s="47">
        <f>VLOOKUP(A1612,'Updated Medical examination'!A1611:J3946,2,FALSE)</f>
        <v>29.26</v>
      </c>
      <c r="D1612" s="47">
        <f>VLOOKUP(A1612,'Updated Medical examination'!A1611:J3946,4,0)</f>
        <v>5.68</v>
      </c>
      <c r="E1612" s="47" t="str">
        <f>VLOOKUP(A1612,'Updated Medical examination'!A1611:J3946,6,0)</f>
        <v>Yes</v>
      </c>
      <c r="F1612" s="47" t="str">
        <f>VLOOKUP(A1612,'Updated Medical examination'!A1611:J3946,7,0)</f>
        <v>No</v>
      </c>
      <c r="G1612" s="47" t="str">
        <f>VLOOKUP(A1612,'Updated Medical examination'!A1611:J3946,8,0)</f>
        <v>No</v>
      </c>
      <c r="H1612" s="47">
        <f>VLOOKUP(A1612,'Updated Medical examination'!A1611:J3946,9,0)</f>
        <v>1</v>
      </c>
      <c r="I1612" s="47" t="str">
        <f>VLOOKUP(A1612,'Updated Medical examination'!A1611:J3946,10,0)</f>
        <v>No</v>
      </c>
      <c r="J1612" s="47" t="str">
        <f>VLOOKUP(A1612,'Updated Medical examination'!A1611:J3946,3,0)</f>
        <v>Over Weight</v>
      </c>
      <c r="K1612" s="47" t="str">
        <f>VLOOKUP(A1612,'Updated Medical examination'!A1611:J3946,5,0)</f>
        <v>Normal</v>
      </c>
      <c r="L1612" s="54">
        <v>32448</v>
      </c>
      <c r="M1612" s="59">
        <v>6184.3</v>
      </c>
      <c r="N1612" s="55" t="s">
        <v>11</v>
      </c>
      <c r="O1612" s="55" t="s">
        <v>12</v>
      </c>
      <c r="P1612" s="55" t="s">
        <v>13</v>
      </c>
      <c r="Q1612" s="55">
        <v>34</v>
      </c>
    </row>
    <row r="1613" spans="1:17" ht="16.5" thickBot="1" x14ac:dyDescent="0.3">
      <c r="A1613" s="58" t="s">
        <v>759</v>
      </c>
      <c r="B1613" s="47" t="s">
        <v>3132</v>
      </c>
      <c r="C1613" s="47">
        <f>VLOOKUP(A1613,'Updated Medical examination'!A1612:J3947,2,FALSE)</f>
        <v>15.09</v>
      </c>
      <c r="D1613" s="47">
        <f>VLOOKUP(A1613,'Updated Medical examination'!A1612:J3947,4,0)</f>
        <v>7.59</v>
      </c>
      <c r="E1613" s="47" t="str">
        <f>VLOOKUP(A1613,'Updated Medical examination'!A1612:J3947,6,0)</f>
        <v>Yes</v>
      </c>
      <c r="F1613" s="47" t="str">
        <f>VLOOKUP(A1613,'Updated Medical examination'!A1612:J3947,7,0)</f>
        <v>No</v>
      </c>
      <c r="G1613" s="47" t="str">
        <f>VLOOKUP(A1613,'Updated Medical examination'!A1612:J3947,8,0)</f>
        <v>No</v>
      </c>
      <c r="H1613" s="47">
        <f>VLOOKUP(A1613,'Updated Medical examination'!A1612:J3947,9,0)</f>
        <v>2</v>
      </c>
      <c r="I1613" s="47" t="str">
        <f>VLOOKUP(A1613,'Updated Medical examination'!A1612:J3947,10,0)</f>
        <v>No</v>
      </c>
      <c r="J1613" s="47" t="str">
        <f>VLOOKUP(A1613,'Updated Medical examination'!A1612:J3947,3,0)</f>
        <v>Under Weight</v>
      </c>
      <c r="K1613" s="47" t="str">
        <f>VLOOKUP(A1613,'Updated Medical examination'!A1612:J3947,5,0)</f>
        <v>Above Diabetes</v>
      </c>
      <c r="L1613" s="54">
        <v>25846</v>
      </c>
      <c r="M1613" s="59">
        <v>6183.46</v>
      </c>
      <c r="N1613" s="55" t="s">
        <v>11</v>
      </c>
      <c r="O1613" s="55" t="s">
        <v>11</v>
      </c>
      <c r="P1613" s="55" t="s">
        <v>23</v>
      </c>
      <c r="Q1613" s="55">
        <v>52</v>
      </c>
    </row>
    <row r="1614" spans="1:17" ht="16.5" thickBot="1" x14ac:dyDescent="0.3">
      <c r="A1614" s="58" t="s">
        <v>758</v>
      </c>
      <c r="B1614" s="47" t="s">
        <v>5025</v>
      </c>
      <c r="C1614" s="47">
        <f>VLOOKUP(A1614,'Updated Medical examination'!A1613:J3948,2,FALSE)</f>
        <v>22.63</v>
      </c>
      <c r="D1614" s="47">
        <f>VLOOKUP(A1614,'Updated Medical examination'!A1613:J3948,4,0)</f>
        <v>5.09</v>
      </c>
      <c r="E1614" s="47" t="str">
        <f>VLOOKUP(A1614,'Updated Medical examination'!A1613:J3948,6,0)</f>
        <v>Yes</v>
      </c>
      <c r="F1614" s="47" t="str">
        <f>VLOOKUP(A1614,'Updated Medical examination'!A1613:J3948,7,0)</f>
        <v>No</v>
      </c>
      <c r="G1614" s="47" t="str">
        <f>VLOOKUP(A1614,'Updated Medical examination'!A1613:J3948,8,0)</f>
        <v>No</v>
      </c>
      <c r="H1614" s="47">
        <f>VLOOKUP(A1614,'Updated Medical examination'!A1613:J3948,9,0)</f>
        <v>0</v>
      </c>
      <c r="I1614" s="47" t="str">
        <f>VLOOKUP(A1614,'Updated Medical examination'!A1613:J3948,10,0)</f>
        <v>No</v>
      </c>
      <c r="J1614" s="47" t="str">
        <f>VLOOKUP(A1614,'Updated Medical examination'!A1613:J3948,3,0)</f>
        <v>Healthy Weight</v>
      </c>
      <c r="K1614" s="47" t="str">
        <f>VLOOKUP(A1614,'Updated Medical examination'!A1613:J3948,5,0)</f>
        <v>Normal</v>
      </c>
      <c r="L1614" s="54">
        <v>31268</v>
      </c>
      <c r="M1614" s="59">
        <v>6183.32</v>
      </c>
      <c r="N1614" s="55" t="s">
        <v>11</v>
      </c>
      <c r="O1614" s="55" t="s">
        <v>11</v>
      </c>
      <c r="P1614" s="55" t="s">
        <v>23</v>
      </c>
      <c r="Q1614" s="55">
        <v>37</v>
      </c>
    </row>
    <row r="1615" spans="1:17" ht="16.5" thickBot="1" x14ac:dyDescent="0.3">
      <c r="A1615" s="58" t="s">
        <v>757</v>
      </c>
      <c r="B1615" s="47" t="s">
        <v>5027</v>
      </c>
      <c r="C1615" s="47">
        <f>VLOOKUP(A1615,'Updated Medical examination'!A1614:J3949,2,FALSE)</f>
        <v>23.46</v>
      </c>
      <c r="D1615" s="47">
        <f>VLOOKUP(A1615,'Updated Medical examination'!A1614:J3949,4,0)</f>
        <v>4.21</v>
      </c>
      <c r="E1615" s="47" t="str">
        <f>VLOOKUP(A1615,'Updated Medical examination'!A1614:J3949,6,0)</f>
        <v>No</v>
      </c>
      <c r="F1615" s="47" t="str">
        <f>VLOOKUP(A1615,'Updated Medical examination'!A1614:J3949,7,0)</f>
        <v>No</v>
      </c>
      <c r="G1615" s="47" t="str">
        <f>VLOOKUP(A1615,'Updated Medical examination'!A1614:J3949,8,0)</f>
        <v>No</v>
      </c>
      <c r="H1615" s="47">
        <f>VLOOKUP(A1615,'Updated Medical examination'!A1614:J3949,9,0)</f>
        <v>1</v>
      </c>
      <c r="I1615" s="47" t="str">
        <f>VLOOKUP(A1615,'Updated Medical examination'!A1614:J3949,10,0)</f>
        <v>No</v>
      </c>
      <c r="J1615" s="47" t="str">
        <f>VLOOKUP(A1615,'Updated Medical examination'!A1614:J3949,3,0)</f>
        <v>Healthy Weight</v>
      </c>
      <c r="K1615" s="47" t="str">
        <f>VLOOKUP(A1615,'Updated Medical examination'!A1614:J3949,5,0)</f>
        <v>Normal</v>
      </c>
      <c r="L1615" s="54">
        <v>30961</v>
      </c>
      <c r="M1615" s="59">
        <v>6170.96</v>
      </c>
      <c r="N1615" s="55" t="s">
        <v>11</v>
      </c>
      <c r="O1615" s="55" t="s">
        <v>16</v>
      </c>
      <c r="P1615" s="55" t="s">
        <v>13</v>
      </c>
      <c r="Q1615" s="55">
        <v>38</v>
      </c>
    </row>
    <row r="1616" spans="1:17" ht="16.5" thickBot="1" x14ac:dyDescent="0.3">
      <c r="A1616" s="58" t="s">
        <v>756</v>
      </c>
      <c r="B1616" s="47" t="s">
        <v>2827</v>
      </c>
      <c r="C1616" s="47">
        <f>VLOOKUP(A1616,'Updated Medical examination'!A1615:J3950,2,FALSE)</f>
        <v>22.56</v>
      </c>
      <c r="D1616" s="47">
        <f>VLOOKUP(A1616,'Updated Medical examination'!A1615:J3950,4,0)</f>
        <v>4.34</v>
      </c>
      <c r="E1616" s="47" t="str">
        <f>VLOOKUP(A1616,'Updated Medical examination'!A1615:J3950,6,0)</f>
        <v>Yes</v>
      </c>
      <c r="F1616" s="47" t="str">
        <f>VLOOKUP(A1616,'Updated Medical examination'!A1615:J3950,7,0)</f>
        <v>No</v>
      </c>
      <c r="G1616" s="47" t="str">
        <f>VLOOKUP(A1616,'Updated Medical examination'!A1615:J3950,8,0)</f>
        <v>No</v>
      </c>
      <c r="H1616" s="47">
        <f>VLOOKUP(A1616,'Updated Medical examination'!A1615:J3950,9,0)</f>
        <v>0</v>
      </c>
      <c r="I1616" s="47" t="str">
        <f>VLOOKUP(A1616,'Updated Medical examination'!A1615:J3950,10,0)</f>
        <v>No</v>
      </c>
      <c r="J1616" s="47" t="str">
        <f>VLOOKUP(A1616,'Updated Medical examination'!A1615:J3950,3,0)</f>
        <v>Healthy Weight</v>
      </c>
      <c r="K1616" s="47" t="str">
        <f>VLOOKUP(A1616,'Updated Medical examination'!A1615:J3950,5,0)</f>
        <v>Normal</v>
      </c>
      <c r="L1616" s="54">
        <v>31335</v>
      </c>
      <c r="M1616" s="59">
        <v>6159.57</v>
      </c>
      <c r="N1616" s="55" t="s">
        <v>11</v>
      </c>
      <c r="O1616" s="55" t="s">
        <v>16</v>
      </c>
      <c r="P1616" s="55" t="s">
        <v>23</v>
      </c>
      <c r="Q1616" s="55">
        <v>37</v>
      </c>
    </row>
    <row r="1617" spans="1:17" ht="16.5" thickBot="1" x14ac:dyDescent="0.3">
      <c r="A1617" s="58" t="s">
        <v>755</v>
      </c>
      <c r="B1617" s="47" t="s">
        <v>2433</v>
      </c>
      <c r="C1617" s="47">
        <f>VLOOKUP(A1617,'Updated Medical examination'!A1616:J3951,2,FALSE)</f>
        <v>19.28</v>
      </c>
      <c r="D1617" s="47">
        <f>VLOOKUP(A1617,'Updated Medical examination'!A1616:J3951,4,0)</f>
        <v>11.85</v>
      </c>
      <c r="E1617" s="47" t="str">
        <f>VLOOKUP(A1617,'Updated Medical examination'!A1616:J3951,6,0)</f>
        <v>No</v>
      </c>
      <c r="F1617" s="47" t="str">
        <f>VLOOKUP(A1617,'Updated Medical examination'!A1616:J3951,7,0)</f>
        <v>No</v>
      </c>
      <c r="G1617" s="47" t="str">
        <f>VLOOKUP(A1617,'Updated Medical examination'!A1616:J3951,8,0)</f>
        <v>No</v>
      </c>
      <c r="H1617" s="47">
        <f>VLOOKUP(A1617,'Updated Medical examination'!A1616:J3951,9,0)</f>
        <v>2</v>
      </c>
      <c r="I1617" s="47" t="str">
        <f>VLOOKUP(A1617,'Updated Medical examination'!A1616:J3951,10,0)</f>
        <v>No</v>
      </c>
      <c r="J1617" s="47" t="str">
        <f>VLOOKUP(A1617,'Updated Medical examination'!A1616:J3951,3,0)</f>
        <v>Healthy Weight</v>
      </c>
      <c r="K1617" s="47" t="str">
        <f>VLOOKUP(A1617,'Updated Medical examination'!A1616:J3951,5,0)</f>
        <v>Above Diabetes</v>
      </c>
      <c r="L1617" s="54">
        <v>26974</v>
      </c>
      <c r="M1617" s="59">
        <v>6152.05</v>
      </c>
      <c r="N1617" s="55" t="s">
        <v>11</v>
      </c>
      <c r="O1617" s="55" t="s">
        <v>12</v>
      </c>
      <c r="P1617" s="55" t="s">
        <v>13</v>
      </c>
      <c r="Q1617" s="55">
        <v>49</v>
      </c>
    </row>
    <row r="1618" spans="1:17" ht="16.5" thickBot="1" x14ac:dyDescent="0.3">
      <c r="A1618" s="58" t="s">
        <v>754</v>
      </c>
      <c r="B1618" s="47" t="s">
        <v>5031</v>
      </c>
      <c r="C1618" s="47">
        <f>VLOOKUP(A1618,'Updated Medical examination'!A1617:J3952,2,FALSE)</f>
        <v>15.37</v>
      </c>
      <c r="D1618" s="47">
        <f>VLOOKUP(A1618,'Updated Medical examination'!A1617:J3952,4,0)</f>
        <v>9.61</v>
      </c>
      <c r="E1618" s="47" t="str">
        <f>VLOOKUP(A1618,'Updated Medical examination'!A1617:J3952,6,0)</f>
        <v>Yes</v>
      </c>
      <c r="F1618" s="47" t="str">
        <f>VLOOKUP(A1618,'Updated Medical examination'!A1617:J3952,7,0)</f>
        <v>No</v>
      </c>
      <c r="G1618" s="47" t="str">
        <f>VLOOKUP(A1618,'Updated Medical examination'!A1617:J3952,8,0)</f>
        <v>No</v>
      </c>
      <c r="H1618" s="47">
        <f>VLOOKUP(A1618,'Updated Medical examination'!A1617:J3952,9,0)</f>
        <v>2</v>
      </c>
      <c r="I1618" s="47" t="str">
        <f>VLOOKUP(A1618,'Updated Medical examination'!A1617:J3952,10,0)</f>
        <v>No</v>
      </c>
      <c r="J1618" s="47" t="str">
        <f>VLOOKUP(A1618,'Updated Medical examination'!A1617:J3952,3,0)</f>
        <v>Under Weight</v>
      </c>
      <c r="K1618" s="47" t="str">
        <f>VLOOKUP(A1618,'Updated Medical examination'!A1617:J3952,5,0)</f>
        <v>Above Diabetes</v>
      </c>
      <c r="L1618" s="54">
        <v>25855</v>
      </c>
      <c r="M1618" s="59">
        <v>6147.12</v>
      </c>
      <c r="N1618" s="55" t="s">
        <v>11</v>
      </c>
      <c r="O1618" s="55" t="s">
        <v>12</v>
      </c>
      <c r="P1618" s="55" t="s">
        <v>23</v>
      </c>
      <c r="Q1618" s="55">
        <v>52</v>
      </c>
    </row>
    <row r="1619" spans="1:17" ht="16.5" thickBot="1" x14ac:dyDescent="0.3">
      <c r="A1619" s="58" t="s">
        <v>753</v>
      </c>
      <c r="B1619" s="47" t="s">
        <v>4100</v>
      </c>
      <c r="C1619" s="47">
        <f>VLOOKUP(A1619,'Updated Medical examination'!A1618:J3953,2,FALSE)</f>
        <v>18.71</v>
      </c>
      <c r="D1619" s="47">
        <f>VLOOKUP(A1619,'Updated Medical examination'!A1618:J3953,4,0)</f>
        <v>5.29</v>
      </c>
      <c r="E1619" s="47" t="str">
        <f>VLOOKUP(A1619,'Updated Medical examination'!A1618:J3953,6,0)</f>
        <v>Yes</v>
      </c>
      <c r="F1619" s="47" t="str">
        <f>VLOOKUP(A1619,'Updated Medical examination'!A1618:J3953,7,0)</f>
        <v>No</v>
      </c>
      <c r="G1619" s="47" t="str">
        <f>VLOOKUP(A1619,'Updated Medical examination'!A1618:J3953,8,0)</f>
        <v>No</v>
      </c>
      <c r="H1619" s="47">
        <f>VLOOKUP(A1619,'Updated Medical examination'!A1618:J3953,9,0)</f>
        <v>0</v>
      </c>
      <c r="I1619" s="47" t="str">
        <f>VLOOKUP(A1619,'Updated Medical examination'!A1618:J3953,10,0)</f>
        <v>No</v>
      </c>
      <c r="J1619" s="47" t="str">
        <f>VLOOKUP(A1619,'Updated Medical examination'!A1618:J3953,3,0)</f>
        <v>Healthy Weight</v>
      </c>
      <c r="K1619" s="47" t="str">
        <f>VLOOKUP(A1619,'Updated Medical examination'!A1618:J3953,5,0)</f>
        <v>Normal</v>
      </c>
      <c r="L1619" s="54">
        <v>28106</v>
      </c>
      <c r="M1619" s="59">
        <v>6139.14</v>
      </c>
      <c r="N1619" s="55" t="s">
        <v>11</v>
      </c>
      <c r="O1619" s="55" t="s">
        <v>12</v>
      </c>
      <c r="P1619" s="55" t="s">
        <v>13</v>
      </c>
      <c r="Q1619" s="55">
        <v>46</v>
      </c>
    </row>
    <row r="1620" spans="1:17" ht="16.5" thickBot="1" x14ac:dyDescent="0.3">
      <c r="A1620" s="58" t="s">
        <v>752</v>
      </c>
      <c r="B1620" s="47" t="s">
        <v>5033</v>
      </c>
      <c r="C1620" s="47">
        <f>VLOOKUP(A1620,'Updated Medical examination'!A1619:J3954,2,FALSE)</f>
        <v>20.61</v>
      </c>
      <c r="D1620" s="47">
        <f>VLOOKUP(A1620,'Updated Medical examination'!A1619:J3954,4,0)</f>
        <v>6.89</v>
      </c>
      <c r="E1620" s="47" t="str">
        <f>VLOOKUP(A1620,'Updated Medical examination'!A1619:J3954,6,0)</f>
        <v>No</v>
      </c>
      <c r="F1620" s="47" t="str">
        <f>VLOOKUP(A1620,'Updated Medical examination'!A1619:J3954,7,0)</f>
        <v>No</v>
      </c>
      <c r="G1620" s="47" t="str">
        <f>VLOOKUP(A1620,'Updated Medical examination'!A1619:J3954,8,0)</f>
        <v>No</v>
      </c>
      <c r="H1620" s="47">
        <f>VLOOKUP(A1620,'Updated Medical examination'!A1619:J3954,9,0)</f>
        <v>0</v>
      </c>
      <c r="I1620" s="47" t="str">
        <f>VLOOKUP(A1620,'Updated Medical examination'!A1619:J3954,10,0)</f>
        <v>No</v>
      </c>
      <c r="J1620" s="47" t="str">
        <f>VLOOKUP(A1620,'Updated Medical examination'!A1619:J3954,3,0)</f>
        <v>Healthy Weight</v>
      </c>
      <c r="K1620" s="47" t="str">
        <f>VLOOKUP(A1620,'Updated Medical examination'!A1619:J3954,5,0)</f>
        <v>Above Diabetes</v>
      </c>
      <c r="L1620" s="54">
        <v>28738</v>
      </c>
      <c r="M1620" s="59">
        <v>6138.58</v>
      </c>
      <c r="N1620" s="55" t="s">
        <v>11</v>
      </c>
      <c r="O1620" s="55" t="s">
        <v>16</v>
      </c>
      <c r="P1620" s="55" t="s">
        <v>13</v>
      </c>
      <c r="Q1620" s="55">
        <v>44</v>
      </c>
    </row>
    <row r="1621" spans="1:17" ht="16.5" thickBot="1" x14ac:dyDescent="0.3">
      <c r="A1621" s="58" t="s">
        <v>751</v>
      </c>
      <c r="B1621" s="47" t="s">
        <v>5035</v>
      </c>
      <c r="C1621" s="47">
        <f>VLOOKUP(A1621,'Updated Medical examination'!A1620:J3955,2,FALSE)</f>
        <v>15.99</v>
      </c>
      <c r="D1621" s="47">
        <f>VLOOKUP(A1621,'Updated Medical examination'!A1620:J3955,4,0)</f>
        <v>4.57</v>
      </c>
      <c r="E1621" s="47" t="str">
        <f>VLOOKUP(A1621,'Updated Medical examination'!A1620:J3955,6,0)</f>
        <v>Yes</v>
      </c>
      <c r="F1621" s="47" t="str">
        <f>VLOOKUP(A1621,'Updated Medical examination'!A1620:J3955,7,0)</f>
        <v>No</v>
      </c>
      <c r="G1621" s="47" t="str">
        <f>VLOOKUP(A1621,'Updated Medical examination'!A1620:J3955,8,0)</f>
        <v>Yes</v>
      </c>
      <c r="H1621" s="47">
        <f>VLOOKUP(A1621,'Updated Medical examination'!A1620:J3955,9,0)</f>
        <v>1</v>
      </c>
      <c r="I1621" s="47" t="str">
        <f>VLOOKUP(A1621,'Updated Medical examination'!A1620:J3955,10,0)</f>
        <v>No</v>
      </c>
      <c r="J1621" s="47" t="str">
        <f>VLOOKUP(A1621,'Updated Medical examination'!A1620:J3955,3,0)</f>
        <v>Under Weight</v>
      </c>
      <c r="K1621" s="47" t="str">
        <f>VLOOKUP(A1621,'Updated Medical examination'!A1620:J3955,5,0)</f>
        <v>Normal</v>
      </c>
      <c r="L1621" s="54">
        <v>25516</v>
      </c>
      <c r="M1621" s="59">
        <v>6138.5</v>
      </c>
      <c r="N1621" s="55" t="s">
        <v>11</v>
      </c>
      <c r="O1621" s="55" t="s">
        <v>11</v>
      </c>
      <c r="P1621" s="55" t="s">
        <v>42</v>
      </c>
      <c r="Q1621" s="55">
        <v>53</v>
      </c>
    </row>
    <row r="1622" spans="1:17" ht="16.5" thickBot="1" x14ac:dyDescent="0.3">
      <c r="A1622" s="58" t="s">
        <v>750</v>
      </c>
      <c r="B1622" s="47" t="s">
        <v>5037</v>
      </c>
      <c r="C1622" s="47">
        <f>VLOOKUP(A1622,'Updated Medical examination'!A1621:J3956,2,FALSE)</f>
        <v>33.155000000000001</v>
      </c>
      <c r="D1622" s="47">
        <f>VLOOKUP(A1622,'Updated Medical examination'!A1621:J3956,4,0)</f>
        <v>4.32</v>
      </c>
      <c r="E1622" s="47" t="str">
        <f>VLOOKUP(A1622,'Updated Medical examination'!A1621:J3956,6,0)</f>
        <v>No</v>
      </c>
      <c r="F1622" s="47" t="str">
        <f>VLOOKUP(A1622,'Updated Medical examination'!A1621:J3956,7,0)</f>
        <v>No</v>
      </c>
      <c r="G1622" s="47" t="str">
        <f>VLOOKUP(A1622,'Updated Medical examination'!A1621:J3956,8,0)</f>
        <v>No</v>
      </c>
      <c r="H1622" s="47">
        <f>VLOOKUP(A1622,'Updated Medical examination'!A1621:J3956,9,0)</f>
        <v>0</v>
      </c>
      <c r="I1622" s="47" t="str">
        <f>VLOOKUP(A1622,'Updated Medical examination'!A1621:J3956,10,0)</f>
        <v>No</v>
      </c>
      <c r="J1622" s="47" t="str">
        <f>VLOOKUP(A1622,'Updated Medical examination'!A1621:J3956,3,0)</f>
        <v>Obesity</v>
      </c>
      <c r="K1622" s="47" t="str">
        <f>VLOOKUP(A1622,'Updated Medical examination'!A1621:J3956,5,0)</f>
        <v>Normal</v>
      </c>
      <c r="L1622" s="54">
        <v>33103</v>
      </c>
      <c r="M1622" s="59">
        <v>6128.8</v>
      </c>
      <c r="N1622" s="55" t="s">
        <v>11</v>
      </c>
      <c r="O1622" s="55" t="s">
        <v>12</v>
      </c>
      <c r="P1622" s="55" t="s">
        <v>23</v>
      </c>
      <c r="Q1622" s="55">
        <v>32</v>
      </c>
    </row>
    <row r="1623" spans="1:17" ht="16.5" thickBot="1" x14ac:dyDescent="0.3">
      <c r="A1623" s="58" t="s">
        <v>749</v>
      </c>
      <c r="B1623" s="47" t="s">
        <v>2750</v>
      </c>
      <c r="C1623" s="47">
        <f>VLOOKUP(A1623,'Updated Medical examination'!A1622:J3957,2,FALSE)</f>
        <v>26.22</v>
      </c>
      <c r="D1623" s="47">
        <f>VLOOKUP(A1623,'Updated Medical examination'!A1622:J3957,4,0)</f>
        <v>5.57</v>
      </c>
      <c r="E1623" s="47" t="str">
        <f>VLOOKUP(A1623,'Updated Medical examination'!A1622:J3957,6,0)</f>
        <v>Yes</v>
      </c>
      <c r="F1623" s="47" t="str">
        <f>VLOOKUP(A1623,'Updated Medical examination'!A1622:J3957,7,0)</f>
        <v>No</v>
      </c>
      <c r="G1623" s="47" t="str">
        <f>VLOOKUP(A1623,'Updated Medical examination'!A1622:J3957,8,0)</f>
        <v>Yes</v>
      </c>
      <c r="H1623" s="47">
        <f>VLOOKUP(A1623,'Updated Medical examination'!A1622:J3957,9,0)</f>
        <v>1</v>
      </c>
      <c r="I1623" s="47" t="str">
        <f>VLOOKUP(A1623,'Updated Medical examination'!A1622:J3957,10,0)</f>
        <v>No</v>
      </c>
      <c r="J1623" s="47" t="str">
        <f>VLOOKUP(A1623,'Updated Medical examination'!A1622:J3957,3,0)</f>
        <v>Over Weight</v>
      </c>
      <c r="K1623" s="47" t="str">
        <f>VLOOKUP(A1623,'Updated Medical examination'!A1622:J3957,5,0)</f>
        <v>Normal</v>
      </c>
      <c r="L1623" s="54">
        <v>30636</v>
      </c>
      <c r="M1623" s="59">
        <v>6123.57</v>
      </c>
      <c r="N1623" s="55" t="s">
        <v>12</v>
      </c>
      <c r="O1623" s="55" t="s">
        <v>11</v>
      </c>
      <c r="P1623" s="55" t="s">
        <v>23</v>
      </c>
      <c r="Q1623" s="55">
        <v>39</v>
      </c>
    </row>
    <row r="1624" spans="1:17" ht="16.5" thickBot="1" x14ac:dyDescent="0.3">
      <c r="A1624" s="58" t="s">
        <v>748</v>
      </c>
      <c r="B1624" s="47" t="s">
        <v>3483</v>
      </c>
      <c r="C1624" s="47">
        <f>VLOOKUP(A1624,'Updated Medical examination'!A1623:J3958,2,FALSE)</f>
        <v>21.85</v>
      </c>
      <c r="D1624" s="47">
        <f>VLOOKUP(A1624,'Updated Medical examination'!A1623:J3958,4,0)</f>
        <v>5.26</v>
      </c>
      <c r="E1624" s="47" t="str">
        <f>VLOOKUP(A1624,'Updated Medical examination'!A1623:J3958,6,0)</f>
        <v>Yes</v>
      </c>
      <c r="F1624" s="47" t="str">
        <f>VLOOKUP(A1624,'Updated Medical examination'!A1623:J3958,7,0)</f>
        <v>No</v>
      </c>
      <c r="G1624" s="47" t="str">
        <f>VLOOKUP(A1624,'Updated Medical examination'!A1623:J3958,8,0)</f>
        <v>Yes</v>
      </c>
      <c r="H1624" s="47">
        <f>VLOOKUP(A1624,'Updated Medical examination'!A1623:J3958,9,0)</f>
        <v>1</v>
      </c>
      <c r="I1624" s="47" t="str">
        <f>VLOOKUP(A1624,'Updated Medical examination'!A1623:J3958,10,0)</f>
        <v>No</v>
      </c>
      <c r="J1624" s="47" t="str">
        <f>VLOOKUP(A1624,'Updated Medical examination'!A1623:J3958,3,0)</f>
        <v>Healthy Weight</v>
      </c>
      <c r="K1624" s="47" t="str">
        <f>VLOOKUP(A1624,'Updated Medical examination'!A1623:J3958,5,0)</f>
        <v>Normal</v>
      </c>
      <c r="L1624" s="54">
        <v>30539</v>
      </c>
      <c r="M1624" s="59">
        <v>6117.49</v>
      </c>
      <c r="N1624" s="55" t="s">
        <v>11</v>
      </c>
      <c r="O1624" s="55" t="s">
        <v>12</v>
      </c>
      <c r="P1624" s="55" t="s">
        <v>23</v>
      </c>
      <c r="Q1624" s="55">
        <v>39</v>
      </c>
    </row>
    <row r="1625" spans="1:17" ht="16.5" thickBot="1" x14ac:dyDescent="0.3">
      <c r="A1625" s="58" t="s">
        <v>747</v>
      </c>
      <c r="B1625" s="47" t="s">
        <v>3175</v>
      </c>
      <c r="C1625" s="47">
        <f>VLOOKUP(A1625,'Updated Medical examination'!A1624:J3959,2,FALSE)</f>
        <v>30.495000000000001</v>
      </c>
      <c r="D1625" s="47">
        <f>VLOOKUP(A1625,'Updated Medical examination'!A1624:J3959,4,0)</f>
        <v>6.25</v>
      </c>
      <c r="E1625" s="47" t="str">
        <f>VLOOKUP(A1625,'Updated Medical examination'!A1624:J3959,6,0)</f>
        <v>No</v>
      </c>
      <c r="F1625" s="47" t="str">
        <f>VLOOKUP(A1625,'Updated Medical examination'!A1624:J3959,7,0)</f>
        <v>No</v>
      </c>
      <c r="G1625" s="47" t="str">
        <f>VLOOKUP(A1625,'Updated Medical examination'!A1624:J3959,8,0)</f>
        <v>No</v>
      </c>
      <c r="H1625" s="47">
        <f>VLOOKUP(A1625,'Updated Medical examination'!A1624:J3959,9,0)</f>
        <v>0</v>
      </c>
      <c r="I1625" s="47" t="str">
        <f>VLOOKUP(A1625,'Updated Medical examination'!A1624:J3959,10,0)</f>
        <v>No</v>
      </c>
      <c r="J1625" s="47" t="str">
        <f>VLOOKUP(A1625,'Updated Medical examination'!A1624:J3959,3,0)</f>
        <v>Obesity</v>
      </c>
      <c r="K1625" s="47" t="str">
        <f>VLOOKUP(A1625,'Updated Medical examination'!A1624:J3959,5,0)</f>
        <v>Prediabetes</v>
      </c>
      <c r="L1625" s="54">
        <v>33444</v>
      </c>
      <c r="M1625" s="59">
        <v>6113.23</v>
      </c>
      <c r="N1625" s="55" t="s">
        <v>11</v>
      </c>
      <c r="O1625" s="55" t="s">
        <v>11</v>
      </c>
      <c r="P1625" s="55" t="s">
        <v>247</v>
      </c>
      <c r="Q1625" s="55">
        <v>31</v>
      </c>
    </row>
    <row r="1626" spans="1:17" ht="16.5" thickBot="1" x14ac:dyDescent="0.3">
      <c r="A1626" s="58" t="s">
        <v>746</v>
      </c>
      <c r="B1626" s="47" t="s">
        <v>2571</v>
      </c>
      <c r="C1626" s="47">
        <f>VLOOKUP(A1626,'Updated Medical examination'!A1625:J3960,2,FALSE)</f>
        <v>34.104999999999997</v>
      </c>
      <c r="D1626" s="47">
        <f>VLOOKUP(A1626,'Updated Medical examination'!A1625:J3960,4,0)</f>
        <v>5.67</v>
      </c>
      <c r="E1626" s="47" t="str">
        <f>VLOOKUP(A1626,'Updated Medical examination'!A1625:J3960,6,0)</f>
        <v>Yes</v>
      </c>
      <c r="F1626" s="47" t="str">
        <f>VLOOKUP(A1626,'Updated Medical examination'!A1625:J3960,7,0)</f>
        <v>No</v>
      </c>
      <c r="G1626" s="47" t="str">
        <f>VLOOKUP(A1626,'Updated Medical examination'!A1625:J3960,8,0)</f>
        <v>No</v>
      </c>
      <c r="H1626" s="47">
        <f>VLOOKUP(A1626,'Updated Medical examination'!A1625:J3960,9,0)</f>
        <v>0</v>
      </c>
      <c r="I1626" s="47" t="str">
        <f>VLOOKUP(A1626,'Updated Medical examination'!A1625:J3960,10,0)</f>
        <v>No</v>
      </c>
      <c r="J1626" s="47" t="str">
        <f>VLOOKUP(A1626,'Updated Medical examination'!A1625:J3960,3,0)</f>
        <v>Obesity</v>
      </c>
      <c r="K1626" s="47" t="str">
        <f>VLOOKUP(A1626,'Updated Medical examination'!A1625:J3960,5,0)</f>
        <v>Normal</v>
      </c>
      <c r="L1626" s="54">
        <v>31249</v>
      </c>
      <c r="M1626" s="59">
        <v>6112.35</v>
      </c>
      <c r="N1626" s="55" t="s">
        <v>11</v>
      </c>
      <c r="O1626" s="55" t="s">
        <v>16</v>
      </c>
      <c r="P1626" s="55" t="s">
        <v>23</v>
      </c>
      <c r="Q1626" s="55">
        <v>37</v>
      </c>
    </row>
    <row r="1627" spans="1:17" ht="16.5" thickBot="1" x14ac:dyDescent="0.3">
      <c r="A1627" s="58" t="s">
        <v>745</v>
      </c>
      <c r="B1627" s="47" t="s">
        <v>5042</v>
      </c>
      <c r="C1627" s="47">
        <f>VLOOKUP(A1627,'Updated Medical examination'!A1626:J3961,2,FALSE)</f>
        <v>32.770000000000003</v>
      </c>
      <c r="D1627" s="47">
        <f>VLOOKUP(A1627,'Updated Medical examination'!A1626:J3961,4,0)</f>
        <v>4.42</v>
      </c>
      <c r="E1627" s="47" t="str">
        <f>VLOOKUP(A1627,'Updated Medical examination'!A1626:J3961,6,0)</f>
        <v>Yes</v>
      </c>
      <c r="F1627" s="47" t="str">
        <f>VLOOKUP(A1627,'Updated Medical examination'!A1626:J3961,7,0)</f>
        <v>No</v>
      </c>
      <c r="G1627" s="47" t="str">
        <f>VLOOKUP(A1627,'Updated Medical examination'!A1626:J3961,8,0)</f>
        <v>No</v>
      </c>
      <c r="H1627" s="47">
        <f>VLOOKUP(A1627,'Updated Medical examination'!A1626:J3961,9,0)</f>
        <v>1</v>
      </c>
      <c r="I1627" s="47" t="str">
        <f>VLOOKUP(A1627,'Updated Medical examination'!A1626:J3961,10,0)</f>
        <v>No</v>
      </c>
      <c r="J1627" s="47" t="str">
        <f>VLOOKUP(A1627,'Updated Medical examination'!A1626:J3961,3,0)</f>
        <v>Obesity</v>
      </c>
      <c r="K1627" s="47" t="str">
        <f>VLOOKUP(A1627,'Updated Medical examination'!A1626:J3961,5,0)</f>
        <v>Normal</v>
      </c>
      <c r="L1627" s="54">
        <v>34951</v>
      </c>
      <c r="M1627" s="59">
        <v>6111.95</v>
      </c>
      <c r="N1627" s="55" t="s">
        <v>11</v>
      </c>
      <c r="O1627" s="55" t="s">
        <v>12</v>
      </c>
      <c r="P1627" s="55" t="s">
        <v>535</v>
      </c>
      <c r="Q1627" s="55">
        <v>27</v>
      </c>
    </row>
    <row r="1628" spans="1:17" ht="16.5" thickBot="1" x14ac:dyDescent="0.3">
      <c r="A1628" s="58" t="s">
        <v>744</v>
      </c>
      <c r="B1628" s="47" t="s">
        <v>5044</v>
      </c>
      <c r="C1628" s="47">
        <f>VLOOKUP(A1628,'Updated Medical examination'!A1627:J3962,2,FALSE)</f>
        <v>16.850000000000001</v>
      </c>
      <c r="D1628" s="47">
        <f>VLOOKUP(A1628,'Updated Medical examination'!A1627:J3962,4,0)</f>
        <v>11.75</v>
      </c>
      <c r="E1628" s="47" t="str">
        <f>VLOOKUP(A1628,'Updated Medical examination'!A1627:J3962,6,0)</f>
        <v>Yes</v>
      </c>
      <c r="F1628" s="47" t="str">
        <f>VLOOKUP(A1628,'Updated Medical examination'!A1627:J3962,7,0)</f>
        <v>No</v>
      </c>
      <c r="G1628" s="47" t="str">
        <f>VLOOKUP(A1628,'Updated Medical examination'!A1627:J3962,8,0)</f>
        <v>No</v>
      </c>
      <c r="H1628" s="47">
        <f>VLOOKUP(A1628,'Updated Medical examination'!A1627:J3962,9,0)</f>
        <v>2</v>
      </c>
      <c r="I1628" s="47" t="str">
        <f>VLOOKUP(A1628,'Updated Medical examination'!A1627:J3962,10,0)</f>
        <v>No</v>
      </c>
      <c r="J1628" s="47" t="str">
        <f>VLOOKUP(A1628,'Updated Medical examination'!A1627:J3962,3,0)</f>
        <v>Under Weight</v>
      </c>
      <c r="K1628" s="47" t="str">
        <f>VLOOKUP(A1628,'Updated Medical examination'!A1627:J3962,5,0)</f>
        <v>Above Diabetes</v>
      </c>
      <c r="L1628" s="54">
        <v>25728</v>
      </c>
      <c r="M1628" s="59">
        <v>6098.38</v>
      </c>
      <c r="N1628" s="55" t="s">
        <v>11</v>
      </c>
      <c r="O1628" s="55" t="s">
        <v>11</v>
      </c>
      <c r="P1628" s="55" t="s">
        <v>13</v>
      </c>
      <c r="Q1628" s="55">
        <v>52</v>
      </c>
    </row>
    <row r="1629" spans="1:17" ht="16.5" thickBot="1" x14ac:dyDescent="0.3">
      <c r="A1629" s="58" t="s">
        <v>743</v>
      </c>
      <c r="B1629" s="47" t="s">
        <v>2563</v>
      </c>
      <c r="C1629" s="47">
        <f>VLOOKUP(A1629,'Updated Medical examination'!A1628:J3963,2,FALSE)</f>
        <v>34.700000000000003</v>
      </c>
      <c r="D1629" s="47">
        <f>VLOOKUP(A1629,'Updated Medical examination'!A1628:J3963,4,0)</f>
        <v>6.06</v>
      </c>
      <c r="E1629" s="47" t="str">
        <f>VLOOKUP(A1629,'Updated Medical examination'!A1628:J3963,6,0)</f>
        <v>No</v>
      </c>
      <c r="F1629" s="47" t="str">
        <f>VLOOKUP(A1629,'Updated Medical examination'!A1628:J3963,7,0)</f>
        <v>No</v>
      </c>
      <c r="G1629" s="47" t="str">
        <f>VLOOKUP(A1629,'Updated Medical examination'!A1628:J3963,8,0)</f>
        <v>No</v>
      </c>
      <c r="H1629" s="47">
        <f>VLOOKUP(A1629,'Updated Medical examination'!A1628:J3963,9,0)</f>
        <v>1</v>
      </c>
      <c r="I1629" s="47" t="str">
        <f>VLOOKUP(A1629,'Updated Medical examination'!A1628:J3963,10,0)</f>
        <v>No</v>
      </c>
      <c r="J1629" s="47" t="str">
        <f>VLOOKUP(A1629,'Updated Medical examination'!A1628:J3963,3,0)</f>
        <v>Obesity</v>
      </c>
      <c r="K1629" s="47" t="str">
        <f>VLOOKUP(A1629,'Updated Medical examination'!A1628:J3963,5,0)</f>
        <v>Prediabetes</v>
      </c>
      <c r="L1629" s="54">
        <v>30888</v>
      </c>
      <c r="M1629" s="59">
        <v>6082.41</v>
      </c>
      <c r="N1629" s="55" t="s">
        <v>16</v>
      </c>
      <c r="O1629" s="55" t="s">
        <v>11</v>
      </c>
      <c r="P1629" s="55" t="s">
        <v>42</v>
      </c>
      <c r="Q1629" s="55">
        <v>38</v>
      </c>
    </row>
    <row r="1630" spans="1:17" ht="16.5" thickBot="1" x14ac:dyDescent="0.3">
      <c r="A1630" s="58" t="s">
        <v>742</v>
      </c>
      <c r="B1630" s="47" t="s">
        <v>5047</v>
      </c>
      <c r="C1630" s="47">
        <f>VLOOKUP(A1630,'Updated Medical examination'!A1629:J3964,2,FALSE)</f>
        <v>37.049999999999997</v>
      </c>
      <c r="D1630" s="47">
        <f>VLOOKUP(A1630,'Updated Medical examination'!A1629:J3964,4,0)</f>
        <v>5.48</v>
      </c>
      <c r="E1630" s="47" t="str">
        <f>VLOOKUP(A1630,'Updated Medical examination'!A1629:J3964,6,0)</f>
        <v>No</v>
      </c>
      <c r="F1630" s="47" t="str">
        <f>VLOOKUP(A1630,'Updated Medical examination'!A1629:J3964,7,0)</f>
        <v>No</v>
      </c>
      <c r="G1630" s="47" t="str">
        <f>VLOOKUP(A1630,'Updated Medical examination'!A1629:J3964,8,0)</f>
        <v>No</v>
      </c>
      <c r="H1630" s="47">
        <f>VLOOKUP(A1630,'Updated Medical examination'!A1629:J3964,9,0)</f>
        <v>1</v>
      </c>
      <c r="I1630" s="47" t="str">
        <f>VLOOKUP(A1630,'Updated Medical examination'!A1629:J3964,10,0)</f>
        <v>No</v>
      </c>
      <c r="J1630" s="47" t="str">
        <f>VLOOKUP(A1630,'Updated Medical examination'!A1629:J3964,3,0)</f>
        <v>Obesity</v>
      </c>
      <c r="K1630" s="47" t="str">
        <f>VLOOKUP(A1630,'Updated Medical examination'!A1629:J3964,5,0)</f>
        <v>Normal</v>
      </c>
      <c r="L1630" s="54">
        <v>30969</v>
      </c>
      <c r="M1630" s="59">
        <v>6079.67</v>
      </c>
      <c r="N1630" s="55" t="s">
        <v>16</v>
      </c>
      <c r="O1630" s="55" t="s">
        <v>16</v>
      </c>
      <c r="P1630" s="55" t="s">
        <v>276</v>
      </c>
      <c r="Q1630" s="55">
        <v>38</v>
      </c>
    </row>
    <row r="1631" spans="1:17" ht="16.5" thickBot="1" x14ac:dyDescent="0.3">
      <c r="A1631" s="58" t="s">
        <v>741</v>
      </c>
      <c r="B1631" s="47" t="s">
        <v>5049</v>
      </c>
      <c r="C1631" s="47">
        <f>VLOOKUP(A1631,'Updated Medical examination'!A1630:J3965,2,FALSE)</f>
        <v>18.78</v>
      </c>
      <c r="D1631" s="47">
        <f>VLOOKUP(A1631,'Updated Medical examination'!A1630:J3965,4,0)</f>
        <v>4.45</v>
      </c>
      <c r="E1631" s="47" t="str">
        <f>VLOOKUP(A1631,'Updated Medical examination'!A1630:J3965,6,0)</f>
        <v>No</v>
      </c>
      <c r="F1631" s="47" t="str">
        <f>VLOOKUP(A1631,'Updated Medical examination'!A1630:J3965,7,0)</f>
        <v>No</v>
      </c>
      <c r="G1631" s="47" t="str">
        <f>VLOOKUP(A1631,'Updated Medical examination'!A1630:J3965,8,0)</f>
        <v>Yes</v>
      </c>
      <c r="H1631" s="47">
        <f>VLOOKUP(A1631,'Updated Medical examination'!A1630:J3965,9,0)</f>
        <v>1</v>
      </c>
      <c r="I1631" s="47" t="str">
        <f>VLOOKUP(A1631,'Updated Medical examination'!A1630:J3965,10,0)</f>
        <v>No</v>
      </c>
      <c r="J1631" s="47" t="str">
        <f>VLOOKUP(A1631,'Updated Medical examination'!A1630:J3965,3,0)</f>
        <v>Healthy Weight</v>
      </c>
      <c r="K1631" s="47" t="str">
        <f>VLOOKUP(A1631,'Updated Medical examination'!A1630:J3965,5,0)</f>
        <v>Normal</v>
      </c>
      <c r="L1631" s="54">
        <v>29075</v>
      </c>
      <c r="M1631" s="59">
        <v>6074.37</v>
      </c>
      <c r="N1631" s="55" t="s">
        <v>11</v>
      </c>
      <c r="O1631" s="55" t="s">
        <v>11</v>
      </c>
      <c r="P1631" s="55" t="s">
        <v>23</v>
      </c>
      <c r="Q1631" s="55">
        <v>43</v>
      </c>
    </row>
    <row r="1632" spans="1:17" ht="16.5" thickBot="1" x14ac:dyDescent="0.3">
      <c r="A1632" s="58" t="s">
        <v>740</v>
      </c>
      <c r="B1632" s="47" t="s">
        <v>2827</v>
      </c>
      <c r="C1632" s="47">
        <f>VLOOKUP(A1632,'Updated Medical examination'!A1631:J3966,2,FALSE)</f>
        <v>28.024999999999999</v>
      </c>
      <c r="D1632" s="47">
        <f>VLOOKUP(A1632,'Updated Medical examination'!A1631:J3966,4,0)</f>
        <v>5</v>
      </c>
      <c r="E1632" s="47" t="str">
        <f>VLOOKUP(A1632,'Updated Medical examination'!A1631:J3966,6,0)</f>
        <v>No</v>
      </c>
      <c r="F1632" s="47" t="str">
        <f>VLOOKUP(A1632,'Updated Medical examination'!A1631:J3966,7,0)</f>
        <v>No</v>
      </c>
      <c r="G1632" s="47" t="str">
        <f>VLOOKUP(A1632,'Updated Medical examination'!A1631:J3966,8,0)</f>
        <v>No</v>
      </c>
      <c r="H1632" s="47">
        <f>VLOOKUP(A1632,'Updated Medical examination'!A1631:J3966,9,0)</f>
        <v>1</v>
      </c>
      <c r="I1632" s="47" t="str">
        <f>VLOOKUP(A1632,'Updated Medical examination'!A1631:J3966,10,0)</f>
        <v>No</v>
      </c>
      <c r="J1632" s="47" t="str">
        <f>VLOOKUP(A1632,'Updated Medical examination'!A1631:J3966,3,0)</f>
        <v>Over Weight</v>
      </c>
      <c r="K1632" s="47" t="str">
        <f>VLOOKUP(A1632,'Updated Medical examination'!A1631:J3966,5,0)</f>
        <v>Normal</v>
      </c>
      <c r="L1632" s="54">
        <v>30946</v>
      </c>
      <c r="M1632" s="59">
        <v>6067.13</v>
      </c>
      <c r="N1632" s="55" t="s">
        <v>12</v>
      </c>
      <c r="O1632" s="55" t="s">
        <v>16</v>
      </c>
      <c r="P1632" s="55" t="s">
        <v>168</v>
      </c>
      <c r="Q1632" s="55">
        <v>38</v>
      </c>
    </row>
    <row r="1633" spans="1:17" ht="16.5" thickBot="1" x14ac:dyDescent="0.3">
      <c r="A1633" s="58" t="s">
        <v>739</v>
      </c>
      <c r="B1633" s="47" t="s">
        <v>5050</v>
      </c>
      <c r="C1633" s="47">
        <f>VLOOKUP(A1633,'Updated Medical examination'!A1632:J3967,2,FALSE)</f>
        <v>35.090000000000003</v>
      </c>
      <c r="D1633" s="47">
        <f>VLOOKUP(A1633,'Updated Medical examination'!A1632:J3967,4,0)</f>
        <v>5.84</v>
      </c>
      <c r="E1633" s="47" t="str">
        <f>VLOOKUP(A1633,'Updated Medical examination'!A1632:J3967,6,0)</f>
        <v>No</v>
      </c>
      <c r="F1633" s="47" t="str">
        <f>VLOOKUP(A1633,'Updated Medical examination'!A1632:J3967,7,0)</f>
        <v>No</v>
      </c>
      <c r="G1633" s="47" t="str">
        <f>VLOOKUP(A1633,'Updated Medical examination'!A1632:J3967,8,0)</f>
        <v>No</v>
      </c>
      <c r="H1633" s="47">
        <f>VLOOKUP(A1633,'Updated Medical examination'!A1632:J3967,9,0)</f>
        <v>0</v>
      </c>
      <c r="I1633" s="47" t="str">
        <f>VLOOKUP(A1633,'Updated Medical examination'!A1632:J3967,10,0)</f>
        <v>No</v>
      </c>
      <c r="J1633" s="47" t="str">
        <f>VLOOKUP(A1633,'Updated Medical examination'!A1632:J3967,3,0)</f>
        <v>Obesity</v>
      </c>
      <c r="K1633" s="47" t="str">
        <f>VLOOKUP(A1633,'Updated Medical examination'!A1632:J3967,5,0)</f>
        <v>Prediabetes</v>
      </c>
      <c r="L1633" s="54">
        <v>34646</v>
      </c>
      <c r="M1633" s="59">
        <v>6064.37</v>
      </c>
      <c r="N1633" s="55" t="s">
        <v>11</v>
      </c>
      <c r="O1633" s="55" t="s">
        <v>11</v>
      </c>
      <c r="P1633" s="55" t="s">
        <v>42</v>
      </c>
      <c r="Q1633" s="55">
        <v>28</v>
      </c>
    </row>
    <row r="1634" spans="1:17" ht="16.5" thickBot="1" x14ac:dyDescent="0.3">
      <c r="A1634" s="58" t="s">
        <v>738</v>
      </c>
      <c r="B1634" s="47" t="s">
        <v>4369</v>
      </c>
      <c r="C1634" s="47">
        <f>VLOOKUP(A1634,'Updated Medical examination'!A1633:J3968,2,FALSE)</f>
        <v>34.42</v>
      </c>
      <c r="D1634" s="47">
        <f>VLOOKUP(A1634,'Updated Medical examination'!A1633:J3968,4,0)</f>
        <v>5.21</v>
      </c>
      <c r="E1634" s="47" t="str">
        <f>VLOOKUP(A1634,'Updated Medical examination'!A1633:J3968,6,0)</f>
        <v>Yes</v>
      </c>
      <c r="F1634" s="47" t="str">
        <f>VLOOKUP(A1634,'Updated Medical examination'!A1633:J3968,7,0)</f>
        <v>No</v>
      </c>
      <c r="G1634" s="47" t="str">
        <f>VLOOKUP(A1634,'Updated Medical examination'!A1633:J3968,8,0)</f>
        <v>No</v>
      </c>
      <c r="H1634" s="47">
        <f>VLOOKUP(A1634,'Updated Medical examination'!A1633:J3968,9,0)</f>
        <v>0</v>
      </c>
      <c r="I1634" s="47" t="str">
        <f>VLOOKUP(A1634,'Updated Medical examination'!A1633:J3968,10,0)</f>
        <v>No</v>
      </c>
      <c r="J1634" s="47" t="str">
        <f>VLOOKUP(A1634,'Updated Medical examination'!A1633:J3968,3,0)</f>
        <v>Obesity</v>
      </c>
      <c r="K1634" s="47" t="str">
        <f>VLOOKUP(A1634,'Updated Medical examination'!A1633:J3968,5,0)</f>
        <v>Normal</v>
      </c>
      <c r="L1634" s="54">
        <v>35274</v>
      </c>
      <c r="M1634" s="59">
        <v>6061.8</v>
      </c>
      <c r="N1634" s="55" t="s">
        <v>11</v>
      </c>
      <c r="O1634" s="55" t="s">
        <v>12</v>
      </c>
      <c r="P1634" s="55" t="s">
        <v>23</v>
      </c>
      <c r="Q1634" s="55">
        <v>26</v>
      </c>
    </row>
    <row r="1635" spans="1:17" ht="16.5" thickBot="1" x14ac:dyDescent="0.3">
      <c r="A1635" s="58" t="s">
        <v>737</v>
      </c>
      <c r="B1635" s="47" t="s">
        <v>5053</v>
      </c>
      <c r="C1635" s="47">
        <f>VLOOKUP(A1635,'Updated Medical examination'!A1634:J3969,2,FALSE)</f>
        <v>29.4</v>
      </c>
      <c r="D1635" s="47">
        <f>VLOOKUP(A1635,'Updated Medical examination'!A1634:J3969,4,0)</f>
        <v>4.26</v>
      </c>
      <c r="E1635" s="47" t="str">
        <f>VLOOKUP(A1635,'Updated Medical examination'!A1634:J3969,6,0)</f>
        <v>No</v>
      </c>
      <c r="F1635" s="47" t="str">
        <f>VLOOKUP(A1635,'Updated Medical examination'!A1634:J3969,7,0)</f>
        <v>No</v>
      </c>
      <c r="G1635" s="47" t="str">
        <f>VLOOKUP(A1635,'Updated Medical examination'!A1634:J3969,8,0)</f>
        <v>No</v>
      </c>
      <c r="H1635" s="47">
        <f>VLOOKUP(A1635,'Updated Medical examination'!A1634:J3969,9,0)</f>
        <v>0</v>
      </c>
      <c r="I1635" s="47" t="str">
        <f>VLOOKUP(A1635,'Updated Medical examination'!A1634:J3969,10,0)</f>
        <v>No</v>
      </c>
      <c r="J1635" s="47" t="str">
        <f>VLOOKUP(A1635,'Updated Medical examination'!A1634:J3969,3,0)</f>
        <v>Over Weight</v>
      </c>
      <c r="K1635" s="47" t="str">
        <f>VLOOKUP(A1635,'Updated Medical examination'!A1634:J3969,5,0)</f>
        <v>Normal</v>
      </c>
      <c r="L1635" s="54">
        <v>32736</v>
      </c>
      <c r="M1635" s="59">
        <v>6059.17</v>
      </c>
      <c r="N1635" s="55" t="s">
        <v>11</v>
      </c>
      <c r="O1635" s="55" t="s">
        <v>16</v>
      </c>
      <c r="P1635" s="55" t="s">
        <v>42</v>
      </c>
      <c r="Q1635" s="55">
        <v>33</v>
      </c>
    </row>
    <row r="1636" spans="1:17" ht="16.5" thickBot="1" x14ac:dyDescent="0.3">
      <c r="A1636" s="58" t="s">
        <v>736</v>
      </c>
      <c r="B1636" s="47" t="s">
        <v>5055</v>
      </c>
      <c r="C1636" s="47">
        <f>VLOOKUP(A1636,'Updated Medical examination'!A1635:J3970,2,FALSE)</f>
        <v>21.31</v>
      </c>
      <c r="D1636" s="47">
        <f>VLOOKUP(A1636,'Updated Medical examination'!A1635:J3970,4,0)</f>
        <v>4.17</v>
      </c>
      <c r="E1636" s="47" t="str">
        <f>VLOOKUP(A1636,'Updated Medical examination'!A1635:J3970,6,0)</f>
        <v>No</v>
      </c>
      <c r="F1636" s="47" t="str">
        <f>VLOOKUP(A1636,'Updated Medical examination'!A1635:J3970,7,0)</f>
        <v>No</v>
      </c>
      <c r="G1636" s="47" t="str">
        <f>VLOOKUP(A1636,'Updated Medical examination'!A1635:J3970,8,0)</f>
        <v>No</v>
      </c>
      <c r="H1636" s="47">
        <f>VLOOKUP(A1636,'Updated Medical examination'!A1635:J3970,9,0)</f>
        <v>0</v>
      </c>
      <c r="I1636" s="47" t="str">
        <f>VLOOKUP(A1636,'Updated Medical examination'!A1635:J3970,10,0)</f>
        <v>No</v>
      </c>
      <c r="J1636" s="47" t="str">
        <f>VLOOKUP(A1636,'Updated Medical examination'!A1635:J3970,3,0)</f>
        <v>Healthy Weight</v>
      </c>
      <c r="K1636" s="47" t="str">
        <f>VLOOKUP(A1636,'Updated Medical examination'!A1635:J3970,5,0)</f>
        <v>Normal</v>
      </c>
      <c r="L1636" s="54">
        <v>29441</v>
      </c>
      <c r="M1636" s="59">
        <v>5993.62</v>
      </c>
      <c r="N1636" s="55" t="s">
        <v>11</v>
      </c>
      <c r="O1636" s="55" t="s">
        <v>12</v>
      </c>
      <c r="P1636" s="55" t="s">
        <v>13</v>
      </c>
      <c r="Q1636" s="55">
        <v>42</v>
      </c>
    </row>
    <row r="1637" spans="1:17" ht="16.5" thickBot="1" x14ac:dyDescent="0.3">
      <c r="A1637" s="58" t="s">
        <v>735</v>
      </c>
      <c r="B1637" s="47" t="s">
        <v>3280</v>
      </c>
      <c r="C1637" s="47">
        <f>VLOOKUP(A1637,'Updated Medical examination'!A1636:J3971,2,FALSE)</f>
        <v>19.559999999999999</v>
      </c>
      <c r="D1637" s="47">
        <f>VLOOKUP(A1637,'Updated Medical examination'!A1636:J3971,4,0)</f>
        <v>11.96</v>
      </c>
      <c r="E1637" s="47" t="str">
        <f>VLOOKUP(A1637,'Updated Medical examination'!A1636:J3971,6,0)</f>
        <v>No</v>
      </c>
      <c r="F1637" s="47" t="str">
        <f>VLOOKUP(A1637,'Updated Medical examination'!A1636:J3971,7,0)</f>
        <v>No</v>
      </c>
      <c r="G1637" s="47" t="str">
        <f>VLOOKUP(A1637,'Updated Medical examination'!A1636:J3971,8,0)</f>
        <v>No</v>
      </c>
      <c r="H1637" s="47">
        <f>VLOOKUP(A1637,'Updated Medical examination'!A1636:J3971,9,0)</f>
        <v>0</v>
      </c>
      <c r="I1637" s="47" t="str">
        <f>VLOOKUP(A1637,'Updated Medical examination'!A1636:J3971,10,0)</f>
        <v>No</v>
      </c>
      <c r="J1637" s="47" t="str">
        <f>VLOOKUP(A1637,'Updated Medical examination'!A1636:J3971,3,0)</f>
        <v>Healthy Weight</v>
      </c>
      <c r="K1637" s="47" t="str">
        <f>VLOOKUP(A1637,'Updated Medical examination'!A1636:J3971,5,0)</f>
        <v>Above Diabetes</v>
      </c>
      <c r="L1637" s="54">
        <v>27258</v>
      </c>
      <c r="M1637" s="59">
        <v>5990.17</v>
      </c>
      <c r="N1637" s="55" t="s">
        <v>11</v>
      </c>
      <c r="O1637" s="55" t="s">
        <v>11</v>
      </c>
      <c r="P1637" s="55" t="s">
        <v>13</v>
      </c>
      <c r="Q1637" s="55">
        <v>48</v>
      </c>
    </row>
    <row r="1638" spans="1:17" ht="16.5" thickBot="1" x14ac:dyDescent="0.3">
      <c r="A1638" s="58" t="s">
        <v>734</v>
      </c>
      <c r="B1638" s="47" t="s">
        <v>5058</v>
      </c>
      <c r="C1638" s="47">
        <f>VLOOKUP(A1638,'Updated Medical examination'!A1637:J3972,2,FALSE)</f>
        <v>37.335000000000001</v>
      </c>
      <c r="D1638" s="47">
        <f>VLOOKUP(A1638,'Updated Medical examination'!A1637:J3972,4,0)</f>
        <v>6.26</v>
      </c>
      <c r="E1638" s="47" t="str">
        <f>VLOOKUP(A1638,'Updated Medical examination'!A1637:J3972,6,0)</f>
        <v>Yes</v>
      </c>
      <c r="F1638" s="47" t="str">
        <f>VLOOKUP(A1638,'Updated Medical examination'!A1637:J3972,7,0)</f>
        <v>No</v>
      </c>
      <c r="G1638" s="47" t="str">
        <f>VLOOKUP(A1638,'Updated Medical examination'!A1637:J3972,8,0)</f>
        <v>No</v>
      </c>
      <c r="H1638" s="47">
        <f>VLOOKUP(A1638,'Updated Medical examination'!A1637:J3972,9,0)</f>
        <v>1</v>
      </c>
      <c r="I1638" s="47" t="str">
        <f>VLOOKUP(A1638,'Updated Medical examination'!A1637:J3972,10,0)</f>
        <v>No</v>
      </c>
      <c r="J1638" s="47" t="str">
        <f>VLOOKUP(A1638,'Updated Medical examination'!A1637:J3972,3,0)</f>
        <v>Obesity</v>
      </c>
      <c r="K1638" s="47" t="str">
        <f>VLOOKUP(A1638,'Updated Medical examination'!A1637:J3972,5,0)</f>
        <v>Prediabetes</v>
      </c>
      <c r="L1638" s="54">
        <v>32304</v>
      </c>
      <c r="M1638" s="59">
        <v>5989.52</v>
      </c>
      <c r="N1638" s="55" t="s">
        <v>11</v>
      </c>
      <c r="O1638" s="55" t="s">
        <v>16</v>
      </c>
      <c r="P1638" s="55" t="s">
        <v>23</v>
      </c>
      <c r="Q1638" s="55">
        <v>34</v>
      </c>
    </row>
    <row r="1639" spans="1:17" ht="16.5" thickBot="1" x14ac:dyDescent="0.3">
      <c r="A1639" s="58" t="s">
        <v>733</v>
      </c>
      <c r="B1639" s="47" t="s">
        <v>5059</v>
      </c>
      <c r="C1639" s="47">
        <f>VLOOKUP(A1639,'Updated Medical examination'!A1638:J3973,2,FALSE)</f>
        <v>19.53</v>
      </c>
      <c r="D1639" s="47">
        <f>VLOOKUP(A1639,'Updated Medical examination'!A1638:J3973,4,0)</f>
        <v>11.68</v>
      </c>
      <c r="E1639" s="47" t="str">
        <f>VLOOKUP(A1639,'Updated Medical examination'!A1638:J3973,6,0)</f>
        <v>No</v>
      </c>
      <c r="F1639" s="47" t="str">
        <f>VLOOKUP(A1639,'Updated Medical examination'!A1638:J3973,7,0)</f>
        <v>No</v>
      </c>
      <c r="G1639" s="47" t="str">
        <f>VLOOKUP(A1639,'Updated Medical examination'!A1638:J3973,8,0)</f>
        <v>No</v>
      </c>
      <c r="H1639" s="47">
        <f>VLOOKUP(A1639,'Updated Medical examination'!A1638:J3973,9,0)</f>
        <v>0</v>
      </c>
      <c r="I1639" s="47" t="str">
        <f>VLOOKUP(A1639,'Updated Medical examination'!A1638:J3973,10,0)</f>
        <v>No</v>
      </c>
      <c r="J1639" s="47" t="str">
        <f>VLOOKUP(A1639,'Updated Medical examination'!A1638:J3973,3,0)</f>
        <v>Healthy Weight</v>
      </c>
      <c r="K1639" s="47" t="str">
        <f>VLOOKUP(A1639,'Updated Medical examination'!A1638:J3973,5,0)</f>
        <v>Above Diabetes</v>
      </c>
      <c r="L1639" s="54">
        <v>27313</v>
      </c>
      <c r="M1639" s="59">
        <v>5979.99</v>
      </c>
      <c r="N1639" s="55" t="s">
        <v>11</v>
      </c>
      <c r="O1639" s="55" t="s">
        <v>12</v>
      </c>
      <c r="P1639" s="55" t="s">
        <v>13</v>
      </c>
      <c r="Q1639" s="55">
        <v>48</v>
      </c>
    </row>
    <row r="1640" spans="1:17" ht="16.5" thickBot="1" x14ac:dyDescent="0.3">
      <c r="A1640" s="58" t="s">
        <v>732</v>
      </c>
      <c r="B1640" s="47" t="s">
        <v>5060</v>
      </c>
      <c r="C1640" s="47">
        <f>VLOOKUP(A1640,'Updated Medical examination'!A1639:J3974,2,FALSE)</f>
        <v>34.1</v>
      </c>
      <c r="D1640" s="47">
        <f>VLOOKUP(A1640,'Updated Medical examination'!A1639:J3974,4,0)</f>
        <v>5.16</v>
      </c>
      <c r="E1640" s="47" t="str">
        <f>VLOOKUP(A1640,'Updated Medical examination'!A1639:J3974,6,0)</f>
        <v>No</v>
      </c>
      <c r="F1640" s="47" t="str">
        <f>VLOOKUP(A1640,'Updated Medical examination'!A1639:J3974,7,0)</f>
        <v>No</v>
      </c>
      <c r="G1640" s="47" t="str">
        <f>VLOOKUP(A1640,'Updated Medical examination'!A1639:J3974,8,0)</f>
        <v>No</v>
      </c>
      <c r="H1640" s="47">
        <f>VLOOKUP(A1640,'Updated Medical examination'!A1639:J3974,9,0)</f>
        <v>0</v>
      </c>
      <c r="I1640" s="47" t="str">
        <f>VLOOKUP(A1640,'Updated Medical examination'!A1639:J3974,10,0)</f>
        <v>No</v>
      </c>
      <c r="J1640" s="47" t="str">
        <f>VLOOKUP(A1640,'Updated Medical examination'!A1639:J3974,3,0)</f>
        <v>Obesity</v>
      </c>
      <c r="K1640" s="47" t="str">
        <f>VLOOKUP(A1640,'Updated Medical examination'!A1639:J3974,5,0)</f>
        <v>Normal</v>
      </c>
      <c r="L1640" s="54">
        <v>29504</v>
      </c>
      <c r="M1640" s="59">
        <v>5979.73</v>
      </c>
      <c r="N1640" s="55" t="s">
        <v>11</v>
      </c>
      <c r="O1640" s="55" t="s">
        <v>11</v>
      </c>
      <c r="P1640" s="55" t="s">
        <v>42</v>
      </c>
      <c r="Q1640" s="55">
        <v>42</v>
      </c>
    </row>
    <row r="1641" spans="1:17" ht="16.5" thickBot="1" x14ac:dyDescent="0.3">
      <c r="A1641" s="58" t="s">
        <v>731</v>
      </c>
      <c r="B1641" s="47" t="s">
        <v>5062</v>
      </c>
      <c r="C1641" s="47">
        <f>VLOOKUP(A1641,'Updated Medical examination'!A1640:J3975,2,FALSE)</f>
        <v>16.5</v>
      </c>
      <c r="D1641" s="47">
        <f>VLOOKUP(A1641,'Updated Medical examination'!A1640:J3975,4,0)</f>
        <v>6.9</v>
      </c>
      <c r="E1641" s="47" t="str">
        <f>VLOOKUP(A1641,'Updated Medical examination'!A1640:J3975,6,0)</f>
        <v>Yes</v>
      </c>
      <c r="F1641" s="47" t="str">
        <f>VLOOKUP(A1641,'Updated Medical examination'!A1640:J3975,7,0)</f>
        <v>No</v>
      </c>
      <c r="G1641" s="47" t="str">
        <f>VLOOKUP(A1641,'Updated Medical examination'!A1640:J3975,8,0)</f>
        <v>No</v>
      </c>
      <c r="H1641" s="47">
        <f>VLOOKUP(A1641,'Updated Medical examination'!A1640:J3975,9,0)</f>
        <v>2</v>
      </c>
      <c r="I1641" s="47" t="str">
        <f>VLOOKUP(A1641,'Updated Medical examination'!A1640:J3975,10,0)</f>
        <v>No</v>
      </c>
      <c r="J1641" s="47" t="str">
        <f>VLOOKUP(A1641,'Updated Medical examination'!A1640:J3975,3,0)</f>
        <v>Under Weight</v>
      </c>
      <c r="K1641" s="47" t="str">
        <f>VLOOKUP(A1641,'Updated Medical examination'!A1640:J3975,5,0)</f>
        <v>Above Diabetes</v>
      </c>
      <c r="L1641" s="54">
        <v>25744</v>
      </c>
      <c r="M1641" s="59">
        <v>5979.66</v>
      </c>
      <c r="N1641" s="55" t="s">
        <v>11</v>
      </c>
      <c r="O1641" s="55" t="s">
        <v>12</v>
      </c>
      <c r="P1641" s="55" t="s">
        <v>13</v>
      </c>
      <c r="Q1641" s="55">
        <v>52</v>
      </c>
    </row>
    <row r="1642" spans="1:17" ht="16.5" thickBot="1" x14ac:dyDescent="0.3">
      <c r="A1642" s="58" t="s">
        <v>730</v>
      </c>
      <c r="B1642" s="47" t="s">
        <v>5064</v>
      </c>
      <c r="C1642" s="47">
        <f>VLOOKUP(A1642,'Updated Medical examination'!A1641:J3976,2,FALSE)</f>
        <v>30.69</v>
      </c>
      <c r="D1642" s="47">
        <f>VLOOKUP(A1642,'Updated Medical examination'!A1641:J3976,4,0)</f>
        <v>4.83</v>
      </c>
      <c r="E1642" s="47" t="str">
        <f>VLOOKUP(A1642,'Updated Medical examination'!A1641:J3976,6,0)</f>
        <v>No</v>
      </c>
      <c r="F1642" s="47" t="str">
        <f>VLOOKUP(A1642,'Updated Medical examination'!A1641:J3976,7,0)</f>
        <v>No</v>
      </c>
      <c r="G1642" s="47" t="str">
        <f>VLOOKUP(A1642,'Updated Medical examination'!A1641:J3976,8,0)</f>
        <v>No</v>
      </c>
      <c r="H1642" s="47">
        <f>VLOOKUP(A1642,'Updated Medical examination'!A1641:J3976,9,0)</f>
        <v>1</v>
      </c>
      <c r="I1642" s="47" t="str">
        <f>VLOOKUP(A1642,'Updated Medical examination'!A1641:J3976,10,0)</f>
        <v>No</v>
      </c>
      <c r="J1642" s="47" t="str">
        <f>VLOOKUP(A1642,'Updated Medical examination'!A1641:J3976,3,0)</f>
        <v>Obesity</v>
      </c>
      <c r="K1642" s="47" t="str">
        <f>VLOOKUP(A1642,'Updated Medical examination'!A1641:J3976,5,0)</f>
        <v>Normal</v>
      </c>
      <c r="L1642" s="54">
        <v>30997</v>
      </c>
      <c r="M1642" s="59">
        <v>5976.83</v>
      </c>
      <c r="N1642" s="55" t="s">
        <v>11</v>
      </c>
      <c r="O1642" s="55" t="s">
        <v>11</v>
      </c>
      <c r="P1642" s="55" t="s">
        <v>13</v>
      </c>
      <c r="Q1642" s="55">
        <v>38</v>
      </c>
    </row>
    <row r="1643" spans="1:17" ht="16.5" thickBot="1" x14ac:dyDescent="0.3">
      <c r="A1643" s="58" t="s">
        <v>729</v>
      </c>
      <c r="B1643" s="47" t="s">
        <v>3236</v>
      </c>
      <c r="C1643" s="47">
        <f>VLOOKUP(A1643,'Updated Medical examination'!A1642:J3977,2,FALSE)</f>
        <v>28.93</v>
      </c>
      <c r="D1643" s="47">
        <f>VLOOKUP(A1643,'Updated Medical examination'!A1642:J3977,4,0)</f>
        <v>4.87</v>
      </c>
      <c r="E1643" s="47" t="str">
        <f>VLOOKUP(A1643,'Updated Medical examination'!A1642:J3977,6,0)</f>
        <v>No</v>
      </c>
      <c r="F1643" s="47" t="str">
        <f>VLOOKUP(A1643,'Updated Medical examination'!A1642:J3977,7,0)</f>
        <v>No</v>
      </c>
      <c r="G1643" s="47" t="str">
        <f>VLOOKUP(A1643,'Updated Medical examination'!A1642:J3977,8,0)</f>
        <v>No</v>
      </c>
      <c r="H1643" s="47">
        <f>VLOOKUP(A1643,'Updated Medical examination'!A1642:J3977,9,0)</f>
        <v>1</v>
      </c>
      <c r="I1643" s="47" t="str">
        <f>VLOOKUP(A1643,'Updated Medical examination'!A1642:J3977,10,0)</f>
        <v>No</v>
      </c>
      <c r="J1643" s="47" t="str">
        <f>VLOOKUP(A1643,'Updated Medical examination'!A1642:J3977,3,0)</f>
        <v>Over Weight</v>
      </c>
      <c r="K1643" s="47" t="str">
        <f>VLOOKUP(A1643,'Updated Medical examination'!A1642:J3977,5,0)</f>
        <v>Normal</v>
      </c>
      <c r="L1643" s="54">
        <v>30944</v>
      </c>
      <c r="M1643" s="59">
        <v>5974.38</v>
      </c>
      <c r="N1643" s="55" t="s">
        <v>11</v>
      </c>
      <c r="O1643" s="55" t="s">
        <v>12</v>
      </c>
      <c r="P1643" s="55" t="s">
        <v>13</v>
      </c>
      <c r="Q1643" s="55">
        <v>38</v>
      </c>
    </row>
    <row r="1644" spans="1:17" ht="16.5" thickBot="1" x14ac:dyDescent="0.3">
      <c r="A1644" s="58" t="s">
        <v>728</v>
      </c>
      <c r="B1644" s="47" t="s">
        <v>3329</v>
      </c>
      <c r="C1644" s="47">
        <f>VLOOKUP(A1644,'Updated Medical examination'!A1643:J3978,2,FALSE)</f>
        <v>38.9</v>
      </c>
      <c r="D1644" s="47">
        <f>VLOOKUP(A1644,'Updated Medical examination'!A1643:J3978,4,0)</f>
        <v>4.28</v>
      </c>
      <c r="E1644" s="47" t="str">
        <f>VLOOKUP(A1644,'Updated Medical examination'!A1643:J3978,6,0)</f>
        <v>No</v>
      </c>
      <c r="F1644" s="47" t="str">
        <f>VLOOKUP(A1644,'Updated Medical examination'!A1643:J3978,7,0)</f>
        <v>No</v>
      </c>
      <c r="G1644" s="47" t="str">
        <f>VLOOKUP(A1644,'Updated Medical examination'!A1643:J3978,8,0)</f>
        <v>No</v>
      </c>
      <c r="H1644" s="47">
        <f>VLOOKUP(A1644,'Updated Medical examination'!A1643:J3978,9,0)</f>
        <v>0</v>
      </c>
      <c r="I1644" s="47" t="str">
        <f>VLOOKUP(A1644,'Updated Medical examination'!A1643:J3978,10,0)</f>
        <v>No</v>
      </c>
      <c r="J1644" s="47" t="str">
        <f>VLOOKUP(A1644,'Updated Medical examination'!A1643:J3978,3,0)</f>
        <v>Obesity</v>
      </c>
      <c r="K1644" s="47" t="str">
        <f>VLOOKUP(A1644,'Updated Medical examination'!A1643:J3978,5,0)</f>
        <v>Normal</v>
      </c>
      <c r="L1644" s="54">
        <v>32711</v>
      </c>
      <c r="M1644" s="59">
        <v>5972.38</v>
      </c>
      <c r="N1644" s="55" t="s">
        <v>11</v>
      </c>
      <c r="O1644" s="55" t="s">
        <v>11</v>
      </c>
      <c r="P1644" s="55" t="s">
        <v>42</v>
      </c>
      <c r="Q1644" s="55">
        <v>33</v>
      </c>
    </row>
    <row r="1645" spans="1:17" ht="16.5" thickBot="1" x14ac:dyDescent="0.3">
      <c r="A1645" s="58" t="s">
        <v>727</v>
      </c>
      <c r="B1645" s="47" t="s">
        <v>2727</v>
      </c>
      <c r="C1645" s="47">
        <f>VLOOKUP(A1645,'Updated Medical examination'!A1644:J3979,2,FALSE)</f>
        <v>26.9</v>
      </c>
      <c r="D1645" s="47">
        <f>VLOOKUP(A1645,'Updated Medical examination'!A1644:J3979,4,0)</f>
        <v>4.07</v>
      </c>
      <c r="E1645" s="47" t="str">
        <f>VLOOKUP(A1645,'Updated Medical examination'!A1644:J3979,6,0)</f>
        <v>No</v>
      </c>
      <c r="F1645" s="47" t="str">
        <f>VLOOKUP(A1645,'Updated Medical examination'!A1644:J3979,7,0)</f>
        <v>No</v>
      </c>
      <c r="G1645" s="47" t="str">
        <f>VLOOKUP(A1645,'Updated Medical examination'!A1644:J3979,8,0)</f>
        <v>No</v>
      </c>
      <c r="H1645" s="47">
        <f>VLOOKUP(A1645,'Updated Medical examination'!A1644:J3979,9,0)</f>
        <v>0</v>
      </c>
      <c r="I1645" s="47" t="str">
        <f>VLOOKUP(A1645,'Updated Medical examination'!A1644:J3979,10,0)</f>
        <v>No</v>
      </c>
      <c r="J1645" s="47" t="str">
        <f>VLOOKUP(A1645,'Updated Medical examination'!A1644:J3979,3,0)</f>
        <v>Over Weight</v>
      </c>
      <c r="K1645" s="47" t="str">
        <f>VLOOKUP(A1645,'Updated Medical examination'!A1644:J3979,5,0)</f>
        <v>Normal</v>
      </c>
      <c r="L1645" s="54">
        <v>29423</v>
      </c>
      <c r="M1645" s="59">
        <v>5969.72</v>
      </c>
      <c r="N1645" s="55" t="s">
        <v>12</v>
      </c>
      <c r="O1645" s="55" t="s">
        <v>12</v>
      </c>
      <c r="P1645" s="55" t="s">
        <v>42</v>
      </c>
      <c r="Q1645" s="55">
        <v>42</v>
      </c>
    </row>
    <row r="1646" spans="1:17" ht="16.5" thickBot="1" x14ac:dyDescent="0.3">
      <c r="A1646" s="58" t="s">
        <v>726</v>
      </c>
      <c r="B1646" s="47" t="s">
        <v>5066</v>
      </c>
      <c r="C1646" s="47">
        <f>VLOOKUP(A1646,'Updated Medical examination'!A1645:J3980,2,FALSE)</f>
        <v>24.86</v>
      </c>
      <c r="D1646" s="47">
        <f>VLOOKUP(A1646,'Updated Medical examination'!A1645:J3980,4,0)</f>
        <v>6.23</v>
      </c>
      <c r="E1646" s="47" t="str">
        <f>VLOOKUP(A1646,'Updated Medical examination'!A1645:J3980,6,0)</f>
        <v>No</v>
      </c>
      <c r="F1646" s="47" t="str">
        <f>VLOOKUP(A1646,'Updated Medical examination'!A1645:J3980,7,0)</f>
        <v>No</v>
      </c>
      <c r="G1646" s="47" t="str">
        <f>VLOOKUP(A1646,'Updated Medical examination'!A1645:J3980,8,0)</f>
        <v>No</v>
      </c>
      <c r="H1646" s="47">
        <f>VLOOKUP(A1646,'Updated Medical examination'!A1645:J3980,9,0)</f>
        <v>0</v>
      </c>
      <c r="I1646" s="47" t="str">
        <f>VLOOKUP(A1646,'Updated Medical examination'!A1645:J3980,10,0)</f>
        <v>No</v>
      </c>
      <c r="J1646" s="47" t="str">
        <f>VLOOKUP(A1646,'Updated Medical examination'!A1645:J3980,3,0)</f>
        <v>Healthy Weight</v>
      </c>
      <c r="K1646" s="47" t="str">
        <f>VLOOKUP(A1646,'Updated Medical examination'!A1645:J3980,5,0)</f>
        <v>Prediabetes</v>
      </c>
      <c r="L1646" s="54">
        <v>29438</v>
      </c>
      <c r="M1646" s="59">
        <v>5966.89</v>
      </c>
      <c r="N1646" s="55" t="s">
        <v>11</v>
      </c>
      <c r="O1646" s="55" t="s">
        <v>12</v>
      </c>
      <c r="P1646" s="55" t="s">
        <v>13</v>
      </c>
      <c r="Q1646" s="55">
        <v>42</v>
      </c>
    </row>
    <row r="1647" spans="1:17" ht="16.5" thickBot="1" x14ac:dyDescent="0.3">
      <c r="A1647" s="58" t="s">
        <v>725</v>
      </c>
      <c r="B1647" s="47" t="s">
        <v>4490</v>
      </c>
      <c r="C1647" s="47">
        <f>VLOOKUP(A1647,'Updated Medical examination'!A1646:J3981,2,FALSE)</f>
        <v>39.14</v>
      </c>
      <c r="D1647" s="47">
        <f>VLOOKUP(A1647,'Updated Medical examination'!A1646:J3981,4,0)</f>
        <v>6.24</v>
      </c>
      <c r="E1647" s="47" t="str">
        <f>VLOOKUP(A1647,'Updated Medical examination'!A1646:J3981,6,0)</f>
        <v>No</v>
      </c>
      <c r="F1647" s="47" t="str">
        <f>VLOOKUP(A1647,'Updated Medical examination'!A1646:J3981,7,0)</f>
        <v>yes</v>
      </c>
      <c r="G1647" s="47" t="str">
        <f>VLOOKUP(A1647,'Updated Medical examination'!A1646:J3981,8,0)</f>
        <v>No</v>
      </c>
      <c r="H1647" s="47">
        <f>VLOOKUP(A1647,'Updated Medical examination'!A1646:J3981,9,0)</f>
        <v>1</v>
      </c>
      <c r="I1647" s="47" t="str">
        <f>VLOOKUP(A1647,'Updated Medical examination'!A1646:J3981,10,0)</f>
        <v>No</v>
      </c>
      <c r="J1647" s="47" t="str">
        <f>VLOOKUP(A1647,'Updated Medical examination'!A1646:J3981,3,0)</f>
        <v>Obesity</v>
      </c>
      <c r="K1647" s="47" t="str">
        <f>VLOOKUP(A1647,'Updated Medical examination'!A1646:J3981,5,0)</f>
        <v>Prediabetes</v>
      </c>
      <c r="L1647" s="54">
        <v>38183</v>
      </c>
      <c r="M1647" s="59">
        <v>5960.91</v>
      </c>
      <c r="N1647" s="55" t="s">
        <v>11</v>
      </c>
      <c r="O1647" s="55" t="s">
        <v>16</v>
      </c>
      <c r="P1647" s="55" t="s">
        <v>535</v>
      </c>
      <c r="Q1647" s="55">
        <v>18</v>
      </c>
    </row>
    <row r="1648" spans="1:17" ht="16.5" thickBot="1" x14ac:dyDescent="0.3">
      <c r="A1648" s="58" t="s">
        <v>724</v>
      </c>
      <c r="B1648" s="47" t="s">
        <v>2735</v>
      </c>
      <c r="C1648" s="47">
        <f>VLOOKUP(A1648,'Updated Medical examination'!A1647:J3982,2,FALSE)</f>
        <v>39.799999999999997</v>
      </c>
      <c r="D1648" s="47">
        <f>VLOOKUP(A1648,'Updated Medical examination'!A1647:J3982,4,0)</f>
        <v>6.17</v>
      </c>
      <c r="E1648" s="47" t="str">
        <f>VLOOKUP(A1648,'Updated Medical examination'!A1647:J3982,6,0)</f>
        <v>No</v>
      </c>
      <c r="F1648" s="47" t="str">
        <f>VLOOKUP(A1648,'Updated Medical examination'!A1647:J3982,7,0)</f>
        <v>No</v>
      </c>
      <c r="G1648" s="47" t="str">
        <f>VLOOKUP(A1648,'Updated Medical examination'!A1647:J3982,8,0)</f>
        <v>Yes</v>
      </c>
      <c r="H1648" s="47">
        <f>VLOOKUP(A1648,'Updated Medical examination'!A1647:J3982,9,0)</f>
        <v>1</v>
      </c>
      <c r="I1648" s="47" t="str">
        <f>VLOOKUP(A1648,'Updated Medical examination'!A1647:J3982,10,0)</f>
        <v>No</v>
      </c>
      <c r="J1648" s="47" t="str">
        <f>VLOOKUP(A1648,'Updated Medical examination'!A1647:J3982,3,0)</f>
        <v>Obesity</v>
      </c>
      <c r="K1648" s="47" t="str">
        <f>VLOOKUP(A1648,'Updated Medical examination'!A1647:J3982,5,0)</f>
        <v>Prediabetes</v>
      </c>
      <c r="L1648" s="54">
        <v>37846</v>
      </c>
      <c r="M1648" s="59">
        <v>5957.35</v>
      </c>
      <c r="N1648" s="55" t="s">
        <v>11</v>
      </c>
      <c r="O1648" s="55" t="s">
        <v>11</v>
      </c>
      <c r="P1648" s="55" t="s">
        <v>23</v>
      </c>
      <c r="Q1648" s="55">
        <v>19</v>
      </c>
    </row>
    <row r="1649" spans="1:17" ht="16.5" thickBot="1" x14ac:dyDescent="0.3">
      <c r="A1649" s="58" t="s">
        <v>723</v>
      </c>
      <c r="B1649" s="47" t="s">
        <v>2859</v>
      </c>
      <c r="C1649" s="47">
        <f>VLOOKUP(A1649,'Updated Medical examination'!A1648:J3983,2,FALSE)</f>
        <v>34.32</v>
      </c>
      <c r="D1649" s="47">
        <f>VLOOKUP(A1649,'Updated Medical examination'!A1648:J3983,4,0)</f>
        <v>5.16</v>
      </c>
      <c r="E1649" s="47" t="str">
        <f>VLOOKUP(A1649,'Updated Medical examination'!A1648:J3983,6,0)</f>
        <v>No</v>
      </c>
      <c r="F1649" s="47" t="str">
        <f>VLOOKUP(A1649,'Updated Medical examination'!A1648:J3983,7,0)</f>
        <v>No</v>
      </c>
      <c r="G1649" s="47" t="str">
        <f>VLOOKUP(A1649,'Updated Medical examination'!A1648:J3983,8,0)</f>
        <v>No</v>
      </c>
      <c r="H1649" s="47">
        <f>VLOOKUP(A1649,'Updated Medical examination'!A1648:J3983,9,0)</f>
        <v>1</v>
      </c>
      <c r="I1649" s="47" t="str">
        <f>VLOOKUP(A1649,'Updated Medical examination'!A1648:J3983,10,0)</f>
        <v>No</v>
      </c>
      <c r="J1649" s="47" t="str">
        <f>VLOOKUP(A1649,'Updated Medical examination'!A1648:J3983,3,0)</f>
        <v>Obesity</v>
      </c>
      <c r="K1649" s="47" t="str">
        <f>VLOOKUP(A1649,'Updated Medical examination'!A1648:J3983,5,0)</f>
        <v>Normal</v>
      </c>
      <c r="L1649" s="54">
        <v>31972</v>
      </c>
      <c r="M1649" s="59">
        <v>5934.38</v>
      </c>
      <c r="N1649" s="55" t="s">
        <v>12</v>
      </c>
      <c r="O1649" s="55" t="s">
        <v>11</v>
      </c>
      <c r="P1649" s="55" t="s">
        <v>13</v>
      </c>
      <c r="Q1649" s="55">
        <v>35</v>
      </c>
    </row>
    <row r="1650" spans="1:17" ht="16.5" thickBot="1" x14ac:dyDescent="0.3">
      <c r="A1650" s="58" t="s">
        <v>722</v>
      </c>
      <c r="B1650" s="47" t="s">
        <v>2433</v>
      </c>
      <c r="C1650" s="47">
        <f>VLOOKUP(A1650,'Updated Medical examination'!A1649:J3984,2,FALSE)</f>
        <v>32.51</v>
      </c>
      <c r="D1650" s="47">
        <f>VLOOKUP(A1650,'Updated Medical examination'!A1649:J3984,4,0)</f>
        <v>4.3</v>
      </c>
      <c r="E1650" s="47" t="str">
        <f>VLOOKUP(A1650,'Updated Medical examination'!A1649:J3984,6,0)</f>
        <v>No</v>
      </c>
      <c r="F1650" s="47" t="str">
        <f>VLOOKUP(A1650,'Updated Medical examination'!A1649:J3984,7,0)</f>
        <v>No</v>
      </c>
      <c r="G1650" s="47" t="str">
        <f>VLOOKUP(A1650,'Updated Medical examination'!A1649:J3984,8,0)</f>
        <v>No</v>
      </c>
      <c r="H1650" s="47">
        <f>VLOOKUP(A1650,'Updated Medical examination'!A1649:J3984,9,0)</f>
        <v>0</v>
      </c>
      <c r="I1650" s="47" t="str">
        <f>VLOOKUP(A1650,'Updated Medical examination'!A1649:J3984,10,0)</f>
        <v>No</v>
      </c>
      <c r="J1650" s="47" t="str">
        <f>VLOOKUP(A1650,'Updated Medical examination'!A1649:J3984,3,0)</f>
        <v>Obesity</v>
      </c>
      <c r="K1650" s="47" t="str">
        <f>VLOOKUP(A1650,'Updated Medical examination'!A1649:J3984,5,0)</f>
        <v>Normal</v>
      </c>
      <c r="L1650" s="54">
        <v>34545</v>
      </c>
      <c r="M1650" s="59">
        <v>5927.65</v>
      </c>
      <c r="N1650" s="55" t="s">
        <v>11</v>
      </c>
      <c r="O1650" s="55" t="s">
        <v>16</v>
      </c>
      <c r="P1650" s="55" t="s">
        <v>23</v>
      </c>
      <c r="Q1650" s="55">
        <v>28</v>
      </c>
    </row>
    <row r="1651" spans="1:17" ht="16.5" thickBot="1" x14ac:dyDescent="0.3">
      <c r="A1651" s="58" t="s">
        <v>721</v>
      </c>
      <c r="B1651" s="47" t="s">
        <v>2589</v>
      </c>
      <c r="C1651" s="47">
        <f>VLOOKUP(A1651,'Updated Medical examination'!A1650:J3985,2,FALSE)</f>
        <v>30.71</v>
      </c>
      <c r="D1651" s="47">
        <f>VLOOKUP(A1651,'Updated Medical examination'!A1650:J3985,4,0)</f>
        <v>6.14</v>
      </c>
      <c r="E1651" s="47" t="str">
        <f>VLOOKUP(A1651,'Updated Medical examination'!A1650:J3985,6,0)</f>
        <v>No</v>
      </c>
      <c r="F1651" s="47" t="str">
        <f>VLOOKUP(A1651,'Updated Medical examination'!A1650:J3985,7,0)</f>
        <v>No</v>
      </c>
      <c r="G1651" s="47" t="str">
        <f>VLOOKUP(A1651,'Updated Medical examination'!A1650:J3985,8,0)</f>
        <v>Yes</v>
      </c>
      <c r="H1651" s="47">
        <f>VLOOKUP(A1651,'Updated Medical examination'!A1650:J3985,9,0)</f>
        <v>1</v>
      </c>
      <c r="I1651" s="47" t="str">
        <f>VLOOKUP(A1651,'Updated Medical examination'!A1650:J3985,10,0)</f>
        <v>No</v>
      </c>
      <c r="J1651" s="47" t="str">
        <f>VLOOKUP(A1651,'Updated Medical examination'!A1650:J3985,3,0)</f>
        <v>Obesity</v>
      </c>
      <c r="K1651" s="47" t="str">
        <f>VLOOKUP(A1651,'Updated Medical examination'!A1650:J3985,5,0)</f>
        <v>Prediabetes</v>
      </c>
      <c r="L1651" s="54">
        <v>34194</v>
      </c>
      <c r="M1651" s="59">
        <v>5926.93</v>
      </c>
      <c r="N1651" s="55" t="s">
        <v>11</v>
      </c>
      <c r="O1651" s="55" t="s">
        <v>11</v>
      </c>
      <c r="P1651" s="55" t="s">
        <v>200</v>
      </c>
      <c r="Q1651" s="55">
        <v>29</v>
      </c>
    </row>
    <row r="1652" spans="1:17" ht="16.5" thickBot="1" x14ac:dyDescent="0.3">
      <c r="A1652" s="58" t="s">
        <v>720</v>
      </c>
      <c r="B1652" s="47" t="s">
        <v>5072</v>
      </c>
      <c r="C1652" s="47">
        <f>VLOOKUP(A1652,'Updated Medical examination'!A1651:J3986,2,FALSE)</f>
        <v>28.9</v>
      </c>
      <c r="D1652" s="47">
        <f>VLOOKUP(A1652,'Updated Medical examination'!A1651:J3986,4,0)</f>
        <v>5.36</v>
      </c>
      <c r="E1652" s="47" t="str">
        <f>VLOOKUP(A1652,'Updated Medical examination'!A1651:J3986,6,0)</f>
        <v>No</v>
      </c>
      <c r="F1652" s="47" t="str">
        <f>VLOOKUP(A1652,'Updated Medical examination'!A1651:J3986,7,0)</f>
        <v>No</v>
      </c>
      <c r="G1652" s="47" t="str">
        <f>VLOOKUP(A1652,'Updated Medical examination'!A1651:J3986,8,0)</f>
        <v>No</v>
      </c>
      <c r="H1652" s="47">
        <f>VLOOKUP(A1652,'Updated Medical examination'!A1651:J3986,9,0)</f>
        <v>1</v>
      </c>
      <c r="I1652" s="47" t="str">
        <f>VLOOKUP(A1652,'Updated Medical examination'!A1651:J3986,10,0)</f>
        <v>No</v>
      </c>
      <c r="J1652" s="47" t="str">
        <f>VLOOKUP(A1652,'Updated Medical examination'!A1651:J3986,3,0)</f>
        <v>Over Weight</v>
      </c>
      <c r="K1652" s="47" t="str">
        <f>VLOOKUP(A1652,'Updated Medical examination'!A1651:J3986,5,0)</f>
        <v>Normal</v>
      </c>
      <c r="L1652" s="54">
        <v>31987</v>
      </c>
      <c r="M1652" s="59">
        <v>5926.85</v>
      </c>
      <c r="N1652" s="55" t="s">
        <v>12</v>
      </c>
      <c r="O1652" s="55" t="s">
        <v>12</v>
      </c>
      <c r="P1652" s="55" t="s">
        <v>42</v>
      </c>
      <c r="Q1652" s="55">
        <v>35</v>
      </c>
    </row>
    <row r="1653" spans="1:17" ht="16.5" thickBot="1" x14ac:dyDescent="0.3">
      <c r="A1653" s="58" t="s">
        <v>719</v>
      </c>
      <c r="B1653" s="47" t="s">
        <v>5074</v>
      </c>
      <c r="C1653" s="47">
        <f>VLOOKUP(A1653,'Updated Medical examination'!A1652:J3987,2,FALSE)</f>
        <v>36.19</v>
      </c>
      <c r="D1653" s="47">
        <f>VLOOKUP(A1653,'Updated Medical examination'!A1652:J3987,4,0)</f>
        <v>4.3</v>
      </c>
      <c r="E1653" s="47" t="str">
        <f>VLOOKUP(A1653,'Updated Medical examination'!A1652:J3987,6,0)</f>
        <v>No</v>
      </c>
      <c r="F1653" s="47" t="str">
        <f>VLOOKUP(A1653,'Updated Medical examination'!A1652:J3987,7,0)</f>
        <v>No</v>
      </c>
      <c r="G1653" s="47" t="str">
        <f>VLOOKUP(A1653,'Updated Medical examination'!A1652:J3987,8,0)</f>
        <v>No</v>
      </c>
      <c r="H1653" s="47">
        <f>VLOOKUP(A1653,'Updated Medical examination'!A1652:J3987,9,0)</f>
        <v>0</v>
      </c>
      <c r="I1653" s="47" t="str">
        <f>VLOOKUP(A1653,'Updated Medical examination'!A1652:J3987,10,0)</f>
        <v>No</v>
      </c>
      <c r="J1653" s="47" t="str">
        <f>VLOOKUP(A1653,'Updated Medical examination'!A1652:J3987,3,0)</f>
        <v>Obesity</v>
      </c>
      <c r="K1653" s="47" t="str">
        <f>VLOOKUP(A1653,'Updated Medical examination'!A1652:J3987,5,0)</f>
        <v>Normal</v>
      </c>
      <c r="L1653" s="54">
        <v>30306</v>
      </c>
      <c r="M1653" s="59">
        <v>5920.1</v>
      </c>
      <c r="N1653" s="55" t="s">
        <v>11</v>
      </c>
      <c r="O1653" s="55" t="s">
        <v>16</v>
      </c>
      <c r="P1653" s="55" t="s">
        <v>13</v>
      </c>
      <c r="Q1653" s="55">
        <v>40</v>
      </c>
    </row>
    <row r="1654" spans="1:17" ht="16.5" thickBot="1" x14ac:dyDescent="0.3">
      <c r="A1654" s="58" t="s">
        <v>718</v>
      </c>
      <c r="B1654" s="47" t="s">
        <v>3286</v>
      </c>
      <c r="C1654" s="47">
        <f>VLOOKUP(A1654,'Updated Medical examination'!A1653:J3988,2,FALSE)</f>
        <v>29.6</v>
      </c>
      <c r="D1654" s="47">
        <f>VLOOKUP(A1654,'Updated Medical examination'!A1653:J3988,4,0)</f>
        <v>4.09</v>
      </c>
      <c r="E1654" s="47" t="str">
        <f>VLOOKUP(A1654,'Updated Medical examination'!A1653:J3988,6,0)</f>
        <v>No</v>
      </c>
      <c r="F1654" s="47" t="str">
        <f>VLOOKUP(A1654,'Updated Medical examination'!A1653:J3988,7,0)</f>
        <v>No</v>
      </c>
      <c r="G1654" s="47" t="str">
        <f>VLOOKUP(A1654,'Updated Medical examination'!A1653:J3988,8,0)</f>
        <v>No</v>
      </c>
      <c r="H1654" s="47">
        <f>VLOOKUP(A1654,'Updated Medical examination'!A1653:J3988,9,0)</f>
        <v>0</v>
      </c>
      <c r="I1654" s="47" t="str">
        <f>VLOOKUP(A1654,'Updated Medical examination'!A1653:J3988,10,0)</f>
        <v>No</v>
      </c>
      <c r="J1654" s="47" t="str">
        <f>VLOOKUP(A1654,'Updated Medical examination'!A1653:J3988,3,0)</f>
        <v>Over Weight</v>
      </c>
      <c r="K1654" s="47" t="str">
        <f>VLOOKUP(A1654,'Updated Medical examination'!A1653:J3988,5,0)</f>
        <v>Normal</v>
      </c>
      <c r="L1654" s="54">
        <v>30140</v>
      </c>
      <c r="M1654" s="59">
        <v>5910.94</v>
      </c>
      <c r="N1654" s="55" t="s">
        <v>11</v>
      </c>
      <c r="O1654" s="55" t="s">
        <v>16</v>
      </c>
      <c r="P1654" s="55" t="s">
        <v>42</v>
      </c>
      <c r="Q1654" s="55">
        <v>40</v>
      </c>
    </row>
    <row r="1655" spans="1:17" ht="16.5" thickBot="1" x14ac:dyDescent="0.3">
      <c r="A1655" s="58" t="s">
        <v>717</v>
      </c>
      <c r="B1655" s="47" t="s">
        <v>5077</v>
      </c>
      <c r="C1655" s="47">
        <f>VLOOKUP(A1655,'Updated Medical examination'!A1654:J3989,2,FALSE)</f>
        <v>30.95</v>
      </c>
      <c r="D1655" s="47">
        <f>VLOOKUP(A1655,'Updated Medical examination'!A1654:J3989,4,0)</f>
        <v>6.27</v>
      </c>
      <c r="E1655" s="47" t="str">
        <f>VLOOKUP(A1655,'Updated Medical examination'!A1654:J3989,6,0)</f>
        <v>No</v>
      </c>
      <c r="F1655" s="47" t="str">
        <f>VLOOKUP(A1655,'Updated Medical examination'!A1654:J3989,7,0)</f>
        <v>No</v>
      </c>
      <c r="G1655" s="47" t="str">
        <f>VLOOKUP(A1655,'Updated Medical examination'!A1654:J3989,8,0)</f>
        <v>Yes</v>
      </c>
      <c r="H1655" s="47">
        <f>VLOOKUP(A1655,'Updated Medical examination'!A1654:J3989,9,0)</f>
        <v>1</v>
      </c>
      <c r="I1655" s="47" t="str">
        <f>VLOOKUP(A1655,'Updated Medical examination'!A1654:J3989,10,0)</f>
        <v>No</v>
      </c>
      <c r="J1655" s="47" t="str">
        <f>VLOOKUP(A1655,'Updated Medical examination'!A1654:J3989,3,0)</f>
        <v>Obesity</v>
      </c>
      <c r="K1655" s="47" t="str">
        <f>VLOOKUP(A1655,'Updated Medical examination'!A1654:J3989,5,0)</f>
        <v>Prediabetes</v>
      </c>
      <c r="L1655" s="54">
        <v>34261</v>
      </c>
      <c r="M1655" s="59">
        <v>5877.02</v>
      </c>
      <c r="N1655" s="55" t="s">
        <v>11</v>
      </c>
      <c r="O1655" s="55" t="s">
        <v>11</v>
      </c>
      <c r="P1655" s="55" t="s">
        <v>300</v>
      </c>
      <c r="Q1655" s="55">
        <v>29</v>
      </c>
    </row>
    <row r="1656" spans="1:17" ht="16.5" thickBot="1" x14ac:dyDescent="0.3">
      <c r="A1656" s="58" t="s">
        <v>716</v>
      </c>
      <c r="B1656" s="47" t="s">
        <v>5079</v>
      </c>
      <c r="C1656" s="47">
        <f>VLOOKUP(A1656,'Updated Medical examination'!A1655:J3990,2,FALSE)</f>
        <v>19.95</v>
      </c>
      <c r="D1656" s="47">
        <f>VLOOKUP(A1656,'Updated Medical examination'!A1655:J3990,4,0)</f>
        <v>5.39</v>
      </c>
      <c r="E1656" s="47" t="str">
        <f>VLOOKUP(A1656,'Updated Medical examination'!A1655:J3990,6,0)</f>
        <v>No</v>
      </c>
      <c r="F1656" s="47" t="str">
        <f>VLOOKUP(A1656,'Updated Medical examination'!A1655:J3990,7,0)</f>
        <v>No</v>
      </c>
      <c r="G1656" s="47" t="str">
        <f>VLOOKUP(A1656,'Updated Medical examination'!A1655:J3990,8,0)</f>
        <v>No</v>
      </c>
      <c r="H1656" s="47">
        <f>VLOOKUP(A1656,'Updated Medical examination'!A1655:J3990,9,0)</f>
        <v>1</v>
      </c>
      <c r="I1656" s="47" t="str">
        <f>VLOOKUP(A1656,'Updated Medical examination'!A1655:J3990,10,0)</f>
        <v>No</v>
      </c>
      <c r="J1656" s="47" t="str">
        <f>VLOOKUP(A1656,'Updated Medical examination'!A1655:J3990,3,0)</f>
        <v>Healthy Weight</v>
      </c>
      <c r="K1656" s="47" t="str">
        <f>VLOOKUP(A1656,'Updated Medical examination'!A1655:J3990,5,0)</f>
        <v>Normal</v>
      </c>
      <c r="L1656" s="54">
        <v>31008</v>
      </c>
      <c r="M1656" s="59">
        <v>5855.9</v>
      </c>
      <c r="N1656" s="55" t="s">
        <v>11</v>
      </c>
      <c r="O1656" s="55" t="s">
        <v>12</v>
      </c>
      <c r="P1656" s="55" t="s">
        <v>23</v>
      </c>
      <c r="Q1656" s="55">
        <v>38</v>
      </c>
    </row>
    <row r="1657" spans="1:17" ht="16.5" thickBot="1" x14ac:dyDescent="0.3">
      <c r="A1657" s="58" t="s">
        <v>715</v>
      </c>
      <c r="B1657" s="47" t="s">
        <v>2683</v>
      </c>
      <c r="C1657" s="47">
        <f>VLOOKUP(A1657,'Updated Medical examination'!A1656:J3991,2,FALSE)</f>
        <v>23.65</v>
      </c>
      <c r="D1657" s="47">
        <f>VLOOKUP(A1657,'Updated Medical examination'!A1656:J3991,4,0)</f>
        <v>5.75</v>
      </c>
      <c r="E1657" s="47" t="str">
        <f>VLOOKUP(A1657,'Updated Medical examination'!A1656:J3991,6,0)</f>
        <v>Yes</v>
      </c>
      <c r="F1657" s="47" t="str">
        <f>VLOOKUP(A1657,'Updated Medical examination'!A1656:J3991,7,0)</f>
        <v>No</v>
      </c>
      <c r="G1657" s="47" t="str">
        <f>VLOOKUP(A1657,'Updated Medical examination'!A1656:J3991,8,0)</f>
        <v>No</v>
      </c>
      <c r="H1657" s="47">
        <f>VLOOKUP(A1657,'Updated Medical examination'!A1656:J3991,9,0)</f>
        <v>0</v>
      </c>
      <c r="I1657" s="47" t="str">
        <f>VLOOKUP(A1657,'Updated Medical examination'!A1656:J3991,10,0)</f>
        <v>No</v>
      </c>
      <c r="J1657" s="47" t="str">
        <f>VLOOKUP(A1657,'Updated Medical examination'!A1656:J3991,3,0)</f>
        <v>Healthy Weight</v>
      </c>
      <c r="K1657" s="47" t="str">
        <f>VLOOKUP(A1657,'Updated Medical examination'!A1656:J3991,5,0)</f>
        <v>Prediabetes</v>
      </c>
      <c r="L1657" s="54">
        <v>31216</v>
      </c>
      <c r="M1657" s="59">
        <v>5847.24</v>
      </c>
      <c r="N1657" s="55" t="s">
        <v>11</v>
      </c>
      <c r="O1657" s="55" t="s">
        <v>16</v>
      </c>
      <c r="P1657" s="55" t="s">
        <v>13</v>
      </c>
      <c r="Q1657" s="55">
        <v>37</v>
      </c>
    </row>
    <row r="1658" spans="1:17" ht="16.5" thickBot="1" x14ac:dyDescent="0.3">
      <c r="A1658" s="58" t="s">
        <v>714</v>
      </c>
      <c r="B1658" s="47" t="s">
        <v>5081</v>
      </c>
      <c r="C1658" s="47">
        <f>VLOOKUP(A1658,'Updated Medical examination'!A1657:J3992,2,FALSE)</f>
        <v>43.34</v>
      </c>
      <c r="D1658" s="47">
        <f>VLOOKUP(A1658,'Updated Medical examination'!A1657:J3992,4,0)</f>
        <v>4.91</v>
      </c>
      <c r="E1658" s="47" t="str">
        <f>VLOOKUP(A1658,'Updated Medical examination'!A1657:J3992,6,0)</f>
        <v>No</v>
      </c>
      <c r="F1658" s="47" t="str">
        <f>VLOOKUP(A1658,'Updated Medical examination'!A1657:J3992,7,0)</f>
        <v>No</v>
      </c>
      <c r="G1658" s="47" t="str">
        <f>VLOOKUP(A1658,'Updated Medical examination'!A1657:J3992,8,0)</f>
        <v>No</v>
      </c>
      <c r="H1658" s="47">
        <f>VLOOKUP(A1658,'Updated Medical examination'!A1657:J3992,9,0)</f>
        <v>1</v>
      </c>
      <c r="I1658" s="47" t="str">
        <f>VLOOKUP(A1658,'Updated Medical examination'!A1657:J3992,10,0)</f>
        <v>No</v>
      </c>
      <c r="J1658" s="47" t="str">
        <f>VLOOKUP(A1658,'Updated Medical examination'!A1657:J3992,3,0)</f>
        <v>Obesity</v>
      </c>
      <c r="K1658" s="47" t="str">
        <f>VLOOKUP(A1658,'Updated Medical examination'!A1657:J3992,5,0)</f>
        <v>Normal</v>
      </c>
      <c r="L1658" s="54">
        <v>32050</v>
      </c>
      <c r="M1658" s="59">
        <v>5846.92</v>
      </c>
      <c r="N1658" s="55" t="s">
        <v>11</v>
      </c>
      <c r="O1658" s="55" t="s">
        <v>11</v>
      </c>
      <c r="P1658" s="55" t="s">
        <v>13</v>
      </c>
      <c r="Q1658" s="55">
        <v>35</v>
      </c>
    </row>
    <row r="1659" spans="1:17" ht="16.5" thickBot="1" x14ac:dyDescent="0.3">
      <c r="A1659" s="58" t="s">
        <v>713</v>
      </c>
      <c r="B1659" s="47" t="s">
        <v>5083</v>
      </c>
      <c r="C1659" s="47">
        <f>VLOOKUP(A1659,'Updated Medical examination'!A1658:J3993,2,FALSE)</f>
        <v>31.98</v>
      </c>
      <c r="D1659" s="47">
        <f>VLOOKUP(A1659,'Updated Medical examination'!A1658:J3993,4,0)</f>
        <v>4.46</v>
      </c>
      <c r="E1659" s="47" t="str">
        <f>VLOOKUP(A1659,'Updated Medical examination'!A1658:J3993,6,0)</f>
        <v>Yes</v>
      </c>
      <c r="F1659" s="47" t="str">
        <f>VLOOKUP(A1659,'Updated Medical examination'!A1658:J3993,7,0)</f>
        <v>No</v>
      </c>
      <c r="G1659" s="47" t="str">
        <f>VLOOKUP(A1659,'Updated Medical examination'!A1658:J3993,8,0)</f>
        <v>No</v>
      </c>
      <c r="H1659" s="47">
        <f>VLOOKUP(A1659,'Updated Medical examination'!A1658:J3993,9,0)</f>
        <v>1</v>
      </c>
      <c r="I1659" s="47" t="str">
        <f>VLOOKUP(A1659,'Updated Medical examination'!A1658:J3993,10,0)</f>
        <v>No</v>
      </c>
      <c r="J1659" s="47" t="str">
        <f>VLOOKUP(A1659,'Updated Medical examination'!A1658:J3993,3,0)</f>
        <v>Obesity</v>
      </c>
      <c r="K1659" s="47" t="str">
        <f>VLOOKUP(A1659,'Updated Medical examination'!A1658:J3993,5,0)</f>
        <v>Normal</v>
      </c>
      <c r="L1659" s="54">
        <v>34931</v>
      </c>
      <c r="M1659" s="59">
        <v>5843.99</v>
      </c>
      <c r="N1659" s="55" t="s">
        <v>11</v>
      </c>
      <c r="O1659" s="55" t="s">
        <v>11</v>
      </c>
      <c r="P1659" s="55" t="s">
        <v>200</v>
      </c>
      <c r="Q1659" s="55">
        <v>27</v>
      </c>
    </row>
    <row r="1660" spans="1:17" ht="16.5" thickBot="1" x14ac:dyDescent="0.3">
      <c r="A1660" s="58" t="s">
        <v>712</v>
      </c>
      <c r="B1660" s="47" t="s">
        <v>2400</v>
      </c>
      <c r="C1660" s="47">
        <f>VLOOKUP(A1660,'Updated Medical examination'!A1659:J3994,2,FALSE)</f>
        <v>35.86</v>
      </c>
      <c r="D1660" s="47">
        <f>VLOOKUP(A1660,'Updated Medical examination'!A1659:J3994,4,0)</f>
        <v>6.22</v>
      </c>
      <c r="E1660" s="47" t="str">
        <f>VLOOKUP(A1660,'Updated Medical examination'!A1659:J3994,6,0)</f>
        <v>No</v>
      </c>
      <c r="F1660" s="47" t="str">
        <f>VLOOKUP(A1660,'Updated Medical examination'!A1659:J3994,7,0)</f>
        <v>No</v>
      </c>
      <c r="G1660" s="47" t="str">
        <f>VLOOKUP(A1660,'Updated Medical examination'!A1659:J3994,8,0)</f>
        <v>No</v>
      </c>
      <c r="H1660" s="47">
        <f>VLOOKUP(A1660,'Updated Medical examination'!A1659:J3994,9,0)</f>
        <v>1</v>
      </c>
      <c r="I1660" s="47" t="str">
        <f>VLOOKUP(A1660,'Updated Medical examination'!A1659:J3994,10,0)</f>
        <v>No</v>
      </c>
      <c r="J1660" s="47" t="str">
        <f>VLOOKUP(A1660,'Updated Medical examination'!A1659:J3994,3,0)</f>
        <v>Obesity</v>
      </c>
      <c r="K1660" s="47" t="str">
        <f>VLOOKUP(A1660,'Updated Medical examination'!A1659:J3994,5,0)</f>
        <v>Prediabetes</v>
      </c>
      <c r="L1660" s="54">
        <v>31985</v>
      </c>
      <c r="M1660" s="59">
        <v>5836.52</v>
      </c>
      <c r="N1660" s="55" t="s">
        <v>11</v>
      </c>
      <c r="O1660" s="55" t="s">
        <v>12</v>
      </c>
      <c r="P1660" s="55" t="s">
        <v>13</v>
      </c>
      <c r="Q1660" s="55">
        <v>35</v>
      </c>
    </row>
    <row r="1661" spans="1:17" ht="16.5" thickBot="1" x14ac:dyDescent="0.3">
      <c r="A1661" s="58" t="s">
        <v>711</v>
      </c>
      <c r="B1661" s="47" t="s">
        <v>5085</v>
      </c>
      <c r="C1661" s="47">
        <f>VLOOKUP(A1661,'Updated Medical examination'!A1660:J3995,2,FALSE)</f>
        <v>15.2</v>
      </c>
      <c r="D1661" s="47">
        <f>VLOOKUP(A1661,'Updated Medical examination'!A1660:J3995,4,0)</f>
        <v>8.82</v>
      </c>
      <c r="E1661" s="47" t="str">
        <f>VLOOKUP(A1661,'Updated Medical examination'!A1660:J3995,6,0)</f>
        <v>No</v>
      </c>
      <c r="F1661" s="47" t="str">
        <f>VLOOKUP(A1661,'Updated Medical examination'!A1660:J3995,7,0)</f>
        <v>No</v>
      </c>
      <c r="G1661" s="47" t="str">
        <f>VLOOKUP(A1661,'Updated Medical examination'!A1660:J3995,8,0)</f>
        <v>No</v>
      </c>
      <c r="H1661" s="47">
        <f>VLOOKUP(A1661,'Updated Medical examination'!A1660:J3995,9,0)</f>
        <v>0</v>
      </c>
      <c r="I1661" s="47" t="str">
        <f>VLOOKUP(A1661,'Updated Medical examination'!A1660:J3995,10,0)</f>
        <v>No</v>
      </c>
      <c r="J1661" s="47" t="str">
        <f>VLOOKUP(A1661,'Updated Medical examination'!A1660:J3995,3,0)</f>
        <v>Under Weight</v>
      </c>
      <c r="K1661" s="47" t="str">
        <f>VLOOKUP(A1661,'Updated Medical examination'!A1660:J3995,5,0)</f>
        <v>Above Diabetes</v>
      </c>
      <c r="L1661" s="54">
        <v>26203</v>
      </c>
      <c r="M1661" s="59">
        <v>5832.6</v>
      </c>
      <c r="N1661" s="55" t="s">
        <v>11</v>
      </c>
      <c r="O1661" s="55" t="s">
        <v>12</v>
      </c>
      <c r="P1661" s="55" t="s">
        <v>23</v>
      </c>
      <c r="Q1661" s="55">
        <v>51</v>
      </c>
    </row>
    <row r="1662" spans="1:17" ht="16.5" thickBot="1" x14ac:dyDescent="0.3">
      <c r="A1662" s="58" t="s">
        <v>710</v>
      </c>
      <c r="B1662" s="47" t="s">
        <v>5087</v>
      </c>
      <c r="C1662" s="47">
        <f>VLOOKUP(A1662,'Updated Medical examination'!A1661:J3996,2,FALSE)</f>
        <v>37.200000000000003</v>
      </c>
      <c r="D1662" s="47">
        <f>VLOOKUP(A1662,'Updated Medical examination'!A1661:J3996,4,0)</f>
        <v>10.14</v>
      </c>
      <c r="E1662" s="47" t="str">
        <f>VLOOKUP(A1662,'Updated Medical examination'!A1661:J3996,6,0)</f>
        <v>No</v>
      </c>
      <c r="F1662" s="47" t="str">
        <f>VLOOKUP(A1662,'Updated Medical examination'!A1661:J3996,7,0)</f>
        <v>No</v>
      </c>
      <c r="G1662" s="47" t="str">
        <f>VLOOKUP(A1662,'Updated Medical examination'!A1661:J3996,8,0)</f>
        <v>No</v>
      </c>
      <c r="H1662" s="47">
        <f>VLOOKUP(A1662,'Updated Medical examination'!A1661:J3996,9,0)</f>
        <v>0</v>
      </c>
      <c r="I1662" s="47" t="str">
        <f>VLOOKUP(A1662,'Updated Medical examination'!A1661:J3996,10,0)</f>
        <v>No</v>
      </c>
      <c r="J1662" s="47" t="str">
        <f>VLOOKUP(A1662,'Updated Medical examination'!A1661:J3996,3,0)</f>
        <v>Obesity</v>
      </c>
      <c r="K1662" s="47" t="str">
        <f>VLOOKUP(A1662,'Updated Medical examination'!A1661:J3996,5,0)</f>
        <v>Above Diabetes</v>
      </c>
      <c r="L1662" s="54">
        <v>37459</v>
      </c>
      <c r="M1662" s="59">
        <v>5816.58</v>
      </c>
      <c r="N1662" s="55" t="s">
        <v>11</v>
      </c>
      <c r="O1662" s="55" t="s">
        <v>11</v>
      </c>
      <c r="P1662" s="55" t="s">
        <v>535</v>
      </c>
      <c r="Q1662" s="55">
        <v>20</v>
      </c>
    </row>
    <row r="1663" spans="1:17" ht="16.5" thickBot="1" x14ac:dyDescent="0.3">
      <c r="A1663" s="58" t="s">
        <v>709</v>
      </c>
      <c r="B1663" s="47" t="s">
        <v>2837</v>
      </c>
      <c r="C1663" s="47">
        <f>VLOOKUP(A1663,'Updated Medical examination'!A1662:J3997,2,FALSE)</f>
        <v>17.91</v>
      </c>
      <c r="D1663" s="47">
        <f>VLOOKUP(A1663,'Updated Medical examination'!A1662:J3997,4,0)</f>
        <v>4.66</v>
      </c>
      <c r="E1663" s="47" t="str">
        <f>VLOOKUP(A1663,'Updated Medical examination'!A1662:J3997,6,0)</f>
        <v>No</v>
      </c>
      <c r="F1663" s="47" t="str">
        <f>VLOOKUP(A1663,'Updated Medical examination'!A1662:J3997,7,0)</f>
        <v>No</v>
      </c>
      <c r="G1663" s="47" t="str">
        <f>VLOOKUP(A1663,'Updated Medical examination'!A1662:J3997,8,0)</f>
        <v>No</v>
      </c>
      <c r="H1663" s="47">
        <f>VLOOKUP(A1663,'Updated Medical examination'!A1662:J3997,9,0)</f>
        <v>2</v>
      </c>
      <c r="I1663" s="47" t="str">
        <f>VLOOKUP(A1663,'Updated Medical examination'!A1662:J3997,10,0)</f>
        <v>No</v>
      </c>
      <c r="J1663" s="47" t="str">
        <f>VLOOKUP(A1663,'Updated Medical examination'!A1662:J3997,3,0)</f>
        <v>Under Weight</v>
      </c>
      <c r="K1663" s="47" t="str">
        <f>VLOOKUP(A1663,'Updated Medical examination'!A1662:J3997,5,0)</f>
        <v>Normal</v>
      </c>
      <c r="L1663" s="54">
        <v>26605</v>
      </c>
      <c r="M1663" s="59">
        <v>5812.9</v>
      </c>
      <c r="N1663" s="55" t="s">
        <v>11</v>
      </c>
      <c r="O1663" s="55" t="s">
        <v>11</v>
      </c>
      <c r="P1663" s="55" t="s">
        <v>13</v>
      </c>
      <c r="Q1663" s="55">
        <v>50</v>
      </c>
    </row>
    <row r="1664" spans="1:17" ht="16.5" thickBot="1" x14ac:dyDescent="0.3">
      <c r="A1664" s="58" t="s">
        <v>708</v>
      </c>
      <c r="B1664" s="47" t="s">
        <v>5090</v>
      </c>
      <c r="C1664" s="47">
        <f>VLOOKUP(A1664,'Updated Medical examination'!A1663:J3998,2,FALSE)</f>
        <v>20.76</v>
      </c>
      <c r="D1664" s="47">
        <f>VLOOKUP(A1664,'Updated Medical examination'!A1663:J3998,4,0)</f>
        <v>6.26</v>
      </c>
      <c r="E1664" s="47" t="str">
        <f>VLOOKUP(A1664,'Updated Medical examination'!A1663:J3998,6,0)</f>
        <v>No</v>
      </c>
      <c r="F1664" s="47" t="str">
        <f>VLOOKUP(A1664,'Updated Medical examination'!A1663:J3998,7,0)</f>
        <v>No</v>
      </c>
      <c r="G1664" s="47" t="str">
        <f>VLOOKUP(A1664,'Updated Medical examination'!A1663:J3998,8,0)</f>
        <v>No</v>
      </c>
      <c r="H1664" s="47">
        <f>VLOOKUP(A1664,'Updated Medical examination'!A1663:J3998,9,0)</f>
        <v>0</v>
      </c>
      <c r="I1664" s="47" t="str">
        <f>VLOOKUP(A1664,'Updated Medical examination'!A1663:J3998,10,0)</f>
        <v>No</v>
      </c>
      <c r="J1664" s="47" t="str">
        <f>VLOOKUP(A1664,'Updated Medical examination'!A1663:J3998,3,0)</f>
        <v>Healthy Weight</v>
      </c>
      <c r="K1664" s="47" t="str">
        <f>VLOOKUP(A1664,'Updated Medical examination'!A1663:J3998,5,0)</f>
        <v>Prediabetes</v>
      </c>
      <c r="L1664" s="54">
        <v>29482</v>
      </c>
      <c r="M1664" s="59">
        <v>5807.06</v>
      </c>
      <c r="N1664" s="55" t="s">
        <v>11</v>
      </c>
      <c r="O1664" s="55" t="s">
        <v>12</v>
      </c>
      <c r="P1664" s="55" t="s">
        <v>13</v>
      </c>
      <c r="Q1664" s="55">
        <v>42</v>
      </c>
    </row>
    <row r="1665" spans="1:17" ht="16.5" thickBot="1" x14ac:dyDescent="0.3">
      <c r="A1665" s="58" t="s">
        <v>707</v>
      </c>
      <c r="B1665" s="47" t="s">
        <v>5092</v>
      </c>
      <c r="C1665" s="47">
        <f>VLOOKUP(A1665,'Updated Medical examination'!A1664:J3999,2,FALSE)</f>
        <v>38.99</v>
      </c>
      <c r="D1665" s="47">
        <f>VLOOKUP(A1665,'Updated Medical examination'!A1664:J3999,4,0)</f>
        <v>5.21</v>
      </c>
      <c r="E1665" s="47" t="str">
        <f>VLOOKUP(A1665,'Updated Medical examination'!A1664:J3999,6,0)</f>
        <v>No</v>
      </c>
      <c r="F1665" s="47" t="str">
        <f>VLOOKUP(A1665,'Updated Medical examination'!A1664:J3999,7,0)</f>
        <v>yes</v>
      </c>
      <c r="G1665" s="47" t="str">
        <f>VLOOKUP(A1665,'Updated Medical examination'!A1664:J3999,8,0)</f>
        <v>No</v>
      </c>
      <c r="H1665" s="47">
        <f>VLOOKUP(A1665,'Updated Medical examination'!A1664:J3999,9,0)</f>
        <v>1</v>
      </c>
      <c r="I1665" s="47" t="str">
        <f>VLOOKUP(A1665,'Updated Medical examination'!A1664:J3999,10,0)</f>
        <v>No</v>
      </c>
      <c r="J1665" s="47" t="str">
        <f>VLOOKUP(A1665,'Updated Medical examination'!A1664:J3999,3,0)</f>
        <v>Obesity</v>
      </c>
      <c r="K1665" s="47" t="str">
        <f>VLOOKUP(A1665,'Updated Medical examination'!A1664:J3999,5,0)</f>
        <v>Normal</v>
      </c>
      <c r="L1665" s="54">
        <v>38292</v>
      </c>
      <c r="M1665" s="59">
        <v>5778.71</v>
      </c>
      <c r="N1665" s="55" t="s">
        <v>11</v>
      </c>
      <c r="O1665" s="55" t="s">
        <v>12</v>
      </c>
      <c r="P1665" s="55" t="s">
        <v>632</v>
      </c>
      <c r="Q1665" s="55">
        <v>18</v>
      </c>
    </row>
    <row r="1666" spans="1:17" ht="16.5" thickBot="1" x14ac:dyDescent="0.3">
      <c r="A1666" s="58" t="s">
        <v>706</v>
      </c>
      <c r="B1666" s="47" t="s">
        <v>5094</v>
      </c>
      <c r="C1666" s="47">
        <f>VLOOKUP(A1666,'Updated Medical examination'!A1665:J4000,2,FALSE)</f>
        <v>42.655000000000001</v>
      </c>
      <c r="D1666" s="47">
        <f>VLOOKUP(A1666,'Updated Medical examination'!A1665:J4000,4,0)</f>
        <v>5.94</v>
      </c>
      <c r="E1666" s="47" t="str">
        <f>VLOOKUP(A1666,'Updated Medical examination'!A1665:J4000,6,0)</f>
        <v>Yes</v>
      </c>
      <c r="F1666" s="47" t="str">
        <f>VLOOKUP(A1666,'Updated Medical examination'!A1665:J4000,7,0)</f>
        <v>No</v>
      </c>
      <c r="G1666" s="47" t="str">
        <f>VLOOKUP(A1666,'Updated Medical examination'!A1665:J4000,8,0)</f>
        <v>Yes</v>
      </c>
      <c r="H1666" s="47">
        <f>VLOOKUP(A1666,'Updated Medical examination'!A1665:J4000,9,0)</f>
        <v>1</v>
      </c>
      <c r="I1666" s="47" t="str">
        <f>VLOOKUP(A1666,'Updated Medical examination'!A1665:J4000,10,0)</f>
        <v>No</v>
      </c>
      <c r="J1666" s="47" t="str">
        <f>VLOOKUP(A1666,'Updated Medical examination'!A1665:J4000,3,0)</f>
        <v>Obesity</v>
      </c>
      <c r="K1666" s="47" t="str">
        <f>VLOOKUP(A1666,'Updated Medical examination'!A1665:J4000,5,0)</f>
        <v>Prediabetes</v>
      </c>
      <c r="L1666" s="54">
        <v>30558</v>
      </c>
      <c r="M1666" s="59">
        <v>5757.41</v>
      </c>
      <c r="N1666" s="55" t="s">
        <v>11</v>
      </c>
      <c r="O1666" s="55" t="s">
        <v>12</v>
      </c>
      <c r="P1666" s="55" t="s">
        <v>166</v>
      </c>
      <c r="Q1666" s="55">
        <v>39</v>
      </c>
    </row>
    <row r="1667" spans="1:17" ht="16.5" thickBot="1" x14ac:dyDescent="0.3">
      <c r="A1667" s="58" t="s">
        <v>705</v>
      </c>
      <c r="B1667" s="47" t="s">
        <v>5095</v>
      </c>
      <c r="C1667" s="47">
        <f>VLOOKUP(A1667,'Updated Medical examination'!A1666:J4001,2,FALSE)</f>
        <v>30.57</v>
      </c>
      <c r="D1667" s="47">
        <f>VLOOKUP(A1667,'Updated Medical examination'!A1666:J4001,4,0)</f>
        <v>5.34</v>
      </c>
      <c r="E1667" s="47" t="str">
        <f>VLOOKUP(A1667,'Updated Medical examination'!A1666:J4001,6,0)</f>
        <v>No</v>
      </c>
      <c r="F1667" s="47" t="str">
        <f>VLOOKUP(A1667,'Updated Medical examination'!A1666:J4001,7,0)</f>
        <v>No</v>
      </c>
      <c r="G1667" s="47" t="str">
        <f>VLOOKUP(A1667,'Updated Medical examination'!A1666:J4001,8,0)</f>
        <v>Yes</v>
      </c>
      <c r="H1667" s="47">
        <f>VLOOKUP(A1667,'Updated Medical examination'!A1666:J4001,9,0)</f>
        <v>1</v>
      </c>
      <c r="I1667" s="47" t="str">
        <f>VLOOKUP(A1667,'Updated Medical examination'!A1666:J4001,10,0)</f>
        <v>No</v>
      </c>
      <c r="J1667" s="47" t="str">
        <f>VLOOKUP(A1667,'Updated Medical examination'!A1666:J4001,3,0)</f>
        <v>Obesity</v>
      </c>
      <c r="K1667" s="47" t="str">
        <f>VLOOKUP(A1667,'Updated Medical examination'!A1666:J4001,5,0)</f>
        <v>Normal</v>
      </c>
      <c r="L1667" s="54">
        <v>34130</v>
      </c>
      <c r="M1667" s="59">
        <v>5748.13</v>
      </c>
      <c r="N1667" s="55" t="s">
        <v>11</v>
      </c>
      <c r="O1667" s="55" t="s">
        <v>16</v>
      </c>
      <c r="P1667" s="55" t="s">
        <v>300</v>
      </c>
      <c r="Q1667" s="55">
        <v>29</v>
      </c>
    </row>
    <row r="1668" spans="1:17" ht="16.5" thickBot="1" x14ac:dyDescent="0.3">
      <c r="A1668" s="58" t="s">
        <v>704</v>
      </c>
      <c r="B1668" s="47" t="s">
        <v>2478</v>
      </c>
      <c r="C1668" s="47">
        <f>VLOOKUP(A1668,'Updated Medical examination'!A1667:J4002,2,FALSE)</f>
        <v>17.7</v>
      </c>
      <c r="D1668" s="47">
        <f>VLOOKUP(A1668,'Updated Medical examination'!A1667:J4002,4,0)</f>
        <v>6.38</v>
      </c>
      <c r="E1668" s="47" t="str">
        <f>VLOOKUP(A1668,'Updated Medical examination'!A1667:J4002,6,0)</f>
        <v>No</v>
      </c>
      <c r="F1668" s="47" t="str">
        <f>VLOOKUP(A1668,'Updated Medical examination'!A1667:J4002,7,0)</f>
        <v>No</v>
      </c>
      <c r="G1668" s="47" t="str">
        <f>VLOOKUP(A1668,'Updated Medical examination'!A1667:J4002,8,0)</f>
        <v>No</v>
      </c>
      <c r="H1668" s="47">
        <f>VLOOKUP(A1668,'Updated Medical examination'!A1667:J4002,9,0)</f>
        <v>2</v>
      </c>
      <c r="I1668" s="47" t="str">
        <f>VLOOKUP(A1668,'Updated Medical examination'!A1667:J4002,10,0)</f>
        <v>No</v>
      </c>
      <c r="J1668" s="47" t="str">
        <f>VLOOKUP(A1668,'Updated Medical examination'!A1667:J4002,3,0)</f>
        <v>Under Weight</v>
      </c>
      <c r="K1668" s="47" t="str">
        <f>VLOOKUP(A1668,'Updated Medical examination'!A1667:J4002,5,0)</f>
        <v>Prediabetes</v>
      </c>
      <c r="L1668" s="54">
        <v>26532</v>
      </c>
      <c r="M1668" s="59">
        <v>5741.67</v>
      </c>
      <c r="N1668" s="55" t="s">
        <v>11</v>
      </c>
      <c r="O1668" s="55" t="s">
        <v>12</v>
      </c>
      <c r="P1668" s="55" t="s">
        <v>13</v>
      </c>
      <c r="Q1668" s="55">
        <v>50</v>
      </c>
    </row>
    <row r="1669" spans="1:17" ht="16.5" thickBot="1" x14ac:dyDescent="0.3">
      <c r="A1669" s="58" t="s">
        <v>703</v>
      </c>
      <c r="B1669" s="47" t="s">
        <v>5098</v>
      </c>
      <c r="C1669" s="47">
        <f>VLOOKUP(A1669,'Updated Medical examination'!A1668:J4003,2,FALSE)</f>
        <v>34.770000000000003</v>
      </c>
      <c r="D1669" s="47">
        <f>VLOOKUP(A1669,'Updated Medical examination'!A1668:J4003,4,0)</f>
        <v>4.47</v>
      </c>
      <c r="E1669" s="47" t="str">
        <f>VLOOKUP(A1669,'Updated Medical examination'!A1668:J4003,6,0)</f>
        <v>No</v>
      </c>
      <c r="F1669" s="47" t="str">
        <f>VLOOKUP(A1669,'Updated Medical examination'!A1668:J4003,7,0)</f>
        <v>No</v>
      </c>
      <c r="G1669" s="47" t="str">
        <f>VLOOKUP(A1669,'Updated Medical examination'!A1668:J4003,8,0)</f>
        <v>No</v>
      </c>
      <c r="H1669" s="47">
        <f>VLOOKUP(A1669,'Updated Medical examination'!A1668:J4003,9,0)</f>
        <v>1</v>
      </c>
      <c r="I1669" s="47" t="str">
        <f>VLOOKUP(A1669,'Updated Medical examination'!A1668:J4003,10,0)</f>
        <v>No</v>
      </c>
      <c r="J1669" s="47" t="str">
        <f>VLOOKUP(A1669,'Updated Medical examination'!A1668:J4003,3,0)</f>
        <v>Obesity</v>
      </c>
      <c r="K1669" s="47" t="str">
        <f>VLOOKUP(A1669,'Updated Medical examination'!A1668:J4003,5,0)</f>
        <v>Normal</v>
      </c>
      <c r="L1669" s="54">
        <v>32069</v>
      </c>
      <c r="M1669" s="59">
        <v>5729.01</v>
      </c>
      <c r="N1669" s="55" t="s">
        <v>16</v>
      </c>
      <c r="O1669" s="55" t="s">
        <v>11</v>
      </c>
      <c r="P1669" s="55" t="s">
        <v>23</v>
      </c>
      <c r="Q1669" s="55">
        <v>35</v>
      </c>
    </row>
    <row r="1670" spans="1:17" ht="16.5" thickBot="1" x14ac:dyDescent="0.3">
      <c r="A1670" s="58" t="s">
        <v>702</v>
      </c>
      <c r="B1670" s="47" t="s">
        <v>2700</v>
      </c>
      <c r="C1670" s="47">
        <f>VLOOKUP(A1670,'Updated Medical examination'!A1669:J4004,2,FALSE)</f>
        <v>16.88</v>
      </c>
      <c r="D1670" s="47">
        <f>VLOOKUP(A1670,'Updated Medical examination'!A1669:J4004,4,0)</f>
        <v>9.9600000000000009</v>
      </c>
      <c r="E1670" s="47" t="str">
        <f>VLOOKUP(A1670,'Updated Medical examination'!A1669:J4004,6,0)</f>
        <v>No</v>
      </c>
      <c r="F1670" s="47" t="str">
        <f>VLOOKUP(A1670,'Updated Medical examination'!A1669:J4004,7,0)</f>
        <v>No</v>
      </c>
      <c r="G1670" s="47" t="str">
        <f>VLOOKUP(A1670,'Updated Medical examination'!A1669:J4004,8,0)</f>
        <v>No</v>
      </c>
      <c r="H1670" s="47">
        <f>VLOOKUP(A1670,'Updated Medical examination'!A1669:J4004,9,0)</f>
        <v>0</v>
      </c>
      <c r="I1670" s="47" t="str">
        <f>VLOOKUP(A1670,'Updated Medical examination'!A1669:J4004,10,0)</f>
        <v>No</v>
      </c>
      <c r="J1670" s="47" t="str">
        <f>VLOOKUP(A1670,'Updated Medical examination'!A1669:J4004,3,0)</f>
        <v>Under Weight</v>
      </c>
      <c r="K1670" s="47" t="str">
        <f>VLOOKUP(A1670,'Updated Medical examination'!A1669:J4004,5,0)</f>
        <v>Above Diabetes</v>
      </c>
      <c r="L1670" s="54">
        <v>26285</v>
      </c>
      <c r="M1670" s="59">
        <v>5720.38</v>
      </c>
      <c r="N1670" s="55" t="s">
        <v>11</v>
      </c>
      <c r="O1670" s="55" t="s">
        <v>16</v>
      </c>
      <c r="P1670" s="55" t="s">
        <v>13</v>
      </c>
      <c r="Q1670" s="55">
        <v>51</v>
      </c>
    </row>
    <row r="1671" spans="1:17" ht="16.5" thickBot="1" x14ac:dyDescent="0.3">
      <c r="A1671" s="58" t="s">
        <v>701</v>
      </c>
      <c r="B1671" s="47" t="s">
        <v>5100</v>
      </c>
      <c r="C1671" s="47">
        <f>VLOOKUP(A1671,'Updated Medical examination'!A1670:J4005,2,FALSE)</f>
        <v>40.26</v>
      </c>
      <c r="D1671" s="47">
        <f>VLOOKUP(A1671,'Updated Medical examination'!A1670:J4005,4,0)</f>
        <v>9.92</v>
      </c>
      <c r="E1671" s="47" t="str">
        <f>VLOOKUP(A1671,'Updated Medical examination'!A1670:J4005,6,0)</f>
        <v>Yes</v>
      </c>
      <c r="F1671" s="47" t="str">
        <f>VLOOKUP(A1671,'Updated Medical examination'!A1670:J4005,7,0)</f>
        <v>No</v>
      </c>
      <c r="G1671" s="47" t="str">
        <f>VLOOKUP(A1671,'Updated Medical examination'!A1670:J4005,8,0)</f>
        <v>No</v>
      </c>
      <c r="H1671" s="47">
        <f>VLOOKUP(A1671,'Updated Medical examination'!A1670:J4005,9,0)</f>
        <v>0</v>
      </c>
      <c r="I1671" s="47" t="str">
        <f>VLOOKUP(A1671,'Updated Medical examination'!A1670:J4005,10,0)</f>
        <v>No</v>
      </c>
      <c r="J1671" s="47" t="str">
        <f>VLOOKUP(A1671,'Updated Medical examination'!A1670:J4005,3,0)</f>
        <v>Obesity</v>
      </c>
      <c r="K1671" s="47" t="str">
        <f>VLOOKUP(A1671,'Updated Medical examination'!A1670:J4005,5,0)</f>
        <v>Above Diabetes</v>
      </c>
      <c r="L1671" s="54">
        <v>29828</v>
      </c>
      <c r="M1671" s="59">
        <v>5709.16</v>
      </c>
      <c r="N1671" s="55" t="s">
        <v>12</v>
      </c>
      <c r="O1671" s="55" t="s">
        <v>12</v>
      </c>
      <c r="P1671" s="55" t="s">
        <v>13</v>
      </c>
      <c r="Q1671" s="55">
        <v>41</v>
      </c>
    </row>
    <row r="1672" spans="1:17" ht="16.5" thickBot="1" x14ac:dyDescent="0.3">
      <c r="A1672" s="58" t="s">
        <v>700</v>
      </c>
      <c r="B1672" s="47" t="s">
        <v>5101</v>
      </c>
      <c r="C1672" s="47">
        <f>VLOOKUP(A1672,'Updated Medical examination'!A1671:J4006,2,FALSE)</f>
        <v>25.6</v>
      </c>
      <c r="D1672" s="47">
        <f>VLOOKUP(A1672,'Updated Medical examination'!A1671:J4006,4,0)</f>
        <v>6.03</v>
      </c>
      <c r="E1672" s="47" t="str">
        <f>VLOOKUP(A1672,'Updated Medical examination'!A1671:J4006,6,0)</f>
        <v>No</v>
      </c>
      <c r="F1672" s="47" t="str">
        <f>VLOOKUP(A1672,'Updated Medical examination'!A1671:J4006,7,0)</f>
        <v>No</v>
      </c>
      <c r="G1672" s="47" t="str">
        <f>VLOOKUP(A1672,'Updated Medical examination'!A1671:J4006,8,0)</f>
        <v>Yes</v>
      </c>
      <c r="H1672" s="47">
        <f>VLOOKUP(A1672,'Updated Medical examination'!A1671:J4006,9,0)</f>
        <v>1</v>
      </c>
      <c r="I1672" s="47" t="str">
        <f>VLOOKUP(A1672,'Updated Medical examination'!A1671:J4006,10,0)</f>
        <v>No</v>
      </c>
      <c r="J1672" s="47" t="str">
        <f>VLOOKUP(A1672,'Updated Medical examination'!A1671:J4006,3,0)</f>
        <v>Over Weight</v>
      </c>
      <c r="K1672" s="47" t="str">
        <f>VLOOKUP(A1672,'Updated Medical examination'!A1671:J4006,5,0)</f>
        <v>Prediabetes</v>
      </c>
      <c r="L1672" s="54">
        <v>34276</v>
      </c>
      <c r="M1672" s="59">
        <v>5708.87</v>
      </c>
      <c r="N1672" s="55" t="s">
        <v>11</v>
      </c>
      <c r="O1672" s="55" t="s">
        <v>16</v>
      </c>
      <c r="P1672" s="55" t="s">
        <v>42</v>
      </c>
      <c r="Q1672" s="55">
        <v>29</v>
      </c>
    </row>
    <row r="1673" spans="1:17" ht="16.5" thickBot="1" x14ac:dyDescent="0.3">
      <c r="A1673" s="58" t="s">
        <v>699</v>
      </c>
      <c r="B1673" s="47" t="s">
        <v>4929</v>
      </c>
      <c r="C1673" s="47">
        <f>VLOOKUP(A1673,'Updated Medical examination'!A1672:J4007,2,FALSE)</f>
        <v>33.549999999999997</v>
      </c>
      <c r="D1673" s="47">
        <f>VLOOKUP(A1673,'Updated Medical examination'!A1672:J4007,4,0)</f>
        <v>10.9</v>
      </c>
      <c r="E1673" s="47" t="str">
        <f>VLOOKUP(A1673,'Updated Medical examination'!A1672:J4007,6,0)</f>
        <v>Yes</v>
      </c>
      <c r="F1673" s="47" t="str">
        <f>VLOOKUP(A1673,'Updated Medical examination'!A1672:J4007,7,0)</f>
        <v>No</v>
      </c>
      <c r="G1673" s="47" t="str">
        <f>VLOOKUP(A1673,'Updated Medical examination'!A1672:J4007,8,0)</f>
        <v>No</v>
      </c>
      <c r="H1673" s="47">
        <f>VLOOKUP(A1673,'Updated Medical examination'!A1672:J4007,9,0)</f>
        <v>0</v>
      </c>
      <c r="I1673" s="47" t="str">
        <f>VLOOKUP(A1673,'Updated Medical examination'!A1672:J4007,10,0)</f>
        <v>No</v>
      </c>
      <c r="J1673" s="47" t="str">
        <f>VLOOKUP(A1673,'Updated Medical examination'!A1672:J4007,3,0)</f>
        <v>Obesity</v>
      </c>
      <c r="K1673" s="47" t="str">
        <f>VLOOKUP(A1673,'Updated Medical examination'!A1672:J4007,5,0)</f>
        <v>Above Diabetes</v>
      </c>
      <c r="L1673" s="54">
        <v>29752</v>
      </c>
      <c r="M1673" s="59">
        <v>5699.84</v>
      </c>
      <c r="N1673" s="55" t="s">
        <v>11</v>
      </c>
      <c r="O1673" s="55" t="s">
        <v>12</v>
      </c>
      <c r="P1673" s="55" t="s">
        <v>13</v>
      </c>
      <c r="Q1673" s="55">
        <v>41</v>
      </c>
    </row>
    <row r="1674" spans="1:17" ht="16.5" thickBot="1" x14ac:dyDescent="0.3">
      <c r="A1674" s="58" t="s">
        <v>698</v>
      </c>
      <c r="B1674" s="47" t="s">
        <v>4932</v>
      </c>
      <c r="C1674" s="47">
        <f>VLOOKUP(A1674,'Updated Medical examination'!A1673:J4008,2,FALSE)</f>
        <v>16.690000000000001</v>
      </c>
      <c r="D1674" s="47">
        <f>VLOOKUP(A1674,'Updated Medical examination'!A1673:J4008,4,0)</f>
        <v>10.66</v>
      </c>
      <c r="E1674" s="47" t="str">
        <f>VLOOKUP(A1674,'Updated Medical examination'!A1673:J4008,6,0)</f>
        <v>No</v>
      </c>
      <c r="F1674" s="47" t="str">
        <f>VLOOKUP(A1674,'Updated Medical examination'!A1673:J4008,7,0)</f>
        <v>No</v>
      </c>
      <c r="G1674" s="47" t="str">
        <f>VLOOKUP(A1674,'Updated Medical examination'!A1673:J4008,8,0)</f>
        <v>No</v>
      </c>
      <c r="H1674" s="47">
        <f>VLOOKUP(A1674,'Updated Medical examination'!A1673:J4008,9,0)</f>
        <v>0</v>
      </c>
      <c r="I1674" s="47" t="str">
        <f>VLOOKUP(A1674,'Updated Medical examination'!A1673:J4008,10,0)</f>
        <v>No</v>
      </c>
      <c r="J1674" s="47" t="str">
        <f>VLOOKUP(A1674,'Updated Medical examination'!A1673:J4008,3,0)</f>
        <v>Under Weight</v>
      </c>
      <c r="K1674" s="47" t="str">
        <f>VLOOKUP(A1674,'Updated Medical examination'!A1673:J4008,5,0)</f>
        <v>Above Diabetes</v>
      </c>
      <c r="L1674" s="54">
        <v>27216</v>
      </c>
      <c r="M1674" s="59">
        <v>5698.74</v>
      </c>
      <c r="N1674" s="55" t="s">
        <v>11</v>
      </c>
      <c r="O1674" s="55" t="s">
        <v>11</v>
      </c>
      <c r="P1674" s="55" t="s">
        <v>23</v>
      </c>
      <c r="Q1674" s="55">
        <v>48</v>
      </c>
    </row>
    <row r="1675" spans="1:17" ht="16.5" thickBot="1" x14ac:dyDescent="0.3">
      <c r="A1675" s="58" t="s">
        <v>697</v>
      </c>
      <c r="B1675" s="47" t="s">
        <v>4737</v>
      </c>
      <c r="C1675" s="47">
        <f>VLOOKUP(A1675,'Updated Medical examination'!A1674:J4009,2,FALSE)</f>
        <v>19.95</v>
      </c>
      <c r="D1675" s="47">
        <f>VLOOKUP(A1675,'Updated Medical examination'!A1674:J4009,4,0)</f>
        <v>4.05</v>
      </c>
      <c r="E1675" s="47" t="str">
        <f>VLOOKUP(A1675,'Updated Medical examination'!A1674:J4009,6,0)</f>
        <v>No</v>
      </c>
      <c r="F1675" s="47" t="str">
        <f>VLOOKUP(A1675,'Updated Medical examination'!A1674:J4009,7,0)</f>
        <v>No</v>
      </c>
      <c r="G1675" s="47" t="str">
        <f>VLOOKUP(A1675,'Updated Medical examination'!A1674:J4009,8,0)</f>
        <v>No</v>
      </c>
      <c r="H1675" s="47">
        <f>VLOOKUP(A1675,'Updated Medical examination'!A1674:J4009,9,0)</f>
        <v>1</v>
      </c>
      <c r="I1675" s="47" t="str">
        <f>VLOOKUP(A1675,'Updated Medical examination'!A1674:J4009,10,0)</f>
        <v>No</v>
      </c>
      <c r="J1675" s="47" t="str">
        <f>VLOOKUP(A1675,'Updated Medical examination'!A1674:J4009,3,0)</f>
        <v>Healthy Weight</v>
      </c>
      <c r="K1675" s="47" t="str">
        <f>VLOOKUP(A1675,'Updated Medical examination'!A1674:J4009,5,0)</f>
        <v>Normal</v>
      </c>
      <c r="L1675" s="54">
        <v>33911</v>
      </c>
      <c r="M1675" s="59">
        <v>5693.43</v>
      </c>
      <c r="N1675" s="55" t="s">
        <v>11</v>
      </c>
      <c r="O1675" s="55" t="s">
        <v>12</v>
      </c>
      <c r="P1675" s="55" t="s">
        <v>23</v>
      </c>
      <c r="Q1675" s="55">
        <v>30</v>
      </c>
    </row>
    <row r="1676" spans="1:17" ht="16.5" thickBot="1" x14ac:dyDescent="0.3">
      <c r="A1676" s="58" t="s">
        <v>696</v>
      </c>
      <c r="B1676" s="47" t="s">
        <v>5106</v>
      </c>
      <c r="C1676" s="47">
        <f>VLOOKUP(A1676,'Updated Medical examination'!A1675:J4010,2,FALSE)</f>
        <v>17.55</v>
      </c>
      <c r="D1676" s="47">
        <f>VLOOKUP(A1676,'Updated Medical examination'!A1675:J4010,4,0)</f>
        <v>4.2300000000000004</v>
      </c>
      <c r="E1676" s="47" t="str">
        <f>VLOOKUP(A1676,'Updated Medical examination'!A1675:J4010,6,0)</f>
        <v>No</v>
      </c>
      <c r="F1676" s="47" t="str">
        <f>VLOOKUP(A1676,'Updated Medical examination'!A1675:J4010,7,0)</f>
        <v>No</v>
      </c>
      <c r="G1676" s="47" t="str">
        <f>VLOOKUP(A1676,'Updated Medical examination'!A1675:J4010,8,0)</f>
        <v>No</v>
      </c>
      <c r="H1676" s="47">
        <f>VLOOKUP(A1676,'Updated Medical examination'!A1675:J4010,9,0)</f>
        <v>2</v>
      </c>
      <c r="I1676" s="47" t="str">
        <f>VLOOKUP(A1676,'Updated Medical examination'!A1675:J4010,10,0)</f>
        <v>No</v>
      </c>
      <c r="J1676" s="47" t="str">
        <f>VLOOKUP(A1676,'Updated Medical examination'!A1675:J4010,3,0)</f>
        <v>Under Weight</v>
      </c>
      <c r="K1676" s="47" t="str">
        <f>VLOOKUP(A1676,'Updated Medical examination'!A1675:J4010,5,0)</f>
        <v>Normal</v>
      </c>
      <c r="L1676" s="54">
        <v>26600</v>
      </c>
      <c r="M1676" s="59">
        <v>5690.79</v>
      </c>
      <c r="N1676" s="55" t="s">
        <v>11</v>
      </c>
      <c r="O1676" s="55" t="s">
        <v>16</v>
      </c>
      <c r="P1676" s="55" t="s">
        <v>13</v>
      </c>
      <c r="Q1676" s="55">
        <v>50</v>
      </c>
    </row>
    <row r="1677" spans="1:17" ht="16.5" thickBot="1" x14ac:dyDescent="0.3">
      <c r="A1677" s="58" t="s">
        <v>695</v>
      </c>
      <c r="B1677" s="47" t="s">
        <v>5108</v>
      </c>
      <c r="C1677" s="47">
        <f>VLOOKUP(A1677,'Updated Medical examination'!A1676:J4011,2,FALSE)</f>
        <v>22.01</v>
      </c>
      <c r="D1677" s="47">
        <f>VLOOKUP(A1677,'Updated Medical examination'!A1676:J4011,4,0)</f>
        <v>5.01</v>
      </c>
      <c r="E1677" s="47" t="str">
        <f>VLOOKUP(A1677,'Updated Medical examination'!A1676:J4011,6,0)</f>
        <v>No</v>
      </c>
      <c r="F1677" s="47" t="str">
        <f>VLOOKUP(A1677,'Updated Medical examination'!A1676:J4011,7,0)</f>
        <v>No</v>
      </c>
      <c r="G1677" s="47" t="str">
        <f>VLOOKUP(A1677,'Updated Medical examination'!A1676:J4011,8,0)</f>
        <v>No</v>
      </c>
      <c r="H1677" s="47">
        <f>VLOOKUP(A1677,'Updated Medical examination'!A1676:J4011,9,0)</f>
        <v>1</v>
      </c>
      <c r="I1677" s="47" t="str">
        <f>VLOOKUP(A1677,'Updated Medical examination'!A1676:J4011,10,0)</f>
        <v>No</v>
      </c>
      <c r="J1677" s="47" t="str">
        <f>VLOOKUP(A1677,'Updated Medical examination'!A1676:J4011,3,0)</f>
        <v>Healthy Weight</v>
      </c>
      <c r="K1677" s="47" t="str">
        <f>VLOOKUP(A1677,'Updated Medical examination'!A1676:J4011,5,0)</f>
        <v>Normal</v>
      </c>
      <c r="L1677" s="54">
        <v>30906</v>
      </c>
      <c r="M1677" s="59">
        <v>5679.13</v>
      </c>
      <c r="N1677" s="55" t="s">
        <v>11</v>
      </c>
      <c r="O1677" s="55" t="s">
        <v>11</v>
      </c>
      <c r="P1677" s="55" t="s">
        <v>13</v>
      </c>
      <c r="Q1677" s="55">
        <v>38</v>
      </c>
    </row>
    <row r="1678" spans="1:17" ht="16.5" thickBot="1" x14ac:dyDescent="0.3">
      <c r="A1678" s="58" t="s">
        <v>694</v>
      </c>
      <c r="B1678" s="47" t="s">
        <v>5110</v>
      </c>
      <c r="C1678" s="47">
        <f>VLOOKUP(A1678,'Updated Medical examination'!A1677:J4012,2,FALSE)</f>
        <v>41.8</v>
      </c>
      <c r="D1678" s="47">
        <f>VLOOKUP(A1678,'Updated Medical examination'!A1677:J4012,4,0)</f>
        <v>5.82</v>
      </c>
      <c r="E1678" s="47" t="str">
        <f>VLOOKUP(A1678,'Updated Medical examination'!A1677:J4012,6,0)</f>
        <v>Yes</v>
      </c>
      <c r="F1678" s="47" t="str">
        <f>VLOOKUP(A1678,'Updated Medical examination'!A1677:J4012,7,0)</f>
        <v>No</v>
      </c>
      <c r="G1678" s="47" t="str">
        <f>VLOOKUP(A1678,'Updated Medical examination'!A1677:J4012,8,0)</f>
        <v>Yes</v>
      </c>
      <c r="H1678" s="47">
        <f>VLOOKUP(A1678,'Updated Medical examination'!A1677:J4012,9,0)</f>
        <v>1</v>
      </c>
      <c r="I1678" s="47" t="str">
        <f>VLOOKUP(A1678,'Updated Medical examination'!A1677:J4012,10,0)</f>
        <v>No</v>
      </c>
      <c r="J1678" s="47" t="str">
        <f>VLOOKUP(A1678,'Updated Medical examination'!A1677:J4012,3,0)</f>
        <v>Obesity</v>
      </c>
      <c r="K1678" s="47" t="str">
        <f>VLOOKUP(A1678,'Updated Medical examination'!A1677:J4012,5,0)</f>
        <v>Prediabetes</v>
      </c>
      <c r="L1678" s="54">
        <v>30562</v>
      </c>
      <c r="M1678" s="59">
        <v>5662.23</v>
      </c>
      <c r="N1678" s="55" t="s">
        <v>11</v>
      </c>
      <c r="O1678" s="55" t="s">
        <v>16</v>
      </c>
      <c r="P1678" s="55" t="s">
        <v>13</v>
      </c>
      <c r="Q1678" s="55">
        <v>39</v>
      </c>
    </row>
    <row r="1679" spans="1:17" ht="16.5" thickBot="1" x14ac:dyDescent="0.3">
      <c r="A1679" s="58" t="s">
        <v>693</v>
      </c>
      <c r="B1679" s="47" t="s">
        <v>5112</v>
      </c>
      <c r="C1679" s="47">
        <f>VLOOKUP(A1679,'Updated Medical examination'!A1678:J4013,2,FALSE)</f>
        <v>19.170000000000002</v>
      </c>
      <c r="D1679" s="47">
        <f>VLOOKUP(A1679,'Updated Medical examination'!A1678:J4013,4,0)</f>
        <v>7.94</v>
      </c>
      <c r="E1679" s="47" t="str">
        <f>VLOOKUP(A1679,'Updated Medical examination'!A1678:J4013,6,0)</f>
        <v>No</v>
      </c>
      <c r="F1679" s="47" t="str">
        <f>VLOOKUP(A1679,'Updated Medical examination'!A1678:J4013,7,0)</f>
        <v>No</v>
      </c>
      <c r="G1679" s="47" t="str">
        <f>VLOOKUP(A1679,'Updated Medical examination'!A1678:J4013,8,0)</f>
        <v>No</v>
      </c>
      <c r="H1679" s="47">
        <f>VLOOKUP(A1679,'Updated Medical examination'!A1678:J4013,9,0)</f>
        <v>0</v>
      </c>
      <c r="I1679" s="47" t="str">
        <f>VLOOKUP(A1679,'Updated Medical examination'!A1678:J4013,10,0)</f>
        <v>No</v>
      </c>
      <c r="J1679" s="47" t="str">
        <f>VLOOKUP(A1679,'Updated Medical examination'!A1678:J4013,3,0)</f>
        <v>Healthy Weight</v>
      </c>
      <c r="K1679" s="47" t="str">
        <f>VLOOKUP(A1679,'Updated Medical examination'!A1678:J4013,5,0)</f>
        <v>Above Diabetes</v>
      </c>
      <c r="L1679" s="54">
        <v>28760</v>
      </c>
      <c r="M1679" s="59">
        <v>5650.14</v>
      </c>
      <c r="N1679" s="55" t="s">
        <v>11</v>
      </c>
      <c r="O1679" s="55" t="s">
        <v>16</v>
      </c>
      <c r="P1679" s="55" t="s">
        <v>13</v>
      </c>
      <c r="Q1679" s="55">
        <v>44</v>
      </c>
    </row>
    <row r="1680" spans="1:17" ht="16.5" thickBot="1" x14ac:dyDescent="0.3">
      <c r="A1680" s="58" t="s">
        <v>692</v>
      </c>
      <c r="B1680" s="47" t="s">
        <v>5113</v>
      </c>
      <c r="C1680" s="47">
        <f>VLOOKUP(A1680,'Updated Medical examination'!A1679:J4014,2,FALSE)</f>
        <v>32.799999999999997</v>
      </c>
      <c r="D1680" s="47">
        <f>VLOOKUP(A1680,'Updated Medical examination'!A1679:J4014,4,0)</f>
        <v>6.16</v>
      </c>
      <c r="E1680" s="47" t="str">
        <f>VLOOKUP(A1680,'Updated Medical examination'!A1679:J4014,6,0)</f>
        <v>Yes</v>
      </c>
      <c r="F1680" s="47" t="str">
        <f>VLOOKUP(A1680,'Updated Medical examination'!A1679:J4014,7,0)</f>
        <v>No</v>
      </c>
      <c r="G1680" s="47" t="str">
        <f>VLOOKUP(A1680,'Updated Medical examination'!A1679:J4014,8,0)</f>
        <v>Yes</v>
      </c>
      <c r="H1680" s="47">
        <f>VLOOKUP(A1680,'Updated Medical examination'!A1679:J4014,9,0)</f>
        <v>1</v>
      </c>
      <c r="I1680" s="47" t="str">
        <f>VLOOKUP(A1680,'Updated Medical examination'!A1679:J4014,10,0)</f>
        <v>No</v>
      </c>
      <c r="J1680" s="47" t="str">
        <f>VLOOKUP(A1680,'Updated Medical examination'!A1679:J4014,3,0)</f>
        <v>Obesity</v>
      </c>
      <c r="K1680" s="47" t="str">
        <f>VLOOKUP(A1680,'Updated Medical examination'!A1679:J4014,5,0)</f>
        <v>Prediabetes</v>
      </c>
      <c r="L1680" s="54">
        <v>30475</v>
      </c>
      <c r="M1680" s="59">
        <v>5649.72</v>
      </c>
      <c r="N1680" s="55" t="s">
        <v>11</v>
      </c>
      <c r="O1680" s="55" t="s">
        <v>12</v>
      </c>
      <c r="P1680" s="55" t="s">
        <v>42</v>
      </c>
      <c r="Q1680" s="55">
        <v>40</v>
      </c>
    </row>
    <row r="1681" spans="1:17" ht="16.5" thickBot="1" x14ac:dyDescent="0.3">
      <c r="A1681" s="58" t="s">
        <v>691</v>
      </c>
      <c r="B1681" s="47" t="s">
        <v>5115</v>
      </c>
      <c r="C1681" s="47">
        <f>VLOOKUP(A1681,'Updated Medical examination'!A1680:J4015,2,FALSE)</f>
        <v>35.814999999999998</v>
      </c>
      <c r="D1681" s="47">
        <f>VLOOKUP(A1681,'Updated Medical examination'!A1680:J4015,4,0)</f>
        <v>4.1500000000000004</v>
      </c>
      <c r="E1681" s="47" t="str">
        <f>VLOOKUP(A1681,'Updated Medical examination'!A1680:J4015,6,0)</f>
        <v>No</v>
      </c>
      <c r="F1681" s="47" t="str">
        <f>VLOOKUP(A1681,'Updated Medical examination'!A1680:J4015,7,0)</f>
        <v>No</v>
      </c>
      <c r="G1681" s="47" t="str">
        <f>VLOOKUP(A1681,'Updated Medical examination'!A1680:J4015,8,0)</f>
        <v>No</v>
      </c>
      <c r="H1681" s="47">
        <f>VLOOKUP(A1681,'Updated Medical examination'!A1680:J4015,9,0)</f>
        <v>1</v>
      </c>
      <c r="I1681" s="47" t="str">
        <f>VLOOKUP(A1681,'Updated Medical examination'!A1680:J4015,10,0)</f>
        <v>No</v>
      </c>
      <c r="J1681" s="47" t="str">
        <f>VLOOKUP(A1681,'Updated Medical examination'!A1680:J4015,3,0)</f>
        <v>Obesity</v>
      </c>
      <c r="K1681" s="47" t="str">
        <f>VLOOKUP(A1681,'Updated Medical examination'!A1680:J4015,5,0)</f>
        <v>Normal</v>
      </c>
      <c r="L1681" s="54">
        <v>32120</v>
      </c>
      <c r="M1681" s="59">
        <v>5630.46</v>
      </c>
      <c r="N1681" s="55" t="s">
        <v>11</v>
      </c>
      <c r="O1681" s="55" t="s">
        <v>12</v>
      </c>
      <c r="P1681" s="55" t="s">
        <v>23</v>
      </c>
      <c r="Q1681" s="55">
        <v>35</v>
      </c>
    </row>
    <row r="1682" spans="1:17" ht="16.5" thickBot="1" x14ac:dyDescent="0.3">
      <c r="A1682" s="58" t="s">
        <v>690</v>
      </c>
      <c r="B1682" s="47" t="s">
        <v>5116</v>
      </c>
      <c r="C1682" s="47">
        <f>VLOOKUP(A1682,'Updated Medical examination'!A1681:J4016,2,FALSE)</f>
        <v>24.3</v>
      </c>
      <c r="D1682" s="47">
        <f>VLOOKUP(A1682,'Updated Medical examination'!A1681:J4016,4,0)</f>
        <v>6.23</v>
      </c>
      <c r="E1682" s="47" t="str">
        <f>VLOOKUP(A1682,'Updated Medical examination'!A1681:J4016,6,0)</f>
        <v>No</v>
      </c>
      <c r="F1682" s="47" t="str">
        <f>VLOOKUP(A1682,'Updated Medical examination'!A1681:J4016,7,0)</f>
        <v>No</v>
      </c>
      <c r="G1682" s="47" t="str">
        <f>VLOOKUP(A1682,'Updated Medical examination'!A1681:J4016,8,0)</f>
        <v>No</v>
      </c>
      <c r="H1682" s="47">
        <f>VLOOKUP(A1682,'Updated Medical examination'!A1681:J4016,9,0)</f>
        <v>0</v>
      </c>
      <c r="I1682" s="47" t="str">
        <f>VLOOKUP(A1682,'Updated Medical examination'!A1681:J4016,10,0)</f>
        <v>No</v>
      </c>
      <c r="J1682" s="47" t="str">
        <f>VLOOKUP(A1682,'Updated Medical examination'!A1681:J4016,3,0)</f>
        <v>Healthy Weight</v>
      </c>
      <c r="K1682" s="47" t="str">
        <f>VLOOKUP(A1682,'Updated Medical examination'!A1681:J4016,5,0)</f>
        <v>Prediabetes</v>
      </c>
      <c r="L1682" s="54">
        <v>34653</v>
      </c>
      <c r="M1682" s="59">
        <v>5615.37</v>
      </c>
      <c r="N1682" s="55" t="s">
        <v>11</v>
      </c>
      <c r="O1682" s="55" t="s">
        <v>12</v>
      </c>
      <c r="P1682" s="55" t="s">
        <v>42</v>
      </c>
      <c r="Q1682" s="55">
        <v>28</v>
      </c>
    </row>
    <row r="1683" spans="1:17" ht="16.5" thickBot="1" x14ac:dyDescent="0.3">
      <c r="A1683" s="58" t="s">
        <v>689</v>
      </c>
      <c r="B1683" s="47" t="s">
        <v>4395</v>
      </c>
      <c r="C1683" s="47">
        <f>VLOOKUP(A1683,'Updated Medical examination'!A1682:J4017,2,FALSE)</f>
        <v>19.059999999999999</v>
      </c>
      <c r="D1683" s="47">
        <f>VLOOKUP(A1683,'Updated Medical examination'!A1682:J4017,4,0)</f>
        <v>7.41</v>
      </c>
      <c r="E1683" s="47" t="str">
        <f>VLOOKUP(A1683,'Updated Medical examination'!A1682:J4017,6,0)</f>
        <v>No</v>
      </c>
      <c r="F1683" s="47" t="str">
        <f>VLOOKUP(A1683,'Updated Medical examination'!A1682:J4017,7,0)</f>
        <v>No</v>
      </c>
      <c r="G1683" s="47" t="str">
        <f>VLOOKUP(A1683,'Updated Medical examination'!A1682:J4017,8,0)</f>
        <v>No</v>
      </c>
      <c r="H1683" s="47">
        <f>VLOOKUP(A1683,'Updated Medical examination'!A1682:J4017,9,0)</f>
        <v>0</v>
      </c>
      <c r="I1683" s="47" t="str">
        <f>VLOOKUP(A1683,'Updated Medical examination'!A1682:J4017,10,0)</f>
        <v>No</v>
      </c>
      <c r="J1683" s="47" t="str">
        <f>VLOOKUP(A1683,'Updated Medical examination'!A1682:J4017,3,0)</f>
        <v>Healthy Weight</v>
      </c>
      <c r="K1683" s="47" t="str">
        <f>VLOOKUP(A1683,'Updated Medical examination'!A1682:J4017,5,0)</f>
        <v>Above Diabetes</v>
      </c>
      <c r="L1683" s="54">
        <v>28744</v>
      </c>
      <c r="M1683" s="59">
        <v>5612.83</v>
      </c>
      <c r="N1683" s="55" t="s">
        <v>11</v>
      </c>
      <c r="O1683" s="55" t="s">
        <v>12</v>
      </c>
      <c r="P1683" s="55" t="s">
        <v>13</v>
      </c>
      <c r="Q1683" s="55">
        <v>44</v>
      </c>
    </row>
    <row r="1684" spans="1:17" ht="16.5" thickBot="1" x14ac:dyDescent="0.3">
      <c r="A1684" s="58" t="s">
        <v>688</v>
      </c>
      <c r="B1684" s="47" t="s">
        <v>5118</v>
      </c>
      <c r="C1684" s="47">
        <f>VLOOKUP(A1684,'Updated Medical examination'!A1683:J4018,2,FALSE)</f>
        <v>33.25</v>
      </c>
      <c r="D1684" s="47">
        <f>VLOOKUP(A1684,'Updated Medical examination'!A1683:J4018,4,0)</f>
        <v>5.62</v>
      </c>
      <c r="E1684" s="47" t="str">
        <f>VLOOKUP(A1684,'Updated Medical examination'!A1683:J4018,6,0)</f>
        <v>Yes</v>
      </c>
      <c r="F1684" s="47" t="str">
        <f>VLOOKUP(A1684,'Updated Medical examination'!A1683:J4018,7,0)</f>
        <v>No</v>
      </c>
      <c r="G1684" s="47" t="str">
        <f>VLOOKUP(A1684,'Updated Medical examination'!A1683:J4018,8,0)</f>
        <v>No</v>
      </c>
      <c r="H1684" s="47">
        <f>VLOOKUP(A1684,'Updated Medical examination'!A1683:J4018,9,0)</f>
        <v>1</v>
      </c>
      <c r="I1684" s="47" t="str">
        <f>VLOOKUP(A1684,'Updated Medical examination'!A1683:J4018,10,0)</f>
        <v>No</v>
      </c>
      <c r="J1684" s="47" t="str">
        <f>VLOOKUP(A1684,'Updated Medical examination'!A1683:J4018,3,0)</f>
        <v>Obesity</v>
      </c>
      <c r="K1684" s="47" t="str">
        <f>VLOOKUP(A1684,'Updated Medical examination'!A1683:J4018,5,0)</f>
        <v>Normal</v>
      </c>
      <c r="L1684" s="54">
        <v>32465</v>
      </c>
      <c r="M1684" s="59">
        <v>5594.85</v>
      </c>
      <c r="N1684" s="55" t="s">
        <v>11</v>
      </c>
      <c r="O1684" s="55" t="s">
        <v>12</v>
      </c>
      <c r="P1684" s="55" t="s">
        <v>247</v>
      </c>
      <c r="Q1684" s="55">
        <v>34</v>
      </c>
    </row>
    <row r="1685" spans="1:17" ht="16.5" thickBot="1" x14ac:dyDescent="0.3">
      <c r="A1685" s="58" t="s">
        <v>687</v>
      </c>
      <c r="B1685" s="47" t="s">
        <v>5119</v>
      </c>
      <c r="C1685" s="47">
        <f>VLOOKUP(A1685,'Updated Medical examination'!A1684:J4019,2,FALSE)</f>
        <v>21.37</v>
      </c>
      <c r="D1685" s="47">
        <f>VLOOKUP(A1685,'Updated Medical examination'!A1684:J4019,4,0)</f>
        <v>4.54</v>
      </c>
      <c r="E1685" s="47" t="str">
        <f>VLOOKUP(A1685,'Updated Medical examination'!A1684:J4019,6,0)</f>
        <v>Yes</v>
      </c>
      <c r="F1685" s="47" t="str">
        <f>VLOOKUP(A1685,'Updated Medical examination'!A1684:J4019,7,0)</f>
        <v>No</v>
      </c>
      <c r="G1685" s="47" t="str">
        <f>VLOOKUP(A1685,'Updated Medical examination'!A1684:J4019,8,0)</f>
        <v>Yes</v>
      </c>
      <c r="H1685" s="47">
        <f>VLOOKUP(A1685,'Updated Medical examination'!A1684:J4019,9,0)</f>
        <v>1</v>
      </c>
      <c r="I1685" s="47" t="str">
        <f>VLOOKUP(A1685,'Updated Medical examination'!A1684:J4019,10,0)</f>
        <v>No</v>
      </c>
      <c r="J1685" s="47" t="str">
        <f>VLOOKUP(A1685,'Updated Medical examination'!A1684:J4019,3,0)</f>
        <v>Healthy Weight</v>
      </c>
      <c r="K1685" s="47" t="str">
        <f>VLOOKUP(A1685,'Updated Medical examination'!A1684:J4019,5,0)</f>
        <v>Normal</v>
      </c>
      <c r="L1685" s="54">
        <v>30592</v>
      </c>
      <c r="M1685" s="59">
        <v>5587.59</v>
      </c>
      <c r="N1685" s="55" t="s">
        <v>11</v>
      </c>
      <c r="O1685" s="55" t="s">
        <v>16</v>
      </c>
      <c r="P1685" s="55" t="s">
        <v>13</v>
      </c>
      <c r="Q1685" s="55">
        <v>39</v>
      </c>
    </row>
    <row r="1686" spans="1:17" ht="16.5" thickBot="1" x14ac:dyDescent="0.3">
      <c r="A1686" s="58" t="s">
        <v>686</v>
      </c>
      <c r="B1686" s="47" t="s">
        <v>2491</v>
      </c>
      <c r="C1686" s="47">
        <f>VLOOKUP(A1686,'Updated Medical examination'!A1685:J4020,2,FALSE)</f>
        <v>34.43</v>
      </c>
      <c r="D1686" s="47">
        <f>VLOOKUP(A1686,'Updated Medical examination'!A1685:J4020,4,0)</f>
        <v>8.6199999999999992</v>
      </c>
      <c r="E1686" s="47" t="str">
        <f>VLOOKUP(A1686,'Updated Medical examination'!A1685:J4020,6,0)</f>
        <v>Yes</v>
      </c>
      <c r="F1686" s="47" t="str">
        <f>VLOOKUP(A1686,'Updated Medical examination'!A1685:J4020,7,0)</f>
        <v>No</v>
      </c>
      <c r="G1686" s="47" t="str">
        <f>VLOOKUP(A1686,'Updated Medical examination'!A1685:J4020,8,0)</f>
        <v>No</v>
      </c>
      <c r="H1686" s="47">
        <f>VLOOKUP(A1686,'Updated Medical examination'!A1685:J4020,9,0)</f>
        <v>1</v>
      </c>
      <c r="I1686" s="47" t="str">
        <f>VLOOKUP(A1686,'Updated Medical examination'!A1685:J4020,10,0)</f>
        <v>No</v>
      </c>
      <c r="J1686" s="47" t="str">
        <f>VLOOKUP(A1686,'Updated Medical examination'!A1685:J4020,3,0)</f>
        <v>Obesity</v>
      </c>
      <c r="K1686" s="47" t="str">
        <f>VLOOKUP(A1686,'Updated Medical examination'!A1685:J4020,5,0)</f>
        <v>Above Diabetes</v>
      </c>
      <c r="L1686" s="54">
        <v>31737</v>
      </c>
      <c r="M1686" s="59">
        <v>5584.31</v>
      </c>
      <c r="N1686" s="55" t="s">
        <v>12</v>
      </c>
      <c r="O1686" s="55" t="s">
        <v>16</v>
      </c>
      <c r="P1686" s="55" t="s">
        <v>13</v>
      </c>
      <c r="Q1686" s="55">
        <v>36</v>
      </c>
    </row>
    <row r="1687" spans="1:17" ht="16.5" thickBot="1" x14ac:dyDescent="0.3">
      <c r="A1687" s="58" t="s">
        <v>685</v>
      </c>
      <c r="B1687" s="47" t="s">
        <v>5121</v>
      </c>
      <c r="C1687" s="47">
        <f>VLOOKUP(A1687,'Updated Medical examination'!A1686:J4021,2,FALSE)</f>
        <v>20.86</v>
      </c>
      <c r="D1687" s="47">
        <f>VLOOKUP(A1687,'Updated Medical examination'!A1686:J4021,4,0)</f>
        <v>4.3600000000000003</v>
      </c>
      <c r="E1687" s="47" t="str">
        <f>VLOOKUP(A1687,'Updated Medical examination'!A1686:J4021,6,0)</f>
        <v>Yes</v>
      </c>
      <c r="F1687" s="47" t="str">
        <f>VLOOKUP(A1687,'Updated Medical examination'!A1686:J4021,7,0)</f>
        <v>No</v>
      </c>
      <c r="G1687" s="47" t="str">
        <f>VLOOKUP(A1687,'Updated Medical examination'!A1686:J4021,8,0)</f>
        <v>No</v>
      </c>
      <c r="H1687" s="47">
        <f>VLOOKUP(A1687,'Updated Medical examination'!A1686:J4021,9,0)</f>
        <v>0</v>
      </c>
      <c r="I1687" s="47" t="str">
        <f>VLOOKUP(A1687,'Updated Medical examination'!A1686:J4021,10,0)</f>
        <v>No</v>
      </c>
      <c r="J1687" s="47" t="str">
        <f>VLOOKUP(A1687,'Updated Medical examination'!A1686:J4021,3,0)</f>
        <v>Healthy Weight</v>
      </c>
      <c r="K1687" s="47" t="str">
        <f>VLOOKUP(A1687,'Updated Medical examination'!A1686:J4021,5,0)</f>
        <v>Normal</v>
      </c>
      <c r="L1687" s="54">
        <v>31295</v>
      </c>
      <c r="M1687" s="59">
        <v>5582.95</v>
      </c>
      <c r="N1687" s="55" t="s">
        <v>11</v>
      </c>
      <c r="O1687" s="55" t="s">
        <v>16</v>
      </c>
      <c r="P1687" s="55" t="s">
        <v>23</v>
      </c>
      <c r="Q1687" s="55">
        <v>37</v>
      </c>
    </row>
    <row r="1688" spans="1:17" ht="16.5" thickBot="1" x14ac:dyDescent="0.3">
      <c r="A1688" s="58" t="s">
        <v>684</v>
      </c>
      <c r="B1688" s="47" t="s">
        <v>5123</v>
      </c>
      <c r="C1688" s="47">
        <f>VLOOKUP(A1688,'Updated Medical examination'!A1687:J4022,2,FALSE)</f>
        <v>18.34</v>
      </c>
      <c r="D1688" s="47">
        <f>VLOOKUP(A1688,'Updated Medical examination'!A1687:J4022,4,0)</f>
        <v>10.01</v>
      </c>
      <c r="E1688" s="47" t="str">
        <f>VLOOKUP(A1688,'Updated Medical examination'!A1687:J4022,6,0)</f>
        <v>No</v>
      </c>
      <c r="F1688" s="47" t="str">
        <f>VLOOKUP(A1688,'Updated Medical examination'!A1687:J4022,7,0)</f>
        <v>No</v>
      </c>
      <c r="G1688" s="47" t="str">
        <f>VLOOKUP(A1688,'Updated Medical examination'!A1687:J4022,8,0)</f>
        <v>No</v>
      </c>
      <c r="H1688" s="47">
        <f>VLOOKUP(A1688,'Updated Medical examination'!A1687:J4022,9,0)</f>
        <v>0</v>
      </c>
      <c r="I1688" s="47" t="str">
        <f>VLOOKUP(A1688,'Updated Medical examination'!A1687:J4022,10,0)</f>
        <v>No</v>
      </c>
      <c r="J1688" s="47" t="str">
        <f>VLOOKUP(A1688,'Updated Medical examination'!A1687:J4022,3,0)</f>
        <v>Under Weight</v>
      </c>
      <c r="K1688" s="47" t="str">
        <f>VLOOKUP(A1688,'Updated Medical examination'!A1687:J4022,5,0)</f>
        <v>Above Diabetes</v>
      </c>
      <c r="L1688" s="54">
        <v>27290</v>
      </c>
      <c r="M1688" s="59">
        <v>5576.35</v>
      </c>
      <c r="N1688" s="55" t="s">
        <v>11</v>
      </c>
      <c r="O1688" s="55" t="s">
        <v>12</v>
      </c>
      <c r="P1688" s="55" t="s">
        <v>13</v>
      </c>
      <c r="Q1688" s="55">
        <v>48</v>
      </c>
    </row>
    <row r="1689" spans="1:17" ht="16.5" thickBot="1" x14ac:dyDescent="0.3">
      <c r="A1689" s="58" t="s">
        <v>683</v>
      </c>
      <c r="B1689" s="47" t="s">
        <v>5125</v>
      </c>
      <c r="C1689" s="47">
        <f>VLOOKUP(A1689,'Updated Medical examination'!A1688:J4023,2,FALSE)</f>
        <v>34.15</v>
      </c>
      <c r="D1689" s="47">
        <f>VLOOKUP(A1689,'Updated Medical examination'!A1688:J4023,4,0)</f>
        <v>5.42</v>
      </c>
      <c r="E1689" s="47" t="str">
        <f>VLOOKUP(A1689,'Updated Medical examination'!A1688:J4023,6,0)</f>
        <v>No</v>
      </c>
      <c r="F1689" s="47" t="str">
        <f>VLOOKUP(A1689,'Updated Medical examination'!A1688:J4023,7,0)</f>
        <v>No</v>
      </c>
      <c r="G1689" s="47" t="str">
        <f>VLOOKUP(A1689,'Updated Medical examination'!A1688:J4023,8,0)</f>
        <v>No</v>
      </c>
      <c r="H1689" s="47">
        <f>VLOOKUP(A1689,'Updated Medical examination'!A1688:J4023,9,0)</f>
        <v>0</v>
      </c>
      <c r="I1689" s="47" t="str">
        <f>VLOOKUP(A1689,'Updated Medical examination'!A1688:J4023,10,0)</f>
        <v>No</v>
      </c>
      <c r="J1689" s="47" t="str">
        <f>VLOOKUP(A1689,'Updated Medical examination'!A1688:J4023,3,0)</f>
        <v>Obesity</v>
      </c>
      <c r="K1689" s="47" t="str">
        <f>VLOOKUP(A1689,'Updated Medical examination'!A1688:J4023,5,0)</f>
        <v>Normal</v>
      </c>
      <c r="L1689" s="54">
        <v>36425</v>
      </c>
      <c r="M1689" s="59">
        <v>5552.61</v>
      </c>
      <c r="N1689" s="55" t="s">
        <v>11</v>
      </c>
      <c r="O1689" s="55" t="s">
        <v>12</v>
      </c>
      <c r="P1689" s="55" t="s">
        <v>535</v>
      </c>
      <c r="Q1689" s="55">
        <v>23</v>
      </c>
    </row>
    <row r="1690" spans="1:17" ht="16.5" thickBot="1" x14ac:dyDescent="0.3">
      <c r="A1690" s="58" t="s">
        <v>682</v>
      </c>
      <c r="B1690" s="47" t="s">
        <v>4401</v>
      </c>
      <c r="C1690" s="47">
        <f>VLOOKUP(A1690,'Updated Medical examination'!A1689:J4024,2,FALSE)</f>
        <v>18.350000000000001</v>
      </c>
      <c r="D1690" s="47">
        <f>VLOOKUP(A1690,'Updated Medical examination'!A1689:J4024,4,0)</f>
        <v>5.12</v>
      </c>
      <c r="E1690" s="47" t="str">
        <f>VLOOKUP(A1690,'Updated Medical examination'!A1689:J4024,6,0)</f>
        <v>No</v>
      </c>
      <c r="F1690" s="47" t="str">
        <f>VLOOKUP(A1690,'Updated Medical examination'!A1689:J4024,7,0)</f>
        <v>No</v>
      </c>
      <c r="G1690" s="47" t="str">
        <f>VLOOKUP(A1690,'Updated Medical examination'!A1689:J4024,8,0)</f>
        <v>No</v>
      </c>
      <c r="H1690" s="47">
        <f>VLOOKUP(A1690,'Updated Medical examination'!A1689:J4024,9,0)</f>
        <v>0</v>
      </c>
      <c r="I1690" s="47" t="str">
        <f>VLOOKUP(A1690,'Updated Medical examination'!A1689:J4024,10,0)</f>
        <v>No</v>
      </c>
      <c r="J1690" s="47" t="str">
        <f>VLOOKUP(A1690,'Updated Medical examination'!A1689:J4024,3,0)</f>
        <v>Under Weight</v>
      </c>
      <c r="K1690" s="47" t="str">
        <f>VLOOKUP(A1690,'Updated Medical examination'!A1689:J4024,5,0)</f>
        <v>Normal</v>
      </c>
      <c r="L1690" s="54">
        <v>29562</v>
      </c>
      <c r="M1690" s="59">
        <v>5540.35</v>
      </c>
      <c r="N1690" s="55" t="s">
        <v>11</v>
      </c>
      <c r="O1690" s="55" t="s">
        <v>11</v>
      </c>
      <c r="P1690" s="55" t="s">
        <v>23</v>
      </c>
      <c r="Q1690" s="55">
        <v>42</v>
      </c>
    </row>
    <row r="1691" spans="1:17" ht="16.5" thickBot="1" x14ac:dyDescent="0.3">
      <c r="A1691" s="58" t="s">
        <v>681</v>
      </c>
      <c r="B1691" s="47" t="s">
        <v>5128</v>
      </c>
      <c r="C1691" s="47">
        <f>VLOOKUP(A1691,'Updated Medical examination'!A1690:J4025,2,FALSE)</f>
        <v>22.13</v>
      </c>
      <c r="D1691" s="47">
        <f>VLOOKUP(A1691,'Updated Medical examination'!A1690:J4025,4,0)</f>
        <v>9.1999999999999993</v>
      </c>
      <c r="E1691" s="47" t="str">
        <f>VLOOKUP(A1691,'Updated Medical examination'!A1690:J4025,6,0)</f>
        <v>Yes</v>
      </c>
      <c r="F1691" s="47" t="str">
        <f>VLOOKUP(A1691,'Updated Medical examination'!A1690:J4025,7,0)</f>
        <v>No</v>
      </c>
      <c r="G1691" s="47" t="str">
        <f>VLOOKUP(A1691,'Updated Medical examination'!A1690:J4025,8,0)</f>
        <v>No</v>
      </c>
      <c r="H1691" s="47">
        <f>VLOOKUP(A1691,'Updated Medical examination'!A1690:J4025,9,0)</f>
        <v>0</v>
      </c>
      <c r="I1691" s="47" t="str">
        <f>VLOOKUP(A1691,'Updated Medical examination'!A1690:J4025,10,0)</f>
        <v>No</v>
      </c>
      <c r="J1691" s="47" t="str">
        <f>VLOOKUP(A1691,'Updated Medical examination'!A1690:J4025,3,0)</f>
        <v>Healthy Weight</v>
      </c>
      <c r="K1691" s="47" t="str">
        <f>VLOOKUP(A1691,'Updated Medical examination'!A1690:J4025,5,0)</f>
        <v>Above Diabetes</v>
      </c>
      <c r="L1691" s="54">
        <v>29897</v>
      </c>
      <c r="M1691" s="59">
        <v>5539.4</v>
      </c>
      <c r="N1691" s="55" t="s">
        <v>11</v>
      </c>
      <c r="O1691" s="55" t="s">
        <v>11</v>
      </c>
      <c r="P1691" s="55" t="s">
        <v>13</v>
      </c>
      <c r="Q1691" s="55">
        <v>41</v>
      </c>
    </row>
    <row r="1692" spans="1:17" ht="16.5" thickBot="1" x14ac:dyDescent="0.3">
      <c r="A1692" s="58" t="s">
        <v>680</v>
      </c>
      <c r="B1692" s="47" t="s">
        <v>5130</v>
      </c>
      <c r="C1692" s="47">
        <f>VLOOKUP(A1692,'Updated Medical examination'!A1691:J4026,2,FALSE)</f>
        <v>22.51</v>
      </c>
      <c r="D1692" s="47">
        <f>VLOOKUP(A1692,'Updated Medical examination'!A1691:J4026,4,0)</f>
        <v>6.08</v>
      </c>
      <c r="E1692" s="47" t="str">
        <f>VLOOKUP(A1692,'Updated Medical examination'!A1691:J4026,6,0)</f>
        <v>Yes</v>
      </c>
      <c r="F1692" s="47" t="str">
        <f>VLOOKUP(A1692,'Updated Medical examination'!A1691:J4026,7,0)</f>
        <v>No</v>
      </c>
      <c r="G1692" s="47" t="str">
        <f>VLOOKUP(A1692,'Updated Medical examination'!A1691:J4026,8,0)</f>
        <v>No</v>
      </c>
      <c r="H1692" s="47">
        <f>VLOOKUP(A1692,'Updated Medical examination'!A1691:J4026,9,0)</f>
        <v>1</v>
      </c>
      <c r="I1692" s="47" t="str">
        <f>VLOOKUP(A1692,'Updated Medical examination'!A1691:J4026,10,0)</f>
        <v>No</v>
      </c>
      <c r="J1692" s="47" t="str">
        <f>VLOOKUP(A1692,'Updated Medical examination'!A1691:J4026,3,0)</f>
        <v>Healthy Weight</v>
      </c>
      <c r="K1692" s="47" t="str">
        <f>VLOOKUP(A1692,'Updated Medical examination'!A1691:J4026,5,0)</f>
        <v>Prediabetes</v>
      </c>
      <c r="L1692" s="54">
        <v>32353</v>
      </c>
      <c r="M1692" s="59">
        <v>5503.36</v>
      </c>
      <c r="N1692" s="55" t="s">
        <v>11</v>
      </c>
      <c r="O1692" s="55" t="s">
        <v>11</v>
      </c>
      <c r="P1692" s="55" t="s">
        <v>23</v>
      </c>
      <c r="Q1692" s="55">
        <v>34</v>
      </c>
    </row>
    <row r="1693" spans="1:17" ht="16.5" thickBot="1" x14ac:dyDescent="0.3">
      <c r="A1693" s="58" t="s">
        <v>679</v>
      </c>
      <c r="B1693" s="47" t="s">
        <v>4377</v>
      </c>
      <c r="C1693" s="47">
        <f>VLOOKUP(A1693,'Updated Medical examination'!A1692:J4027,2,FALSE)</f>
        <v>31</v>
      </c>
      <c r="D1693" s="47">
        <f>VLOOKUP(A1693,'Updated Medical examination'!A1692:J4027,4,0)</f>
        <v>4.7699999999999996</v>
      </c>
      <c r="E1693" s="47" t="str">
        <f>VLOOKUP(A1693,'Updated Medical examination'!A1692:J4027,6,0)</f>
        <v>No</v>
      </c>
      <c r="F1693" s="47" t="str">
        <f>VLOOKUP(A1693,'Updated Medical examination'!A1692:J4027,7,0)</f>
        <v>No</v>
      </c>
      <c r="G1693" s="47" t="str">
        <f>VLOOKUP(A1693,'Updated Medical examination'!A1692:J4027,8,0)</f>
        <v>No</v>
      </c>
      <c r="H1693" s="47">
        <f>VLOOKUP(A1693,'Updated Medical examination'!A1692:J4027,9,0)</f>
        <v>1</v>
      </c>
      <c r="I1693" s="47" t="str">
        <f>VLOOKUP(A1693,'Updated Medical examination'!A1692:J4027,10,0)</f>
        <v>No</v>
      </c>
      <c r="J1693" s="47" t="str">
        <f>VLOOKUP(A1693,'Updated Medical examination'!A1692:J4027,3,0)</f>
        <v>Obesity</v>
      </c>
      <c r="K1693" s="47" t="str">
        <f>VLOOKUP(A1693,'Updated Medical examination'!A1692:J4027,5,0)</f>
        <v>Normal</v>
      </c>
      <c r="L1693" s="54">
        <v>30911</v>
      </c>
      <c r="M1693" s="59">
        <v>5488.26</v>
      </c>
      <c r="N1693" s="55" t="s">
        <v>11</v>
      </c>
      <c r="O1693" s="55" t="s">
        <v>12</v>
      </c>
      <c r="P1693" s="55" t="s">
        <v>42</v>
      </c>
      <c r="Q1693" s="55">
        <v>38</v>
      </c>
    </row>
    <row r="1694" spans="1:17" ht="16.5" thickBot="1" x14ac:dyDescent="0.3">
      <c r="A1694" s="58" t="s">
        <v>678</v>
      </c>
      <c r="B1694" s="47" t="s">
        <v>5132</v>
      </c>
      <c r="C1694" s="47">
        <f>VLOOKUP(A1694,'Updated Medical examination'!A1693:J4028,2,FALSE)</f>
        <v>28.27</v>
      </c>
      <c r="D1694" s="47">
        <f>VLOOKUP(A1694,'Updated Medical examination'!A1693:J4028,4,0)</f>
        <v>4.62</v>
      </c>
      <c r="E1694" s="47" t="str">
        <f>VLOOKUP(A1694,'Updated Medical examination'!A1693:J4028,6,0)</f>
        <v>No</v>
      </c>
      <c r="F1694" s="47" t="str">
        <f>VLOOKUP(A1694,'Updated Medical examination'!A1693:J4028,7,0)</f>
        <v>No</v>
      </c>
      <c r="G1694" s="47" t="str">
        <f>VLOOKUP(A1694,'Updated Medical examination'!A1693:J4028,8,0)</f>
        <v>No</v>
      </c>
      <c r="H1694" s="47">
        <f>VLOOKUP(A1694,'Updated Medical examination'!A1693:J4028,9,0)</f>
        <v>1</v>
      </c>
      <c r="I1694" s="47" t="str">
        <f>VLOOKUP(A1694,'Updated Medical examination'!A1693:J4028,10,0)</f>
        <v>No</v>
      </c>
      <c r="J1694" s="47" t="str">
        <f>VLOOKUP(A1694,'Updated Medical examination'!A1693:J4028,3,0)</f>
        <v>Over Weight</v>
      </c>
      <c r="K1694" s="47" t="str">
        <f>VLOOKUP(A1694,'Updated Medical examination'!A1693:J4028,5,0)</f>
        <v>Normal</v>
      </c>
      <c r="L1694" s="54">
        <v>30920</v>
      </c>
      <c r="M1694" s="59">
        <v>5484.47</v>
      </c>
      <c r="N1694" s="55" t="s">
        <v>11</v>
      </c>
      <c r="O1694" s="55" t="s">
        <v>11</v>
      </c>
      <c r="P1694" s="55" t="s">
        <v>13</v>
      </c>
      <c r="Q1694" s="55">
        <v>38</v>
      </c>
    </row>
    <row r="1695" spans="1:17" ht="16.5" thickBot="1" x14ac:dyDescent="0.3">
      <c r="A1695" s="58" t="s">
        <v>677</v>
      </c>
      <c r="B1695" s="47" t="s">
        <v>3466</v>
      </c>
      <c r="C1695" s="47">
        <f>VLOOKUP(A1695,'Updated Medical examination'!A1694:J4029,2,FALSE)</f>
        <v>29.92</v>
      </c>
      <c r="D1695" s="47">
        <f>VLOOKUP(A1695,'Updated Medical examination'!A1694:J4029,4,0)</f>
        <v>9.07</v>
      </c>
      <c r="E1695" s="47" t="str">
        <f>VLOOKUP(A1695,'Updated Medical examination'!A1694:J4029,6,0)</f>
        <v>Yes</v>
      </c>
      <c r="F1695" s="47" t="str">
        <f>VLOOKUP(A1695,'Updated Medical examination'!A1694:J4029,7,0)</f>
        <v>No</v>
      </c>
      <c r="G1695" s="47" t="str">
        <f>VLOOKUP(A1695,'Updated Medical examination'!A1694:J4029,8,0)</f>
        <v>No</v>
      </c>
      <c r="H1695" s="47">
        <f>VLOOKUP(A1695,'Updated Medical examination'!A1694:J4029,9,0)</f>
        <v>1</v>
      </c>
      <c r="I1695" s="47" t="str">
        <f>VLOOKUP(A1695,'Updated Medical examination'!A1694:J4029,10,0)</f>
        <v>No</v>
      </c>
      <c r="J1695" s="47" t="str">
        <f>VLOOKUP(A1695,'Updated Medical examination'!A1694:J4029,3,0)</f>
        <v>Obesity</v>
      </c>
      <c r="K1695" s="47" t="str">
        <f>VLOOKUP(A1695,'Updated Medical examination'!A1694:J4029,5,0)</f>
        <v>Above Diabetes</v>
      </c>
      <c r="L1695" s="54">
        <v>31685</v>
      </c>
      <c r="M1695" s="59">
        <v>5478.04</v>
      </c>
      <c r="N1695" s="55" t="s">
        <v>11</v>
      </c>
      <c r="O1695" s="55" t="s">
        <v>12</v>
      </c>
      <c r="P1695" s="55" t="s">
        <v>13</v>
      </c>
      <c r="Q1695" s="55">
        <v>36</v>
      </c>
    </row>
    <row r="1696" spans="1:17" ht="16.5" thickBot="1" x14ac:dyDescent="0.3">
      <c r="A1696" s="58" t="s">
        <v>676</v>
      </c>
      <c r="B1696" s="47" t="s">
        <v>5135</v>
      </c>
      <c r="C1696" s="47">
        <f>VLOOKUP(A1696,'Updated Medical examination'!A1695:J4030,2,FALSE)</f>
        <v>25.9</v>
      </c>
      <c r="D1696" s="47">
        <f>VLOOKUP(A1696,'Updated Medical examination'!A1695:J4030,4,0)</f>
        <v>9.1199999999999992</v>
      </c>
      <c r="E1696" s="47" t="str">
        <f>VLOOKUP(A1696,'Updated Medical examination'!A1695:J4030,6,0)</f>
        <v>Yes</v>
      </c>
      <c r="F1696" s="47" t="str">
        <f>VLOOKUP(A1696,'Updated Medical examination'!A1695:J4030,7,0)</f>
        <v>No</v>
      </c>
      <c r="G1696" s="47" t="str">
        <f>VLOOKUP(A1696,'Updated Medical examination'!A1695:J4030,8,0)</f>
        <v>No</v>
      </c>
      <c r="H1696" s="47">
        <f>VLOOKUP(A1696,'Updated Medical examination'!A1695:J4030,9,0)</f>
        <v>1</v>
      </c>
      <c r="I1696" s="47" t="str">
        <f>VLOOKUP(A1696,'Updated Medical examination'!A1695:J4030,10,0)</f>
        <v>No</v>
      </c>
      <c r="J1696" s="47" t="str">
        <f>VLOOKUP(A1696,'Updated Medical examination'!A1695:J4030,3,0)</f>
        <v>Over Weight</v>
      </c>
      <c r="K1696" s="47" t="str">
        <f>VLOOKUP(A1696,'Updated Medical examination'!A1695:J4030,5,0)</f>
        <v>Above Diabetes</v>
      </c>
      <c r="L1696" s="54">
        <v>31605</v>
      </c>
      <c r="M1696" s="59">
        <v>5472.45</v>
      </c>
      <c r="N1696" s="55" t="s">
        <v>11</v>
      </c>
      <c r="O1696" s="55" t="s">
        <v>12</v>
      </c>
      <c r="P1696" s="55" t="s">
        <v>42</v>
      </c>
      <c r="Q1696" s="55">
        <v>36</v>
      </c>
    </row>
    <row r="1697" spans="1:17" ht="16.5" thickBot="1" x14ac:dyDescent="0.3">
      <c r="A1697" s="58" t="s">
        <v>675</v>
      </c>
      <c r="B1697" s="47" t="s">
        <v>5137</v>
      </c>
      <c r="C1697" s="47">
        <f>VLOOKUP(A1697,'Updated Medical examination'!A1696:J4031,2,FALSE)</f>
        <v>27.74</v>
      </c>
      <c r="D1697" s="47">
        <f>VLOOKUP(A1697,'Updated Medical examination'!A1696:J4031,4,0)</f>
        <v>7.32</v>
      </c>
      <c r="E1697" s="47" t="str">
        <f>VLOOKUP(A1697,'Updated Medical examination'!A1696:J4031,6,0)</f>
        <v>Yes</v>
      </c>
      <c r="F1697" s="47" t="str">
        <f>VLOOKUP(A1697,'Updated Medical examination'!A1696:J4031,7,0)</f>
        <v>No</v>
      </c>
      <c r="G1697" s="47" t="str">
        <f>VLOOKUP(A1697,'Updated Medical examination'!A1696:J4031,8,0)</f>
        <v>No</v>
      </c>
      <c r="H1697" s="47">
        <f>VLOOKUP(A1697,'Updated Medical examination'!A1696:J4031,9,0)</f>
        <v>1</v>
      </c>
      <c r="I1697" s="47" t="str">
        <f>VLOOKUP(A1697,'Updated Medical examination'!A1696:J4031,10,0)</f>
        <v>No</v>
      </c>
      <c r="J1697" s="47" t="str">
        <f>VLOOKUP(A1697,'Updated Medical examination'!A1696:J4031,3,0)</f>
        <v>Over Weight</v>
      </c>
      <c r="K1697" s="47" t="str">
        <f>VLOOKUP(A1697,'Updated Medical examination'!A1696:J4031,5,0)</f>
        <v>Above Diabetes</v>
      </c>
      <c r="L1697" s="54">
        <v>31748</v>
      </c>
      <c r="M1697" s="59">
        <v>5469.01</v>
      </c>
      <c r="N1697" s="55" t="s">
        <v>11</v>
      </c>
      <c r="O1697" s="55" t="s">
        <v>11</v>
      </c>
      <c r="P1697" s="55" t="s">
        <v>247</v>
      </c>
      <c r="Q1697" s="55">
        <v>36</v>
      </c>
    </row>
    <row r="1698" spans="1:17" ht="16.5" thickBot="1" x14ac:dyDescent="0.3">
      <c r="A1698" s="58" t="s">
        <v>674</v>
      </c>
      <c r="B1698" s="47" t="s">
        <v>5138</v>
      </c>
      <c r="C1698" s="47">
        <f>VLOOKUP(A1698,'Updated Medical examination'!A1697:J4032,2,FALSE)</f>
        <v>17.260000000000002</v>
      </c>
      <c r="D1698" s="47">
        <f>VLOOKUP(A1698,'Updated Medical examination'!A1697:J4032,4,0)</f>
        <v>11.73</v>
      </c>
      <c r="E1698" s="47" t="str">
        <f>VLOOKUP(A1698,'Updated Medical examination'!A1697:J4032,6,0)</f>
        <v>No</v>
      </c>
      <c r="F1698" s="47" t="str">
        <f>VLOOKUP(A1698,'Updated Medical examination'!A1697:J4032,7,0)</f>
        <v>No</v>
      </c>
      <c r="G1698" s="47" t="str">
        <f>VLOOKUP(A1698,'Updated Medical examination'!A1697:J4032,8,0)</f>
        <v>No</v>
      </c>
      <c r="H1698" s="47">
        <f>VLOOKUP(A1698,'Updated Medical examination'!A1697:J4032,9,0)</f>
        <v>2</v>
      </c>
      <c r="I1698" s="47" t="str">
        <f>VLOOKUP(A1698,'Updated Medical examination'!A1697:J4032,10,0)</f>
        <v>No</v>
      </c>
      <c r="J1698" s="47" t="str">
        <f>VLOOKUP(A1698,'Updated Medical examination'!A1697:J4032,3,0)</f>
        <v>Under Weight</v>
      </c>
      <c r="K1698" s="47" t="str">
        <f>VLOOKUP(A1698,'Updated Medical examination'!A1697:J4032,5,0)</f>
        <v>Above Diabetes</v>
      </c>
      <c r="L1698" s="54">
        <v>26961</v>
      </c>
      <c r="M1698" s="59">
        <v>5466.88</v>
      </c>
      <c r="N1698" s="55" t="s">
        <v>11</v>
      </c>
      <c r="O1698" s="55" t="s">
        <v>11</v>
      </c>
      <c r="P1698" s="55" t="s">
        <v>13</v>
      </c>
      <c r="Q1698" s="55">
        <v>49</v>
      </c>
    </row>
    <row r="1699" spans="1:17" ht="16.5" thickBot="1" x14ac:dyDescent="0.3">
      <c r="A1699" s="58" t="s">
        <v>673</v>
      </c>
      <c r="B1699" s="47" t="s">
        <v>4175</v>
      </c>
      <c r="C1699" s="47">
        <f>VLOOKUP(A1699,'Updated Medical examination'!A1698:J4033,2,FALSE)</f>
        <v>19.855</v>
      </c>
      <c r="D1699" s="47">
        <f>VLOOKUP(A1699,'Updated Medical examination'!A1698:J4033,4,0)</f>
        <v>6.64</v>
      </c>
      <c r="E1699" s="47" t="str">
        <f>VLOOKUP(A1699,'Updated Medical examination'!A1698:J4033,6,0)</f>
        <v>Yes</v>
      </c>
      <c r="F1699" s="47" t="str">
        <f>VLOOKUP(A1699,'Updated Medical examination'!A1698:J4033,7,0)</f>
        <v>No</v>
      </c>
      <c r="G1699" s="47" t="str">
        <f>VLOOKUP(A1699,'Updated Medical examination'!A1698:J4033,8,0)</f>
        <v>No</v>
      </c>
      <c r="H1699" s="47">
        <f>VLOOKUP(A1699,'Updated Medical examination'!A1698:J4033,9,0)</f>
        <v>1</v>
      </c>
      <c r="I1699" s="47" t="str">
        <f>VLOOKUP(A1699,'Updated Medical examination'!A1698:J4033,10,0)</f>
        <v>No</v>
      </c>
      <c r="J1699" s="47" t="str">
        <f>VLOOKUP(A1699,'Updated Medical examination'!A1698:J4033,3,0)</f>
        <v>Healthy Weight</v>
      </c>
      <c r="K1699" s="47" t="str">
        <f>VLOOKUP(A1699,'Updated Medical examination'!A1698:J4033,5,0)</f>
        <v>Above Diabetes</v>
      </c>
      <c r="L1699" s="54">
        <v>31771</v>
      </c>
      <c r="M1699" s="59">
        <v>5458.05</v>
      </c>
      <c r="N1699" s="55" t="s">
        <v>11</v>
      </c>
      <c r="O1699" s="55" t="s">
        <v>11</v>
      </c>
      <c r="P1699" s="55" t="s">
        <v>247</v>
      </c>
      <c r="Q1699" s="55">
        <v>36</v>
      </c>
    </row>
    <row r="1700" spans="1:17" ht="16.5" thickBot="1" x14ac:dyDescent="0.3">
      <c r="A1700" s="58" t="s">
        <v>672</v>
      </c>
      <c r="B1700" s="47" t="s">
        <v>2594</v>
      </c>
      <c r="C1700" s="47">
        <f>VLOOKUP(A1700,'Updated Medical examination'!A1699:J4034,2,FALSE)</f>
        <v>41.69</v>
      </c>
      <c r="D1700" s="47">
        <f>VLOOKUP(A1700,'Updated Medical examination'!A1699:J4034,4,0)</f>
        <v>5.78</v>
      </c>
      <c r="E1700" s="47" t="str">
        <f>VLOOKUP(A1700,'Updated Medical examination'!A1699:J4034,6,0)</f>
        <v>No</v>
      </c>
      <c r="F1700" s="47" t="str">
        <f>VLOOKUP(A1700,'Updated Medical examination'!A1699:J4034,7,0)</f>
        <v>No</v>
      </c>
      <c r="G1700" s="47" t="str">
        <f>VLOOKUP(A1700,'Updated Medical examination'!A1699:J4034,8,0)</f>
        <v>No</v>
      </c>
      <c r="H1700" s="47">
        <f>VLOOKUP(A1700,'Updated Medical examination'!A1699:J4034,9,0)</f>
        <v>0</v>
      </c>
      <c r="I1700" s="47" t="str">
        <f>VLOOKUP(A1700,'Updated Medical examination'!A1699:J4034,10,0)</f>
        <v>No</v>
      </c>
      <c r="J1700" s="47" t="str">
        <f>VLOOKUP(A1700,'Updated Medical examination'!A1699:J4034,3,0)</f>
        <v>Obesity</v>
      </c>
      <c r="K1700" s="47" t="str">
        <f>VLOOKUP(A1700,'Updated Medical examination'!A1699:J4034,5,0)</f>
        <v>Prediabetes</v>
      </c>
      <c r="L1700" s="54">
        <v>30188</v>
      </c>
      <c r="M1700" s="59">
        <v>5438.75</v>
      </c>
      <c r="N1700" s="55" t="s">
        <v>12</v>
      </c>
      <c r="O1700" s="55" t="s">
        <v>11</v>
      </c>
      <c r="P1700" s="55" t="s">
        <v>13</v>
      </c>
      <c r="Q1700" s="55">
        <v>40</v>
      </c>
    </row>
    <row r="1701" spans="1:17" ht="16.5" thickBot="1" x14ac:dyDescent="0.3">
      <c r="A1701" s="58" t="s">
        <v>671</v>
      </c>
      <c r="B1701" s="47" t="s">
        <v>5142</v>
      </c>
      <c r="C1701" s="47">
        <f>VLOOKUP(A1701,'Updated Medical examination'!A1700:J4035,2,FALSE)</f>
        <v>16.12</v>
      </c>
      <c r="D1701" s="47">
        <f>VLOOKUP(A1701,'Updated Medical examination'!A1700:J4035,4,0)</f>
        <v>10.45</v>
      </c>
      <c r="E1701" s="47" t="str">
        <f>VLOOKUP(A1701,'Updated Medical examination'!A1700:J4035,6,0)</f>
        <v>No</v>
      </c>
      <c r="F1701" s="47" t="str">
        <f>VLOOKUP(A1701,'Updated Medical examination'!A1700:J4035,7,0)</f>
        <v>No</v>
      </c>
      <c r="G1701" s="47" t="str">
        <f>VLOOKUP(A1701,'Updated Medical examination'!A1700:J4035,8,0)</f>
        <v>No</v>
      </c>
      <c r="H1701" s="47">
        <f>VLOOKUP(A1701,'Updated Medical examination'!A1700:J4035,9,0)</f>
        <v>0</v>
      </c>
      <c r="I1701" s="47" t="str">
        <f>VLOOKUP(A1701,'Updated Medical examination'!A1700:J4035,10,0)</f>
        <v>No</v>
      </c>
      <c r="J1701" s="47" t="str">
        <f>VLOOKUP(A1701,'Updated Medical examination'!A1700:J4035,3,0)</f>
        <v>Under Weight</v>
      </c>
      <c r="K1701" s="47" t="str">
        <f>VLOOKUP(A1701,'Updated Medical examination'!A1700:J4035,5,0)</f>
        <v>Above Diabetes</v>
      </c>
      <c r="L1701" s="54">
        <v>28649</v>
      </c>
      <c r="M1701" s="59">
        <v>5428.98</v>
      </c>
      <c r="N1701" s="55" t="s">
        <v>11</v>
      </c>
      <c r="O1701" s="55" t="s">
        <v>11</v>
      </c>
      <c r="P1701" s="55" t="s">
        <v>23</v>
      </c>
      <c r="Q1701" s="55">
        <v>45</v>
      </c>
    </row>
    <row r="1702" spans="1:17" ht="16.5" thickBot="1" x14ac:dyDescent="0.3">
      <c r="A1702" s="58" t="s">
        <v>670</v>
      </c>
      <c r="B1702" s="47" t="s">
        <v>2415</v>
      </c>
      <c r="C1702" s="47">
        <f>VLOOKUP(A1702,'Updated Medical examination'!A1701:J4036,2,FALSE)</f>
        <v>37.43</v>
      </c>
      <c r="D1702" s="47">
        <f>VLOOKUP(A1702,'Updated Medical examination'!A1701:J4036,4,0)</f>
        <v>4.5199999999999996</v>
      </c>
      <c r="E1702" s="47" t="str">
        <f>VLOOKUP(A1702,'Updated Medical examination'!A1701:J4036,6,0)</f>
        <v>No</v>
      </c>
      <c r="F1702" s="47" t="str">
        <f>VLOOKUP(A1702,'Updated Medical examination'!A1701:J4036,7,0)</f>
        <v>No</v>
      </c>
      <c r="G1702" s="47" t="str">
        <f>VLOOKUP(A1702,'Updated Medical examination'!A1701:J4036,8,0)</f>
        <v>No</v>
      </c>
      <c r="H1702" s="47">
        <f>VLOOKUP(A1702,'Updated Medical examination'!A1701:J4036,9,0)</f>
        <v>1</v>
      </c>
      <c r="I1702" s="47" t="str">
        <f>VLOOKUP(A1702,'Updated Medical examination'!A1701:J4036,10,0)</f>
        <v>No</v>
      </c>
      <c r="J1702" s="47" t="str">
        <f>VLOOKUP(A1702,'Updated Medical examination'!A1701:J4036,3,0)</f>
        <v>Obesity</v>
      </c>
      <c r="K1702" s="47" t="str">
        <f>VLOOKUP(A1702,'Updated Medical examination'!A1701:J4036,5,0)</f>
        <v>Normal</v>
      </c>
      <c r="L1702" s="54">
        <v>33864</v>
      </c>
      <c r="M1702" s="59">
        <v>5428.73</v>
      </c>
      <c r="N1702" s="55" t="s">
        <v>12</v>
      </c>
      <c r="O1702" s="55" t="s">
        <v>16</v>
      </c>
      <c r="P1702" s="55" t="s">
        <v>356</v>
      </c>
      <c r="Q1702" s="55">
        <v>30</v>
      </c>
    </row>
    <row r="1703" spans="1:17" ht="16.5" thickBot="1" x14ac:dyDescent="0.3">
      <c r="A1703" s="58" t="s">
        <v>669</v>
      </c>
      <c r="B1703" s="47" t="s">
        <v>2553</v>
      </c>
      <c r="C1703" s="47">
        <f>VLOOKUP(A1703,'Updated Medical examination'!A1702:J4037,2,FALSE)</f>
        <v>31.065000000000001</v>
      </c>
      <c r="D1703" s="47">
        <f>VLOOKUP(A1703,'Updated Medical examination'!A1702:J4037,4,0)</f>
        <v>5.71</v>
      </c>
      <c r="E1703" s="47" t="str">
        <f>VLOOKUP(A1703,'Updated Medical examination'!A1702:J4037,6,0)</f>
        <v>No</v>
      </c>
      <c r="F1703" s="47" t="str">
        <f>VLOOKUP(A1703,'Updated Medical examination'!A1702:J4037,7,0)</f>
        <v>No</v>
      </c>
      <c r="G1703" s="47" t="str">
        <f>VLOOKUP(A1703,'Updated Medical examination'!A1702:J4037,8,0)</f>
        <v>No</v>
      </c>
      <c r="H1703" s="47">
        <f>VLOOKUP(A1703,'Updated Medical examination'!A1702:J4037,9,0)</f>
        <v>0</v>
      </c>
      <c r="I1703" s="47" t="str">
        <f>VLOOKUP(A1703,'Updated Medical examination'!A1702:J4037,10,0)</f>
        <v>No</v>
      </c>
      <c r="J1703" s="47" t="str">
        <f>VLOOKUP(A1703,'Updated Medical examination'!A1702:J4037,3,0)</f>
        <v>Obesity</v>
      </c>
      <c r="K1703" s="47" t="str">
        <f>VLOOKUP(A1703,'Updated Medical examination'!A1702:J4037,5,0)</f>
        <v>Prediabetes</v>
      </c>
      <c r="L1703" s="54">
        <v>33425</v>
      </c>
      <c r="M1703" s="59">
        <v>5425.02</v>
      </c>
      <c r="N1703" s="55" t="s">
        <v>11</v>
      </c>
      <c r="O1703" s="55" t="s">
        <v>16</v>
      </c>
      <c r="P1703" s="55" t="s">
        <v>23</v>
      </c>
      <c r="Q1703" s="55">
        <v>31</v>
      </c>
    </row>
    <row r="1704" spans="1:17" ht="16.5" thickBot="1" x14ac:dyDescent="0.3">
      <c r="A1704" s="58" t="s">
        <v>668</v>
      </c>
      <c r="B1704" s="47" t="s">
        <v>3667</v>
      </c>
      <c r="C1704" s="47">
        <f>VLOOKUP(A1704,'Updated Medical examination'!A1703:J4038,2,FALSE)</f>
        <v>25.08</v>
      </c>
      <c r="D1704" s="47">
        <f>VLOOKUP(A1704,'Updated Medical examination'!A1703:J4038,4,0)</f>
        <v>4.7699999999999996</v>
      </c>
      <c r="E1704" s="47" t="str">
        <f>VLOOKUP(A1704,'Updated Medical examination'!A1703:J4038,6,0)</f>
        <v>No</v>
      </c>
      <c r="F1704" s="47" t="str">
        <f>VLOOKUP(A1704,'Updated Medical examination'!A1703:J4038,7,0)</f>
        <v>No</v>
      </c>
      <c r="G1704" s="47" t="str">
        <f>VLOOKUP(A1704,'Updated Medical examination'!A1703:J4038,8,0)</f>
        <v>No</v>
      </c>
      <c r="H1704" s="47">
        <f>VLOOKUP(A1704,'Updated Medical examination'!A1703:J4038,9,0)</f>
        <v>0</v>
      </c>
      <c r="I1704" s="47" t="str">
        <f>VLOOKUP(A1704,'Updated Medical examination'!A1703:J4038,10,0)</f>
        <v>No</v>
      </c>
      <c r="J1704" s="47" t="str">
        <f>VLOOKUP(A1704,'Updated Medical examination'!A1703:J4038,3,0)</f>
        <v>Over Weight</v>
      </c>
      <c r="K1704" s="47" t="str">
        <f>VLOOKUP(A1704,'Updated Medical examination'!A1703:J4038,5,0)</f>
        <v>Normal</v>
      </c>
      <c r="L1704" s="54">
        <v>30221</v>
      </c>
      <c r="M1704" s="59">
        <v>5415.66</v>
      </c>
      <c r="N1704" s="55" t="s">
        <v>11</v>
      </c>
      <c r="O1704" s="55" t="s">
        <v>12</v>
      </c>
      <c r="P1704" s="55" t="s">
        <v>13</v>
      </c>
      <c r="Q1704" s="55">
        <v>40</v>
      </c>
    </row>
    <row r="1705" spans="1:17" ht="16.5" thickBot="1" x14ac:dyDescent="0.3">
      <c r="A1705" s="58" t="s">
        <v>667</v>
      </c>
      <c r="B1705" s="47" t="s">
        <v>2771</v>
      </c>
      <c r="C1705" s="47">
        <f>VLOOKUP(A1705,'Updated Medical examination'!A1704:J4039,2,FALSE)</f>
        <v>15.2</v>
      </c>
      <c r="D1705" s="47">
        <f>VLOOKUP(A1705,'Updated Medical examination'!A1704:J4039,4,0)</f>
        <v>7.81</v>
      </c>
      <c r="E1705" s="47" t="str">
        <f>VLOOKUP(A1705,'Updated Medical examination'!A1704:J4039,6,0)</f>
        <v>Yes</v>
      </c>
      <c r="F1705" s="47" t="str">
        <f>VLOOKUP(A1705,'Updated Medical examination'!A1704:J4039,7,0)</f>
        <v>No</v>
      </c>
      <c r="G1705" s="47" t="str">
        <f>VLOOKUP(A1705,'Updated Medical examination'!A1704:J4039,8,0)</f>
        <v>No</v>
      </c>
      <c r="H1705" s="47">
        <f>VLOOKUP(A1705,'Updated Medical examination'!A1704:J4039,9,0)</f>
        <v>1</v>
      </c>
      <c r="I1705" s="47" t="str">
        <f>VLOOKUP(A1705,'Updated Medical examination'!A1704:J4039,10,0)</f>
        <v>No</v>
      </c>
      <c r="J1705" s="47" t="str">
        <f>VLOOKUP(A1705,'Updated Medical examination'!A1704:J4039,3,0)</f>
        <v>Under Weight</v>
      </c>
      <c r="K1705" s="47" t="str">
        <f>VLOOKUP(A1705,'Updated Medical examination'!A1704:J4039,5,0)</f>
        <v>Above Diabetes</v>
      </c>
      <c r="L1705" s="54">
        <v>27664</v>
      </c>
      <c r="M1705" s="59">
        <v>5411.99</v>
      </c>
      <c r="N1705" s="55" t="s">
        <v>11</v>
      </c>
      <c r="O1705" s="55" t="s">
        <v>12</v>
      </c>
      <c r="P1705" s="55" t="s">
        <v>23</v>
      </c>
      <c r="Q1705" s="55">
        <v>47</v>
      </c>
    </row>
    <row r="1706" spans="1:17" ht="16.5" thickBot="1" x14ac:dyDescent="0.3">
      <c r="A1706" s="58" t="s">
        <v>666</v>
      </c>
      <c r="B1706" s="47" t="s">
        <v>5147</v>
      </c>
      <c r="C1706" s="47">
        <f>VLOOKUP(A1706,'Updated Medical examination'!A1705:J4040,2,FALSE)</f>
        <v>22.34</v>
      </c>
      <c r="D1706" s="47">
        <f>VLOOKUP(A1706,'Updated Medical examination'!A1705:J4040,4,0)</f>
        <v>5.19</v>
      </c>
      <c r="E1706" s="47" t="str">
        <f>VLOOKUP(A1706,'Updated Medical examination'!A1705:J4040,6,0)</f>
        <v>Yes</v>
      </c>
      <c r="F1706" s="47" t="str">
        <f>VLOOKUP(A1706,'Updated Medical examination'!A1705:J4040,7,0)</f>
        <v>No</v>
      </c>
      <c r="G1706" s="47" t="str">
        <f>VLOOKUP(A1706,'Updated Medical examination'!A1705:J4040,8,0)</f>
        <v>No</v>
      </c>
      <c r="H1706" s="47">
        <f>VLOOKUP(A1706,'Updated Medical examination'!A1705:J4040,9,0)</f>
        <v>0</v>
      </c>
      <c r="I1706" s="47" t="str">
        <f>VLOOKUP(A1706,'Updated Medical examination'!A1705:J4040,10,0)</f>
        <v>No</v>
      </c>
      <c r="J1706" s="47" t="str">
        <f>VLOOKUP(A1706,'Updated Medical examination'!A1705:J4040,3,0)</f>
        <v>Healthy Weight</v>
      </c>
      <c r="K1706" s="47" t="str">
        <f>VLOOKUP(A1706,'Updated Medical examination'!A1705:J4040,5,0)</f>
        <v>Normal</v>
      </c>
      <c r="L1706" s="54">
        <v>31404</v>
      </c>
      <c r="M1706" s="59">
        <v>5402.89</v>
      </c>
      <c r="N1706" s="55" t="s">
        <v>11</v>
      </c>
      <c r="O1706" s="55" t="s">
        <v>16</v>
      </c>
      <c r="P1706" s="55" t="s">
        <v>13</v>
      </c>
      <c r="Q1706" s="55">
        <v>37</v>
      </c>
    </row>
    <row r="1707" spans="1:17" ht="16.5" thickBot="1" x14ac:dyDescent="0.3">
      <c r="A1707" s="58" t="s">
        <v>665</v>
      </c>
      <c r="B1707" s="47" t="s">
        <v>5149</v>
      </c>
      <c r="C1707" s="47">
        <f>VLOOKUP(A1707,'Updated Medical examination'!A1706:J4041,2,FALSE)</f>
        <v>40.15</v>
      </c>
      <c r="D1707" s="47">
        <f>VLOOKUP(A1707,'Updated Medical examination'!A1706:J4041,4,0)</f>
        <v>5.93</v>
      </c>
      <c r="E1707" s="47" t="str">
        <f>VLOOKUP(A1707,'Updated Medical examination'!A1706:J4041,6,0)</f>
        <v>No</v>
      </c>
      <c r="F1707" s="47" t="str">
        <f>VLOOKUP(A1707,'Updated Medical examination'!A1706:J4041,7,0)</f>
        <v>No</v>
      </c>
      <c r="G1707" s="47" t="str">
        <f>VLOOKUP(A1707,'Updated Medical examination'!A1706:J4041,8,0)</f>
        <v>No</v>
      </c>
      <c r="H1707" s="47">
        <f>VLOOKUP(A1707,'Updated Medical examination'!A1706:J4041,9,0)</f>
        <v>1</v>
      </c>
      <c r="I1707" s="47" t="str">
        <f>VLOOKUP(A1707,'Updated Medical examination'!A1706:J4041,10,0)</f>
        <v>No</v>
      </c>
      <c r="J1707" s="47" t="str">
        <f>VLOOKUP(A1707,'Updated Medical examination'!A1706:J4041,3,0)</f>
        <v>Obesity</v>
      </c>
      <c r="K1707" s="47" t="str">
        <f>VLOOKUP(A1707,'Updated Medical examination'!A1706:J4041,5,0)</f>
        <v>Prediabetes</v>
      </c>
      <c r="L1707" s="54">
        <v>30895</v>
      </c>
      <c r="M1707" s="59">
        <v>5400.98</v>
      </c>
      <c r="N1707" s="55" t="s">
        <v>11</v>
      </c>
      <c r="O1707" s="55" t="s">
        <v>11</v>
      </c>
      <c r="P1707" s="55" t="s">
        <v>13</v>
      </c>
      <c r="Q1707" s="55">
        <v>38</v>
      </c>
    </row>
    <row r="1708" spans="1:17" ht="16.5" thickBot="1" x14ac:dyDescent="0.3">
      <c r="A1708" s="58" t="s">
        <v>664</v>
      </c>
      <c r="B1708" s="47" t="s">
        <v>3401</v>
      </c>
      <c r="C1708" s="47">
        <f>VLOOKUP(A1708,'Updated Medical examination'!A1707:J4042,2,FALSE)</f>
        <v>37.729999999999997</v>
      </c>
      <c r="D1708" s="47">
        <f>VLOOKUP(A1708,'Updated Medical examination'!A1707:J4042,4,0)</f>
        <v>6.29</v>
      </c>
      <c r="E1708" s="47" t="str">
        <f>VLOOKUP(A1708,'Updated Medical examination'!A1707:J4042,6,0)</f>
        <v>No</v>
      </c>
      <c r="F1708" s="47" t="str">
        <f>VLOOKUP(A1708,'Updated Medical examination'!A1707:J4042,7,0)</f>
        <v>No</v>
      </c>
      <c r="G1708" s="47" t="str">
        <f>VLOOKUP(A1708,'Updated Medical examination'!A1707:J4042,8,0)</f>
        <v>No</v>
      </c>
      <c r="H1708" s="47">
        <f>VLOOKUP(A1708,'Updated Medical examination'!A1707:J4042,9,0)</f>
        <v>1</v>
      </c>
      <c r="I1708" s="47" t="str">
        <f>VLOOKUP(A1708,'Updated Medical examination'!A1707:J4042,10,0)</f>
        <v>No</v>
      </c>
      <c r="J1708" s="47" t="str">
        <f>VLOOKUP(A1708,'Updated Medical examination'!A1707:J4042,3,0)</f>
        <v>Obesity</v>
      </c>
      <c r="K1708" s="47" t="str">
        <f>VLOOKUP(A1708,'Updated Medical examination'!A1707:J4042,5,0)</f>
        <v>Prediabetes</v>
      </c>
      <c r="L1708" s="54">
        <v>30928</v>
      </c>
      <c r="M1708" s="59">
        <v>5397.62</v>
      </c>
      <c r="N1708" s="55" t="s">
        <v>11</v>
      </c>
      <c r="O1708" s="55" t="s">
        <v>11</v>
      </c>
      <c r="P1708" s="55" t="s">
        <v>13</v>
      </c>
      <c r="Q1708" s="55">
        <v>38</v>
      </c>
    </row>
    <row r="1709" spans="1:17" ht="16.5" thickBot="1" x14ac:dyDescent="0.3">
      <c r="A1709" s="58" t="s">
        <v>663</v>
      </c>
      <c r="B1709" s="47" t="s">
        <v>5151</v>
      </c>
      <c r="C1709" s="47">
        <f>VLOOKUP(A1709,'Updated Medical examination'!A1708:J4043,2,FALSE)</f>
        <v>25.35</v>
      </c>
      <c r="D1709" s="47">
        <f>VLOOKUP(A1709,'Updated Medical examination'!A1708:J4043,4,0)</f>
        <v>4.9000000000000004</v>
      </c>
      <c r="E1709" s="47" t="str">
        <f>VLOOKUP(A1709,'Updated Medical examination'!A1708:J4043,6,0)</f>
        <v>No</v>
      </c>
      <c r="F1709" s="47" t="str">
        <f>VLOOKUP(A1709,'Updated Medical examination'!A1708:J4043,7,0)</f>
        <v>No</v>
      </c>
      <c r="G1709" s="47" t="str">
        <f>VLOOKUP(A1709,'Updated Medical examination'!A1708:J4043,8,0)</f>
        <v>No</v>
      </c>
      <c r="H1709" s="47">
        <f>VLOOKUP(A1709,'Updated Medical examination'!A1708:J4043,9,0)</f>
        <v>0</v>
      </c>
      <c r="I1709" s="47" t="str">
        <f>VLOOKUP(A1709,'Updated Medical examination'!A1708:J4043,10,0)</f>
        <v>No</v>
      </c>
      <c r="J1709" s="47" t="str">
        <f>VLOOKUP(A1709,'Updated Medical examination'!A1708:J4043,3,0)</f>
        <v>Over Weight</v>
      </c>
      <c r="K1709" s="47" t="str">
        <f>VLOOKUP(A1709,'Updated Medical examination'!A1708:J4043,5,0)</f>
        <v>Normal</v>
      </c>
      <c r="L1709" s="54">
        <v>32818</v>
      </c>
      <c r="M1709" s="59">
        <v>5396.44</v>
      </c>
      <c r="N1709" s="55" t="s">
        <v>11</v>
      </c>
      <c r="O1709" s="55" t="s">
        <v>12</v>
      </c>
      <c r="P1709" s="55" t="s">
        <v>13</v>
      </c>
      <c r="Q1709" s="55">
        <v>33</v>
      </c>
    </row>
    <row r="1710" spans="1:17" ht="16.5" thickBot="1" x14ac:dyDescent="0.3">
      <c r="A1710" s="58" t="s">
        <v>662</v>
      </c>
      <c r="B1710" s="47" t="s">
        <v>3953</v>
      </c>
      <c r="C1710" s="47">
        <f>VLOOKUP(A1710,'Updated Medical examination'!A1709:J4044,2,FALSE)</f>
        <v>26.41</v>
      </c>
      <c r="D1710" s="47">
        <f>VLOOKUP(A1710,'Updated Medical examination'!A1709:J4044,4,0)</f>
        <v>5.07</v>
      </c>
      <c r="E1710" s="47" t="str">
        <f>VLOOKUP(A1710,'Updated Medical examination'!A1709:J4044,6,0)</f>
        <v>Yes</v>
      </c>
      <c r="F1710" s="47" t="str">
        <f>VLOOKUP(A1710,'Updated Medical examination'!A1709:J4044,7,0)</f>
        <v>No</v>
      </c>
      <c r="G1710" s="47" t="str">
        <f>VLOOKUP(A1710,'Updated Medical examination'!A1709:J4044,8,0)</f>
        <v>No</v>
      </c>
      <c r="H1710" s="47">
        <f>VLOOKUP(A1710,'Updated Medical examination'!A1709:J4044,9,0)</f>
        <v>1</v>
      </c>
      <c r="I1710" s="47" t="str">
        <f>VLOOKUP(A1710,'Updated Medical examination'!A1709:J4044,10,0)</f>
        <v>No</v>
      </c>
      <c r="J1710" s="47" t="str">
        <f>VLOOKUP(A1710,'Updated Medical examination'!A1709:J4044,3,0)</f>
        <v>Over Weight</v>
      </c>
      <c r="K1710" s="47" t="str">
        <f>VLOOKUP(A1710,'Updated Medical examination'!A1709:J4044,5,0)</f>
        <v>Normal</v>
      </c>
      <c r="L1710" s="54">
        <v>32363</v>
      </c>
      <c r="M1710" s="59">
        <v>5385.34</v>
      </c>
      <c r="N1710" s="55" t="s">
        <v>11</v>
      </c>
      <c r="O1710" s="55" t="s">
        <v>12</v>
      </c>
      <c r="P1710" s="55" t="s">
        <v>23</v>
      </c>
      <c r="Q1710" s="55">
        <v>34</v>
      </c>
    </row>
    <row r="1711" spans="1:17" ht="16.5" thickBot="1" x14ac:dyDescent="0.3">
      <c r="A1711" s="58" t="s">
        <v>661</v>
      </c>
      <c r="B1711" s="47" t="s">
        <v>5153</v>
      </c>
      <c r="C1711" s="47">
        <f>VLOOKUP(A1711,'Updated Medical examination'!A1710:J4045,2,FALSE)</f>
        <v>27.6</v>
      </c>
      <c r="D1711" s="47">
        <f>VLOOKUP(A1711,'Updated Medical examination'!A1710:J4045,4,0)</f>
        <v>5.33</v>
      </c>
      <c r="E1711" s="47" t="str">
        <f>VLOOKUP(A1711,'Updated Medical examination'!A1710:J4045,6,0)</f>
        <v>No</v>
      </c>
      <c r="F1711" s="47" t="str">
        <f>VLOOKUP(A1711,'Updated Medical examination'!A1710:J4045,7,0)</f>
        <v>No</v>
      </c>
      <c r="G1711" s="47" t="str">
        <f>VLOOKUP(A1711,'Updated Medical examination'!A1710:J4045,8,0)</f>
        <v>No</v>
      </c>
      <c r="H1711" s="47">
        <f>VLOOKUP(A1711,'Updated Medical examination'!A1710:J4045,9,0)</f>
        <v>1</v>
      </c>
      <c r="I1711" s="47" t="str">
        <f>VLOOKUP(A1711,'Updated Medical examination'!A1710:J4045,10,0)</f>
        <v>No</v>
      </c>
      <c r="J1711" s="47" t="str">
        <f>VLOOKUP(A1711,'Updated Medical examination'!A1710:J4045,3,0)</f>
        <v>Over Weight</v>
      </c>
      <c r="K1711" s="47" t="str">
        <f>VLOOKUP(A1711,'Updated Medical examination'!A1710:J4045,5,0)</f>
        <v>Normal</v>
      </c>
      <c r="L1711" s="54">
        <v>30834</v>
      </c>
      <c r="M1711" s="59">
        <v>5383.54</v>
      </c>
      <c r="N1711" s="55" t="s">
        <v>11</v>
      </c>
      <c r="O1711" s="55" t="s">
        <v>12</v>
      </c>
      <c r="P1711" s="55" t="s">
        <v>42</v>
      </c>
      <c r="Q1711" s="55">
        <v>39</v>
      </c>
    </row>
    <row r="1712" spans="1:17" ht="16.5" thickBot="1" x14ac:dyDescent="0.3">
      <c r="A1712" s="58" t="s">
        <v>660</v>
      </c>
      <c r="B1712" s="47" t="s">
        <v>5155</v>
      </c>
      <c r="C1712" s="47">
        <f>VLOOKUP(A1712,'Updated Medical examination'!A1711:J4046,2,FALSE)</f>
        <v>33.82</v>
      </c>
      <c r="D1712" s="47">
        <f>VLOOKUP(A1712,'Updated Medical examination'!A1711:J4046,4,0)</f>
        <v>8.93</v>
      </c>
      <c r="E1712" s="47" t="str">
        <f>VLOOKUP(A1712,'Updated Medical examination'!A1711:J4046,6,0)</f>
        <v>Yes</v>
      </c>
      <c r="F1712" s="47" t="str">
        <f>VLOOKUP(A1712,'Updated Medical examination'!A1711:J4046,7,0)</f>
        <v>No</v>
      </c>
      <c r="G1712" s="47" t="str">
        <f>VLOOKUP(A1712,'Updated Medical examination'!A1711:J4046,8,0)</f>
        <v>No</v>
      </c>
      <c r="H1712" s="47">
        <f>VLOOKUP(A1712,'Updated Medical examination'!A1711:J4046,9,0)</f>
        <v>1</v>
      </c>
      <c r="I1712" s="47" t="str">
        <f>VLOOKUP(A1712,'Updated Medical examination'!A1711:J4046,10,0)</f>
        <v>No</v>
      </c>
      <c r="J1712" s="47" t="str">
        <f>VLOOKUP(A1712,'Updated Medical examination'!A1711:J4046,3,0)</f>
        <v>Obesity</v>
      </c>
      <c r="K1712" s="47" t="str">
        <f>VLOOKUP(A1712,'Updated Medical examination'!A1711:J4046,5,0)</f>
        <v>Above Diabetes</v>
      </c>
      <c r="L1712" s="54">
        <v>31615</v>
      </c>
      <c r="M1712" s="59">
        <v>5377.46</v>
      </c>
      <c r="N1712" s="55" t="s">
        <v>11</v>
      </c>
      <c r="O1712" s="55" t="s">
        <v>12</v>
      </c>
      <c r="P1712" s="55" t="s">
        <v>23</v>
      </c>
      <c r="Q1712" s="55">
        <v>36</v>
      </c>
    </row>
    <row r="1713" spans="1:17" ht="16.5" thickBot="1" x14ac:dyDescent="0.3">
      <c r="A1713" s="58" t="s">
        <v>659</v>
      </c>
      <c r="B1713" s="47" t="s">
        <v>3031</v>
      </c>
      <c r="C1713" s="47">
        <f>VLOOKUP(A1713,'Updated Medical examination'!A1712:J4047,2,FALSE)</f>
        <v>32.9</v>
      </c>
      <c r="D1713" s="47">
        <f>VLOOKUP(A1713,'Updated Medical examination'!A1712:J4047,4,0)</f>
        <v>4.3499999999999996</v>
      </c>
      <c r="E1713" s="47" t="str">
        <f>VLOOKUP(A1713,'Updated Medical examination'!A1712:J4047,6,0)</f>
        <v>No</v>
      </c>
      <c r="F1713" s="47" t="str">
        <f>VLOOKUP(A1713,'Updated Medical examination'!A1712:J4047,7,0)</f>
        <v>No</v>
      </c>
      <c r="G1713" s="47" t="str">
        <f>VLOOKUP(A1713,'Updated Medical examination'!A1712:J4047,8,0)</f>
        <v>No</v>
      </c>
      <c r="H1713" s="47">
        <f>VLOOKUP(A1713,'Updated Medical examination'!A1712:J4047,9,0)</f>
        <v>0</v>
      </c>
      <c r="I1713" s="47" t="str">
        <f>VLOOKUP(A1713,'Updated Medical examination'!A1712:J4047,10,0)</f>
        <v>No</v>
      </c>
      <c r="J1713" s="47" t="str">
        <f>VLOOKUP(A1713,'Updated Medical examination'!A1712:J4047,3,0)</f>
        <v>Obesity</v>
      </c>
      <c r="K1713" s="47" t="str">
        <f>VLOOKUP(A1713,'Updated Medical examination'!A1712:J4047,5,0)</f>
        <v>Normal</v>
      </c>
      <c r="L1713" s="54">
        <v>32830</v>
      </c>
      <c r="M1713" s="59">
        <v>5375.04</v>
      </c>
      <c r="N1713" s="55" t="s">
        <v>11</v>
      </c>
      <c r="O1713" s="55" t="s">
        <v>16</v>
      </c>
      <c r="P1713" s="55" t="s">
        <v>42</v>
      </c>
      <c r="Q1713" s="55">
        <v>33</v>
      </c>
    </row>
    <row r="1714" spans="1:17" ht="16.5" thickBot="1" x14ac:dyDescent="0.3">
      <c r="A1714" s="58" t="s">
        <v>658</v>
      </c>
      <c r="B1714" s="47" t="s">
        <v>2748</v>
      </c>
      <c r="C1714" s="47">
        <f>VLOOKUP(A1714,'Updated Medical examination'!A1713:J4048,2,FALSE)</f>
        <v>30.875</v>
      </c>
      <c r="D1714" s="47">
        <f>VLOOKUP(A1714,'Updated Medical examination'!A1713:J4048,4,0)</f>
        <v>9.5399999999999991</v>
      </c>
      <c r="E1714" s="47" t="str">
        <f>VLOOKUP(A1714,'Updated Medical examination'!A1713:J4048,6,0)</f>
        <v>Yes</v>
      </c>
      <c r="F1714" s="47" t="str">
        <f>VLOOKUP(A1714,'Updated Medical examination'!A1713:J4048,7,0)</f>
        <v>No</v>
      </c>
      <c r="G1714" s="47" t="str">
        <f>VLOOKUP(A1714,'Updated Medical examination'!A1713:J4048,8,0)</f>
        <v>No</v>
      </c>
      <c r="H1714" s="47">
        <f>VLOOKUP(A1714,'Updated Medical examination'!A1713:J4048,9,0)</f>
        <v>1</v>
      </c>
      <c r="I1714" s="47" t="str">
        <f>VLOOKUP(A1714,'Updated Medical examination'!A1713:J4048,10,0)</f>
        <v>No</v>
      </c>
      <c r="J1714" s="47" t="str">
        <f>VLOOKUP(A1714,'Updated Medical examination'!A1713:J4048,3,0)</f>
        <v>Obesity</v>
      </c>
      <c r="K1714" s="47" t="str">
        <f>VLOOKUP(A1714,'Updated Medical examination'!A1713:J4048,5,0)</f>
        <v>Above Diabetes</v>
      </c>
      <c r="L1714" s="54">
        <v>31564</v>
      </c>
      <c r="M1714" s="59">
        <v>5373.36</v>
      </c>
      <c r="N1714" s="55" t="s">
        <v>11</v>
      </c>
      <c r="O1714" s="55" t="s">
        <v>11</v>
      </c>
      <c r="P1714" s="55" t="s">
        <v>23</v>
      </c>
      <c r="Q1714" s="55">
        <v>37</v>
      </c>
    </row>
    <row r="1715" spans="1:17" ht="16.5" thickBot="1" x14ac:dyDescent="0.3">
      <c r="A1715" s="58" t="s">
        <v>657</v>
      </c>
      <c r="B1715" s="47" t="s">
        <v>5159</v>
      </c>
      <c r="C1715" s="47">
        <f>VLOOKUP(A1715,'Updated Medical examination'!A1714:J4049,2,FALSE)</f>
        <v>32.64</v>
      </c>
      <c r="D1715" s="47">
        <f>VLOOKUP(A1715,'Updated Medical examination'!A1714:J4049,4,0)</f>
        <v>5.91</v>
      </c>
      <c r="E1715" s="47" t="str">
        <f>VLOOKUP(A1715,'Updated Medical examination'!A1714:J4049,6,0)</f>
        <v>No</v>
      </c>
      <c r="F1715" s="47" t="str">
        <f>VLOOKUP(A1715,'Updated Medical examination'!A1714:J4049,7,0)</f>
        <v>No</v>
      </c>
      <c r="G1715" s="47" t="str">
        <f>VLOOKUP(A1715,'Updated Medical examination'!A1714:J4049,8,0)</f>
        <v>No</v>
      </c>
      <c r="H1715" s="47">
        <f>VLOOKUP(A1715,'Updated Medical examination'!A1714:J4049,9,0)</f>
        <v>0</v>
      </c>
      <c r="I1715" s="47" t="str">
        <f>VLOOKUP(A1715,'Updated Medical examination'!A1714:J4049,10,0)</f>
        <v>No</v>
      </c>
      <c r="J1715" s="47" t="str">
        <f>VLOOKUP(A1715,'Updated Medical examination'!A1714:J4049,3,0)</f>
        <v>Obesity</v>
      </c>
      <c r="K1715" s="47" t="str">
        <f>VLOOKUP(A1715,'Updated Medical examination'!A1714:J4049,5,0)</f>
        <v>Prediabetes</v>
      </c>
      <c r="L1715" s="54">
        <v>34675</v>
      </c>
      <c r="M1715" s="59">
        <v>5364.66</v>
      </c>
      <c r="N1715" s="55" t="s">
        <v>11</v>
      </c>
      <c r="O1715" s="55" t="s">
        <v>16</v>
      </c>
      <c r="P1715" s="55" t="s">
        <v>42</v>
      </c>
      <c r="Q1715" s="55">
        <v>28</v>
      </c>
    </row>
    <row r="1716" spans="1:17" ht="16.5" thickBot="1" x14ac:dyDescent="0.3">
      <c r="A1716" s="58" t="s">
        <v>656</v>
      </c>
      <c r="B1716" s="47" t="s">
        <v>5153</v>
      </c>
      <c r="C1716" s="47">
        <f>VLOOKUP(A1716,'Updated Medical examination'!A1715:J4050,2,FALSE)</f>
        <v>22.135000000000002</v>
      </c>
      <c r="D1716" s="47">
        <f>VLOOKUP(A1716,'Updated Medical examination'!A1715:J4050,4,0)</f>
        <v>5.0999999999999996</v>
      </c>
      <c r="E1716" s="47" t="str">
        <f>VLOOKUP(A1716,'Updated Medical examination'!A1715:J4050,6,0)</f>
        <v>No</v>
      </c>
      <c r="F1716" s="47" t="str">
        <f>VLOOKUP(A1716,'Updated Medical examination'!A1715:J4050,7,0)</f>
        <v>No</v>
      </c>
      <c r="G1716" s="47" t="str">
        <f>VLOOKUP(A1716,'Updated Medical examination'!A1715:J4050,8,0)</f>
        <v>No</v>
      </c>
      <c r="H1716" s="47">
        <f>VLOOKUP(A1716,'Updated Medical examination'!A1715:J4050,9,0)</f>
        <v>0</v>
      </c>
      <c r="I1716" s="47" t="str">
        <f>VLOOKUP(A1716,'Updated Medical examination'!A1715:J4050,10,0)</f>
        <v>No</v>
      </c>
      <c r="J1716" s="47" t="str">
        <f>VLOOKUP(A1716,'Updated Medical examination'!A1715:J4050,3,0)</f>
        <v>Healthy Weight</v>
      </c>
      <c r="K1716" s="47" t="str">
        <f>VLOOKUP(A1716,'Updated Medical examination'!A1715:J4050,5,0)</f>
        <v>Normal</v>
      </c>
      <c r="L1716" s="54">
        <v>32819</v>
      </c>
      <c r="M1716" s="59">
        <v>5354.07</v>
      </c>
      <c r="N1716" s="55" t="s">
        <v>11</v>
      </c>
      <c r="O1716" s="55" t="s">
        <v>12</v>
      </c>
      <c r="P1716" s="55" t="s">
        <v>247</v>
      </c>
      <c r="Q1716" s="55">
        <v>33</v>
      </c>
    </row>
    <row r="1717" spans="1:17" ht="16.5" thickBot="1" x14ac:dyDescent="0.3">
      <c r="A1717" s="58" t="s">
        <v>655</v>
      </c>
      <c r="B1717" s="47" t="s">
        <v>2585</v>
      </c>
      <c r="C1717" s="47">
        <f>VLOOKUP(A1717,'Updated Medical examination'!A1716:J4051,2,FALSE)</f>
        <v>16.53</v>
      </c>
      <c r="D1717" s="47">
        <f>VLOOKUP(A1717,'Updated Medical examination'!A1716:J4051,4,0)</f>
        <v>5.08</v>
      </c>
      <c r="E1717" s="47" t="str">
        <f>VLOOKUP(A1717,'Updated Medical examination'!A1716:J4051,6,0)</f>
        <v>No</v>
      </c>
      <c r="F1717" s="47" t="str">
        <f>VLOOKUP(A1717,'Updated Medical examination'!A1716:J4051,7,0)</f>
        <v>No</v>
      </c>
      <c r="G1717" s="47" t="str">
        <f>VLOOKUP(A1717,'Updated Medical examination'!A1716:J4051,8,0)</f>
        <v>No</v>
      </c>
      <c r="H1717" s="47">
        <f>VLOOKUP(A1717,'Updated Medical examination'!A1716:J4051,9,0)</f>
        <v>2</v>
      </c>
      <c r="I1717" s="47" t="str">
        <f>VLOOKUP(A1717,'Updated Medical examination'!A1716:J4051,10,0)</f>
        <v>No</v>
      </c>
      <c r="J1717" s="47" t="str">
        <f>VLOOKUP(A1717,'Updated Medical examination'!A1716:J4051,3,0)</f>
        <v>Under Weight</v>
      </c>
      <c r="K1717" s="47" t="str">
        <f>VLOOKUP(A1717,'Updated Medical examination'!A1716:J4051,5,0)</f>
        <v>Normal</v>
      </c>
      <c r="L1717" s="54">
        <v>26648</v>
      </c>
      <c r="M1717" s="59">
        <v>5344.81</v>
      </c>
      <c r="N1717" s="55" t="s">
        <v>11</v>
      </c>
      <c r="O1717" s="55" t="s">
        <v>12</v>
      </c>
      <c r="P1717" s="55" t="s">
        <v>13</v>
      </c>
      <c r="Q1717" s="55">
        <v>50</v>
      </c>
    </row>
    <row r="1718" spans="1:17" ht="16.5" thickBot="1" x14ac:dyDescent="0.3">
      <c r="A1718" s="58" t="s">
        <v>654</v>
      </c>
      <c r="B1718" s="47" t="s">
        <v>5163</v>
      </c>
      <c r="C1718" s="47">
        <f>VLOOKUP(A1718,'Updated Medical examination'!A1717:J4052,2,FALSE)</f>
        <v>32.774999999999999</v>
      </c>
      <c r="D1718" s="47">
        <f>VLOOKUP(A1718,'Updated Medical examination'!A1717:J4052,4,0)</f>
        <v>4.75</v>
      </c>
      <c r="E1718" s="47" t="str">
        <f>VLOOKUP(A1718,'Updated Medical examination'!A1717:J4052,6,0)</f>
        <v>No</v>
      </c>
      <c r="F1718" s="47" t="str">
        <f>VLOOKUP(A1718,'Updated Medical examination'!A1717:J4052,7,0)</f>
        <v>No</v>
      </c>
      <c r="G1718" s="47" t="str">
        <f>VLOOKUP(A1718,'Updated Medical examination'!A1717:J4052,8,0)</f>
        <v>No</v>
      </c>
      <c r="H1718" s="47">
        <f>VLOOKUP(A1718,'Updated Medical examination'!A1717:J4052,9,0)</f>
        <v>0</v>
      </c>
      <c r="I1718" s="47" t="str">
        <f>VLOOKUP(A1718,'Updated Medical examination'!A1717:J4052,10,0)</f>
        <v>No</v>
      </c>
      <c r="J1718" s="47" t="str">
        <f>VLOOKUP(A1718,'Updated Medical examination'!A1717:J4052,3,0)</f>
        <v>Obesity</v>
      </c>
      <c r="K1718" s="47" t="str">
        <f>VLOOKUP(A1718,'Updated Medical examination'!A1717:J4052,5,0)</f>
        <v>Normal</v>
      </c>
      <c r="L1718" s="54">
        <v>33478</v>
      </c>
      <c r="M1718" s="59">
        <v>5327.4</v>
      </c>
      <c r="N1718" s="55" t="s">
        <v>11</v>
      </c>
      <c r="O1718" s="55" t="s">
        <v>16</v>
      </c>
      <c r="P1718" s="55" t="s">
        <v>23</v>
      </c>
      <c r="Q1718" s="55">
        <v>31</v>
      </c>
    </row>
    <row r="1719" spans="1:17" ht="16.5" thickBot="1" x14ac:dyDescent="0.3">
      <c r="A1719" s="58" t="s">
        <v>653</v>
      </c>
      <c r="B1719" s="47" t="s">
        <v>5165</v>
      </c>
      <c r="C1719" s="47">
        <f>VLOOKUP(A1719,'Updated Medical examination'!A1718:J4053,2,FALSE)</f>
        <v>30.9</v>
      </c>
      <c r="D1719" s="47">
        <f>VLOOKUP(A1719,'Updated Medical examination'!A1718:J4053,4,0)</f>
        <v>6.05</v>
      </c>
      <c r="E1719" s="47" t="str">
        <f>VLOOKUP(A1719,'Updated Medical examination'!A1718:J4053,6,0)</f>
        <v>No</v>
      </c>
      <c r="F1719" s="47" t="str">
        <f>VLOOKUP(A1719,'Updated Medical examination'!A1718:J4053,7,0)</f>
        <v>No</v>
      </c>
      <c r="G1719" s="47" t="str">
        <f>VLOOKUP(A1719,'Updated Medical examination'!A1718:J4053,8,0)</f>
        <v>No</v>
      </c>
      <c r="H1719" s="47">
        <f>VLOOKUP(A1719,'Updated Medical examination'!A1718:J4053,9,0)</f>
        <v>1</v>
      </c>
      <c r="I1719" s="47" t="str">
        <f>VLOOKUP(A1719,'Updated Medical examination'!A1718:J4053,10,0)</f>
        <v>No</v>
      </c>
      <c r="J1719" s="47" t="str">
        <f>VLOOKUP(A1719,'Updated Medical examination'!A1718:J4053,3,0)</f>
        <v>Obesity</v>
      </c>
      <c r="K1719" s="47" t="str">
        <f>VLOOKUP(A1719,'Updated Medical examination'!A1718:J4053,5,0)</f>
        <v>Prediabetes</v>
      </c>
      <c r="L1719" s="54">
        <v>33773</v>
      </c>
      <c r="M1719" s="59">
        <v>5325.65</v>
      </c>
      <c r="N1719" s="55" t="s">
        <v>11</v>
      </c>
      <c r="O1719" s="55" t="s">
        <v>16</v>
      </c>
      <c r="P1719" s="55" t="s">
        <v>42</v>
      </c>
      <c r="Q1719" s="55">
        <v>30</v>
      </c>
    </row>
    <row r="1720" spans="1:17" ht="16.5" thickBot="1" x14ac:dyDescent="0.3">
      <c r="A1720" s="58" t="s">
        <v>652</v>
      </c>
      <c r="B1720" s="47" t="s">
        <v>3999</v>
      </c>
      <c r="C1720" s="47">
        <f>VLOOKUP(A1720,'Updated Medical examination'!A1719:J4054,2,FALSE)</f>
        <v>15.58</v>
      </c>
      <c r="D1720" s="47">
        <f>VLOOKUP(A1720,'Updated Medical examination'!A1719:J4054,4,0)</f>
        <v>11.56</v>
      </c>
      <c r="E1720" s="47" t="str">
        <f>VLOOKUP(A1720,'Updated Medical examination'!A1719:J4054,6,0)</f>
        <v>No</v>
      </c>
      <c r="F1720" s="47" t="str">
        <f>VLOOKUP(A1720,'Updated Medical examination'!A1719:J4054,7,0)</f>
        <v>No</v>
      </c>
      <c r="G1720" s="47" t="str">
        <f>VLOOKUP(A1720,'Updated Medical examination'!A1719:J4054,8,0)</f>
        <v>No</v>
      </c>
      <c r="H1720" s="47">
        <f>VLOOKUP(A1720,'Updated Medical examination'!A1719:J4054,9,0)</f>
        <v>0</v>
      </c>
      <c r="I1720" s="47" t="str">
        <f>VLOOKUP(A1720,'Updated Medical examination'!A1719:J4054,10,0)</f>
        <v>No</v>
      </c>
      <c r="J1720" s="47" t="str">
        <f>VLOOKUP(A1720,'Updated Medical examination'!A1719:J4054,3,0)</f>
        <v>Under Weight</v>
      </c>
      <c r="K1720" s="47" t="str">
        <f>VLOOKUP(A1720,'Updated Medical examination'!A1719:J4054,5,0)</f>
        <v>Above Diabetes</v>
      </c>
      <c r="L1720" s="54">
        <v>27274</v>
      </c>
      <c r="M1720" s="59">
        <v>5322.24</v>
      </c>
      <c r="N1720" s="55" t="s">
        <v>11</v>
      </c>
      <c r="O1720" s="55" t="s">
        <v>16</v>
      </c>
      <c r="P1720" s="55" t="s">
        <v>23</v>
      </c>
      <c r="Q1720" s="55">
        <v>48</v>
      </c>
    </row>
    <row r="1721" spans="1:17" ht="16.5" thickBot="1" x14ac:dyDescent="0.3">
      <c r="A1721" s="58" t="s">
        <v>651</v>
      </c>
      <c r="B1721" s="47" t="s">
        <v>5167</v>
      </c>
      <c r="C1721" s="47">
        <f>VLOOKUP(A1721,'Updated Medical examination'!A1720:J4055,2,FALSE)</f>
        <v>26.315000000000001</v>
      </c>
      <c r="D1721" s="47">
        <f>VLOOKUP(A1721,'Updated Medical examination'!A1720:J4055,4,0)</f>
        <v>5.76</v>
      </c>
      <c r="E1721" s="47" t="str">
        <f>VLOOKUP(A1721,'Updated Medical examination'!A1720:J4055,6,0)</f>
        <v>No</v>
      </c>
      <c r="F1721" s="47" t="str">
        <f>VLOOKUP(A1721,'Updated Medical examination'!A1720:J4055,7,0)</f>
        <v>No</v>
      </c>
      <c r="G1721" s="47" t="str">
        <f>VLOOKUP(A1721,'Updated Medical examination'!A1720:J4055,8,0)</f>
        <v>No</v>
      </c>
      <c r="H1721" s="47">
        <f>VLOOKUP(A1721,'Updated Medical examination'!A1720:J4055,9,0)</f>
        <v>0</v>
      </c>
      <c r="I1721" s="47" t="str">
        <f>VLOOKUP(A1721,'Updated Medical examination'!A1720:J4055,10,0)</f>
        <v>No</v>
      </c>
      <c r="J1721" s="47" t="str">
        <f>VLOOKUP(A1721,'Updated Medical examination'!A1720:J4055,3,0)</f>
        <v>Over Weight</v>
      </c>
      <c r="K1721" s="47" t="str">
        <f>VLOOKUP(A1721,'Updated Medical examination'!A1720:J4055,5,0)</f>
        <v>Prediabetes</v>
      </c>
      <c r="L1721" s="54">
        <v>34651</v>
      </c>
      <c r="M1721" s="59">
        <v>5312.17</v>
      </c>
      <c r="N1721" s="55" t="s">
        <v>11</v>
      </c>
      <c r="O1721" s="55" t="s">
        <v>11</v>
      </c>
      <c r="P1721" s="55" t="s">
        <v>23</v>
      </c>
      <c r="Q1721" s="55">
        <v>28</v>
      </c>
    </row>
    <row r="1722" spans="1:17" ht="16.5" thickBot="1" x14ac:dyDescent="0.3">
      <c r="A1722" s="58" t="s">
        <v>650</v>
      </c>
      <c r="B1722" s="47" t="s">
        <v>2559</v>
      </c>
      <c r="C1722" s="47">
        <f>VLOOKUP(A1722,'Updated Medical examination'!A1721:J4056,2,FALSE)</f>
        <v>35.61</v>
      </c>
      <c r="D1722" s="47">
        <f>VLOOKUP(A1722,'Updated Medical examination'!A1721:J4056,4,0)</f>
        <v>5.65</v>
      </c>
      <c r="E1722" s="47" t="str">
        <f>VLOOKUP(A1722,'Updated Medical examination'!A1721:J4056,6,0)</f>
        <v>No</v>
      </c>
      <c r="F1722" s="47" t="str">
        <f>VLOOKUP(A1722,'Updated Medical examination'!A1721:J4056,7,0)</f>
        <v>yes</v>
      </c>
      <c r="G1722" s="47" t="str">
        <f>VLOOKUP(A1722,'Updated Medical examination'!A1721:J4056,8,0)</f>
        <v>No</v>
      </c>
      <c r="H1722" s="47">
        <f>VLOOKUP(A1722,'Updated Medical examination'!A1721:J4056,9,0)</f>
        <v>1</v>
      </c>
      <c r="I1722" s="47" t="str">
        <f>VLOOKUP(A1722,'Updated Medical examination'!A1721:J4056,10,0)</f>
        <v>No</v>
      </c>
      <c r="J1722" s="47" t="str">
        <f>VLOOKUP(A1722,'Updated Medical examination'!A1721:J4056,3,0)</f>
        <v>Obesity</v>
      </c>
      <c r="K1722" s="47" t="str">
        <f>VLOOKUP(A1722,'Updated Medical examination'!A1721:J4056,5,0)</f>
        <v>Normal</v>
      </c>
      <c r="L1722" s="54">
        <v>36778</v>
      </c>
      <c r="M1722" s="59">
        <v>5306.7</v>
      </c>
      <c r="N1722" s="55" t="s">
        <v>11</v>
      </c>
      <c r="O1722" s="55" t="s">
        <v>12</v>
      </c>
      <c r="P1722" s="55" t="s">
        <v>23</v>
      </c>
      <c r="Q1722" s="55">
        <v>22</v>
      </c>
    </row>
    <row r="1723" spans="1:17" ht="16.5" thickBot="1" x14ac:dyDescent="0.3">
      <c r="A1723" s="58" t="s">
        <v>649</v>
      </c>
      <c r="B1723" s="47" t="s">
        <v>5170</v>
      </c>
      <c r="C1723" s="47">
        <f>VLOOKUP(A1723,'Updated Medical examination'!A1722:J4057,2,FALSE)</f>
        <v>37.56</v>
      </c>
      <c r="D1723" s="47">
        <f>VLOOKUP(A1723,'Updated Medical examination'!A1722:J4057,4,0)</f>
        <v>5.88</v>
      </c>
      <c r="E1723" s="47" t="str">
        <f>VLOOKUP(A1723,'Updated Medical examination'!A1722:J4057,6,0)</f>
        <v>No</v>
      </c>
      <c r="F1723" s="47" t="str">
        <f>VLOOKUP(A1723,'Updated Medical examination'!A1722:J4057,7,0)</f>
        <v>yes</v>
      </c>
      <c r="G1723" s="47" t="str">
        <f>VLOOKUP(A1723,'Updated Medical examination'!A1722:J4057,8,0)</f>
        <v>No</v>
      </c>
      <c r="H1723" s="47">
        <f>VLOOKUP(A1723,'Updated Medical examination'!A1722:J4057,9,0)</f>
        <v>1</v>
      </c>
      <c r="I1723" s="47" t="str">
        <f>VLOOKUP(A1723,'Updated Medical examination'!A1722:J4057,10,0)</f>
        <v>No</v>
      </c>
      <c r="J1723" s="47" t="str">
        <f>VLOOKUP(A1723,'Updated Medical examination'!A1722:J4057,3,0)</f>
        <v>Obesity</v>
      </c>
      <c r="K1723" s="47" t="str">
        <f>VLOOKUP(A1723,'Updated Medical examination'!A1722:J4057,5,0)</f>
        <v>Prediabetes</v>
      </c>
      <c r="L1723" s="54">
        <v>38221</v>
      </c>
      <c r="M1723" s="59">
        <v>5293.67</v>
      </c>
      <c r="N1723" s="55" t="s">
        <v>11</v>
      </c>
      <c r="O1723" s="55" t="s">
        <v>11</v>
      </c>
      <c r="P1723" s="55" t="s">
        <v>632</v>
      </c>
      <c r="Q1723" s="55">
        <v>18</v>
      </c>
    </row>
    <row r="1724" spans="1:17" ht="16.5" thickBot="1" x14ac:dyDescent="0.3">
      <c r="A1724" s="58" t="s">
        <v>648</v>
      </c>
      <c r="B1724" s="47" t="s">
        <v>5172</v>
      </c>
      <c r="C1724" s="47">
        <f>VLOOKUP(A1724,'Updated Medical examination'!A1723:J4058,2,FALSE)</f>
        <v>15.49</v>
      </c>
      <c r="D1724" s="47">
        <f>VLOOKUP(A1724,'Updated Medical examination'!A1723:J4058,4,0)</f>
        <v>9.6</v>
      </c>
      <c r="E1724" s="47" t="str">
        <f>VLOOKUP(A1724,'Updated Medical examination'!A1723:J4058,6,0)</f>
        <v>No</v>
      </c>
      <c r="F1724" s="47" t="str">
        <f>VLOOKUP(A1724,'Updated Medical examination'!A1723:J4058,7,0)</f>
        <v>No</v>
      </c>
      <c r="G1724" s="47" t="str">
        <f>VLOOKUP(A1724,'Updated Medical examination'!A1723:J4058,8,0)</f>
        <v>No</v>
      </c>
      <c r="H1724" s="47">
        <f>VLOOKUP(A1724,'Updated Medical examination'!A1723:J4058,9,0)</f>
        <v>0</v>
      </c>
      <c r="I1724" s="47" t="str">
        <f>VLOOKUP(A1724,'Updated Medical examination'!A1723:J4058,10,0)</f>
        <v>No</v>
      </c>
      <c r="J1724" s="47" t="str">
        <f>VLOOKUP(A1724,'Updated Medical examination'!A1723:J4058,3,0)</f>
        <v>Under Weight</v>
      </c>
      <c r="K1724" s="47" t="str">
        <f>VLOOKUP(A1724,'Updated Medical examination'!A1723:J4058,5,0)</f>
        <v>Above Diabetes</v>
      </c>
      <c r="L1724" s="54">
        <v>27345</v>
      </c>
      <c r="M1724" s="59">
        <v>5291.71</v>
      </c>
      <c r="N1724" s="55" t="s">
        <v>11</v>
      </c>
      <c r="O1724" s="55" t="s">
        <v>11</v>
      </c>
      <c r="P1724" s="55" t="s">
        <v>23</v>
      </c>
      <c r="Q1724" s="55">
        <v>48</v>
      </c>
    </row>
    <row r="1725" spans="1:17" ht="16.5" thickBot="1" x14ac:dyDescent="0.3">
      <c r="A1725" s="58" t="s">
        <v>647</v>
      </c>
      <c r="B1725" s="47" t="s">
        <v>5174</v>
      </c>
      <c r="C1725" s="47">
        <f>VLOOKUP(A1725,'Updated Medical examination'!A1724:J4059,2,FALSE)</f>
        <v>23.48</v>
      </c>
      <c r="D1725" s="47">
        <f>VLOOKUP(A1725,'Updated Medical examination'!A1724:J4059,4,0)</f>
        <v>6.24</v>
      </c>
      <c r="E1725" s="47" t="str">
        <f>VLOOKUP(A1725,'Updated Medical examination'!A1724:J4059,6,0)</f>
        <v>No</v>
      </c>
      <c r="F1725" s="47" t="str">
        <f>VLOOKUP(A1725,'Updated Medical examination'!A1724:J4059,7,0)</f>
        <v>No</v>
      </c>
      <c r="G1725" s="47" t="str">
        <f>VLOOKUP(A1725,'Updated Medical examination'!A1724:J4059,8,0)</f>
        <v>No</v>
      </c>
      <c r="H1725" s="47">
        <f>VLOOKUP(A1725,'Updated Medical examination'!A1724:J4059,9,0)</f>
        <v>1</v>
      </c>
      <c r="I1725" s="47" t="str">
        <f>VLOOKUP(A1725,'Updated Medical examination'!A1724:J4059,10,0)</f>
        <v>No</v>
      </c>
      <c r="J1725" s="47" t="str">
        <f>VLOOKUP(A1725,'Updated Medical examination'!A1724:J4059,3,0)</f>
        <v>Healthy Weight</v>
      </c>
      <c r="K1725" s="47" t="str">
        <f>VLOOKUP(A1725,'Updated Medical examination'!A1724:J4059,5,0)</f>
        <v>Prediabetes</v>
      </c>
      <c r="L1725" s="54">
        <v>32021</v>
      </c>
      <c r="M1725" s="59">
        <v>5275.86</v>
      </c>
      <c r="N1725" s="55" t="s">
        <v>11</v>
      </c>
      <c r="O1725" s="55" t="s">
        <v>11</v>
      </c>
      <c r="P1725" s="55" t="s">
        <v>13</v>
      </c>
      <c r="Q1725" s="55">
        <v>35</v>
      </c>
    </row>
    <row r="1726" spans="1:17" ht="16.5" thickBot="1" x14ac:dyDescent="0.3">
      <c r="A1726" s="58" t="s">
        <v>646</v>
      </c>
      <c r="B1726" s="47" t="s">
        <v>5175</v>
      </c>
      <c r="C1726" s="47">
        <f>VLOOKUP(A1726,'Updated Medical examination'!A1725:J4060,2,FALSE)</f>
        <v>30.02</v>
      </c>
      <c r="D1726" s="47">
        <f>VLOOKUP(A1726,'Updated Medical examination'!A1725:J4060,4,0)</f>
        <v>7.63</v>
      </c>
      <c r="E1726" s="47" t="str">
        <f>VLOOKUP(A1726,'Updated Medical examination'!A1725:J4060,6,0)</f>
        <v>Yes</v>
      </c>
      <c r="F1726" s="47" t="str">
        <f>VLOOKUP(A1726,'Updated Medical examination'!A1725:J4060,7,0)</f>
        <v>No</v>
      </c>
      <c r="G1726" s="47" t="str">
        <f>VLOOKUP(A1726,'Updated Medical examination'!A1725:J4060,8,0)</f>
        <v>No</v>
      </c>
      <c r="H1726" s="47">
        <f>VLOOKUP(A1726,'Updated Medical examination'!A1725:J4060,9,0)</f>
        <v>1</v>
      </c>
      <c r="I1726" s="47" t="str">
        <f>VLOOKUP(A1726,'Updated Medical examination'!A1725:J4060,10,0)</f>
        <v>No</v>
      </c>
      <c r="J1726" s="47" t="str">
        <f>VLOOKUP(A1726,'Updated Medical examination'!A1725:J4060,3,0)</f>
        <v>Obesity</v>
      </c>
      <c r="K1726" s="47" t="str">
        <f>VLOOKUP(A1726,'Updated Medical examination'!A1725:J4060,5,0)</f>
        <v>Above Diabetes</v>
      </c>
      <c r="L1726" s="54">
        <v>31705</v>
      </c>
      <c r="M1726" s="59">
        <v>5272.18</v>
      </c>
      <c r="N1726" s="55" t="s">
        <v>11</v>
      </c>
      <c r="O1726" s="55" t="s">
        <v>12</v>
      </c>
      <c r="P1726" s="55" t="s">
        <v>23</v>
      </c>
      <c r="Q1726" s="55">
        <v>36</v>
      </c>
    </row>
    <row r="1727" spans="1:17" ht="16.5" thickBot="1" x14ac:dyDescent="0.3">
      <c r="A1727" s="58" t="s">
        <v>645</v>
      </c>
      <c r="B1727" s="47" t="s">
        <v>5177</v>
      </c>
      <c r="C1727" s="47">
        <f>VLOOKUP(A1727,'Updated Medical examination'!A1726:J4061,2,FALSE)</f>
        <v>26.885000000000002</v>
      </c>
      <c r="D1727" s="47">
        <f>VLOOKUP(A1727,'Updated Medical examination'!A1726:J4061,4,0)</f>
        <v>8.66</v>
      </c>
      <c r="E1727" s="47" t="str">
        <f>VLOOKUP(A1727,'Updated Medical examination'!A1726:J4061,6,0)</f>
        <v>Yes</v>
      </c>
      <c r="F1727" s="47" t="str">
        <f>VLOOKUP(A1727,'Updated Medical examination'!A1726:J4061,7,0)</f>
        <v>No</v>
      </c>
      <c r="G1727" s="47" t="str">
        <f>VLOOKUP(A1727,'Updated Medical examination'!A1726:J4061,8,0)</f>
        <v>No</v>
      </c>
      <c r="H1727" s="47">
        <f>VLOOKUP(A1727,'Updated Medical examination'!A1726:J4061,9,0)</f>
        <v>1</v>
      </c>
      <c r="I1727" s="47" t="str">
        <f>VLOOKUP(A1727,'Updated Medical examination'!A1726:J4061,10,0)</f>
        <v>No</v>
      </c>
      <c r="J1727" s="47" t="str">
        <f>VLOOKUP(A1727,'Updated Medical examination'!A1726:J4061,3,0)</f>
        <v>Over Weight</v>
      </c>
      <c r="K1727" s="47" t="str">
        <f>VLOOKUP(A1727,'Updated Medical examination'!A1726:J4061,5,0)</f>
        <v>Above Diabetes</v>
      </c>
      <c r="L1727" s="54">
        <v>31675</v>
      </c>
      <c r="M1727" s="59">
        <v>5267.82</v>
      </c>
      <c r="N1727" s="55" t="s">
        <v>11</v>
      </c>
      <c r="O1727" s="55" t="s">
        <v>11</v>
      </c>
      <c r="P1727" s="55" t="s">
        <v>23</v>
      </c>
      <c r="Q1727" s="55">
        <v>36</v>
      </c>
    </row>
    <row r="1728" spans="1:17" ht="16.5" thickBot="1" x14ac:dyDescent="0.3">
      <c r="A1728" s="58" t="s">
        <v>644</v>
      </c>
      <c r="B1728" s="47" t="s">
        <v>4737</v>
      </c>
      <c r="C1728" s="47">
        <f>VLOOKUP(A1728,'Updated Medical examination'!A1727:J4062,2,FALSE)</f>
        <v>25.84</v>
      </c>
      <c r="D1728" s="47">
        <f>VLOOKUP(A1728,'Updated Medical examination'!A1727:J4062,4,0)</f>
        <v>8.5500000000000007</v>
      </c>
      <c r="E1728" s="47" t="str">
        <f>VLOOKUP(A1728,'Updated Medical examination'!A1727:J4062,6,0)</f>
        <v>Yes</v>
      </c>
      <c r="F1728" s="47" t="str">
        <f>VLOOKUP(A1728,'Updated Medical examination'!A1727:J4062,7,0)</f>
        <v>No</v>
      </c>
      <c r="G1728" s="47" t="str">
        <f>VLOOKUP(A1728,'Updated Medical examination'!A1727:J4062,8,0)</f>
        <v>No</v>
      </c>
      <c r="H1728" s="47">
        <f>VLOOKUP(A1728,'Updated Medical examination'!A1727:J4062,9,0)</f>
        <v>1</v>
      </c>
      <c r="I1728" s="47" t="str">
        <f>VLOOKUP(A1728,'Updated Medical examination'!A1727:J4062,10,0)</f>
        <v>No</v>
      </c>
      <c r="J1728" s="47" t="str">
        <f>VLOOKUP(A1728,'Updated Medical examination'!A1727:J4062,3,0)</f>
        <v>Over Weight</v>
      </c>
      <c r="K1728" s="47" t="str">
        <f>VLOOKUP(A1728,'Updated Medical examination'!A1727:J4062,5,0)</f>
        <v>Above Diabetes</v>
      </c>
      <c r="L1728" s="54">
        <v>31710</v>
      </c>
      <c r="M1728" s="59">
        <v>5266.37</v>
      </c>
      <c r="N1728" s="55" t="s">
        <v>11</v>
      </c>
      <c r="O1728" s="55" t="s">
        <v>11</v>
      </c>
      <c r="P1728" s="55" t="s">
        <v>23</v>
      </c>
      <c r="Q1728" s="55">
        <v>36</v>
      </c>
    </row>
    <row r="1729" spans="1:17" ht="16.5" thickBot="1" x14ac:dyDescent="0.3">
      <c r="A1729" s="58" t="s">
        <v>643</v>
      </c>
      <c r="B1729" s="47" t="s">
        <v>5179</v>
      </c>
      <c r="C1729" s="47">
        <f>VLOOKUP(A1729,'Updated Medical examination'!A1728:J4063,2,FALSE)</f>
        <v>27.454999999999998</v>
      </c>
      <c r="D1729" s="47">
        <f>VLOOKUP(A1729,'Updated Medical examination'!A1728:J4063,4,0)</f>
        <v>4.54</v>
      </c>
      <c r="E1729" s="47" t="str">
        <f>VLOOKUP(A1729,'Updated Medical examination'!A1728:J4063,6,0)</f>
        <v>No</v>
      </c>
      <c r="F1729" s="47" t="str">
        <f>VLOOKUP(A1729,'Updated Medical examination'!A1728:J4063,7,0)</f>
        <v>No</v>
      </c>
      <c r="G1729" s="47" t="str">
        <f>VLOOKUP(A1729,'Updated Medical examination'!A1728:J4063,8,0)</f>
        <v>No</v>
      </c>
      <c r="H1729" s="47">
        <f>VLOOKUP(A1729,'Updated Medical examination'!A1728:J4063,9,0)</f>
        <v>0</v>
      </c>
      <c r="I1729" s="47" t="str">
        <f>VLOOKUP(A1729,'Updated Medical examination'!A1728:J4063,10,0)</f>
        <v>No</v>
      </c>
      <c r="J1729" s="47" t="str">
        <f>VLOOKUP(A1729,'Updated Medical examination'!A1728:J4063,3,0)</f>
        <v>Over Weight</v>
      </c>
      <c r="K1729" s="47" t="str">
        <f>VLOOKUP(A1729,'Updated Medical examination'!A1728:J4063,5,0)</f>
        <v>Normal</v>
      </c>
      <c r="L1729" s="54">
        <v>32708</v>
      </c>
      <c r="M1729" s="59">
        <v>5261.47</v>
      </c>
      <c r="N1729" s="55" t="s">
        <v>11</v>
      </c>
      <c r="O1729" s="55" t="s">
        <v>11</v>
      </c>
      <c r="P1729" s="55" t="s">
        <v>23</v>
      </c>
      <c r="Q1729" s="55">
        <v>33</v>
      </c>
    </row>
    <row r="1730" spans="1:17" ht="16.5" thickBot="1" x14ac:dyDescent="0.3">
      <c r="A1730" s="58" t="s">
        <v>642</v>
      </c>
      <c r="B1730" s="47" t="s">
        <v>5181</v>
      </c>
      <c r="C1730" s="47">
        <f>VLOOKUP(A1730,'Updated Medical examination'!A1729:J4064,2,FALSE)</f>
        <v>24.605</v>
      </c>
      <c r="D1730" s="47">
        <f>VLOOKUP(A1730,'Updated Medical examination'!A1729:J4064,4,0)</f>
        <v>5.7</v>
      </c>
      <c r="E1730" s="47" t="str">
        <f>VLOOKUP(A1730,'Updated Medical examination'!A1729:J4064,6,0)</f>
        <v>No</v>
      </c>
      <c r="F1730" s="47" t="str">
        <f>VLOOKUP(A1730,'Updated Medical examination'!A1729:J4064,7,0)</f>
        <v>No</v>
      </c>
      <c r="G1730" s="47" t="str">
        <f>VLOOKUP(A1730,'Updated Medical examination'!A1729:J4064,8,0)</f>
        <v>No</v>
      </c>
      <c r="H1730" s="47">
        <f>VLOOKUP(A1730,'Updated Medical examination'!A1729:J4064,9,0)</f>
        <v>0</v>
      </c>
      <c r="I1730" s="47" t="str">
        <f>VLOOKUP(A1730,'Updated Medical examination'!A1729:J4064,10,0)</f>
        <v>No</v>
      </c>
      <c r="J1730" s="47" t="str">
        <f>VLOOKUP(A1730,'Updated Medical examination'!A1729:J4064,3,0)</f>
        <v>Healthy Weight</v>
      </c>
      <c r="K1730" s="47" t="str">
        <f>VLOOKUP(A1730,'Updated Medical examination'!A1729:J4064,5,0)</f>
        <v>Prediabetes</v>
      </c>
      <c r="L1730" s="54">
        <v>32837</v>
      </c>
      <c r="M1730" s="59">
        <v>5257.51</v>
      </c>
      <c r="N1730" s="55" t="s">
        <v>11</v>
      </c>
      <c r="O1730" s="55" t="s">
        <v>11</v>
      </c>
      <c r="P1730" s="55" t="s">
        <v>23</v>
      </c>
      <c r="Q1730" s="55">
        <v>33</v>
      </c>
    </row>
    <row r="1731" spans="1:17" ht="16.5" thickBot="1" x14ac:dyDescent="0.3">
      <c r="A1731" s="58" t="s">
        <v>641</v>
      </c>
      <c r="B1731" s="47" t="s">
        <v>5182</v>
      </c>
      <c r="C1731" s="47">
        <f>VLOOKUP(A1731,'Updated Medical examination'!A1730:J4065,2,FALSE)</f>
        <v>30.8</v>
      </c>
      <c r="D1731" s="47">
        <f>VLOOKUP(A1731,'Updated Medical examination'!A1730:J4065,4,0)</f>
        <v>5.07</v>
      </c>
      <c r="E1731" s="47" t="str">
        <f>VLOOKUP(A1731,'Updated Medical examination'!A1730:J4065,6,0)</f>
        <v>No</v>
      </c>
      <c r="F1731" s="47" t="str">
        <f>VLOOKUP(A1731,'Updated Medical examination'!A1730:J4065,7,0)</f>
        <v>No</v>
      </c>
      <c r="G1731" s="47" t="str">
        <f>VLOOKUP(A1731,'Updated Medical examination'!A1730:J4065,8,0)</f>
        <v>No</v>
      </c>
      <c r="H1731" s="47">
        <f>VLOOKUP(A1731,'Updated Medical examination'!A1730:J4065,9,0)</f>
        <v>0</v>
      </c>
      <c r="I1731" s="47" t="str">
        <f>VLOOKUP(A1731,'Updated Medical examination'!A1730:J4065,10,0)</f>
        <v>No</v>
      </c>
      <c r="J1731" s="47" t="str">
        <f>VLOOKUP(A1731,'Updated Medical examination'!A1730:J4065,3,0)</f>
        <v>Obesity</v>
      </c>
      <c r="K1731" s="47" t="str">
        <f>VLOOKUP(A1731,'Updated Medical examination'!A1730:J4065,5,0)</f>
        <v>Normal</v>
      </c>
      <c r="L1731" s="54">
        <v>33060</v>
      </c>
      <c r="M1731" s="59">
        <v>5253.52</v>
      </c>
      <c r="N1731" s="55" t="s">
        <v>12</v>
      </c>
      <c r="O1731" s="55" t="s">
        <v>12</v>
      </c>
      <c r="P1731" s="55" t="s">
        <v>42</v>
      </c>
      <c r="Q1731" s="55">
        <v>32</v>
      </c>
    </row>
    <row r="1732" spans="1:17" ht="16.5" thickBot="1" x14ac:dyDescent="0.3">
      <c r="A1732" s="58" t="s">
        <v>640</v>
      </c>
      <c r="B1732" s="47" t="s">
        <v>5183</v>
      </c>
      <c r="C1732" s="47">
        <f>VLOOKUP(A1732,'Updated Medical examination'!A1731:J4066,2,FALSE)</f>
        <v>34.799999999999997</v>
      </c>
      <c r="D1732" s="47">
        <f>VLOOKUP(A1732,'Updated Medical examination'!A1731:J4066,4,0)</f>
        <v>4.38</v>
      </c>
      <c r="E1732" s="47" t="str">
        <f>VLOOKUP(A1732,'Updated Medical examination'!A1731:J4066,6,0)</f>
        <v>No</v>
      </c>
      <c r="F1732" s="47" t="str">
        <f>VLOOKUP(A1732,'Updated Medical examination'!A1731:J4066,7,0)</f>
        <v>No</v>
      </c>
      <c r="G1732" s="47" t="str">
        <f>VLOOKUP(A1732,'Updated Medical examination'!A1731:J4066,8,0)</f>
        <v>No</v>
      </c>
      <c r="H1732" s="47">
        <f>VLOOKUP(A1732,'Updated Medical examination'!A1731:J4066,9,0)</f>
        <v>1</v>
      </c>
      <c r="I1732" s="47" t="str">
        <f>VLOOKUP(A1732,'Updated Medical examination'!A1731:J4066,10,0)</f>
        <v>No</v>
      </c>
      <c r="J1732" s="47" t="str">
        <f>VLOOKUP(A1732,'Updated Medical examination'!A1731:J4066,3,0)</f>
        <v>Obesity</v>
      </c>
      <c r="K1732" s="47" t="str">
        <f>VLOOKUP(A1732,'Updated Medical examination'!A1731:J4066,5,0)</f>
        <v>Normal</v>
      </c>
      <c r="L1732" s="54">
        <v>32029</v>
      </c>
      <c r="M1732" s="59">
        <v>5246.05</v>
      </c>
      <c r="N1732" s="55" t="s">
        <v>11</v>
      </c>
      <c r="O1732" s="55" t="s">
        <v>12</v>
      </c>
      <c r="P1732" s="55" t="s">
        <v>42</v>
      </c>
      <c r="Q1732" s="55">
        <v>35</v>
      </c>
    </row>
    <row r="1733" spans="1:17" ht="16.5" thickBot="1" x14ac:dyDescent="0.3">
      <c r="A1733" s="58" t="s">
        <v>639</v>
      </c>
      <c r="B1733" s="47" t="s">
        <v>2561</v>
      </c>
      <c r="C1733" s="47">
        <f>VLOOKUP(A1733,'Updated Medical examination'!A1732:J4067,2,FALSE)</f>
        <v>34.21</v>
      </c>
      <c r="D1733" s="47">
        <f>VLOOKUP(A1733,'Updated Medical examination'!A1732:J4067,4,0)</f>
        <v>4.54</v>
      </c>
      <c r="E1733" s="47" t="str">
        <f>VLOOKUP(A1733,'Updated Medical examination'!A1732:J4067,6,0)</f>
        <v>No</v>
      </c>
      <c r="F1733" s="47" t="str">
        <f>VLOOKUP(A1733,'Updated Medical examination'!A1732:J4067,7,0)</f>
        <v>No</v>
      </c>
      <c r="G1733" s="47" t="str">
        <f>VLOOKUP(A1733,'Updated Medical examination'!A1732:J4067,8,0)</f>
        <v>No</v>
      </c>
      <c r="H1733" s="47">
        <f>VLOOKUP(A1733,'Updated Medical examination'!A1732:J4067,9,0)</f>
        <v>1</v>
      </c>
      <c r="I1733" s="47" t="str">
        <f>VLOOKUP(A1733,'Updated Medical examination'!A1732:J4067,10,0)</f>
        <v>No</v>
      </c>
      <c r="J1733" s="47" t="str">
        <f>VLOOKUP(A1733,'Updated Medical examination'!A1732:J4067,3,0)</f>
        <v>Obesity</v>
      </c>
      <c r="K1733" s="47" t="str">
        <f>VLOOKUP(A1733,'Updated Medical examination'!A1732:J4067,5,0)</f>
        <v>Normal</v>
      </c>
      <c r="L1733" s="54">
        <v>31963</v>
      </c>
      <c r="M1733" s="59">
        <v>5245.23</v>
      </c>
      <c r="N1733" s="55" t="s">
        <v>11</v>
      </c>
      <c r="O1733" s="55" t="s">
        <v>11</v>
      </c>
      <c r="P1733" s="55" t="s">
        <v>13</v>
      </c>
      <c r="Q1733" s="55">
        <v>35</v>
      </c>
    </row>
    <row r="1734" spans="1:17" ht="16.5" thickBot="1" x14ac:dyDescent="0.3">
      <c r="A1734" s="58" t="s">
        <v>638</v>
      </c>
      <c r="B1734" s="47" t="s">
        <v>5186</v>
      </c>
      <c r="C1734" s="47">
        <f>VLOOKUP(A1734,'Updated Medical examination'!A1733:J4068,2,FALSE)</f>
        <v>31</v>
      </c>
      <c r="D1734" s="47">
        <f>VLOOKUP(A1734,'Updated Medical examination'!A1733:J4068,4,0)</f>
        <v>5.38</v>
      </c>
      <c r="E1734" s="47" t="str">
        <f>VLOOKUP(A1734,'Updated Medical examination'!A1733:J4068,6,0)</f>
        <v>No</v>
      </c>
      <c r="F1734" s="47" t="str">
        <f>VLOOKUP(A1734,'Updated Medical examination'!A1733:J4068,7,0)</f>
        <v>No</v>
      </c>
      <c r="G1734" s="47" t="str">
        <f>VLOOKUP(A1734,'Updated Medical examination'!A1733:J4068,8,0)</f>
        <v>No</v>
      </c>
      <c r="H1734" s="47">
        <f>VLOOKUP(A1734,'Updated Medical examination'!A1733:J4068,9,0)</f>
        <v>1</v>
      </c>
      <c r="I1734" s="47" t="str">
        <f>VLOOKUP(A1734,'Updated Medical examination'!A1733:J4068,10,0)</f>
        <v>No</v>
      </c>
      <c r="J1734" s="47" t="str">
        <f>VLOOKUP(A1734,'Updated Medical examination'!A1733:J4068,3,0)</f>
        <v>Obesity</v>
      </c>
      <c r="K1734" s="47" t="str">
        <f>VLOOKUP(A1734,'Updated Medical examination'!A1733:J4068,5,0)</f>
        <v>Normal</v>
      </c>
      <c r="L1734" s="54">
        <v>32137</v>
      </c>
      <c r="M1734" s="59">
        <v>5240.7700000000004</v>
      </c>
      <c r="N1734" s="55" t="s">
        <v>11</v>
      </c>
      <c r="O1734" s="55" t="s">
        <v>11</v>
      </c>
      <c r="P1734" s="55" t="s">
        <v>42</v>
      </c>
      <c r="Q1734" s="55">
        <v>35</v>
      </c>
    </row>
    <row r="1735" spans="1:17" ht="16.5" thickBot="1" x14ac:dyDescent="0.3">
      <c r="A1735" s="58" t="s">
        <v>637</v>
      </c>
      <c r="B1735" s="47" t="s">
        <v>5188</v>
      </c>
      <c r="C1735" s="47">
        <f>VLOOKUP(A1735,'Updated Medical examination'!A1734:J4069,2,FALSE)</f>
        <v>26.125</v>
      </c>
      <c r="D1735" s="47">
        <f>VLOOKUP(A1735,'Updated Medical examination'!A1734:J4069,4,0)</f>
        <v>5.55</v>
      </c>
      <c r="E1735" s="47" t="str">
        <f>VLOOKUP(A1735,'Updated Medical examination'!A1734:J4069,6,0)</f>
        <v>No</v>
      </c>
      <c r="F1735" s="47" t="str">
        <f>VLOOKUP(A1735,'Updated Medical examination'!A1734:J4069,7,0)</f>
        <v>No</v>
      </c>
      <c r="G1735" s="47" t="str">
        <f>VLOOKUP(A1735,'Updated Medical examination'!A1734:J4069,8,0)</f>
        <v>No</v>
      </c>
      <c r="H1735" s="47">
        <f>VLOOKUP(A1735,'Updated Medical examination'!A1734:J4069,9,0)</f>
        <v>1</v>
      </c>
      <c r="I1735" s="47" t="str">
        <f>VLOOKUP(A1735,'Updated Medical examination'!A1734:J4069,10,0)</f>
        <v>No</v>
      </c>
      <c r="J1735" s="47" t="str">
        <f>VLOOKUP(A1735,'Updated Medical examination'!A1734:J4069,3,0)</f>
        <v>Over Weight</v>
      </c>
      <c r="K1735" s="47" t="str">
        <f>VLOOKUP(A1735,'Updated Medical examination'!A1734:J4069,5,0)</f>
        <v>Normal</v>
      </c>
      <c r="L1735" s="54">
        <v>31957</v>
      </c>
      <c r="M1735" s="59">
        <v>5227.99</v>
      </c>
      <c r="N1735" s="55" t="s">
        <v>11</v>
      </c>
      <c r="O1735" s="55" t="s">
        <v>16</v>
      </c>
      <c r="P1735" s="55" t="s">
        <v>247</v>
      </c>
      <c r="Q1735" s="55">
        <v>35</v>
      </c>
    </row>
    <row r="1736" spans="1:17" ht="16.5" thickBot="1" x14ac:dyDescent="0.3">
      <c r="A1736" s="58" t="s">
        <v>636</v>
      </c>
      <c r="B1736" s="47" t="s">
        <v>5190</v>
      </c>
      <c r="C1736" s="47">
        <f>VLOOKUP(A1736,'Updated Medical examination'!A1735:J4070,2,FALSE)</f>
        <v>30.13</v>
      </c>
      <c r="D1736" s="47">
        <f>VLOOKUP(A1736,'Updated Medical examination'!A1735:J4070,4,0)</f>
        <v>4.03</v>
      </c>
      <c r="E1736" s="47" t="str">
        <f>VLOOKUP(A1736,'Updated Medical examination'!A1735:J4070,6,0)</f>
        <v>Yes</v>
      </c>
      <c r="F1736" s="47" t="str">
        <f>VLOOKUP(A1736,'Updated Medical examination'!A1735:J4070,7,0)</f>
        <v>No</v>
      </c>
      <c r="G1736" s="47" t="str">
        <f>VLOOKUP(A1736,'Updated Medical examination'!A1735:J4070,8,0)</f>
        <v>No</v>
      </c>
      <c r="H1736" s="47">
        <f>VLOOKUP(A1736,'Updated Medical examination'!A1735:J4070,9,0)</f>
        <v>1</v>
      </c>
      <c r="I1736" s="47" t="str">
        <f>VLOOKUP(A1736,'Updated Medical examination'!A1735:J4070,10,0)</f>
        <v>No</v>
      </c>
      <c r="J1736" s="47" t="str">
        <f>VLOOKUP(A1736,'Updated Medical examination'!A1735:J4070,3,0)</f>
        <v>Obesity</v>
      </c>
      <c r="K1736" s="47" t="str">
        <f>VLOOKUP(A1736,'Updated Medical examination'!A1735:J4070,5,0)</f>
        <v>Normal</v>
      </c>
      <c r="L1736" s="54">
        <v>34856</v>
      </c>
      <c r="M1736" s="59">
        <v>5216.4799999999996</v>
      </c>
      <c r="N1736" s="55" t="s">
        <v>11</v>
      </c>
      <c r="O1736" s="55" t="s">
        <v>11</v>
      </c>
      <c r="P1736" s="55" t="s">
        <v>200</v>
      </c>
      <c r="Q1736" s="55">
        <v>28</v>
      </c>
    </row>
    <row r="1737" spans="1:17" ht="16.5" thickBot="1" x14ac:dyDescent="0.3">
      <c r="A1737" s="58" t="s">
        <v>635</v>
      </c>
      <c r="B1737" s="47" t="s">
        <v>5192</v>
      </c>
      <c r="C1737" s="47">
        <f>VLOOKUP(A1737,'Updated Medical examination'!A1736:J4071,2,FALSE)</f>
        <v>34.19</v>
      </c>
      <c r="D1737" s="47">
        <f>VLOOKUP(A1737,'Updated Medical examination'!A1736:J4071,4,0)</f>
        <v>4.1900000000000004</v>
      </c>
      <c r="E1737" s="47" t="str">
        <f>VLOOKUP(A1737,'Updated Medical examination'!A1736:J4071,6,0)</f>
        <v>No</v>
      </c>
      <c r="F1737" s="47" t="str">
        <f>VLOOKUP(A1737,'Updated Medical examination'!A1736:J4071,7,0)</f>
        <v>No</v>
      </c>
      <c r="G1737" s="47" t="str">
        <f>VLOOKUP(A1737,'Updated Medical examination'!A1736:J4071,8,0)</f>
        <v>No</v>
      </c>
      <c r="H1737" s="47">
        <f>VLOOKUP(A1737,'Updated Medical examination'!A1736:J4071,9,0)</f>
        <v>0</v>
      </c>
      <c r="I1737" s="47" t="str">
        <f>VLOOKUP(A1737,'Updated Medical examination'!A1736:J4071,10,0)</f>
        <v>No</v>
      </c>
      <c r="J1737" s="47" t="str">
        <f>VLOOKUP(A1737,'Updated Medical examination'!A1736:J4071,3,0)</f>
        <v>Obesity</v>
      </c>
      <c r="K1737" s="47" t="str">
        <f>VLOOKUP(A1737,'Updated Medical examination'!A1736:J4071,5,0)</f>
        <v>Normal</v>
      </c>
      <c r="L1737" s="54">
        <v>36495</v>
      </c>
      <c r="M1737" s="59">
        <v>5213.22</v>
      </c>
      <c r="N1737" s="55" t="s">
        <v>11</v>
      </c>
      <c r="O1737" s="55" t="s">
        <v>16</v>
      </c>
      <c r="P1737" s="55" t="s">
        <v>23</v>
      </c>
      <c r="Q1737" s="55">
        <v>23</v>
      </c>
    </row>
    <row r="1738" spans="1:17" ht="16.5" thickBot="1" x14ac:dyDescent="0.3">
      <c r="A1738" s="58" t="s">
        <v>634</v>
      </c>
      <c r="B1738" s="47" t="s">
        <v>5193</v>
      </c>
      <c r="C1738" s="47">
        <f>VLOOKUP(A1738,'Updated Medical examination'!A1737:J4072,2,FALSE)</f>
        <v>22.515000000000001</v>
      </c>
      <c r="D1738" s="47">
        <f>VLOOKUP(A1738,'Updated Medical examination'!A1737:J4072,4,0)</f>
        <v>4.37</v>
      </c>
      <c r="E1738" s="47" t="str">
        <f>VLOOKUP(A1738,'Updated Medical examination'!A1737:J4072,6,0)</f>
        <v>No</v>
      </c>
      <c r="F1738" s="47" t="str">
        <f>VLOOKUP(A1738,'Updated Medical examination'!A1737:J4072,7,0)</f>
        <v>No</v>
      </c>
      <c r="G1738" s="47" t="str">
        <f>VLOOKUP(A1738,'Updated Medical examination'!A1737:J4072,8,0)</f>
        <v>Yes</v>
      </c>
      <c r="H1738" s="47">
        <f>VLOOKUP(A1738,'Updated Medical examination'!A1737:J4072,9,0)</f>
        <v>1</v>
      </c>
      <c r="I1738" s="47" t="str">
        <f>VLOOKUP(A1738,'Updated Medical examination'!A1737:J4072,10,0)</f>
        <v>No</v>
      </c>
      <c r="J1738" s="47" t="str">
        <f>VLOOKUP(A1738,'Updated Medical examination'!A1737:J4072,3,0)</f>
        <v>Healthy Weight</v>
      </c>
      <c r="K1738" s="47" t="str">
        <f>VLOOKUP(A1738,'Updated Medical examination'!A1737:J4072,5,0)</f>
        <v>Normal</v>
      </c>
      <c r="L1738" s="54">
        <v>34137</v>
      </c>
      <c r="M1738" s="59">
        <v>5209.58</v>
      </c>
      <c r="N1738" s="55" t="s">
        <v>12</v>
      </c>
      <c r="O1738" s="55" t="s">
        <v>12</v>
      </c>
      <c r="P1738" s="55" t="s">
        <v>356</v>
      </c>
      <c r="Q1738" s="55">
        <v>29</v>
      </c>
    </row>
    <row r="1739" spans="1:17" ht="16.5" thickBot="1" x14ac:dyDescent="0.3">
      <c r="A1739" s="58" t="s">
        <v>633</v>
      </c>
      <c r="B1739" s="47" t="s">
        <v>2500</v>
      </c>
      <c r="C1739" s="47">
        <f>VLOOKUP(A1739,'Updated Medical examination'!A1738:J4073,2,FALSE)</f>
        <v>18.239999999999998</v>
      </c>
      <c r="D1739" s="47">
        <f>VLOOKUP(A1739,'Updated Medical examination'!A1738:J4073,4,0)</f>
        <v>5.31</v>
      </c>
      <c r="E1739" s="47" t="str">
        <f>VLOOKUP(A1739,'Updated Medical examination'!A1738:J4073,6,0)</f>
        <v>Yes</v>
      </c>
      <c r="F1739" s="47" t="str">
        <f>VLOOKUP(A1739,'Updated Medical examination'!A1738:J4073,7,0)</f>
        <v>No</v>
      </c>
      <c r="G1739" s="47" t="str">
        <f>VLOOKUP(A1739,'Updated Medical examination'!A1738:J4073,8,0)</f>
        <v>Yes</v>
      </c>
      <c r="H1739" s="47">
        <f>VLOOKUP(A1739,'Updated Medical examination'!A1738:J4073,9,0)</f>
        <v>1</v>
      </c>
      <c r="I1739" s="47" t="str">
        <f>VLOOKUP(A1739,'Updated Medical examination'!A1738:J4073,10,0)</f>
        <v>No</v>
      </c>
      <c r="J1739" s="47" t="str">
        <f>VLOOKUP(A1739,'Updated Medical examination'!A1738:J4073,3,0)</f>
        <v>Under Weight</v>
      </c>
      <c r="K1739" s="47" t="str">
        <f>VLOOKUP(A1739,'Updated Medical examination'!A1738:J4073,5,0)</f>
        <v>Normal</v>
      </c>
      <c r="L1739" s="54">
        <v>30613</v>
      </c>
      <c r="M1739" s="59">
        <v>5207.97</v>
      </c>
      <c r="N1739" s="55" t="s">
        <v>11</v>
      </c>
      <c r="O1739" s="55" t="s">
        <v>11</v>
      </c>
      <c r="P1739" s="55" t="s">
        <v>23</v>
      </c>
      <c r="Q1739" s="55">
        <v>39</v>
      </c>
    </row>
    <row r="1740" spans="1:17" ht="16.5" thickBot="1" x14ac:dyDescent="0.3">
      <c r="A1740" s="58" t="s">
        <v>631</v>
      </c>
      <c r="B1740" s="47" t="s">
        <v>5196</v>
      </c>
      <c r="C1740" s="47">
        <f>VLOOKUP(A1740,'Updated Medical examination'!A1739:J4074,2,FALSE)</f>
        <v>37.28</v>
      </c>
      <c r="D1740" s="47">
        <f>VLOOKUP(A1740,'Updated Medical examination'!A1739:J4074,4,0)</f>
        <v>4.66</v>
      </c>
      <c r="E1740" s="47" t="str">
        <f>VLOOKUP(A1740,'Updated Medical examination'!A1739:J4074,6,0)</f>
        <v>No</v>
      </c>
      <c r="F1740" s="47" t="str">
        <f>VLOOKUP(A1740,'Updated Medical examination'!A1739:J4074,7,0)</f>
        <v>yes</v>
      </c>
      <c r="G1740" s="47" t="str">
        <f>VLOOKUP(A1740,'Updated Medical examination'!A1739:J4074,8,0)</f>
        <v>No</v>
      </c>
      <c r="H1740" s="47">
        <f>VLOOKUP(A1740,'Updated Medical examination'!A1739:J4074,9,0)</f>
        <v>1</v>
      </c>
      <c r="I1740" s="47" t="str">
        <f>VLOOKUP(A1740,'Updated Medical examination'!A1739:J4074,10,0)</f>
        <v>No</v>
      </c>
      <c r="J1740" s="47" t="str">
        <f>VLOOKUP(A1740,'Updated Medical examination'!A1739:J4074,3,0)</f>
        <v>Obesity</v>
      </c>
      <c r="K1740" s="47" t="str">
        <f>VLOOKUP(A1740,'Updated Medical examination'!A1739:J4074,5,0)</f>
        <v>Normal</v>
      </c>
      <c r="L1740" s="54">
        <v>38144</v>
      </c>
      <c r="M1740" s="59">
        <v>5198.6899999999996</v>
      </c>
      <c r="N1740" s="55" t="s">
        <v>11</v>
      </c>
      <c r="O1740" s="55" t="s">
        <v>11</v>
      </c>
      <c r="P1740" s="55" t="s">
        <v>632</v>
      </c>
      <c r="Q1740" s="55">
        <v>19</v>
      </c>
    </row>
    <row r="1741" spans="1:17" ht="16.5" thickBot="1" x14ac:dyDescent="0.3">
      <c r="A1741" s="58" t="s">
        <v>630</v>
      </c>
      <c r="B1741" s="47" t="s">
        <v>5198</v>
      </c>
      <c r="C1741" s="47">
        <f>VLOOKUP(A1741,'Updated Medical examination'!A1740:J4075,2,FALSE)</f>
        <v>18.2</v>
      </c>
      <c r="D1741" s="47">
        <f>VLOOKUP(A1741,'Updated Medical examination'!A1740:J4075,4,0)</f>
        <v>6.19</v>
      </c>
      <c r="E1741" s="47" t="str">
        <f>VLOOKUP(A1741,'Updated Medical examination'!A1740:J4075,6,0)</f>
        <v>No</v>
      </c>
      <c r="F1741" s="47" t="str">
        <f>VLOOKUP(A1741,'Updated Medical examination'!A1740:J4075,7,0)</f>
        <v>No</v>
      </c>
      <c r="G1741" s="47" t="str">
        <f>VLOOKUP(A1741,'Updated Medical examination'!A1740:J4075,8,0)</f>
        <v>Yes</v>
      </c>
      <c r="H1741" s="47">
        <f>VLOOKUP(A1741,'Updated Medical examination'!A1740:J4075,9,0)</f>
        <v>1</v>
      </c>
      <c r="I1741" s="47" t="str">
        <f>VLOOKUP(A1741,'Updated Medical examination'!A1740:J4075,10,0)</f>
        <v>No</v>
      </c>
      <c r="J1741" s="47" t="str">
        <f>VLOOKUP(A1741,'Updated Medical examination'!A1740:J4075,3,0)</f>
        <v>Under Weight</v>
      </c>
      <c r="K1741" s="47" t="str">
        <f>VLOOKUP(A1741,'Updated Medical examination'!A1740:J4075,5,0)</f>
        <v>Prediabetes</v>
      </c>
      <c r="L1741" s="54">
        <v>29110</v>
      </c>
      <c r="M1741" s="59">
        <v>5195.58</v>
      </c>
      <c r="N1741" s="55" t="s">
        <v>11</v>
      </c>
      <c r="O1741" s="55" t="s">
        <v>11</v>
      </c>
      <c r="P1741" s="55" t="s">
        <v>13</v>
      </c>
      <c r="Q1741" s="55">
        <v>43</v>
      </c>
    </row>
    <row r="1742" spans="1:17" ht="16.5" thickBot="1" x14ac:dyDescent="0.3">
      <c r="A1742" s="58" t="s">
        <v>629</v>
      </c>
      <c r="B1742" s="47" t="s">
        <v>5200</v>
      </c>
      <c r="C1742" s="47">
        <f>VLOOKUP(A1742,'Updated Medical examination'!A1741:J4076,2,FALSE)</f>
        <v>20.53</v>
      </c>
      <c r="D1742" s="47">
        <f>VLOOKUP(A1742,'Updated Medical examination'!A1741:J4076,4,0)</f>
        <v>4.8600000000000003</v>
      </c>
      <c r="E1742" s="47" t="str">
        <f>VLOOKUP(A1742,'Updated Medical examination'!A1741:J4076,6,0)</f>
        <v>No</v>
      </c>
      <c r="F1742" s="47" t="str">
        <f>VLOOKUP(A1742,'Updated Medical examination'!A1741:J4076,7,0)</f>
        <v>No</v>
      </c>
      <c r="G1742" s="47" t="str">
        <f>VLOOKUP(A1742,'Updated Medical examination'!A1741:J4076,8,0)</f>
        <v>No</v>
      </c>
      <c r="H1742" s="47">
        <f>VLOOKUP(A1742,'Updated Medical examination'!A1741:J4076,9,0)</f>
        <v>1</v>
      </c>
      <c r="I1742" s="47" t="str">
        <f>VLOOKUP(A1742,'Updated Medical examination'!A1741:J4076,10,0)</f>
        <v>No</v>
      </c>
      <c r="J1742" s="47" t="str">
        <f>VLOOKUP(A1742,'Updated Medical examination'!A1741:J4076,3,0)</f>
        <v>Healthy Weight</v>
      </c>
      <c r="K1742" s="47" t="str">
        <f>VLOOKUP(A1742,'Updated Medical examination'!A1741:J4076,5,0)</f>
        <v>Normal</v>
      </c>
      <c r="L1742" s="54">
        <v>30971</v>
      </c>
      <c r="M1742" s="59">
        <v>5177.12</v>
      </c>
      <c r="N1742" s="55" t="s">
        <v>11</v>
      </c>
      <c r="O1742" s="55" t="s">
        <v>16</v>
      </c>
      <c r="P1742" s="55" t="s">
        <v>13</v>
      </c>
      <c r="Q1742" s="55">
        <v>38</v>
      </c>
    </row>
    <row r="1743" spans="1:17" ht="16.5" thickBot="1" x14ac:dyDescent="0.3">
      <c r="A1743" s="58" t="s">
        <v>628</v>
      </c>
      <c r="B1743" s="47" t="s">
        <v>5202</v>
      </c>
      <c r="C1743" s="47">
        <f>VLOOKUP(A1743,'Updated Medical examination'!A1742:J4077,2,FALSE)</f>
        <v>23.79</v>
      </c>
      <c r="D1743" s="47">
        <f>VLOOKUP(A1743,'Updated Medical examination'!A1742:J4077,4,0)</f>
        <v>4.74</v>
      </c>
      <c r="E1743" s="47" t="str">
        <f>VLOOKUP(A1743,'Updated Medical examination'!A1742:J4077,6,0)</f>
        <v>No</v>
      </c>
      <c r="F1743" s="47" t="str">
        <f>VLOOKUP(A1743,'Updated Medical examination'!A1742:J4077,7,0)</f>
        <v>No</v>
      </c>
      <c r="G1743" s="47" t="str">
        <f>VLOOKUP(A1743,'Updated Medical examination'!A1742:J4077,8,0)</f>
        <v>No</v>
      </c>
      <c r="H1743" s="47">
        <f>VLOOKUP(A1743,'Updated Medical examination'!A1742:J4077,9,0)</f>
        <v>0</v>
      </c>
      <c r="I1743" s="47" t="str">
        <f>VLOOKUP(A1743,'Updated Medical examination'!A1742:J4077,10,0)</f>
        <v>No</v>
      </c>
      <c r="J1743" s="47" t="str">
        <f>VLOOKUP(A1743,'Updated Medical examination'!A1742:J4077,3,0)</f>
        <v>Healthy Weight</v>
      </c>
      <c r="K1743" s="47" t="str">
        <f>VLOOKUP(A1743,'Updated Medical examination'!A1742:J4077,5,0)</f>
        <v>Normal</v>
      </c>
      <c r="L1743" s="54">
        <v>33479</v>
      </c>
      <c r="M1743" s="59">
        <v>5166.96</v>
      </c>
      <c r="N1743" s="55" t="s">
        <v>11</v>
      </c>
      <c r="O1743" s="55" t="s">
        <v>11</v>
      </c>
      <c r="P1743" s="55" t="s">
        <v>23</v>
      </c>
      <c r="Q1743" s="55">
        <v>31</v>
      </c>
    </row>
    <row r="1744" spans="1:17" ht="16.5" thickBot="1" x14ac:dyDescent="0.3">
      <c r="A1744" s="58" t="s">
        <v>627</v>
      </c>
      <c r="B1744" s="47" t="s">
        <v>5204</v>
      </c>
      <c r="C1744" s="47">
        <f>VLOOKUP(A1744,'Updated Medical examination'!A1743:J4078,2,FALSE)</f>
        <v>29.8</v>
      </c>
      <c r="D1744" s="47">
        <f>VLOOKUP(A1744,'Updated Medical examination'!A1743:J4078,4,0)</f>
        <v>6.03</v>
      </c>
      <c r="E1744" s="47" t="str">
        <f>VLOOKUP(A1744,'Updated Medical examination'!A1743:J4078,6,0)</f>
        <v>No</v>
      </c>
      <c r="F1744" s="47" t="str">
        <f>VLOOKUP(A1744,'Updated Medical examination'!A1743:J4078,7,0)</f>
        <v>No</v>
      </c>
      <c r="G1744" s="47" t="str">
        <f>VLOOKUP(A1744,'Updated Medical examination'!A1743:J4078,8,0)</f>
        <v>No</v>
      </c>
      <c r="H1744" s="47">
        <f>VLOOKUP(A1744,'Updated Medical examination'!A1743:J4078,9,0)</f>
        <v>0</v>
      </c>
      <c r="I1744" s="47" t="str">
        <f>VLOOKUP(A1744,'Updated Medical examination'!A1743:J4078,10,0)</f>
        <v>No</v>
      </c>
      <c r="J1744" s="47" t="str">
        <f>VLOOKUP(A1744,'Updated Medical examination'!A1743:J4078,3,0)</f>
        <v>Over Weight</v>
      </c>
      <c r="K1744" s="47" t="str">
        <f>VLOOKUP(A1744,'Updated Medical examination'!A1743:J4078,5,0)</f>
        <v>Prediabetes</v>
      </c>
      <c r="L1744" s="54">
        <v>33155</v>
      </c>
      <c r="M1744" s="59">
        <v>5152.13</v>
      </c>
      <c r="N1744" s="55" t="s">
        <v>11</v>
      </c>
      <c r="O1744" s="55" t="s">
        <v>11</v>
      </c>
      <c r="P1744" s="55" t="s">
        <v>42</v>
      </c>
      <c r="Q1744" s="55">
        <v>32</v>
      </c>
    </row>
    <row r="1745" spans="1:17" ht="16.5" thickBot="1" x14ac:dyDescent="0.3">
      <c r="A1745" s="58" t="s">
        <v>626</v>
      </c>
      <c r="B1745" s="47" t="s">
        <v>3347</v>
      </c>
      <c r="C1745" s="47">
        <f>VLOOKUP(A1745,'Updated Medical examination'!A1744:J4079,2,FALSE)</f>
        <v>31.54</v>
      </c>
      <c r="D1745" s="47">
        <f>VLOOKUP(A1745,'Updated Medical examination'!A1744:J4079,4,0)</f>
        <v>4.71</v>
      </c>
      <c r="E1745" s="47" t="str">
        <f>VLOOKUP(A1745,'Updated Medical examination'!A1744:J4079,6,0)</f>
        <v>No</v>
      </c>
      <c r="F1745" s="47" t="str">
        <f>VLOOKUP(A1745,'Updated Medical examination'!A1744:J4079,7,0)</f>
        <v>No</v>
      </c>
      <c r="G1745" s="47" t="str">
        <f>VLOOKUP(A1745,'Updated Medical examination'!A1744:J4079,8,0)</f>
        <v>No</v>
      </c>
      <c r="H1745" s="47">
        <f>VLOOKUP(A1745,'Updated Medical examination'!A1744:J4079,9,0)</f>
        <v>0</v>
      </c>
      <c r="I1745" s="47" t="str">
        <f>VLOOKUP(A1745,'Updated Medical examination'!A1744:J4079,10,0)</f>
        <v>No</v>
      </c>
      <c r="J1745" s="47" t="str">
        <f>VLOOKUP(A1745,'Updated Medical examination'!A1744:J4079,3,0)</f>
        <v>Obesity</v>
      </c>
      <c r="K1745" s="47" t="str">
        <f>VLOOKUP(A1745,'Updated Medical examination'!A1744:J4079,5,0)</f>
        <v>Normal</v>
      </c>
      <c r="L1745" s="54">
        <v>33107</v>
      </c>
      <c r="M1745" s="59">
        <v>5148.55</v>
      </c>
      <c r="N1745" s="55" t="s">
        <v>11</v>
      </c>
      <c r="O1745" s="55" t="s">
        <v>11</v>
      </c>
      <c r="P1745" s="55" t="s">
        <v>247</v>
      </c>
      <c r="Q1745" s="55">
        <v>32</v>
      </c>
    </row>
    <row r="1746" spans="1:17" ht="16.5" thickBot="1" x14ac:dyDescent="0.3">
      <c r="A1746" s="58" t="s">
        <v>625</v>
      </c>
      <c r="B1746" s="47" t="s">
        <v>4225</v>
      </c>
      <c r="C1746" s="47">
        <f>VLOOKUP(A1746,'Updated Medical examination'!A1745:J4080,2,FALSE)</f>
        <v>20.82</v>
      </c>
      <c r="D1746" s="47">
        <f>VLOOKUP(A1746,'Updated Medical examination'!A1745:J4080,4,0)</f>
        <v>5.55</v>
      </c>
      <c r="E1746" s="47" t="str">
        <f>VLOOKUP(A1746,'Updated Medical examination'!A1745:J4080,6,0)</f>
        <v>No</v>
      </c>
      <c r="F1746" s="47" t="str">
        <f>VLOOKUP(A1746,'Updated Medical examination'!A1745:J4080,7,0)</f>
        <v>No</v>
      </c>
      <c r="G1746" s="47" t="str">
        <f>VLOOKUP(A1746,'Updated Medical examination'!A1745:J4080,8,0)</f>
        <v>No</v>
      </c>
      <c r="H1746" s="47">
        <f>VLOOKUP(A1746,'Updated Medical examination'!A1745:J4080,9,0)</f>
        <v>1</v>
      </c>
      <c r="I1746" s="47" t="str">
        <f>VLOOKUP(A1746,'Updated Medical examination'!A1745:J4080,10,0)</f>
        <v>No</v>
      </c>
      <c r="J1746" s="47" t="str">
        <f>VLOOKUP(A1746,'Updated Medical examination'!A1745:J4080,3,0)</f>
        <v>Healthy Weight</v>
      </c>
      <c r="K1746" s="47" t="str">
        <f>VLOOKUP(A1746,'Updated Medical examination'!A1745:J4080,5,0)</f>
        <v>Normal</v>
      </c>
      <c r="L1746" s="54">
        <v>30916</v>
      </c>
      <c r="M1746" s="59">
        <v>5144.18</v>
      </c>
      <c r="N1746" s="55" t="s">
        <v>11</v>
      </c>
      <c r="O1746" s="55" t="s">
        <v>16</v>
      </c>
      <c r="P1746" s="55" t="s">
        <v>13</v>
      </c>
      <c r="Q1746" s="55">
        <v>38</v>
      </c>
    </row>
    <row r="1747" spans="1:17" ht="16.5" thickBot="1" x14ac:dyDescent="0.3">
      <c r="A1747" s="58" t="s">
        <v>624</v>
      </c>
      <c r="B1747" s="47" t="s">
        <v>4899</v>
      </c>
      <c r="C1747" s="47">
        <f>VLOOKUP(A1747,'Updated Medical examination'!A1746:J4081,2,FALSE)</f>
        <v>38.83</v>
      </c>
      <c r="D1747" s="47">
        <f>VLOOKUP(A1747,'Updated Medical examination'!A1746:J4081,4,0)</f>
        <v>4.78</v>
      </c>
      <c r="E1747" s="47" t="str">
        <f>VLOOKUP(A1747,'Updated Medical examination'!A1746:J4081,6,0)</f>
        <v>No</v>
      </c>
      <c r="F1747" s="47" t="str">
        <f>VLOOKUP(A1747,'Updated Medical examination'!A1746:J4081,7,0)</f>
        <v>No</v>
      </c>
      <c r="G1747" s="47" t="str">
        <f>VLOOKUP(A1747,'Updated Medical examination'!A1746:J4081,8,0)</f>
        <v>Yes</v>
      </c>
      <c r="H1747" s="47">
        <f>VLOOKUP(A1747,'Updated Medical examination'!A1746:J4081,9,0)</f>
        <v>1</v>
      </c>
      <c r="I1747" s="47" t="str">
        <f>VLOOKUP(A1747,'Updated Medical examination'!A1746:J4081,10,0)</f>
        <v>No</v>
      </c>
      <c r="J1747" s="47" t="str">
        <f>VLOOKUP(A1747,'Updated Medical examination'!A1746:J4081,3,0)</f>
        <v>Obesity</v>
      </c>
      <c r="K1747" s="47" t="str">
        <f>VLOOKUP(A1747,'Updated Medical examination'!A1746:J4081,5,0)</f>
        <v>Normal</v>
      </c>
      <c r="L1747" s="54">
        <v>34313</v>
      </c>
      <c r="M1747" s="59">
        <v>5138.26</v>
      </c>
      <c r="N1747" s="55" t="s">
        <v>11</v>
      </c>
      <c r="O1747" s="55" t="s">
        <v>11</v>
      </c>
      <c r="P1747" s="55" t="s">
        <v>13</v>
      </c>
      <c r="Q1747" s="55">
        <v>29</v>
      </c>
    </row>
    <row r="1748" spans="1:17" ht="16.5" thickBot="1" x14ac:dyDescent="0.3">
      <c r="A1748" s="58" t="s">
        <v>623</v>
      </c>
      <c r="B1748" s="47" t="s">
        <v>5208</v>
      </c>
      <c r="C1748" s="47">
        <f>VLOOKUP(A1748,'Updated Medical examination'!A1747:J4082,2,FALSE)</f>
        <v>23.44</v>
      </c>
      <c r="D1748" s="47">
        <f>VLOOKUP(A1748,'Updated Medical examination'!A1747:J4082,4,0)</f>
        <v>4.6500000000000004</v>
      </c>
      <c r="E1748" s="47" t="str">
        <f>VLOOKUP(A1748,'Updated Medical examination'!A1747:J4082,6,0)</f>
        <v>Yes</v>
      </c>
      <c r="F1748" s="47" t="str">
        <f>VLOOKUP(A1748,'Updated Medical examination'!A1747:J4082,7,0)</f>
        <v>No</v>
      </c>
      <c r="G1748" s="47" t="str">
        <f>VLOOKUP(A1748,'Updated Medical examination'!A1747:J4082,8,0)</f>
        <v>No</v>
      </c>
      <c r="H1748" s="47">
        <f>VLOOKUP(A1748,'Updated Medical examination'!A1747:J4082,9,0)</f>
        <v>1</v>
      </c>
      <c r="I1748" s="47" t="str">
        <f>VLOOKUP(A1748,'Updated Medical examination'!A1747:J4082,10,0)</f>
        <v>No</v>
      </c>
      <c r="J1748" s="47" t="str">
        <f>VLOOKUP(A1748,'Updated Medical examination'!A1747:J4082,3,0)</f>
        <v>Healthy Weight</v>
      </c>
      <c r="K1748" s="47" t="str">
        <f>VLOOKUP(A1748,'Updated Medical examination'!A1747:J4082,5,0)</f>
        <v>Normal</v>
      </c>
      <c r="L1748" s="54">
        <v>32401</v>
      </c>
      <c r="M1748" s="59">
        <v>5136.75</v>
      </c>
      <c r="N1748" s="55" t="s">
        <v>11</v>
      </c>
      <c r="O1748" s="55" t="s">
        <v>16</v>
      </c>
      <c r="P1748" s="55" t="s">
        <v>13</v>
      </c>
      <c r="Q1748" s="55">
        <v>34</v>
      </c>
    </row>
    <row r="1749" spans="1:17" ht="16.5" thickBot="1" x14ac:dyDescent="0.3">
      <c r="A1749" s="58" t="s">
        <v>622</v>
      </c>
      <c r="B1749" s="47" t="s">
        <v>5209</v>
      </c>
      <c r="C1749" s="47">
        <f>VLOOKUP(A1749,'Updated Medical examination'!A1748:J4083,2,FALSE)</f>
        <v>24.13</v>
      </c>
      <c r="D1749" s="47">
        <f>VLOOKUP(A1749,'Updated Medical examination'!A1748:J4083,4,0)</f>
        <v>5.2</v>
      </c>
      <c r="E1749" s="47" t="str">
        <f>VLOOKUP(A1749,'Updated Medical examination'!A1748:J4083,6,0)</f>
        <v>No</v>
      </c>
      <c r="F1749" s="47" t="str">
        <f>VLOOKUP(A1749,'Updated Medical examination'!A1748:J4083,7,0)</f>
        <v>No</v>
      </c>
      <c r="G1749" s="47" t="str">
        <f>VLOOKUP(A1749,'Updated Medical examination'!A1748:J4083,8,0)</f>
        <v>No</v>
      </c>
      <c r="H1749" s="47">
        <f>VLOOKUP(A1749,'Updated Medical examination'!A1748:J4083,9,0)</f>
        <v>1</v>
      </c>
      <c r="I1749" s="47" t="str">
        <f>VLOOKUP(A1749,'Updated Medical examination'!A1748:J4083,10,0)</f>
        <v>No</v>
      </c>
      <c r="J1749" s="47" t="str">
        <f>VLOOKUP(A1749,'Updated Medical examination'!A1748:J4083,3,0)</f>
        <v>Healthy Weight</v>
      </c>
      <c r="K1749" s="47" t="str">
        <f>VLOOKUP(A1749,'Updated Medical examination'!A1748:J4083,5,0)</f>
        <v>Normal</v>
      </c>
      <c r="L1749" s="54">
        <v>32033</v>
      </c>
      <c r="M1749" s="59">
        <v>5125.22</v>
      </c>
      <c r="N1749" s="55" t="s">
        <v>16</v>
      </c>
      <c r="O1749" s="55" t="s">
        <v>11</v>
      </c>
      <c r="P1749" s="55" t="s">
        <v>23</v>
      </c>
      <c r="Q1749" s="55">
        <v>35</v>
      </c>
    </row>
    <row r="1750" spans="1:17" ht="16.5" thickBot="1" x14ac:dyDescent="0.3">
      <c r="A1750" s="58" t="s">
        <v>621</v>
      </c>
      <c r="B1750" s="47" t="s">
        <v>3813</v>
      </c>
      <c r="C1750" s="47">
        <f>VLOOKUP(A1750,'Updated Medical examination'!A1749:J4084,2,FALSE)</f>
        <v>42.13</v>
      </c>
      <c r="D1750" s="47">
        <f>VLOOKUP(A1750,'Updated Medical examination'!A1749:J4084,4,0)</f>
        <v>4.54</v>
      </c>
      <c r="E1750" s="47" t="str">
        <f>VLOOKUP(A1750,'Updated Medical examination'!A1749:J4084,6,0)</f>
        <v>Yes</v>
      </c>
      <c r="F1750" s="47" t="str">
        <f>VLOOKUP(A1750,'Updated Medical examination'!A1749:J4084,7,0)</f>
        <v>No</v>
      </c>
      <c r="G1750" s="47" t="str">
        <f>VLOOKUP(A1750,'Updated Medical examination'!A1749:J4084,8,0)</f>
        <v>No</v>
      </c>
      <c r="H1750" s="47">
        <f>VLOOKUP(A1750,'Updated Medical examination'!A1749:J4084,9,0)</f>
        <v>1</v>
      </c>
      <c r="I1750" s="47" t="str">
        <f>VLOOKUP(A1750,'Updated Medical examination'!A1749:J4084,10,0)</f>
        <v>No</v>
      </c>
      <c r="J1750" s="47" t="str">
        <f>VLOOKUP(A1750,'Updated Medical examination'!A1749:J4084,3,0)</f>
        <v>Obesity</v>
      </c>
      <c r="K1750" s="47" t="str">
        <f>VLOOKUP(A1750,'Updated Medical examination'!A1749:J4084,5,0)</f>
        <v>Normal</v>
      </c>
      <c r="L1750" s="54">
        <v>32448</v>
      </c>
      <c r="M1750" s="59">
        <v>5124.1899999999996</v>
      </c>
      <c r="N1750" s="55" t="s">
        <v>11</v>
      </c>
      <c r="O1750" s="55" t="s">
        <v>12</v>
      </c>
      <c r="P1750" s="55" t="s">
        <v>13</v>
      </c>
      <c r="Q1750" s="55">
        <v>34</v>
      </c>
    </row>
    <row r="1751" spans="1:17" ht="16.5" thickBot="1" x14ac:dyDescent="0.3">
      <c r="A1751" s="58" t="s">
        <v>620</v>
      </c>
      <c r="B1751" s="47" t="s">
        <v>5211</v>
      </c>
      <c r="C1751" s="47">
        <f>VLOOKUP(A1751,'Updated Medical examination'!A1750:J4085,2,FALSE)</f>
        <v>17.86</v>
      </c>
      <c r="D1751" s="47">
        <f>VLOOKUP(A1751,'Updated Medical examination'!A1750:J4085,4,0)</f>
        <v>4.1100000000000003</v>
      </c>
      <c r="E1751" s="47" t="str">
        <f>VLOOKUP(A1751,'Updated Medical examination'!A1750:J4085,6,0)</f>
        <v>No</v>
      </c>
      <c r="F1751" s="47" t="str">
        <f>VLOOKUP(A1751,'Updated Medical examination'!A1750:J4085,7,0)</f>
        <v>No</v>
      </c>
      <c r="G1751" s="47" t="str">
        <f>VLOOKUP(A1751,'Updated Medical examination'!A1750:J4085,8,0)</f>
        <v>No</v>
      </c>
      <c r="H1751" s="47">
        <f>VLOOKUP(A1751,'Updated Medical examination'!A1750:J4085,9,0)</f>
        <v>1</v>
      </c>
      <c r="I1751" s="47" t="str">
        <f>VLOOKUP(A1751,'Updated Medical examination'!A1750:J4085,10,0)</f>
        <v>No</v>
      </c>
      <c r="J1751" s="47" t="str">
        <f>VLOOKUP(A1751,'Updated Medical examination'!A1750:J4085,3,0)</f>
        <v>Under Weight</v>
      </c>
      <c r="K1751" s="47" t="str">
        <f>VLOOKUP(A1751,'Updated Medical examination'!A1750:J4085,5,0)</f>
        <v>Normal</v>
      </c>
      <c r="L1751" s="54">
        <v>32099</v>
      </c>
      <c r="M1751" s="59">
        <v>5116.5</v>
      </c>
      <c r="N1751" s="55" t="s">
        <v>11</v>
      </c>
      <c r="O1751" s="55" t="s">
        <v>11</v>
      </c>
      <c r="P1751" s="55" t="s">
        <v>23</v>
      </c>
      <c r="Q1751" s="55">
        <v>35</v>
      </c>
    </row>
    <row r="1752" spans="1:17" ht="16.5" thickBot="1" x14ac:dyDescent="0.3">
      <c r="A1752" s="58" t="s">
        <v>619</v>
      </c>
      <c r="B1752" s="47" t="s">
        <v>5213</v>
      </c>
      <c r="C1752" s="47">
        <f>VLOOKUP(A1752,'Updated Medical examination'!A1751:J4086,2,FALSE)</f>
        <v>32.78</v>
      </c>
      <c r="D1752" s="47">
        <f>VLOOKUP(A1752,'Updated Medical examination'!A1751:J4086,4,0)</f>
        <v>4.63</v>
      </c>
      <c r="E1752" s="47" t="str">
        <f>VLOOKUP(A1752,'Updated Medical examination'!A1751:J4086,6,0)</f>
        <v>No</v>
      </c>
      <c r="F1752" s="47" t="str">
        <f>VLOOKUP(A1752,'Updated Medical examination'!A1751:J4086,7,0)</f>
        <v>No</v>
      </c>
      <c r="G1752" s="47" t="str">
        <f>VLOOKUP(A1752,'Updated Medical examination'!A1751:J4086,8,0)</f>
        <v>No</v>
      </c>
      <c r="H1752" s="47">
        <f>VLOOKUP(A1752,'Updated Medical examination'!A1751:J4086,9,0)</f>
        <v>0</v>
      </c>
      <c r="I1752" s="47" t="str">
        <f>VLOOKUP(A1752,'Updated Medical examination'!A1751:J4086,10,0)</f>
        <v>No</v>
      </c>
      <c r="J1752" s="47" t="str">
        <f>VLOOKUP(A1752,'Updated Medical examination'!A1751:J4086,3,0)</f>
        <v>Obesity</v>
      </c>
      <c r="K1752" s="47" t="str">
        <f>VLOOKUP(A1752,'Updated Medical examination'!A1751:J4086,5,0)</f>
        <v>Normal</v>
      </c>
      <c r="L1752" s="54">
        <v>36330</v>
      </c>
      <c r="M1752" s="59">
        <v>5087.92</v>
      </c>
      <c r="N1752" s="55" t="s">
        <v>11</v>
      </c>
      <c r="O1752" s="55" t="s">
        <v>11</v>
      </c>
      <c r="P1752" s="55" t="s">
        <v>535</v>
      </c>
      <c r="Q1752" s="55">
        <v>23</v>
      </c>
    </row>
    <row r="1753" spans="1:17" ht="16.5" thickBot="1" x14ac:dyDescent="0.3">
      <c r="A1753" s="58" t="s">
        <v>618</v>
      </c>
      <c r="B1753" s="47" t="s">
        <v>3513</v>
      </c>
      <c r="C1753" s="47">
        <f>VLOOKUP(A1753,'Updated Medical examination'!A1752:J4087,2,FALSE)</f>
        <v>23.9</v>
      </c>
      <c r="D1753" s="47">
        <f>VLOOKUP(A1753,'Updated Medical examination'!A1752:J4087,4,0)</f>
        <v>6.06</v>
      </c>
      <c r="E1753" s="47" t="str">
        <f>VLOOKUP(A1753,'Updated Medical examination'!A1752:J4087,6,0)</f>
        <v>Yes</v>
      </c>
      <c r="F1753" s="47" t="str">
        <f>VLOOKUP(A1753,'Updated Medical examination'!A1752:J4087,7,0)</f>
        <v>No</v>
      </c>
      <c r="G1753" s="47" t="str">
        <f>VLOOKUP(A1753,'Updated Medical examination'!A1752:J4087,8,0)</f>
        <v>Yes</v>
      </c>
      <c r="H1753" s="47">
        <f>VLOOKUP(A1753,'Updated Medical examination'!A1752:J4087,9,0)</f>
        <v>1</v>
      </c>
      <c r="I1753" s="47" t="str">
        <f>VLOOKUP(A1753,'Updated Medical examination'!A1752:J4087,10,0)</f>
        <v>No</v>
      </c>
      <c r="J1753" s="47" t="str">
        <f>VLOOKUP(A1753,'Updated Medical examination'!A1752:J4087,3,0)</f>
        <v>Healthy Weight</v>
      </c>
      <c r="K1753" s="47" t="str">
        <f>VLOOKUP(A1753,'Updated Medical examination'!A1752:J4087,5,0)</f>
        <v>Prediabetes</v>
      </c>
      <c r="L1753" s="54">
        <v>35625</v>
      </c>
      <c r="M1753" s="59">
        <v>5080.1000000000004</v>
      </c>
      <c r="N1753" s="55" t="s">
        <v>12</v>
      </c>
      <c r="O1753" s="55" t="s">
        <v>11</v>
      </c>
      <c r="P1753" s="55" t="s">
        <v>42</v>
      </c>
      <c r="Q1753" s="55">
        <v>25</v>
      </c>
    </row>
    <row r="1754" spans="1:17" ht="16.5" thickBot="1" x14ac:dyDescent="0.3">
      <c r="A1754" s="58" t="s">
        <v>617</v>
      </c>
      <c r="B1754" s="47" t="s">
        <v>5216</v>
      </c>
      <c r="C1754" s="47">
        <f>VLOOKUP(A1754,'Updated Medical examination'!A1753:J4088,2,FALSE)</f>
        <v>15.47</v>
      </c>
      <c r="D1754" s="47">
        <f>VLOOKUP(A1754,'Updated Medical examination'!A1753:J4088,4,0)</f>
        <v>8.43</v>
      </c>
      <c r="E1754" s="47" t="str">
        <f>VLOOKUP(A1754,'Updated Medical examination'!A1753:J4088,6,0)</f>
        <v>No</v>
      </c>
      <c r="F1754" s="47" t="str">
        <f>VLOOKUP(A1754,'Updated Medical examination'!A1753:J4088,7,0)</f>
        <v>No</v>
      </c>
      <c r="G1754" s="47" t="str">
        <f>VLOOKUP(A1754,'Updated Medical examination'!A1753:J4088,8,0)</f>
        <v>No</v>
      </c>
      <c r="H1754" s="47">
        <f>VLOOKUP(A1754,'Updated Medical examination'!A1753:J4088,9,0)</f>
        <v>0</v>
      </c>
      <c r="I1754" s="47" t="str">
        <f>VLOOKUP(A1754,'Updated Medical examination'!A1753:J4088,10,0)</f>
        <v>No</v>
      </c>
      <c r="J1754" s="47" t="str">
        <f>VLOOKUP(A1754,'Updated Medical examination'!A1753:J4088,3,0)</f>
        <v>Under Weight</v>
      </c>
      <c r="K1754" s="47" t="str">
        <f>VLOOKUP(A1754,'Updated Medical examination'!A1753:J4088,5,0)</f>
        <v>Above Diabetes</v>
      </c>
      <c r="L1754" s="54">
        <v>28816</v>
      </c>
      <c r="M1754" s="59">
        <v>5077.1899999999996</v>
      </c>
      <c r="N1754" s="55" t="s">
        <v>11</v>
      </c>
      <c r="O1754" s="55" t="s">
        <v>12</v>
      </c>
      <c r="P1754" s="55" t="s">
        <v>23</v>
      </c>
      <c r="Q1754" s="55">
        <v>44</v>
      </c>
    </row>
    <row r="1755" spans="1:17" ht="16.5" thickBot="1" x14ac:dyDescent="0.3">
      <c r="A1755" s="58" t="s">
        <v>616</v>
      </c>
      <c r="B1755" s="47" t="s">
        <v>5217</v>
      </c>
      <c r="C1755" s="47">
        <f>VLOOKUP(A1755,'Updated Medical examination'!A1754:J4089,2,FALSE)</f>
        <v>28.54</v>
      </c>
      <c r="D1755" s="47">
        <f>VLOOKUP(A1755,'Updated Medical examination'!A1754:J4089,4,0)</f>
        <v>5.51</v>
      </c>
      <c r="E1755" s="47" t="str">
        <f>VLOOKUP(A1755,'Updated Medical examination'!A1754:J4089,6,0)</f>
        <v>No</v>
      </c>
      <c r="F1755" s="47" t="str">
        <f>VLOOKUP(A1755,'Updated Medical examination'!A1754:J4089,7,0)</f>
        <v>No</v>
      </c>
      <c r="G1755" s="47" t="str">
        <f>VLOOKUP(A1755,'Updated Medical examination'!A1754:J4089,8,0)</f>
        <v>Yes</v>
      </c>
      <c r="H1755" s="47">
        <f>VLOOKUP(A1755,'Updated Medical examination'!A1754:J4089,9,0)</f>
        <v>1</v>
      </c>
      <c r="I1755" s="47" t="str">
        <f>VLOOKUP(A1755,'Updated Medical examination'!A1754:J4089,10,0)</f>
        <v>No</v>
      </c>
      <c r="J1755" s="47" t="str">
        <f>VLOOKUP(A1755,'Updated Medical examination'!A1754:J4089,3,0)</f>
        <v>Over Weight</v>
      </c>
      <c r="K1755" s="47" t="str">
        <f>VLOOKUP(A1755,'Updated Medical examination'!A1754:J4089,5,0)</f>
        <v>Normal</v>
      </c>
      <c r="L1755" s="54">
        <v>34131</v>
      </c>
      <c r="M1755" s="59">
        <v>5059.5600000000004</v>
      </c>
      <c r="N1755" s="55" t="s">
        <v>11</v>
      </c>
      <c r="O1755" s="55" t="s">
        <v>16</v>
      </c>
      <c r="P1755" s="55" t="s">
        <v>300</v>
      </c>
      <c r="Q1755" s="55">
        <v>29</v>
      </c>
    </row>
    <row r="1756" spans="1:17" ht="16.5" thickBot="1" x14ac:dyDescent="0.3">
      <c r="A1756" s="58" t="s">
        <v>615</v>
      </c>
      <c r="B1756" s="47" t="s">
        <v>5219</v>
      </c>
      <c r="C1756" s="47">
        <f>VLOOKUP(A1756,'Updated Medical examination'!A1755:J4090,2,FALSE)</f>
        <v>18.54</v>
      </c>
      <c r="D1756" s="47">
        <f>VLOOKUP(A1756,'Updated Medical examination'!A1755:J4090,4,0)</f>
        <v>4.95</v>
      </c>
      <c r="E1756" s="47" t="str">
        <f>VLOOKUP(A1756,'Updated Medical examination'!A1755:J4090,6,0)</f>
        <v>No</v>
      </c>
      <c r="F1756" s="47" t="str">
        <f>VLOOKUP(A1756,'Updated Medical examination'!A1755:J4090,7,0)</f>
        <v>No</v>
      </c>
      <c r="G1756" s="47" t="str">
        <f>VLOOKUP(A1756,'Updated Medical examination'!A1755:J4090,8,0)</f>
        <v>No</v>
      </c>
      <c r="H1756" s="47">
        <f>VLOOKUP(A1756,'Updated Medical examination'!A1755:J4090,9,0)</f>
        <v>0</v>
      </c>
      <c r="I1756" s="47" t="str">
        <f>VLOOKUP(A1756,'Updated Medical examination'!A1755:J4090,10,0)</f>
        <v>No</v>
      </c>
      <c r="J1756" s="47" t="str">
        <f>VLOOKUP(A1756,'Updated Medical examination'!A1755:J4090,3,0)</f>
        <v>Healthy Weight</v>
      </c>
      <c r="K1756" s="47" t="str">
        <f>VLOOKUP(A1756,'Updated Medical examination'!A1755:J4090,5,0)</f>
        <v>Normal</v>
      </c>
      <c r="L1756" s="54">
        <v>29471</v>
      </c>
      <c r="M1756" s="59">
        <v>5054.05</v>
      </c>
      <c r="N1756" s="55" t="s">
        <v>11</v>
      </c>
      <c r="O1756" s="55" t="s">
        <v>11</v>
      </c>
      <c r="P1756" s="55" t="s">
        <v>13</v>
      </c>
      <c r="Q1756" s="55">
        <v>42</v>
      </c>
    </row>
    <row r="1757" spans="1:17" ht="16.5" thickBot="1" x14ac:dyDescent="0.3">
      <c r="A1757" s="58" t="s">
        <v>614</v>
      </c>
      <c r="B1757" s="47" t="s">
        <v>5221</v>
      </c>
      <c r="C1757" s="47">
        <f>VLOOKUP(A1757,'Updated Medical examination'!A1756:J4091,2,FALSE)</f>
        <v>32.18</v>
      </c>
      <c r="D1757" s="47">
        <f>VLOOKUP(A1757,'Updated Medical examination'!A1756:J4091,4,0)</f>
        <v>6.44</v>
      </c>
      <c r="E1757" s="47" t="str">
        <f>VLOOKUP(A1757,'Updated Medical examination'!A1756:J4091,6,0)</f>
        <v>Yes</v>
      </c>
      <c r="F1757" s="47" t="str">
        <f>VLOOKUP(A1757,'Updated Medical examination'!A1756:J4091,7,0)</f>
        <v>No</v>
      </c>
      <c r="G1757" s="47" t="str">
        <f>VLOOKUP(A1757,'Updated Medical examination'!A1756:J4091,8,0)</f>
        <v>Yes</v>
      </c>
      <c r="H1757" s="47">
        <f>VLOOKUP(A1757,'Updated Medical examination'!A1756:J4091,9,0)</f>
        <v>1</v>
      </c>
      <c r="I1757" s="47" t="str">
        <f>VLOOKUP(A1757,'Updated Medical examination'!A1756:J4091,10,0)</f>
        <v>No</v>
      </c>
      <c r="J1757" s="47" t="str">
        <f>VLOOKUP(A1757,'Updated Medical examination'!A1756:J4091,3,0)</f>
        <v>Obesity</v>
      </c>
      <c r="K1757" s="47" t="str">
        <f>VLOOKUP(A1757,'Updated Medical examination'!A1756:J4091,5,0)</f>
        <v>Above Diabetes</v>
      </c>
      <c r="L1757" s="54">
        <v>35640</v>
      </c>
      <c r="M1757" s="59">
        <v>5045.1499999999996</v>
      </c>
      <c r="N1757" s="55" t="s">
        <v>11</v>
      </c>
      <c r="O1757" s="55" t="s">
        <v>11</v>
      </c>
      <c r="P1757" s="55" t="s">
        <v>23</v>
      </c>
      <c r="Q1757" s="55">
        <v>25</v>
      </c>
    </row>
    <row r="1758" spans="1:17" ht="16.5" thickBot="1" x14ac:dyDescent="0.3">
      <c r="A1758" s="58" t="s">
        <v>613</v>
      </c>
      <c r="B1758" s="47" t="s">
        <v>5222</v>
      </c>
      <c r="C1758" s="47">
        <f>VLOOKUP(A1758,'Updated Medical examination'!A1757:J4092,2,FALSE)</f>
        <v>37.380000000000003</v>
      </c>
      <c r="D1758" s="47">
        <f>VLOOKUP(A1758,'Updated Medical examination'!A1757:J4092,4,0)</f>
        <v>6.05</v>
      </c>
      <c r="E1758" s="47" t="str">
        <f>VLOOKUP(A1758,'Updated Medical examination'!A1757:J4092,6,0)</f>
        <v>Yes</v>
      </c>
      <c r="F1758" s="47" t="str">
        <f>VLOOKUP(A1758,'Updated Medical examination'!A1757:J4092,7,0)</f>
        <v>No</v>
      </c>
      <c r="G1758" s="47" t="str">
        <f>VLOOKUP(A1758,'Updated Medical examination'!A1757:J4092,8,0)</f>
        <v>No</v>
      </c>
      <c r="H1758" s="47">
        <f>VLOOKUP(A1758,'Updated Medical examination'!A1757:J4092,9,0)</f>
        <v>0</v>
      </c>
      <c r="I1758" s="47" t="str">
        <f>VLOOKUP(A1758,'Updated Medical examination'!A1757:J4092,10,0)</f>
        <v>No</v>
      </c>
      <c r="J1758" s="47" t="str">
        <f>VLOOKUP(A1758,'Updated Medical examination'!A1757:J4092,3,0)</f>
        <v>Obesity</v>
      </c>
      <c r="K1758" s="47" t="str">
        <f>VLOOKUP(A1758,'Updated Medical examination'!A1757:J4092,5,0)</f>
        <v>Prediabetes</v>
      </c>
      <c r="L1758" s="54">
        <v>37180</v>
      </c>
      <c r="M1758" s="59">
        <v>5043.13</v>
      </c>
      <c r="N1758" s="55" t="s">
        <v>11</v>
      </c>
      <c r="O1758" s="55" t="s">
        <v>12</v>
      </c>
      <c r="P1758" s="55" t="s">
        <v>42</v>
      </c>
      <c r="Q1758" s="55">
        <v>21</v>
      </c>
    </row>
    <row r="1759" spans="1:17" ht="16.5" thickBot="1" x14ac:dyDescent="0.3">
      <c r="A1759" s="58" t="s">
        <v>612</v>
      </c>
      <c r="B1759" s="47" t="s">
        <v>5224</v>
      </c>
      <c r="C1759" s="47">
        <f>VLOOKUP(A1759,'Updated Medical examination'!A1758:J4093,2,FALSE)</f>
        <v>31.12</v>
      </c>
      <c r="D1759" s="47">
        <f>VLOOKUP(A1759,'Updated Medical examination'!A1758:J4093,4,0)</f>
        <v>4.76</v>
      </c>
      <c r="E1759" s="47" t="str">
        <f>VLOOKUP(A1759,'Updated Medical examination'!A1758:J4093,6,0)</f>
        <v>Yes</v>
      </c>
      <c r="F1759" s="47" t="str">
        <f>VLOOKUP(A1759,'Updated Medical examination'!A1758:J4093,7,0)</f>
        <v>No</v>
      </c>
      <c r="G1759" s="47" t="str">
        <f>VLOOKUP(A1759,'Updated Medical examination'!A1758:J4093,8,0)</f>
        <v>Yes</v>
      </c>
      <c r="H1759" s="47">
        <f>VLOOKUP(A1759,'Updated Medical examination'!A1758:J4093,9,0)</f>
        <v>1</v>
      </c>
      <c r="I1759" s="47" t="str">
        <f>VLOOKUP(A1759,'Updated Medical examination'!A1758:J4093,10,0)</f>
        <v>No</v>
      </c>
      <c r="J1759" s="47" t="str">
        <f>VLOOKUP(A1759,'Updated Medical examination'!A1758:J4093,3,0)</f>
        <v>Obesity</v>
      </c>
      <c r="K1759" s="47" t="str">
        <f>VLOOKUP(A1759,'Updated Medical examination'!A1758:J4093,5,0)</f>
        <v>Normal</v>
      </c>
      <c r="L1759" s="54">
        <v>35768</v>
      </c>
      <c r="M1759" s="59">
        <v>5038.57</v>
      </c>
      <c r="N1759" s="55" t="s">
        <v>11</v>
      </c>
      <c r="O1759" s="55" t="s">
        <v>11</v>
      </c>
      <c r="P1759" s="55" t="s">
        <v>200</v>
      </c>
      <c r="Q1759" s="55">
        <v>25</v>
      </c>
    </row>
    <row r="1760" spans="1:17" ht="16.5" thickBot="1" x14ac:dyDescent="0.3">
      <c r="A1760" s="58" t="s">
        <v>611</v>
      </c>
      <c r="B1760" s="47" t="s">
        <v>5226</v>
      </c>
      <c r="C1760" s="47">
        <f>VLOOKUP(A1760,'Updated Medical examination'!A1759:J4094,2,FALSE)</f>
        <v>22.01</v>
      </c>
      <c r="D1760" s="47">
        <f>VLOOKUP(A1760,'Updated Medical examination'!A1759:J4094,4,0)</f>
        <v>6.72</v>
      </c>
      <c r="E1760" s="47" t="str">
        <f>VLOOKUP(A1760,'Updated Medical examination'!A1759:J4094,6,0)</f>
        <v>Yes</v>
      </c>
      <c r="F1760" s="47" t="str">
        <f>VLOOKUP(A1760,'Updated Medical examination'!A1759:J4094,7,0)</f>
        <v>No</v>
      </c>
      <c r="G1760" s="47" t="str">
        <f>VLOOKUP(A1760,'Updated Medical examination'!A1759:J4094,8,0)</f>
        <v>No</v>
      </c>
      <c r="H1760" s="47">
        <f>VLOOKUP(A1760,'Updated Medical examination'!A1759:J4094,9,0)</f>
        <v>1</v>
      </c>
      <c r="I1760" s="47" t="str">
        <f>VLOOKUP(A1760,'Updated Medical examination'!A1759:J4094,10,0)</f>
        <v>No</v>
      </c>
      <c r="J1760" s="47" t="str">
        <f>VLOOKUP(A1760,'Updated Medical examination'!A1759:J4094,3,0)</f>
        <v>Healthy Weight</v>
      </c>
      <c r="K1760" s="47" t="str">
        <f>VLOOKUP(A1760,'Updated Medical examination'!A1759:J4094,5,0)</f>
        <v>Above Diabetes</v>
      </c>
      <c r="L1760" s="54">
        <v>31592</v>
      </c>
      <c r="M1760" s="59">
        <v>5034.1000000000004</v>
      </c>
      <c r="N1760" s="55" t="s">
        <v>11</v>
      </c>
      <c r="O1760" s="55" t="s">
        <v>11</v>
      </c>
      <c r="P1760" s="55" t="s">
        <v>13</v>
      </c>
      <c r="Q1760" s="55">
        <v>36</v>
      </c>
    </row>
    <row r="1761" spans="1:17" ht="16.5" thickBot="1" x14ac:dyDescent="0.3">
      <c r="A1761" s="58" t="s">
        <v>610</v>
      </c>
      <c r="B1761" s="47" t="s">
        <v>5228</v>
      </c>
      <c r="C1761" s="47">
        <f>VLOOKUP(A1761,'Updated Medical examination'!A1760:J4095,2,FALSE)</f>
        <v>27.645</v>
      </c>
      <c r="D1761" s="47">
        <f>VLOOKUP(A1761,'Updated Medical examination'!A1760:J4095,4,0)</f>
        <v>5.7</v>
      </c>
      <c r="E1761" s="47" t="str">
        <f>VLOOKUP(A1761,'Updated Medical examination'!A1760:J4095,6,0)</f>
        <v>No</v>
      </c>
      <c r="F1761" s="47" t="str">
        <f>VLOOKUP(A1761,'Updated Medical examination'!A1760:J4095,7,0)</f>
        <v>No</v>
      </c>
      <c r="G1761" s="47" t="str">
        <f>VLOOKUP(A1761,'Updated Medical examination'!A1760:J4095,8,0)</f>
        <v>No</v>
      </c>
      <c r="H1761" s="47">
        <f>VLOOKUP(A1761,'Updated Medical examination'!A1760:J4095,9,0)</f>
        <v>0</v>
      </c>
      <c r="I1761" s="47" t="str">
        <f>VLOOKUP(A1761,'Updated Medical examination'!A1760:J4095,10,0)</f>
        <v>No</v>
      </c>
      <c r="J1761" s="47" t="str">
        <f>VLOOKUP(A1761,'Updated Medical examination'!A1760:J4095,3,0)</f>
        <v>Over Weight</v>
      </c>
      <c r="K1761" s="47" t="str">
        <f>VLOOKUP(A1761,'Updated Medical examination'!A1760:J4095,5,0)</f>
        <v>Prediabetes</v>
      </c>
      <c r="L1761" s="54">
        <v>33491</v>
      </c>
      <c r="M1761" s="59">
        <v>5031.2700000000004</v>
      </c>
      <c r="N1761" s="55" t="s">
        <v>12</v>
      </c>
      <c r="O1761" s="55" t="s">
        <v>16</v>
      </c>
      <c r="P1761" s="55" t="s">
        <v>168</v>
      </c>
      <c r="Q1761" s="55">
        <v>31</v>
      </c>
    </row>
    <row r="1762" spans="1:17" ht="16.5" thickBot="1" x14ac:dyDescent="0.3">
      <c r="A1762" s="58" t="s">
        <v>609</v>
      </c>
      <c r="B1762" s="47" t="s">
        <v>5230</v>
      </c>
      <c r="C1762" s="47">
        <f>VLOOKUP(A1762,'Updated Medical examination'!A1761:J4096,2,FALSE)</f>
        <v>29.64</v>
      </c>
      <c r="D1762" s="47">
        <f>VLOOKUP(A1762,'Updated Medical examination'!A1761:J4096,4,0)</f>
        <v>5.31</v>
      </c>
      <c r="E1762" s="47" t="str">
        <f>VLOOKUP(A1762,'Updated Medical examination'!A1761:J4096,6,0)</f>
        <v>Yes</v>
      </c>
      <c r="F1762" s="47" t="str">
        <f>VLOOKUP(A1762,'Updated Medical examination'!A1761:J4096,7,0)</f>
        <v>No</v>
      </c>
      <c r="G1762" s="47" t="str">
        <f>VLOOKUP(A1762,'Updated Medical examination'!A1761:J4096,8,0)</f>
        <v>No</v>
      </c>
      <c r="H1762" s="47">
        <f>VLOOKUP(A1762,'Updated Medical examination'!A1761:J4096,9,0)</f>
        <v>0</v>
      </c>
      <c r="I1762" s="47" t="str">
        <f>VLOOKUP(A1762,'Updated Medical examination'!A1761:J4096,10,0)</f>
        <v>No</v>
      </c>
      <c r="J1762" s="47" t="str">
        <f>VLOOKUP(A1762,'Updated Medical examination'!A1761:J4096,3,0)</f>
        <v>Over Weight</v>
      </c>
      <c r="K1762" s="47" t="str">
        <f>VLOOKUP(A1762,'Updated Medical examination'!A1761:J4096,5,0)</f>
        <v>Normal</v>
      </c>
      <c r="L1762" s="54">
        <v>31409</v>
      </c>
      <c r="M1762" s="59">
        <v>5028.1499999999996</v>
      </c>
      <c r="N1762" s="55" t="s">
        <v>16</v>
      </c>
      <c r="O1762" s="55" t="s">
        <v>11</v>
      </c>
      <c r="P1762" s="55" t="s">
        <v>23</v>
      </c>
      <c r="Q1762" s="55">
        <v>37</v>
      </c>
    </row>
    <row r="1763" spans="1:17" ht="16.5" thickBot="1" x14ac:dyDescent="0.3">
      <c r="A1763" s="58" t="s">
        <v>608</v>
      </c>
      <c r="B1763" s="47" t="s">
        <v>5232</v>
      </c>
      <c r="C1763" s="47">
        <f>VLOOKUP(A1763,'Updated Medical examination'!A1762:J4097,2,FALSE)</f>
        <v>33.700000000000003</v>
      </c>
      <c r="D1763" s="47">
        <f>VLOOKUP(A1763,'Updated Medical examination'!A1762:J4097,4,0)</f>
        <v>4.32</v>
      </c>
      <c r="E1763" s="47" t="str">
        <f>VLOOKUP(A1763,'Updated Medical examination'!A1762:J4097,6,0)</f>
        <v>Yes</v>
      </c>
      <c r="F1763" s="47" t="str">
        <f>VLOOKUP(A1763,'Updated Medical examination'!A1762:J4097,7,0)</f>
        <v>No</v>
      </c>
      <c r="G1763" s="47" t="str">
        <f>VLOOKUP(A1763,'Updated Medical examination'!A1762:J4097,8,0)</f>
        <v>No</v>
      </c>
      <c r="H1763" s="47">
        <f>VLOOKUP(A1763,'Updated Medical examination'!A1762:J4097,9,0)</f>
        <v>1</v>
      </c>
      <c r="I1763" s="47" t="str">
        <f>VLOOKUP(A1763,'Updated Medical examination'!A1762:J4097,10,0)</f>
        <v>No</v>
      </c>
      <c r="J1763" s="47" t="str">
        <f>VLOOKUP(A1763,'Updated Medical examination'!A1762:J4097,3,0)</f>
        <v>Obesity</v>
      </c>
      <c r="K1763" s="47" t="str">
        <f>VLOOKUP(A1763,'Updated Medical examination'!A1762:J4097,5,0)</f>
        <v>Normal</v>
      </c>
      <c r="L1763" s="54">
        <v>32456</v>
      </c>
      <c r="M1763" s="59">
        <v>5012.47</v>
      </c>
      <c r="N1763" s="55" t="s">
        <v>11</v>
      </c>
      <c r="O1763" s="55" t="s">
        <v>12</v>
      </c>
      <c r="P1763" s="55" t="s">
        <v>42</v>
      </c>
      <c r="Q1763" s="55">
        <v>34</v>
      </c>
    </row>
    <row r="1764" spans="1:17" ht="16.5" thickBot="1" x14ac:dyDescent="0.3">
      <c r="A1764" s="58" t="s">
        <v>607</v>
      </c>
      <c r="B1764" s="47" t="s">
        <v>5234</v>
      </c>
      <c r="C1764" s="47">
        <f>VLOOKUP(A1764,'Updated Medical examination'!A1763:J4098,2,FALSE)</f>
        <v>27.5</v>
      </c>
      <c r="D1764" s="47">
        <f>VLOOKUP(A1764,'Updated Medical examination'!A1763:J4098,4,0)</f>
        <v>4.2300000000000004</v>
      </c>
      <c r="E1764" s="47" t="str">
        <f>VLOOKUP(A1764,'Updated Medical examination'!A1763:J4098,6,0)</f>
        <v>Yes</v>
      </c>
      <c r="F1764" s="47" t="str">
        <f>VLOOKUP(A1764,'Updated Medical examination'!A1763:J4098,7,0)</f>
        <v>No</v>
      </c>
      <c r="G1764" s="47" t="str">
        <f>VLOOKUP(A1764,'Updated Medical examination'!A1763:J4098,8,0)</f>
        <v>No</v>
      </c>
      <c r="H1764" s="47">
        <f>VLOOKUP(A1764,'Updated Medical examination'!A1763:J4098,9,0)</f>
        <v>1</v>
      </c>
      <c r="I1764" s="47" t="str">
        <f>VLOOKUP(A1764,'Updated Medical examination'!A1763:J4098,10,0)</f>
        <v>No</v>
      </c>
      <c r="J1764" s="47" t="str">
        <f>VLOOKUP(A1764,'Updated Medical examination'!A1763:J4098,3,0)</f>
        <v>Over Weight</v>
      </c>
      <c r="K1764" s="47" t="str">
        <f>VLOOKUP(A1764,'Updated Medical examination'!A1763:J4098,5,0)</f>
        <v>Normal</v>
      </c>
      <c r="L1764" s="54">
        <v>32332</v>
      </c>
      <c r="M1764" s="59">
        <v>5003.8500000000004</v>
      </c>
      <c r="N1764" s="55" t="s">
        <v>11</v>
      </c>
      <c r="O1764" s="55" t="s">
        <v>12</v>
      </c>
      <c r="P1764" s="55" t="s">
        <v>42</v>
      </c>
      <c r="Q1764" s="55">
        <v>34</v>
      </c>
    </row>
    <row r="1765" spans="1:17" ht="16.5" thickBot="1" x14ac:dyDescent="0.3">
      <c r="A1765" s="58" t="s">
        <v>606</v>
      </c>
      <c r="B1765" s="47" t="s">
        <v>5235</v>
      </c>
      <c r="C1765" s="47">
        <f>VLOOKUP(A1765,'Updated Medical examination'!A1764:J4099,2,FALSE)</f>
        <v>16.12</v>
      </c>
      <c r="D1765" s="47">
        <f>VLOOKUP(A1765,'Updated Medical examination'!A1764:J4099,4,0)</f>
        <v>6.09</v>
      </c>
      <c r="E1765" s="47" t="str">
        <f>VLOOKUP(A1765,'Updated Medical examination'!A1764:J4099,6,0)</f>
        <v>No</v>
      </c>
      <c r="F1765" s="47" t="str">
        <f>VLOOKUP(A1765,'Updated Medical examination'!A1764:J4099,7,0)</f>
        <v>No</v>
      </c>
      <c r="G1765" s="47" t="str">
        <f>VLOOKUP(A1765,'Updated Medical examination'!A1764:J4099,8,0)</f>
        <v>No</v>
      </c>
      <c r="H1765" s="47">
        <f>VLOOKUP(A1765,'Updated Medical examination'!A1764:J4099,9,0)</f>
        <v>0</v>
      </c>
      <c r="I1765" s="47" t="str">
        <f>VLOOKUP(A1765,'Updated Medical examination'!A1764:J4099,10,0)</f>
        <v>No</v>
      </c>
      <c r="J1765" s="47" t="str">
        <f>VLOOKUP(A1765,'Updated Medical examination'!A1764:J4099,3,0)</f>
        <v>Under Weight</v>
      </c>
      <c r="K1765" s="47" t="str">
        <f>VLOOKUP(A1765,'Updated Medical examination'!A1764:J4099,5,0)</f>
        <v>Prediabetes</v>
      </c>
      <c r="L1765" s="54">
        <v>28285</v>
      </c>
      <c r="M1765" s="59">
        <v>5003.7700000000004</v>
      </c>
      <c r="N1765" s="55" t="s">
        <v>11</v>
      </c>
      <c r="O1765" s="55" t="s">
        <v>12</v>
      </c>
      <c r="P1765" s="55" t="s">
        <v>13</v>
      </c>
      <c r="Q1765" s="55">
        <v>45</v>
      </c>
    </row>
    <row r="1766" spans="1:17" ht="16.5" thickBot="1" x14ac:dyDescent="0.3">
      <c r="A1766" s="58" t="s">
        <v>605</v>
      </c>
      <c r="B1766" s="47" t="s">
        <v>5236</v>
      </c>
      <c r="C1766" s="47">
        <f>VLOOKUP(A1766,'Updated Medical examination'!A1765:J4100,2,FALSE)</f>
        <v>26.73</v>
      </c>
      <c r="D1766" s="47">
        <f>VLOOKUP(A1766,'Updated Medical examination'!A1765:J4100,4,0)</f>
        <v>4.74</v>
      </c>
      <c r="E1766" s="47" t="str">
        <f>VLOOKUP(A1766,'Updated Medical examination'!A1765:J4100,6,0)</f>
        <v>Yes</v>
      </c>
      <c r="F1766" s="47" t="str">
        <f>VLOOKUP(A1766,'Updated Medical examination'!A1765:J4100,7,0)</f>
        <v>No</v>
      </c>
      <c r="G1766" s="47" t="str">
        <f>VLOOKUP(A1766,'Updated Medical examination'!A1765:J4100,8,0)</f>
        <v>No</v>
      </c>
      <c r="H1766" s="47">
        <f>VLOOKUP(A1766,'Updated Medical examination'!A1765:J4100,9,0)</f>
        <v>1</v>
      </c>
      <c r="I1766" s="47" t="str">
        <f>VLOOKUP(A1766,'Updated Medical examination'!A1765:J4100,10,0)</f>
        <v>No</v>
      </c>
      <c r="J1766" s="47" t="str">
        <f>VLOOKUP(A1766,'Updated Medical examination'!A1765:J4100,3,0)</f>
        <v>Over Weight</v>
      </c>
      <c r="K1766" s="47" t="str">
        <f>VLOOKUP(A1766,'Updated Medical examination'!A1765:J4100,5,0)</f>
        <v>Normal</v>
      </c>
      <c r="L1766" s="54">
        <v>32390</v>
      </c>
      <c r="M1766" s="59">
        <v>5002.78</v>
      </c>
      <c r="N1766" s="55" t="s">
        <v>11</v>
      </c>
      <c r="O1766" s="55" t="s">
        <v>11</v>
      </c>
      <c r="P1766" s="55" t="s">
        <v>13</v>
      </c>
      <c r="Q1766" s="55">
        <v>34</v>
      </c>
    </row>
    <row r="1767" spans="1:17" ht="16.5" thickBot="1" x14ac:dyDescent="0.3">
      <c r="A1767" s="58" t="s">
        <v>604</v>
      </c>
      <c r="B1767" s="47" t="s">
        <v>2715</v>
      </c>
      <c r="C1767" s="47">
        <f>VLOOKUP(A1767,'Updated Medical examination'!A1766:J4101,2,FALSE)</f>
        <v>37.25</v>
      </c>
      <c r="D1767" s="47">
        <f>VLOOKUP(A1767,'Updated Medical examination'!A1766:J4101,4,0)</f>
        <v>6.23</v>
      </c>
      <c r="E1767" s="47" t="str">
        <f>VLOOKUP(A1767,'Updated Medical examination'!A1766:J4101,6,0)</f>
        <v>Yes</v>
      </c>
      <c r="F1767" s="47" t="str">
        <f>VLOOKUP(A1767,'Updated Medical examination'!A1766:J4101,7,0)</f>
        <v>No</v>
      </c>
      <c r="G1767" s="47" t="str">
        <f>VLOOKUP(A1767,'Updated Medical examination'!A1766:J4101,8,0)</f>
        <v>No</v>
      </c>
      <c r="H1767" s="47">
        <f>VLOOKUP(A1767,'Updated Medical examination'!A1766:J4101,9,0)</f>
        <v>0</v>
      </c>
      <c r="I1767" s="47" t="str">
        <f>VLOOKUP(A1767,'Updated Medical examination'!A1766:J4101,10,0)</f>
        <v>No</v>
      </c>
      <c r="J1767" s="47" t="str">
        <f>VLOOKUP(A1767,'Updated Medical examination'!A1766:J4101,3,0)</f>
        <v>Obesity</v>
      </c>
      <c r="K1767" s="47" t="str">
        <f>VLOOKUP(A1767,'Updated Medical examination'!A1766:J4101,5,0)</f>
        <v>Prediabetes</v>
      </c>
      <c r="L1767" s="54">
        <v>37169</v>
      </c>
      <c r="M1767" s="59">
        <v>4999.04</v>
      </c>
      <c r="N1767" s="55" t="s">
        <v>11</v>
      </c>
      <c r="O1767" s="55" t="s">
        <v>11</v>
      </c>
      <c r="P1767" s="55" t="s">
        <v>42</v>
      </c>
      <c r="Q1767" s="55">
        <v>21</v>
      </c>
    </row>
    <row r="1768" spans="1:17" ht="16.5" thickBot="1" x14ac:dyDescent="0.3">
      <c r="A1768" s="58" t="s">
        <v>603</v>
      </c>
      <c r="B1768" s="47" t="s">
        <v>4271</v>
      </c>
      <c r="C1768" s="47">
        <f>VLOOKUP(A1768,'Updated Medical examination'!A1767:J4102,2,FALSE)</f>
        <v>23.56</v>
      </c>
      <c r="D1768" s="47">
        <f>VLOOKUP(A1768,'Updated Medical examination'!A1767:J4102,4,0)</f>
        <v>5.45</v>
      </c>
      <c r="E1768" s="47" t="str">
        <f>VLOOKUP(A1768,'Updated Medical examination'!A1767:J4102,6,0)</f>
        <v>Yes</v>
      </c>
      <c r="F1768" s="47" t="str">
        <f>VLOOKUP(A1768,'Updated Medical examination'!A1767:J4102,7,0)</f>
        <v>No</v>
      </c>
      <c r="G1768" s="47" t="str">
        <f>VLOOKUP(A1768,'Updated Medical examination'!A1767:J4102,8,0)</f>
        <v>No</v>
      </c>
      <c r="H1768" s="47">
        <f>VLOOKUP(A1768,'Updated Medical examination'!A1767:J4102,9,0)</f>
        <v>1</v>
      </c>
      <c r="I1768" s="47" t="str">
        <f>VLOOKUP(A1768,'Updated Medical examination'!A1767:J4102,10,0)</f>
        <v>No</v>
      </c>
      <c r="J1768" s="47" t="str">
        <f>VLOOKUP(A1768,'Updated Medical examination'!A1767:J4102,3,0)</f>
        <v>Healthy Weight</v>
      </c>
      <c r="K1768" s="47" t="str">
        <f>VLOOKUP(A1768,'Updated Medical examination'!A1767:J4102,5,0)</f>
        <v>Normal</v>
      </c>
      <c r="L1768" s="54">
        <v>32318</v>
      </c>
      <c r="M1768" s="59">
        <v>4992.38</v>
      </c>
      <c r="N1768" s="55" t="s">
        <v>11</v>
      </c>
      <c r="O1768" s="55" t="s">
        <v>12</v>
      </c>
      <c r="P1768" s="55" t="s">
        <v>247</v>
      </c>
      <c r="Q1768" s="55">
        <v>34</v>
      </c>
    </row>
    <row r="1769" spans="1:17" ht="16.5" thickBot="1" x14ac:dyDescent="0.3">
      <c r="A1769" s="58" t="s">
        <v>602</v>
      </c>
      <c r="B1769" s="47" t="s">
        <v>2763</v>
      </c>
      <c r="C1769" s="47">
        <f>VLOOKUP(A1769,'Updated Medical examination'!A1768:J4103,2,FALSE)</f>
        <v>15.84</v>
      </c>
      <c r="D1769" s="47">
        <f>VLOOKUP(A1769,'Updated Medical examination'!A1768:J4103,4,0)</f>
        <v>10.34</v>
      </c>
      <c r="E1769" s="47" t="str">
        <f>VLOOKUP(A1769,'Updated Medical examination'!A1768:J4103,6,0)</f>
        <v>No</v>
      </c>
      <c r="F1769" s="47" t="str">
        <f>VLOOKUP(A1769,'Updated Medical examination'!A1768:J4103,7,0)</f>
        <v>No</v>
      </c>
      <c r="G1769" s="47" t="str">
        <f>VLOOKUP(A1769,'Updated Medical examination'!A1768:J4103,8,0)</f>
        <v>No</v>
      </c>
      <c r="H1769" s="47">
        <f>VLOOKUP(A1769,'Updated Medical examination'!A1768:J4103,9,0)</f>
        <v>2</v>
      </c>
      <c r="I1769" s="47" t="str">
        <f>VLOOKUP(A1769,'Updated Medical examination'!A1768:J4103,10,0)</f>
        <v>No</v>
      </c>
      <c r="J1769" s="47" t="str">
        <f>VLOOKUP(A1769,'Updated Medical examination'!A1768:J4103,3,0)</f>
        <v>Under Weight</v>
      </c>
      <c r="K1769" s="47" t="str">
        <f>VLOOKUP(A1769,'Updated Medical examination'!A1768:J4103,5,0)</f>
        <v>Above Diabetes</v>
      </c>
      <c r="L1769" s="54">
        <v>26975</v>
      </c>
      <c r="M1769" s="59">
        <v>4985.22</v>
      </c>
      <c r="N1769" s="55" t="s">
        <v>11</v>
      </c>
      <c r="O1769" s="55" t="s">
        <v>12</v>
      </c>
      <c r="P1769" s="55" t="s">
        <v>13</v>
      </c>
      <c r="Q1769" s="55">
        <v>49</v>
      </c>
    </row>
    <row r="1770" spans="1:17" ht="16.5" thickBot="1" x14ac:dyDescent="0.3">
      <c r="A1770" s="58" t="s">
        <v>601</v>
      </c>
      <c r="B1770" s="47" t="s">
        <v>3347</v>
      </c>
      <c r="C1770" s="47">
        <f>VLOOKUP(A1770,'Updated Medical examination'!A1769:J4104,2,FALSE)</f>
        <v>36.630000000000003</v>
      </c>
      <c r="D1770" s="47">
        <f>VLOOKUP(A1770,'Updated Medical examination'!A1769:J4104,4,0)</f>
        <v>5.15</v>
      </c>
      <c r="E1770" s="47" t="str">
        <f>VLOOKUP(A1770,'Updated Medical examination'!A1769:J4104,6,0)</f>
        <v>No</v>
      </c>
      <c r="F1770" s="47" t="str">
        <f>VLOOKUP(A1770,'Updated Medical examination'!A1769:J4104,7,0)</f>
        <v>No</v>
      </c>
      <c r="G1770" s="47" t="str">
        <f>VLOOKUP(A1770,'Updated Medical examination'!A1769:J4104,8,0)</f>
        <v>No</v>
      </c>
      <c r="H1770" s="47">
        <f>VLOOKUP(A1770,'Updated Medical examination'!A1769:J4104,9,0)</f>
        <v>0</v>
      </c>
      <c r="I1770" s="47" t="str">
        <f>VLOOKUP(A1770,'Updated Medical examination'!A1769:J4104,10,0)</f>
        <v>No</v>
      </c>
      <c r="J1770" s="47" t="str">
        <f>VLOOKUP(A1770,'Updated Medical examination'!A1769:J4104,3,0)</f>
        <v>Obesity</v>
      </c>
      <c r="K1770" s="47" t="str">
        <f>VLOOKUP(A1770,'Updated Medical examination'!A1769:J4104,5,0)</f>
        <v>Normal</v>
      </c>
      <c r="L1770" s="54">
        <v>33480</v>
      </c>
      <c r="M1770" s="59">
        <v>4949.76</v>
      </c>
      <c r="N1770" s="55" t="s">
        <v>11</v>
      </c>
      <c r="O1770" s="55" t="s">
        <v>16</v>
      </c>
      <c r="P1770" s="55" t="s">
        <v>13</v>
      </c>
      <c r="Q1770" s="55">
        <v>31</v>
      </c>
    </row>
    <row r="1771" spans="1:17" ht="16.5" thickBot="1" x14ac:dyDescent="0.3">
      <c r="A1771" s="58" t="s">
        <v>600</v>
      </c>
      <c r="B1771" s="47" t="s">
        <v>5242</v>
      </c>
      <c r="C1771" s="47">
        <f>VLOOKUP(A1771,'Updated Medical examination'!A1770:J4105,2,FALSE)</f>
        <v>16.47</v>
      </c>
      <c r="D1771" s="47">
        <f>VLOOKUP(A1771,'Updated Medical examination'!A1770:J4105,4,0)</f>
        <v>11.72</v>
      </c>
      <c r="E1771" s="47" t="str">
        <f>VLOOKUP(A1771,'Updated Medical examination'!A1770:J4105,6,0)</f>
        <v>No</v>
      </c>
      <c r="F1771" s="47" t="str">
        <f>VLOOKUP(A1771,'Updated Medical examination'!A1770:J4105,7,0)</f>
        <v>No</v>
      </c>
      <c r="G1771" s="47" t="str">
        <f>VLOOKUP(A1771,'Updated Medical examination'!A1770:J4105,8,0)</f>
        <v>No</v>
      </c>
      <c r="H1771" s="47">
        <f>VLOOKUP(A1771,'Updated Medical examination'!A1770:J4105,9,0)</f>
        <v>0</v>
      </c>
      <c r="I1771" s="47" t="str">
        <f>VLOOKUP(A1771,'Updated Medical examination'!A1770:J4105,10,0)</f>
        <v>No</v>
      </c>
      <c r="J1771" s="47" t="str">
        <f>VLOOKUP(A1771,'Updated Medical examination'!A1770:J4105,3,0)</f>
        <v>Under Weight</v>
      </c>
      <c r="K1771" s="47" t="str">
        <f>VLOOKUP(A1771,'Updated Medical examination'!A1770:J4105,5,0)</f>
        <v>Above Diabetes</v>
      </c>
      <c r="L1771" s="54">
        <v>27206</v>
      </c>
      <c r="M1771" s="59">
        <v>4942.0600000000004</v>
      </c>
      <c r="N1771" s="55" t="s">
        <v>11</v>
      </c>
      <c r="O1771" s="55" t="s">
        <v>11</v>
      </c>
      <c r="P1771" s="55" t="s">
        <v>13</v>
      </c>
      <c r="Q1771" s="55">
        <v>48</v>
      </c>
    </row>
    <row r="1772" spans="1:17" ht="16.5" thickBot="1" x14ac:dyDescent="0.3">
      <c r="A1772" s="58" t="s">
        <v>599</v>
      </c>
      <c r="B1772" s="47" t="s">
        <v>5244</v>
      </c>
      <c r="C1772" s="47">
        <f>VLOOKUP(A1772,'Updated Medical examination'!A1771:J4106,2,FALSE)</f>
        <v>25.8</v>
      </c>
      <c r="D1772" s="47">
        <f>VLOOKUP(A1772,'Updated Medical examination'!A1771:J4106,4,0)</f>
        <v>5.29</v>
      </c>
      <c r="E1772" s="47" t="str">
        <f>VLOOKUP(A1772,'Updated Medical examination'!A1771:J4106,6,0)</f>
        <v>No</v>
      </c>
      <c r="F1772" s="47" t="str">
        <f>VLOOKUP(A1772,'Updated Medical examination'!A1771:J4106,7,0)</f>
        <v>No</v>
      </c>
      <c r="G1772" s="47" t="str">
        <f>VLOOKUP(A1772,'Updated Medical examination'!A1771:J4106,8,0)</f>
        <v>No</v>
      </c>
      <c r="H1772" s="47">
        <f>VLOOKUP(A1772,'Updated Medical examination'!A1771:J4106,9,0)</f>
        <v>0</v>
      </c>
      <c r="I1772" s="47" t="str">
        <f>VLOOKUP(A1772,'Updated Medical examination'!A1771:J4106,10,0)</f>
        <v>No</v>
      </c>
      <c r="J1772" s="47" t="str">
        <f>VLOOKUP(A1772,'Updated Medical examination'!A1771:J4106,3,0)</f>
        <v>Over Weight</v>
      </c>
      <c r="K1772" s="47" t="str">
        <f>VLOOKUP(A1772,'Updated Medical examination'!A1771:J4106,5,0)</f>
        <v>Normal</v>
      </c>
      <c r="L1772" s="54">
        <v>33569</v>
      </c>
      <c r="M1772" s="59">
        <v>4934.71</v>
      </c>
      <c r="N1772" s="55" t="s">
        <v>11</v>
      </c>
      <c r="O1772" s="55" t="s">
        <v>12</v>
      </c>
      <c r="P1772" s="55" t="s">
        <v>42</v>
      </c>
      <c r="Q1772" s="55">
        <v>31</v>
      </c>
    </row>
    <row r="1773" spans="1:17" ht="16.5" thickBot="1" x14ac:dyDescent="0.3">
      <c r="A1773" s="58" t="s">
        <v>598</v>
      </c>
      <c r="B1773" s="47" t="s">
        <v>3296</v>
      </c>
      <c r="C1773" s="47">
        <f>VLOOKUP(A1773,'Updated Medical examination'!A1772:J4107,2,FALSE)</f>
        <v>23.6</v>
      </c>
      <c r="D1773" s="47">
        <f>VLOOKUP(A1773,'Updated Medical examination'!A1772:J4107,4,0)</f>
        <v>4.33</v>
      </c>
      <c r="E1773" s="47" t="str">
        <f>VLOOKUP(A1773,'Updated Medical examination'!A1772:J4107,6,0)</f>
        <v>No</v>
      </c>
      <c r="F1773" s="47" t="str">
        <f>VLOOKUP(A1773,'Updated Medical examination'!A1772:J4107,7,0)</f>
        <v>No</v>
      </c>
      <c r="G1773" s="47" t="str">
        <f>VLOOKUP(A1773,'Updated Medical examination'!A1772:J4107,8,0)</f>
        <v>No</v>
      </c>
      <c r="H1773" s="47">
        <f>VLOOKUP(A1773,'Updated Medical examination'!A1772:J4107,9,0)</f>
        <v>0</v>
      </c>
      <c r="I1773" s="47" t="str">
        <f>VLOOKUP(A1773,'Updated Medical examination'!A1772:J4107,10,0)</f>
        <v>No</v>
      </c>
      <c r="J1773" s="47" t="str">
        <f>VLOOKUP(A1773,'Updated Medical examination'!A1772:J4107,3,0)</f>
        <v>Healthy Weight</v>
      </c>
      <c r="K1773" s="47" t="str">
        <f>VLOOKUP(A1773,'Updated Medical examination'!A1772:J4107,5,0)</f>
        <v>Normal</v>
      </c>
      <c r="L1773" s="54">
        <v>33473</v>
      </c>
      <c r="M1773" s="59">
        <v>4931.6499999999996</v>
      </c>
      <c r="N1773" s="55" t="s">
        <v>11</v>
      </c>
      <c r="O1773" s="55" t="s">
        <v>12</v>
      </c>
      <c r="P1773" s="55" t="s">
        <v>42</v>
      </c>
      <c r="Q1773" s="55">
        <v>31</v>
      </c>
    </row>
    <row r="1774" spans="1:17" ht="16.5" thickBot="1" x14ac:dyDescent="0.3">
      <c r="A1774" s="58" t="s">
        <v>597</v>
      </c>
      <c r="B1774" s="47" t="s">
        <v>5247</v>
      </c>
      <c r="C1774" s="47">
        <f>VLOOKUP(A1774,'Updated Medical examination'!A1773:J4108,2,FALSE)</f>
        <v>32.11</v>
      </c>
      <c r="D1774" s="47">
        <f>VLOOKUP(A1774,'Updated Medical examination'!A1773:J4108,4,0)</f>
        <v>6.24</v>
      </c>
      <c r="E1774" s="47" t="str">
        <f>VLOOKUP(A1774,'Updated Medical examination'!A1773:J4108,6,0)</f>
        <v>No</v>
      </c>
      <c r="F1774" s="47" t="str">
        <f>VLOOKUP(A1774,'Updated Medical examination'!A1773:J4108,7,0)</f>
        <v>No</v>
      </c>
      <c r="G1774" s="47" t="str">
        <f>VLOOKUP(A1774,'Updated Medical examination'!A1773:J4108,8,0)</f>
        <v>Yes</v>
      </c>
      <c r="H1774" s="47">
        <f>VLOOKUP(A1774,'Updated Medical examination'!A1773:J4108,9,0)</f>
        <v>1</v>
      </c>
      <c r="I1774" s="47" t="str">
        <f>VLOOKUP(A1774,'Updated Medical examination'!A1773:J4108,10,0)</f>
        <v>No</v>
      </c>
      <c r="J1774" s="47" t="str">
        <f>VLOOKUP(A1774,'Updated Medical examination'!A1773:J4108,3,0)</f>
        <v>Obesity</v>
      </c>
      <c r="K1774" s="47" t="str">
        <f>VLOOKUP(A1774,'Updated Medical examination'!A1773:J4108,5,0)</f>
        <v>Prediabetes</v>
      </c>
      <c r="L1774" s="54">
        <v>34191</v>
      </c>
      <c r="M1774" s="59">
        <v>4922.92</v>
      </c>
      <c r="N1774" s="55" t="s">
        <v>11</v>
      </c>
      <c r="O1774" s="55" t="s">
        <v>11</v>
      </c>
      <c r="P1774" s="55" t="s">
        <v>23</v>
      </c>
      <c r="Q1774" s="55">
        <v>29</v>
      </c>
    </row>
    <row r="1775" spans="1:17" ht="16.5" thickBot="1" x14ac:dyDescent="0.3">
      <c r="A1775" s="58" t="s">
        <v>596</v>
      </c>
      <c r="B1775" s="47" t="s">
        <v>4093</v>
      </c>
      <c r="C1775" s="47">
        <f>VLOOKUP(A1775,'Updated Medical examination'!A1774:J4109,2,FALSE)</f>
        <v>30.114999999999998</v>
      </c>
      <c r="D1775" s="47">
        <f>VLOOKUP(A1775,'Updated Medical examination'!A1774:J4109,4,0)</f>
        <v>11.61</v>
      </c>
      <c r="E1775" s="47" t="str">
        <f>VLOOKUP(A1775,'Updated Medical examination'!A1774:J4109,6,0)</f>
        <v>No</v>
      </c>
      <c r="F1775" s="47" t="str">
        <f>VLOOKUP(A1775,'Updated Medical examination'!A1774:J4109,7,0)</f>
        <v>No</v>
      </c>
      <c r="G1775" s="47" t="str">
        <f>VLOOKUP(A1775,'Updated Medical examination'!A1774:J4109,8,0)</f>
        <v>No</v>
      </c>
      <c r="H1775" s="47">
        <f>VLOOKUP(A1775,'Updated Medical examination'!A1774:J4109,9,0)</f>
        <v>0</v>
      </c>
      <c r="I1775" s="47" t="str">
        <f>VLOOKUP(A1775,'Updated Medical examination'!A1774:J4109,10,0)</f>
        <v>No</v>
      </c>
      <c r="J1775" s="47" t="str">
        <f>VLOOKUP(A1775,'Updated Medical examination'!A1774:J4109,3,0)</f>
        <v>Obesity</v>
      </c>
      <c r="K1775" s="47" t="str">
        <f>VLOOKUP(A1775,'Updated Medical examination'!A1774:J4109,5,0)</f>
        <v>Above Diabetes</v>
      </c>
      <c r="L1775" s="54">
        <v>37489</v>
      </c>
      <c r="M1775" s="59">
        <v>4915.0600000000004</v>
      </c>
      <c r="N1775" s="55" t="s">
        <v>11</v>
      </c>
      <c r="O1775" s="55" t="s">
        <v>16</v>
      </c>
      <c r="P1775" s="55" t="s">
        <v>356</v>
      </c>
      <c r="Q1775" s="55">
        <v>20</v>
      </c>
    </row>
    <row r="1776" spans="1:17" ht="16.5" thickBot="1" x14ac:dyDescent="0.3">
      <c r="A1776" s="58" t="s">
        <v>595</v>
      </c>
      <c r="B1776" s="47" t="s">
        <v>4177</v>
      </c>
      <c r="C1776" s="47">
        <f>VLOOKUP(A1776,'Updated Medical examination'!A1775:J4110,2,FALSE)</f>
        <v>20.28</v>
      </c>
      <c r="D1776" s="47">
        <f>VLOOKUP(A1776,'Updated Medical examination'!A1775:J4110,4,0)</f>
        <v>11.07</v>
      </c>
      <c r="E1776" s="47" t="str">
        <f>VLOOKUP(A1776,'Updated Medical examination'!A1775:J4110,6,0)</f>
        <v>Yes</v>
      </c>
      <c r="F1776" s="47" t="str">
        <f>VLOOKUP(A1776,'Updated Medical examination'!A1775:J4110,7,0)</f>
        <v>No</v>
      </c>
      <c r="G1776" s="47" t="str">
        <f>VLOOKUP(A1776,'Updated Medical examination'!A1775:J4110,8,0)</f>
        <v>No</v>
      </c>
      <c r="H1776" s="47">
        <f>VLOOKUP(A1776,'Updated Medical examination'!A1775:J4110,9,0)</f>
        <v>0</v>
      </c>
      <c r="I1776" s="47" t="str">
        <f>VLOOKUP(A1776,'Updated Medical examination'!A1775:J4110,10,0)</f>
        <v>No</v>
      </c>
      <c r="J1776" s="47" t="str">
        <f>VLOOKUP(A1776,'Updated Medical examination'!A1775:J4110,3,0)</f>
        <v>Healthy Weight</v>
      </c>
      <c r="K1776" s="47" t="str">
        <f>VLOOKUP(A1776,'Updated Medical examination'!A1775:J4110,5,0)</f>
        <v>Above Diabetes</v>
      </c>
      <c r="L1776" s="54">
        <v>29877</v>
      </c>
      <c r="M1776" s="59">
        <v>4911.8900000000003</v>
      </c>
      <c r="N1776" s="55" t="s">
        <v>11</v>
      </c>
      <c r="O1776" s="55" t="s">
        <v>12</v>
      </c>
      <c r="P1776" s="55" t="s">
        <v>13</v>
      </c>
      <c r="Q1776" s="55">
        <v>41</v>
      </c>
    </row>
    <row r="1777" spans="1:17" ht="16.5" thickBot="1" x14ac:dyDescent="0.3">
      <c r="A1777" s="58" t="s">
        <v>594</v>
      </c>
      <c r="B1777" s="47" t="s">
        <v>2589</v>
      </c>
      <c r="C1777" s="47">
        <f>VLOOKUP(A1777,'Updated Medical examination'!A1776:J4111,2,FALSE)</f>
        <v>20.234999999999999</v>
      </c>
      <c r="D1777" s="47">
        <f>VLOOKUP(A1777,'Updated Medical examination'!A1776:J4111,4,0)</f>
        <v>5.19</v>
      </c>
      <c r="E1777" s="47" t="str">
        <f>VLOOKUP(A1777,'Updated Medical examination'!A1776:J4111,6,0)</f>
        <v>No</v>
      </c>
      <c r="F1777" s="47" t="str">
        <f>VLOOKUP(A1777,'Updated Medical examination'!A1776:J4111,7,0)</f>
        <v>No</v>
      </c>
      <c r="G1777" s="47" t="str">
        <f>VLOOKUP(A1777,'Updated Medical examination'!A1776:J4111,8,0)</f>
        <v>Yes</v>
      </c>
      <c r="H1777" s="47">
        <f>VLOOKUP(A1777,'Updated Medical examination'!A1776:J4111,9,0)</f>
        <v>1</v>
      </c>
      <c r="I1777" s="47" t="str">
        <f>VLOOKUP(A1777,'Updated Medical examination'!A1776:J4111,10,0)</f>
        <v>No</v>
      </c>
      <c r="J1777" s="47" t="str">
        <f>VLOOKUP(A1777,'Updated Medical examination'!A1776:J4111,3,0)</f>
        <v>Healthy Weight</v>
      </c>
      <c r="K1777" s="47" t="str">
        <f>VLOOKUP(A1777,'Updated Medical examination'!A1776:J4111,5,0)</f>
        <v>Normal</v>
      </c>
      <c r="L1777" s="54">
        <v>34160</v>
      </c>
      <c r="M1777" s="59">
        <v>4906.41</v>
      </c>
      <c r="N1777" s="55" t="s">
        <v>11</v>
      </c>
      <c r="O1777" s="55" t="s">
        <v>16</v>
      </c>
      <c r="P1777" s="55" t="s">
        <v>23</v>
      </c>
      <c r="Q1777" s="55">
        <v>29</v>
      </c>
    </row>
    <row r="1778" spans="1:17" ht="16.5" thickBot="1" x14ac:dyDescent="0.3">
      <c r="A1778" s="58" t="s">
        <v>593</v>
      </c>
      <c r="B1778" s="47" t="s">
        <v>5252</v>
      </c>
      <c r="C1778" s="47">
        <f>VLOOKUP(A1778,'Updated Medical examination'!A1777:J4112,2,FALSE)</f>
        <v>25.27</v>
      </c>
      <c r="D1778" s="47">
        <f>VLOOKUP(A1778,'Updated Medical examination'!A1777:J4112,4,0)</f>
        <v>5.7</v>
      </c>
      <c r="E1778" s="47" t="str">
        <f>VLOOKUP(A1778,'Updated Medical examination'!A1777:J4112,6,0)</f>
        <v>Yes</v>
      </c>
      <c r="F1778" s="47" t="str">
        <f>VLOOKUP(A1778,'Updated Medical examination'!A1777:J4112,7,0)</f>
        <v>No</v>
      </c>
      <c r="G1778" s="47" t="str">
        <f>VLOOKUP(A1778,'Updated Medical examination'!A1777:J4112,8,0)</f>
        <v>No</v>
      </c>
      <c r="H1778" s="47">
        <f>VLOOKUP(A1778,'Updated Medical examination'!A1777:J4112,9,0)</f>
        <v>1</v>
      </c>
      <c r="I1778" s="47" t="str">
        <f>VLOOKUP(A1778,'Updated Medical examination'!A1777:J4112,10,0)</f>
        <v>No</v>
      </c>
      <c r="J1778" s="47" t="str">
        <f>VLOOKUP(A1778,'Updated Medical examination'!A1777:J4112,3,0)</f>
        <v>Over Weight</v>
      </c>
      <c r="K1778" s="47" t="str">
        <f>VLOOKUP(A1778,'Updated Medical examination'!A1777:J4112,5,0)</f>
        <v>Prediabetes</v>
      </c>
      <c r="L1778" s="54">
        <v>32409</v>
      </c>
      <c r="M1778" s="59">
        <v>4894.75</v>
      </c>
      <c r="N1778" s="55" t="s">
        <v>12</v>
      </c>
      <c r="O1778" s="55" t="s">
        <v>12</v>
      </c>
      <c r="P1778" s="55" t="s">
        <v>23</v>
      </c>
      <c r="Q1778" s="55">
        <v>34</v>
      </c>
    </row>
    <row r="1779" spans="1:17" ht="16.5" thickBot="1" x14ac:dyDescent="0.3">
      <c r="A1779" s="58" t="s">
        <v>592</v>
      </c>
      <c r="B1779" s="47" t="s">
        <v>5253</v>
      </c>
      <c r="C1779" s="47">
        <f>VLOOKUP(A1779,'Updated Medical examination'!A1778:J4113,2,FALSE)</f>
        <v>24.24</v>
      </c>
      <c r="D1779" s="47">
        <f>VLOOKUP(A1779,'Updated Medical examination'!A1778:J4113,4,0)</f>
        <v>6.15</v>
      </c>
      <c r="E1779" s="47" t="str">
        <f>VLOOKUP(A1779,'Updated Medical examination'!A1778:J4113,6,0)</f>
        <v>No</v>
      </c>
      <c r="F1779" s="47" t="str">
        <f>VLOOKUP(A1779,'Updated Medical examination'!A1778:J4113,7,0)</f>
        <v>No</v>
      </c>
      <c r="G1779" s="47" t="str">
        <f>VLOOKUP(A1779,'Updated Medical examination'!A1778:J4113,8,0)</f>
        <v>No</v>
      </c>
      <c r="H1779" s="47">
        <f>VLOOKUP(A1779,'Updated Medical examination'!A1778:J4113,9,0)</f>
        <v>0</v>
      </c>
      <c r="I1779" s="47" t="str">
        <f>VLOOKUP(A1779,'Updated Medical examination'!A1778:J4113,10,0)</f>
        <v>No</v>
      </c>
      <c r="J1779" s="47" t="str">
        <f>VLOOKUP(A1779,'Updated Medical examination'!A1778:J4113,3,0)</f>
        <v>Healthy Weight</v>
      </c>
      <c r="K1779" s="47" t="str">
        <f>VLOOKUP(A1779,'Updated Medical examination'!A1778:J4113,5,0)</f>
        <v>Prediabetes</v>
      </c>
      <c r="L1779" s="54">
        <v>33205</v>
      </c>
      <c r="M1779" s="59">
        <v>4894.3900000000003</v>
      </c>
      <c r="N1779" s="55" t="s">
        <v>11</v>
      </c>
      <c r="O1779" s="55" t="s">
        <v>12</v>
      </c>
      <c r="P1779" s="55" t="s">
        <v>13</v>
      </c>
      <c r="Q1779" s="55">
        <v>32</v>
      </c>
    </row>
    <row r="1780" spans="1:17" ht="16.5" thickBot="1" x14ac:dyDescent="0.3">
      <c r="A1780" s="58" t="s">
        <v>591</v>
      </c>
      <c r="B1780" s="47" t="s">
        <v>5255</v>
      </c>
      <c r="C1780" s="47">
        <f>VLOOKUP(A1780,'Updated Medical examination'!A1779:J4114,2,FALSE)</f>
        <v>35.75</v>
      </c>
      <c r="D1780" s="47">
        <f>VLOOKUP(A1780,'Updated Medical examination'!A1779:J4114,4,0)</f>
        <v>5.07</v>
      </c>
      <c r="E1780" s="47" t="str">
        <f>VLOOKUP(A1780,'Updated Medical examination'!A1779:J4114,6,0)</f>
        <v>No</v>
      </c>
      <c r="F1780" s="47" t="str">
        <f>VLOOKUP(A1780,'Updated Medical examination'!A1779:J4114,7,0)</f>
        <v>No</v>
      </c>
      <c r="G1780" s="47" t="str">
        <f>VLOOKUP(A1780,'Updated Medical examination'!A1779:J4114,8,0)</f>
        <v>No</v>
      </c>
      <c r="H1780" s="47">
        <f>VLOOKUP(A1780,'Updated Medical examination'!A1779:J4114,9,0)</f>
        <v>0</v>
      </c>
      <c r="I1780" s="47" t="str">
        <f>VLOOKUP(A1780,'Updated Medical examination'!A1779:J4114,10,0)</f>
        <v>No</v>
      </c>
      <c r="J1780" s="47" t="str">
        <f>VLOOKUP(A1780,'Updated Medical examination'!A1779:J4114,3,0)</f>
        <v>Obesity</v>
      </c>
      <c r="K1780" s="47" t="str">
        <f>VLOOKUP(A1780,'Updated Medical examination'!A1779:J4114,5,0)</f>
        <v>Normal</v>
      </c>
      <c r="L1780" s="54">
        <v>32699</v>
      </c>
      <c r="M1780" s="59">
        <v>4890</v>
      </c>
      <c r="N1780" s="55" t="s">
        <v>12</v>
      </c>
      <c r="O1780" s="55" t="s">
        <v>11</v>
      </c>
      <c r="P1780" s="55" t="s">
        <v>13</v>
      </c>
      <c r="Q1780" s="55">
        <v>33</v>
      </c>
    </row>
    <row r="1781" spans="1:17" ht="16.5" thickBot="1" x14ac:dyDescent="0.3">
      <c r="A1781" s="58" t="s">
        <v>590</v>
      </c>
      <c r="B1781" s="47" t="s">
        <v>3789</v>
      </c>
      <c r="C1781" s="47">
        <f>VLOOKUP(A1781,'Updated Medical examination'!A1780:J4115,2,FALSE)</f>
        <v>29.92</v>
      </c>
      <c r="D1781" s="47">
        <f>VLOOKUP(A1781,'Updated Medical examination'!A1780:J4115,4,0)</f>
        <v>10.97</v>
      </c>
      <c r="E1781" s="47" t="str">
        <f>VLOOKUP(A1781,'Updated Medical examination'!A1780:J4115,6,0)</f>
        <v>Yes</v>
      </c>
      <c r="F1781" s="47" t="str">
        <f>VLOOKUP(A1781,'Updated Medical examination'!A1780:J4115,7,0)</f>
        <v>No</v>
      </c>
      <c r="G1781" s="47" t="str">
        <f>VLOOKUP(A1781,'Updated Medical examination'!A1780:J4115,8,0)</f>
        <v>No</v>
      </c>
      <c r="H1781" s="47">
        <f>VLOOKUP(A1781,'Updated Medical examination'!A1780:J4115,9,0)</f>
        <v>1</v>
      </c>
      <c r="I1781" s="47" t="str">
        <f>VLOOKUP(A1781,'Updated Medical examination'!A1780:J4115,10,0)</f>
        <v>No</v>
      </c>
      <c r="J1781" s="47" t="str">
        <f>VLOOKUP(A1781,'Updated Medical examination'!A1780:J4115,3,0)</f>
        <v>Obesity</v>
      </c>
      <c r="K1781" s="47" t="str">
        <f>VLOOKUP(A1781,'Updated Medical examination'!A1780:J4115,5,0)</f>
        <v>Above Diabetes</v>
      </c>
      <c r="L1781" s="54">
        <v>31712</v>
      </c>
      <c r="M1781" s="59">
        <v>4889.04</v>
      </c>
      <c r="N1781" s="55" t="s">
        <v>11</v>
      </c>
      <c r="O1781" s="55" t="s">
        <v>16</v>
      </c>
      <c r="P1781" s="55" t="s">
        <v>13</v>
      </c>
      <c r="Q1781" s="55">
        <v>36</v>
      </c>
    </row>
    <row r="1782" spans="1:17" ht="16.5" thickBot="1" x14ac:dyDescent="0.3">
      <c r="A1782" s="58" t="s">
        <v>589</v>
      </c>
      <c r="B1782" s="47" t="s">
        <v>3907</v>
      </c>
      <c r="C1782" s="47">
        <f>VLOOKUP(A1782,'Updated Medical examination'!A1781:J4116,2,FALSE)</f>
        <v>26.2</v>
      </c>
      <c r="D1782" s="47">
        <f>VLOOKUP(A1782,'Updated Medical examination'!A1781:J4116,4,0)</f>
        <v>10.93</v>
      </c>
      <c r="E1782" s="47" t="str">
        <f>VLOOKUP(A1782,'Updated Medical examination'!A1781:J4116,6,0)</f>
        <v>Yes</v>
      </c>
      <c r="F1782" s="47" t="str">
        <f>VLOOKUP(A1782,'Updated Medical examination'!A1781:J4116,7,0)</f>
        <v>No</v>
      </c>
      <c r="G1782" s="47" t="str">
        <f>VLOOKUP(A1782,'Updated Medical examination'!A1781:J4116,8,0)</f>
        <v>No</v>
      </c>
      <c r="H1782" s="47">
        <f>VLOOKUP(A1782,'Updated Medical examination'!A1781:J4116,9,0)</f>
        <v>1</v>
      </c>
      <c r="I1782" s="47" t="str">
        <f>VLOOKUP(A1782,'Updated Medical examination'!A1781:J4116,10,0)</f>
        <v>No</v>
      </c>
      <c r="J1782" s="47" t="str">
        <f>VLOOKUP(A1782,'Updated Medical examination'!A1781:J4116,3,0)</f>
        <v>Over Weight</v>
      </c>
      <c r="K1782" s="47" t="str">
        <f>VLOOKUP(A1782,'Updated Medical examination'!A1781:J4116,5,0)</f>
        <v>Above Diabetes</v>
      </c>
      <c r="L1782" s="54">
        <v>31769</v>
      </c>
      <c r="M1782" s="59">
        <v>4883.87</v>
      </c>
      <c r="N1782" s="55" t="s">
        <v>11</v>
      </c>
      <c r="O1782" s="55" t="s">
        <v>16</v>
      </c>
      <c r="P1782" s="55" t="s">
        <v>42</v>
      </c>
      <c r="Q1782" s="55">
        <v>36</v>
      </c>
    </row>
    <row r="1783" spans="1:17" ht="16.5" thickBot="1" x14ac:dyDescent="0.3">
      <c r="A1783" s="58" t="s">
        <v>588</v>
      </c>
      <c r="B1783" s="47" t="s">
        <v>5258</v>
      </c>
      <c r="C1783" s="47">
        <f>VLOOKUP(A1783,'Updated Medical examination'!A1782:J4117,2,FALSE)</f>
        <v>26.695</v>
      </c>
      <c r="D1783" s="47">
        <f>VLOOKUP(A1783,'Updated Medical examination'!A1782:J4117,4,0)</f>
        <v>4.21</v>
      </c>
      <c r="E1783" s="47" t="str">
        <f>VLOOKUP(A1783,'Updated Medical examination'!A1782:J4117,6,0)</f>
        <v>Yes</v>
      </c>
      <c r="F1783" s="47" t="str">
        <f>VLOOKUP(A1783,'Updated Medical examination'!A1782:J4117,7,0)</f>
        <v>No</v>
      </c>
      <c r="G1783" s="47" t="str">
        <f>VLOOKUP(A1783,'Updated Medical examination'!A1782:J4117,8,0)</f>
        <v>Yes</v>
      </c>
      <c r="H1783" s="47">
        <f>VLOOKUP(A1783,'Updated Medical examination'!A1782:J4117,9,0)</f>
        <v>1</v>
      </c>
      <c r="I1783" s="47" t="str">
        <f>VLOOKUP(A1783,'Updated Medical examination'!A1782:J4117,10,0)</f>
        <v>No</v>
      </c>
      <c r="J1783" s="47" t="str">
        <f>VLOOKUP(A1783,'Updated Medical examination'!A1782:J4117,3,0)</f>
        <v>Over Weight</v>
      </c>
      <c r="K1783" s="47" t="str">
        <f>VLOOKUP(A1783,'Updated Medical examination'!A1782:J4117,5,0)</f>
        <v>Normal</v>
      </c>
      <c r="L1783" s="54">
        <v>35702</v>
      </c>
      <c r="M1783" s="59">
        <v>4877.9799999999996</v>
      </c>
      <c r="N1783" s="55" t="s">
        <v>11</v>
      </c>
      <c r="O1783" s="55" t="s">
        <v>12</v>
      </c>
      <c r="P1783" s="55" t="s">
        <v>23</v>
      </c>
      <c r="Q1783" s="55">
        <v>25</v>
      </c>
    </row>
    <row r="1784" spans="1:17" ht="16.5" thickBot="1" x14ac:dyDescent="0.3">
      <c r="A1784" s="58" t="s">
        <v>587</v>
      </c>
      <c r="B1784" s="47" t="s">
        <v>5259</v>
      </c>
      <c r="C1784" s="47">
        <f>VLOOKUP(A1784,'Updated Medical examination'!A1783:J4118,2,FALSE)</f>
        <v>23.16</v>
      </c>
      <c r="D1784" s="47">
        <f>VLOOKUP(A1784,'Updated Medical examination'!A1783:J4118,4,0)</f>
        <v>5.5</v>
      </c>
      <c r="E1784" s="47" t="str">
        <f>VLOOKUP(A1784,'Updated Medical examination'!A1783:J4118,6,0)</f>
        <v>No</v>
      </c>
      <c r="F1784" s="47" t="str">
        <f>VLOOKUP(A1784,'Updated Medical examination'!A1783:J4118,7,0)</f>
        <v>No</v>
      </c>
      <c r="G1784" s="47" t="str">
        <f>VLOOKUP(A1784,'Updated Medical examination'!A1783:J4118,8,0)</f>
        <v>No</v>
      </c>
      <c r="H1784" s="47">
        <f>VLOOKUP(A1784,'Updated Medical examination'!A1783:J4118,9,0)</f>
        <v>0</v>
      </c>
      <c r="I1784" s="47" t="str">
        <f>VLOOKUP(A1784,'Updated Medical examination'!A1783:J4118,10,0)</f>
        <v>No</v>
      </c>
      <c r="J1784" s="47" t="str">
        <f>VLOOKUP(A1784,'Updated Medical examination'!A1783:J4118,3,0)</f>
        <v>Healthy Weight</v>
      </c>
      <c r="K1784" s="47" t="str">
        <f>VLOOKUP(A1784,'Updated Medical examination'!A1783:J4118,5,0)</f>
        <v>Normal</v>
      </c>
      <c r="L1784" s="54">
        <v>32752</v>
      </c>
      <c r="M1784" s="59">
        <v>4859.8900000000003</v>
      </c>
      <c r="N1784" s="55" t="s">
        <v>11</v>
      </c>
      <c r="O1784" s="55" t="s">
        <v>12</v>
      </c>
      <c r="P1784" s="55" t="s">
        <v>42</v>
      </c>
      <c r="Q1784" s="55">
        <v>33</v>
      </c>
    </row>
    <row r="1785" spans="1:17" ht="16.5" thickBot="1" x14ac:dyDescent="0.3">
      <c r="A1785" s="58" t="s">
        <v>586</v>
      </c>
      <c r="B1785" s="47" t="s">
        <v>3775</v>
      </c>
      <c r="C1785" s="47">
        <f>VLOOKUP(A1785,'Updated Medical examination'!A1784:J4119,2,FALSE)</f>
        <v>32.585000000000001</v>
      </c>
      <c r="D1785" s="47">
        <f>VLOOKUP(A1785,'Updated Medical examination'!A1784:J4119,4,0)</f>
        <v>4.93</v>
      </c>
      <c r="E1785" s="47" t="str">
        <f>VLOOKUP(A1785,'Updated Medical examination'!A1784:J4119,6,0)</f>
        <v>Yes</v>
      </c>
      <c r="F1785" s="47" t="str">
        <f>VLOOKUP(A1785,'Updated Medical examination'!A1784:J4119,7,0)</f>
        <v>No</v>
      </c>
      <c r="G1785" s="47" t="str">
        <f>VLOOKUP(A1785,'Updated Medical examination'!A1784:J4119,8,0)</f>
        <v>No</v>
      </c>
      <c r="H1785" s="47">
        <f>VLOOKUP(A1785,'Updated Medical examination'!A1784:J4119,9,0)</f>
        <v>1</v>
      </c>
      <c r="I1785" s="47" t="str">
        <f>VLOOKUP(A1785,'Updated Medical examination'!A1784:J4119,10,0)</f>
        <v>No</v>
      </c>
      <c r="J1785" s="47" t="str">
        <f>VLOOKUP(A1785,'Updated Medical examination'!A1784:J4119,3,0)</f>
        <v>Obesity</v>
      </c>
      <c r="K1785" s="47" t="str">
        <f>VLOOKUP(A1785,'Updated Medical examination'!A1784:J4119,5,0)</f>
        <v>Normal</v>
      </c>
      <c r="L1785" s="54">
        <v>35060</v>
      </c>
      <c r="M1785" s="59">
        <v>4846.92</v>
      </c>
      <c r="N1785" s="55" t="s">
        <v>11</v>
      </c>
      <c r="O1785" s="55" t="s">
        <v>12</v>
      </c>
      <c r="P1785" s="55" t="s">
        <v>356</v>
      </c>
      <c r="Q1785" s="55">
        <v>27</v>
      </c>
    </row>
    <row r="1786" spans="1:17" ht="16.5" thickBot="1" x14ac:dyDescent="0.3">
      <c r="A1786" s="58" t="s">
        <v>585</v>
      </c>
      <c r="B1786" s="47" t="s">
        <v>5261</v>
      </c>
      <c r="C1786" s="47">
        <f>VLOOKUP(A1786,'Updated Medical examination'!A1785:J4120,2,FALSE)</f>
        <v>33.97</v>
      </c>
      <c r="D1786" s="47">
        <f>VLOOKUP(A1786,'Updated Medical examination'!A1785:J4120,4,0)</f>
        <v>5.6</v>
      </c>
      <c r="E1786" s="47" t="str">
        <f>VLOOKUP(A1786,'Updated Medical examination'!A1785:J4120,6,0)</f>
        <v>Yes</v>
      </c>
      <c r="F1786" s="47" t="str">
        <f>VLOOKUP(A1786,'Updated Medical examination'!A1785:J4120,7,0)</f>
        <v>No</v>
      </c>
      <c r="G1786" s="47" t="str">
        <f>VLOOKUP(A1786,'Updated Medical examination'!A1785:J4120,8,0)</f>
        <v>No</v>
      </c>
      <c r="H1786" s="47">
        <f>VLOOKUP(A1786,'Updated Medical examination'!A1785:J4120,9,0)</f>
        <v>0</v>
      </c>
      <c r="I1786" s="47" t="str">
        <f>VLOOKUP(A1786,'Updated Medical examination'!A1785:J4120,10,0)</f>
        <v>No</v>
      </c>
      <c r="J1786" s="47" t="str">
        <f>VLOOKUP(A1786,'Updated Medical examination'!A1785:J4120,3,0)</f>
        <v>Obesity</v>
      </c>
      <c r="K1786" s="47" t="str">
        <f>VLOOKUP(A1786,'Updated Medical examination'!A1785:J4120,5,0)</f>
        <v>Normal</v>
      </c>
      <c r="L1786" s="54">
        <v>37049</v>
      </c>
      <c r="M1786" s="59">
        <v>4846.53</v>
      </c>
      <c r="N1786" s="55" t="s">
        <v>11</v>
      </c>
      <c r="O1786" s="55" t="s">
        <v>12</v>
      </c>
      <c r="P1786" s="55" t="s">
        <v>300</v>
      </c>
      <c r="Q1786" s="55">
        <v>22</v>
      </c>
    </row>
    <row r="1787" spans="1:17" ht="16.5" thickBot="1" x14ac:dyDescent="0.3">
      <c r="A1787" s="58" t="s">
        <v>584</v>
      </c>
      <c r="B1787" s="47" t="s">
        <v>2439</v>
      </c>
      <c r="C1787" s="47">
        <f>VLOOKUP(A1787,'Updated Medical examination'!A1786:J4121,2,FALSE)</f>
        <v>16.57</v>
      </c>
      <c r="D1787" s="47">
        <f>VLOOKUP(A1787,'Updated Medical examination'!A1786:J4121,4,0)</f>
        <v>9.99</v>
      </c>
      <c r="E1787" s="47" t="str">
        <f>VLOOKUP(A1787,'Updated Medical examination'!A1786:J4121,6,0)</f>
        <v>No</v>
      </c>
      <c r="F1787" s="47" t="str">
        <f>VLOOKUP(A1787,'Updated Medical examination'!A1786:J4121,7,0)</f>
        <v>No</v>
      </c>
      <c r="G1787" s="47" t="str">
        <f>VLOOKUP(A1787,'Updated Medical examination'!A1786:J4121,8,0)</f>
        <v>No</v>
      </c>
      <c r="H1787" s="47">
        <f>VLOOKUP(A1787,'Updated Medical examination'!A1786:J4121,9,0)</f>
        <v>0</v>
      </c>
      <c r="I1787" s="47" t="str">
        <f>VLOOKUP(A1787,'Updated Medical examination'!A1786:J4121,10,0)</f>
        <v>No</v>
      </c>
      <c r="J1787" s="47" t="str">
        <f>VLOOKUP(A1787,'Updated Medical examination'!A1786:J4121,3,0)</f>
        <v>Under Weight</v>
      </c>
      <c r="K1787" s="47" t="str">
        <f>VLOOKUP(A1787,'Updated Medical examination'!A1786:J4121,5,0)</f>
        <v>Above Diabetes</v>
      </c>
      <c r="L1787" s="54">
        <v>27283</v>
      </c>
      <c r="M1787" s="59">
        <v>4844.67</v>
      </c>
      <c r="N1787" s="55" t="s">
        <v>11</v>
      </c>
      <c r="O1787" s="55" t="s">
        <v>11</v>
      </c>
      <c r="P1787" s="55" t="s">
        <v>13</v>
      </c>
      <c r="Q1787" s="55">
        <v>48</v>
      </c>
    </row>
    <row r="1788" spans="1:17" ht="16.5" thickBot="1" x14ac:dyDescent="0.3">
      <c r="A1788" s="58" t="s">
        <v>583</v>
      </c>
      <c r="B1788" s="47" t="s">
        <v>5264</v>
      </c>
      <c r="C1788" s="47">
        <f>VLOOKUP(A1788,'Updated Medical examination'!A1787:J4122,2,FALSE)</f>
        <v>17.55</v>
      </c>
      <c r="D1788" s="47">
        <f>VLOOKUP(A1788,'Updated Medical examination'!A1787:J4122,4,0)</f>
        <v>5.93</v>
      </c>
      <c r="E1788" s="47" t="str">
        <f>VLOOKUP(A1788,'Updated Medical examination'!A1787:J4122,6,0)</f>
        <v>No</v>
      </c>
      <c r="F1788" s="47" t="str">
        <f>VLOOKUP(A1788,'Updated Medical examination'!A1787:J4122,7,0)</f>
        <v>No</v>
      </c>
      <c r="G1788" s="47" t="str">
        <f>VLOOKUP(A1788,'Updated Medical examination'!A1787:J4122,8,0)</f>
        <v>Yes</v>
      </c>
      <c r="H1788" s="47">
        <f>VLOOKUP(A1788,'Updated Medical examination'!A1787:J4122,9,0)</f>
        <v>1</v>
      </c>
      <c r="I1788" s="47" t="str">
        <f>VLOOKUP(A1788,'Updated Medical examination'!A1787:J4122,10,0)</f>
        <v>No</v>
      </c>
      <c r="J1788" s="47" t="str">
        <f>VLOOKUP(A1788,'Updated Medical examination'!A1787:J4122,3,0)</f>
        <v>Under Weight</v>
      </c>
      <c r="K1788" s="47" t="str">
        <f>VLOOKUP(A1788,'Updated Medical examination'!A1787:J4122,5,0)</f>
        <v>Prediabetes</v>
      </c>
      <c r="L1788" s="54">
        <v>29202</v>
      </c>
      <c r="M1788" s="59">
        <v>4843.79</v>
      </c>
      <c r="N1788" s="55" t="s">
        <v>11</v>
      </c>
      <c r="O1788" s="55" t="s">
        <v>12</v>
      </c>
      <c r="P1788" s="55" t="s">
        <v>13</v>
      </c>
      <c r="Q1788" s="55">
        <v>43</v>
      </c>
    </row>
    <row r="1789" spans="1:17" ht="16.5" thickBot="1" x14ac:dyDescent="0.3">
      <c r="A1789" s="58" t="s">
        <v>582</v>
      </c>
      <c r="B1789" s="47" t="s">
        <v>5265</v>
      </c>
      <c r="C1789" s="47">
        <f>VLOOKUP(A1789,'Updated Medical examination'!A1788:J4123,2,FALSE)</f>
        <v>29.41</v>
      </c>
      <c r="D1789" s="47">
        <f>VLOOKUP(A1789,'Updated Medical examination'!A1788:J4123,4,0)</f>
        <v>6.29</v>
      </c>
      <c r="E1789" s="47" t="str">
        <f>VLOOKUP(A1789,'Updated Medical examination'!A1788:J4123,6,0)</f>
        <v>Yes</v>
      </c>
      <c r="F1789" s="47" t="str">
        <f>VLOOKUP(A1789,'Updated Medical examination'!A1788:J4123,7,0)</f>
        <v>No</v>
      </c>
      <c r="G1789" s="47" t="str">
        <f>VLOOKUP(A1789,'Updated Medical examination'!A1788:J4123,8,0)</f>
        <v>No</v>
      </c>
      <c r="H1789" s="47">
        <f>VLOOKUP(A1789,'Updated Medical examination'!A1788:J4123,9,0)</f>
        <v>1</v>
      </c>
      <c r="I1789" s="47" t="str">
        <f>VLOOKUP(A1789,'Updated Medical examination'!A1788:J4123,10,0)</f>
        <v>No</v>
      </c>
      <c r="J1789" s="47" t="str">
        <f>VLOOKUP(A1789,'Updated Medical examination'!A1788:J4123,3,0)</f>
        <v>Over Weight</v>
      </c>
      <c r="K1789" s="47" t="str">
        <f>VLOOKUP(A1789,'Updated Medical examination'!A1788:J4123,5,0)</f>
        <v>Prediabetes</v>
      </c>
      <c r="L1789" s="54">
        <v>34971</v>
      </c>
      <c r="M1789" s="59">
        <v>4840.95</v>
      </c>
      <c r="N1789" s="55" t="s">
        <v>11</v>
      </c>
      <c r="O1789" s="55" t="s">
        <v>16</v>
      </c>
      <c r="P1789" s="55" t="s">
        <v>300</v>
      </c>
      <c r="Q1789" s="55">
        <v>27</v>
      </c>
    </row>
    <row r="1790" spans="1:17" ht="16.5" thickBot="1" x14ac:dyDescent="0.3">
      <c r="A1790" s="58" t="s">
        <v>581</v>
      </c>
      <c r="B1790" s="47" t="s">
        <v>2413</v>
      </c>
      <c r="C1790" s="47">
        <f>VLOOKUP(A1790,'Updated Medical examination'!A1789:J4124,2,FALSE)</f>
        <v>17.91</v>
      </c>
      <c r="D1790" s="47">
        <f>VLOOKUP(A1790,'Updated Medical examination'!A1789:J4124,4,0)</f>
        <v>5.65</v>
      </c>
      <c r="E1790" s="47" t="str">
        <f>VLOOKUP(A1790,'Updated Medical examination'!A1789:J4124,6,0)</f>
        <v>No</v>
      </c>
      <c r="F1790" s="47" t="str">
        <f>VLOOKUP(A1790,'Updated Medical examination'!A1789:J4124,7,0)</f>
        <v>No</v>
      </c>
      <c r="G1790" s="47" t="str">
        <f>VLOOKUP(A1790,'Updated Medical examination'!A1789:J4124,8,0)</f>
        <v>No</v>
      </c>
      <c r="H1790" s="47">
        <f>VLOOKUP(A1790,'Updated Medical examination'!A1789:J4124,9,0)</f>
        <v>1</v>
      </c>
      <c r="I1790" s="47" t="str">
        <f>VLOOKUP(A1790,'Updated Medical examination'!A1789:J4124,10,0)</f>
        <v>No</v>
      </c>
      <c r="J1790" s="47" t="str">
        <f>VLOOKUP(A1790,'Updated Medical examination'!A1789:J4124,3,0)</f>
        <v>Under Weight</v>
      </c>
      <c r="K1790" s="47" t="str">
        <f>VLOOKUP(A1790,'Updated Medical examination'!A1789:J4124,5,0)</f>
        <v>Normal</v>
      </c>
      <c r="L1790" s="54">
        <v>30970</v>
      </c>
      <c r="M1790" s="59">
        <v>4839.18</v>
      </c>
      <c r="N1790" s="55" t="s">
        <v>11</v>
      </c>
      <c r="O1790" s="55" t="s">
        <v>16</v>
      </c>
      <c r="P1790" s="55" t="s">
        <v>23</v>
      </c>
      <c r="Q1790" s="55">
        <v>38</v>
      </c>
    </row>
    <row r="1791" spans="1:17" ht="16.5" thickBot="1" x14ac:dyDescent="0.3">
      <c r="A1791" s="58" t="s">
        <v>580</v>
      </c>
      <c r="B1791" s="47" t="s">
        <v>5268</v>
      </c>
      <c r="C1791" s="47">
        <f>VLOOKUP(A1791,'Updated Medical examination'!A1790:J4125,2,FALSE)</f>
        <v>31.57</v>
      </c>
      <c r="D1791" s="47">
        <f>VLOOKUP(A1791,'Updated Medical examination'!A1790:J4125,4,0)</f>
        <v>6.15</v>
      </c>
      <c r="E1791" s="47" t="str">
        <f>VLOOKUP(A1791,'Updated Medical examination'!A1790:J4125,6,0)</f>
        <v>No</v>
      </c>
      <c r="F1791" s="47" t="str">
        <f>VLOOKUP(A1791,'Updated Medical examination'!A1790:J4125,7,0)</f>
        <v>No</v>
      </c>
      <c r="G1791" s="47" t="str">
        <f>VLOOKUP(A1791,'Updated Medical examination'!A1790:J4125,8,0)</f>
        <v>No</v>
      </c>
      <c r="H1791" s="47">
        <f>VLOOKUP(A1791,'Updated Medical examination'!A1790:J4125,9,0)</f>
        <v>1</v>
      </c>
      <c r="I1791" s="47" t="str">
        <f>VLOOKUP(A1791,'Updated Medical examination'!A1790:J4125,10,0)</f>
        <v>No</v>
      </c>
      <c r="J1791" s="47" t="str">
        <f>VLOOKUP(A1791,'Updated Medical examination'!A1790:J4125,3,0)</f>
        <v>Obesity</v>
      </c>
      <c r="K1791" s="47" t="str">
        <f>VLOOKUP(A1791,'Updated Medical examination'!A1790:J4125,5,0)</f>
        <v>Prediabetes</v>
      </c>
      <c r="L1791" s="54">
        <v>33857</v>
      </c>
      <c r="M1791" s="59">
        <v>4837.58</v>
      </c>
      <c r="N1791" s="55" t="s">
        <v>12</v>
      </c>
      <c r="O1791" s="55" t="s">
        <v>11</v>
      </c>
      <c r="P1791" s="55" t="s">
        <v>13</v>
      </c>
      <c r="Q1791" s="55">
        <v>30</v>
      </c>
    </row>
    <row r="1792" spans="1:17" ht="16.5" thickBot="1" x14ac:dyDescent="0.3">
      <c r="A1792" s="58" t="s">
        <v>579</v>
      </c>
      <c r="B1792" s="47" t="s">
        <v>5269</v>
      </c>
      <c r="C1792" s="47">
        <f>VLOOKUP(A1792,'Updated Medical examination'!A1791:J4126,2,FALSE)</f>
        <v>33.18</v>
      </c>
      <c r="D1792" s="47">
        <f>VLOOKUP(A1792,'Updated Medical examination'!A1791:J4126,4,0)</f>
        <v>5.22</v>
      </c>
      <c r="E1792" s="47" t="str">
        <f>VLOOKUP(A1792,'Updated Medical examination'!A1791:J4126,6,0)</f>
        <v>No</v>
      </c>
      <c r="F1792" s="47" t="str">
        <f>VLOOKUP(A1792,'Updated Medical examination'!A1791:J4126,7,0)</f>
        <v>yes</v>
      </c>
      <c r="G1792" s="47" t="str">
        <f>VLOOKUP(A1792,'Updated Medical examination'!A1791:J4126,8,0)</f>
        <v>No</v>
      </c>
      <c r="H1792" s="47">
        <f>VLOOKUP(A1792,'Updated Medical examination'!A1791:J4126,9,0)</f>
        <v>1</v>
      </c>
      <c r="I1792" s="47" t="str">
        <f>VLOOKUP(A1792,'Updated Medical examination'!A1791:J4126,10,0)</f>
        <v>No</v>
      </c>
      <c r="J1792" s="47" t="str">
        <f>VLOOKUP(A1792,'Updated Medical examination'!A1791:J4126,3,0)</f>
        <v>Obesity</v>
      </c>
      <c r="K1792" s="47" t="str">
        <f>VLOOKUP(A1792,'Updated Medical examination'!A1791:J4126,5,0)</f>
        <v>Normal</v>
      </c>
      <c r="L1792" s="54">
        <v>36871</v>
      </c>
      <c r="M1792" s="59">
        <v>4835.43</v>
      </c>
      <c r="N1792" s="55" t="s">
        <v>11</v>
      </c>
      <c r="O1792" s="55" t="s">
        <v>11</v>
      </c>
      <c r="P1792" s="55" t="s">
        <v>300</v>
      </c>
      <c r="Q1792" s="55">
        <v>22</v>
      </c>
    </row>
    <row r="1793" spans="1:17" ht="16.5" thickBot="1" x14ac:dyDescent="0.3">
      <c r="A1793" s="58" t="s">
        <v>578</v>
      </c>
      <c r="B1793" s="47" t="s">
        <v>2771</v>
      </c>
      <c r="C1793" s="47">
        <f>VLOOKUP(A1793,'Updated Medical examination'!A1792:J4127,2,FALSE)</f>
        <v>37</v>
      </c>
      <c r="D1793" s="47">
        <f>VLOOKUP(A1793,'Updated Medical examination'!A1792:J4127,4,0)</f>
        <v>11.66</v>
      </c>
      <c r="E1793" s="47" t="str">
        <f>VLOOKUP(A1793,'Updated Medical examination'!A1792:J4127,6,0)</f>
        <v>No</v>
      </c>
      <c r="F1793" s="47" t="str">
        <f>VLOOKUP(A1793,'Updated Medical examination'!A1792:J4127,7,0)</f>
        <v>No</v>
      </c>
      <c r="G1793" s="47" t="str">
        <f>VLOOKUP(A1793,'Updated Medical examination'!A1792:J4127,8,0)</f>
        <v>No</v>
      </c>
      <c r="H1793" s="47">
        <f>VLOOKUP(A1793,'Updated Medical examination'!A1792:J4127,9,0)</f>
        <v>0</v>
      </c>
      <c r="I1793" s="47" t="str">
        <f>VLOOKUP(A1793,'Updated Medical examination'!A1792:J4127,10,0)</f>
        <v>No</v>
      </c>
      <c r="J1793" s="47" t="str">
        <f>VLOOKUP(A1793,'Updated Medical examination'!A1792:J4127,3,0)</f>
        <v>Obesity</v>
      </c>
      <c r="K1793" s="47" t="str">
        <f>VLOOKUP(A1793,'Updated Medical examination'!A1792:J4127,5,0)</f>
        <v>Above Diabetes</v>
      </c>
      <c r="L1793" s="54">
        <v>37434</v>
      </c>
      <c r="M1793" s="59">
        <v>4830.63</v>
      </c>
      <c r="N1793" s="55" t="s">
        <v>11</v>
      </c>
      <c r="O1793" s="55" t="s">
        <v>16</v>
      </c>
      <c r="P1793" s="55" t="s">
        <v>42</v>
      </c>
      <c r="Q1793" s="55">
        <v>20</v>
      </c>
    </row>
    <row r="1794" spans="1:17" ht="16.5" thickBot="1" x14ac:dyDescent="0.3">
      <c r="A1794" s="58" t="s">
        <v>577</v>
      </c>
      <c r="B1794" s="47" t="s">
        <v>2696</v>
      </c>
      <c r="C1794" s="47">
        <f>VLOOKUP(A1794,'Updated Medical examination'!A1793:J4128,2,FALSE)</f>
        <v>18.905000000000001</v>
      </c>
      <c r="D1794" s="47">
        <f>VLOOKUP(A1794,'Updated Medical examination'!A1793:J4128,4,0)</f>
        <v>4.91</v>
      </c>
      <c r="E1794" s="47" t="str">
        <f>VLOOKUP(A1794,'Updated Medical examination'!A1793:J4128,6,0)</f>
        <v>Yes</v>
      </c>
      <c r="F1794" s="47" t="str">
        <f>VLOOKUP(A1794,'Updated Medical examination'!A1793:J4128,7,0)</f>
        <v>No</v>
      </c>
      <c r="G1794" s="47" t="str">
        <f>VLOOKUP(A1794,'Updated Medical examination'!A1793:J4128,8,0)</f>
        <v>No</v>
      </c>
      <c r="H1794" s="47">
        <f>VLOOKUP(A1794,'Updated Medical examination'!A1793:J4128,9,0)</f>
        <v>1</v>
      </c>
      <c r="I1794" s="47" t="str">
        <f>VLOOKUP(A1794,'Updated Medical examination'!A1793:J4128,10,0)</f>
        <v>No</v>
      </c>
      <c r="J1794" s="47" t="str">
        <f>VLOOKUP(A1794,'Updated Medical examination'!A1793:J4128,3,0)</f>
        <v>Healthy Weight</v>
      </c>
      <c r="K1794" s="47" t="str">
        <f>VLOOKUP(A1794,'Updated Medical examination'!A1793:J4128,5,0)</f>
        <v>Normal</v>
      </c>
      <c r="L1794" s="54">
        <v>35034</v>
      </c>
      <c r="M1794" s="59">
        <v>4827.8999999999996</v>
      </c>
      <c r="N1794" s="55" t="s">
        <v>16</v>
      </c>
      <c r="O1794" s="55" t="s">
        <v>11</v>
      </c>
      <c r="P1794" s="55" t="s">
        <v>8146</v>
      </c>
      <c r="Q1794" s="55">
        <v>27</v>
      </c>
    </row>
    <row r="1795" spans="1:17" ht="16.5" thickBot="1" x14ac:dyDescent="0.3">
      <c r="A1795" s="58" t="s">
        <v>576</v>
      </c>
      <c r="B1795" s="47" t="s">
        <v>3562</v>
      </c>
      <c r="C1795" s="47">
        <f>VLOOKUP(A1795,'Updated Medical examination'!A1794:J4129,2,FALSE)</f>
        <v>20.03</v>
      </c>
      <c r="D1795" s="47">
        <f>VLOOKUP(A1795,'Updated Medical examination'!A1794:J4129,4,0)</f>
        <v>9.25</v>
      </c>
      <c r="E1795" s="47" t="str">
        <f>VLOOKUP(A1795,'Updated Medical examination'!A1794:J4129,6,0)</f>
        <v>Yes</v>
      </c>
      <c r="F1795" s="47" t="str">
        <f>VLOOKUP(A1795,'Updated Medical examination'!A1794:J4129,7,0)</f>
        <v>No</v>
      </c>
      <c r="G1795" s="47" t="str">
        <f>VLOOKUP(A1795,'Updated Medical examination'!A1794:J4129,8,0)</f>
        <v>No</v>
      </c>
      <c r="H1795" s="47">
        <f>VLOOKUP(A1795,'Updated Medical examination'!A1794:J4129,9,0)</f>
        <v>0</v>
      </c>
      <c r="I1795" s="47" t="str">
        <f>VLOOKUP(A1795,'Updated Medical examination'!A1794:J4129,10,0)</f>
        <v>No</v>
      </c>
      <c r="J1795" s="47" t="str">
        <f>VLOOKUP(A1795,'Updated Medical examination'!A1794:J4129,3,0)</f>
        <v>Healthy Weight</v>
      </c>
      <c r="K1795" s="47" t="str">
        <f>VLOOKUP(A1795,'Updated Medical examination'!A1794:J4129,5,0)</f>
        <v>Above Diabetes</v>
      </c>
      <c r="L1795" s="54">
        <v>29770</v>
      </c>
      <c r="M1795" s="59">
        <v>4827.1000000000004</v>
      </c>
      <c r="N1795" s="55" t="s">
        <v>11</v>
      </c>
      <c r="O1795" s="55" t="s">
        <v>16</v>
      </c>
      <c r="P1795" s="55" t="s">
        <v>13</v>
      </c>
      <c r="Q1795" s="55">
        <v>41</v>
      </c>
    </row>
    <row r="1796" spans="1:17" ht="16.5" thickBot="1" x14ac:dyDescent="0.3">
      <c r="A1796" s="58" t="s">
        <v>575</v>
      </c>
      <c r="B1796" s="47" t="s">
        <v>2472</v>
      </c>
      <c r="C1796" s="47">
        <f>VLOOKUP(A1796,'Updated Medical examination'!A1795:J4130,2,FALSE)</f>
        <v>16.7</v>
      </c>
      <c r="D1796" s="47">
        <f>VLOOKUP(A1796,'Updated Medical examination'!A1795:J4130,4,0)</f>
        <v>11.48</v>
      </c>
      <c r="E1796" s="47" t="str">
        <f>VLOOKUP(A1796,'Updated Medical examination'!A1795:J4130,6,0)</f>
        <v>No</v>
      </c>
      <c r="F1796" s="47" t="str">
        <f>VLOOKUP(A1796,'Updated Medical examination'!A1795:J4130,7,0)</f>
        <v>No</v>
      </c>
      <c r="G1796" s="47" t="str">
        <f>VLOOKUP(A1796,'Updated Medical examination'!A1795:J4130,8,0)</f>
        <v>No</v>
      </c>
      <c r="H1796" s="47">
        <f>VLOOKUP(A1796,'Updated Medical examination'!A1795:J4130,9,0)</f>
        <v>0</v>
      </c>
      <c r="I1796" s="47" t="str">
        <f>VLOOKUP(A1796,'Updated Medical examination'!A1795:J4130,10,0)</f>
        <v>No</v>
      </c>
      <c r="J1796" s="47" t="str">
        <f>VLOOKUP(A1796,'Updated Medical examination'!A1795:J4130,3,0)</f>
        <v>Under Weight</v>
      </c>
      <c r="K1796" s="47" t="str">
        <f>VLOOKUP(A1796,'Updated Medical examination'!A1795:J4130,5,0)</f>
        <v>Above Diabetes</v>
      </c>
      <c r="L1796" s="54">
        <v>28766</v>
      </c>
      <c r="M1796" s="59">
        <v>4812.34</v>
      </c>
      <c r="N1796" s="55" t="s">
        <v>11</v>
      </c>
      <c r="O1796" s="55" t="s">
        <v>12</v>
      </c>
      <c r="P1796" s="55" t="s">
        <v>13</v>
      </c>
      <c r="Q1796" s="55">
        <v>44</v>
      </c>
    </row>
    <row r="1797" spans="1:17" ht="16.5" thickBot="1" x14ac:dyDescent="0.3">
      <c r="A1797" s="58" t="s">
        <v>574</v>
      </c>
      <c r="B1797" s="47" t="s">
        <v>4312</v>
      </c>
      <c r="C1797" s="47">
        <f>VLOOKUP(A1797,'Updated Medical examination'!A1796:J4131,2,FALSE)</f>
        <v>39.82</v>
      </c>
      <c r="D1797" s="47">
        <f>VLOOKUP(A1797,'Updated Medical examination'!A1796:J4131,4,0)</f>
        <v>6.06</v>
      </c>
      <c r="E1797" s="47" t="str">
        <f>VLOOKUP(A1797,'Updated Medical examination'!A1796:J4131,6,0)</f>
        <v>No</v>
      </c>
      <c r="F1797" s="47" t="str">
        <f>VLOOKUP(A1797,'Updated Medical examination'!A1796:J4131,7,0)</f>
        <v>No</v>
      </c>
      <c r="G1797" s="47" t="str">
        <f>VLOOKUP(A1797,'Updated Medical examination'!A1796:J4131,8,0)</f>
        <v>No</v>
      </c>
      <c r="H1797" s="47">
        <f>VLOOKUP(A1797,'Updated Medical examination'!A1796:J4131,9,0)</f>
        <v>0</v>
      </c>
      <c r="I1797" s="47" t="str">
        <f>VLOOKUP(A1797,'Updated Medical examination'!A1796:J4131,10,0)</f>
        <v>No</v>
      </c>
      <c r="J1797" s="47" t="str">
        <f>VLOOKUP(A1797,'Updated Medical examination'!A1796:J4131,3,0)</f>
        <v>Obesity</v>
      </c>
      <c r="K1797" s="47" t="str">
        <f>VLOOKUP(A1797,'Updated Medical examination'!A1796:J4131,5,0)</f>
        <v>Prediabetes</v>
      </c>
      <c r="L1797" s="54">
        <v>32858</v>
      </c>
      <c r="M1797" s="59">
        <v>4795.66</v>
      </c>
      <c r="N1797" s="55" t="s">
        <v>11</v>
      </c>
      <c r="O1797" s="55" t="s">
        <v>16</v>
      </c>
      <c r="P1797" s="55" t="s">
        <v>13</v>
      </c>
      <c r="Q1797" s="55">
        <v>33</v>
      </c>
    </row>
    <row r="1798" spans="1:17" ht="16.5" thickBot="1" x14ac:dyDescent="0.3">
      <c r="A1798" s="58" t="s">
        <v>573</v>
      </c>
      <c r="B1798" s="47" t="s">
        <v>5275</v>
      </c>
      <c r="C1798" s="47">
        <f>VLOOKUP(A1798,'Updated Medical examination'!A1797:J4132,2,FALSE)</f>
        <v>22.04</v>
      </c>
      <c r="D1798" s="47">
        <f>VLOOKUP(A1798,'Updated Medical examination'!A1797:J4132,4,0)</f>
        <v>5.86</v>
      </c>
      <c r="E1798" s="47" t="str">
        <f>VLOOKUP(A1798,'Updated Medical examination'!A1797:J4132,6,0)</f>
        <v>No</v>
      </c>
      <c r="F1798" s="47" t="str">
        <f>VLOOKUP(A1798,'Updated Medical examination'!A1797:J4132,7,0)</f>
        <v>No</v>
      </c>
      <c r="G1798" s="47" t="str">
        <f>VLOOKUP(A1798,'Updated Medical examination'!A1797:J4132,8,0)</f>
        <v>No</v>
      </c>
      <c r="H1798" s="47">
        <f>VLOOKUP(A1798,'Updated Medical examination'!A1797:J4132,9,0)</f>
        <v>1</v>
      </c>
      <c r="I1798" s="47" t="str">
        <f>VLOOKUP(A1798,'Updated Medical examination'!A1797:J4132,10,0)</f>
        <v>No</v>
      </c>
      <c r="J1798" s="47" t="str">
        <f>VLOOKUP(A1798,'Updated Medical examination'!A1797:J4132,3,0)</f>
        <v>Healthy Weight</v>
      </c>
      <c r="K1798" s="47" t="str">
        <f>VLOOKUP(A1798,'Updated Medical examination'!A1797:J4132,5,0)</f>
        <v>Prediabetes</v>
      </c>
      <c r="L1798" s="54">
        <v>31950</v>
      </c>
      <c r="M1798" s="59">
        <v>4787.42</v>
      </c>
      <c r="N1798" s="55" t="s">
        <v>11</v>
      </c>
      <c r="O1798" s="55" t="s">
        <v>12</v>
      </c>
      <c r="P1798" s="55" t="s">
        <v>13</v>
      </c>
      <c r="Q1798" s="55">
        <v>35</v>
      </c>
    </row>
    <row r="1799" spans="1:17" ht="16.5" thickBot="1" x14ac:dyDescent="0.3">
      <c r="A1799" s="58" t="s">
        <v>572</v>
      </c>
      <c r="B1799" s="47" t="s">
        <v>3659</v>
      </c>
      <c r="C1799" s="47">
        <f>VLOOKUP(A1799,'Updated Medical examination'!A1798:J4133,2,FALSE)</f>
        <v>28.27</v>
      </c>
      <c r="D1799" s="47">
        <f>VLOOKUP(A1799,'Updated Medical examination'!A1798:J4133,4,0)</f>
        <v>5.33</v>
      </c>
      <c r="E1799" s="47" t="str">
        <f>VLOOKUP(A1799,'Updated Medical examination'!A1798:J4133,6,0)</f>
        <v>No</v>
      </c>
      <c r="F1799" s="47" t="str">
        <f>VLOOKUP(A1799,'Updated Medical examination'!A1798:J4133,7,0)</f>
        <v>No</v>
      </c>
      <c r="G1799" s="47" t="str">
        <f>VLOOKUP(A1799,'Updated Medical examination'!A1798:J4133,8,0)</f>
        <v>No</v>
      </c>
      <c r="H1799" s="47">
        <f>VLOOKUP(A1799,'Updated Medical examination'!A1798:J4133,9,0)</f>
        <v>0</v>
      </c>
      <c r="I1799" s="47" t="str">
        <f>VLOOKUP(A1799,'Updated Medical examination'!A1798:J4133,10,0)</f>
        <v>No</v>
      </c>
      <c r="J1799" s="47" t="str">
        <f>VLOOKUP(A1799,'Updated Medical examination'!A1798:J4133,3,0)</f>
        <v>Over Weight</v>
      </c>
      <c r="K1799" s="47" t="str">
        <f>VLOOKUP(A1799,'Updated Medical examination'!A1798:J4133,5,0)</f>
        <v>Normal</v>
      </c>
      <c r="L1799" s="54">
        <v>32851</v>
      </c>
      <c r="M1799" s="59">
        <v>4779.6000000000004</v>
      </c>
      <c r="N1799" s="55" t="s">
        <v>11</v>
      </c>
      <c r="O1799" s="55" t="s">
        <v>12</v>
      </c>
      <c r="P1799" s="55" t="s">
        <v>13</v>
      </c>
      <c r="Q1799" s="55">
        <v>33</v>
      </c>
    </row>
    <row r="1800" spans="1:17" ht="16.5" thickBot="1" x14ac:dyDescent="0.3">
      <c r="A1800" s="58" t="s">
        <v>571</v>
      </c>
      <c r="B1800" s="47" t="s">
        <v>4416</v>
      </c>
      <c r="C1800" s="47">
        <f>VLOOKUP(A1800,'Updated Medical examination'!A1799:J4134,2,FALSE)</f>
        <v>18.5</v>
      </c>
      <c r="D1800" s="47">
        <f>VLOOKUP(A1800,'Updated Medical examination'!A1799:J4134,4,0)</f>
        <v>5.33</v>
      </c>
      <c r="E1800" s="47" t="str">
        <f>VLOOKUP(A1800,'Updated Medical examination'!A1799:J4134,6,0)</f>
        <v>No</v>
      </c>
      <c r="F1800" s="47" t="str">
        <f>VLOOKUP(A1800,'Updated Medical examination'!A1799:J4134,7,0)</f>
        <v>No</v>
      </c>
      <c r="G1800" s="47" t="str">
        <f>VLOOKUP(A1800,'Updated Medical examination'!A1799:J4134,8,0)</f>
        <v>No</v>
      </c>
      <c r="H1800" s="47">
        <f>VLOOKUP(A1800,'Updated Medical examination'!A1799:J4134,9,0)</f>
        <v>0</v>
      </c>
      <c r="I1800" s="47" t="str">
        <f>VLOOKUP(A1800,'Updated Medical examination'!A1799:J4134,10,0)</f>
        <v>No</v>
      </c>
      <c r="J1800" s="47" t="str">
        <f>VLOOKUP(A1800,'Updated Medical examination'!A1799:J4134,3,0)</f>
        <v>Healthy Weight</v>
      </c>
      <c r="K1800" s="47" t="str">
        <f>VLOOKUP(A1800,'Updated Medical examination'!A1799:J4134,5,0)</f>
        <v>Normal</v>
      </c>
      <c r="L1800" s="54">
        <v>32721</v>
      </c>
      <c r="M1800" s="59">
        <v>4766.0200000000004</v>
      </c>
      <c r="N1800" s="55" t="s">
        <v>11</v>
      </c>
      <c r="O1800" s="55" t="s">
        <v>12</v>
      </c>
      <c r="P1800" s="55" t="s">
        <v>42</v>
      </c>
      <c r="Q1800" s="55">
        <v>33</v>
      </c>
    </row>
    <row r="1801" spans="1:17" ht="16.5" thickBot="1" x14ac:dyDescent="0.3">
      <c r="A1801" s="58" t="s">
        <v>570</v>
      </c>
      <c r="B1801" s="47" t="s">
        <v>5278</v>
      </c>
      <c r="C1801" s="47">
        <f>VLOOKUP(A1801,'Updated Medical examination'!A1800:J4135,2,FALSE)</f>
        <v>38.6</v>
      </c>
      <c r="D1801" s="47">
        <f>VLOOKUP(A1801,'Updated Medical examination'!A1800:J4135,4,0)</f>
        <v>6.02</v>
      </c>
      <c r="E1801" s="47" t="str">
        <f>VLOOKUP(A1801,'Updated Medical examination'!A1800:J4135,6,0)</f>
        <v>No</v>
      </c>
      <c r="F1801" s="47" t="str">
        <f>VLOOKUP(A1801,'Updated Medical examination'!A1800:J4135,7,0)</f>
        <v>No</v>
      </c>
      <c r="G1801" s="47" t="str">
        <f>VLOOKUP(A1801,'Updated Medical examination'!A1800:J4135,8,0)</f>
        <v>No</v>
      </c>
      <c r="H1801" s="47">
        <f>VLOOKUP(A1801,'Updated Medical examination'!A1800:J4135,9,0)</f>
        <v>1</v>
      </c>
      <c r="I1801" s="47" t="str">
        <f>VLOOKUP(A1801,'Updated Medical examination'!A1800:J4135,10,0)</f>
        <v>No</v>
      </c>
      <c r="J1801" s="47" t="str">
        <f>VLOOKUP(A1801,'Updated Medical examination'!A1800:J4135,3,0)</f>
        <v>Obesity</v>
      </c>
      <c r="K1801" s="47" t="str">
        <f>VLOOKUP(A1801,'Updated Medical examination'!A1800:J4135,5,0)</f>
        <v>Prediabetes</v>
      </c>
      <c r="L1801" s="54">
        <v>32047</v>
      </c>
      <c r="M1801" s="59">
        <v>4762.33</v>
      </c>
      <c r="N1801" s="55" t="s">
        <v>12</v>
      </c>
      <c r="O1801" s="55" t="s">
        <v>12</v>
      </c>
      <c r="P1801" s="55" t="s">
        <v>42</v>
      </c>
      <c r="Q1801" s="55">
        <v>35</v>
      </c>
    </row>
    <row r="1802" spans="1:17" ht="16.5" thickBot="1" x14ac:dyDescent="0.3">
      <c r="A1802" s="58" t="s">
        <v>569</v>
      </c>
      <c r="B1802" s="47" t="s">
        <v>5153</v>
      </c>
      <c r="C1802" s="47">
        <f>VLOOKUP(A1802,'Updated Medical examination'!A1801:J4136,2,FALSE)</f>
        <v>43.12</v>
      </c>
      <c r="D1802" s="47">
        <f>VLOOKUP(A1802,'Updated Medical examination'!A1801:J4136,4,0)</f>
        <v>6.25</v>
      </c>
      <c r="E1802" s="47" t="str">
        <f>VLOOKUP(A1802,'Updated Medical examination'!A1801:J4136,6,0)</f>
        <v>No</v>
      </c>
      <c r="F1802" s="47" t="str">
        <f>VLOOKUP(A1802,'Updated Medical examination'!A1801:J4136,7,0)</f>
        <v>No</v>
      </c>
      <c r="G1802" s="47" t="str">
        <f>VLOOKUP(A1802,'Updated Medical examination'!A1801:J4136,8,0)</f>
        <v>No</v>
      </c>
      <c r="H1802" s="47">
        <f>VLOOKUP(A1802,'Updated Medical examination'!A1801:J4136,9,0)</f>
        <v>1</v>
      </c>
      <c r="I1802" s="47" t="str">
        <f>VLOOKUP(A1802,'Updated Medical examination'!A1801:J4136,10,0)</f>
        <v>No</v>
      </c>
      <c r="J1802" s="47" t="str">
        <f>VLOOKUP(A1802,'Updated Medical examination'!A1801:J4136,3,0)</f>
        <v>Obesity</v>
      </c>
      <c r="K1802" s="47" t="str">
        <f>VLOOKUP(A1802,'Updated Medical examination'!A1801:J4136,5,0)</f>
        <v>Prediabetes</v>
      </c>
      <c r="L1802" s="54">
        <v>33832</v>
      </c>
      <c r="M1802" s="59">
        <v>4753.6400000000003</v>
      </c>
      <c r="N1802" s="55" t="s">
        <v>11</v>
      </c>
      <c r="O1802" s="55" t="s">
        <v>12</v>
      </c>
      <c r="P1802" s="55" t="s">
        <v>13</v>
      </c>
      <c r="Q1802" s="55">
        <v>30</v>
      </c>
    </row>
    <row r="1803" spans="1:17" ht="16.5" thickBot="1" x14ac:dyDescent="0.3">
      <c r="A1803" s="58" t="s">
        <v>568</v>
      </c>
      <c r="B1803" s="47" t="s">
        <v>2528</v>
      </c>
      <c r="C1803" s="47">
        <f>VLOOKUP(A1803,'Updated Medical examination'!A1802:J4137,2,FALSE)</f>
        <v>30.5</v>
      </c>
      <c r="D1803" s="47">
        <f>VLOOKUP(A1803,'Updated Medical examination'!A1802:J4137,4,0)</f>
        <v>4.8099999999999996</v>
      </c>
      <c r="E1803" s="47" t="str">
        <f>VLOOKUP(A1803,'Updated Medical examination'!A1802:J4137,6,0)</f>
        <v>No</v>
      </c>
      <c r="F1803" s="47" t="str">
        <f>VLOOKUP(A1803,'Updated Medical examination'!A1802:J4137,7,0)</f>
        <v>No</v>
      </c>
      <c r="G1803" s="47" t="str">
        <f>VLOOKUP(A1803,'Updated Medical examination'!A1802:J4137,8,0)</f>
        <v>No</v>
      </c>
      <c r="H1803" s="47">
        <f>VLOOKUP(A1803,'Updated Medical examination'!A1802:J4137,9,0)</f>
        <v>1</v>
      </c>
      <c r="I1803" s="47" t="str">
        <f>VLOOKUP(A1803,'Updated Medical examination'!A1802:J4137,10,0)</f>
        <v>No</v>
      </c>
      <c r="J1803" s="47" t="str">
        <f>VLOOKUP(A1803,'Updated Medical examination'!A1802:J4137,3,0)</f>
        <v>Obesity</v>
      </c>
      <c r="K1803" s="47" t="str">
        <f>VLOOKUP(A1803,'Updated Medical examination'!A1802:J4137,5,0)</f>
        <v>Normal</v>
      </c>
      <c r="L1803" s="54">
        <v>32103</v>
      </c>
      <c r="M1803" s="59">
        <v>4751.07</v>
      </c>
      <c r="N1803" s="55" t="s">
        <v>12</v>
      </c>
      <c r="O1803" s="55" t="s">
        <v>16</v>
      </c>
      <c r="P1803" s="55" t="s">
        <v>42</v>
      </c>
      <c r="Q1803" s="55">
        <v>35</v>
      </c>
    </row>
    <row r="1804" spans="1:17" ht="16.5" thickBot="1" x14ac:dyDescent="0.3">
      <c r="A1804" s="58" t="s">
        <v>567</v>
      </c>
      <c r="B1804" s="47" t="s">
        <v>3432</v>
      </c>
      <c r="C1804" s="47">
        <f>VLOOKUP(A1804,'Updated Medical examination'!A1803:J4138,2,FALSE)</f>
        <v>27.61</v>
      </c>
      <c r="D1804" s="47">
        <f>VLOOKUP(A1804,'Updated Medical examination'!A1803:J4138,4,0)</f>
        <v>4.5999999999999996</v>
      </c>
      <c r="E1804" s="47" t="str">
        <f>VLOOKUP(A1804,'Updated Medical examination'!A1803:J4138,6,0)</f>
        <v>No</v>
      </c>
      <c r="F1804" s="47" t="str">
        <f>VLOOKUP(A1804,'Updated Medical examination'!A1803:J4138,7,0)</f>
        <v>No</v>
      </c>
      <c r="G1804" s="47" t="str">
        <f>VLOOKUP(A1804,'Updated Medical examination'!A1803:J4138,8,0)</f>
        <v>No</v>
      </c>
      <c r="H1804" s="47">
        <f>VLOOKUP(A1804,'Updated Medical examination'!A1803:J4138,9,0)</f>
        <v>1</v>
      </c>
      <c r="I1804" s="47" t="str">
        <f>VLOOKUP(A1804,'Updated Medical examination'!A1803:J4138,10,0)</f>
        <v>No</v>
      </c>
      <c r="J1804" s="47" t="str">
        <f>VLOOKUP(A1804,'Updated Medical examination'!A1803:J4138,3,0)</f>
        <v>Over Weight</v>
      </c>
      <c r="K1804" s="47" t="str">
        <f>VLOOKUP(A1804,'Updated Medical examination'!A1803:J4138,5,0)</f>
        <v>Normal</v>
      </c>
      <c r="L1804" s="54">
        <v>32022</v>
      </c>
      <c r="M1804" s="59">
        <v>4747.05</v>
      </c>
      <c r="N1804" s="55" t="s">
        <v>11</v>
      </c>
      <c r="O1804" s="55" t="s">
        <v>11</v>
      </c>
      <c r="P1804" s="55" t="s">
        <v>13</v>
      </c>
      <c r="Q1804" s="55">
        <v>35</v>
      </c>
    </row>
    <row r="1805" spans="1:17" ht="16.5" thickBot="1" x14ac:dyDescent="0.3">
      <c r="A1805" s="58" t="s">
        <v>566</v>
      </c>
      <c r="B1805" s="47" t="s">
        <v>5281</v>
      </c>
      <c r="C1805" s="47">
        <f>VLOOKUP(A1805,'Updated Medical examination'!A1804:J4139,2,FALSE)</f>
        <v>27.1</v>
      </c>
      <c r="D1805" s="47">
        <f>VLOOKUP(A1805,'Updated Medical examination'!A1804:J4139,4,0)</f>
        <v>5.08</v>
      </c>
      <c r="E1805" s="47" t="str">
        <f>VLOOKUP(A1805,'Updated Medical examination'!A1804:J4139,6,0)</f>
        <v>No</v>
      </c>
      <c r="F1805" s="47" t="str">
        <f>VLOOKUP(A1805,'Updated Medical examination'!A1804:J4139,7,0)</f>
        <v>No</v>
      </c>
      <c r="G1805" s="47" t="str">
        <f>VLOOKUP(A1805,'Updated Medical examination'!A1804:J4139,8,0)</f>
        <v>No</v>
      </c>
      <c r="H1805" s="47">
        <f>VLOOKUP(A1805,'Updated Medical examination'!A1804:J4139,9,0)</f>
        <v>1</v>
      </c>
      <c r="I1805" s="47" t="str">
        <f>VLOOKUP(A1805,'Updated Medical examination'!A1804:J4139,10,0)</f>
        <v>No</v>
      </c>
      <c r="J1805" s="47" t="str">
        <f>VLOOKUP(A1805,'Updated Medical examination'!A1804:J4139,3,0)</f>
        <v>Over Weight</v>
      </c>
      <c r="K1805" s="47" t="str">
        <f>VLOOKUP(A1805,'Updated Medical examination'!A1804:J4139,5,0)</f>
        <v>Normal</v>
      </c>
      <c r="L1805" s="54">
        <v>31933</v>
      </c>
      <c r="M1805" s="59">
        <v>4746.34</v>
      </c>
      <c r="N1805" s="55" t="s">
        <v>11</v>
      </c>
      <c r="O1805" s="55" t="s">
        <v>11</v>
      </c>
      <c r="P1805" s="55" t="s">
        <v>42</v>
      </c>
      <c r="Q1805" s="55">
        <v>36</v>
      </c>
    </row>
    <row r="1806" spans="1:17" ht="16.5" thickBot="1" x14ac:dyDescent="0.3">
      <c r="A1806" s="58" t="s">
        <v>565</v>
      </c>
      <c r="B1806" s="47" t="s">
        <v>4757</v>
      </c>
      <c r="C1806" s="47">
        <f>VLOOKUP(A1806,'Updated Medical examination'!A1805:J4140,2,FALSE)</f>
        <v>35.93</v>
      </c>
      <c r="D1806" s="47">
        <f>VLOOKUP(A1806,'Updated Medical examination'!A1805:J4140,4,0)</f>
        <v>5.43</v>
      </c>
      <c r="E1806" s="47" t="str">
        <f>VLOOKUP(A1806,'Updated Medical examination'!A1805:J4140,6,0)</f>
        <v>No</v>
      </c>
      <c r="F1806" s="47" t="str">
        <f>VLOOKUP(A1806,'Updated Medical examination'!A1805:J4140,7,0)</f>
        <v>yes</v>
      </c>
      <c r="G1806" s="47" t="str">
        <f>VLOOKUP(A1806,'Updated Medical examination'!A1805:J4140,8,0)</f>
        <v>No</v>
      </c>
      <c r="H1806" s="47">
        <f>VLOOKUP(A1806,'Updated Medical examination'!A1805:J4140,9,0)</f>
        <v>1</v>
      </c>
      <c r="I1806" s="47" t="str">
        <f>VLOOKUP(A1806,'Updated Medical examination'!A1805:J4140,10,0)</f>
        <v>No</v>
      </c>
      <c r="J1806" s="47" t="str">
        <f>VLOOKUP(A1806,'Updated Medical examination'!A1805:J4140,3,0)</f>
        <v>Obesity</v>
      </c>
      <c r="K1806" s="47" t="str">
        <f>VLOOKUP(A1806,'Updated Medical examination'!A1805:J4140,5,0)</f>
        <v>Normal</v>
      </c>
      <c r="L1806" s="54">
        <v>38315</v>
      </c>
      <c r="M1806" s="59">
        <v>4740.78</v>
      </c>
      <c r="N1806" s="55" t="s">
        <v>11</v>
      </c>
      <c r="O1806" s="55" t="s">
        <v>12</v>
      </c>
      <c r="P1806" s="55" t="s">
        <v>300</v>
      </c>
      <c r="Q1806" s="55">
        <v>18</v>
      </c>
    </row>
    <row r="1807" spans="1:17" ht="16.5" thickBot="1" x14ac:dyDescent="0.3">
      <c r="A1807" s="58" t="s">
        <v>564</v>
      </c>
      <c r="B1807" s="47" t="s">
        <v>3221</v>
      </c>
      <c r="C1807" s="47">
        <f>VLOOKUP(A1807,'Updated Medical examination'!A1806:J4141,2,FALSE)</f>
        <v>32.68</v>
      </c>
      <c r="D1807" s="47">
        <f>VLOOKUP(A1807,'Updated Medical examination'!A1806:J4141,4,0)</f>
        <v>5.44</v>
      </c>
      <c r="E1807" s="47" t="str">
        <f>VLOOKUP(A1807,'Updated Medical examination'!A1806:J4141,6,0)</f>
        <v>No</v>
      </c>
      <c r="F1807" s="47" t="str">
        <f>VLOOKUP(A1807,'Updated Medical examination'!A1806:J4141,7,0)</f>
        <v>No</v>
      </c>
      <c r="G1807" s="47" t="str">
        <f>VLOOKUP(A1807,'Updated Medical examination'!A1806:J4141,8,0)</f>
        <v>No</v>
      </c>
      <c r="H1807" s="47">
        <f>VLOOKUP(A1807,'Updated Medical examination'!A1806:J4141,9,0)</f>
        <v>0</v>
      </c>
      <c r="I1807" s="47" t="str">
        <f>VLOOKUP(A1807,'Updated Medical examination'!A1806:J4141,10,0)</f>
        <v>No</v>
      </c>
      <c r="J1807" s="47" t="str">
        <f>VLOOKUP(A1807,'Updated Medical examination'!A1806:J4141,3,0)</f>
        <v>Obesity</v>
      </c>
      <c r="K1807" s="47" t="str">
        <f>VLOOKUP(A1807,'Updated Medical examination'!A1806:J4141,5,0)</f>
        <v>Normal</v>
      </c>
      <c r="L1807" s="54">
        <v>33523</v>
      </c>
      <c r="M1807" s="59">
        <v>4738.2700000000004</v>
      </c>
      <c r="N1807" s="55" t="s">
        <v>11</v>
      </c>
      <c r="O1807" s="55" t="s">
        <v>12</v>
      </c>
      <c r="P1807" s="55" t="s">
        <v>23</v>
      </c>
      <c r="Q1807" s="55">
        <v>31</v>
      </c>
    </row>
    <row r="1808" spans="1:17" ht="16.5" thickBot="1" x14ac:dyDescent="0.3">
      <c r="A1808" s="58" t="s">
        <v>563</v>
      </c>
      <c r="B1808" s="47" t="s">
        <v>5285</v>
      </c>
      <c r="C1808" s="47">
        <f>VLOOKUP(A1808,'Updated Medical examination'!A1807:J4142,2,FALSE)</f>
        <v>20.74</v>
      </c>
      <c r="D1808" s="47">
        <f>VLOOKUP(A1808,'Updated Medical examination'!A1807:J4142,4,0)</f>
        <v>11.69</v>
      </c>
      <c r="E1808" s="47" t="str">
        <f>VLOOKUP(A1808,'Updated Medical examination'!A1807:J4142,6,0)</f>
        <v>Yes</v>
      </c>
      <c r="F1808" s="47" t="str">
        <f>VLOOKUP(A1808,'Updated Medical examination'!A1807:J4142,7,0)</f>
        <v>No</v>
      </c>
      <c r="G1808" s="47" t="str">
        <f>VLOOKUP(A1808,'Updated Medical examination'!A1807:J4142,8,0)</f>
        <v>No</v>
      </c>
      <c r="H1808" s="47">
        <f>VLOOKUP(A1808,'Updated Medical examination'!A1807:J4142,9,0)</f>
        <v>1</v>
      </c>
      <c r="I1808" s="47" t="str">
        <f>VLOOKUP(A1808,'Updated Medical examination'!A1807:J4142,10,0)</f>
        <v>No</v>
      </c>
      <c r="J1808" s="47" t="str">
        <f>VLOOKUP(A1808,'Updated Medical examination'!A1807:J4142,3,0)</f>
        <v>Healthy Weight</v>
      </c>
      <c r="K1808" s="47" t="str">
        <f>VLOOKUP(A1808,'Updated Medical examination'!A1807:J4142,5,0)</f>
        <v>Above Diabetes</v>
      </c>
      <c r="L1808" s="54">
        <v>31660</v>
      </c>
      <c r="M1808" s="59">
        <v>4734.6400000000003</v>
      </c>
      <c r="N1808" s="55" t="s">
        <v>11</v>
      </c>
      <c r="O1808" s="55" t="s">
        <v>16</v>
      </c>
      <c r="P1808" s="55" t="s">
        <v>13</v>
      </c>
      <c r="Q1808" s="55">
        <v>36</v>
      </c>
    </row>
    <row r="1809" spans="1:17" ht="16.5" thickBot="1" x14ac:dyDescent="0.3">
      <c r="A1809" s="58" t="s">
        <v>562</v>
      </c>
      <c r="B1809" s="47" t="s">
        <v>5287</v>
      </c>
      <c r="C1809" s="47">
        <f>VLOOKUP(A1809,'Updated Medical examination'!A1808:J4143,2,FALSE)</f>
        <v>15.57</v>
      </c>
      <c r="D1809" s="47">
        <f>VLOOKUP(A1809,'Updated Medical examination'!A1808:J4143,4,0)</f>
        <v>6.07</v>
      </c>
      <c r="E1809" s="47" t="str">
        <f>VLOOKUP(A1809,'Updated Medical examination'!A1808:J4143,6,0)</f>
        <v>No</v>
      </c>
      <c r="F1809" s="47" t="str">
        <f>VLOOKUP(A1809,'Updated Medical examination'!A1808:J4143,7,0)</f>
        <v>No</v>
      </c>
      <c r="G1809" s="47" t="str">
        <f>VLOOKUP(A1809,'Updated Medical examination'!A1808:J4143,8,0)</f>
        <v>No</v>
      </c>
      <c r="H1809" s="47">
        <f>VLOOKUP(A1809,'Updated Medical examination'!A1808:J4143,9,0)</f>
        <v>0</v>
      </c>
      <c r="I1809" s="47" t="str">
        <f>VLOOKUP(A1809,'Updated Medical examination'!A1808:J4143,10,0)</f>
        <v>No</v>
      </c>
      <c r="J1809" s="47" t="str">
        <f>VLOOKUP(A1809,'Updated Medical examination'!A1808:J4143,3,0)</f>
        <v>Under Weight</v>
      </c>
      <c r="K1809" s="47" t="str">
        <f>VLOOKUP(A1809,'Updated Medical examination'!A1808:J4143,5,0)</f>
        <v>Prediabetes</v>
      </c>
      <c r="L1809" s="54">
        <v>29404</v>
      </c>
      <c r="M1809" s="59">
        <v>4728.71</v>
      </c>
      <c r="N1809" s="55" t="s">
        <v>11</v>
      </c>
      <c r="O1809" s="55" t="s">
        <v>12</v>
      </c>
      <c r="P1809" s="55" t="s">
        <v>23</v>
      </c>
      <c r="Q1809" s="55">
        <v>42</v>
      </c>
    </row>
    <row r="1810" spans="1:17" ht="16.5" thickBot="1" x14ac:dyDescent="0.3">
      <c r="A1810" s="58" t="s">
        <v>561</v>
      </c>
      <c r="B1810" s="47" t="s">
        <v>2871</v>
      </c>
      <c r="C1810" s="47">
        <f>VLOOKUP(A1810,'Updated Medical examination'!A1809:J4144,2,FALSE)</f>
        <v>23.844999999999999</v>
      </c>
      <c r="D1810" s="47">
        <f>VLOOKUP(A1810,'Updated Medical examination'!A1809:J4144,4,0)</f>
        <v>4.3600000000000003</v>
      </c>
      <c r="E1810" s="47" t="str">
        <f>VLOOKUP(A1810,'Updated Medical examination'!A1809:J4144,6,0)</f>
        <v>No</v>
      </c>
      <c r="F1810" s="47" t="str">
        <f>VLOOKUP(A1810,'Updated Medical examination'!A1809:J4144,7,0)</f>
        <v>No</v>
      </c>
      <c r="G1810" s="47" t="str">
        <f>VLOOKUP(A1810,'Updated Medical examination'!A1809:J4144,8,0)</f>
        <v>No</v>
      </c>
      <c r="H1810" s="47">
        <f>VLOOKUP(A1810,'Updated Medical examination'!A1809:J4144,9,0)</f>
        <v>0</v>
      </c>
      <c r="I1810" s="47" t="str">
        <f>VLOOKUP(A1810,'Updated Medical examination'!A1809:J4144,10,0)</f>
        <v>No</v>
      </c>
      <c r="J1810" s="47" t="str">
        <f>VLOOKUP(A1810,'Updated Medical examination'!A1809:J4144,3,0)</f>
        <v>Healthy Weight</v>
      </c>
      <c r="K1810" s="47" t="str">
        <f>VLOOKUP(A1810,'Updated Medical examination'!A1809:J4144,5,0)</f>
        <v>Normal</v>
      </c>
      <c r="L1810" s="54">
        <v>34558</v>
      </c>
      <c r="M1810" s="59">
        <v>4719.74</v>
      </c>
      <c r="N1810" s="55" t="s">
        <v>11</v>
      </c>
      <c r="O1810" s="55" t="s">
        <v>16</v>
      </c>
      <c r="P1810" s="55" t="s">
        <v>23</v>
      </c>
      <c r="Q1810" s="55">
        <v>28</v>
      </c>
    </row>
    <row r="1811" spans="1:17" ht="16.5" thickBot="1" x14ac:dyDescent="0.3">
      <c r="A1811" s="58" t="s">
        <v>560</v>
      </c>
      <c r="B1811" s="47" t="s">
        <v>5200</v>
      </c>
      <c r="C1811" s="47">
        <f>VLOOKUP(A1811,'Updated Medical examination'!A1810:J4145,2,FALSE)</f>
        <v>22.895</v>
      </c>
      <c r="D1811" s="47">
        <f>VLOOKUP(A1811,'Updated Medical examination'!A1810:J4145,4,0)</f>
        <v>5.24</v>
      </c>
      <c r="E1811" s="47" t="str">
        <f>VLOOKUP(A1811,'Updated Medical examination'!A1810:J4145,6,0)</f>
        <v>No</v>
      </c>
      <c r="F1811" s="47" t="str">
        <f>VLOOKUP(A1811,'Updated Medical examination'!A1810:J4145,7,0)</f>
        <v>No</v>
      </c>
      <c r="G1811" s="47" t="str">
        <f>VLOOKUP(A1811,'Updated Medical examination'!A1810:J4145,8,0)</f>
        <v>No</v>
      </c>
      <c r="H1811" s="47">
        <f>VLOOKUP(A1811,'Updated Medical examination'!A1810:J4145,9,0)</f>
        <v>1</v>
      </c>
      <c r="I1811" s="47" t="str">
        <f>VLOOKUP(A1811,'Updated Medical examination'!A1810:J4145,10,0)</f>
        <v>No</v>
      </c>
      <c r="J1811" s="47" t="str">
        <f>VLOOKUP(A1811,'Updated Medical examination'!A1810:J4145,3,0)</f>
        <v>Healthy Weight</v>
      </c>
      <c r="K1811" s="47" t="str">
        <f>VLOOKUP(A1811,'Updated Medical examination'!A1810:J4145,5,0)</f>
        <v>Normal</v>
      </c>
      <c r="L1811" s="54">
        <v>33875</v>
      </c>
      <c r="M1811" s="59">
        <v>4719.5200000000004</v>
      </c>
      <c r="N1811" s="55" t="s">
        <v>11</v>
      </c>
      <c r="O1811" s="55" t="s">
        <v>11</v>
      </c>
      <c r="P1811" s="55" t="s">
        <v>247</v>
      </c>
      <c r="Q1811" s="55">
        <v>30</v>
      </c>
    </row>
    <row r="1812" spans="1:17" ht="16.5" thickBot="1" x14ac:dyDescent="0.3">
      <c r="A1812" s="58" t="s">
        <v>559</v>
      </c>
      <c r="B1812" s="47" t="s">
        <v>5291</v>
      </c>
      <c r="C1812" s="47">
        <f>VLOOKUP(A1812,'Updated Medical examination'!A1811:J4146,2,FALSE)</f>
        <v>21.945</v>
      </c>
      <c r="D1812" s="47">
        <f>VLOOKUP(A1812,'Updated Medical examination'!A1811:J4146,4,0)</f>
        <v>5.37</v>
      </c>
      <c r="E1812" s="47" t="str">
        <f>VLOOKUP(A1812,'Updated Medical examination'!A1811:J4146,6,0)</f>
        <v>No</v>
      </c>
      <c r="F1812" s="47" t="str">
        <f>VLOOKUP(A1812,'Updated Medical examination'!A1811:J4146,7,0)</f>
        <v>No</v>
      </c>
      <c r="G1812" s="47" t="str">
        <f>VLOOKUP(A1812,'Updated Medical examination'!A1811:J4146,8,0)</f>
        <v>No</v>
      </c>
      <c r="H1812" s="47">
        <f>VLOOKUP(A1812,'Updated Medical examination'!A1811:J4146,9,0)</f>
        <v>1</v>
      </c>
      <c r="I1812" s="47" t="str">
        <f>VLOOKUP(A1812,'Updated Medical examination'!A1811:J4146,10,0)</f>
        <v>No</v>
      </c>
      <c r="J1812" s="47" t="str">
        <f>VLOOKUP(A1812,'Updated Medical examination'!A1811:J4146,3,0)</f>
        <v>Healthy Weight</v>
      </c>
      <c r="K1812" s="47" t="str">
        <f>VLOOKUP(A1812,'Updated Medical examination'!A1811:J4146,5,0)</f>
        <v>Normal</v>
      </c>
      <c r="L1812" s="54">
        <v>33886</v>
      </c>
      <c r="M1812" s="59">
        <v>4718.2</v>
      </c>
      <c r="N1812" s="55" t="s">
        <v>11</v>
      </c>
      <c r="O1812" s="55" t="s">
        <v>12</v>
      </c>
      <c r="P1812" s="55" t="s">
        <v>247</v>
      </c>
      <c r="Q1812" s="55">
        <v>30</v>
      </c>
    </row>
    <row r="1813" spans="1:17" ht="16.5" thickBot="1" x14ac:dyDescent="0.3">
      <c r="A1813" s="58" t="s">
        <v>558</v>
      </c>
      <c r="B1813" s="47" t="s">
        <v>5293</v>
      </c>
      <c r="C1813" s="47">
        <f>VLOOKUP(A1813,'Updated Medical examination'!A1812:J4147,2,FALSE)</f>
        <v>19.47</v>
      </c>
      <c r="D1813" s="47">
        <f>VLOOKUP(A1813,'Updated Medical examination'!A1812:J4147,4,0)</f>
        <v>6.6</v>
      </c>
      <c r="E1813" s="47" t="str">
        <f>VLOOKUP(A1813,'Updated Medical examination'!A1812:J4147,6,0)</f>
        <v>Yes</v>
      </c>
      <c r="F1813" s="47" t="str">
        <f>VLOOKUP(A1813,'Updated Medical examination'!A1812:J4147,7,0)</f>
        <v>No</v>
      </c>
      <c r="G1813" s="47" t="str">
        <f>VLOOKUP(A1813,'Updated Medical examination'!A1812:J4147,8,0)</f>
        <v>No</v>
      </c>
      <c r="H1813" s="47">
        <f>VLOOKUP(A1813,'Updated Medical examination'!A1812:J4147,9,0)</f>
        <v>0</v>
      </c>
      <c r="I1813" s="47" t="str">
        <f>VLOOKUP(A1813,'Updated Medical examination'!A1812:J4147,10,0)</f>
        <v>No</v>
      </c>
      <c r="J1813" s="47" t="str">
        <f>VLOOKUP(A1813,'Updated Medical examination'!A1812:J4147,3,0)</f>
        <v>Healthy Weight</v>
      </c>
      <c r="K1813" s="47" t="str">
        <f>VLOOKUP(A1813,'Updated Medical examination'!A1812:J4147,5,0)</f>
        <v>Above Diabetes</v>
      </c>
      <c r="L1813" s="54">
        <v>29810</v>
      </c>
      <c r="M1813" s="59">
        <v>4712.12</v>
      </c>
      <c r="N1813" s="55" t="s">
        <v>11</v>
      </c>
      <c r="O1813" s="55" t="s">
        <v>12</v>
      </c>
      <c r="P1813" s="55" t="s">
        <v>42</v>
      </c>
      <c r="Q1813" s="55">
        <v>41</v>
      </c>
    </row>
    <row r="1814" spans="1:17" ht="16.5" thickBot="1" x14ac:dyDescent="0.3">
      <c r="A1814" s="58" t="s">
        <v>557</v>
      </c>
      <c r="B1814" s="47" t="s">
        <v>5295</v>
      </c>
      <c r="C1814" s="47">
        <f>VLOOKUP(A1814,'Updated Medical examination'!A1813:J4148,2,FALSE)</f>
        <v>15.61</v>
      </c>
      <c r="D1814" s="47">
        <f>VLOOKUP(A1814,'Updated Medical examination'!A1813:J4148,4,0)</f>
        <v>5.77</v>
      </c>
      <c r="E1814" s="47" t="str">
        <f>VLOOKUP(A1814,'Updated Medical examination'!A1813:J4148,6,0)</f>
        <v>No</v>
      </c>
      <c r="F1814" s="47" t="str">
        <f>VLOOKUP(A1814,'Updated Medical examination'!A1813:J4148,7,0)</f>
        <v>No</v>
      </c>
      <c r="G1814" s="47" t="str">
        <f>VLOOKUP(A1814,'Updated Medical examination'!A1813:J4148,8,0)</f>
        <v>No</v>
      </c>
      <c r="H1814" s="47">
        <f>VLOOKUP(A1814,'Updated Medical examination'!A1813:J4148,9,0)</f>
        <v>0</v>
      </c>
      <c r="I1814" s="47" t="str">
        <f>VLOOKUP(A1814,'Updated Medical examination'!A1813:J4148,10,0)</f>
        <v>No</v>
      </c>
      <c r="J1814" s="47" t="str">
        <f>VLOOKUP(A1814,'Updated Medical examination'!A1813:J4148,3,0)</f>
        <v>Under Weight</v>
      </c>
      <c r="K1814" s="47" t="str">
        <f>VLOOKUP(A1814,'Updated Medical examination'!A1813:J4148,5,0)</f>
        <v>Prediabetes</v>
      </c>
      <c r="L1814" s="54">
        <v>28463</v>
      </c>
      <c r="M1814" s="59">
        <v>4699.47</v>
      </c>
      <c r="N1814" s="55" t="s">
        <v>11</v>
      </c>
      <c r="O1814" s="55" t="s">
        <v>12</v>
      </c>
      <c r="P1814" s="55" t="s">
        <v>13</v>
      </c>
      <c r="Q1814" s="55">
        <v>45</v>
      </c>
    </row>
    <row r="1815" spans="1:17" ht="16.5" thickBot="1" x14ac:dyDescent="0.3">
      <c r="A1815" s="58" t="s">
        <v>556</v>
      </c>
      <c r="B1815" s="47" t="s">
        <v>3221</v>
      </c>
      <c r="C1815" s="47">
        <f>VLOOKUP(A1815,'Updated Medical examination'!A1814:J4149,2,FALSE)</f>
        <v>28.6</v>
      </c>
      <c r="D1815" s="47">
        <f>VLOOKUP(A1815,'Updated Medical examination'!A1814:J4149,4,0)</f>
        <v>6.08</v>
      </c>
      <c r="E1815" s="47" t="str">
        <f>VLOOKUP(A1815,'Updated Medical examination'!A1814:J4149,6,0)</f>
        <v>No</v>
      </c>
      <c r="F1815" s="47" t="str">
        <f>VLOOKUP(A1815,'Updated Medical examination'!A1814:J4149,7,0)</f>
        <v>No</v>
      </c>
      <c r="G1815" s="47" t="str">
        <f>VLOOKUP(A1815,'Updated Medical examination'!A1814:J4149,8,0)</f>
        <v>Yes</v>
      </c>
      <c r="H1815" s="47">
        <f>VLOOKUP(A1815,'Updated Medical examination'!A1814:J4149,9,0)</f>
        <v>1</v>
      </c>
      <c r="I1815" s="47" t="str">
        <f>VLOOKUP(A1815,'Updated Medical examination'!A1814:J4149,10,0)</f>
        <v>No</v>
      </c>
      <c r="J1815" s="47" t="str">
        <f>VLOOKUP(A1815,'Updated Medical examination'!A1814:J4149,3,0)</f>
        <v>Over Weight</v>
      </c>
      <c r="K1815" s="47" t="str">
        <f>VLOOKUP(A1815,'Updated Medical examination'!A1814:J4149,5,0)</f>
        <v>Prediabetes</v>
      </c>
      <c r="L1815" s="54">
        <v>37794</v>
      </c>
      <c r="M1815" s="59">
        <v>4687.8</v>
      </c>
      <c r="N1815" s="55" t="s">
        <v>11</v>
      </c>
      <c r="O1815" s="55" t="s">
        <v>12</v>
      </c>
      <c r="P1815" s="55" t="s">
        <v>42</v>
      </c>
      <c r="Q1815" s="55">
        <v>19</v>
      </c>
    </row>
    <row r="1816" spans="1:17" ht="16.5" thickBot="1" x14ac:dyDescent="0.3">
      <c r="A1816" s="58" t="s">
        <v>555</v>
      </c>
      <c r="B1816" s="47" t="s">
        <v>3686</v>
      </c>
      <c r="C1816" s="47">
        <f>VLOOKUP(A1816,'Updated Medical examination'!A1815:J4150,2,FALSE)</f>
        <v>46.53</v>
      </c>
      <c r="D1816" s="47">
        <f>VLOOKUP(A1816,'Updated Medical examination'!A1815:J4150,4,0)</f>
        <v>4.16</v>
      </c>
      <c r="E1816" s="47" t="str">
        <f>VLOOKUP(A1816,'Updated Medical examination'!A1815:J4150,6,0)</f>
        <v>No</v>
      </c>
      <c r="F1816" s="47" t="str">
        <f>VLOOKUP(A1816,'Updated Medical examination'!A1815:J4150,7,0)</f>
        <v>No</v>
      </c>
      <c r="G1816" s="47" t="str">
        <f>VLOOKUP(A1816,'Updated Medical examination'!A1815:J4150,8,0)</f>
        <v>No</v>
      </c>
      <c r="H1816" s="47">
        <f>VLOOKUP(A1816,'Updated Medical examination'!A1815:J4150,9,0)</f>
        <v>0</v>
      </c>
      <c r="I1816" s="47" t="str">
        <f>VLOOKUP(A1816,'Updated Medical examination'!A1815:J4150,10,0)</f>
        <v>No</v>
      </c>
      <c r="J1816" s="47" t="str">
        <f>VLOOKUP(A1816,'Updated Medical examination'!A1815:J4150,3,0)</f>
        <v>Obesity</v>
      </c>
      <c r="K1816" s="47" t="str">
        <f>VLOOKUP(A1816,'Updated Medical examination'!A1815:J4150,5,0)</f>
        <v>Normal</v>
      </c>
      <c r="L1816" s="54">
        <v>33120</v>
      </c>
      <c r="M1816" s="59">
        <v>4686.3900000000003</v>
      </c>
      <c r="N1816" s="55" t="s">
        <v>12</v>
      </c>
      <c r="O1816" s="55" t="s">
        <v>12</v>
      </c>
      <c r="P1816" s="55" t="s">
        <v>13</v>
      </c>
      <c r="Q1816" s="55">
        <v>32</v>
      </c>
    </row>
    <row r="1817" spans="1:17" ht="16.5" thickBot="1" x14ac:dyDescent="0.3">
      <c r="A1817" s="58" t="s">
        <v>554</v>
      </c>
      <c r="B1817" s="47" t="s">
        <v>5299</v>
      </c>
      <c r="C1817" s="47">
        <f>VLOOKUP(A1817,'Updated Medical examination'!A1816:J4151,2,FALSE)</f>
        <v>34.99</v>
      </c>
      <c r="D1817" s="47">
        <f>VLOOKUP(A1817,'Updated Medical examination'!A1816:J4151,4,0)</f>
        <v>5.0999999999999996</v>
      </c>
      <c r="E1817" s="47" t="str">
        <f>VLOOKUP(A1817,'Updated Medical examination'!A1816:J4151,6,0)</f>
        <v>No</v>
      </c>
      <c r="F1817" s="47" t="str">
        <f>VLOOKUP(A1817,'Updated Medical examination'!A1816:J4151,7,0)</f>
        <v>No</v>
      </c>
      <c r="G1817" s="47" t="str">
        <f>VLOOKUP(A1817,'Updated Medical examination'!A1816:J4151,8,0)</f>
        <v>Yes</v>
      </c>
      <c r="H1817" s="47">
        <f>VLOOKUP(A1817,'Updated Medical examination'!A1816:J4151,9,0)</f>
        <v>1</v>
      </c>
      <c r="I1817" s="47" t="str">
        <f>VLOOKUP(A1817,'Updated Medical examination'!A1816:J4151,10,0)</f>
        <v>No</v>
      </c>
      <c r="J1817" s="47" t="str">
        <f>VLOOKUP(A1817,'Updated Medical examination'!A1816:J4151,3,0)</f>
        <v>Obesity</v>
      </c>
      <c r="K1817" s="47" t="str">
        <f>VLOOKUP(A1817,'Updated Medical examination'!A1816:J4151,5,0)</f>
        <v>Normal</v>
      </c>
      <c r="L1817" s="54">
        <v>37898</v>
      </c>
      <c r="M1817" s="59">
        <v>4678.8</v>
      </c>
      <c r="N1817" s="55" t="s">
        <v>11</v>
      </c>
      <c r="O1817" s="55" t="s">
        <v>16</v>
      </c>
      <c r="P1817" s="55" t="s">
        <v>300</v>
      </c>
      <c r="Q1817" s="55">
        <v>19</v>
      </c>
    </row>
    <row r="1818" spans="1:17" ht="16.5" thickBot="1" x14ac:dyDescent="0.3">
      <c r="A1818" s="58" t="s">
        <v>553</v>
      </c>
      <c r="B1818" s="47" t="s">
        <v>4093</v>
      </c>
      <c r="C1818" s="47">
        <f>VLOOKUP(A1818,'Updated Medical examination'!A1817:J4152,2,FALSE)</f>
        <v>17.05</v>
      </c>
      <c r="D1818" s="47">
        <f>VLOOKUP(A1818,'Updated Medical examination'!A1817:J4152,4,0)</f>
        <v>5.3</v>
      </c>
      <c r="E1818" s="47" t="str">
        <f>VLOOKUP(A1818,'Updated Medical examination'!A1817:J4152,6,0)</f>
        <v>No</v>
      </c>
      <c r="F1818" s="47" t="str">
        <f>VLOOKUP(A1818,'Updated Medical examination'!A1817:J4152,7,0)</f>
        <v>No</v>
      </c>
      <c r="G1818" s="47" t="str">
        <f>VLOOKUP(A1818,'Updated Medical examination'!A1817:J4152,8,0)</f>
        <v>Yes</v>
      </c>
      <c r="H1818" s="47">
        <f>VLOOKUP(A1818,'Updated Medical examination'!A1817:J4152,9,0)</f>
        <v>1</v>
      </c>
      <c r="I1818" s="47" t="str">
        <f>VLOOKUP(A1818,'Updated Medical examination'!A1817:J4152,10,0)</f>
        <v>No</v>
      </c>
      <c r="J1818" s="47" t="str">
        <f>VLOOKUP(A1818,'Updated Medical examination'!A1817:J4152,3,0)</f>
        <v>Under Weight</v>
      </c>
      <c r="K1818" s="47" t="str">
        <f>VLOOKUP(A1818,'Updated Medical examination'!A1817:J4152,5,0)</f>
        <v>Normal</v>
      </c>
      <c r="L1818" s="54">
        <v>29146</v>
      </c>
      <c r="M1818" s="59">
        <v>4674.2</v>
      </c>
      <c r="N1818" s="55" t="s">
        <v>11</v>
      </c>
      <c r="O1818" s="55" t="s">
        <v>16</v>
      </c>
      <c r="P1818" s="55" t="s">
        <v>13</v>
      </c>
      <c r="Q1818" s="55">
        <v>43</v>
      </c>
    </row>
    <row r="1819" spans="1:17" ht="16.5" thickBot="1" x14ac:dyDescent="0.3">
      <c r="A1819" s="58" t="s">
        <v>552</v>
      </c>
      <c r="B1819" s="47" t="s">
        <v>4833</v>
      </c>
      <c r="C1819" s="47">
        <f>VLOOKUP(A1819,'Updated Medical examination'!A1818:J4153,2,FALSE)</f>
        <v>37.18</v>
      </c>
      <c r="D1819" s="47">
        <f>VLOOKUP(A1819,'Updated Medical examination'!A1818:J4153,4,0)</f>
        <v>4.9000000000000004</v>
      </c>
      <c r="E1819" s="47" t="str">
        <f>VLOOKUP(A1819,'Updated Medical examination'!A1818:J4153,6,0)</f>
        <v>No</v>
      </c>
      <c r="F1819" s="47" t="str">
        <f>VLOOKUP(A1819,'Updated Medical examination'!A1818:J4153,7,0)</f>
        <v>No</v>
      </c>
      <c r="G1819" s="47" t="str">
        <f>VLOOKUP(A1819,'Updated Medical examination'!A1818:J4153,8,0)</f>
        <v>No</v>
      </c>
      <c r="H1819" s="47">
        <f>VLOOKUP(A1819,'Updated Medical examination'!A1818:J4153,9,0)</f>
        <v>0</v>
      </c>
      <c r="I1819" s="47" t="str">
        <f>VLOOKUP(A1819,'Updated Medical examination'!A1818:J4153,10,0)</f>
        <v>No</v>
      </c>
      <c r="J1819" s="47" t="str">
        <f>VLOOKUP(A1819,'Updated Medical examination'!A1818:J4153,3,0)</f>
        <v>Obesity</v>
      </c>
      <c r="K1819" s="47" t="str">
        <f>VLOOKUP(A1819,'Updated Medical examination'!A1818:J4153,5,0)</f>
        <v>Normal</v>
      </c>
      <c r="L1819" s="54">
        <v>33067</v>
      </c>
      <c r="M1819" s="59">
        <v>4673.3900000000003</v>
      </c>
      <c r="N1819" s="55" t="s">
        <v>11</v>
      </c>
      <c r="O1819" s="55" t="s">
        <v>16</v>
      </c>
      <c r="P1819" s="55" t="s">
        <v>13</v>
      </c>
      <c r="Q1819" s="55">
        <v>32</v>
      </c>
    </row>
    <row r="1820" spans="1:17" ht="16.5" thickBot="1" x14ac:dyDescent="0.3">
      <c r="A1820" s="58" t="s">
        <v>551</v>
      </c>
      <c r="B1820" s="47" t="s">
        <v>3050</v>
      </c>
      <c r="C1820" s="47">
        <f>VLOOKUP(A1820,'Updated Medical examination'!A1819:J4154,2,FALSE)</f>
        <v>35.200000000000003</v>
      </c>
      <c r="D1820" s="47">
        <f>VLOOKUP(A1820,'Updated Medical examination'!A1819:J4154,4,0)</f>
        <v>5.55</v>
      </c>
      <c r="E1820" s="47" t="str">
        <f>VLOOKUP(A1820,'Updated Medical examination'!A1819:J4154,6,0)</f>
        <v>No</v>
      </c>
      <c r="F1820" s="47" t="str">
        <f>VLOOKUP(A1820,'Updated Medical examination'!A1819:J4154,7,0)</f>
        <v>No</v>
      </c>
      <c r="G1820" s="47" t="str">
        <f>VLOOKUP(A1820,'Updated Medical examination'!A1819:J4154,8,0)</f>
        <v>No</v>
      </c>
      <c r="H1820" s="47">
        <f>VLOOKUP(A1820,'Updated Medical examination'!A1819:J4154,9,0)</f>
        <v>0</v>
      </c>
      <c r="I1820" s="47" t="str">
        <f>VLOOKUP(A1820,'Updated Medical examination'!A1819:J4154,10,0)</f>
        <v>No</v>
      </c>
      <c r="J1820" s="47" t="str">
        <f>VLOOKUP(A1820,'Updated Medical examination'!A1819:J4154,3,0)</f>
        <v>Obesity</v>
      </c>
      <c r="K1820" s="47" t="str">
        <f>VLOOKUP(A1820,'Updated Medical examination'!A1819:J4154,5,0)</f>
        <v>Normal</v>
      </c>
      <c r="L1820" s="54">
        <v>33142</v>
      </c>
      <c r="M1820" s="59">
        <v>4670.6400000000003</v>
      </c>
      <c r="N1820" s="55" t="s">
        <v>11</v>
      </c>
      <c r="O1820" s="55" t="s">
        <v>11</v>
      </c>
      <c r="P1820" s="55" t="s">
        <v>42</v>
      </c>
      <c r="Q1820" s="55">
        <v>32</v>
      </c>
    </row>
    <row r="1821" spans="1:17" ht="16.5" thickBot="1" x14ac:dyDescent="0.3">
      <c r="A1821" s="58" t="s">
        <v>550</v>
      </c>
      <c r="B1821" s="47" t="s">
        <v>5303</v>
      </c>
      <c r="C1821" s="47">
        <f>VLOOKUP(A1821,'Updated Medical examination'!A1820:J4155,2,FALSE)</f>
        <v>37.335000000000001</v>
      </c>
      <c r="D1821" s="47">
        <f>VLOOKUP(A1821,'Updated Medical examination'!A1820:J4155,4,0)</f>
        <v>4.95</v>
      </c>
      <c r="E1821" s="47" t="str">
        <f>VLOOKUP(A1821,'Updated Medical examination'!A1820:J4155,6,0)</f>
        <v>No</v>
      </c>
      <c r="F1821" s="47" t="str">
        <f>VLOOKUP(A1821,'Updated Medical examination'!A1820:J4155,7,0)</f>
        <v>No</v>
      </c>
      <c r="G1821" s="47" t="str">
        <f>VLOOKUP(A1821,'Updated Medical examination'!A1820:J4155,8,0)</f>
        <v>No</v>
      </c>
      <c r="H1821" s="47">
        <f>VLOOKUP(A1821,'Updated Medical examination'!A1820:J4155,9,0)</f>
        <v>0</v>
      </c>
      <c r="I1821" s="47" t="str">
        <f>VLOOKUP(A1821,'Updated Medical examination'!A1820:J4155,10,0)</f>
        <v>No</v>
      </c>
      <c r="J1821" s="47" t="str">
        <f>VLOOKUP(A1821,'Updated Medical examination'!A1820:J4155,3,0)</f>
        <v>Obesity</v>
      </c>
      <c r="K1821" s="47" t="str">
        <f>VLOOKUP(A1821,'Updated Medical examination'!A1820:J4155,5,0)</f>
        <v>Normal</v>
      </c>
      <c r="L1821" s="54">
        <v>33090</v>
      </c>
      <c r="M1821" s="59">
        <v>4667.6099999999997</v>
      </c>
      <c r="N1821" s="55" t="s">
        <v>12</v>
      </c>
      <c r="O1821" s="55" t="s">
        <v>12</v>
      </c>
      <c r="P1821" s="55" t="s">
        <v>168</v>
      </c>
      <c r="Q1821" s="55">
        <v>32</v>
      </c>
    </row>
    <row r="1822" spans="1:17" ht="16.5" thickBot="1" x14ac:dyDescent="0.3">
      <c r="A1822" s="58" t="s">
        <v>549</v>
      </c>
      <c r="B1822" s="47" t="s">
        <v>2559</v>
      </c>
      <c r="C1822" s="47">
        <f>VLOOKUP(A1822,'Updated Medical examination'!A1821:J4156,2,FALSE)</f>
        <v>27.265000000000001</v>
      </c>
      <c r="D1822" s="47">
        <f>VLOOKUP(A1822,'Updated Medical examination'!A1821:J4156,4,0)</f>
        <v>6.46</v>
      </c>
      <c r="E1822" s="47" t="str">
        <f>VLOOKUP(A1822,'Updated Medical examination'!A1821:J4156,6,0)</f>
        <v>Yes</v>
      </c>
      <c r="F1822" s="47" t="str">
        <f>VLOOKUP(A1822,'Updated Medical examination'!A1821:J4156,7,0)</f>
        <v>No</v>
      </c>
      <c r="G1822" s="47" t="str">
        <f>VLOOKUP(A1822,'Updated Medical examination'!A1821:J4156,8,0)</f>
        <v>No</v>
      </c>
      <c r="H1822" s="47">
        <f>VLOOKUP(A1822,'Updated Medical examination'!A1821:J4156,9,0)</f>
        <v>0</v>
      </c>
      <c r="I1822" s="47" t="str">
        <f>VLOOKUP(A1822,'Updated Medical examination'!A1821:J4156,10,0)</f>
        <v>No</v>
      </c>
      <c r="J1822" s="47" t="str">
        <f>VLOOKUP(A1822,'Updated Medical examination'!A1821:J4156,3,0)</f>
        <v>Over Weight</v>
      </c>
      <c r="K1822" s="47" t="str">
        <f>VLOOKUP(A1822,'Updated Medical examination'!A1821:J4156,5,0)</f>
        <v>Above Diabetes</v>
      </c>
      <c r="L1822" s="54">
        <v>35363</v>
      </c>
      <c r="M1822" s="59">
        <v>4661.29</v>
      </c>
      <c r="N1822" s="55" t="s">
        <v>11</v>
      </c>
      <c r="O1822" s="55" t="s">
        <v>16</v>
      </c>
      <c r="P1822" s="55" t="s">
        <v>356</v>
      </c>
      <c r="Q1822" s="55">
        <v>26</v>
      </c>
    </row>
    <row r="1823" spans="1:17" ht="16.5" thickBot="1" x14ac:dyDescent="0.3">
      <c r="A1823" s="58" t="s">
        <v>548</v>
      </c>
      <c r="B1823" s="47" t="s">
        <v>5306</v>
      </c>
      <c r="C1823" s="47">
        <f>VLOOKUP(A1823,'Updated Medical examination'!A1822:J4157,2,FALSE)</f>
        <v>30.8</v>
      </c>
      <c r="D1823" s="47">
        <f>VLOOKUP(A1823,'Updated Medical examination'!A1822:J4157,4,0)</f>
        <v>4.9000000000000004</v>
      </c>
      <c r="E1823" s="47" t="str">
        <f>VLOOKUP(A1823,'Updated Medical examination'!A1822:J4157,6,0)</f>
        <v>Yes</v>
      </c>
      <c r="F1823" s="47" t="str">
        <f>VLOOKUP(A1823,'Updated Medical examination'!A1822:J4157,7,0)</f>
        <v>No</v>
      </c>
      <c r="G1823" s="47" t="str">
        <f>VLOOKUP(A1823,'Updated Medical examination'!A1822:J4157,8,0)</f>
        <v>No</v>
      </c>
      <c r="H1823" s="47">
        <f>VLOOKUP(A1823,'Updated Medical examination'!A1822:J4157,9,0)</f>
        <v>0</v>
      </c>
      <c r="I1823" s="47" t="str">
        <f>VLOOKUP(A1823,'Updated Medical examination'!A1822:J4157,10,0)</f>
        <v>No</v>
      </c>
      <c r="J1823" s="47" t="str">
        <f>VLOOKUP(A1823,'Updated Medical examination'!A1822:J4157,3,0)</f>
        <v>Obesity</v>
      </c>
      <c r="K1823" s="47" t="str">
        <f>VLOOKUP(A1823,'Updated Medical examination'!A1822:J4157,5,0)</f>
        <v>Normal</v>
      </c>
      <c r="L1823" s="54">
        <v>31220</v>
      </c>
      <c r="M1823" s="59">
        <v>4646.76</v>
      </c>
      <c r="N1823" s="55" t="s">
        <v>16</v>
      </c>
      <c r="O1823" s="55" t="s">
        <v>16</v>
      </c>
      <c r="P1823" s="55" t="s">
        <v>42</v>
      </c>
      <c r="Q1823" s="55">
        <v>37</v>
      </c>
    </row>
    <row r="1824" spans="1:17" ht="16.5" thickBot="1" x14ac:dyDescent="0.3">
      <c r="A1824" s="58" t="s">
        <v>547</v>
      </c>
      <c r="B1824" s="47" t="s">
        <v>5308</v>
      </c>
      <c r="C1824" s="47">
        <f>VLOOKUP(A1824,'Updated Medical examination'!A1823:J4158,2,FALSE)</f>
        <v>30.21</v>
      </c>
      <c r="D1824" s="47">
        <f>VLOOKUP(A1824,'Updated Medical examination'!A1823:J4158,4,0)</f>
        <v>5.21</v>
      </c>
      <c r="E1824" s="47" t="str">
        <f>VLOOKUP(A1824,'Updated Medical examination'!A1823:J4158,6,0)</f>
        <v>No</v>
      </c>
      <c r="F1824" s="47" t="str">
        <f>VLOOKUP(A1824,'Updated Medical examination'!A1823:J4158,7,0)</f>
        <v>No</v>
      </c>
      <c r="G1824" s="47" t="str">
        <f>VLOOKUP(A1824,'Updated Medical examination'!A1823:J4158,8,0)</f>
        <v>No</v>
      </c>
      <c r="H1824" s="47">
        <f>VLOOKUP(A1824,'Updated Medical examination'!A1823:J4158,9,0)</f>
        <v>1</v>
      </c>
      <c r="I1824" s="47" t="str">
        <f>VLOOKUP(A1824,'Updated Medical examination'!A1823:J4158,10,0)</f>
        <v>No</v>
      </c>
      <c r="J1824" s="47" t="str">
        <f>VLOOKUP(A1824,'Updated Medical examination'!A1823:J4158,3,0)</f>
        <v>Obesity</v>
      </c>
      <c r="K1824" s="47" t="str">
        <f>VLOOKUP(A1824,'Updated Medical examination'!A1823:J4158,5,0)</f>
        <v>Normal</v>
      </c>
      <c r="L1824" s="54">
        <v>35975</v>
      </c>
      <c r="M1824" s="59">
        <v>4618.08</v>
      </c>
      <c r="N1824" s="55" t="s">
        <v>11</v>
      </c>
      <c r="O1824" s="55" t="s">
        <v>16</v>
      </c>
      <c r="P1824" s="55" t="s">
        <v>23</v>
      </c>
      <c r="Q1824" s="55">
        <v>24</v>
      </c>
    </row>
    <row r="1825" spans="1:17" ht="16.5" thickBot="1" x14ac:dyDescent="0.3">
      <c r="A1825" s="58" t="s">
        <v>546</v>
      </c>
      <c r="B1825" s="47" t="s">
        <v>3244</v>
      </c>
      <c r="C1825" s="47">
        <f>VLOOKUP(A1825,'Updated Medical examination'!A1824:J4159,2,FALSE)</f>
        <v>35.340000000000003</v>
      </c>
      <c r="D1825" s="47">
        <f>VLOOKUP(A1825,'Updated Medical examination'!A1824:J4159,4,0)</f>
        <v>4.13</v>
      </c>
      <c r="E1825" s="47" t="str">
        <f>VLOOKUP(A1825,'Updated Medical examination'!A1824:J4159,6,0)</f>
        <v>No</v>
      </c>
      <c r="F1825" s="47" t="str">
        <f>VLOOKUP(A1825,'Updated Medical examination'!A1824:J4159,7,0)</f>
        <v>yes</v>
      </c>
      <c r="G1825" s="47" t="str">
        <f>VLOOKUP(A1825,'Updated Medical examination'!A1824:J4159,8,0)</f>
        <v>No</v>
      </c>
      <c r="H1825" s="47">
        <f>VLOOKUP(A1825,'Updated Medical examination'!A1824:J4159,9,0)</f>
        <v>1</v>
      </c>
      <c r="I1825" s="47" t="str">
        <f>VLOOKUP(A1825,'Updated Medical examination'!A1824:J4159,10,0)</f>
        <v>No</v>
      </c>
      <c r="J1825" s="47" t="str">
        <f>VLOOKUP(A1825,'Updated Medical examination'!A1824:J4159,3,0)</f>
        <v>Obesity</v>
      </c>
      <c r="K1825" s="47" t="str">
        <f>VLOOKUP(A1825,'Updated Medical examination'!A1824:J4159,5,0)</f>
        <v>Normal</v>
      </c>
      <c r="L1825" s="54">
        <v>36709</v>
      </c>
      <c r="M1825" s="59">
        <v>4608.03</v>
      </c>
      <c r="N1825" s="55" t="s">
        <v>11</v>
      </c>
      <c r="O1825" s="55" t="s">
        <v>12</v>
      </c>
      <c r="P1825" s="55" t="s">
        <v>42</v>
      </c>
      <c r="Q1825" s="55">
        <v>22</v>
      </c>
    </row>
    <row r="1826" spans="1:17" ht="16.5" thickBot="1" x14ac:dyDescent="0.3">
      <c r="A1826" s="58" t="s">
        <v>545</v>
      </c>
      <c r="B1826" s="47" t="s">
        <v>5310</v>
      </c>
      <c r="C1826" s="47">
        <f>VLOOKUP(A1826,'Updated Medical examination'!A1825:J4160,2,FALSE)</f>
        <v>26.695</v>
      </c>
      <c r="D1826" s="47">
        <f>VLOOKUP(A1826,'Updated Medical examination'!A1825:J4160,4,0)</f>
        <v>5.28</v>
      </c>
      <c r="E1826" s="47" t="str">
        <f>VLOOKUP(A1826,'Updated Medical examination'!A1825:J4160,6,0)</f>
        <v>No</v>
      </c>
      <c r="F1826" s="47" t="str">
        <f>VLOOKUP(A1826,'Updated Medical examination'!A1825:J4160,7,0)</f>
        <v>No</v>
      </c>
      <c r="G1826" s="47" t="str">
        <f>VLOOKUP(A1826,'Updated Medical examination'!A1825:J4160,8,0)</f>
        <v>No</v>
      </c>
      <c r="H1826" s="47">
        <f>VLOOKUP(A1826,'Updated Medical examination'!A1825:J4160,9,0)</f>
        <v>0</v>
      </c>
      <c r="I1826" s="47" t="str">
        <f>VLOOKUP(A1826,'Updated Medical examination'!A1825:J4160,10,0)</f>
        <v>No</v>
      </c>
      <c r="J1826" s="47" t="str">
        <f>VLOOKUP(A1826,'Updated Medical examination'!A1825:J4160,3,0)</f>
        <v>Over Weight</v>
      </c>
      <c r="K1826" s="47" t="str">
        <f>VLOOKUP(A1826,'Updated Medical examination'!A1825:J4160,5,0)</f>
        <v>Normal</v>
      </c>
      <c r="L1826" s="54">
        <v>32769</v>
      </c>
      <c r="M1826" s="59">
        <v>4571.41</v>
      </c>
      <c r="N1826" s="55" t="s">
        <v>11</v>
      </c>
      <c r="O1826" s="55" t="s">
        <v>11</v>
      </c>
      <c r="P1826" s="55" t="s">
        <v>23</v>
      </c>
      <c r="Q1826" s="55">
        <v>33</v>
      </c>
    </row>
    <row r="1827" spans="1:17" ht="16.5" thickBot="1" x14ac:dyDescent="0.3">
      <c r="A1827" s="58" t="s">
        <v>544</v>
      </c>
      <c r="B1827" s="47" t="s">
        <v>5312</v>
      </c>
      <c r="C1827" s="47">
        <f>VLOOKUP(A1827,'Updated Medical examination'!A1826:J4161,2,FALSE)</f>
        <v>29.355</v>
      </c>
      <c r="D1827" s="47">
        <f>VLOOKUP(A1827,'Updated Medical examination'!A1826:J4161,4,0)</f>
        <v>4.68</v>
      </c>
      <c r="E1827" s="47" t="str">
        <f>VLOOKUP(A1827,'Updated Medical examination'!A1826:J4161,6,0)</f>
        <v>Yes</v>
      </c>
      <c r="F1827" s="47" t="str">
        <f>VLOOKUP(A1827,'Updated Medical examination'!A1826:J4161,7,0)</f>
        <v>No</v>
      </c>
      <c r="G1827" s="47" t="str">
        <f>VLOOKUP(A1827,'Updated Medical examination'!A1826:J4161,8,0)</f>
        <v>No</v>
      </c>
      <c r="H1827" s="47">
        <f>VLOOKUP(A1827,'Updated Medical examination'!A1826:J4161,9,0)</f>
        <v>0</v>
      </c>
      <c r="I1827" s="47" t="str">
        <f>VLOOKUP(A1827,'Updated Medical examination'!A1826:J4161,10,0)</f>
        <v>No</v>
      </c>
      <c r="J1827" s="47" t="str">
        <f>VLOOKUP(A1827,'Updated Medical examination'!A1826:J4161,3,0)</f>
        <v>Over Weight</v>
      </c>
      <c r="K1827" s="47" t="str">
        <f>VLOOKUP(A1827,'Updated Medical examination'!A1826:J4161,5,0)</f>
        <v>Normal</v>
      </c>
      <c r="L1827" s="54">
        <v>35424</v>
      </c>
      <c r="M1827" s="59">
        <v>4564.1899999999996</v>
      </c>
      <c r="N1827" s="55" t="s">
        <v>11</v>
      </c>
      <c r="O1827" s="55" t="s">
        <v>11</v>
      </c>
      <c r="P1827" s="55" t="s">
        <v>247</v>
      </c>
      <c r="Q1827" s="55">
        <v>26</v>
      </c>
    </row>
    <row r="1828" spans="1:17" ht="16.5" thickBot="1" x14ac:dyDescent="0.3">
      <c r="A1828" s="58" t="s">
        <v>543</v>
      </c>
      <c r="B1828" s="47" t="s">
        <v>5314</v>
      </c>
      <c r="C1828" s="47">
        <f>VLOOKUP(A1828,'Updated Medical examination'!A1827:J4162,2,FALSE)</f>
        <v>29.59</v>
      </c>
      <c r="D1828" s="47">
        <f>VLOOKUP(A1828,'Updated Medical examination'!A1827:J4162,4,0)</f>
        <v>4.0599999999999996</v>
      </c>
      <c r="E1828" s="47" t="str">
        <f>VLOOKUP(A1828,'Updated Medical examination'!A1827:J4162,6,0)</f>
        <v>No</v>
      </c>
      <c r="F1828" s="47" t="str">
        <f>VLOOKUP(A1828,'Updated Medical examination'!A1827:J4162,7,0)</f>
        <v>No</v>
      </c>
      <c r="G1828" s="47" t="str">
        <f>VLOOKUP(A1828,'Updated Medical examination'!A1827:J4162,8,0)</f>
        <v>No</v>
      </c>
      <c r="H1828" s="47">
        <f>VLOOKUP(A1828,'Updated Medical examination'!A1827:J4162,9,0)</f>
        <v>0</v>
      </c>
      <c r="I1828" s="47" t="str">
        <f>VLOOKUP(A1828,'Updated Medical examination'!A1827:J4162,10,0)</f>
        <v>No</v>
      </c>
      <c r="J1828" s="47" t="str">
        <f>VLOOKUP(A1828,'Updated Medical examination'!A1827:J4162,3,0)</f>
        <v>Over Weight</v>
      </c>
      <c r="K1828" s="47" t="str">
        <f>VLOOKUP(A1828,'Updated Medical examination'!A1827:J4162,5,0)</f>
        <v>Normal</v>
      </c>
      <c r="L1828" s="54">
        <v>33136</v>
      </c>
      <c r="M1828" s="59">
        <v>4562.84</v>
      </c>
      <c r="N1828" s="55" t="s">
        <v>11</v>
      </c>
      <c r="O1828" s="55" t="s">
        <v>11</v>
      </c>
      <c r="P1828" s="55" t="s">
        <v>13</v>
      </c>
      <c r="Q1828" s="55">
        <v>32</v>
      </c>
    </row>
    <row r="1829" spans="1:17" ht="16.5" thickBot="1" x14ac:dyDescent="0.3">
      <c r="A1829" s="58" t="s">
        <v>542</v>
      </c>
      <c r="B1829" s="47" t="s">
        <v>5172</v>
      </c>
      <c r="C1829" s="47">
        <f>VLOOKUP(A1829,'Updated Medical examination'!A1828:J4163,2,FALSE)</f>
        <v>31.35</v>
      </c>
      <c r="D1829" s="47">
        <f>VLOOKUP(A1829,'Updated Medical examination'!A1828:J4163,4,0)</f>
        <v>4.2</v>
      </c>
      <c r="E1829" s="47" t="str">
        <f>VLOOKUP(A1829,'Updated Medical examination'!A1828:J4163,6,0)</f>
        <v>No</v>
      </c>
      <c r="F1829" s="47" t="str">
        <f>VLOOKUP(A1829,'Updated Medical examination'!A1828:J4163,7,0)</f>
        <v>yes</v>
      </c>
      <c r="G1829" s="47" t="str">
        <f>VLOOKUP(A1829,'Updated Medical examination'!A1828:J4163,8,0)</f>
        <v>No</v>
      </c>
      <c r="H1829" s="47">
        <f>VLOOKUP(A1829,'Updated Medical examination'!A1828:J4163,9,0)</f>
        <v>1</v>
      </c>
      <c r="I1829" s="47" t="str">
        <f>VLOOKUP(A1829,'Updated Medical examination'!A1828:J4163,10,0)</f>
        <v>No</v>
      </c>
      <c r="J1829" s="47" t="str">
        <f>VLOOKUP(A1829,'Updated Medical examination'!A1828:J4163,3,0)</f>
        <v>Obesity</v>
      </c>
      <c r="K1829" s="47" t="str">
        <f>VLOOKUP(A1829,'Updated Medical examination'!A1828:J4163,5,0)</f>
        <v>Normal</v>
      </c>
      <c r="L1829" s="54">
        <v>38343</v>
      </c>
      <c r="M1829" s="59">
        <v>4561.1899999999996</v>
      </c>
      <c r="N1829" s="55" t="s">
        <v>11</v>
      </c>
      <c r="O1829" s="55" t="s">
        <v>11</v>
      </c>
      <c r="P1829" s="55" t="s">
        <v>247</v>
      </c>
      <c r="Q1829" s="55">
        <v>18</v>
      </c>
    </row>
    <row r="1830" spans="1:17" ht="16.5" thickBot="1" x14ac:dyDescent="0.3">
      <c r="A1830" s="58" t="s">
        <v>541</v>
      </c>
      <c r="B1830" s="47" t="s">
        <v>3210</v>
      </c>
      <c r="C1830" s="47">
        <f>VLOOKUP(A1830,'Updated Medical examination'!A1829:J4164,2,FALSE)</f>
        <v>20.52</v>
      </c>
      <c r="D1830" s="47">
        <f>VLOOKUP(A1830,'Updated Medical examination'!A1829:J4164,4,0)</f>
        <v>4.83</v>
      </c>
      <c r="E1830" s="47" t="str">
        <f>VLOOKUP(A1830,'Updated Medical examination'!A1829:J4164,6,0)</f>
        <v>No</v>
      </c>
      <c r="F1830" s="47" t="str">
        <f>VLOOKUP(A1830,'Updated Medical examination'!A1829:J4164,7,0)</f>
        <v>No</v>
      </c>
      <c r="G1830" s="47" t="str">
        <f>VLOOKUP(A1830,'Updated Medical examination'!A1829:J4164,8,0)</f>
        <v>No</v>
      </c>
      <c r="H1830" s="47">
        <f>VLOOKUP(A1830,'Updated Medical examination'!A1829:J4164,9,0)</f>
        <v>0</v>
      </c>
      <c r="I1830" s="47" t="str">
        <f>VLOOKUP(A1830,'Updated Medical examination'!A1829:J4164,10,0)</f>
        <v>No</v>
      </c>
      <c r="J1830" s="47" t="str">
        <f>VLOOKUP(A1830,'Updated Medical examination'!A1829:J4164,3,0)</f>
        <v>Healthy Weight</v>
      </c>
      <c r="K1830" s="47" t="str">
        <f>VLOOKUP(A1830,'Updated Medical examination'!A1829:J4164,5,0)</f>
        <v>Normal</v>
      </c>
      <c r="L1830" s="54">
        <v>33194</v>
      </c>
      <c r="M1830" s="59">
        <v>4544.2299999999996</v>
      </c>
      <c r="N1830" s="55" t="s">
        <v>11</v>
      </c>
      <c r="O1830" s="55" t="s">
        <v>16</v>
      </c>
      <c r="P1830" s="55" t="s">
        <v>247</v>
      </c>
      <c r="Q1830" s="55">
        <v>32</v>
      </c>
    </row>
    <row r="1831" spans="1:17" ht="16.5" thickBot="1" x14ac:dyDescent="0.3">
      <c r="A1831" s="58" t="s">
        <v>540</v>
      </c>
      <c r="B1831" s="47" t="s">
        <v>5317</v>
      </c>
      <c r="C1831" s="47">
        <f>VLOOKUP(A1831,'Updated Medical examination'!A1830:J4165,2,FALSE)</f>
        <v>42.9</v>
      </c>
      <c r="D1831" s="47">
        <f>VLOOKUP(A1831,'Updated Medical examination'!A1830:J4165,4,0)</f>
        <v>4.87</v>
      </c>
      <c r="E1831" s="47" t="str">
        <f>VLOOKUP(A1831,'Updated Medical examination'!A1830:J4165,6,0)</f>
        <v>Yes</v>
      </c>
      <c r="F1831" s="47" t="str">
        <f>VLOOKUP(A1831,'Updated Medical examination'!A1830:J4165,7,0)</f>
        <v>No</v>
      </c>
      <c r="G1831" s="47" t="str">
        <f>VLOOKUP(A1831,'Updated Medical examination'!A1830:J4165,8,0)</f>
        <v>No</v>
      </c>
      <c r="H1831" s="47">
        <f>VLOOKUP(A1831,'Updated Medical examination'!A1830:J4165,9,0)</f>
        <v>1</v>
      </c>
      <c r="I1831" s="47" t="str">
        <f>VLOOKUP(A1831,'Updated Medical examination'!A1830:J4165,10,0)</f>
        <v>No</v>
      </c>
      <c r="J1831" s="47" t="str">
        <f>VLOOKUP(A1831,'Updated Medical examination'!A1830:J4165,3,0)</f>
        <v>Obesity</v>
      </c>
      <c r="K1831" s="47" t="str">
        <f>VLOOKUP(A1831,'Updated Medical examination'!A1830:J4165,5,0)</f>
        <v>Normal</v>
      </c>
      <c r="L1831" s="54">
        <v>32307</v>
      </c>
      <c r="M1831" s="59">
        <v>4536.26</v>
      </c>
      <c r="N1831" s="55" t="s">
        <v>11</v>
      </c>
      <c r="O1831" s="55" t="s">
        <v>11</v>
      </c>
      <c r="P1831" s="55" t="s">
        <v>42</v>
      </c>
      <c r="Q1831" s="55">
        <v>34</v>
      </c>
    </row>
    <row r="1832" spans="1:17" ht="16.5" thickBot="1" x14ac:dyDescent="0.3">
      <c r="A1832" s="58" t="s">
        <v>539</v>
      </c>
      <c r="B1832" s="47" t="s">
        <v>2798</v>
      </c>
      <c r="C1832" s="47">
        <f>VLOOKUP(A1832,'Updated Medical examination'!A1831:J4166,2,FALSE)</f>
        <v>24.6</v>
      </c>
      <c r="D1832" s="47">
        <f>VLOOKUP(A1832,'Updated Medical examination'!A1831:J4166,4,0)</f>
        <v>5.86</v>
      </c>
      <c r="E1832" s="47" t="str">
        <f>VLOOKUP(A1832,'Updated Medical examination'!A1831:J4166,6,0)</f>
        <v>No</v>
      </c>
      <c r="F1832" s="47" t="str">
        <f>VLOOKUP(A1832,'Updated Medical examination'!A1831:J4166,7,0)</f>
        <v>No</v>
      </c>
      <c r="G1832" s="47" t="str">
        <f>VLOOKUP(A1832,'Updated Medical examination'!A1831:J4166,8,0)</f>
        <v>Yes</v>
      </c>
      <c r="H1832" s="47">
        <f>VLOOKUP(A1832,'Updated Medical examination'!A1831:J4166,9,0)</f>
        <v>1</v>
      </c>
      <c r="I1832" s="47" t="str">
        <f>VLOOKUP(A1832,'Updated Medical examination'!A1831:J4166,10,0)</f>
        <v>No</v>
      </c>
      <c r="J1832" s="47" t="str">
        <f>VLOOKUP(A1832,'Updated Medical examination'!A1831:J4166,3,0)</f>
        <v>Healthy Weight</v>
      </c>
      <c r="K1832" s="47" t="str">
        <f>VLOOKUP(A1832,'Updated Medical examination'!A1831:J4166,5,0)</f>
        <v>Prediabetes</v>
      </c>
      <c r="L1832" s="54">
        <v>34149</v>
      </c>
      <c r="M1832" s="59">
        <v>4529.4799999999996</v>
      </c>
      <c r="N1832" s="55" t="s">
        <v>11</v>
      </c>
      <c r="O1832" s="55" t="s">
        <v>16</v>
      </c>
      <c r="P1832" s="55" t="s">
        <v>42</v>
      </c>
      <c r="Q1832" s="55">
        <v>29</v>
      </c>
    </row>
    <row r="1833" spans="1:17" ht="16.5" thickBot="1" x14ac:dyDescent="0.3">
      <c r="A1833" s="58" t="s">
        <v>538</v>
      </c>
      <c r="B1833" s="47" t="s">
        <v>5090</v>
      </c>
      <c r="C1833" s="47">
        <f>VLOOKUP(A1833,'Updated Medical examination'!A1832:J4167,2,FALSE)</f>
        <v>28.405000000000001</v>
      </c>
      <c r="D1833" s="47">
        <f>VLOOKUP(A1833,'Updated Medical examination'!A1832:J4167,4,0)</f>
        <v>4.12</v>
      </c>
      <c r="E1833" s="47" t="str">
        <f>VLOOKUP(A1833,'Updated Medical examination'!A1832:J4167,6,0)</f>
        <v>No</v>
      </c>
      <c r="F1833" s="47" t="str">
        <f>VLOOKUP(A1833,'Updated Medical examination'!A1832:J4167,7,0)</f>
        <v>No</v>
      </c>
      <c r="G1833" s="47" t="str">
        <f>VLOOKUP(A1833,'Updated Medical examination'!A1832:J4167,8,0)</f>
        <v>No</v>
      </c>
      <c r="H1833" s="47">
        <f>VLOOKUP(A1833,'Updated Medical examination'!A1832:J4167,9,0)</f>
        <v>1</v>
      </c>
      <c r="I1833" s="47" t="str">
        <f>VLOOKUP(A1833,'Updated Medical examination'!A1832:J4167,10,0)</f>
        <v>No</v>
      </c>
      <c r="J1833" s="47" t="str">
        <f>VLOOKUP(A1833,'Updated Medical examination'!A1832:J4167,3,0)</f>
        <v>Over Weight</v>
      </c>
      <c r="K1833" s="47" t="str">
        <f>VLOOKUP(A1833,'Updated Medical examination'!A1832:J4167,5,0)</f>
        <v>Normal</v>
      </c>
      <c r="L1833" s="54">
        <v>33829</v>
      </c>
      <c r="M1833" s="59">
        <v>4527.18</v>
      </c>
      <c r="N1833" s="55" t="s">
        <v>11</v>
      </c>
      <c r="O1833" s="55" t="s">
        <v>11</v>
      </c>
      <c r="P1833" s="55" t="s">
        <v>23</v>
      </c>
      <c r="Q1833" s="55">
        <v>30</v>
      </c>
    </row>
    <row r="1834" spans="1:17" ht="16.5" thickBot="1" x14ac:dyDescent="0.3">
      <c r="A1834" s="58" t="s">
        <v>537</v>
      </c>
      <c r="B1834" s="47" t="s">
        <v>5319</v>
      </c>
      <c r="C1834" s="47">
        <f>VLOOKUP(A1834,'Updated Medical examination'!A1833:J4168,2,FALSE)</f>
        <v>34.674999999999997</v>
      </c>
      <c r="D1834" s="47">
        <f>VLOOKUP(A1834,'Updated Medical examination'!A1833:J4168,4,0)</f>
        <v>5.71</v>
      </c>
      <c r="E1834" s="47" t="str">
        <f>VLOOKUP(A1834,'Updated Medical examination'!A1833:J4168,6,0)</f>
        <v>Yes</v>
      </c>
      <c r="F1834" s="47" t="str">
        <f>VLOOKUP(A1834,'Updated Medical examination'!A1833:J4168,7,0)</f>
        <v>No</v>
      </c>
      <c r="G1834" s="47" t="str">
        <f>VLOOKUP(A1834,'Updated Medical examination'!A1833:J4168,8,0)</f>
        <v>No</v>
      </c>
      <c r="H1834" s="47">
        <f>VLOOKUP(A1834,'Updated Medical examination'!A1833:J4168,9,0)</f>
        <v>1</v>
      </c>
      <c r="I1834" s="47" t="str">
        <f>VLOOKUP(A1834,'Updated Medical examination'!A1833:J4168,10,0)</f>
        <v>No</v>
      </c>
      <c r="J1834" s="47" t="str">
        <f>VLOOKUP(A1834,'Updated Medical examination'!A1833:J4168,3,0)</f>
        <v>Obesity</v>
      </c>
      <c r="K1834" s="47" t="str">
        <f>VLOOKUP(A1834,'Updated Medical examination'!A1833:J4168,5,0)</f>
        <v>Prediabetes</v>
      </c>
      <c r="L1834" s="54">
        <v>32498</v>
      </c>
      <c r="M1834" s="59">
        <v>4518.83</v>
      </c>
      <c r="N1834" s="55" t="s">
        <v>11</v>
      </c>
      <c r="O1834" s="55" t="s">
        <v>11</v>
      </c>
      <c r="P1834" s="55" t="s">
        <v>356</v>
      </c>
      <c r="Q1834" s="55">
        <v>34</v>
      </c>
    </row>
    <row r="1835" spans="1:17" ht="16.5" thickBot="1" x14ac:dyDescent="0.3">
      <c r="A1835" s="58" t="s">
        <v>536</v>
      </c>
      <c r="B1835" s="47" t="s">
        <v>5321</v>
      </c>
      <c r="C1835" s="47">
        <f>VLOOKUP(A1835,'Updated Medical examination'!A1834:J4169,2,FALSE)</f>
        <v>18.850000000000001</v>
      </c>
      <c r="D1835" s="47">
        <f>VLOOKUP(A1835,'Updated Medical examination'!A1834:J4169,4,0)</f>
        <v>6.03</v>
      </c>
      <c r="E1835" s="47" t="str">
        <f>VLOOKUP(A1835,'Updated Medical examination'!A1834:J4169,6,0)</f>
        <v>No</v>
      </c>
      <c r="F1835" s="47" t="str">
        <f>VLOOKUP(A1835,'Updated Medical examination'!A1834:J4169,7,0)</f>
        <v>No</v>
      </c>
      <c r="G1835" s="47" t="str">
        <f>VLOOKUP(A1835,'Updated Medical examination'!A1834:J4169,8,0)</f>
        <v>No</v>
      </c>
      <c r="H1835" s="47">
        <f>VLOOKUP(A1835,'Updated Medical examination'!A1834:J4169,9,0)</f>
        <v>1</v>
      </c>
      <c r="I1835" s="47" t="str">
        <f>VLOOKUP(A1835,'Updated Medical examination'!A1834:J4169,10,0)</f>
        <v>No</v>
      </c>
      <c r="J1835" s="47" t="str">
        <f>VLOOKUP(A1835,'Updated Medical examination'!A1834:J4169,3,0)</f>
        <v>Healthy Weight</v>
      </c>
      <c r="K1835" s="47" t="str">
        <f>VLOOKUP(A1835,'Updated Medical examination'!A1834:J4169,5,0)</f>
        <v>Prediabetes</v>
      </c>
      <c r="L1835" s="54">
        <v>32116</v>
      </c>
      <c r="M1835" s="59">
        <v>4518.7700000000004</v>
      </c>
      <c r="N1835" s="55" t="s">
        <v>11</v>
      </c>
      <c r="O1835" s="55" t="s">
        <v>12</v>
      </c>
      <c r="P1835" s="55" t="s">
        <v>23</v>
      </c>
      <c r="Q1835" s="55">
        <v>35</v>
      </c>
    </row>
    <row r="1836" spans="1:17" ht="16.5" thickBot="1" x14ac:dyDescent="0.3">
      <c r="A1836" s="58" t="s">
        <v>534</v>
      </c>
      <c r="B1836" s="47" t="s">
        <v>4546</v>
      </c>
      <c r="C1836" s="47">
        <f>VLOOKUP(A1836,'Updated Medical examination'!A1835:J4170,2,FALSE)</f>
        <v>34.130000000000003</v>
      </c>
      <c r="D1836" s="47">
        <f>VLOOKUP(A1836,'Updated Medical examination'!A1835:J4170,4,0)</f>
        <v>5.65</v>
      </c>
      <c r="E1836" s="47" t="str">
        <f>VLOOKUP(A1836,'Updated Medical examination'!A1835:J4170,6,0)</f>
        <v>No</v>
      </c>
      <c r="F1836" s="47" t="str">
        <f>VLOOKUP(A1836,'Updated Medical examination'!A1835:J4170,7,0)</f>
        <v>No</v>
      </c>
      <c r="G1836" s="47" t="str">
        <f>VLOOKUP(A1836,'Updated Medical examination'!A1835:J4170,8,0)</f>
        <v>Yes</v>
      </c>
      <c r="H1836" s="47">
        <f>VLOOKUP(A1836,'Updated Medical examination'!A1835:J4170,9,0)</f>
        <v>1</v>
      </c>
      <c r="I1836" s="47" t="str">
        <f>VLOOKUP(A1836,'Updated Medical examination'!A1835:J4170,10,0)</f>
        <v>No</v>
      </c>
      <c r="J1836" s="47" t="str">
        <f>VLOOKUP(A1836,'Updated Medical examination'!A1835:J4170,3,0)</f>
        <v>Obesity</v>
      </c>
      <c r="K1836" s="47" t="str">
        <f>VLOOKUP(A1836,'Updated Medical examination'!A1835:J4170,5,0)</f>
        <v>Normal</v>
      </c>
      <c r="L1836" s="54">
        <v>37896</v>
      </c>
      <c r="M1836" s="59">
        <v>4518.3999999999996</v>
      </c>
      <c r="N1836" s="55" t="s">
        <v>11</v>
      </c>
      <c r="O1836" s="55" t="s">
        <v>12</v>
      </c>
      <c r="P1836" s="55" t="s">
        <v>535</v>
      </c>
      <c r="Q1836" s="55">
        <v>19</v>
      </c>
    </row>
    <row r="1837" spans="1:17" ht="16.5" thickBot="1" x14ac:dyDescent="0.3">
      <c r="A1837" s="58" t="s">
        <v>533</v>
      </c>
      <c r="B1837" s="47" t="s">
        <v>3686</v>
      </c>
      <c r="C1837" s="47">
        <f>VLOOKUP(A1837,'Updated Medical examination'!A1836:J4171,2,FALSE)</f>
        <v>17.34</v>
      </c>
      <c r="D1837" s="47">
        <f>VLOOKUP(A1837,'Updated Medical examination'!A1836:J4171,4,0)</f>
        <v>5.05</v>
      </c>
      <c r="E1837" s="47" t="str">
        <f>VLOOKUP(A1837,'Updated Medical examination'!A1836:J4171,6,0)</f>
        <v>No</v>
      </c>
      <c r="F1837" s="47" t="str">
        <f>VLOOKUP(A1837,'Updated Medical examination'!A1836:J4171,7,0)</f>
        <v>No</v>
      </c>
      <c r="G1837" s="47" t="str">
        <f>VLOOKUP(A1837,'Updated Medical examination'!A1836:J4171,8,0)</f>
        <v>No</v>
      </c>
      <c r="H1837" s="47">
        <f>VLOOKUP(A1837,'Updated Medical examination'!A1836:J4171,9,0)</f>
        <v>0</v>
      </c>
      <c r="I1837" s="47" t="str">
        <f>VLOOKUP(A1837,'Updated Medical examination'!A1836:J4171,10,0)</f>
        <v>No</v>
      </c>
      <c r="J1837" s="47" t="str">
        <f>VLOOKUP(A1837,'Updated Medical examination'!A1836:J4171,3,0)</f>
        <v>Under Weight</v>
      </c>
      <c r="K1837" s="47" t="str">
        <f>VLOOKUP(A1837,'Updated Medical examination'!A1836:J4171,5,0)</f>
        <v>Normal</v>
      </c>
      <c r="L1837" s="54">
        <v>29388</v>
      </c>
      <c r="M1837" s="59">
        <v>4515.71</v>
      </c>
      <c r="N1837" s="55" t="s">
        <v>11</v>
      </c>
      <c r="O1837" s="55" t="s">
        <v>12</v>
      </c>
      <c r="P1837" s="55" t="s">
        <v>13</v>
      </c>
      <c r="Q1837" s="55">
        <v>42</v>
      </c>
    </row>
    <row r="1838" spans="1:17" ht="16.5" thickBot="1" x14ac:dyDescent="0.3">
      <c r="A1838" s="58" t="s">
        <v>532</v>
      </c>
      <c r="B1838" s="47" t="s">
        <v>5325</v>
      </c>
      <c r="C1838" s="47">
        <f>VLOOKUP(A1838,'Updated Medical examination'!A1837:J4172,2,FALSE)</f>
        <v>17.440000000000001</v>
      </c>
      <c r="D1838" s="47">
        <f>VLOOKUP(A1838,'Updated Medical examination'!A1837:J4172,4,0)</f>
        <v>6.26</v>
      </c>
      <c r="E1838" s="47" t="str">
        <f>VLOOKUP(A1838,'Updated Medical examination'!A1837:J4172,6,0)</f>
        <v>No</v>
      </c>
      <c r="F1838" s="47" t="str">
        <f>VLOOKUP(A1838,'Updated Medical examination'!A1837:J4172,7,0)</f>
        <v>No</v>
      </c>
      <c r="G1838" s="47" t="str">
        <f>VLOOKUP(A1838,'Updated Medical examination'!A1837:J4172,8,0)</f>
        <v>No</v>
      </c>
      <c r="H1838" s="47">
        <f>VLOOKUP(A1838,'Updated Medical examination'!A1837:J4172,9,0)</f>
        <v>0</v>
      </c>
      <c r="I1838" s="47" t="str">
        <f>VLOOKUP(A1838,'Updated Medical examination'!A1837:J4172,10,0)</f>
        <v>No</v>
      </c>
      <c r="J1838" s="47" t="str">
        <f>VLOOKUP(A1838,'Updated Medical examination'!A1837:J4172,3,0)</f>
        <v>Under Weight</v>
      </c>
      <c r="K1838" s="47" t="str">
        <f>VLOOKUP(A1838,'Updated Medical examination'!A1837:J4172,5,0)</f>
        <v>Prediabetes</v>
      </c>
      <c r="L1838" s="54">
        <v>30221</v>
      </c>
      <c r="M1838" s="59">
        <v>4511.41</v>
      </c>
      <c r="N1838" s="55" t="s">
        <v>11</v>
      </c>
      <c r="O1838" s="55" t="s">
        <v>12</v>
      </c>
      <c r="P1838" s="55" t="s">
        <v>13</v>
      </c>
      <c r="Q1838" s="55">
        <v>40</v>
      </c>
    </row>
    <row r="1839" spans="1:17" ht="16.5" thickBot="1" x14ac:dyDescent="0.3">
      <c r="A1839" s="58" t="s">
        <v>531</v>
      </c>
      <c r="B1839" s="47" t="s">
        <v>5327</v>
      </c>
      <c r="C1839" s="47">
        <f>VLOOKUP(A1839,'Updated Medical examination'!A1838:J4173,2,FALSE)</f>
        <v>33.659999999999997</v>
      </c>
      <c r="D1839" s="47">
        <f>VLOOKUP(A1839,'Updated Medical examination'!A1838:J4173,4,0)</f>
        <v>4.08</v>
      </c>
      <c r="E1839" s="47" t="str">
        <f>VLOOKUP(A1839,'Updated Medical examination'!A1838:J4173,6,0)</f>
        <v>Yes</v>
      </c>
      <c r="F1839" s="47" t="str">
        <f>VLOOKUP(A1839,'Updated Medical examination'!A1838:J4173,7,0)</f>
        <v>No</v>
      </c>
      <c r="G1839" s="47" t="str">
        <f>VLOOKUP(A1839,'Updated Medical examination'!A1838:J4173,8,0)</f>
        <v>Yes</v>
      </c>
      <c r="H1839" s="47">
        <f>VLOOKUP(A1839,'Updated Medical examination'!A1838:J4173,9,0)</f>
        <v>1</v>
      </c>
      <c r="I1839" s="47" t="str">
        <f>VLOOKUP(A1839,'Updated Medical examination'!A1838:J4173,10,0)</f>
        <v>No</v>
      </c>
      <c r="J1839" s="47" t="str">
        <f>VLOOKUP(A1839,'Updated Medical examination'!A1838:J4173,3,0)</f>
        <v>Obesity</v>
      </c>
      <c r="K1839" s="47" t="str">
        <f>VLOOKUP(A1839,'Updated Medical examination'!A1838:J4173,5,0)</f>
        <v>Normal</v>
      </c>
      <c r="L1839" s="54">
        <v>35716</v>
      </c>
      <c r="M1839" s="59">
        <v>4504.66</v>
      </c>
      <c r="N1839" s="55" t="s">
        <v>16</v>
      </c>
      <c r="O1839" s="55" t="s">
        <v>11</v>
      </c>
      <c r="P1839" s="55" t="s">
        <v>13</v>
      </c>
      <c r="Q1839" s="55">
        <v>25</v>
      </c>
    </row>
    <row r="1840" spans="1:17" ht="16.5" thickBot="1" x14ac:dyDescent="0.3">
      <c r="A1840" s="58" t="s">
        <v>530</v>
      </c>
      <c r="B1840" s="47" t="s">
        <v>5328</v>
      </c>
      <c r="C1840" s="47">
        <f>VLOOKUP(A1840,'Updated Medical examination'!A1839:J4174,2,FALSE)</f>
        <v>21.375</v>
      </c>
      <c r="D1840" s="47">
        <f>VLOOKUP(A1840,'Updated Medical examination'!A1839:J4174,4,0)</f>
        <v>6.19</v>
      </c>
      <c r="E1840" s="47" t="str">
        <f>VLOOKUP(A1840,'Updated Medical examination'!A1839:J4174,6,0)</f>
        <v>Yes</v>
      </c>
      <c r="F1840" s="47" t="str">
        <f>VLOOKUP(A1840,'Updated Medical examination'!A1839:J4174,7,0)</f>
        <v>No</v>
      </c>
      <c r="G1840" s="47" t="str">
        <f>VLOOKUP(A1840,'Updated Medical examination'!A1839:J4174,8,0)</f>
        <v>No</v>
      </c>
      <c r="H1840" s="47">
        <f>VLOOKUP(A1840,'Updated Medical examination'!A1839:J4174,9,0)</f>
        <v>1</v>
      </c>
      <c r="I1840" s="47" t="str">
        <f>VLOOKUP(A1840,'Updated Medical examination'!A1839:J4174,10,0)</f>
        <v>No</v>
      </c>
      <c r="J1840" s="47" t="str">
        <f>VLOOKUP(A1840,'Updated Medical examination'!A1839:J4174,3,0)</f>
        <v>Healthy Weight</v>
      </c>
      <c r="K1840" s="47" t="str">
        <f>VLOOKUP(A1840,'Updated Medical examination'!A1839:J4174,5,0)</f>
        <v>Prediabetes</v>
      </c>
      <c r="L1840" s="54">
        <v>32320</v>
      </c>
      <c r="M1840" s="59">
        <v>4500.34</v>
      </c>
      <c r="N1840" s="55" t="s">
        <v>11</v>
      </c>
      <c r="O1840" s="55" t="s">
        <v>16</v>
      </c>
      <c r="P1840" s="55" t="s">
        <v>356</v>
      </c>
      <c r="Q1840" s="55">
        <v>34</v>
      </c>
    </row>
    <row r="1841" spans="1:17" ht="16.5" thickBot="1" x14ac:dyDescent="0.3">
      <c r="A1841" s="58" t="s">
        <v>529</v>
      </c>
      <c r="B1841" s="47" t="s">
        <v>5329</v>
      </c>
      <c r="C1841" s="47">
        <f>VLOOKUP(A1841,'Updated Medical examination'!A1840:J4175,2,FALSE)</f>
        <v>27.14</v>
      </c>
      <c r="D1841" s="47">
        <f>VLOOKUP(A1841,'Updated Medical examination'!A1840:J4175,4,0)</f>
        <v>6.01</v>
      </c>
      <c r="E1841" s="47" t="str">
        <f>VLOOKUP(A1841,'Updated Medical examination'!A1840:J4175,6,0)</f>
        <v>No</v>
      </c>
      <c r="F1841" s="47" t="str">
        <f>VLOOKUP(A1841,'Updated Medical examination'!A1840:J4175,7,0)</f>
        <v>No</v>
      </c>
      <c r="G1841" s="47" t="str">
        <f>VLOOKUP(A1841,'Updated Medical examination'!A1840:J4175,8,0)</f>
        <v>No</v>
      </c>
      <c r="H1841" s="47">
        <f>VLOOKUP(A1841,'Updated Medical examination'!A1840:J4175,9,0)</f>
        <v>1</v>
      </c>
      <c r="I1841" s="47" t="str">
        <f>VLOOKUP(A1841,'Updated Medical examination'!A1840:J4175,10,0)</f>
        <v>No</v>
      </c>
      <c r="J1841" s="47" t="str">
        <f>VLOOKUP(A1841,'Updated Medical examination'!A1840:J4175,3,0)</f>
        <v>Over Weight</v>
      </c>
      <c r="K1841" s="47" t="str">
        <f>VLOOKUP(A1841,'Updated Medical examination'!A1840:J4175,5,0)</f>
        <v>Prediabetes</v>
      </c>
      <c r="L1841" s="54">
        <v>33797</v>
      </c>
      <c r="M1841" s="59">
        <v>4488.58</v>
      </c>
      <c r="N1841" s="55" t="s">
        <v>11</v>
      </c>
      <c r="O1841" s="55" t="s">
        <v>12</v>
      </c>
      <c r="P1841" s="55" t="s">
        <v>23</v>
      </c>
      <c r="Q1841" s="55">
        <v>30</v>
      </c>
    </row>
    <row r="1842" spans="1:17" ht="16.5" thickBot="1" x14ac:dyDescent="0.3">
      <c r="A1842" s="58" t="s">
        <v>528</v>
      </c>
      <c r="B1842" s="47" t="s">
        <v>2526</v>
      </c>
      <c r="C1842" s="47">
        <f>VLOOKUP(A1842,'Updated Medical examination'!A1841:J4176,2,FALSE)</f>
        <v>35.78</v>
      </c>
      <c r="D1842" s="47">
        <f>VLOOKUP(A1842,'Updated Medical examination'!A1841:J4176,4,0)</f>
        <v>6.07</v>
      </c>
      <c r="E1842" s="47" t="str">
        <f>VLOOKUP(A1842,'Updated Medical examination'!A1841:J4176,6,0)</f>
        <v>No</v>
      </c>
      <c r="F1842" s="47" t="str">
        <f>VLOOKUP(A1842,'Updated Medical examination'!A1841:J4176,7,0)</f>
        <v>yes</v>
      </c>
      <c r="G1842" s="47" t="str">
        <f>VLOOKUP(A1842,'Updated Medical examination'!A1841:J4176,8,0)</f>
        <v>No</v>
      </c>
      <c r="H1842" s="47">
        <f>VLOOKUP(A1842,'Updated Medical examination'!A1841:J4176,9,0)</f>
        <v>1</v>
      </c>
      <c r="I1842" s="47" t="str">
        <f>VLOOKUP(A1842,'Updated Medical examination'!A1841:J4176,10,0)</f>
        <v>No</v>
      </c>
      <c r="J1842" s="47" t="str">
        <f>VLOOKUP(A1842,'Updated Medical examination'!A1841:J4176,3,0)</f>
        <v>Obesity</v>
      </c>
      <c r="K1842" s="47" t="str">
        <f>VLOOKUP(A1842,'Updated Medical examination'!A1841:J4176,5,0)</f>
        <v>Prediabetes</v>
      </c>
      <c r="L1842" s="54">
        <v>38186</v>
      </c>
      <c r="M1842" s="59">
        <v>4468.25</v>
      </c>
      <c r="N1842" s="55" t="s">
        <v>11</v>
      </c>
      <c r="O1842" s="55" t="s">
        <v>11</v>
      </c>
      <c r="P1842" s="55" t="s">
        <v>23</v>
      </c>
      <c r="Q1842" s="55">
        <v>18</v>
      </c>
    </row>
    <row r="1843" spans="1:17" ht="16.5" thickBot="1" x14ac:dyDescent="0.3">
      <c r="A1843" s="58" t="s">
        <v>527</v>
      </c>
      <c r="B1843" s="47" t="s">
        <v>5332</v>
      </c>
      <c r="C1843" s="47">
        <f>VLOOKUP(A1843,'Updated Medical examination'!A1842:J4177,2,FALSE)</f>
        <v>34.96</v>
      </c>
      <c r="D1843" s="47">
        <f>VLOOKUP(A1843,'Updated Medical examination'!A1842:J4177,4,0)</f>
        <v>5.63</v>
      </c>
      <c r="E1843" s="47" t="str">
        <f>VLOOKUP(A1843,'Updated Medical examination'!A1842:J4177,6,0)</f>
        <v>No</v>
      </c>
      <c r="F1843" s="47" t="str">
        <f>VLOOKUP(A1843,'Updated Medical examination'!A1842:J4177,7,0)</f>
        <v>No</v>
      </c>
      <c r="G1843" s="47" t="str">
        <f>VLOOKUP(A1843,'Updated Medical examination'!A1842:J4177,8,0)</f>
        <v>No</v>
      </c>
      <c r="H1843" s="47">
        <f>VLOOKUP(A1843,'Updated Medical examination'!A1842:J4177,9,0)</f>
        <v>0</v>
      </c>
      <c r="I1843" s="47" t="str">
        <f>VLOOKUP(A1843,'Updated Medical examination'!A1842:J4177,10,0)</f>
        <v>No</v>
      </c>
      <c r="J1843" s="47" t="str">
        <f>VLOOKUP(A1843,'Updated Medical examination'!A1842:J4177,3,0)</f>
        <v>Obesity</v>
      </c>
      <c r="K1843" s="47" t="str">
        <f>VLOOKUP(A1843,'Updated Medical examination'!A1842:J4177,5,0)</f>
        <v>Normal</v>
      </c>
      <c r="L1843" s="54">
        <v>36484</v>
      </c>
      <c r="M1843" s="59">
        <v>4466.62</v>
      </c>
      <c r="N1843" s="55" t="s">
        <v>11</v>
      </c>
      <c r="O1843" s="55" t="s">
        <v>11</v>
      </c>
      <c r="P1843" s="55" t="s">
        <v>23</v>
      </c>
      <c r="Q1843" s="55">
        <v>23</v>
      </c>
    </row>
    <row r="1844" spans="1:17" ht="16.5" thickBot="1" x14ac:dyDescent="0.3">
      <c r="A1844" s="58" t="s">
        <v>526</v>
      </c>
      <c r="B1844" s="47" t="s">
        <v>5333</v>
      </c>
      <c r="C1844" s="47">
        <f>VLOOKUP(A1844,'Updated Medical examination'!A1843:J4178,2,FALSE)</f>
        <v>38.39</v>
      </c>
      <c r="D1844" s="47">
        <f>VLOOKUP(A1844,'Updated Medical examination'!A1843:J4178,4,0)</f>
        <v>6.05</v>
      </c>
      <c r="E1844" s="47" t="str">
        <f>VLOOKUP(A1844,'Updated Medical examination'!A1843:J4178,6,0)</f>
        <v>No</v>
      </c>
      <c r="F1844" s="47" t="str">
        <f>VLOOKUP(A1844,'Updated Medical examination'!A1843:J4178,7,0)</f>
        <v>No</v>
      </c>
      <c r="G1844" s="47" t="str">
        <f>VLOOKUP(A1844,'Updated Medical examination'!A1843:J4178,8,0)</f>
        <v>No</v>
      </c>
      <c r="H1844" s="47">
        <f>VLOOKUP(A1844,'Updated Medical examination'!A1843:J4178,9,0)</f>
        <v>0</v>
      </c>
      <c r="I1844" s="47" t="str">
        <f>VLOOKUP(A1844,'Updated Medical examination'!A1843:J4178,10,0)</f>
        <v>No</v>
      </c>
      <c r="J1844" s="47" t="str">
        <f>VLOOKUP(A1844,'Updated Medical examination'!A1843:J4178,3,0)</f>
        <v>Obesity</v>
      </c>
      <c r="K1844" s="47" t="str">
        <f>VLOOKUP(A1844,'Updated Medical examination'!A1843:J4178,5,0)</f>
        <v>Prediabetes</v>
      </c>
      <c r="L1844" s="54">
        <v>33423</v>
      </c>
      <c r="M1844" s="59">
        <v>4463.21</v>
      </c>
      <c r="N1844" s="55" t="s">
        <v>12</v>
      </c>
      <c r="O1844" s="55" t="s">
        <v>12</v>
      </c>
      <c r="P1844" s="55" t="s">
        <v>13</v>
      </c>
      <c r="Q1844" s="55">
        <v>31</v>
      </c>
    </row>
    <row r="1845" spans="1:17" ht="16.5" thickBot="1" x14ac:dyDescent="0.3">
      <c r="A1845" s="58" t="s">
        <v>525</v>
      </c>
      <c r="B1845" s="47" t="s">
        <v>5335</v>
      </c>
      <c r="C1845" s="47">
        <f>VLOOKUP(A1845,'Updated Medical examination'!A1844:J4179,2,FALSE)</f>
        <v>33.82</v>
      </c>
      <c r="D1845" s="47">
        <f>VLOOKUP(A1845,'Updated Medical examination'!A1844:J4179,4,0)</f>
        <v>4.6500000000000004</v>
      </c>
      <c r="E1845" s="47" t="str">
        <f>VLOOKUP(A1845,'Updated Medical examination'!A1844:J4179,6,0)</f>
        <v>No</v>
      </c>
      <c r="F1845" s="47" t="str">
        <f>VLOOKUP(A1845,'Updated Medical examination'!A1844:J4179,7,0)</f>
        <v>No</v>
      </c>
      <c r="G1845" s="47" t="str">
        <f>VLOOKUP(A1845,'Updated Medical examination'!A1844:J4179,8,0)</f>
        <v>No</v>
      </c>
      <c r="H1845" s="47">
        <f>VLOOKUP(A1845,'Updated Medical examination'!A1844:J4179,9,0)</f>
        <v>0</v>
      </c>
      <c r="I1845" s="47" t="str">
        <f>VLOOKUP(A1845,'Updated Medical examination'!A1844:J4179,10,0)</f>
        <v>No</v>
      </c>
      <c r="J1845" s="47" t="str">
        <f>VLOOKUP(A1845,'Updated Medical examination'!A1844:J4179,3,0)</f>
        <v>Obesity</v>
      </c>
      <c r="K1845" s="47" t="str">
        <f>VLOOKUP(A1845,'Updated Medical examination'!A1844:J4179,5,0)</f>
        <v>Normal</v>
      </c>
      <c r="L1845" s="54">
        <v>33069</v>
      </c>
      <c r="M1845" s="59">
        <v>4462.72</v>
      </c>
      <c r="N1845" s="55" t="s">
        <v>11</v>
      </c>
      <c r="O1845" s="55" t="s">
        <v>12</v>
      </c>
      <c r="P1845" s="55" t="s">
        <v>23</v>
      </c>
      <c r="Q1845" s="55">
        <v>32</v>
      </c>
    </row>
    <row r="1846" spans="1:17" ht="16.5" thickBot="1" x14ac:dyDescent="0.3">
      <c r="A1846" s="58" t="s">
        <v>524</v>
      </c>
      <c r="B1846" s="47" t="s">
        <v>2451</v>
      </c>
      <c r="C1846" s="47">
        <f>VLOOKUP(A1846,'Updated Medical examination'!A1845:J4180,2,FALSE)</f>
        <v>27.835000000000001</v>
      </c>
      <c r="D1846" s="47">
        <f>VLOOKUP(A1846,'Updated Medical examination'!A1845:J4180,4,0)</f>
        <v>5.37</v>
      </c>
      <c r="E1846" s="47" t="str">
        <f>VLOOKUP(A1846,'Updated Medical examination'!A1845:J4180,6,0)</f>
        <v>No</v>
      </c>
      <c r="F1846" s="47" t="str">
        <f>VLOOKUP(A1846,'Updated Medical examination'!A1845:J4180,7,0)</f>
        <v>No</v>
      </c>
      <c r="G1846" s="47" t="str">
        <f>VLOOKUP(A1846,'Updated Medical examination'!A1845:J4180,8,0)</f>
        <v>No</v>
      </c>
      <c r="H1846" s="47">
        <f>VLOOKUP(A1846,'Updated Medical examination'!A1845:J4180,9,0)</f>
        <v>0</v>
      </c>
      <c r="I1846" s="47" t="str">
        <f>VLOOKUP(A1846,'Updated Medical examination'!A1845:J4180,10,0)</f>
        <v>No</v>
      </c>
      <c r="J1846" s="47" t="str">
        <f>VLOOKUP(A1846,'Updated Medical examination'!A1845:J4180,3,0)</f>
        <v>Over Weight</v>
      </c>
      <c r="K1846" s="47" t="str">
        <f>VLOOKUP(A1846,'Updated Medical examination'!A1845:J4180,5,0)</f>
        <v>Normal</v>
      </c>
      <c r="L1846" s="54">
        <v>33093</v>
      </c>
      <c r="M1846" s="59">
        <v>4454.3999999999996</v>
      </c>
      <c r="N1846" s="55" t="s">
        <v>11</v>
      </c>
      <c r="O1846" s="55" t="s">
        <v>12</v>
      </c>
      <c r="P1846" s="55" t="s">
        <v>23</v>
      </c>
      <c r="Q1846" s="55">
        <v>32</v>
      </c>
    </row>
    <row r="1847" spans="1:17" ht="16.5" thickBot="1" x14ac:dyDescent="0.3">
      <c r="A1847" s="58" t="s">
        <v>523</v>
      </c>
      <c r="B1847" s="47" t="s">
        <v>5338</v>
      </c>
      <c r="C1847" s="47">
        <f>VLOOKUP(A1847,'Updated Medical examination'!A1846:J4181,2,FALSE)</f>
        <v>33</v>
      </c>
      <c r="D1847" s="47">
        <f>VLOOKUP(A1847,'Updated Medical examination'!A1846:J4181,4,0)</f>
        <v>5.39</v>
      </c>
      <c r="E1847" s="47" t="str">
        <f>VLOOKUP(A1847,'Updated Medical examination'!A1846:J4181,6,0)</f>
        <v>No</v>
      </c>
      <c r="F1847" s="47" t="str">
        <f>VLOOKUP(A1847,'Updated Medical examination'!A1846:J4181,7,0)</f>
        <v>No</v>
      </c>
      <c r="G1847" s="47" t="str">
        <f>VLOOKUP(A1847,'Updated Medical examination'!A1846:J4181,8,0)</f>
        <v>No</v>
      </c>
      <c r="H1847" s="47">
        <f>VLOOKUP(A1847,'Updated Medical examination'!A1846:J4181,9,0)</f>
        <v>0</v>
      </c>
      <c r="I1847" s="47" t="str">
        <f>VLOOKUP(A1847,'Updated Medical examination'!A1846:J4181,10,0)</f>
        <v>No</v>
      </c>
      <c r="J1847" s="47" t="str">
        <f>VLOOKUP(A1847,'Updated Medical examination'!A1846:J4181,3,0)</f>
        <v>Obesity</v>
      </c>
      <c r="K1847" s="47" t="str">
        <f>VLOOKUP(A1847,'Updated Medical examination'!A1846:J4181,5,0)</f>
        <v>Normal</v>
      </c>
      <c r="L1847" s="54">
        <v>34513</v>
      </c>
      <c r="M1847" s="59">
        <v>4449.46</v>
      </c>
      <c r="N1847" s="55" t="s">
        <v>16</v>
      </c>
      <c r="O1847" s="55" t="s">
        <v>11</v>
      </c>
      <c r="P1847" s="55" t="s">
        <v>13</v>
      </c>
      <c r="Q1847" s="55">
        <v>28</v>
      </c>
    </row>
    <row r="1848" spans="1:17" ht="16.5" thickBot="1" x14ac:dyDescent="0.3">
      <c r="A1848" s="58" t="s">
        <v>522</v>
      </c>
      <c r="B1848" s="47" t="s">
        <v>5340</v>
      </c>
      <c r="C1848" s="47">
        <f>VLOOKUP(A1848,'Updated Medical examination'!A1847:J4182,2,FALSE)</f>
        <v>26.885000000000002</v>
      </c>
      <c r="D1848" s="47">
        <f>VLOOKUP(A1848,'Updated Medical examination'!A1847:J4182,4,0)</f>
        <v>5.86</v>
      </c>
      <c r="E1848" s="47" t="str">
        <f>VLOOKUP(A1848,'Updated Medical examination'!A1847:J4182,6,0)</f>
        <v>No</v>
      </c>
      <c r="F1848" s="47" t="str">
        <f>VLOOKUP(A1848,'Updated Medical examination'!A1847:J4182,7,0)</f>
        <v>No</v>
      </c>
      <c r="G1848" s="47" t="str">
        <f>VLOOKUP(A1848,'Updated Medical examination'!A1847:J4182,8,0)</f>
        <v>No</v>
      </c>
      <c r="H1848" s="47">
        <f>VLOOKUP(A1848,'Updated Medical examination'!A1847:J4182,9,0)</f>
        <v>0</v>
      </c>
      <c r="I1848" s="47" t="str">
        <f>VLOOKUP(A1848,'Updated Medical examination'!A1847:J4182,10,0)</f>
        <v>No</v>
      </c>
      <c r="J1848" s="47" t="str">
        <f>VLOOKUP(A1848,'Updated Medical examination'!A1847:J4182,3,0)</f>
        <v>Over Weight</v>
      </c>
      <c r="K1848" s="47" t="str">
        <f>VLOOKUP(A1848,'Updated Medical examination'!A1847:J4182,5,0)</f>
        <v>Prediabetes</v>
      </c>
      <c r="L1848" s="54">
        <v>33484</v>
      </c>
      <c r="M1848" s="59">
        <v>4441.21</v>
      </c>
      <c r="N1848" s="55" t="s">
        <v>16</v>
      </c>
      <c r="O1848" s="55" t="s">
        <v>11</v>
      </c>
      <c r="P1848" s="55" t="s">
        <v>276</v>
      </c>
      <c r="Q1848" s="55">
        <v>31</v>
      </c>
    </row>
    <row r="1849" spans="1:17" ht="16.5" thickBot="1" x14ac:dyDescent="0.3">
      <c r="A1849" s="58" t="s">
        <v>521</v>
      </c>
      <c r="B1849" s="47" t="s">
        <v>5342</v>
      </c>
      <c r="C1849" s="47">
        <f>VLOOKUP(A1849,'Updated Medical examination'!A1848:J4183,2,FALSE)</f>
        <v>29.26</v>
      </c>
      <c r="D1849" s="47">
        <f>VLOOKUP(A1849,'Updated Medical examination'!A1848:J4183,4,0)</f>
        <v>4.4400000000000004</v>
      </c>
      <c r="E1849" s="47" t="str">
        <f>VLOOKUP(A1849,'Updated Medical examination'!A1848:J4183,6,0)</f>
        <v>No</v>
      </c>
      <c r="F1849" s="47" t="str">
        <f>VLOOKUP(A1849,'Updated Medical examination'!A1848:J4183,7,0)</f>
        <v>No</v>
      </c>
      <c r="G1849" s="47" t="str">
        <f>VLOOKUP(A1849,'Updated Medical examination'!A1848:J4183,8,0)</f>
        <v>No</v>
      </c>
      <c r="H1849" s="47">
        <f>VLOOKUP(A1849,'Updated Medical examination'!A1848:J4183,9,0)</f>
        <v>0</v>
      </c>
      <c r="I1849" s="47" t="str">
        <f>VLOOKUP(A1849,'Updated Medical examination'!A1848:J4183,10,0)</f>
        <v>No</v>
      </c>
      <c r="J1849" s="47" t="str">
        <f>VLOOKUP(A1849,'Updated Medical examination'!A1848:J4183,3,0)</f>
        <v>Over Weight</v>
      </c>
      <c r="K1849" s="47" t="str">
        <f>VLOOKUP(A1849,'Updated Medical examination'!A1848:J4183,5,0)</f>
        <v>Normal</v>
      </c>
      <c r="L1849" s="54">
        <v>34631</v>
      </c>
      <c r="M1849" s="59">
        <v>4438.26</v>
      </c>
      <c r="N1849" s="55" t="s">
        <v>11</v>
      </c>
      <c r="O1849" s="55" t="s">
        <v>12</v>
      </c>
      <c r="P1849" s="55" t="s">
        <v>356</v>
      </c>
      <c r="Q1849" s="55">
        <v>28</v>
      </c>
    </row>
    <row r="1850" spans="1:17" ht="16.5" thickBot="1" x14ac:dyDescent="0.3">
      <c r="A1850" s="58" t="s">
        <v>520</v>
      </c>
      <c r="B1850" s="47" t="s">
        <v>5344</v>
      </c>
      <c r="C1850" s="47">
        <f>VLOOKUP(A1850,'Updated Medical examination'!A1849:J4184,2,FALSE)</f>
        <v>26.98</v>
      </c>
      <c r="D1850" s="47">
        <f>VLOOKUP(A1850,'Updated Medical examination'!A1849:J4184,4,0)</f>
        <v>4.41</v>
      </c>
      <c r="E1850" s="47" t="str">
        <f>VLOOKUP(A1850,'Updated Medical examination'!A1849:J4184,6,0)</f>
        <v>No</v>
      </c>
      <c r="F1850" s="47" t="str">
        <f>VLOOKUP(A1850,'Updated Medical examination'!A1849:J4184,7,0)</f>
        <v>No</v>
      </c>
      <c r="G1850" s="47" t="str">
        <f>VLOOKUP(A1850,'Updated Medical examination'!A1849:J4184,8,0)</f>
        <v>No</v>
      </c>
      <c r="H1850" s="47">
        <f>VLOOKUP(A1850,'Updated Medical examination'!A1849:J4184,9,0)</f>
        <v>0</v>
      </c>
      <c r="I1850" s="47" t="str">
        <f>VLOOKUP(A1850,'Updated Medical examination'!A1849:J4184,10,0)</f>
        <v>No</v>
      </c>
      <c r="J1850" s="47" t="str">
        <f>VLOOKUP(A1850,'Updated Medical examination'!A1849:J4184,3,0)</f>
        <v>Over Weight</v>
      </c>
      <c r="K1850" s="47" t="str">
        <f>VLOOKUP(A1850,'Updated Medical examination'!A1849:J4184,5,0)</f>
        <v>Normal</v>
      </c>
      <c r="L1850" s="54">
        <v>34615</v>
      </c>
      <c r="M1850" s="59">
        <v>4435.09</v>
      </c>
      <c r="N1850" s="55" t="s">
        <v>12</v>
      </c>
      <c r="O1850" s="55" t="s">
        <v>11</v>
      </c>
      <c r="P1850" s="55" t="s">
        <v>168</v>
      </c>
      <c r="Q1850" s="55">
        <v>28</v>
      </c>
    </row>
    <row r="1851" spans="1:17" ht="16.5" thickBot="1" x14ac:dyDescent="0.3">
      <c r="A1851" s="58" t="s">
        <v>519</v>
      </c>
      <c r="B1851" s="47" t="s">
        <v>2962</v>
      </c>
      <c r="C1851" s="47">
        <f>VLOOKUP(A1851,'Updated Medical examination'!A1850:J4185,2,FALSE)</f>
        <v>32.11</v>
      </c>
      <c r="D1851" s="47">
        <f>VLOOKUP(A1851,'Updated Medical examination'!A1850:J4185,4,0)</f>
        <v>5.19</v>
      </c>
      <c r="E1851" s="47" t="str">
        <f>VLOOKUP(A1851,'Updated Medical examination'!A1850:J4185,6,0)</f>
        <v>No</v>
      </c>
      <c r="F1851" s="47" t="str">
        <f>VLOOKUP(A1851,'Updated Medical examination'!A1850:J4185,7,0)</f>
        <v>No</v>
      </c>
      <c r="G1851" s="47" t="str">
        <f>VLOOKUP(A1851,'Updated Medical examination'!A1850:J4185,8,0)</f>
        <v>Yes</v>
      </c>
      <c r="H1851" s="47">
        <f>VLOOKUP(A1851,'Updated Medical examination'!A1850:J4185,9,0)</f>
        <v>1</v>
      </c>
      <c r="I1851" s="47" t="str">
        <f>VLOOKUP(A1851,'Updated Medical examination'!A1850:J4185,10,0)</f>
        <v>No</v>
      </c>
      <c r="J1851" s="47" t="str">
        <f>VLOOKUP(A1851,'Updated Medical examination'!A1850:J4185,3,0)</f>
        <v>Obesity</v>
      </c>
      <c r="K1851" s="47" t="str">
        <f>VLOOKUP(A1851,'Updated Medical examination'!A1850:J4185,5,0)</f>
        <v>Normal</v>
      </c>
      <c r="L1851" s="54">
        <v>34326</v>
      </c>
      <c r="M1851" s="59">
        <v>4433.92</v>
      </c>
      <c r="N1851" s="55" t="s">
        <v>11</v>
      </c>
      <c r="O1851" s="55" t="s">
        <v>11</v>
      </c>
      <c r="P1851" s="55" t="s">
        <v>23</v>
      </c>
      <c r="Q1851" s="55">
        <v>29</v>
      </c>
    </row>
    <row r="1852" spans="1:17" ht="16.5" thickBot="1" x14ac:dyDescent="0.3">
      <c r="A1852" s="58" t="s">
        <v>518</v>
      </c>
      <c r="B1852" s="47" t="s">
        <v>2496</v>
      </c>
      <c r="C1852" s="47">
        <f>VLOOKUP(A1852,'Updated Medical examination'!A1851:J4186,2,FALSE)</f>
        <v>31.73</v>
      </c>
      <c r="D1852" s="47">
        <f>VLOOKUP(A1852,'Updated Medical examination'!A1851:J4186,4,0)</f>
        <v>5.16</v>
      </c>
      <c r="E1852" s="47" t="str">
        <f>VLOOKUP(A1852,'Updated Medical examination'!A1851:J4186,6,0)</f>
        <v>No</v>
      </c>
      <c r="F1852" s="47" t="str">
        <f>VLOOKUP(A1852,'Updated Medical examination'!A1851:J4186,7,0)</f>
        <v>No</v>
      </c>
      <c r="G1852" s="47" t="str">
        <f>VLOOKUP(A1852,'Updated Medical examination'!A1851:J4186,8,0)</f>
        <v>Yes</v>
      </c>
      <c r="H1852" s="47">
        <f>VLOOKUP(A1852,'Updated Medical examination'!A1851:J4186,9,0)</f>
        <v>1</v>
      </c>
      <c r="I1852" s="47" t="str">
        <f>VLOOKUP(A1852,'Updated Medical examination'!A1851:J4186,10,0)</f>
        <v>No</v>
      </c>
      <c r="J1852" s="47" t="str">
        <f>VLOOKUP(A1852,'Updated Medical examination'!A1851:J4186,3,0)</f>
        <v>Obesity</v>
      </c>
      <c r="K1852" s="47" t="str">
        <f>VLOOKUP(A1852,'Updated Medical examination'!A1851:J4186,5,0)</f>
        <v>Normal</v>
      </c>
      <c r="L1852" s="54">
        <v>34216</v>
      </c>
      <c r="M1852" s="59">
        <v>4433.3900000000003</v>
      </c>
      <c r="N1852" s="55" t="s">
        <v>11</v>
      </c>
      <c r="O1852" s="55" t="s">
        <v>12</v>
      </c>
      <c r="P1852" s="55" t="s">
        <v>23</v>
      </c>
      <c r="Q1852" s="55">
        <v>29</v>
      </c>
    </row>
    <row r="1853" spans="1:17" ht="16.5" thickBot="1" x14ac:dyDescent="0.3">
      <c r="A1853" s="58" t="s">
        <v>517</v>
      </c>
      <c r="B1853" s="47" t="s">
        <v>5348</v>
      </c>
      <c r="C1853" s="47">
        <f>VLOOKUP(A1853,'Updated Medical examination'!A1852:J4187,2,FALSE)</f>
        <v>22.515000000000001</v>
      </c>
      <c r="D1853" s="47">
        <f>VLOOKUP(A1853,'Updated Medical examination'!A1852:J4187,4,0)</f>
        <v>4.24</v>
      </c>
      <c r="E1853" s="47" t="str">
        <f>VLOOKUP(A1853,'Updated Medical examination'!A1852:J4187,6,0)</f>
        <v>No</v>
      </c>
      <c r="F1853" s="47" t="str">
        <f>VLOOKUP(A1853,'Updated Medical examination'!A1852:J4187,7,0)</f>
        <v>No</v>
      </c>
      <c r="G1853" s="47" t="str">
        <f>VLOOKUP(A1853,'Updated Medical examination'!A1852:J4187,8,0)</f>
        <v>No</v>
      </c>
      <c r="H1853" s="47">
        <f>VLOOKUP(A1853,'Updated Medical examination'!A1852:J4187,9,0)</f>
        <v>0</v>
      </c>
      <c r="I1853" s="47" t="str">
        <f>VLOOKUP(A1853,'Updated Medical examination'!A1852:J4187,10,0)</f>
        <v>No</v>
      </c>
      <c r="J1853" s="47" t="str">
        <f>VLOOKUP(A1853,'Updated Medical examination'!A1852:J4187,3,0)</f>
        <v>Healthy Weight</v>
      </c>
      <c r="K1853" s="47" t="str">
        <f>VLOOKUP(A1853,'Updated Medical examination'!A1852:J4187,5,0)</f>
        <v>Normal</v>
      </c>
      <c r="L1853" s="54">
        <v>34697</v>
      </c>
      <c r="M1853" s="59">
        <v>4428.8900000000003</v>
      </c>
      <c r="N1853" s="55" t="s">
        <v>12</v>
      </c>
      <c r="O1853" s="55" t="s">
        <v>16</v>
      </c>
      <c r="P1853" s="55" t="s">
        <v>356</v>
      </c>
      <c r="Q1853" s="55">
        <v>28</v>
      </c>
    </row>
    <row r="1854" spans="1:17" ht="16.5" thickBot="1" x14ac:dyDescent="0.3">
      <c r="A1854" s="58" t="s">
        <v>515</v>
      </c>
      <c r="B1854" s="47" t="s">
        <v>2496</v>
      </c>
      <c r="C1854" s="47">
        <f>VLOOKUP(A1854,'Updated Medical examination'!A1853:J4188,2,FALSE)</f>
        <v>25.9</v>
      </c>
      <c r="D1854" s="47">
        <f>VLOOKUP(A1854,'Updated Medical examination'!A1853:J4188,4,0)</f>
        <v>5.45</v>
      </c>
      <c r="E1854" s="47" t="str">
        <f>VLOOKUP(A1854,'Updated Medical examination'!A1853:J4188,6,0)</f>
        <v>No</v>
      </c>
      <c r="F1854" s="47" t="str">
        <f>VLOOKUP(A1854,'Updated Medical examination'!A1853:J4188,7,0)</f>
        <v>No</v>
      </c>
      <c r="G1854" s="47" t="str">
        <f>VLOOKUP(A1854,'Updated Medical examination'!A1853:J4188,8,0)</f>
        <v>No</v>
      </c>
      <c r="H1854" s="47">
        <f>VLOOKUP(A1854,'Updated Medical examination'!A1853:J4188,9,0)</f>
        <v>1</v>
      </c>
      <c r="I1854" s="47" t="str">
        <f>VLOOKUP(A1854,'Updated Medical examination'!A1853:J4188,10,0)</f>
        <v>No</v>
      </c>
      <c r="J1854" s="47" t="str">
        <f>VLOOKUP(A1854,'Updated Medical examination'!A1853:J4188,3,0)</f>
        <v>Over Weight</v>
      </c>
      <c r="K1854" s="47" t="str">
        <f>VLOOKUP(A1854,'Updated Medical examination'!A1853:J4188,5,0)</f>
        <v>Normal</v>
      </c>
      <c r="L1854" s="54">
        <v>33831</v>
      </c>
      <c r="M1854" s="59">
        <v>4420.95</v>
      </c>
      <c r="N1854" s="55" t="s">
        <v>11</v>
      </c>
      <c r="O1854" s="55" t="s">
        <v>12</v>
      </c>
      <c r="P1854" s="55" t="s">
        <v>516</v>
      </c>
      <c r="Q1854" s="55">
        <v>30</v>
      </c>
    </row>
    <row r="1855" spans="1:17" ht="16.5" thickBot="1" x14ac:dyDescent="0.3">
      <c r="A1855" s="58" t="s">
        <v>514</v>
      </c>
      <c r="B1855" s="47" t="s">
        <v>5350</v>
      </c>
      <c r="C1855" s="47">
        <f>VLOOKUP(A1855,'Updated Medical examination'!A1854:J4189,2,FALSE)</f>
        <v>27.72</v>
      </c>
      <c r="D1855" s="47">
        <f>VLOOKUP(A1855,'Updated Medical examination'!A1854:J4189,4,0)</f>
        <v>5.03</v>
      </c>
      <c r="E1855" s="47" t="str">
        <f>VLOOKUP(A1855,'Updated Medical examination'!A1854:J4189,6,0)</f>
        <v>Yes</v>
      </c>
      <c r="F1855" s="47" t="str">
        <f>VLOOKUP(A1855,'Updated Medical examination'!A1854:J4189,7,0)</f>
        <v>No</v>
      </c>
      <c r="G1855" s="47" t="str">
        <f>VLOOKUP(A1855,'Updated Medical examination'!A1854:J4189,8,0)</f>
        <v>No</v>
      </c>
      <c r="H1855" s="47">
        <f>VLOOKUP(A1855,'Updated Medical examination'!A1854:J4189,9,0)</f>
        <v>1</v>
      </c>
      <c r="I1855" s="47" t="str">
        <f>VLOOKUP(A1855,'Updated Medical examination'!A1854:J4189,10,0)</f>
        <v>No</v>
      </c>
      <c r="J1855" s="47" t="str">
        <f>VLOOKUP(A1855,'Updated Medical examination'!A1854:J4189,3,0)</f>
        <v>Over Weight</v>
      </c>
      <c r="K1855" s="47" t="str">
        <f>VLOOKUP(A1855,'Updated Medical examination'!A1854:J4189,5,0)</f>
        <v>Normal</v>
      </c>
      <c r="L1855" s="54">
        <v>32402</v>
      </c>
      <c r="M1855" s="59">
        <v>4415.16</v>
      </c>
      <c r="N1855" s="55" t="s">
        <v>11</v>
      </c>
      <c r="O1855" s="55" t="s">
        <v>16</v>
      </c>
      <c r="P1855" s="55" t="s">
        <v>13</v>
      </c>
      <c r="Q1855" s="55">
        <v>34</v>
      </c>
    </row>
    <row r="1856" spans="1:17" ht="16.5" thickBot="1" x14ac:dyDescent="0.3">
      <c r="A1856" s="58" t="s">
        <v>513</v>
      </c>
      <c r="B1856" s="47" t="s">
        <v>3412</v>
      </c>
      <c r="C1856" s="47">
        <f>VLOOKUP(A1856,'Updated Medical examination'!A1855:J4190,2,FALSE)</f>
        <v>31.5</v>
      </c>
      <c r="D1856" s="47">
        <f>VLOOKUP(A1856,'Updated Medical examination'!A1855:J4190,4,0)</f>
        <v>9.6199999999999992</v>
      </c>
      <c r="E1856" s="47" t="str">
        <f>VLOOKUP(A1856,'Updated Medical examination'!A1855:J4190,6,0)</f>
        <v>Yes</v>
      </c>
      <c r="F1856" s="47" t="str">
        <f>VLOOKUP(A1856,'Updated Medical examination'!A1855:J4190,7,0)</f>
        <v>No</v>
      </c>
      <c r="G1856" s="47" t="str">
        <f>VLOOKUP(A1856,'Updated Medical examination'!A1855:J4190,8,0)</f>
        <v>No</v>
      </c>
      <c r="H1856" s="47">
        <f>VLOOKUP(A1856,'Updated Medical examination'!A1855:J4190,9,0)</f>
        <v>1</v>
      </c>
      <c r="I1856" s="47" t="str">
        <f>VLOOKUP(A1856,'Updated Medical examination'!A1855:J4190,10,0)</f>
        <v>No</v>
      </c>
      <c r="J1856" s="47" t="str">
        <f>VLOOKUP(A1856,'Updated Medical examination'!A1855:J4190,3,0)</f>
        <v>Obesity</v>
      </c>
      <c r="K1856" s="47" t="str">
        <f>VLOOKUP(A1856,'Updated Medical examination'!A1855:J4190,5,0)</f>
        <v>Above Diabetes</v>
      </c>
      <c r="L1856" s="54">
        <v>31606</v>
      </c>
      <c r="M1856" s="59">
        <v>4402.2299999999996</v>
      </c>
      <c r="N1856" s="55" t="s">
        <v>11</v>
      </c>
      <c r="O1856" s="55" t="s">
        <v>11</v>
      </c>
      <c r="P1856" s="55" t="s">
        <v>42</v>
      </c>
      <c r="Q1856" s="55">
        <v>36</v>
      </c>
    </row>
    <row r="1857" spans="1:17" ht="16.5" thickBot="1" x14ac:dyDescent="0.3">
      <c r="A1857" s="58" t="s">
        <v>512</v>
      </c>
      <c r="B1857" s="47" t="s">
        <v>3156</v>
      </c>
      <c r="C1857" s="47">
        <f>VLOOKUP(A1857,'Updated Medical examination'!A1856:J4191,2,FALSE)</f>
        <v>29.7</v>
      </c>
      <c r="D1857" s="47">
        <f>VLOOKUP(A1857,'Updated Medical examination'!A1856:J4191,4,0)</f>
        <v>6.77</v>
      </c>
      <c r="E1857" s="47" t="str">
        <f>VLOOKUP(A1857,'Updated Medical examination'!A1856:J4191,6,0)</f>
        <v>Yes</v>
      </c>
      <c r="F1857" s="47" t="str">
        <f>VLOOKUP(A1857,'Updated Medical examination'!A1856:J4191,7,0)</f>
        <v>No</v>
      </c>
      <c r="G1857" s="47" t="str">
        <f>VLOOKUP(A1857,'Updated Medical examination'!A1856:J4191,8,0)</f>
        <v>No</v>
      </c>
      <c r="H1857" s="47">
        <f>VLOOKUP(A1857,'Updated Medical examination'!A1856:J4191,9,0)</f>
        <v>1</v>
      </c>
      <c r="I1857" s="47" t="str">
        <f>VLOOKUP(A1857,'Updated Medical examination'!A1856:J4191,10,0)</f>
        <v>No</v>
      </c>
      <c r="J1857" s="47" t="str">
        <f>VLOOKUP(A1857,'Updated Medical examination'!A1856:J4191,3,0)</f>
        <v>Over Weight</v>
      </c>
      <c r="K1857" s="47" t="str">
        <f>VLOOKUP(A1857,'Updated Medical examination'!A1856:J4191,5,0)</f>
        <v>Above Diabetes</v>
      </c>
      <c r="L1857" s="54">
        <v>31635</v>
      </c>
      <c r="M1857" s="59">
        <v>4399.7299999999996</v>
      </c>
      <c r="N1857" s="55" t="s">
        <v>12</v>
      </c>
      <c r="O1857" s="55" t="s">
        <v>11</v>
      </c>
      <c r="P1857" s="55" t="s">
        <v>13</v>
      </c>
      <c r="Q1857" s="55">
        <v>36</v>
      </c>
    </row>
    <row r="1858" spans="1:17" ht="16.5" thickBot="1" x14ac:dyDescent="0.3">
      <c r="A1858" s="58" t="s">
        <v>511</v>
      </c>
      <c r="B1858" s="47" t="s">
        <v>5353</v>
      </c>
      <c r="C1858" s="47">
        <f>VLOOKUP(A1858,'Updated Medical examination'!A1857:J4192,2,FALSE)</f>
        <v>21.26</v>
      </c>
      <c r="D1858" s="47">
        <f>VLOOKUP(A1858,'Updated Medical examination'!A1857:J4192,4,0)</f>
        <v>5.36</v>
      </c>
      <c r="E1858" s="47" t="str">
        <f>VLOOKUP(A1858,'Updated Medical examination'!A1857:J4192,6,0)</f>
        <v>Yes</v>
      </c>
      <c r="F1858" s="47" t="str">
        <f>VLOOKUP(A1858,'Updated Medical examination'!A1857:J4192,7,0)</f>
        <v>No</v>
      </c>
      <c r="G1858" s="47" t="str">
        <f>VLOOKUP(A1858,'Updated Medical examination'!A1857:J4192,8,0)</f>
        <v>No</v>
      </c>
      <c r="H1858" s="47">
        <f>VLOOKUP(A1858,'Updated Medical examination'!A1857:J4192,9,0)</f>
        <v>1</v>
      </c>
      <c r="I1858" s="47" t="str">
        <f>VLOOKUP(A1858,'Updated Medical examination'!A1857:J4192,10,0)</f>
        <v>No</v>
      </c>
      <c r="J1858" s="47" t="str">
        <f>VLOOKUP(A1858,'Updated Medical examination'!A1857:J4192,3,0)</f>
        <v>Healthy Weight</v>
      </c>
      <c r="K1858" s="47" t="str">
        <f>VLOOKUP(A1858,'Updated Medical examination'!A1857:J4192,5,0)</f>
        <v>Normal</v>
      </c>
      <c r="L1858" s="54">
        <v>32342</v>
      </c>
      <c r="M1858" s="59">
        <v>4397.3100000000004</v>
      </c>
      <c r="N1858" s="55" t="s">
        <v>11</v>
      </c>
      <c r="O1858" s="55" t="s">
        <v>11</v>
      </c>
      <c r="P1858" s="55" t="s">
        <v>13</v>
      </c>
      <c r="Q1858" s="55">
        <v>34</v>
      </c>
    </row>
    <row r="1859" spans="1:17" ht="16.5" thickBot="1" x14ac:dyDescent="0.3">
      <c r="A1859" s="58" t="s">
        <v>510</v>
      </c>
      <c r="B1859" s="47" t="s">
        <v>5355</v>
      </c>
      <c r="C1859" s="47">
        <f>VLOOKUP(A1859,'Updated Medical examination'!A1858:J4193,2,FALSE)</f>
        <v>17.09</v>
      </c>
      <c r="D1859" s="47">
        <f>VLOOKUP(A1859,'Updated Medical examination'!A1858:J4193,4,0)</f>
        <v>5.69</v>
      </c>
      <c r="E1859" s="47" t="str">
        <f>VLOOKUP(A1859,'Updated Medical examination'!A1858:J4193,6,0)</f>
        <v>No</v>
      </c>
      <c r="F1859" s="47" t="str">
        <f>VLOOKUP(A1859,'Updated Medical examination'!A1858:J4193,7,0)</f>
        <v>No</v>
      </c>
      <c r="G1859" s="47" t="str">
        <f>VLOOKUP(A1859,'Updated Medical examination'!A1858:J4193,8,0)</f>
        <v>No</v>
      </c>
      <c r="H1859" s="47">
        <f>VLOOKUP(A1859,'Updated Medical examination'!A1858:J4193,9,0)</f>
        <v>0</v>
      </c>
      <c r="I1859" s="47" t="str">
        <f>VLOOKUP(A1859,'Updated Medical examination'!A1858:J4193,10,0)</f>
        <v>No</v>
      </c>
      <c r="J1859" s="47" t="str">
        <f>VLOOKUP(A1859,'Updated Medical examination'!A1858:J4193,3,0)</f>
        <v>Under Weight</v>
      </c>
      <c r="K1859" s="47" t="str">
        <f>VLOOKUP(A1859,'Updated Medical examination'!A1858:J4193,5,0)</f>
        <v>Normal</v>
      </c>
      <c r="L1859" s="54">
        <v>30131</v>
      </c>
      <c r="M1859" s="59">
        <v>4392.7</v>
      </c>
      <c r="N1859" s="55" t="s">
        <v>11</v>
      </c>
      <c r="O1859" s="55" t="s">
        <v>11</v>
      </c>
      <c r="P1859" s="55" t="s">
        <v>13</v>
      </c>
      <c r="Q1859" s="55">
        <v>40</v>
      </c>
    </row>
    <row r="1860" spans="1:17" ht="16.5" thickBot="1" x14ac:dyDescent="0.3">
      <c r="A1860" s="58" t="s">
        <v>509</v>
      </c>
      <c r="B1860" s="47" t="s">
        <v>4595</v>
      </c>
      <c r="C1860" s="47">
        <f>VLOOKUP(A1860,'Updated Medical examination'!A1859:J4194,2,FALSE)</f>
        <v>24.3</v>
      </c>
      <c r="D1860" s="47">
        <f>VLOOKUP(A1860,'Updated Medical examination'!A1859:J4194,4,0)</f>
        <v>4.9000000000000004</v>
      </c>
      <c r="E1860" s="47" t="str">
        <f>VLOOKUP(A1860,'Updated Medical examination'!A1859:J4194,6,0)</f>
        <v>Yes</v>
      </c>
      <c r="F1860" s="47" t="str">
        <f>VLOOKUP(A1860,'Updated Medical examination'!A1859:J4194,7,0)</f>
        <v>No</v>
      </c>
      <c r="G1860" s="47" t="str">
        <f>VLOOKUP(A1860,'Updated Medical examination'!A1859:J4194,8,0)</f>
        <v>Yes</v>
      </c>
      <c r="H1860" s="47">
        <f>VLOOKUP(A1860,'Updated Medical examination'!A1859:J4194,9,0)</f>
        <v>1</v>
      </c>
      <c r="I1860" s="47" t="str">
        <f>VLOOKUP(A1860,'Updated Medical examination'!A1859:J4194,10,0)</f>
        <v>No</v>
      </c>
      <c r="J1860" s="47" t="str">
        <f>VLOOKUP(A1860,'Updated Medical examination'!A1859:J4194,3,0)</f>
        <v>Healthy Weight</v>
      </c>
      <c r="K1860" s="47" t="str">
        <f>VLOOKUP(A1860,'Updated Medical examination'!A1859:J4194,5,0)</f>
        <v>Normal</v>
      </c>
      <c r="L1860" s="54">
        <v>35763</v>
      </c>
      <c r="M1860" s="59">
        <v>4391.6499999999996</v>
      </c>
      <c r="N1860" s="55" t="s">
        <v>11</v>
      </c>
      <c r="O1860" s="55" t="s">
        <v>11</v>
      </c>
      <c r="P1860" s="55" t="s">
        <v>42</v>
      </c>
      <c r="Q1860" s="55">
        <v>25</v>
      </c>
    </row>
    <row r="1861" spans="1:17" ht="16.5" thickBot="1" x14ac:dyDescent="0.3">
      <c r="A1861" s="58" t="s">
        <v>508</v>
      </c>
      <c r="B1861" s="47" t="s">
        <v>5356</v>
      </c>
      <c r="C1861" s="47">
        <f>VLOOKUP(A1861,'Updated Medical examination'!A1860:J4195,2,FALSE)</f>
        <v>29.734999999999999</v>
      </c>
      <c r="D1861" s="47">
        <f>VLOOKUP(A1861,'Updated Medical examination'!A1860:J4195,4,0)</f>
        <v>5.78</v>
      </c>
      <c r="E1861" s="47" t="str">
        <f>VLOOKUP(A1861,'Updated Medical examination'!A1860:J4195,6,0)</f>
        <v>No</v>
      </c>
      <c r="F1861" s="47" t="str">
        <f>VLOOKUP(A1861,'Updated Medical examination'!A1860:J4195,7,0)</f>
        <v>No</v>
      </c>
      <c r="G1861" s="47" t="str">
        <f>VLOOKUP(A1861,'Updated Medical examination'!A1860:J4195,8,0)</f>
        <v>No</v>
      </c>
      <c r="H1861" s="47">
        <f>VLOOKUP(A1861,'Updated Medical examination'!A1860:J4195,9,0)</f>
        <v>0</v>
      </c>
      <c r="I1861" s="47" t="str">
        <f>VLOOKUP(A1861,'Updated Medical examination'!A1860:J4195,10,0)</f>
        <v>No</v>
      </c>
      <c r="J1861" s="47" t="str">
        <f>VLOOKUP(A1861,'Updated Medical examination'!A1860:J4195,3,0)</f>
        <v>Over Weight</v>
      </c>
      <c r="K1861" s="47" t="str">
        <f>VLOOKUP(A1861,'Updated Medical examination'!A1860:J4195,5,0)</f>
        <v>Prediabetes</v>
      </c>
      <c r="L1861" s="54">
        <v>33113</v>
      </c>
      <c r="M1861" s="59">
        <v>4357.04</v>
      </c>
      <c r="N1861" s="55" t="s">
        <v>11</v>
      </c>
      <c r="O1861" s="55" t="s">
        <v>12</v>
      </c>
      <c r="P1861" s="55" t="s">
        <v>23</v>
      </c>
      <c r="Q1861" s="55">
        <v>32</v>
      </c>
    </row>
    <row r="1862" spans="1:17" ht="16.5" thickBot="1" x14ac:dyDescent="0.3">
      <c r="A1862" s="58" t="s">
        <v>507</v>
      </c>
      <c r="B1862" s="47" t="s">
        <v>5358</v>
      </c>
      <c r="C1862" s="47">
        <f>VLOOKUP(A1862,'Updated Medical examination'!A1861:J4196,2,FALSE)</f>
        <v>29.26</v>
      </c>
      <c r="D1862" s="47">
        <f>VLOOKUP(A1862,'Updated Medical examination'!A1861:J4196,4,0)</f>
        <v>4.7</v>
      </c>
      <c r="E1862" s="47" t="str">
        <f>VLOOKUP(A1862,'Updated Medical examination'!A1861:J4196,6,0)</f>
        <v>No</v>
      </c>
      <c r="F1862" s="47" t="str">
        <f>VLOOKUP(A1862,'Updated Medical examination'!A1861:J4196,7,0)</f>
        <v>No</v>
      </c>
      <c r="G1862" s="47" t="str">
        <f>VLOOKUP(A1862,'Updated Medical examination'!A1861:J4196,8,0)</f>
        <v>No</v>
      </c>
      <c r="H1862" s="47">
        <f>VLOOKUP(A1862,'Updated Medical examination'!A1861:J4196,9,0)</f>
        <v>0</v>
      </c>
      <c r="I1862" s="47" t="str">
        <f>VLOOKUP(A1862,'Updated Medical examination'!A1861:J4196,10,0)</f>
        <v>No</v>
      </c>
      <c r="J1862" s="47" t="str">
        <f>VLOOKUP(A1862,'Updated Medical examination'!A1861:J4196,3,0)</f>
        <v>Over Weight</v>
      </c>
      <c r="K1862" s="47" t="str">
        <f>VLOOKUP(A1862,'Updated Medical examination'!A1861:J4196,5,0)</f>
        <v>Normal</v>
      </c>
      <c r="L1862" s="54">
        <v>33494</v>
      </c>
      <c r="M1862" s="59">
        <v>4350.51</v>
      </c>
      <c r="N1862" s="55" t="s">
        <v>11</v>
      </c>
      <c r="O1862" s="55" t="s">
        <v>11</v>
      </c>
      <c r="P1862" s="55" t="s">
        <v>13</v>
      </c>
      <c r="Q1862" s="55">
        <v>31</v>
      </c>
    </row>
    <row r="1863" spans="1:17" ht="16.5" thickBot="1" x14ac:dyDescent="0.3">
      <c r="A1863" s="58" t="s">
        <v>506</v>
      </c>
      <c r="B1863" s="47" t="s">
        <v>3347</v>
      </c>
      <c r="C1863" s="47">
        <f>VLOOKUP(A1863,'Updated Medical examination'!A1862:J4197,2,FALSE)</f>
        <v>33</v>
      </c>
      <c r="D1863" s="47">
        <f>VLOOKUP(A1863,'Updated Medical examination'!A1862:J4197,4,0)</f>
        <v>6.28</v>
      </c>
      <c r="E1863" s="47" t="str">
        <f>VLOOKUP(A1863,'Updated Medical examination'!A1862:J4197,6,0)</f>
        <v>No</v>
      </c>
      <c r="F1863" s="47" t="str">
        <f>VLOOKUP(A1863,'Updated Medical examination'!A1862:J4197,7,0)</f>
        <v>No</v>
      </c>
      <c r="G1863" s="47" t="str">
        <f>VLOOKUP(A1863,'Updated Medical examination'!A1862:J4197,8,0)</f>
        <v>No</v>
      </c>
      <c r="H1863" s="47">
        <f>VLOOKUP(A1863,'Updated Medical examination'!A1862:J4197,9,0)</f>
        <v>0</v>
      </c>
      <c r="I1863" s="47" t="str">
        <f>VLOOKUP(A1863,'Updated Medical examination'!A1862:J4197,10,0)</f>
        <v>No</v>
      </c>
      <c r="J1863" s="47" t="str">
        <f>VLOOKUP(A1863,'Updated Medical examination'!A1862:J4197,3,0)</f>
        <v>Obesity</v>
      </c>
      <c r="K1863" s="47" t="str">
        <f>VLOOKUP(A1863,'Updated Medical examination'!A1862:J4197,5,0)</f>
        <v>Prediabetes</v>
      </c>
      <c r="L1863" s="54">
        <v>34639</v>
      </c>
      <c r="M1863" s="59">
        <v>4349.46</v>
      </c>
      <c r="N1863" s="55" t="s">
        <v>11</v>
      </c>
      <c r="O1863" s="55" t="s">
        <v>11</v>
      </c>
      <c r="P1863" s="55" t="s">
        <v>13</v>
      </c>
      <c r="Q1863" s="55">
        <v>28</v>
      </c>
    </row>
    <row r="1864" spans="1:17" ht="16.5" thickBot="1" x14ac:dyDescent="0.3">
      <c r="A1864" s="58" t="s">
        <v>505</v>
      </c>
      <c r="B1864" s="47" t="s">
        <v>5360</v>
      </c>
      <c r="C1864" s="47">
        <f>VLOOKUP(A1864,'Updated Medical examination'!A1863:J4198,2,FALSE)</f>
        <v>31.065000000000001</v>
      </c>
      <c r="D1864" s="47">
        <f>VLOOKUP(A1864,'Updated Medical examination'!A1863:J4198,4,0)</f>
        <v>4.2300000000000004</v>
      </c>
      <c r="E1864" s="47" t="str">
        <f>VLOOKUP(A1864,'Updated Medical examination'!A1863:J4198,6,0)</f>
        <v>No</v>
      </c>
      <c r="F1864" s="47" t="str">
        <f>VLOOKUP(A1864,'Updated Medical examination'!A1863:J4198,7,0)</f>
        <v>No</v>
      </c>
      <c r="G1864" s="47" t="str">
        <f>VLOOKUP(A1864,'Updated Medical examination'!A1863:J4198,8,0)</f>
        <v>No</v>
      </c>
      <c r="H1864" s="47">
        <f>VLOOKUP(A1864,'Updated Medical examination'!A1863:J4198,9,0)</f>
        <v>0</v>
      </c>
      <c r="I1864" s="47" t="str">
        <f>VLOOKUP(A1864,'Updated Medical examination'!A1863:J4198,10,0)</f>
        <v>No</v>
      </c>
      <c r="J1864" s="47" t="str">
        <f>VLOOKUP(A1864,'Updated Medical examination'!A1863:J4198,3,0)</f>
        <v>Obesity</v>
      </c>
      <c r="K1864" s="47" t="str">
        <f>VLOOKUP(A1864,'Updated Medical examination'!A1863:J4198,5,0)</f>
        <v>Normal</v>
      </c>
      <c r="L1864" s="54">
        <v>33390</v>
      </c>
      <c r="M1864" s="59">
        <v>4347.0200000000004</v>
      </c>
      <c r="N1864" s="55" t="s">
        <v>11</v>
      </c>
      <c r="O1864" s="55" t="s">
        <v>16</v>
      </c>
      <c r="P1864" s="55" t="s">
        <v>247</v>
      </c>
      <c r="Q1864" s="55">
        <v>32</v>
      </c>
    </row>
    <row r="1865" spans="1:17" ht="16.5" thickBot="1" x14ac:dyDescent="0.3">
      <c r="A1865" s="58" t="s">
        <v>504</v>
      </c>
      <c r="B1865" s="47" t="s">
        <v>2507</v>
      </c>
      <c r="C1865" s="47">
        <f>VLOOKUP(A1865,'Updated Medical examination'!A1864:J4199,2,FALSE)</f>
        <v>26.51</v>
      </c>
      <c r="D1865" s="47">
        <f>VLOOKUP(A1865,'Updated Medical examination'!A1864:J4199,4,0)</f>
        <v>6.17</v>
      </c>
      <c r="E1865" s="47" t="str">
        <f>VLOOKUP(A1865,'Updated Medical examination'!A1864:J4199,6,0)</f>
        <v>No</v>
      </c>
      <c r="F1865" s="47" t="str">
        <f>VLOOKUP(A1865,'Updated Medical examination'!A1864:J4199,7,0)</f>
        <v>No</v>
      </c>
      <c r="G1865" s="47" t="str">
        <f>VLOOKUP(A1865,'Updated Medical examination'!A1864:J4199,8,0)</f>
        <v>No</v>
      </c>
      <c r="H1865" s="47">
        <f>VLOOKUP(A1865,'Updated Medical examination'!A1864:J4199,9,0)</f>
        <v>0</v>
      </c>
      <c r="I1865" s="47" t="str">
        <f>VLOOKUP(A1865,'Updated Medical examination'!A1864:J4199,10,0)</f>
        <v>No</v>
      </c>
      <c r="J1865" s="47" t="str">
        <f>VLOOKUP(A1865,'Updated Medical examination'!A1864:J4199,3,0)</f>
        <v>Over Weight</v>
      </c>
      <c r="K1865" s="47" t="str">
        <f>VLOOKUP(A1865,'Updated Medical examination'!A1864:J4199,5,0)</f>
        <v>Prediabetes</v>
      </c>
      <c r="L1865" s="54">
        <v>34633</v>
      </c>
      <c r="M1865" s="59">
        <v>4340.4399999999996</v>
      </c>
      <c r="N1865" s="55" t="s">
        <v>11</v>
      </c>
      <c r="O1865" s="55" t="s">
        <v>16</v>
      </c>
      <c r="P1865" s="55" t="s">
        <v>13</v>
      </c>
      <c r="Q1865" s="55">
        <v>28</v>
      </c>
    </row>
    <row r="1866" spans="1:17" ht="16.5" thickBot="1" x14ac:dyDescent="0.3">
      <c r="A1866" s="58" t="s">
        <v>503</v>
      </c>
      <c r="B1866" s="47" t="s">
        <v>5362</v>
      </c>
      <c r="C1866" s="47">
        <f>VLOOKUP(A1866,'Updated Medical examination'!A1865:J4200,2,FALSE)</f>
        <v>28.88</v>
      </c>
      <c r="D1866" s="47">
        <f>VLOOKUP(A1866,'Updated Medical examination'!A1865:J4200,4,0)</f>
        <v>4.96</v>
      </c>
      <c r="E1866" s="47" t="str">
        <f>VLOOKUP(A1866,'Updated Medical examination'!A1865:J4200,6,0)</f>
        <v>No</v>
      </c>
      <c r="F1866" s="47" t="str">
        <f>VLOOKUP(A1866,'Updated Medical examination'!A1865:J4200,7,0)</f>
        <v>No</v>
      </c>
      <c r="G1866" s="47" t="str">
        <f>VLOOKUP(A1866,'Updated Medical examination'!A1865:J4200,8,0)</f>
        <v>No</v>
      </c>
      <c r="H1866" s="47">
        <f>VLOOKUP(A1866,'Updated Medical examination'!A1865:J4200,9,0)</f>
        <v>0</v>
      </c>
      <c r="I1866" s="47" t="str">
        <f>VLOOKUP(A1866,'Updated Medical examination'!A1865:J4200,10,0)</f>
        <v>No</v>
      </c>
      <c r="J1866" s="47" t="str">
        <f>VLOOKUP(A1866,'Updated Medical examination'!A1865:J4200,3,0)</f>
        <v>Over Weight</v>
      </c>
      <c r="K1866" s="47" t="str">
        <f>VLOOKUP(A1866,'Updated Medical examination'!A1865:J4200,5,0)</f>
        <v>Normal</v>
      </c>
      <c r="L1866" s="54">
        <v>34640</v>
      </c>
      <c r="M1866" s="59">
        <v>4337.74</v>
      </c>
      <c r="N1866" s="55" t="s">
        <v>11</v>
      </c>
      <c r="O1866" s="55" t="s">
        <v>16</v>
      </c>
      <c r="P1866" s="55" t="s">
        <v>247</v>
      </c>
      <c r="Q1866" s="55">
        <v>28</v>
      </c>
    </row>
    <row r="1867" spans="1:17" ht="16.5" thickBot="1" x14ac:dyDescent="0.3">
      <c r="A1867" s="58" t="s">
        <v>502</v>
      </c>
      <c r="B1867" s="47" t="s">
        <v>5364</v>
      </c>
      <c r="C1867" s="47">
        <f>VLOOKUP(A1867,'Updated Medical examination'!A1866:J4201,2,FALSE)</f>
        <v>35.814999999999998</v>
      </c>
      <c r="D1867" s="47">
        <f>VLOOKUP(A1867,'Updated Medical examination'!A1866:J4201,4,0)</f>
        <v>5.1100000000000003</v>
      </c>
      <c r="E1867" s="47" t="str">
        <f>VLOOKUP(A1867,'Updated Medical examination'!A1866:J4201,6,0)</f>
        <v>Yes</v>
      </c>
      <c r="F1867" s="47" t="str">
        <f>VLOOKUP(A1867,'Updated Medical examination'!A1866:J4201,7,0)</f>
        <v>No</v>
      </c>
      <c r="G1867" s="47" t="str">
        <f>VLOOKUP(A1867,'Updated Medical examination'!A1866:J4201,8,0)</f>
        <v>No</v>
      </c>
      <c r="H1867" s="47">
        <f>VLOOKUP(A1867,'Updated Medical examination'!A1866:J4201,9,0)</f>
        <v>1</v>
      </c>
      <c r="I1867" s="47" t="str">
        <f>VLOOKUP(A1867,'Updated Medical examination'!A1866:J4201,10,0)</f>
        <v>No</v>
      </c>
      <c r="J1867" s="47" t="str">
        <f>VLOOKUP(A1867,'Updated Medical examination'!A1866:J4201,3,0)</f>
        <v>Obesity</v>
      </c>
      <c r="K1867" s="47" t="str">
        <f>VLOOKUP(A1867,'Updated Medical examination'!A1866:J4201,5,0)</f>
        <v>Normal</v>
      </c>
      <c r="L1867" s="54">
        <v>32496</v>
      </c>
      <c r="M1867" s="59">
        <v>4320.41</v>
      </c>
      <c r="N1867" s="55" t="s">
        <v>11</v>
      </c>
      <c r="O1867" s="55" t="s">
        <v>16</v>
      </c>
      <c r="P1867" s="55" t="s">
        <v>23</v>
      </c>
      <c r="Q1867" s="55">
        <v>34</v>
      </c>
    </row>
    <row r="1868" spans="1:17" ht="16.5" thickBot="1" x14ac:dyDescent="0.3">
      <c r="A1868" s="58" t="s">
        <v>501</v>
      </c>
      <c r="B1868" s="47" t="s">
        <v>3748</v>
      </c>
      <c r="C1868" s="47">
        <f>VLOOKUP(A1868,'Updated Medical examination'!A1867:J4202,2,FALSE)</f>
        <v>21.28</v>
      </c>
      <c r="D1868" s="47">
        <f>VLOOKUP(A1868,'Updated Medical examination'!A1867:J4202,4,0)</f>
        <v>4.05</v>
      </c>
      <c r="E1868" s="47" t="str">
        <f>VLOOKUP(A1868,'Updated Medical examination'!A1867:J4202,6,0)</f>
        <v>No</v>
      </c>
      <c r="F1868" s="47" t="str">
        <f>VLOOKUP(A1868,'Updated Medical examination'!A1867:J4202,7,0)</f>
        <v>yes</v>
      </c>
      <c r="G1868" s="47" t="str">
        <f>VLOOKUP(A1868,'Updated Medical examination'!A1867:J4202,8,0)</f>
        <v>No</v>
      </c>
      <c r="H1868" s="47">
        <f>VLOOKUP(A1868,'Updated Medical examination'!A1867:J4202,9,0)</f>
        <v>1</v>
      </c>
      <c r="I1868" s="47" t="str">
        <f>VLOOKUP(A1868,'Updated Medical examination'!A1867:J4202,10,0)</f>
        <v>No</v>
      </c>
      <c r="J1868" s="47" t="str">
        <f>VLOOKUP(A1868,'Updated Medical examination'!A1867:J4202,3,0)</f>
        <v>Healthy Weight</v>
      </c>
      <c r="K1868" s="47" t="str">
        <f>VLOOKUP(A1868,'Updated Medical examination'!A1867:J4202,5,0)</f>
        <v>Normal</v>
      </c>
      <c r="L1868" s="54">
        <v>36855</v>
      </c>
      <c r="M1868" s="59">
        <v>4296.2700000000004</v>
      </c>
      <c r="N1868" s="55" t="s">
        <v>11</v>
      </c>
      <c r="O1868" s="55" t="s">
        <v>12</v>
      </c>
      <c r="P1868" s="55" t="s">
        <v>23</v>
      </c>
      <c r="Q1868" s="55">
        <v>22</v>
      </c>
    </row>
    <row r="1869" spans="1:17" ht="16.5" thickBot="1" x14ac:dyDescent="0.3">
      <c r="A1869" s="58" t="s">
        <v>500</v>
      </c>
      <c r="B1869" s="47" t="s">
        <v>5365</v>
      </c>
      <c r="C1869" s="47">
        <f>VLOOKUP(A1869,'Updated Medical examination'!A1868:J4203,2,FALSE)</f>
        <v>33.81</v>
      </c>
      <c r="D1869" s="47">
        <f>VLOOKUP(A1869,'Updated Medical examination'!A1868:J4203,4,0)</f>
        <v>6.49</v>
      </c>
      <c r="E1869" s="47" t="str">
        <f>VLOOKUP(A1869,'Updated Medical examination'!A1868:J4203,6,0)</f>
        <v>No</v>
      </c>
      <c r="F1869" s="47" t="str">
        <f>VLOOKUP(A1869,'Updated Medical examination'!A1868:J4203,7,0)</f>
        <v>No</v>
      </c>
      <c r="G1869" s="47" t="str">
        <f>VLOOKUP(A1869,'Updated Medical examination'!A1868:J4203,8,0)</f>
        <v>Yes</v>
      </c>
      <c r="H1869" s="47">
        <f>VLOOKUP(A1869,'Updated Medical examination'!A1868:J4203,9,0)</f>
        <v>1</v>
      </c>
      <c r="I1869" s="47" t="str">
        <f>VLOOKUP(A1869,'Updated Medical examination'!A1868:J4203,10,0)</f>
        <v>No</v>
      </c>
      <c r="J1869" s="47" t="str">
        <f>VLOOKUP(A1869,'Updated Medical examination'!A1868:J4203,3,0)</f>
        <v>Obesity</v>
      </c>
      <c r="K1869" s="47" t="str">
        <f>VLOOKUP(A1869,'Updated Medical examination'!A1868:J4203,5,0)</f>
        <v>Above Diabetes</v>
      </c>
      <c r="L1869" s="54">
        <v>37780</v>
      </c>
      <c r="M1869" s="59">
        <v>4278.55</v>
      </c>
      <c r="N1869" s="55" t="s">
        <v>11</v>
      </c>
      <c r="O1869" s="55" t="s">
        <v>16</v>
      </c>
      <c r="P1869" s="55" t="s">
        <v>300</v>
      </c>
      <c r="Q1869" s="55">
        <v>20</v>
      </c>
    </row>
    <row r="1870" spans="1:17" ht="16.5" thickBot="1" x14ac:dyDescent="0.3">
      <c r="A1870" s="58" t="s">
        <v>499</v>
      </c>
      <c r="B1870" s="47" t="s">
        <v>3093</v>
      </c>
      <c r="C1870" s="47">
        <f>VLOOKUP(A1870,'Updated Medical examination'!A1869:J4204,2,FALSE)</f>
        <v>44.22</v>
      </c>
      <c r="D1870" s="47">
        <f>VLOOKUP(A1870,'Updated Medical examination'!A1869:J4204,4,0)</f>
        <v>4.1900000000000004</v>
      </c>
      <c r="E1870" s="47" t="str">
        <f>VLOOKUP(A1870,'Updated Medical examination'!A1869:J4204,6,0)</f>
        <v>No</v>
      </c>
      <c r="F1870" s="47" t="str">
        <f>VLOOKUP(A1870,'Updated Medical examination'!A1869:J4204,7,0)</f>
        <v>No</v>
      </c>
      <c r="G1870" s="47" t="str">
        <f>VLOOKUP(A1870,'Updated Medical examination'!A1869:J4204,8,0)</f>
        <v>No</v>
      </c>
      <c r="H1870" s="47">
        <f>VLOOKUP(A1870,'Updated Medical examination'!A1869:J4204,9,0)</f>
        <v>1</v>
      </c>
      <c r="I1870" s="47" t="str">
        <f>VLOOKUP(A1870,'Updated Medical examination'!A1869:J4204,10,0)</f>
        <v>No</v>
      </c>
      <c r="J1870" s="47" t="str">
        <f>VLOOKUP(A1870,'Updated Medical examination'!A1869:J4204,3,0)</f>
        <v>Obesity</v>
      </c>
      <c r="K1870" s="47" t="str">
        <f>VLOOKUP(A1870,'Updated Medical examination'!A1869:J4204,5,0)</f>
        <v>Normal</v>
      </c>
      <c r="L1870" s="54">
        <v>33773</v>
      </c>
      <c r="M1870" s="59">
        <v>4266.17</v>
      </c>
      <c r="N1870" s="55" t="s">
        <v>12</v>
      </c>
      <c r="O1870" s="55" t="s">
        <v>11</v>
      </c>
      <c r="P1870" s="55" t="s">
        <v>13</v>
      </c>
      <c r="Q1870" s="55">
        <v>30</v>
      </c>
    </row>
    <row r="1871" spans="1:17" ht="16.5" thickBot="1" x14ac:dyDescent="0.3">
      <c r="A1871" s="58" t="s">
        <v>498</v>
      </c>
      <c r="B1871" s="47" t="s">
        <v>2648</v>
      </c>
      <c r="C1871" s="47">
        <f>VLOOKUP(A1871,'Updated Medical examination'!A1870:J4205,2,FALSE)</f>
        <v>15.46</v>
      </c>
      <c r="D1871" s="47">
        <f>VLOOKUP(A1871,'Updated Medical examination'!A1870:J4205,4,0)</f>
        <v>4.99</v>
      </c>
      <c r="E1871" s="47" t="str">
        <f>VLOOKUP(A1871,'Updated Medical examination'!A1870:J4205,6,0)</f>
        <v>Yes</v>
      </c>
      <c r="F1871" s="47" t="str">
        <f>VLOOKUP(A1871,'Updated Medical examination'!A1870:J4205,7,0)</f>
        <v>No</v>
      </c>
      <c r="G1871" s="47" t="str">
        <f>VLOOKUP(A1871,'Updated Medical examination'!A1870:J4205,8,0)</f>
        <v>Yes</v>
      </c>
      <c r="H1871" s="47">
        <f>VLOOKUP(A1871,'Updated Medical examination'!A1870:J4205,9,0)</f>
        <v>1</v>
      </c>
      <c r="I1871" s="47" t="str">
        <f>VLOOKUP(A1871,'Updated Medical examination'!A1870:J4205,10,0)</f>
        <v>No</v>
      </c>
      <c r="J1871" s="47" t="str">
        <f>VLOOKUP(A1871,'Updated Medical examination'!A1870:J4205,3,0)</f>
        <v>Under Weight</v>
      </c>
      <c r="K1871" s="47" t="str">
        <f>VLOOKUP(A1871,'Updated Medical examination'!A1870:J4205,5,0)</f>
        <v>Normal</v>
      </c>
      <c r="L1871" s="54">
        <v>30640</v>
      </c>
      <c r="M1871" s="59">
        <v>4265.01</v>
      </c>
      <c r="N1871" s="55" t="s">
        <v>11</v>
      </c>
      <c r="O1871" s="55" t="s">
        <v>16</v>
      </c>
      <c r="P1871" s="55" t="s">
        <v>23</v>
      </c>
      <c r="Q1871" s="55">
        <v>39</v>
      </c>
    </row>
    <row r="1872" spans="1:17" ht="16.5" thickBot="1" x14ac:dyDescent="0.3">
      <c r="A1872" s="58" t="s">
        <v>497</v>
      </c>
      <c r="B1872" s="47" t="s">
        <v>5368</v>
      </c>
      <c r="C1872" s="47">
        <f>VLOOKUP(A1872,'Updated Medical examination'!A1871:J4206,2,FALSE)</f>
        <v>30.3</v>
      </c>
      <c r="D1872" s="47">
        <f>VLOOKUP(A1872,'Updated Medical examination'!A1871:J4206,4,0)</f>
        <v>4.7699999999999996</v>
      </c>
      <c r="E1872" s="47" t="str">
        <f>VLOOKUP(A1872,'Updated Medical examination'!A1871:J4206,6,0)</f>
        <v>Yes</v>
      </c>
      <c r="F1872" s="47" t="str">
        <f>VLOOKUP(A1872,'Updated Medical examination'!A1871:J4206,7,0)</f>
        <v>No</v>
      </c>
      <c r="G1872" s="47" t="str">
        <f>VLOOKUP(A1872,'Updated Medical examination'!A1871:J4206,8,0)</f>
        <v>No</v>
      </c>
      <c r="H1872" s="47">
        <f>VLOOKUP(A1872,'Updated Medical examination'!A1871:J4206,9,0)</f>
        <v>1</v>
      </c>
      <c r="I1872" s="47" t="str">
        <f>VLOOKUP(A1872,'Updated Medical examination'!A1871:J4206,10,0)</f>
        <v>No</v>
      </c>
      <c r="J1872" s="47" t="str">
        <f>VLOOKUP(A1872,'Updated Medical examination'!A1871:J4206,3,0)</f>
        <v>Obesity</v>
      </c>
      <c r="K1872" s="47" t="str">
        <f>VLOOKUP(A1872,'Updated Medical examination'!A1871:J4206,5,0)</f>
        <v>Normal</v>
      </c>
      <c r="L1872" s="54">
        <v>34986</v>
      </c>
      <c r="M1872" s="59">
        <v>4260.74</v>
      </c>
      <c r="N1872" s="55" t="s">
        <v>12</v>
      </c>
      <c r="O1872" s="55" t="s">
        <v>11</v>
      </c>
      <c r="P1872" s="55" t="s">
        <v>42</v>
      </c>
      <c r="Q1872" s="55">
        <v>27</v>
      </c>
    </row>
    <row r="1873" spans="1:17" ht="16.5" thickBot="1" x14ac:dyDescent="0.3">
      <c r="A1873" s="58" t="s">
        <v>496</v>
      </c>
      <c r="B1873" s="47" t="s">
        <v>5370</v>
      </c>
      <c r="C1873" s="47">
        <f>VLOOKUP(A1873,'Updated Medical examination'!A1872:J4207,2,FALSE)</f>
        <v>16.670000000000002</v>
      </c>
      <c r="D1873" s="47">
        <f>VLOOKUP(A1873,'Updated Medical examination'!A1872:J4207,4,0)</f>
        <v>5.46</v>
      </c>
      <c r="E1873" s="47" t="str">
        <f>VLOOKUP(A1873,'Updated Medical examination'!A1872:J4207,6,0)</f>
        <v>No</v>
      </c>
      <c r="F1873" s="47" t="str">
        <f>VLOOKUP(A1873,'Updated Medical examination'!A1872:J4207,7,0)</f>
        <v>No</v>
      </c>
      <c r="G1873" s="47" t="str">
        <f>VLOOKUP(A1873,'Updated Medical examination'!A1872:J4207,8,0)</f>
        <v>No</v>
      </c>
      <c r="H1873" s="47">
        <f>VLOOKUP(A1873,'Updated Medical examination'!A1872:J4207,9,0)</f>
        <v>0</v>
      </c>
      <c r="I1873" s="47" t="str">
        <f>VLOOKUP(A1873,'Updated Medical examination'!A1872:J4207,10,0)</f>
        <v>No</v>
      </c>
      <c r="J1873" s="47" t="str">
        <f>VLOOKUP(A1873,'Updated Medical examination'!A1872:J4207,3,0)</f>
        <v>Under Weight</v>
      </c>
      <c r="K1873" s="47" t="str">
        <f>VLOOKUP(A1873,'Updated Medical examination'!A1872:J4207,5,0)</f>
        <v>Normal</v>
      </c>
      <c r="L1873" s="54">
        <v>30118</v>
      </c>
      <c r="M1873" s="59">
        <v>4250.24</v>
      </c>
      <c r="N1873" s="55" t="s">
        <v>11</v>
      </c>
      <c r="O1873" s="55" t="s">
        <v>12</v>
      </c>
      <c r="P1873" s="55" t="s">
        <v>13</v>
      </c>
      <c r="Q1873" s="55">
        <v>40</v>
      </c>
    </row>
    <row r="1874" spans="1:17" ht="16.5" thickBot="1" x14ac:dyDescent="0.3">
      <c r="A1874" s="58" t="s">
        <v>495</v>
      </c>
      <c r="B1874" s="47" t="s">
        <v>5372</v>
      </c>
      <c r="C1874" s="47">
        <f>VLOOKUP(A1874,'Updated Medical examination'!A1873:J4208,2,FALSE)</f>
        <v>28.594999999999999</v>
      </c>
      <c r="D1874" s="47">
        <f>VLOOKUP(A1874,'Updated Medical examination'!A1873:J4208,4,0)</f>
        <v>5.43</v>
      </c>
      <c r="E1874" s="47" t="str">
        <f>VLOOKUP(A1874,'Updated Medical examination'!A1873:J4208,6,0)</f>
        <v>No</v>
      </c>
      <c r="F1874" s="47" t="str">
        <f>VLOOKUP(A1874,'Updated Medical examination'!A1873:J4208,7,0)</f>
        <v>No</v>
      </c>
      <c r="G1874" s="47" t="str">
        <f>VLOOKUP(A1874,'Updated Medical examination'!A1873:J4208,8,0)</f>
        <v>No</v>
      </c>
      <c r="H1874" s="47">
        <f>VLOOKUP(A1874,'Updated Medical examination'!A1873:J4208,9,0)</f>
        <v>0</v>
      </c>
      <c r="I1874" s="47" t="str">
        <f>VLOOKUP(A1874,'Updated Medical examination'!A1873:J4208,10,0)</f>
        <v>No</v>
      </c>
      <c r="J1874" s="47" t="str">
        <f>VLOOKUP(A1874,'Updated Medical examination'!A1873:J4208,3,0)</f>
        <v>Over Weight</v>
      </c>
      <c r="K1874" s="47" t="str">
        <f>VLOOKUP(A1874,'Updated Medical examination'!A1873:J4208,5,0)</f>
        <v>Normal</v>
      </c>
      <c r="L1874" s="54">
        <v>33573</v>
      </c>
      <c r="M1874" s="59">
        <v>4243.59</v>
      </c>
      <c r="N1874" s="55" t="s">
        <v>12</v>
      </c>
      <c r="O1874" s="55" t="s">
        <v>16</v>
      </c>
      <c r="P1874" s="55" t="s">
        <v>23</v>
      </c>
      <c r="Q1874" s="55">
        <v>31</v>
      </c>
    </row>
    <row r="1875" spans="1:17" ht="16.5" thickBot="1" x14ac:dyDescent="0.3">
      <c r="A1875" s="58" t="s">
        <v>494</v>
      </c>
      <c r="B1875" s="47" t="s">
        <v>5374</v>
      </c>
      <c r="C1875" s="47">
        <f>VLOOKUP(A1875,'Updated Medical examination'!A1874:J4209,2,FALSE)</f>
        <v>25.934999999999999</v>
      </c>
      <c r="D1875" s="47">
        <f>VLOOKUP(A1875,'Updated Medical examination'!A1874:J4209,4,0)</f>
        <v>4.29</v>
      </c>
      <c r="E1875" s="47" t="str">
        <f>VLOOKUP(A1875,'Updated Medical examination'!A1874:J4209,6,0)</f>
        <v>No</v>
      </c>
      <c r="F1875" s="47" t="str">
        <f>VLOOKUP(A1875,'Updated Medical examination'!A1874:J4209,7,0)</f>
        <v>No</v>
      </c>
      <c r="G1875" s="47" t="str">
        <f>VLOOKUP(A1875,'Updated Medical examination'!A1874:J4209,8,0)</f>
        <v>No</v>
      </c>
      <c r="H1875" s="47">
        <f>VLOOKUP(A1875,'Updated Medical examination'!A1874:J4209,9,0)</f>
        <v>0</v>
      </c>
      <c r="I1875" s="47" t="str">
        <f>VLOOKUP(A1875,'Updated Medical examination'!A1874:J4209,10,0)</f>
        <v>No</v>
      </c>
      <c r="J1875" s="47" t="str">
        <f>VLOOKUP(A1875,'Updated Medical examination'!A1874:J4209,3,0)</f>
        <v>Over Weight</v>
      </c>
      <c r="K1875" s="47" t="str">
        <f>VLOOKUP(A1875,'Updated Medical examination'!A1874:J4209,5,0)</f>
        <v>Normal</v>
      </c>
      <c r="L1875" s="54">
        <v>33545</v>
      </c>
      <c r="M1875" s="59">
        <v>4239.8900000000003</v>
      </c>
      <c r="N1875" s="55" t="s">
        <v>11</v>
      </c>
      <c r="O1875" s="55" t="s">
        <v>11</v>
      </c>
      <c r="P1875" s="55" t="s">
        <v>23</v>
      </c>
      <c r="Q1875" s="55">
        <v>31</v>
      </c>
    </row>
    <row r="1876" spans="1:17" ht="16.5" thickBot="1" x14ac:dyDescent="0.3">
      <c r="A1876" s="58" t="s">
        <v>493</v>
      </c>
      <c r="B1876" s="47" t="s">
        <v>5376</v>
      </c>
      <c r="C1876" s="47">
        <f>VLOOKUP(A1876,'Updated Medical examination'!A1875:J4210,2,FALSE)</f>
        <v>27.645</v>
      </c>
      <c r="D1876" s="47">
        <f>VLOOKUP(A1876,'Updated Medical examination'!A1875:J4210,4,0)</f>
        <v>5.25</v>
      </c>
      <c r="E1876" s="47" t="str">
        <f>VLOOKUP(A1876,'Updated Medical examination'!A1875:J4210,6,0)</f>
        <v>No</v>
      </c>
      <c r="F1876" s="47" t="str">
        <f>VLOOKUP(A1876,'Updated Medical examination'!A1875:J4210,7,0)</f>
        <v>No</v>
      </c>
      <c r="G1876" s="47" t="str">
        <f>VLOOKUP(A1876,'Updated Medical examination'!A1875:J4210,8,0)</f>
        <v>No</v>
      </c>
      <c r="H1876" s="47">
        <f>VLOOKUP(A1876,'Updated Medical examination'!A1875:J4210,9,0)</f>
        <v>1</v>
      </c>
      <c r="I1876" s="47" t="str">
        <f>VLOOKUP(A1876,'Updated Medical examination'!A1875:J4210,10,0)</f>
        <v>No</v>
      </c>
      <c r="J1876" s="47" t="str">
        <f>VLOOKUP(A1876,'Updated Medical examination'!A1875:J4210,3,0)</f>
        <v>Over Weight</v>
      </c>
      <c r="K1876" s="47" t="str">
        <f>VLOOKUP(A1876,'Updated Medical examination'!A1875:J4210,5,0)</f>
        <v>Normal</v>
      </c>
      <c r="L1876" s="54">
        <v>33782</v>
      </c>
      <c r="M1876" s="59">
        <v>4237.13</v>
      </c>
      <c r="N1876" s="55" t="s">
        <v>12</v>
      </c>
      <c r="O1876" s="55" t="s">
        <v>16</v>
      </c>
      <c r="P1876" s="55" t="s">
        <v>168</v>
      </c>
      <c r="Q1876" s="55">
        <v>30</v>
      </c>
    </row>
    <row r="1877" spans="1:17" ht="16.5" thickBot="1" x14ac:dyDescent="0.3">
      <c r="A1877" s="58" t="s">
        <v>492</v>
      </c>
      <c r="B1877" s="47" t="s">
        <v>5377</v>
      </c>
      <c r="C1877" s="47">
        <f>VLOOKUP(A1877,'Updated Medical examination'!A1876:J4211,2,FALSE)</f>
        <v>30.1</v>
      </c>
      <c r="D1877" s="47">
        <f>VLOOKUP(A1877,'Updated Medical examination'!A1876:J4211,4,0)</f>
        <v>4.04</v>
      </c>
      <c r="E1877" s="47" t="str">
        <f>VLOOKUP(A1877,'Updated Medical examination'!A1876:J4211,6,0)</f>
        <v>No</v>
      </c>
      <c r="F1877" s="47" t="str">
        <f>VLOOKUP(A1877,'Updated Medical examination'!A1876:J4211,7,0)</f>
        <v>No</v>
      </c>
      <c r="G1877" s="47" t="str">
        <f>VLOOKUP(A1877,'Updated Medical examination'!A1876:J4211,8,0)</f>
        <v>No</v>
      </c>
      <c r="H1877" s="47">
        <f>VLOOKUP(A1877,'Updated Medical examination'!A1876:J4211,9,0)</f>
        <v>1</v>
      </c>
      <c r="I1877" s="47" t="str">
        <f>VLOOKUP(A1877,'Updated Medical examination'!A1876:J4211,10,0)</f>
        <v>No</v>
      </c>
      <c r="J1877" s="47" t="str">
        <f>VLOOKUP(A1877,'Updated Medical examination'!A1876:J4211,3,0)</f>
        <v>Obesity</v>
      </c>
      <c r="K1877" s="47" t="str">
        <f>VLOOKUP(A1877,'Updated Medical examination'!A1876:J4211,5,0)</f>
        <v>Normal</v>
      </c>
      <c r="L1877" s="54">
        <v>36143</v>
      </c>
      <c r="M1877" s="59">
        <v>4234.93</v>
      </c>
      <c r="N1877" s="55" t="s">
        <v>11</v>
      </c>
      <c r="O1877" s="55" t="s">
        <v>16</v>
      </c>
      <c r="P1877" s="55" t="s">
        <v>42</v>
      </c>
      <c r="Q1877" s="55">
        <v>24</v>
      </c>
    </row>
    <row r="1878" spans="1:17" ht="16.5" thickBot="1" x14ac:dyDescent="0.3">
      <c r="A1878" s="58" t="s">
        <v>491</v>
      </c>
      <c r="B1878" s="47" t="s">
        <v>3614</v>
      </c>
      <c r="C1878" s="47">
        <f>VLOOKUP(A1878,'Updated Medical examination'!A1877:J4212,2,FALSE)</f>
        <v>26.79</v>
      </c>
      <c r="D1878" s="47">
        <f>VLOOKUP(A1878,'Updated Medical examination'!A1877:J4212,4,0)</f>
        <v>5</v>
      </c>
      <c r="E1878" s="47" t="str">
        <f>VLOOKUP(A1878,'Updated Medical examination'!A1877:J4212,6,0)</f>
        <v>Yes</v>
      </c>
      <c r="F1878" s="47" t="str">
        <f>VLOOKUP(A1878,'Updated Medical examination'!A1877:J4212,7,0)</f>
        <v>No</v>
      </c>
      <c r="G1878" s="47" t="str">
        <f>VLOOKUP(A1878,'Updated Medical examination'!A1877:J4212,8,0)</f>
        <v>Yes</v>
      </c>
      <c r="H1878" s="47">
        <f>VLOOKUP(A1878,'Updated Medical examination'!A1877:J4212,9,0)</f>
        <v>1</v>
      </c>
      <c r="I1878" s="47" t="str">
        <f>VLOOKUP(A1878,'Updated Medical examination'!A1877:J4212,10,0)</f>
        <v>No</v>
      </c>
      <c r="J1878" s="47" t="str">
        <f>VLOOKUP(A1878,'Updated Medical examination'!A1877:J4212,3,0)</f>
        <v>Over Weight</v>
      </c>
      <c r="K1878" s="47" t="str">
        <f>VLOOKUP(A1878,'Updated Medical examination'!A1877:J4212,5,0)</f>
        <v>Normal</v>
      </c>
      <c r="L1878" s="54">
        <v>35679</v>
      </c>
      <c r="M1878" s="59">
        <v>4189.1099999999997</v>
      </c>
      <c r="N1878" s="55" t="s">
        <v>11</v>
      </c>
      <c r="O1878" s="55" t="s">
        <v>11</v>
      </c>
      <c r="P1878" s="55" t="s">
        <v>23</v>
      </c>
      <c r="Q1878" s="55">
        <v>25</v>
      </c>
    </row>
    <row r="1879" spans="1:17" ht="16.5" thickBot="1" x14ac:dyDescent="0.3">
      <c r="A1879" s="58" t="s">
        <v>490</v>
      </c>
      <c r="B1879" s="47" t="s">
        <v>5380</v>
      </c>
      <c r="C1879" s="47">
        <f>VLOOKUP(A1879,'Updated Medical examination'!A1878:J4213,2,FALSE)</f>
        <v>27.1</v>
      </c>
      <c r="D1879" s="47">
        <f>VLOOKUP(A1879,'Updated Medical examination'!A1878:J4213,4,0)</f>
        <v>4.01</v>
      </c>
      <c r="E1879" s="47" t="str">
        <f>VLOOKUP(A1879,'Updated Medical examination'!A1878:J4213,6,0)</f>
        <v>Yes</v>
      </c>
      <c r="F1879" s="47" t="str">
        <f>VLOOKUP(A1879,'Updated Medical examination'!A1878:J4213,7,0)</f>
        <v>No</v>
      </c>
      <c r="G1879" s="47" t="str">
        <f>VLOOKUP(A1879,'Updated Medical examination'!A1878:J4213,8,0)</f>
        <v>No</v>
      </c>
      <c r="H1879" s="47">
        <f>VLOOKUP(A1879,'Updated Medical examination'!A1878:J4213,9,0)</f>
        <v>1</v>
      </c>
      <c r="I1879" s="47" t="str">
        <f>VLOOKUP(A1879,'Updated Medical examination'!A1878:J4213,10,0)</f>
        <v>No</v>
      </c>
      <c r="J1879" s="47" t="str">
        <f>VLOOKUP(A1879,'Updated Medical examination'!A1878:J4213,3,0)</f>
        <v>Over Weight</v>
      </c>
      <c r="K1879" s="47" t="str">
        <f>VLOOKUP(A1879,'Updated Medical examination'!A1878:J4213,5,0)</f>
        <v>Normal</v>
      </c>
      <c r="L1879" s="54">
        <v>34975</v>
      </c>
      <c r="M1879" s="59">
        <v>4188.7299999999996</v>
      </c>
      <c r="N1879" s="55" t="s">
        <v>11</v>
      </c>
      <c r="O1879" s="55" t="s">
        <v>11</v>
      </c>
      <c r="P1879" s="55" t="s">
        <v>200</v>
      </c>
      <c r="Q1879" s="55">
        <v>27</v>
      </c>
    </row>
    <row r="1880" spans="1:17" ht="16.5" thickBot="1" x14ac:dyDescent="0.3">
      <c r="A1880" s="58" t="s">
        <v>489</v>
      </c>
      <c r="B1880" s="47" t="s">
        <v>5382</v>
      </c>
      <c r="C1880" s="47">
        <f>VLOOKUP(A1880,'Updated Medical examination'!A1879:J4214,2,FALSE)</f>
        <v>24.31</v>
      </c>
      <c r="D1880" s="47">
        <f>VLOOKUP(A1880,'Updated Medical examination'!A1879:J4214,4,0)</f>
        <v>5.4</v>
      </c>
      <c r="E1880" s="47" t="str">
        <f>VLOOKUP(A1880,'Updated Medical examination'!A1879:J4214,6,0)</f>
        <v>No</v>
      </c>
      <c r="F1880" s="47" t="str">
        <f>VLOOKUP(A1880,'Updated Medical examination'!A1879:J4214,7,0)</f>
        <v>No</v>
      </c>
      <c r="G1880" s="47" t="str">
        <f>VLOOKUP(A1880,'Updated Medical examination'!A1879:J4214,8,0)</f>
        <v>No</v>
      </c>
      <c r="H1880" s="47">
        <f>VLOOKUP(A1880,'Updated Medical examination'!A1879:J4214,9,0)</f>
        <v>0</v>
      </c>
      <c r="I1880" s="47" t="str">
        <f>VLOOKUP(A1880,'Updated Medical examination'!A1879:J4214,10,0)</f>
        <v>No</v>
      </c>
      <c r="J1880" s="47" t="str">
        <f>VLOOKUP(A1880,'Updated Medical examination'!A1879:J4214,3,0)</f>
        <v>Healthy Weight</v>
      </c>
      <c r="K1880" s="47" t="str">
        <f>VLOOKUP(A1880,'Updated Medical examination'!A1879:J4214,5,0)</f>
        <v>Normal</v>
      </c>
      <c r="L1880" s="54">
        <v>32684</v>
      </c>
      <c r="M1880" s="59">
        <v>4185.1000000000004</v>
      </c>
      <c r="N1880" s="55" t="s">
        <v>11</v>
      </c>
      <c r="O1880" s="55" t="s">
        <v>12</v>
      </c>
      <c r="P1880" s="55" t="s">
        <v>13</v>
      </c>
      <c r="Q1880" s="55">
        <v>33</v>
      </c>
    </row>
    <row r="1881" spans="1:17" ht="16.5" thickBot="1" x14ac:dyDescent="0.3">
      <c r="A1881" s="58" t="s">
        <v>488</v>
      </c>
      <c r="B1881" s="47" t="s">
        <v>5384</v>
      </c>
      <c r="C1881" s="47">
        <f>VLOOKUP(A1881,'Updated Medical examination'!A1880:J4215,2,FALSE)</f>
        <v>15.53</v>
      </c>
      <c r="D1881" s="47">
        <f>VLOOKUP(A1881,'Updated Medical examination'!A1880:J4215,4,0)</f>
        <v>5.81</v>
      </c>
      <c r="E1881" s="47" t="str">
        <f>VLOOKUP(A1881,'Updated Medical examination'!A1880:J4215,6,0)</f>
        <v>No</v>
      </c>
      <c r="F1881" s="47" t="str">
        <f>VLOOKUP(A1881,'Updated Medical examination'!A1880:J4215,7,0)</f>
        <v>No</v>
      </c>
      <c r="G1881" s="47" t="str">
        <f>VLOOKUP(A1881,'Updated Medical examination'!A1880:J4215,8,0)</f>
        <v>No</v>
      </c>
      <c r="H1881" s="47">
        <f>VLOOKUP(A1881,'Updated Medical examination'!A1880:J4215,9,0)</f>
        <v>1</v>
      </c>
      <c r="I1881" s="47" t="str">
        <f>VLOOKUP(A1881,'Updated Medical examination'!A1880:J4215,10,0)</f>
        <v>No</v>
      </c>
      <c r="J1881" s="47" t="str">
        <f>VLOOKUP(A1881,'Updated Medical examination'!A1880:J4215,3,0)</f>
        <v>Under Weight</v>
      </c>
      <c r="K1881" s="47" t="str">
        <f>VLOOKUP(A1881,'Updated Medical examination'!A1880:J4215,5,0)</f>
        <v>Prediabetes</v>
      </c>
      <c r="L1881" s="54">
        <v>30941</v>
      </c>
      <c r="M1881" s="59">
        <v>4163.21</v>
      </c>
      <c r="N1881" s="55" t="s">
        <v>11</v>
      </c>
      <c r="O1881" s="55" t="s">
        <v>11</v>
      </c>
      <c r="P1881" s="55" t="s">
        <v>23</v>
      </c>
      <c r="Q1881" s="55">
        <v>38</v>
      </c>
    </row>
    <row r="1882" spans="1:17" ht="16.5" thickBot="1" x14ac:dyDescent="0.3">
      <c r="A1882" s="58" t="s">
        <v>487</v>
      </c>
      <c r="B1882" s="47" t="s">
        <v>5385</v>
      </c>
      <c r="C1882" s="47">
        <f>VLOOKUP(A1882,'Updated Medical examination'!A1881:J4216,2,FALSE)</f>
        <v>30.7</v>
      </c>
      <c r="D1882" s="47">
        <f>VLOOKUP(A1882,'Updated Medical examination'!A1881:J4216,4,0)</f>
        <v>5.82</v>
      </c>
      <c r="E1882" s="47" t="str">
        <f>VLOOKUP(A1882,'Updated Medical examination'!A1881:J4216,6,0)</f>
        <v>No</v>
      </c>
      <c r="F1882" s="47" t="str">
        <f>VLOOKUP(A1882,'Updated Medical examination'!A1881:J4216,7,0)</f>
        <v>No</v>
      </c>
      <c r="G1882" s="47" t="str">
        <f>VLOOKUP(A1882,'Updated Medical examination'!A1881:J4216,8,0)</f>
        <v>No</v>
      </c>
      <c r="H1882" s="47">
        <f>VLOOKUP(A1882,'Updated Medical examination'!A1881:J4216,9,0)</f>
        <v>1</v>
      </c>
      <c r="I1882" s="47" t="str">
        <f>VLOOKUP(A1882,'Updated Medical examination'!A1881:J4216,10,0)</f>
        <v>No</v>
      </c>
      <c r="J1882" s="47" t="str">
        <f>VLOOKUP(A1882,'Updated Medical examination'!A1881:J4216,3,0)</f>
        <v>Obesity</v>
      </c>
      <c r="K1882" s="47" t="str">
        <f>VLOOKUP(A1882,'Updated Medical examination'!A1881:J4216,5,0)</f>
        <v>Prediabetes</v>
      </c>
      <c r="L1882" s="54">
        <v>36125</v>
      </c>
      <c r="M1882" s="59">
        <v>4154.97</v>
      </c>
      <c r="N1882" s="55" t="s">
        <v>11</v>
      </c>
      <c r="O1882" s="55" t="s">
        <v>16</v>
      </c>
      <c r="P1882" s="55" t="s">
        <v>23</v>
      </c>
      <c r="Q1882" s="55">
        <v>24</v>
      </c>
    </row>
    <row r="1883" spans="1:17" ht="16.5" thickBot="1" x14ac:dyDescent="0.3">
      <c r="A1883" s="58" t="s">
        <v>486</v>
      </c>
      <c r="B1883" s="47" t="s">
        <v>5377</v>
      </c>
      <c r="C1883" s="47">
        <f>VLOOKUP(A1883,'Updated Medical examination'!A1882:J4217,2,FALSE)</f>
        <v>33.33</v>
      </c>
      <c r="D1883" s="47">
        <f>VLOOKUP(A1883,'Updated Medical examination'!A1882:J4217,4,0)</f>
        <v>4.82</v>
      </c>
      <c r="E1883" s="47" t="str">
        <f>VLOOKUP(A1883,'Updated Medical examination'!A1882:J4217,6,0)</f>
        <v>No</v>
      </c>
      <c r="F1883" s="47" t="str">
        <f>VLOOKUP(A1883,'Updated Medical examination'!A1882:J4217,7,0)</f>
        <v>No</v>
      </c>
      <c r="G1883" s="47" t="str">
        <f>VLOOKUP(A1883,'Updated Medical examination'!A1882:J4217,8,0)</f>
        <v>No</v>
      </c>
      <c r="H1883" s="47">
        <f>VLOOKUP(A1883,'Updated Medical examination'!A1882:J4217,9,0)</f>
        <v>1</v>
      </c>
      <c r="I1883" s="47" t="str">
        <f>VLOOKUP(A1883,'Updated Medical examination'!A1882:J4217,10,0)</f>
        <v>No</v>
      </c>
      <c r="J1883" s="47" t="str">
        <f>VLOOKUP(A1883,'Updated Medical examination'!A1882:J4217,3,0)</f>
        <v>Obesity</v>
      </c>
      <c r="K1883" s="47" t="str">
        <f>VLOOKUP(A1883,'Updated Medical examination'!A1882:J4217,5,0)</f>
        <v>Normal</v>
      </c>
      <c r="L1883" s="54">
        <v>33820</v>
      </c>
      <c r="M1883" s="59">
        <v>4151.03</v>
      </c>
      <c r="N1883" s="55" t="s">
        <v>11</v>
      </c>
      <c r="O1883" s="55" t="s">
        <v>11</v>
      </c>
      <c r="P1883" s="55" t="s">
        <v>13</v>
      </c>
      <c r="Q1883" s="55">
        <v>30</v>
      </c>
    </row>
    <row r="1884" spans="1:17" ht="16.5" thickBot="1" x14ac:dyDescent="0.3">
      <c r="A1884" s="58" t="s">
        <v>485</v>
      </c>
      <c r="B1884" s="47" t="s">
        <v>5388</v>
      </c>
      <c r="C1884" s="47">
        <f>VLOOKUP(A1884,'Updated Medical examination'!A1883:J4218,2,FALSE)</f>
        <v>32.4</v>
      </c>
      <c r="D1884" s="47">
        <f>VLOOKUP(A1884,'Updated Medical examination'!A1883:J4218,4,0)</f>
        <v>5.08</v>
      </c>
      <c r="E1884" s="47" t="str">
        <f>VLOOKUP(A1884,'Updated Medical examination'!A1883:J4218,6,0)</f>
        <v>No</v>
      </c>
      <c r="F1884" s="47" t="str">
        <f>VLOOKUP(A1884,'Updated Medical examination'!A1883:J4218,7,0)</f>
        <v>No</v>
      </c>
      <c r="G1884" s="47" t="str">
        <f>VLOOKUP(A1884,'Updated Medical examination'!A1883:J4218,8,0)</f>
        <v>No</v>
      </c>
      <c r="H1884" s="47">
        <f>VLOOKUP(A1884,'Updated Medical examination'!A1883:J4218,9,0)</f>
        <v>1</v>
      </c>
      <c r="I1884" s="47" t="str">
        <f>VLOOKUP(A1884,'Updated Medical examination'!A1883:J4218,10,0)</f>
        <v>No</v>
      </c>
      <c r="J1884" s="47" t="str">
        <f>VLOOKUP(A1884,'Updated Medical examination'!A1883:J4218,3,0)</f>
        <v>Obesity</v>
      </c>
      <c r="K1884" s="47" t="str">
        <f>VLOOKUP(A1884,'Updated Medical examination'!A1883:J4218,5,0)</f>
        <v>Normal</v>
      </c>
      <c r="L1884" s="54">
        <v>33783</v>
      </c>
      <c r="M1884" s="59">
        <v>4149.74</v>
      </c>
      <c r="N1884" s="55" t="s">
        <v>11</v>
      </c>
      <c r="O1884" s="55" t="s">
        <v>16</v>
      </c>
      <c r="P1884" s="55" t="s">
        <v>42</v>
      </c>
      <c r="Q1884" s="55">
        <v>30</v>
      </c>
    </row>
    <row r="1885" spans="1:17" ht="16.5" thickBot="1" x14ac:dyDescent="0.3">
      <c r="A1885" s="58" t="s">
        <v>484</v>
      </c>
      <c r="B1885" s="47" t="s">
        <v>5390</v>
      </c>
      <c r="C1885" s="47">
        <f>VLOOKUP(A1885,'Updated Medical examination'!A1884:J4219,2,FALSE)</f>
        <v>27.93</v>
      </c>
      <c r="D1885" s="47">
        <f>VLOOKUP(A1885,'Updated Medical examination'!A1884:J4219,4,0)</f>
        <v>5.59</v>
      </c>
      <c r="E1885" s="47" t="str">
        <f>VLOOKUP(A1885,'Updated Medical examination'!A1884:J4219,6,0)</f>
        <v>No</v>
      </c>
      <c r="F1885" s="47" t="str">
        <f>VLOOKUP(A1885,'Updated Medical examination'!A1884:J4219,7,0)</f>
        <v>No</v>
      </c>
      <c r="G1885" s="47" t="str">
        <f>VLOOKUP(A1885,'Updated Medical examination'!A1884:J4219,8,0)</f>
        <v>No</v>
      </c>
      <c r="H1885" s="47">
        <f>VLOOKUP(A1885,'Updated Medical examination'!A1884:J4219,9,0)</f>
        <v>1</v>
      </c>
      <c r="I1885" s="47" t="str">
        <f>VLOOKUP(A1885,'Updated Medical examination'!A1884:J4219,10,0)</f>
        <v>No</v>
      </c>
      <c r="J1885" s="47" t="str">
        <f>VLOOKUP(A1885,'Updated Medical examination'!A1884:J4219,3,0)</f>
        <v>Over Weight</v>
      </c>
      <c r="K1885" s="47" t="str">
        <f>VLOOKUP(A1885,'Updated Medical examination'!A1884:J4219,5,0)</f>
        <v>Normal</v>
      </c>
      <c r="L1885" s="54">
        <v>33773</v>
      </c>
      <c r="M1885" s="59">
        <v>4137.5200000000004</v>
      </c>
      <c r="N1885" s="55" t="s">
        <v>11</v>
      </c>
      <c r="O1885" s="55" t="s">
        <v>12</v>
      </c>
      <c r="P1885" s="55" t="s">
        <v>247</v>
      </c>
      <c r="Q1885" s="55">
        <v>30</v>
      </c>
    </row>
    <row r="1886" spans="1:17" ht="16.5" thickBot="1" x14ac:dyDescent="0.3">
      <c r="A1886" s="58" t="s">
        <v>483</v>
      </c>
      <c r="B1886" s="47" t="s">
        <v>5392</v>
      </c>
      <c r="C1886" s="47">
        <f>VLOOKUP(A1886,'Updated Medical examination'!A1885:J4220,2,FALSE)</f>
        <v>21.754999999999999</v>
      </c>
      <c r="D1886" s="47">
        <f>VLOOKUP(A1886,'Updated Medical examination'!A1885:J4220,4,0)</f>
        <v>5.12</v>
      </c>
      <c r="E1886" s="47" t="str">
        <f>VLOOKUP(A1886,'Updated Medical examination'!A1885:J4220,6,0)</f>
        <v>No</v>
      </c>
      <c r="F1886" s="47" t="str">
        <f>VLOOKUP(A1886,'Updated Medical examination'!A1885:J4220,7,0)</f>
        <v>No</v>
      </c>
      <c r="G1886" s="47" t="str">
        <f>VLOOKUP(A1886,'Updated Medical examination'!A1885:J4220,8,0)</f>
        <v>No</v>
      </c>
      <c r="H1886" s="47">
        <f>VLOOKUP(A1886,'Updated Medical examination'!A1885:J4220,9,0)</f>
        <v>0</v>
      </c>
      <c r="I1886" s="47" t="str">
        <f>VLOOKUP(A1886,'Updated Medical examination'!A1885:J4220,10,0)</f>
        <v>No</v>
      </c>
      <c r="J1886" s="47" t="str">
        <f>VLOOKUP(A1886,'Updated Medical examination'!A1885:J4220,3,0)</f>
        <v>Healthy Weight</v>
      </c>
      <c r="K1886" s="47" t="str">
        <f>VLOOKUP(A1886,'Updated Medical examination'!A1885:J4220,5,0)</f>
        <v>Normal</v>
      </c>
      <c r="L1886" s="54">
        <v>33456</v>
      </c>
      <c r="M1886" s="59">
        <v>4134.08</v>
      </c>
      <c r="N1886" s="55" t="s">
        <v>11</v>
      </c>
      <c r="O1886" s="55" t="s">
        <v>16</v>
      </c>
      <c r="P1886" s="55" t="s">
        <v>23</v>
      </c>
      <c r="Q1886" s="55">
        <v>31</v>
      </c>
    </row>
    <row r="1887" spans="1:17" ht="16.5" thickBot="1" x14ac:dyDescent="0.3">
      <c r="A1887" s="58" t="s">
        <v>482</v>
      </c>
      <c r="B1887" s="47" t="s">
        <v>5394</v>
      </c>
      <c r="C1887" s="47">
        <f>VLOOKUP(A1887,'Updated Medical examination'!A1886:J4221,2,FALSE)</f>
        <v>25.934999999999999</v>
      </c>
      <c r="D1887" s="47">
        <f>VLOOKUP(A1887,'Updated Medical examination'!A1886:J4221,4,0)</f>
        <v>4.95</v>
      </c>
      <c r="E1887" s="47" t="str">
        <f>VLOOKUP(A1887,'Updated Medical examination'!A1886:J4221,6,0)</f>
        <v>No</v>
      </c>
      <c r="F1887" s="47" t="str">
        <f>VLOOKUP(A1887,'Updated Medical examination'!A1886:J4221,7,0)</f>
        <v>No</v>
      </c>
      <c r="G1887" s="47" t="str">
        <f>VLOOKUP(A1887,'Updated Medical examination'!A1886:J4221,8,0)</f>
        <v>No</v>
      </c>
      <c r="H1887" s="47">
        <f>VLOOKUP(A1887,'Updated Medical examination'!A1886:J4221,9,0)</f>
        <v>0</v>
      </c>
      <c r="I1887" s="47" t="str">
        <f>VLOOKUP(A1887,'Updated Medical examination'!A1886:J4221,10,0)</f>
        <v>No</v>
      </c>
      <c r="J1887" s="47" t="str">
        <f>VLOOKUP(A1887,'Updated Medical examination'!A1886:J4221,3,0)</f>
        <v>Over Weight</v>
      </c>
      <c r="K1887" s="47" t="str">
        <f>VLOOKUP(A1887,'Updated Medical examination'!A1886:J4221,5,0)</f>
        <v>Normal</v>
      </c>
      <c r="L1887" s="54">
        <v>34567</v>
      </c>
      <c r="M1887" s="59">
        <v>4133.6400000000003</v>
      </c>
      <c r="N1887" s="55" t="s">
        <v>11</v>
      </c>
      <c r="O1887" s="55" t="s">
        <v>12</v>
      </c>
      <c r="P1887" s="55" t="s">
        <v>23</v>
      </c>
      <c r="Q1887" s="55">
        <v>28</v>
      </c>
    </row>
    <row r="1888" spans="1:17" ht="16.5" thickBot="1" x14ac:dyDescent="0.3">
      <c r="A1888" s="58" t="s">
        <v>481</v>
      </c>
      <c r="B1888" s="47" t="s">
        <v>5396</v>
      </c>
      <c r="C1888" s="47">
        <f>VLOOKUP(A1888,'Updated Medical examination'!A1887:J4222,2,FALSE)</f>
        <v>31.5</v>
      </c>
      <c r="D1888" s="47">
        <f>VLOOKUP(A1888,'Updated Medical examination'!A1887:J4222,4,0)</f>
        <v>6.16</v>
      </c>
      <c r="E1888" s="47" t="str">
        <f>VLOOKUP(A1888,'Updated Medical examination'!A1887:J4222,6,0)</f>
        <v>No</v>
      </c>
      <c r="F1888" s="47" t="str">
        <f>VLOOKUP(A1888,'Updated Medical examination'!A1887:J4222,7,0)</f>
        <v>No</v>
      </c>
      <c r="G1888" s="47" t="str">
        <f>VLOOKUP(A1888,'Updated Medical examination'!A1887:J4222,8,0)</f>
        <v>No</v>
      </c>
      <c r="H1888" s="47">
        <f>VLOOKUP(A1888,'Updated Medical examination'!A1887:J4222,9,0)</f>
        <v>0</v>
      </c>
      <c r="I1888" s="47" t="str">
        <f>VLOOKUP(A1888,'Updated Medical examination'!A1887:J4222,10,0)</f>
        <v>No</v>
      </c>
      <c r="J1888" s="47" t="str">
        <f>VLOOKUP(A1888,'Updated Medical examination'!A1887:J4222,3,0)</f>
        <v>Obesity</v>
      </c>
      <c r="K1888" s="47" t="str">
        <f>VLOOKUP(A1888,'Updated Medical examination'!A1887:J4222,5,0)</f>
        <v>Prediabetes</v>
      </c>
      <c r="L1888" s="54">
        <v>33221</v>
      </c>
      <c r="M1888" s="59">
        <v>4076.5</v>
      </c>
      <c r="N1888" s="55" t="s">
        <v>11</v>
      </c>
      <c r="O1888" s="55" t="s">
        <v>12</v>
      </c>
      <c r="P1888" s="55" t="s">
        <v>42</v>
      </c>
      <c r="Q1888" s="55">
        <v>32</v>
      </c>
    </row>
    <row r="1889" spans="1:17" ht="16.5" thickBot="1" x14ac:dyDescent="0.3">
      <c r="A1889" s="58" t="s">
        <v>480</v>
      </c>
      <c r="B1889" s="47" t="s">
        <v>3129</v>
      </c>
      <c r="C1889" s="47">
        <f>VLOOKUP(A1889,'Updated Medical examination'!A1888:J4223,2,FALSE)</f>
        <v>30.03</v>
      </c>
      <c r="D1889" s="47">
        <f>VLOOKUP(A1889,'Updated Medical examination'!A1888:J4223,4,0)</f>
        <v>6.41</v>
      </c>
      <c r="E1889" s="47" t="str">
        <f>VLOOKUP(A1889,'Updated Medical examination'!A1888:J4223,6,0)</f>
        <v>No</v>
      </c>
      <c r="F1889" s="47" t="str">
        <f>VLOOKUP(A1889,'Updated Medical examination'!A1888:J4223,7,0)</f>
        <v>No</v>
      </c>
      <c r="G1889" s="47" t="str">
        <f>VLOOKUP(A1889,'Updated Medical examination'!A1888:J4223,8,0)</f>
        <v>No</v>
      </c>
      <c r="H1889" s="47">
        <f>VLOOKUP(A1889,'Updated Medical examination'!A1888:J4223,9,0)</f>
        <v>0</v>
      </c>
      <c r="I1889" s="47" t="str">
        <f>VLOOKUP(A1889,'Updated Medical examination'!A1888:J4223,10,0)</f>
        <v>No</v>
      </c>
      <c r="J1889" s="47" t="str">
        <f>VLOOKUP(A1889,'Updated Medical examination'!A1888:J4223,3,0)</f>
        <v>Obesity</v>
      </c>
      <c r="K1889" s="47" t="str">
        <f>VLOOKUP(A1889,'Updated Medical examination'!A1888:J4223,5,0)</f>
        <v>Above Diabetes</v>
      </c>
      <c r="L1889" s="54">
        <v>33208</v>
      </c>
      <c r="M1889" s="59">
        <v>4074.45</v>
      </c>
      <c r="N1889" s="55" t="s">
        <v>12</v>
      </c>
      <c r="O1889" s="55" t="s">
        <v>11</v>
      </c>
      <c r="P1889" s="55" t="s">
        <v>13</v>
      </c>
      <c r="Q1889" s="55">
        <v>32</v>
      </c>
    </row>
    <row r="1890" spans="1:17" ht="16.5" thickBot="1" x14ac:dyDescent="0.3">
      <c r="A1890" s="58" t="s">
        <v>479</v>
      </c>
      <c r="B1890" s="47" t="s">
        <v>5398</v>
      </c>
      <c r="C1890" s="47">
        <f>VLOOKUP(A1890,'Updated Medical examination'!A1889:J4224,2,FALSE)</f>
        <v>33.479999999999997</v>
      </c>
      <c r="D1890" s="47">
        <f>VLOOKUP(A1890,'Updated Medical examination'!A1889:J4224,4,0)</f>
        <v>8.94</v>
      </c>
      <c r="E1890" s="47" t="str">
        <f>VLOOKUP(A1890,'Updated Medical examination'!A1889:J4224,6,0)</f>
        <v>No</v>
      </c>
      <c r="F1890" s="47" t="str">
        <f>VLOOKUP(A1890,'Updated Medical examination'!A1889:J4224,7,0)</f>
        <v>No</v>
      </c>
      <c r="G1890" s="47" t="str">
        <f>VLOOKUP(A1890,'Updated Medical examination'!A1889:J4224,8,0)</f>
        <v>No</v>
      </c>
      <c r="H1890" s="47">
        <f>VLOOKUP(A1890,'Updated Medical examination'!A1889:J4224,9,0)</f>
        <v>0</v>
      </c>
      <c r="I1890" s="47" t="str">
        <f>VLOOKUP(A1890,'Updated Medical examination'!A1889:J4224,10,0)</f>
        <v>No</v>
      </c>
      <c r="J1890" s="47" t="str">
        <f>VLOOKUP(A1890,'Updated Medical examination'!A1889:J4224,3,0)</f>
        <v>Obesity</v>
      </c>
      <c r="K1890" s="47" t="str">
        <f>VLOOKUP(A1890,'Updated Medical examination'!A1889:J4224,5,0)</f>
        <v>Above Diabetes</v>
      </c>
      <c r="L1890" s="54">
        <v>37547</v>
      </c>
      <c r="M1890" s="59">
        <v>4070.51</v>
      </c>
      <c r="N1890" s="55" t="s">
        <v>11</v>
      </c>
      <c r="O1890" s="55" t="s">
        <v>16</v>
      </c>
      <c r="P1890" s="55" t="s">
        <v>23</v>
      </c>
      <c r="Q1890" s="55">
        <v>20</v>
      </c>
    </row>
    <row r="1891" spans="1:17" ht="16.5" thickBot="1" x14ac:dyDescent="0.3">
      <c r="A1891" s="58" t="s">
        <v>478</v>
      </c>
      <c r="B1891" s="47" t="s">
        <v>4369</v>
      </c>
      <c r="C1891" s="47">
        <f>VLOOKUP(A1891,'Updated Medical examination'!A1890:J4225,2,FALSE)</f>
        <v>16.510000000000002</v>
      </c>
      <c r="D1891" s="47">
        <f>VLOOKUP(A1891,'Updated Medical examination'!A1890:J4225,4,0)</f>
        <v>4.42</v>
      </c>
      <c r="E1891" s="47" t="str">
        <f>VLOOKUP(A1891,'Updated Medical examination'!A1890:J4225,6,0)</f>
        <v>Yes</v>
      </c>
      <c r="F1891" s="47" t="str">
        <f>VLOOKUP(A1891,'Updated Medical examination'!A1890:J4225,7,0)</f>
        <v>No</v>
      </c>
      <c r="G1891" s="47" t="str">
        <f>VLOOKUP(A1891,'Updated Medical examination'!A1890:J4225,8,0)</f>
        <v>Yes</v>
      </c>
      <c r="H1891" s="47">
        <f>VLOOKUP(A1891,'Updated Medical examination'!A1890:J4225,9,0)</f>
        <v>1</v>
      </c>
      <c r="I1891" s="47" t="str">
        <f>VLOOKUP(A1891,'Updated Medical examination'!A1890:J4225,10,0)</f>
        <v>No</v>
      </c>
      <c r="J1891" s="47" t="str">
        <f>VLOOKUP(A1891,'Updated Medical examination'!A1890:J4225,3,0)</f>
        <v>Under Weight</v>
      </c>
      <c r="K1891" s="47" t="str">
        <f>VLOOKUP(A1891,'Updated Medical examination'!A1890:J4225,5,0)</f>
        <v>Normal</v>
      </c>
      <c r="L1891" s="54">
        <v>30575</v>
      </c>
      <c r="M1891" s="59">
        <v>4070.42</v>
      </c>
      <c r="N1891" s="55" t="s">
        <v>11</v>
      </c>
      <c r="O1891" s="55" t="s">
        <v>16</v>
      </c>
      <c r="P1891" s="55" t="s">
        <v>13</v>
      </c>
      <c r="Q1891" s="55">
        <v>39</v>
      </c>
    </row>
    <row r="1892" spans="1:17" ht="16.5" thickBot="1" x14ac:dyDescent="0.3">
      <c r="A1892" s="58" t="s">
        <v>477</v>
      </c>
      <c r="B1892" s="47" t="s">
        <v>2439</v>
      </c>
      <c r="C1892" s="47">
        <f>VLOOKUP(A1892,'Updated Medical examination'!A1891:J4226,2,FALSE)</f>
        <v>33.155000000000001</v>
      </c>
      <c r="D1892" s="47">
        <f>VLOOKUP(A1892,'Updated Medical examination'!A1891:J4226,4,0)</f>
        <v>5.3</v>
      </c>
      <c r="E1892" s="47" t="str">
        <f>VLOOKUP(A1892,'Updated Medical examination'!A1891:J4226,6,0)</f>
        <v>Yes</v>
      </c>
      <c r="F1892" s="47" t="str">
        <f>VLOOKUP(A1892,'Updated Medical examination'!A1891:J4226,7,0)</f>
        <v>No</v>
      </c>
      <c r="G1892" s="47" t="str">
        <f>VLOOKUP(A1892,'Updated Medical examination'!A1891:J4226,8,0)</f>
        <v>No</v>
      </c>
      <c r="H1892" s="47">
        <f>VLOOKUP(A1892,'Updated Medical examination'!A1891:J4226,9,0)</f>
        <v>1</v>
      </c>
      <c r="I1892" s="47" t="str">
        <f>VLOOKUP(A1892,'Updated Medical examination'!A1891:J4226,10,0)</f>
        <v>No</v>
      </c>
      <c r="J1892" s="47" t="str">
        <f>VLOOKUP(A1892,'Updated Medical examination'!A1891:J4226,3,0)</f>
        <v>Obesity</v>
      </c>
      <c r="K1892" s="47" t="str">
        <f>VLOOKUP(A1892,'Updated Medical examination'!A1891:J4226,5,0)</f>
        <v>Normal</v>
      </c>
      <c r="L1892" s="54">
        <v>34956</v>
      </c>
      <c r="M1892" s="59">
        <v>4058.71</v>
      </c>
      <c r="N1892" s="55" t="s">
        <v>12</v>
      </c>
      <c r="O1892" s="55" t="s">
        <v>12</v>
      </c>
      <c r="P1892" s="55" t="s">
        <v>23</v>
      </c>
      <c r="Q1892" s="55">
        <v>27</v>
      </c>
    </row>
    <row r="1893" spans="1:17" ht="16.5" thickBot="1" x14ac:dyDescent="0.3">
      <c r="A1893" s="58" t="s">
        <v>476</v>
      </c>
      <c r="B1893" s="47" t="s">
        <v>5402</v>
      </c>
      <c r="C1893" s="47">
        <f>VLOOKUP(A1893,'Updated Medical examination'!A1892:J4227,2,FALSE)</f>
        <v>37.29</v>
      </c>
      <c r="D1893" s="47">
        <f>VLOOKUP(A1893,'Updated Medical examination'!A1892:J4227,4,0)</f>
        <v>4.6399999999999997</v>
      </c>
      <c r="E1893" s="47" t="str">
        <f>VLOOKUP(A1893,'Updated Medical examination'!A1892:J4227,6,0)</f>
        <v>No</v>
      </c>
      <c r="F1893" s="47" t="str">
        <f>VLOOKUP(A1893,'Updated Medical examination'!A1892:J4227,7,0)</f>
        <v>No</v>
      </c>
      <c r="G1893" s="47" t="str">
        <f>VLOOKUP(A1893,'Updated Medical examination'!A1892:J4227,8,0)</f>
        <v>Yes</v>
      </c>
      <c r="H1893" s="47">
        <f>VLOOKUP(A1893,'Updated Medical examination'!A1892:J4227,9,0)</f>
        <v>1</v>
      </c>
      <c r="I1893" s="47" t="str">
        <f>VLOOKUP(A1893,'Updated Medical examination'!A1892:J4227,10,0)</f>
        <v>No</v>
      </c>
      <c r="J1893" s="47" t="str">
        <f>VLOOKUP(A1893,'Updated Medical examination'!A1892:J4227,3,0)</f>
        <v>Obesity</v>
      </c>
      <c r="K1893" s="47" t="str">
        <f>VLOOKUP(A1893,'Updated Medical examination'!A1892:J4227,5,0)</f>
        <v>Normal</v>
      </c>
      <c r="L1893" s="54">
        <v>34194</v>
      </c>
      <c r="M1893" s="59">
        <v>4058.12</v>
      </c>
      <c r="N1893" s="55" t="s">
        <v>11</v>
      </c>
      <c r="O1893" s="55" t="s">
        <v>16</v>
      </c>
      <c r="P1893" s="55" t="s">
        <v>13</v>
      </c>
      <c r="Q1893" s="55">
        <v>29</v>
      </c>
    </row>
    <row r="1894" spans="1:17" ht="16.5" thickBot="1" x14ac:dyDescent="0.3">
      <c r="A1894" s="58" t="s">
        <v>475</v>
      </c>
      <c r="B1894" s="47" t="s">
        <v>5404</v>
      </c>
      <c r="C1894" s="47">
        <f>VLOOKUP(A1894,'Updated Medical examination'!A1893:J4228,2,FALSE)</f>
        <v>20.23</v>
      </c>
      <c r="D1894" s="47">
        <f>VLOOKUP(A1894,'Updated Medical examination'!A1893:J4228,4,0)</f>
        <v>6.16</v>
      </c>
      <c r="E1894" s="47" t="str">
        <f>VLOOKUP(A1894,'Updated Medical examination'!A1893:J4228,6,0)</f>
        <v>Yes</v>
      </c>
      <c r="F1894" s="47" t="str">
        <f>VLOOKUP(A1894,'Updated Medical examination'!A1893:J4228,7,0)</f>
        <v>No</v>
      </c>
      <c r="G1894" s="47" t="str">
        <f>VLOOKUP(A1894,'Updated Medical examination'!A1893:J4228,8,0)</f>
        <v>No</v>
      </c>
      <c r="H1894" s="47">
        <f>VLOOKUP(A1894,'Updated Medical examination'!A1893:J4228,9,0)</f>
        <v>1</v>
      </c>
      <c r="I1894" s="47" t="str">
        <f>VLOOKUP(A1894,'Updated Medical examination'!A1893:J4228,10,0)</f>
        <v>No</v>
      </c>
      <c r="J1894" s="47" t="str">
        <f>VLOOKUP(A1894,'Updated Medical examination'!A1893:J4228,3,0)</f>
        <v>Healthy Weight</v>
      </c>
      <c r="K1894" s="47" t="str">
        <f>VLOOKUP(A1894,'Updated Medical examination'!A1893:J4228,5,0)</f>
        <v>Prediabetes</v>
      </c>
      <c r="L1894" s="54">
        <v>32477</v>
      </c>
      <c r="M1894" s="59">
        <v>4047.94</v>
      </c>
      <c r="N1894" s="55" t="s">
        <v>11</v>
      </c>
      <c r="O1894" s="55" t="s">
        <v>16</v>
      </c>
      <c r="P1894" s="55" t="s">
        <v>13</v>
      </c>
      <c r="Q1894" s="55">
        <v>34</v>
      </c>
    </row>
    <row r="1895" spans="1:17" ht="16.5" thickBot="1" x14ac:dyDescent="0.3">
      <c r="A1895" s="58" t="s">
        <v>474</v>
      </c>
      <c r="B1895" s="47" t="s">
        <v>2628</v>
      </c>
      <c r="C1895" s="47">
        <f>VLOOKUP(A1895,'Updated Medical examination'!A1894:J4229,2,FALSE)</f>
        <v>28.975000000000001</v>
      </c>
      <c r="D1895" s="47">
        <f>VLOOKUP(A1895,'Updated Medical examination'!A1894:J4229,4,0)</f>
        <v>4.12</v>
      </c>
      <c r="E1895" s="47" t="str">
        <f>VLOOKUP(A1895,'Updated Medical examination'!A1894:J4229,6,0)</f>
        <v>No</v>
      </c>
      <c r="F1895" s="47" t="str">
        <f>VLOOKUP(A1895,'Updated Medical examination'!A1894:J4229,7,0)</f>
        <v>No</v>
      </c>
      <c r="G1895" s="47" t="str">
        <f>VLOOKUP(A1895,'Updated Medical examination'!A1894:J4229,8,0)</f>
        <v>Yes</v>
      </c>
      <c r="H1895" s="47">
        <f>VLOOKUP(A1895,'Updated Medical examination'!A1894:J4229,9,0)</f>
        <v>1</v>
      </c>
      <c r="I1895" s="47" t="str">
        <f>VLOOKUP(A1895,'Updated Medical examination'!A1894:J4229,10,0)</f>
        <v>No</v>
      </c>
      <c r="J1895" s="47" t="str">
        <f>VLOOKUP(A1895,'Updated Medical examination'!A1894:J4229,3,0)</f>
        <v>Over Weight</v>
      </c>
      <c r="K1895" s="47" t="str">
        <f>VLOOKUP(A1895,'Updated Medical examination'!A1894:J4229,5,0)</f>
        <v>Normal</v>
      </c>
      <c r="L1895" s="54">
        <v>34329</v>
      </c>
      <c r="M1895" s="59">
        <v>4040.56</v>
      </c>
      <c r="N1895" s="55" t="s">
        <v>12</v>
      </c>
      <c r="O1895" s="55" t="s">
        <v>12</v>
      </c>
      <c r="P1895" s="55" t="s">
        <v>164</v>
      </c>
      <c r="Q1895" s="55">
        <v>29</v>
      </c>
    </row>
    <row r="1896" spans="1:17" ht="16.5" thickBot="1" x14ac:dyDescent="0.3">
      <c r="A1896" s="58" t="s">
        <v>473</v>
      </c>
      <c r="B1896" s="47" t="s">
        <v>5407</v>
      </c>
      <c r="C1896" s="47">
        <f>VLOOKUP(A1896,'Updated Medical examination'!A1895:J4230,2,FALSE)</f>
        <v>16.420000000000002</v>
      </c>
      <c r="D1896" s="47">
        <f>VLOOKUP(A1896,'Updated Medical examination'!A1895:J4230,4,0)</f>
        <v>5.77</v>
      </c>
      <c r="E1896" s="47" t="str">
        <f>VLOOKUP(A1896,'Updated Medical examination'!A1895:J4230,6,0)</f>
        <v>Yes</v>
      </c>
      <c r="F1896" s="47" t="str">
        <f>VLOOKUP(A1896,'Updated Medical examination'!A1895:J4230,7,0)</f>
        <v>No</v>
      </c>
      <c r="G1896" s="47" t="str">
        <f>VLOOKUP(A1896,'Updated Medical examination'!A1895:J4230,8,0)</f>
        <v>Yes</v>
      </c>
      <c r="H1896" s="47">
        <f>VLOOKUP(A1896,'Updated Medical examination'!A1895:J4230,9,0)</f>
        <v>1</v>
      </c>
      <c r="I1896" s="47" t="str">
        <f>VLOOKUP(A1896,'Updated Medical examination'!A1895:J4230,10,0)</f>
        <v>No</v>
      </c>
      <c r="J1896" s="47" t="str">
        <f>VLOOKUP(A1896,'Updated Medical examination'!A1895:J4230,3,0)</f>
        <v>Under Weight</v>
      </c>
      <c r="K1896" s="47" t="str">
        <f>VLOOKUP(A1896,'Updated Medical examination'!A1895:J4230,5,0)</f>
        <v>Prediabetes</v>
      </c>
      <c r="L1896" s="54">
        <v>30630</v>
      </c>
      <c r="M1896" s="59">
        <v>4039.9</v>
      </c>
      <c r="N1896" s="55" t="s">
        <v>11</v>
      </c>
      <c r="O1896" s="55" t="s">
        <v>16</v>
      </c>
      <c r="P1896" s="55" t="s">
        <v>13</v>
      </c>
      <c r="Q1896" s="55">
        <v>39</v>
      </c>
    </row>
    <row r="1897" spans="1:17" ht="16.5" thickBot="1" x14ac:dyDescent="0.3">
      <c r="A1897" s="58" t="s">
        <v>472</v>
      </c>
      <c r="B1897" s="47" t="s">
        <v>5408</v>
      </c>
      <c r="C1897" s="47">
        <f>VLOOKUP(A1897,'Updated Medical examination'!A1896:J4231,2,FALSE)</f>
        <v>17.559999999999999</v>
      </c>
      <c r="D1897" s="47">
        <f>VLOOKUP(A1897,'Updated Medical examination'!A1896:J4231,4,0)</f>
        <v>6.2</v>
      </c>
      <c r="E1897" s="47" t="str">
        <f>VLOOKUP(A1897,'Updated Medical examination'!A1896:J4231,6,0)</f>
        <v>No</v>
      </c>
      <c r="F1897" s="47" t="str">
        <f>VLOOKUP(A1897,'Updated Medical examination'!A1896:J4231,7,0)</f>
        <v>No</v>
      </c>
      <c r="G1897" s="47" t="str">
        <f>VLOOKUP(A1897,'Updated Medical examination'!A1896:J4231,8,0)</f>
        <v>No</v>
      </c>
      <c r="H1897" s="47">
        <f>VLOOKUP(A1897,'Updated Medical examination'!A1896:J4231,9,0)</f>
        <v>1</v>
      </c>
      <c r="I1897" s="47" t="str">
        <f>VLOOKUP(A1897,'Updated Medical examination'!A1896:J4231,10,0)</f>
        <v>No</v>
      </c>
      <c r="J1897" s="47" t="str">
        <f>VLOOKUP(A1897,'Updated Medical examination'!A1896:J4231,3,0)</f>
        <v>Under Weight</v>
      </c>
      <c r="K1897" s="47" t="str">
        <f>VLOOKUP(A1897,'Updated Medical examination'!A1896:J4231,5,0)</f>
        <v>Prediabetes</v>
      </c>
      <c r="L1897" s="54">
        <v>30870</v>
      </c>
      <c r="M1897" s="59">
        <v>4038.41</v>
      </c>
      <c r="N1897" s="55" t="s">
        <v>11</v>
      </c>
      <c r="O1897" s="55" t="s">
        <v>16</v>
      </c>
      <c r="P1897" s="55" t="s">
        <v>13</v>
      </c>
      <c r="Q1897" s="55">
        <v>38</v>
      </c>
    </row>
    <row r="1898" spans="1:17" ht="16.5" thickBot="1" x14ac:dyDescent="0.3">
      <c r="A1898" s="58" t="s">
        <v>471</v>
      </c>
      <c r="B1898" s="47" t="s">
        <v>2700</v>
      </c>
      <c r="C1898" s="47">
        <f>VLOOKUP(A1898,'Updated Medical examination'!A1897:J4232,2,FALSE)</f>
        <v>24.13</v>
      </c>
      <c r="D1898" s="47">
        <f>VLOOKUP(A1898,'Updated Medical examination'!A1897:J4232,4,0)</f>
        <v>4.3899999999999997</v>
      </c>
      <c r="E1898" s="47" t="str">
        <f>VLOOKUP(A1898,'Updated Medical examination'!A1897:J4232,6,0)</f>
        <v>No</v>
      </c>
      <c r="F1898" s="47" t="str">
        <f>VLOOKUP(A1898,'Updated Medical examination'!A1897:J4232,7,0)</f>
        <v>No</v>
      </c>
      <c r="G1898" s="47" t="str">
        <f>VLOOKUP(A1898,'Updated Medical examination'!A1897:J4232,8,0)</f>
        <v>No</v>
      </c>
      <c r="H1898" s="47">
        <f>VLOOKUP(A1898,'Updated Medical examination'!A1897:J4232,9,0)</f>
        <v>1</v>
      </c>
      <c r="I1898" s="47" t="str">
        <f>VLOOKUP(A1898,'Updated Medical examination'!A1897:J4232,10,0)</f>
        <v>No</v>
      </c>
      <c r="J1898" s="47" t="str">
        <f>VLOOKUP(A1898,'Updated Medical examination'!A1897:J4232,3,0)</f>
        <v>Healthy Weight</v>
      </c>
      <c r="K1898" s="47" t="str">
        <f>VLOOKUP(A1898,'Updated Medical examination'!A1897:J4232,5,0)</f>
        <v>Normal</v>
      </c>
      <c r="L1898" s="54">
        <v>33888</v>
      </c>
      <c r="M1898" s="59">
        <v>4032.24</v>
      </c>
      <c r="N1898" s="55" t="s">
        <v>12</v>
      </c>
      <c r="O1898" s="55" t="s">
        <v>12</v>
      </c>
      <c r="P1898" s="55" t="s">
        <v>23</v>
      </c>
      <c r="Q1898" s="55">
        <v>30</v>
      </c>
    </row>
    <row r="1899" spans="1:17" ht="16.5" thickBot="1" x14ac:dyDescent="0.3">
      <c r="A1899" s="58" t="s">
        <v>470</v>
      </c>
      <c r="B1899" s="47" t="s">
        <v>5410</v>
      </c>
      <c r="C1899" s="47">
        <f>VLOOKUP(A1899,'Updated Medical examination'!A1898:J4233,2,FALSE)</f>
        <v>19.95</v>
      </c>
      <c r="D1899" s="47">
        <f>VLOOKUP(A1899,'Updated Medical examination'!A1898:J4233,4,0)</f>
        <v>5.13</v>
      </c>
      <c r="E1899" s="47" t="str">
        <f>VLOOKUP(A1899,'Updated Medical examination'!A1898:J4233,6,0)</f>
        <v>No</v>
      </c>
      <c r="F1899" s="47" t="str">
        <f>VLOOKUP(A1899,'Updated Medical examination'!A1898:J4233,7,0)</f>
        <v>yes</v>
      </c>
      <c r="G1899" s="47" t="str">
        <f>VLOOKUP(A1899,'Updated Medical examination'!A1898:J4233,8,0)</f>
        <v>No</v>
      </c>
      <c r="H1899" s="47">
        <f>VLOOKUP(A1899,'Updated Medical examination'!A1898:J4233,9,0)</f>
        <v>2</v>
      </c>
      <c r="I1899" s="47" t="str">
        <f>VLOOKUP(A1899,'Updated Medical examination'!A1898:J4233,10,0)</f>
        <v>No</v>
      </c>
      <c r="J1899" s="47" t="str">
        <f>VLOOKUP(A1899,'Updated Medical examination'!A1898:J4233,3,0)</f>
        <v>Healthy Weight</v>
      </c>
      <c r="K1899" s="47" t="str">
        <f>VLOOKUP(A1899,'Updated Medical examination'!A1898:J4233,5,0)</f>
        <v>Normal</v>
      </c>
      <c r="L1899" s="54">
        <v>36782</v>
      </c>
      <c r="M1899" s="59">
        <v>4005.42</v>
      </c>
      <c r="N1899" s="55" t="s">
        <v>11</v>
      </c>
      <c r="O1899" s="55" t="s">
        <v>16</v>
      </c>
      <c r="P1899" s="55" t="s">
        <v>164</v>
      </c>
      <c r="Q1899" s="55">
        <v>22</v>
      </c>
    </row>
    <row r="1900" spans="1:17" ht="16.5" thickBot="1" x14ac:dyDescent="0.3">
      <c r="A1900" s="58" t="s">
        <v>469</v>
      </c>
      <c r="B1900" s="47" t="s">
        <v>3156</v>
      </c>
      <c r="C1900" s="47">
        <f>VLOOKUP(A1900,'Updated Medical examination'!A1899:J4234,2,FALSE)</f>
        <v>21.24</v>
      </c>
      <c r="D1900" s="47">
        <f>VLOOKUP(A1900,'Updated Medical examination'!A1899:J4234,4,0)</f>
        <v>4.49</v>
      </c>
      <c r="E1900" s="47" t="str">
        <f>VLOOKUP(A1900,'Updated Medical examination'!A1899:J4234,6,0)</f>
        <v>No</v>
      </c>
      <c r="F1900" s="47" t="str">
        <f>VLOOKUP(A1900,'Updated Medical examination'!A1899:J4234,7,0)</f>
        <v>No</v>
      </c>
      <c r="G1900" s="47" t="str">
        <f>VLOOKUP(A1900,'Updated Medical examination'!A1899:J4234,8,0)</f>
        <v>No</v>
      </c>
      <c r="H1900" s="47">
        <f>VLOOKUP(A1900,'Updated Medical examination'!A1899:J4234,9,0)</f>
        <v>0</v>
      </c>
      <c r="I1900" s="47" t="str">
        <f>VLOOKUP(A1900,'Updated Medical examination'!A1899:J4234,10,0)</f>
        <v>No</v>
      </c>
      <c r="J1900" s="47" t="str">
        <f>VLOOKUP(A1900,'Updated Medical examination'!A1899:J4234,3,0)</f>
        <v>Healthy Weight</v>
      </c>
      <c r="K1900" s="47" t="str">
        <f>VLOOKUP(A1900,'Updated Medical examination'!A1899:J4234,5,0)</f>
        <v>Normal</v>
      </c>
      <c r="L1900" s="54">
        <v>32699</v>
      </c>
      <c r="M1900" s="59">
        <v>4002.36</v>
      </c>
      <c r="N1900" s="55" t="s">
        <v>11</v>
      </c>
      <c r="O1900" s="55" t="s">
        <v>16</v>
      </c>
      <c r="P1900" s="55" t="s">
        <v>13</v>
      </c>
      <c r="Q1900" s="55">
        <v>33</v>
      </c>
    </row>
    <row r="1901" spans="1:17" ht="16.5" thickBot="1" x14ac:dyDescent="0.3">
      <c r="A1901" s="58" t="s">
        <v>468</v>
      </c>
      <c r="B1901" s="47" t="s">
        <v>2589</v>
      </c>
      <c r="C1901" s="47">
        <f>VLOOKUP(A1901,'Updated Medical examination'!A1900:J4235,2,FALSE)</f>
        <v>44.22</v>
      </c>
      <c r="D1901" s="47">
        <f>VLOOKUP(A1901,'Updated Medical examination'!A1900:J4235,4,0)</f>
        <v>6.35</v>
      </c>
      <c r="E1901" s="47" t="str">
        <f>VLOOKUP(A1901,'Updated Medical examination'!A1900:J4235,6,0)</f>
        <v>No</v>
      </c>
      <c r="F1901" s="47" t="str">
        <f>VLOOKUP(A1901,'Updated Medical examination'!A1900:J4235,7,0)</f>
        <v>No</v>
      </c>
      <c r="G1901" s="47" t="str">
        <f>VLOOKUP(A1901,'Updated Medical examination'!A1900:J4235,8,0)</f>
        <v>No</v>
      </c>
      <c r="H1901" s="47">
        <f>VLOOKUP(A1901,'Updated Medical examination'!A1900:J4235,9,0)</f>
        <v>0</v>
      </c>
      <c r="I1901" s="47" t="str">
        <f>VLOOKUP(A1901,'Updated Medical examination'!A1900:J4235,10,0)</f>
        <v>No</v>
      </c>
      <c r="J1901" s="47" t="str">
        <f>VLOOKUP(A1901,'Updated Medical examination'!A1900:J4235,3,0)</f>
        <v>Obesity</v>
      </c>
      <c r="K1901" s="47" t="str">
        <f>VLOOKUP(A1901,'Updated Medical examination'!A1900:J4235,5,0)</f>
        <v>Prediabetes</v>
      </c>
      <c r="L1901" s="54">
        <v>33178</v>
      </c>
      <c r="M1901" s="59">
        <v>3994.18</v>
      </c>
      <c r="N1901" s="55" t="s">
        <v>11</v>
      </c>
      <c r="O1901" s="55" t="s">
        <v>11</v>
      </c>
      <c r="P1901" s="55" t="s">
        <v>13</v>
      </c>
      <c r="Q1901" s="55">
        <v>32</v>
      </c>
    </row>
    <row r="1902" spans="1:17" ht="16.5" thickBot="1" x14ac:dyDescent="0.3">
      <c r="A1902" s="58" t="s">
        <v>467</v>
      </c>
      <c r="B1902" s="47" t="s">
        <v>5412</v>
      </c>
      <c r="C1902" s="47">
        <f>VLOOKUP(A1902,'Updated Medical examination'!A1901:J4236,2,FALSE)</f>
        <v>41.1</v>
      </c>
      <c r="D1902" s="47">
        <f>VLOOKUP(A1902,'Updated Medical examination'!A1901:J4236,4,0)</f>
        <v>5.79</v>
      </c>
      <c r="E1902" s="47" t="str">
        <f>VLOOKUP(A1902,'Updated Medical examination'!A1901:J4236,6,0)</f>
        <v>No</v>
      </c>
      <c r="F1902" s="47" t="str">
        <f>VLOOKUP(A1902,'Updated Medical examination'!A1901:J4236,7,0)</f>
        <v>No</v>
      </c>
      <c r="G1902" s="47" t="str">
        <f>VLOOKUP(A1902,'Updated Medical examination'!A1901:J4236,8,0)</f>
        <v>No</v>
      </c>
      <c r="H1902" s="47">
        <f>VLOOKUP(A1902,'Updated Medical examination'!A1901:J4236,9,0)</f>
        <v>0</v>
      </c>
      <c r="I1902" s="47" t="str">
        <f>VLOOKUP(A1902,'Updated Medical examination'!A1901:J4236,10,0)</f>
        <v>No</v>
      </c>
      <c r="J1902" s="47" t="str">
        <f>VLOOKUP(A1902,'Updated Medical examination'!A1901:J4236,3,0)</f>
        <v>Obesity</v>
      </c>
      <c r="K1902" s="47" t="str">
        <f>VLOOKUP(A1902,'Updated Medical examination'!A1901:J4236,5,0)</f>
        <v>Prediabetes</v>
      </c>
      <c r="L1902" s="54">
        <v>33199</v>
      </c>
      <c r="M1902" s="59">
        <v>3989.84</v>
      </c>
      <c r="N1902" s="55" t="s">
        <v>11</v>
      </c>
      <c r="O1902" s="55" t="s">
        <v>11</v>
      </c>
      <c r="P1902" s="55" t="s">
        <v>42</v>
      </c>
      <c r="Q1902" s="55">
        <v>32</v>
      </c>
    </row>
    <row r="1903" spans="1:17" ht="16.5" thickBot="1" x14ac:dyDescent="0.3">
      <c r="A1903" s="58" t="s">
        <v>466</v>
      </c>
      <c r="B1903" s="47" t="s">
        <v>4312</v>
      </c>
      <c r="C1903" s="47">
        <f>VLOOKUP(A1903,'Updated Medical examination'!A1902:J4237,2,FALSE)</f>
        <v>34.200000000000003</v>
      </c>
      <c r="D1903" s="47">
        <f>VLOOKUP(A1903,'Updated Medical examination'!A1902:J4237,4,0)</f>
        <v>4.78</v>
      </c>
      <c r="E1903" s="47" t="str">
        <f>VLOOKUP(A1903,'Updated Medical examination'!A1902:J4237,6,0)</f>
        <v>Yes</v>
      </c>
      <c r="F1903" s="47" t="str">
        <f>VLOOKUP(A1903,'Updated Medical examination'!A1902:J4237,7,0)</f>
        <v>No</v>
      </c>
      <c r="G1903" s="47" t="str">
        <f>VLOOKUP(A1903,'Updated Medical examination'!A1902:J4237,8,0)</f>
        <v>No</v>
      </c>
      <c r="H1903" s="47">
        <f>VLOOKUP(A1903,'Updated Medical examination'!A1902:J4237,9,0)</f>
        <v>0</v>
      </c>
      <c r="I1903" s="47" t="str">
        <f>VLOOKUP(A1903,'Updated Medical examination'!A1902:J4237,10,0)</f>
        <v>No</v>
      </c>
      <c r="J1903" s="47" t="str">
        <f>VLOOKUP(A1903,'Updated Medical examination'!A1902:J4237,3,0)</f>
        <v>Obesity</v>
      </c>
      <c r="K1903" s="47" t="str">
        <f>VLOOKUP(A1903,'Updated Medical examination'!A1902:J4237,5,0)</f>
        <v>Normal</v>
      </c>
      <c r="L1903" s="54">
        <v>35316</v>
      </c>
      <c r="M1903" s="59">
        <v>3987.93</v>
      </c>
      <c r="N1903" s="55" t="s">
        <v>11</v>
      </c>
      <c r="O1903" s="55" t="s">
        <v>11</v>
      </c>
      <c r="P1903" s="55" t="s">
        <v>42</v>
      </c>
      <c r="Q1903" s="55">
        <v>26</v>
      </c>
    </row>
    <row r="1904" spans="1:17" ht="16.5" thickBot="1" x14ac:dyDescent="0.3">
      <c r="A1904" s="58" t="s">
        <v>465</v>
      </c>
      <c r="B1904" s="47" t="s">
        <v>2835</v>
      </c>
      <c r="C1904" s="47">
        <f>VLOOKUP(A1904,'Updated Medical examination'!A1903:J4238,2,FALSE)</f>
        <v>29.92</v>
      </c>
      <c r="D1904" s="47">
        <f>VLOOKUP(A1904,'Updated Medical examination'!A1903:J4238,4,0)</f>
        <v>6.02</v>
      </c>
      <c r="E1904" s="47" t="str">
        <f>VLOOKUP(A1904,'Updated Medical examination'!A1903:J4238,6,0)</f>
        <v>Yes</v>
      </c>
      <c r="F1904" s="47" t="str">
        <f>VLOOKUP(A1904,'Updated Medical examination'!A1903:J4238,7,0)</f>
        <v>No</v>
      </c>
      <c r="G1904" s="47" t="str">
        <f>VLOOKUP(A1904,'Updated Medical examination'!A1903:J4238,8,0)</f>
        <v>No</v>
      </c>
      <c r="H1904" s="47">
        <f>VLOOKUP(A1904,'Updated Medical examination'!A1903:J4238,9,0)</f>
        <v>0</v>
      </c>
      <c r="I1904" s="47" t="str">
        <f>VLOOKUP(A1904,'Updated Medical examination'!A1903:J4238,10,0)</f>
        <v>No</v>
      </c>
      <c r="J1904" s="47" t="str">
        <f>VLOOKUP(A1904,'Updated Medical examination'!A1903:J4238,3,0)</f>
        <v>Obesity</v>
      </c>
      <c r="K1904" s="47" t="str">
        <f>VLOOKUP(A1904,'Updated Medical examination'!A1903:J4238,5,0)</f>
        <v>Prediabetes</v>
      </c>
      <c r="L1904" s="54">
        <v>35294</v>
      </c>
      <c r="M1904" s="59">
        <v>3981.98</v>
      </c>
      <c r="N1904" s="55" t="s">
        <v>11</v>
      </c>
      <c r="O1904" s="55" t="s">
        <v>11</v>
      </c>
      <c r="P1904" s="55" t="s">
        <v>13</v>
      </c>
      <c r="Q1904" s="55">
        <v>26</v>
      </c>
    </row>
    <row r="1905" spans="1:17" ht="16.5" thickBot="1" x14ac:dyDescent="0.3">
      <c r="A1905" s="58" t="s">
        <v>464</v>
      </c>
      <c r="B1905" s="47" t="s">
        <v>5416</v>
      </c>
      <c r="C1905" s="47">
        <f>VLOOKUP(A1905,'Updated Medical examination'!A1904:J4239,2,FALSE)</f>
        <v>28.93</v>
      </c>
      <c r="D1905" s="47">
        <f>VLOOKUP(A1905,'Updated Medical examination'!A1904:J4239,4,0)</f>
        <v>4.4400000000000004</v>
      </c>
      <c r="E1905" s="47" t="str">
        <f>VLOOKUP(A1905,'Updated Medical examination'!A1904:J4239,6,0)</f>
        <v>No</v>
      </c>
      <c r="F1905" s="47" t="str">
        <f>VLOOKUP(A1905,'Updated Medical examination'!A1904:J4239,7,0)</f>
        <v>No</v>
      </c>
      <c r="G1905" s="47" t="str">
        <f>VLOOKUP(A1905,'Updated Medical examination'!A1904:J4239,8,0)</f>
        <v>No</v>
      </c>
      <c r="H1905" s="47">
        <f>VLOOKUP(A1905,'Updated Medical examination'!A1904:J4239,9,0)</f>
        <v>0</v>
      </c>
      <c r="I1905" s="47" t="str">
        <f>VLOOKUP(A1905,'Updated Medical examination'!A1904:J4239,10,0)</f>
        <v>No</v>
      </c>
      <c r="J1905" s="47" t="str">
        <f>VLOOKUP(A1905,'Updated Medical examination'!A1904:J4239,3,0)</f>
        <v>Over Weight</v>
      </c>
      <c r="K1905" s="47" t="str">
        <f>VLOOKUP(A1905,'Updated Medical examination'!A1904:J4239,5,0)</f>
        <v>Normal</v>
      </c>
      <c r="L1905" s="54">
        <v>33083</v>
      </c>
      <c r="M1905" s="59">
        <v>3972.92</v>
      </c>
      <c r="N1905" s="55" t="s">
        <v>11</v>
      </c>
      <c r="O1905" s="55" t="s">
        <v>12</v>
      </c>
      <c r="P1905" s="55" t="s">
        <v>13</v>
      </c>
      <c r="Q1905" s="55">
        <v>32</v>
      </c>
    </row>
    <row r="1906" spans="1:17" ht="16.5" thickBot="1" x14ac:dyDescent="0.3">
      <c r="A1906" s="58" t="s">
        <v>463</v>
      </c>
      <c r="B1906" s="47" t="s">
        <v>5418</v>
      </c>
      <c r="C1906" s="47">
        <f>VLOOKUP(A1906,'Updated Medical examination'!A1905:J4240,2,FALSE)</f>
        <v>31.254999999999999</v>
      </c>
      <c r="D1906" s="47">
        <f>VLOOKUP(A1906,'Updated Medical examination'!A1905:J4240,4,0)</f>
        <v>5.84</v>
      </c>
      <c r="E1906" s="47" t="str">
        <f>VLOOKUP(A1906,'Updated Medical examination'!A1905:J4240,6,0)</f>
        <v>Yes</v>
      </c>
      <c r="F1906" s="47" t="str">
        <f>VLOOKUP(A1906,'Updated Medical examination'!A1905:J4240,7,0)</f>
        <v>No</v>
      </c>
      <c r="G1906" s="47" t="str">
        <f>VLOOKUP(A1906,'Updated Medical examination'!A1905:J4240,8,0)</f>
        <v>No</v>
      </c>
      <c r="H1906" s="47">
        <f>VLOOKUP(A1906,'Updated Medical examination'!A1905:J4240,9,0)</f>
        <v>1</v>
      </c>
      <c r="I1906" s="47" t="str">
        <f>VLOOKUP(A1906,'Updated Medical examination'!A1905:J4240,10,0)</f>
        <v>No</v>
      </c>
      <c r="J1906" s="47" t="str">
        <f>VLOOKUP(A1906,'Updated Medical examination'!A1905:J4240,3,0)</f>
        <v>Obesity</v>
      </c>
      <c r="K1906" s="47" t="str">
        <f>VLOOKUP(A1906,'Updated Medical examination'!A1905:J4240,5,0)</f>
        <v>Prediabetes</v>
      </c>
      <c r="L1906" s="54">
        <v>34891</v>
      </c>
      <c r="M1906" s="59">
        <v>3956.07</v>
      </c>
      <c r="N1906" s="55" t="s">
        <v>11</v>
      </c>
      <c r="O1906" s="55" t="s">
        <v>11</v>
      </c>
      <c r="P1906" s="55" t="s">
        <v>23</v>
      </c>
      <c r="Q1906" s="55">
        <v>27</v>
      </c>
    </row>
    <row r="1907" spans="1:17" ht="16.5" thickBot="1" x14ac:dyDescent="0.3">
      <c r="A1907" s="58" t="s">
        <v>462</v>
      </c>
      <c r="B1907" s="47" t="s">
        <v>5420</v>
      </c>
      <c r="C1907" s="47">
        <f>VLOOKUP(A1907,'Updated Medical examination'!A1906:J4241,2,FALSE)</f>
        <v>29.83</v>
      </c>
      <c r="D1907" s="47">
        <f>VLOOKUP(A1907,'Updated Medical examination'!A1906:J4241,4,0)</f>
        <v>5.39</v>
      </c>
      <c r="E1907" s="47" t="str">
        <f>VLOOKUP(A1907,'Updated Medical examination'!A1906:J4241,6,0)</f>
        <v>No</v>
      </c>
      <c r="F1907" s="47" t="str">
        <f>VLOOKUP(A1907,'Updated Medical examination'!A1906:J4241,7,0)</f>
        <v>No</v>
      </c>
      <c r="G1907" s="47" t="str">
        <f>VLOOKUP(A1907,'Updated Medical examination'!A1906:J4241,8,0)</f>
        <v>No</v>
      </c>
      <c r="H1907" s="47">
        <f>VLOOKUP(A1907,'Updated Medical examination'!A1906:J4241,9,0)</f>
        <v>0</v>
      </c>
      <c r="I1907" s="47" t="str">
        <f>VLOOKUP(A1907,'Updated Medical examination'!A1906:J4241,10,0)</f>
        <v>No</v>
      </c>
      <c r="J1907" s="47" t="str">
        <f>VLOOKUP(A1907,'Updated Medical examination'!A1906:J4241,3,0)</f>
        <v>Over Weight</v>
      </c>
      <c r="K1907" s="47" t="str">
        <f>VLOOKUP(A1907,'Updated Medical examination'!A1906:J4241,5,0)</f>
        <v>Normal</v>
      </c>
      <c r="L1907" s="54">
        <v>36351</v>
      </c>
      <c r="M1907" s="59">
        <v>3955.98</v>
      </c>
      <c r="N1907" s="55" t="s">
        <v>11</v>
      </c>
      <c r="O1907" s="55" t="s">
        <v>12</v>
      </c>
      <c r="P1907" s="55" t="s">
        <v>300</v>
      </c>
      <c r="Q1907" s="55">
        <v>23</v>
      </c>
    </row>
    <row r="1908" spans="1:17" ht="16.5" thickBot="1" x14ac:dyDescent="0.3">
      <c r="A1908" s="58" t="s">
        <v>461</v>
      </c>
      <c r="B1908" s="47" t="s">
        <v>5421</v>
      </c>
      <c r="C1908" s="47">
        <f>VLOOKUP(A1908,'Updated Medical examination'!A1907:J4242,2,FALSE)</f>
        <v>29.59</v>
      </c>
      <c r="D1908" s="47">
        <f>VLOOKUP(A1908,'Updated Medical examination'!A1907:J4242,4,0)</f>
        <v>6.16</v>
      </c>
      <c r="E1908" s="47" t="str">
        <f>VLOOKUP(A1908,'Updated Medical examination'!A1907:J4242,6,0)</f>
        <v>No</v>
      </c>
      <c r="F1908" s="47" t="str">
        <f>VLOOKUP(A1908,'Updated Medical examination'!A1907:J4242,7,0)</f>
        <v>No</v>
      </c>
      <c r="G1908" s="47" t="str">
        <f>VLOOKUP(A1908,'Updated Medical examination'!A1907:J4242,8,0)</f>
        <v>Yes</v>
      </c>
      <c r="H1908" s="47">
        <f>VLOOKUP(A1908,'Updated Medical examination'!A1907:J4242,9,0)</f>
        <v>1</v>
      </c>
      <c r="I1908" s="47" t="str">
        <f>VLOOKUP(A1908,'Updated Medical examination'!A1907:J4242,10,0)</f>
        <v>No</v>
      </c>
      <c r="J1908" s="47" t="str">
        <f>VLOOKUP(A1908,'Updated Medical examination'!A1907:J4242,3,0)</f>
        <v>Over Weight</v>
      </c>
      <c r="K1908" s="47" t="str">
        <f>VLOOKUP(A1908,'Updated Medical examination'!A1907:J4242,5,0)</f>
        <v>Prediabetes</v>
      </c>
      <c r="L1908" s="54">
        <v>34284</v>
      </c>
      <c r="M1908" s="59">
        <v>3947.41</v>
      </c>
      <c r="N1908" s="55" t="s">
        <v>11</v>
      </c>
      <c r="O1908" s="55" t="s">
        <v>11</v>
      </c>
      <c r="P1908" s="55" t="s">
        <v>13</v>
      </c>
      <c r="Q1908" s="55">
        <v>29</v>
      </c>
    </row>
    <row r="1909" spans="1:17" ht="16.5" thickBot="1" x14ac:dyDescent="0.3">
      <c r="A1909" s="58" t="s">
        <v>460</v>
      </c>
      <c r="B1909" s="47" t="s">
        <v>5423</v>
      </c>
      <c r="C1909" s="47">
        <f>VLOOKUP(A1909,'Updated Medical examination'!A1908:J4243,2,FALSE)</f>
        <v>31.16</v>
      </c>
      <c r="D1909" s="47">
        <f>VLOOKUP(A1909,'Updated Medical examination'!A1908:J4243,4,0)</f>
        <v>4.49</v>
      </c>
      <c r="E1909" s="47" t="str">
        <f>VLOOKUP(A1909,'Updated Medical examination'!A1908:J4243,6,0)</f>
        <v>No</v>
      </c>
      <c r="F1909" s="47" t="str">
        <f>VLOOKUP(A1909,'Updated Medical examination'!A1908:J4243,7,0)</f>
        <v>No</v>
      </c>
      <c r="G1909" s="47" t="str">
        <f>VLOOKUP(A1909,'Updated Medical examination'!A1908:J4243,8,0)</f>
        <v>Yes</v>
      </c>
      <c r="H1909" s="47">
        <f>VLOOKUP(A1909,'Updated Medical examination'!A1908:J4243,9,0)</f>
        <v>1</v>
      </c>
      <c r="I1909" s="47" t="str">
        <f>VLOOKUP(A1909,'Updated Medical examination'!A1908:J4243,10,0)</f>
        <v>No</v>
      </c>
      <c r="J1909" s="47" t="str">
        <f>VLOOKUP(A1909,'Updated Medical examination'!A1908:J4243,3,0)</f>
        <v>Obesity</v>
      </c>
      <c r="K1909" s="47" t="str">
        <f>VLOOKUP(A1909,'Updated Medical examination'!A1908:J4243,5,0)</f>
        <v>Normal</v>
      </c>
      <c r="L1909" s="54">
        <v>34241</v>
      </c>
      <c r="M1909" s="59">
        <v>3943.6</v>
      </c>
      <c r="N1909" s="55" t="s">
        <v>11</v>
      </c>
      <c r="O1909" s="55" t="s">
        <v>12</v>
      </c>
      <c r="P1909" s="55" t="s">
        <v>247</v>
      </c>
      <c r="Q1909" s="55">
        <v>29</v>
      </c>
    </row>
    <row r="1910" spans="1:17" ht="16.5" thickBot="1" x14ac:dyDescent="0.3">
      <c r="A1910" s="58" t="s">
        <v>459</v>
      </c>
      <c r="B1910" s="47" t="s">
        <v>5425</v>
      </c>
      <c r="C1910" s="47">
        <f>VLOOKUP(A1910,'Updated Medical examination'!A1909:J4244,2,FALSE)</f>
        <v>34.21</v>
      </c>
      <c r="D1910" s="47">
        <f>VLOOKUP(A1910,'Updated Medical examination'!A1909:J4244,4,0)</f>
        <v>4.4800000000000004</v>
      </c>
      <c r="E1910" s="47" t="str">
        <f>VLOOKUP(A1910,'Updated Medical examination'!A1909:J4244,6,0)</f>
        <v>Yes</v>
      </c>
      <c r="F1910" s="47" t="str">
        <f>VLOOKUP(A1910,'Updated Medical examination'!A1909:J4244,7,0)</f>
        <v>No</v>
      </c>
      <c r="G1910" s="47" t="str">
        <f>VLOOKUP(A1910,'Updated Medical examination'!A1909:J4244,8,0)</f>
        <v>No</v>
      </c>
      <c r="H1910" s="47">
        <f>VLOOKUP(A1910,'Updated Medical examination'!A1909:J4244,9,0)</f>
        <v>1</v>
      </c>
      <c r="I1910" s="47" t="str">
        <f>VLOOKUP(A1910,'Updated Medical examination'!A1909:J4244,10,0)</f>
        <v>No</v>
      </c>
      <c r="J1910" s="47" t="str">
        <f>VLOOKUP(A1910,'Updated Medical examination'!A1909:J4244,3,0)</f>
        <v>Obesity</v>
      </c>
      <c r="K1910" s="47" t="str">
        <f>VLOOKUP(A1910,'Updated Medical examination'!A1909:J4244,5,0)</f>
        <v>Normal</v>
      </c>
      <c r="L1910" s="54">
        <v>32440</v>
      </c>
      <c r="M1910" s="59">
        <v>3935.18</v>
      </c>
      <c r="N1910" s="55" t="s">
        <v>12</v>
      </c>
      <c r="O1910" s="55" t="s">
        <v>16</v>
      </c>
      <c r="P1910" s="55" t="s">
        <v>13</v>
      </c>
      <c r="Q1910" s="55">
        <v>34</v>
      </c>
    </row>
    <row r="1911" spans="1:17" ht="16.5" thickBot="1" x14ac:dyDescent="0.3">
      <c r="A1911" s="58" t="s">
        <v>458</v>
      </c>
      <c r="B1911" s="47" t="s">
        <v>5426</v>
      </c>
      <c r="C1911" s="47">
        <f>VLOOKUP(A1911,'Updated Medical examination'!A1910:J4245,2,FALSE)</f>
        <v>34.86</v>
      </c>
      <c r="D1911" s="47">
        <f>VLOOKUP(A1911,'Updated Medical examination'!A1910:J4245,4,0)</f>
        <v>10.97</v>
      </c>
      <c r="E1911" s="47" t="str">
        <f>VLOOKUP(A1911,'Updated Medical examination'!A1910:J4245,6,0)</f>
        <v>No</v>
      </c>
      <c r="F1911" s="47" t="str">
        <f>VLOOKUP(A1911,'Updated Medical examination'!A1910:J4245,7,0)</f>
        <v>No</v>
      </c>
      <c r="G1911" s="47" t="str">
        <f>VLOOKUP(A1911,'Updated Medical examination'!A1910:J4245,8,0)</f>
        <v>No</v>
      </c>
      <c r="H1911" s="47">
        <f>VLOOKUP(A1911,'Updated Medical examination'!A1910:J4245,9,0)</f>
        <v>0</v>
      </c>
      <c r="I1911" s="47" t="str">
        <f>VLOOKUP(A1911,'Updated Medical examination'!A1910:J4245,10,0)</f>
        <v>No</v>
      </c>
      <c r="J1911" s="47" t="str">
        <f>VLOOKUP(A1911,'Updated Medical examination'!A1910:J4245,3,0)</f>
        <v>Obesity</v>
      </c>
      <c r="K1911" s="47" t="str">
        <f>VLOOKUP(A1911,'Updated Medical examination'!A1910:J4245,5,0)</f>
        <v>Above Diabetes</v>
      </c>
      <c r="L1911" s="54">
        <v>37422</v>
      </c>
      <c r="M1911" s="59">
        <v>3931.51</v>
      </c>
      <c r="N1911" s="55" t="s">
        <v>11</v>
      </c>
      <c r="O1911" s="55" t="s">
        <v>12</v>
      </c>
      <c r="P1911" s="55" t="s">
        <v>42</v>
      </c>
      <c r="Q1911" s="55">
        <v>20</v>
      </c>
    </row>
    <row r="1912" spans="1:17" ht="16.5" thickBot="1" x14ac:dyDescent="0.3">
      <c r="A1912" s="58" t="s">
        <v>457</v>
      </c>
      <c r="B1912" s="47" t="s">
        <v>5428</v>
      </c>
      <c r="C1912" s="47">
        <f>VLOOKUP(A1912,'Updated Medical examination'!A1911:J4246,2,FALSE)</f>
        <v>34.58</v>
      </c>
      <c r="D1912" s="47">
        <f>VLOOKUP(A1912,'Updated Medical examination'!A1911:J4246,4,0)</f>
        <v>5.14</v>
      </c>
      <c r="E1912" s="47" t="str">
        <f>VLOOKUP(A1912,'Updated Medical examination'!A1911:J4246,6,0)</f>
        <v>No</v>
      </c>
      <c r="F1912" s="47" t="str">
        <f>VLOOKUP(A1912,'Updated Medical examination'!A1911:J4246,7,0)</f>
        <v>yes</v>
      </c>
      <c r="G1912" s="47" t="str">
        <f>VLOOKUP(A1912,'Updated Medical examination'!A1911:J4246,8,0)</f>
        <v>No</v>
      </c>
      <c r="H1912" s="47">
        <f>VLOOKUP(A1912,'Updated Medical examination'!A1911:J4246,9,0)</f>
        <v>2</v>
      </c>
      <c r="I1912" s="47" t="str">
        <f>VLOOKUP(A1912,'Updated Medical examination'!A1911:J4246,10,0)</f>
        <v>No</v>
      </c>
      <c r="J1912" s="47" t="str">
        <f>VLOOKUP(A1912,'Updated Medical examination'!A1911:J4246,3,0)</f>
        <v>Obesity</v>
      </c>
      <c r="K1912" s="47" t="str">
        <f>VLOOKUP(A1912,'Updated Medical examination'!A1911:J4246,5,0)</f>
        <v>Normal</v>
      </c>
      <c r="L1912" s="54">
        <v>36717</v>
      </c>
      <c r="M1912" s="59">
        <v>3925.76</v>
      </c>
      <c r="N1912" s="55" t="s">
        <v>11</v>
      </c>
      <c r="O1912" s="55" t="s">
        <v>11</v>
      </c>
      <c r="P1912" s="55" t="s">
        <v>247</v>
      </c>
      <c r="Q1912" s="55">
        <v>22</v>
      </c>
    </row>
    <row r="1913" spans="1:17" ht="16.5" thickBot="1" x14ac:dyDescent="0.3">
      <c r="A1913" s="58" t="s">
        <v>456</v>
      </c>
      <c r="B1913" s="47" t="s">
        <v>5429</v>
      </c>
      <c r="C1913" s="47">
        <f>VLOOKUP(A1913,'Updated Medical examination'!A1912:J4247,2,FALSE)</f>
        <v>17.940000000000001</v>
      </c>
      <c r="D1913" s="47">
        <f>VLOOKUP(A1913,'Updated Medical examination'!A1912:J4247,4,0)</f>
        <v>5.17</v>
      </c>
      <c r="E1913" s="47" t="str">
        <f>VLOOKUP(A1913,'Updated Medical examination'!A1912:J4247,6,0)</f>
        <v>Yes</v>
      </c>
      <c r="F1913" s="47" t="str">
        <f>VLOOKUP(A1913,'Updated Medical examination'!A1912:J4247,7,0)</f>
        <v>No</v>
      </c>
      <c r="G1913" s="47" t="str">
        <f>VLOOKUP(A1913,'Updated Medical examination'!A1912:J4247,8,0)</f>
        <v>No</v>
      </c>
      <c r="H1913" s="47">
        <f>VLOOKUP(A1913,'Updated Medical examination'!A1912:J4247,9,0)</f>
        <v>0</v>
      </c>
      <c r="I1913" s="47" t="str">
        <f>VLOOKUP(A1913,'Updated Medical examination'!A1912:J4247,10,0)</f>
        <v>No</v>
      </c>
      <c r="J1913" s="47" t="str">
        <f>VLOOKUP(A1913,'Updated Medical examination'!A1912:J4247,3,0)</f>
        <v>Under Weight</v>
      </c>
      <c r="K1913" s="47" t="str">
        <f>VLOOKUP(A1913,'Updated Medical examination'!A1912:J4247,5,0)</f>
        <v>Normal</v>
      </c>
      <c r="L1913" s="54">
        <v>31233</v>
      </c>
      <c r="M1913" s="59">
        <v>3910.44</v>
      </c>
      <c r="N1913" s="55" t="s">
        <v>11</v>
      </c>
      <c r="O1913" s="55" t="s">
        <v>11</v>
      </c>
      <c r="P1913" s="55" t="s">
        <v>13</v>
      </c>
      <c r="Q1913" s="55">
        <v>37</v>
      </c>
    </row>
    <row r="1914" spans="1:17" ht="16.5" thickBot="1" x14ac:dyDescent="0.3">
      <c r="A1914" s="58" t="s">
        <v>455</v>
      </c>
      <c r="B1914" s="47" t="s">
        <v>5431</v>
      </c>
      <c r="C1914" s="47">
        <f>VLOOKUP(A1914,'Updated Medical examination'!A1913:J4248,2,FALSE)</f>
        <v>26.8</v>
      </c>
      <c r="D1914" s="47">
        <f>VLOOKUP(A1914,'Updated Medical examination'!A1913:J4248,4,0)</f>
        <v>6.18</v>
      </c>
      <c r="E1914" s="47" t="str">
        <f>VLOOKUP(A1914,'Updated Medical examination'!A1913:J4248,6,0)</f>
        <v>Yes</v>
      </c>
      <c r="F1914" s="47" t="str">
        <f>VLOOKUP(A1914,'Updated Medical examination'!A1913:J4248,7,0)</f>
        <v>No</v>
      </c>
      <c r="G1914" s="47" t="str">
        <f>VLOOKUP(A1914,'Updated Medical examination'!A1913:J4248,8,0)</f>
        <v>Yes</v>
      </c>
      <c r="H1914" s="47">
        <f>VLOOKUP(A1914,'Updated Medical examination'!A1913:J4248,9,0)</f>
        <v>1</v>
      </c>
      <c r="I1914" s="47" t="str">
        <f>VLOOKUP(A1914,'Updated Medical examination'!A1913:J4248,10,0)</f>
        <v>No</v>
      </c>
      <c r="J1914" s="47" t="str">
        <f>VLOOKUP(A1914,'Updated Medical examination'!A1913:J4248,3,0)</f>
        <v>Over Weight</v>
      </c>
      <c r="K1914" s="47" t="str">
        <f>VLOOKUP(A1914,'Updated Medical examination'!A1913:J4248,5,0)</f>
        <v>Prediabetes</v>
      </c>
      <c r="L1914" s="54">
        <v>35758</v>
      </c>
      <c r="M1914" s="59">
        <v>3906.13</v>
      </c>
      <c r="N1914" s="55" t="s">
        <v>12</v>
      </c>
      <c r="O1914" s="55" t="s">
        <v>12</v>
      </c>
      <c r="P1914" s="55" t="s">
        <v>42</v>
      </c>
      <c r="Q1914" s="55">
        <v>25</v>
      </c>
    </row>
    <row r="1915" spans="1:17" ht="16.5" thickBot="1" x14ac:dyDescent="0.3">
      <c r="A1915" s="58" t="s">
        <v>454</v>
      </c>
      <c r="B1915" s="47" t="s">
        <v>5432</v>
      </c>
      <c r="C1915" s="47">
        <f>VLOOKUP(A1915,'Updated Medical examination'!A1914:J4249,2,FALSE)</f>
        <v>17.690000000000001</v>
      </c>
      <c r="D1915" s="47">
        <f>VLOOKUP(A1915,'Updated Medical examination'!A1914:J4249,4,0)</f>
        <v>9.07</v>
      </c>
      <c r="E1915" s="47" t="str">
        <f>VLOOKUP(A1915,'Updated Medical examination'!A1914:J4249,6,0)</f>
        <v>Yes</v>
      </c>
      <c r="F1915" s="47" t="str">
        <f>VLOOKUP(A1915,'Updated Medical examination'!A1914:J4249,7,0)</f>
        <v>No</v>
      </c>
      <c r="G1915" s="47" t="str">
        <f>VLOOKUP(A1915,'Updated Medical examination'!A1914:J4249,8,0)</f>
        <v>No</v>
      </c>
      <c r="H1915" s="47">
        <f>VLOOKUP(A1915,'Updated Medical examination'!A1914:J4249,9,0)</f>
        <v>0</v>
      </c>
      <c r="I1915" s="47" t="str">
        <f>VLOOKUP(A1915,'Updated Medical examination'!A1914:J4249,10,0)</f>
        <v>No</v>
      </c>
      <c r="J1915" s="47" t="str">
        <f>VLOOKUP(A1915,'Updated Medical examination'!A1914:J4249,3,0)</f>
        <v>Under Weight</v>
      </c>
      <c r="K1915" s="47" t="str">
        <f>VLOOKUP(A1915,'Updated Medical examination'!A1914:J4249,5,0)</f>
        <v>Above Diabetes</v>
      </c>
      <c r="L1915" s="54">
        <v>29825</v>
      </c>
      <c r="M1915" s="59">
        <v>3902.07</v>
      </c>
      <c r="N1915" s="55" t="s">
        <v>11</v>
      </c>
      <c r="O1915" s="55" t="s">
        <v>11</v>
      </c>
      <c r="P1915" s="55" t="s">
        <v>13</v>
      </c>
      <c r="Q1915" s="55">
        <v>41</v>
      </c>
    </row>
    <row r="1916" spans="1:17" ht="16.5" thickBot="1" x14ac:dyDescent="0.3">
      <c r="A1916" s="58" t="s">
        <v>453</v>
      </c>
      <c r="B1916" s="47" t="s">
        <v>5434</v>
      </c>
      <c r="C1916" s="47">
        <f>VLOOKUP(A1916,'Updated Medical examination'!A1915:J4250,2,FALSE)</f>
        <v>25.77</v>
      </c>
      <c r="D1916" s="47">
        <f>VLOOKUP(A1916,'Updated Medical examination'!A1915:J4250,4,0)</f>
        <v>4.43</v>
      </c>
      <c r="E1916" s="47" t="str">
        <f>VLOOKUP(A1916,'Updated Medical examination'!A1915:J4250,6,0)</f>
        <v>No</v>
      </c>
      <c r="F1916" s="47" t="str">
        <f>VLOOKUP(A1916,'Updated Medical examination'!A1915:J4250,7,0)</f>
        <v>No</v>
      </c>
      <c r="G1916" s="47" t="str">
        <f>VLOOKUP(A1916,'Updated Medical examination'!A1915:J4250,8,0)</f>
        <v>Yes</v>
      </c>
      <c r="H1916" s="47">
        <f>VLOOKUP(A1916,'Updated Medical examination'!A1915:J4250,9,0)</f>
        <v>1</v>
      </c>
      <c r="I1916" s="47" t="str">
        <f>VLOOKUP(A1916,'Updated Medical examination'!A1915:J4250,10,0)</f>
        <v>No</v>
      </c>
      <c r="J1916" s="47" t="str">
        <f>VLOOKUP(A1916,'Updated Medical examination'!A1915:J4250,3,0)</f>
        <v>Over Weight</v>
      </c>
      <c r="K1916" s="47" t="str">
        <f>VLOOKUP(A1916,'Updated Medical examination'!A1915:J4250,5,0)</f>
        <v>Normal</v>
      </c>
      <c r="L1916" s="54">
        <v>34226</v>
      </c>
      <c r="M1916" s="59">
        <v>3898.35</v>
      </c>
      <c r="N1916" s="55" t="s">
        <v>11</v>
      </c>
      <c r="O1916" s="55" t="s">
        <v>11</v>
      </c>
      <c r="P1916" s="55" t="s">
        <v>23</v>
      </c>
      <c r="Q1916" s="55">
        <v>29</v>
      </c>
    </row>
    <row r="1917" spans="1:17" ht="16.5" thickBot="1" x14ac:dyDescent="0.3">
      <c r="A1917" s="58" t="s">
        <v>452</v>
      </c>
      <c r="B1917" s="47" t="s">
        <v>5436</v>
      </c>
      <c r="C1917" s="47">
        <f>VLOOKUP(A1917,'Updated Medical examination'!A1916:J4251,2,FALSE)</f>
        <v>34.46</v>
      </c>
      <c r="D1917" s="47">
        <f>VLOOKUP(A1917,'Updated Medical examination'!A1916:J4251,4,0)</f>
        <v>4.17</v>
      </c>
      <c r="E1917" s="47" t="str">
        <f>VLOOKUP(A1917,'Updated Medical examination'!A1916:J4251,6,0)</f>
        <v>No</v>
      </c>
      <c r="F1917" s="47" t="str">
        <f>VLOOKUP(A1917,'Updated Medical examination'!A1916:J4251,7,0)</f>
        <v>yes</v>
      </c>
      <c r="G1917" s="47" t="str">
        <f>VLOOKUP(A1917,'Updated Medical examination'!A1916:J4251,8,0)</f>
        <v>No</v>
      </c>
      <c r="H1917" s="47">
        <f>VLOOKUP(A1917,'Updated Medical examination'!A1916:J4251,9,0)</f>
        <v>1</v>
      </c>
      <c r="I1917" s="47" t="str">
        <f>VLOOKUP(A1917,'Updated Medical examination'!A1916:J4251,10,0)</f>
        <v>No</v>
      </c>
      <c r="J1917" s="47" t="str">
        <f>VLOOKUP(A1917,'Updated Medical examination'!A1916:J4251,3,0)</f>
        <v>Obesity</v>
      </c>
      <c r="K1917" s="47" t="str">
        <f>VLOOKUP(A1917,'Updated Medical examination'!A1916:J4251,5,0)</f>
        <v>Normal</v>
      </c>
      <c r="L1917" s="54">
        <v>38181</v>
      </c>
      <c r="M1917" s="59">
        <v>3889.2</v>
      </c>
      <c r="N1917" s="55" t="s">
        <v>11</v>
      </c>
      <c r="O1917" s="55" t="s">
        <v>11</v>
      </c>
      <c r="P1917" s="55" t="s">
        <v>23</v>
      </c>
      <c r="Q1917" s="55">
        <v>18</v>
      </c>
    </row>
    <row r="1918" spans="1:17" ht="16.5" thickBot="1" x14ac:dyDescent="0.3">
      <c r="A1918" s="58" t="s">
        <v>451</v>
      </c>
      <c r="B1918" s="47" t="s">
        <v>2696</v>
      </c>
      <c r="C1918" s="47">
        <f>VLOOKUP(A1918,'Updated Medical examination'!A1917:J4252,2,FALSE)</f>
        <v>30.875</v>
      </c>
      <c r="D1918" s="47">
        <f>VLOOKUP(A1918,'Updated Medical examination'!A1917:J4252,4,0)</f>
        <v>4.95</v>
      </c>
      <c r="E1918" s="47" t="str">
        <f>VLOOKUP(A1918,'Updated Medical examination'!A1917:J4252,6,0)</f>
        <v>Yes</v>
      </c>
      <c r="F1918" s="47" t="str">
        <f>VLOOKUP(A1918,'Updated Medical examination'!A1917:J4252,7,0)</f>
        <v>No</v>
      </c>
      <c r="G1918" s="47" t="str">
        <f>VLOOKUP(A1918,'Updated Medical examination'!A1917:J4252,8,0)</f>
        <v>No</v>
      </c>
      <c r="H1918" s="47">
        <f>VLOOKUP(A1918,'Updated Medical examination'!A1917:J4252,9,0)</f>
        <v>0</v>
      </c>
      <c r="I1918" s="47" t="str">
        <f>VLOOKUP(A1918,'Updated Medical examination'!A1917:J4252,10,0)</f>
        <v>No</v>
      </c>
      <c r="J1918" s="47" t="str">
        <f>VLOOKUP(A1918,'Updated Medical examination'!A1917:J4252,3,0)</f>
        <v>Obesity</v>
      </c>
      <c r="K1918" s="47" t="str">
        <f>VLOOKUP(A1918,'Updated Medical examination'!A1917:J4252,5,0)</f>
        <v>Normal</v>
      </c>
      <c r="L1918" s="54">
        <v>35361</v>
      </c>
      <c r="M1918" s="59">
        <v>3877.3</v>
      </c>
      <c r="N1918" s="55" t="s">
        <v>16</v>
      </c>
      <c r="O1918" s="55" t="s">
        <v>12</v>
      </c>
      <c r="P1918" s="55" t="s">
        <v>23</v>
      </c>
      <c r="Q1918" s="55">
        <v>26</v>
      </c>
    </row>
    <row r="1919" spans="1:17" ht="16.5" thickBot="1" x14ac:dyDescent="0.3">
      <c r="A1919" s="58" t="s">
        <v>450</v>
      </c>
      <c r="B1919" s="47" t="s">
        <v>4622</v>
      </c>
      <c r="C1919" s="47">
        <f>VLOOKUP(A1919,'Updated Medical examination'!A1918:J4253,2,FALSE)</f>
        <v>39.49</v>
      </c>
      <c r="D1919" s="47">
        <f>VLOOKUP(A1919,'Updated Medical examination'!A1918:J4253,4,0)</f>
        <v>5.13</v>
      </c>
      <c r="E1919" s="47" t="str">
        <f>VLOOKUP(A1919,'Updated Medical examination'!A1918:J4253,6,0)</f>
        <v>No</v>
      </c>
      <c r="F1919" s="47" t="str">
        <f>VLOOKUP(A1919,'Updated Medical examination'!A1918:J4253,7,0)</f>
        <v>No</v>
      </c>
      <c r="G1919" s="47" t="str">
        <f>VLOOKUP(A1919,'Updated Medical examination'!A1918:J4253,8,0)</f>
        <v>No</v>
      </c>
      <c r="H1919" s="47">
        <f>VLOOKUP(A1919,'Updated Medical examination'!A1918:J4253,9,0)</f>
        <v>0</v>
      </c>
      <c r="I1919" s="47" t="str">
        <f>VLOOKUP(A1919,'Updated Medical examination'!A1918:J4253,10,0)</f>
        <v>No</v>
      </c>
      <c r="J1919" s="47" t="str">
        <f>VLOOKUP(A1919,'Updated Medical examination'!A1918:J4253,3,0)</f>
        <v>Obesity</v>
      </c>
      <c r="K1919" s="47" t="str">
        <f>VLOOKUP(A1919,'Updated Medical examination'!A1918:J4253,5,0)</f>
        <v>Normal</v>
      </c>
      <c r="L1919" s="54">
        <v>33444</v>
      </c>
      <c r="M1919" s="59">
        <v>3875.73</v>
      </c>
      <c r="N1919" s="55" t="s">
        <v>11</v>
      </c>
      <c r="O1919" s="55" t="s">
        <v>12</v>
      </c>
      <c r="P1919" s="55" t="s">
        <v>13</v>
      </c>
      <c r="Q1919" s="55">
        <v>31</v>
      </c>
    </row>
    <row r="1920" spans="1:17" ht="16.5" thickBot="1" x14ac:dyDescent="0.3">
      <c r="A1920" s="58" t="s">
        <v>449</v>
      </c>
      <c r="B1920" s="47" t="s">
        <v>5440</v>
      </c>
      <c r="C1920" s="47">
        <f>VLOOKUP(A1920,'Updated Medical examination'!A1919:J4254,2,FALSE)</f>
        <v>28.88</v>
      </c>
      <c r="D1920" s="47">
        <f>VLOOKUP(A1920,'Updated Medical examination'!A1919:J4254,4,0)</f>
        <v>4.0999999999999996</v>
      </c>
      <c r="E1920" s="47" t="str">
        <f>VLOOKUP(A1920,'Updated Medical examination'!A1919:J4254,6,0)</f>
        <v>No</v>
      </c>
      <c r="F1920" s="47" t="str">
        <f>VLOOKUP(A1920,'Updated Medical examination'!A1919:J4254,7,0)</f>
        <v>No</v>
      </c>
      <c r="G1920" s="47" t="str">
        <f>VLOOKUP(A1920,'Updated Medical examination'!A1919:J4254,8,0)</f>
        <v>No</v>
      </c>
      <c r="H1920" s="47">
        <f>VLOOKUP(A1920,'Updated Medical examination'!A1919:J4254,9,0)</f>
        <v>0</v>
      </c>
      <c r="I1920" s="47" t="str">
        <f>VLOOKUP(A1920,'Updated Medical examination'!A1919:J4254,10,0)</f>
        <v>No</v>
      </c>
      <c r="J1920" s="47" t="str">
        <f>VLOOKUP(A1920,'Updated Medical examination'!A1919:J4254,3,0)</f>
        <v>Over Weight</v>
      </c>
      <c r="K1920" s="47" t="str">
        <f>VLOOKUP(A1920,'Updated Medical examination'!A1919:J4254,5,0)</f>
        <v>Normal</v>
      </c>
      <c r="L1920" s="54">
        <v>33048</v>
      </c>
      <c r="M1920" s="59">
        <v>3866.86</v>
      </c>
      <c r="N1920" s="55" t="s">
        <v>16</v>
      </c>
      <c r="O1920" s="55" t="s">
        <v>16</v>
      </c>
      <c r="P1920" s="55" t="s">
        <v>23</v>
      </c>
      <c r="Q1920" s="55">
        <v>32</v>
      </c>
    </row>
    <row r="1921" spans="1:17" ht="16.5" thickBot="1" x14ac:dyDescent="0.3">
      <c r="A1921" s="58" t="s">
        <v>448</v>
      </c>
      <c r="B1921" s="47" t="s">
        <v>2621</v>
      </c>
      <c r="C1921" s="47">
        <f>VLOOKUP(A1921,'Updated Medical examination'!A1920:J4255,2,FALSE)</f>
        <v>20.234999999999999</v>
      </c>
      <c r="D1921" s="47">
        <f>VLOOKUP(A1921,'Updated Medical examination'!A1920:J4255,4,0)</f>
        <v>5.01</v>
      </c>
      <c r="E1921" s="47" t="str">
        <f>VLOOKUP(A1921,'Updated Medical examination'!A1920:J4255,6,0)</f>
        <v>Yes</v>
      </c>
      <c r="F1921" s="47" t="str">
        <f>VLOOKUP(A1921,'Updated Medical examination'!A1920:J4255,7,0)</f>
        <v>No</v>
      </c>
      <c r="G1921" s="47" t="str">
        <f>VLOOKUP(A1921,'Updated Medical examination'!A1920:J4255,8,0)</f>
        <v>No</v>
      </c>
      <c r="H1921" s="47">
        <f>VLOOKUP(A1921,'Updated Medical examination'!A1920:J4255,9,0)</f>
        <v>0</v>
      </c>
      <c r="I1921" s="47" t="str">
        <f>VLOOKUP(A1921,'Updated Medical examination'!A1920:J4255,10,0)</f>
        <v>No</v>
      </c>
      <c r="J1921" s="47" t="str">
        <f>VLOOKUP(A1921,'Updated Medical examination'!A1920:J4255,3,0)</f>
        <v>Healthy Weight</v>
      </c>
      <c r="K1921" s="47" t="str">
        <f>VLOOKUP(A1921,'Updated Medical examination'!A1920:J4255,5,0)</f>
        <v>Normal</v>
      </c>
      <c r="L1921" s="54">
        <v>37182</v>
      </c>
      <c r="M1921" s="59">
        <v>3861.21</v>
      </c>
      <c r="N1921" s="55" t="s">
        <v>11</v>
      </c>
      <c r="O1921" s="55" t="s">
        <v>11</v>
      </c>
      <c r="P1921" s="55" t="s">
        <v>168</v>
      </c>
      <c r="Q1921" s="55">
        <v>21</v>
      </c>
    </row>
    <row r="1922" spans="1:17" ht="16.5" thickBot="1" x14ac:dyDescent="0.3">
      <c r="A1922" s="58" t="s">
        <v>447</v>
      </c>
      <c r="B1922" s="47" t="s">
        <v>5443</v>
      </c>
      <c r="C1922" s="47">
        <f>VLOOKUP(A1922,'Updated Medical examination'!A1921:J4256,2,FALSE)</f>
        <v>30.67</v>
      </c>
      <c r="D1922" s="47">
        <f>VLOOKUP(A1922,'Updated Medical examination'!A1921:J4256,4,0)</f>
        <v>5.09</v>
      </c>
      <c r="E1922" s="47" t="str">
        <f>VLOOKUP(A1922,'Updated Medical examination'!A1921:J4256,6,0)</f>
        <v>Yes</v>
      </c>
      <c r="F1922" s="47" t="str">
        <f>VLOOKUP(A1922,'Updated Medical examination'!A1921:J4256,7,0)</f>
        <v>No</v>
      </c>
      <c r="G1922" s="47" t="str">
        <f>VLOOKUP(A1922,'Updated Medical examination'!A1921:J4256,8,0)</f>
        <v>No</v>
      </c>
      <c r="H1922" s="47">
        <f>VLOOKUP(A1922,'Updated Medical examination'!A1921:J4256,9,0)</f>
        <v>0</v>
      </c>
      <c r="I1922" s="47" t="str">
        <f>VLOOKUP(A1922,'Updated Medical examination'!A1921:J4256,10,0)</f>
        <v>No</v>
      </c>
      <c r="J1922" s="47" t="str">
        <f>VLOOKUP(A1922,'Updated Medical examination'!A1921:J4256,3,0)</f>
        <v>Obesity</v>
      </c>
      <c r="K1922" s="47" t="str">
        <f>VLOOKUP(A1922,'Updated Medical examination'!A1921:J4256,5,0)</f>
        <v>Normal</v>
      </c>
      <c r="L1922" s="54">
        <v>37048</v>
      </c>
      <c r="M1922" s="59">
        <v>3858.51</v>
      </c>
      <c r="N1922" s="55" t="s">
        <v>11</v>
      </c>
      <c r="O1922" s="55" t="s">
        <v>12</v>
      </c>
      <c r="P1922" s="55" t="s">
        <v>200</v>
      </c>
      <c r="Q1922" s="55">
        <v>22</v>
      </c>
    </row>
    <row r="1923" spans="1:17" ht="16.5" thickBot="1" x14ac:dyDescent="0.3">
      <c r="A1923" s="58" t="s">
        <v>446</v>
      </c>
      <c r="B1923" s="47" t="s">
        <v>2696</v>
      </c>
      <c r="C1923" s="47">
        <f>VLOOKUP(A1923,'Updated Medical examination'!A1922:J4257,2,FALSE)</f>
        <v>30.875</v>
      </c>
      <c r="D1923" s="47">
        <f>VLOOKUP(A1923,'Updated Medical examination'!A1922:J4257,4,0)</f>
        <v>6.49</v>
      </c>
      <c r="E1923" s="47" t="str">
        <f>VLOOKUP(A1923,'Updated Medical examination'!A1922:J4257,6,0)</f>
        <v>No</v>
      </c>
      <c r="F1923" s="47" t="str">
        <f>VLOOKUP(A1923,'Updated Medical examination'!A1922:J4257,7,0)</f>
        <v>No</v>
      </c>
      <c r="G1923" s="47" t="str">
        <f>VLOOKUP(A1923,'Updated Medical examination'!A1922:J4257,8,0)</f>
        <v>No</v>
      </c>
      <c r="H1923" s="47">
        <f>VLOOKUP(A1923,'Updated Medical examination'!A1922:J4257,9,0)</f>
        <v>0</v>
      </c>
      <c r="I1923" s="47" t="str">
        <f>VLOOKUP(A1923,'Updated Medical examination'!A1922:J4257,10,0)</f>
        <v>No</v>
      </c>
      <c r="J1923" s="47" t="str">
        <f>VLOOKUP(A1923,'Updated Medical examination'!A1922:J4257,3,0)</f>
        <v>Obesity</v>
      </c>
      <c r="K1923" s="47" t="str">
        <f>VLOOKUP(A1923,'Updated Medical examination'!A1922:J4257,5,0)</f>
        <v>Above Diabetes</v>
      </c>
      <c r="L1923" s="54">
        <v>33469</v>
      </c>
      <c r="M1923" s="59">
        <v>3857.76</v>
      </c>
      <c r="N1923" s="55" t="s">
        <v>12</v>
      </c>
      <c r="O1923" s="55" t="s">
        <v>16</v>
      </c>
      <c r="P1923" s="55" t="s">
        <v>168</v>
      </c>
      <c r="Q1923" s="55">
        <v>31</v>
      </c>
    </row>
    <row r="1924" spans="1:17" ht="16.5" thickBot="1" x14ac:dyDescent="0.3">
      <c r="A1924" s="58" t="s">
        <v>445</v>
      </c>
      <c r="B1924" s="47" t="s">
        <v>3686</v>
      </c>
      <c r="C1924" s="47">
        <f>VLOOKUP(A1924,'Updated Medical examination'!A1923:J4258,2,FALSE)</f>
        <v>23.8</v>
      </c>
      <c r="D1924" s="47">
        <f>VLOOKUP(A1924,'Updated Medical examination'!A1923:J4258,4,0)</f>
        <v>4.08</v>
      </c>
      <c r="E1924" s="47" t="str">
        <f>VLOOKUP(A1924,'Updated Medical examination'!A1923:J4258,6,0)</f>
        <v>No</v>
      </c>
      <c r="F1924" s="47" t="str">
        <f>VLOOKUP(A1924,'Updated Medical examination'!A1923:J4258,7,0)</f>
        <v>No</v>
      </c>
      <c r="G1924" s="47" t="str">
        <f>VLOOKUP(A1924,'Updated Medical examination'!A1923:J4258,8,0)</f>
        <v>No</v>
      </c>
      <c r="H1924" s="47">
        <f>VLOOKUP(A1924,'Updated Medical examination'!A1923:J4258,9,0)</f>
        <v>0</v>
      </c>
      <c r="I1924" s="47" t="str">
        <f>VLOOKUP(A1924,'Updated Medical examination'!A1923:J4258,10,0)</f>
        <v>No</v>
      </c>
      <c r="J1924" s="47" t="str">
        <f>VLOOKUP(A1924,'Updated Medical examination'!A1923:J4258,3,0)</f>
        <v>Healthy Weight</v>
      </c>
      <c r="K1924" s="47" t="str">
        <f>VLOOKUP(A1924,'Updated Medical examination'!A1923:J4258,5,0)</f>
        <v>Normal</v>
      </c>
      <c r="L1924" s="54">
        <v>34558</v>
      </c>
      <c r="M1924" s="59">
        <v>3847.67</v>
      </c>
      <c r="N1924" s="55" t="s">
        <v>12</v>
      </c>
      <c r="O1924" s="55" t="s">
        <v>11</v>
      </c>
      <c r="P1924" s="55" t="s">
        <v>42</v>
      </c>
      <c r="Q1924" s="55">
        <v>28</v>
      </c>
    </row>
    <row r="1925" spans="1:17" ht="16.5" thickBot="1" x14ac:dyDescent="0.3">
      <c r="A1925" s="58" t="s">
        <v>444</v>
      </c>
      <c r="B1925" s="47" t="s">
        <v>5447</v>
      </c>
      <c r="C1925" s="47">
        <f>VLOOKUP(A1925,'Updated Medical examination'!A1924:J4259,2,FALSE)</f>
        <v>15.37</v>
      </c>
      <c r="D1925" s="47">
        <f>VLOOKUP(A1925,'Updated Medical examination'!A1924:J4259,4,0)</f>
        <v>8.6300000000000008</v>
      </c>
      <c r="E1925" s="47" t="str">
        <f>VLOOKUP(A1925,'Updated Medical examination'!A1924:J4259,6,0)</f>
        <v>Yes</v>
      </c>
      <c r="F1925" s="47" t="str">
        <f>VLOOKUP(A1925,'Updated Medical examination'!A1924:J4259,7,0)</f>
        <v>No</v>
      </c>
      <c r="G1925" s="47" t="str">
        <f>VLOOKUP(A1925,'Updated Medical examination'!A1924:J4259,8,0)</f>
        <v>No</v>
      </c>
      <c r="H1925" s="47">
        <f>VLOOKUP(A1925,'Updated Medical examination'!A1924:J4259,9,0)</f>
        <v>0</v>
      </c>
      <c r="I1925" s="47" t="str">
        <f>VLOOKUP(A1925,'Updated Medical examination'!A1924:J4259,10,0)</f>
        <v>No</v>
      </c>
      <c r="J1925" s="47" t="str">
        <f>VLOOKUP(A1925,'Updated Medical examination'!A1924:J4259,3,0)</f>
        <v>Under Weight</v>
      </c>
      <c r="K1925" s="47" t="str">
        <f>VLOOKUP(A1925,'Updated Medical examination'!A1924:J4259,5,0)</f>
        <v>Above Diabetes</v>
      </c>
      <c r="L1925" s="54">
        <v>29858</v>
      </c>
      <c r="M1925" s="59">
        <v>3797.2</v>
      </c>
      <c r="N1925" s="55" t="s">
        <v>11</v>
      </c>
      <c r="O1925" s="55" t="s">
        <v>12</v>
      </c>
      <c r="P1925" s="55" t="s">
        <v>23</v>
      </c>
      <c r="Q1925" s="55">
        <v>41</v>
      </c>
    </row>
    <row r="1926" spans="1:17" ht="16.5" thickBot="1" x14ac:dyDescent="0.3">
      <c r="A1926" s="58" t="s">
        <v>443</v>
      </c>
      <c r="B1926" s="47" t="s">
        <v>2668</v>
      </c>
      <c r="C1926" s="47">
        <f>VLOOKUP(A1926,'Updated Medical examination'!A1925:J4260,2,FALSE)</f>
        <v>30.4</v>
      </c>
      <c r="D1926" s="47">
        <f>VLOOKUP(A1926,'Updated Medical examination'!A1925:J4260,4,0)</f>
        <v>5.28</v>
      </c>
      <c r="E1926" s="47" t="str">
        <f>VLOOKUP(A1926,'Updated Medical examination'!A1925:J4260,6,0)</f>
        <v>No</v>
      </c>
      <c r="F1926" s="47" t="str">
        <f>VLOOKUP(A1926,'Updated Medical examination'!A1925:J4260,7,0)</f>
        <v>No</v>
      </c>
      <c r="G1926" s="47" t="str">
        <f>VLOOKUP(A1926,'Updated Medical examination'!A1925:J4260,8,0)</f>
        <v>No</v>
      </c>
      <c r="H1926" s="47">
        <f>VLOOKUP(A1926,'Updated Medical examination'!A1925:J4260,9,0)</f>
        <v>0</v>
      </c>
      <c r="I1926" s="47" t="str">
        <f>VLOOKUP(A1926,'Updated Medical examination'!A1925:J4260,10,0)</f>
        <v>No</v>
      </c>
      <c r="J1926" s="47" t="str">
        <f>VLOOKUP(A1926,'Updated Medical examination'!A1925:J4260,3,0)</f>
        <v>Obesity</v>
      </c>
      <c r="K1926" s="47" t="str">
        <f>VLOOKUP(A1926,'Updated Medical examination'!A1925:J4260,5,0)</f>
        <v>Normal</v>
      </c>
      <c r="L1926" s="54">
        <v>36335</v>
      </c>
      <c r="M1926" s="59">
        <v>3796.36</v>
      </c>
      <c r="N1926" s="55" t="s">
        <v>11</v>
      </c>
      <c r="O1926" s="55" t="s">
        <v>12</v>
      </c>
      <c r="P1926" s="55" t="s">
        <v>23</v>
      </c>
      <c r="Q1926" s="55">
        <v>23</v>
      </c>
    </row>
    <row r="1927" spans="1:17" ht="16.5" thickBot="1" x14ac:dyDescent="0.3">
      <c r="A1927" s="58" t="s">
        <v>442</v>
      </c>
      <c r="B1927" s="47" t="s">
        <v>5449</v>
      </c>
      <c r="C1927" s="47">
        <f>VLOOKUP(A1927,'Updated Medical examination'!A1926:J4261,2,FALSE)</f>
        <v>19.48</v>
      </c>
      <c r="D1927" s="47">
        <f>VLOOKUP(A1927,'Updated Medical examination'!A1926:J4261,4,0)</f>
        <v>5.63</v>
      </c>
      <c r="E1927" s="47" t="str">
        <f>VLOOKUP(A1927,'Updated Medical examination'!A1926:J4261,6,0)</f>
        <v>Yes</v>
      </c>
      <c r="F1927" s="47" t="str">
        <f>VLOOKUP(A1927,'Updated Medical examination'!A1926:J4261,7,0)</f>
        <v>No</v>
      </c>
      <c r="G1927" s="47" t="str">
        <f>VLOOKUP(A1927,'Updated Medical examination'!A1926:J4261,8,0)</f>
        <v>No</v>
      </c>
      <c r="H1927" s="47">
        <f>VLOOKUP(A1927,'Updated Medical examination'!A1926:J4261,9,0)</f>
        <v>1</v>
      </c>
      <c r="I1927" s="47" t="str">
        <f>VLOOKUP(A1927,'Updated Medical examination'!A1926:J4261,10,0)</f>
        <v>No</v>
      </c>
      <c r="J1927" s="47" t="str">
        <f>VLOOKUP(A1927,'Updated Medical examination'!A1926:J4261,3,0)</f>
        <v>Healthy Weight</v>
      </c>
      <c r="K1927" s="47" t="str">
        <f>VLOOKUP(A1927,'Updated Medical examination'!A1926:J4261,5,0)</f>
        <v>Normal</v>
      </c>
      <c r="L1927" s="54">
        <v>32383</v>
      </c>
      <c r="M1927" s="59">
        <v>3793.55</v>
      </c>
      <c r="N1927" s="55" t="s">
        <v>11</v>
      </c>
      <c r="O1927" s="55" t="s">
        <v>12</v>
      </c>
      <c r="P1927" s="55" t="s">
        <v>13</v>
      </c>
      <c r="Q1927" s="55">
        <v>34</v>
      </c>
    </row>
    <row r="1928" spans="1:17" ht="16.5" thickBot="1" x14ac:dyDescent="0.3">
      <c r="A1928" s="58" t="s">
        <v>441</v>
      </c>
      <c r="B1928" s="47" t="s">
        <v>5451</v>
      </c>
      <c r="C1928" s="47">
        <f>VLOOKUP(A1928,'Updated Medical examination'!A1927:J4262,2,FALSE)</f>
        <v>16.96</v>
      </c>
      <c r="D1928" s="47">
        <f>VLOOKUP(A1928,'Updated Medical examination'!A1927:J4262,4,0)</f>
        <v>11.47</v>
      </c>
      <c r="E1928" s="47" t="str">
        <f>VLOOKUP(A1928,'Updated Medical examination'!A1927:J4262,6,0)</f>
        <v>Yes</v>
      </c>
      <c r="F1928" s="47" t="str">
        <f>VLOOKUP(A1928,'Updated Medical examination'!A1927:J4262,7,0)</f>
        <v>No</v>
      </c>
      <c r="G1928" s="47" t="str">
        <f>VLOOKUP(A1928,'Updated Medical examination'!A1927:J4262,8,0)</f>
        <v>No</v>
      </c>
      <c r="H1928" s="47">
        <f>VLOOKUP(A1928,'Updated Medical examination'!A1927:J4262,9,0)</f>
        <v>0</v>
      </c>
      <c r="I1928" s="47" t="str">
        <f>VLOOKUP(A1928,'Updated Medical examination'!A1927:J4262,10,0)</f>
        <v>No</v>
      </c>
      <c r="J1928" s="47" t="str">
        <f>VLOOKUP(A1928,'Updated Medical examination'!A1927:J4262,3,0)</f>
        <v>Under Weight</v>
      </c>
      <c r="K1928" s="47" t="str">
        <f>VLOOKUP(A1928,'Updated Medical examination'!A1927:J4262,5,0)</f>
        <v>Above Diabetes</v>
      </c>
      <c r="L1928" s="54">
        <v>29933</v>
      </c>
      <c r="M1928" s="59">
        <v>3785.77</v>
      </c>
      <c r="N1928" s="55" t="s">
        <v>11</v>
      </c>
      <c r="O1928" s="55" t="s">
        <v>16</v>
      </c>
      <c r="P1928" s="55" t="s">
        <v>13</v>
      </c>
      <c r="Q1928" s="55">
        <v>41</v>
      </c>
    </row>
    <row r="1929" spans="1:17" ht="16.5" thickBot="1" x14ac:dyDescent="0.3">
      <c r="A1929" s="58" t="s">
        <v>440</v>
      </c>
      <c r="B1929" s="47" t="s">
        <v>2528</v>
      </c>
      <c r="C1929" s="47">
        <f>VLOOKUP(A1929,'Updated Medical examination'!A1928:J4263,2,FALSE)</f>
        <v>19.05</v>
      </c>
      <c r="D1929" s="47">
        <f>VLOOKUP(A1929,'Updated Medical examination'!A1928:J4263,4,0)</f>
        <v>4.92</v>
      </c>
      <c r="E1929" s="47" t="str">
        <f>VLOOKUP(A1929,'Updated Medical examination'!A1928:J4263,6,0)</f>
        <v>No</v>
      </c>
      <c r="F1929" s="47" t="str">
        <f>VLOOKUP(A1929,'Updated Medical examination'!A1928:J4263,7,0)</f>
        <v>No</v>
      </c>
      <c r="G1929" s="47" t="str">
        <f>VLOOKUP(A1929,'Updated Medical examination'!A1928:J4263,8,0)</f>
        <v>No</v>
      </c>
      <c r="H1929" s="47">
        <f>VLOOKUP(A1929,'Updated Medical examination'!A1928:J4263,9,0)</f>
        <v>1</v>
      </c>
      <c r="I1929" s="47" t="str">
        <f>VLOOKUP(A1929,'Updated Medical examination'!A1928:J4263,10,0)</f>
        <v>No</v>
      </c>
      <c r="J1929" s="47" t="str">
        <f>VLOOKUP(A1929,'Updated Medical examination'!A1928:J4263,3,0)</f>
        <v>Healthy Weight</v>
      </c>
      <c r="K1929" s="47" t="str">
        <f>VLOOKUP(A1929,'Updated Medical examination'!A1928:J4263,5,0)</f>
        <v>Normal</v>
      </c>
      <c r="L1929" s="54">
        <v>32074</v>
      </c>
      <c r="M1929" s="59">
        <v>3773.23</v>
      </c>
      <c r="N1929" s="55" t="s">
        <v>11</v>
      </c>
      <c r="O1929" s="55" t="s">
        <v>12</v>
      </c>
      <c r="P1929" s="55" t="s">
        <v>13</v>
      </c>
      <c r="Q1929" s="55">
        <v>35</v>
      </c>
    </row>
    <row r="1930" spans="1:17" ht="16.5" thickBot="1" x14ac:dyDescent="0.3">
      <c r="A1930" s="58" t="s">
        <v>439</v>
      </c>
      <c r="B1930" s="47" t="s">
        <v>5453</v>
      </c>
      <c r="C1930" s="47">
        <f>VLOOKUP(A1930,'Updated Medical examination'!A1929:J4264,2,FALSE)</f>
        <v>37.619999999999997</v>
      </c>
      <c r="D1930" s="47">
        <f>VLOOKUP(A1930,'Updated Medical examination'!A1929:J4264,4,0)</f>
        <v>4.18</v>
      </c>
      <c r="E1930" s="47" t="str">
        <f>VLOOKUP(A1930,'Updated Medical examination'!A1929:J4264,6,0)</f>
        <v>No</v>
      </c>
      <c r="F1930" s="47" t="str">
        <f>VLOOKUP(A1930,'Updated Medical examination'!A1929:J4264,7,0)</f>
        <v>No</v>
      </c>
      <c r="G1930" s="47" t="str">
        <f>VLOOKUP(A1930,'Updated Medical examination'!A1929:J4264,8,0)</f>
        <v>No</v>
      </c>
      <c r="H1930" s="47">
        <f>VLOOKUP(A1930,'Updated Medical examination'!A1929:J4264,9,0)</f>
        <v>0</v>
      </c>
      <c r="I1930" s="47" t="str">
        <f>VLOOKUP(A1930,'Updated Medical examination'!A1929:J4264,10,0)</f>
        <v>No</v>
      </c>
      <c r="J1930" s="47" t="str">
        <f>VLOOKUP(A1930,'Updated Medical examination'!A1929:J4264,3,0)</f>
        <v>Obesity</v>
      </c>
      <c r="K1930" s="47" t="str">
        <f>VLOOKUP(A1930,'Updated Medical examination'!A1929:J4264,5,0)</f>
        <v>Normal</v>
      </c>
      <c r="L1930" s="54">
        <v>34659</v>
      </c>
      <c r="M1930" s="59">
        <v>3766.88</v>
      </c>
      <c r="N1930" s="55" t="s">
        <v>11</v>
      </c>
      <c r="O1930" s="55" t="s">
        <v>16</v>
      </c>
      <c r="P1930" s="55" t="s">
        <v>13</v>
      </c>
      <c r="Q1930" s="55">
        <v>28</v>
      </c>
    </row>
    <row r="1931" spans="1:17" ht="16.5" thickBot="1" x14ac:dyDescent="0.3">
      <c r="A1931" s="58" t="s">
        <v>438</v>
      </c>
      <c r="B1931" s="47" t="s">
        <v>4306</v>
      </c>
      <c r="C1931" s="47">
        <f>VLOOKUP(A1931,'Updated Medical examination'!A1930:J4265,2,FALSE)</f>
        <v>29.1</v>
      </c>
      <c r="D1931" s="47">
        <f>VLOOKUP(A1931,'Updated Medical examination'!A1930:J4265,4,0)</f>
        <v>4.67</v>
      </c>
      <c r="E1931" s="47" t="str">
        <f>VLOOKUP(A1931,'Updated Medical examination'!A1930:J4265,6,0)</f>
        <v>No</v>
      </c>
      <c r="F1931" s="47" t="str">
        <f>VLOOKUP(A1931,'Updated Medical examination'!A1930:J4265,7,0)</f>
        <v>No</v>
      </c>
      <c r="G1931" s="47" t="str">
        <f>VLOOKUP(A1931,'Updated Medical examination'!A1930:J4265,8,0)</f>
        <v>No</v>
      </c>
      <c r="H1931" s="47">
        <f>VLOOKUP(A1931,'Updated Medical examination'!A1930:J4265,9,0)</f>
        <v>0</v>
      </c>
      <c r="I1931" s="47" t="str">
        <f>VLOOKUP(A1931,'Updated Medical examination'!A1930:J4265,10,0)</f>
        <v>No</v>
      </c>
      <c r="J1931" s="47" t="str">
        <f>VLOOKUP(A1931,'Updated Medical examination'!A1930:J4265,3,0)</f>
        <v>Over Weight</v>
      </c>
      <c r="K1931" s="47" t="str">
        <f>VLOOKUP(A1931,'Updated Medical examination'!A1930:J4265,5,0)</f>
        <v>Normal</v>
      </c>
      <c r="L1931" s="54">
        <v>33535</v>
      </c>
      <c r="M1931" s="59">
        <v>3761.29</v>
      </c>
      <c r="N1931" s="55" t="s">
        <v>11</v>
      </c>
      <c r="O1931" s="55" t="s">
        <v>12</v>
      </c>
      <c r="P1931" s="55" t="s">
        <v>42</v>
      </c>
      <c r="Q1931" s="55">
        <v>31</v>
      </c>
    </row>
    <row r="1932" spans="1:17" ht="16.5" thickBot="1" x14ac:dyDescent="0.3">
      <c r="A1932" s="58" t="s">
        <v>437</v>
      </c>
      <c r="B1932" s="47" t="s">
        <v>5455</v>
      </c>
      <c r="C1932" s="47">
        <f>VLOOKUP(A1932,'Updated Medical examination'!A1931:J4266,2,FALSE)</f>
        <v>26.62</v>
      </c>
      <c r="D1932" s="47">
        <f>VLOOKUP(A1932,'Updated Medical examination'!A1931:J4266,4,0)</f>
        <v>6.24</v>
      </c>
      <c r="E1932" s="47" t="str">
        <f>VLOOKUP(A1932,'Updated Medical examination'!A1931:J4266,6,0)</f>
        <v>No</v>
      </c>
      <c r="F1932" s="47" t="str">
        <f>VLOOKUP(A1932,'Updated Medical examination'!A1931:J4266,7,0)</f>
        <v>No</v>
      </c>
      <c r="G1932" s="47" t="str">
        <f>VLOOKUP(A1932,'Updated Medical examination'!A1931:J4266,8,0)</f>
        <v>No</v>
      </c>
      <c r="H1932" s="47">
        <f>VLOOKUP(A1932,'Updated Medical examination'!A1931:J4266,9,0)</f>
        <v>0</v>
      </c>
      <c r="I1932" s="47" t="str">
        <f>VLOOKUP(A1932,'Updated Medical examination'!A1931:J4266,10,0)</f>
        <v>No</v>
      </c>
      <c r="J1932" s="47" t="str">
        <f>VLOOKUP(A1932,'Updated Medical examination'!A1931:J4266,3,0)</f>
        <v>Over Weight</v>
      </c>
      <c r="K1932" s="47" t="str">
        <f>VLOOKUP(A1932,'Updated Medical examination'!A1931:J4266,5,0)</f>
        <v>Prediabetes</v>
      </c>
      <c r="L1932" s="54">
        <v>33475</v>
      </c>
      <c r="M1932" s="59">
        <v>3757.84</v>
      </c>
      <c r="N1932" s="55" t="s">
        <v>11</v>
      </c>
      <c r="O1932" s="55" t="s">
        <v>16</v>
      </c>
      <c r="P1932" s="55" t="s">
        <v>13</v>
      </c>
      <c r="Q1932" s="55">
        <v>31</v>
      </c>
    </row>
    <row r="1933" spans="1:17" ht="16.5" thickBot="1" x14ac:dyDescent="0.3">
      <c r="A1933" s="58" t="s">
        <v>436</v>
      </c>
      <c r="B1933" s="47" t="s">
        <v>5457</v>
      </c>
      <c r="C1933" s="47">
        <f>VLOOKUP(A1933,'Updated Medical examination'!A1932:J4267,2,FALSE)</f>
        <v>25.74</v>
      </c>
      <c r="D1933" s="47">
        <f>VLOOKUP(A1933,'Updated Medical examination'!A1932:J4267,4,0)</f>
        <v>5.99</v>
      </c>
      <c r="E1933" s="47" t="str">
        <f>VLOOKUP(A1933,'Updated Medical examination'!A1932:J4267,6,0)</f>
        <v>No</v>
      </c>
      <c r="F1933" s="47" t="str">
        <f>VLOOKUP(A1933,'Updated Medical examination'!A1932:J4267,7,0)</f>
        <v>No</v>
      </c>
      <c r="G1933" s="47" t="str">
        <f>VLOOKUP(A1933,'Updated Medical examination'!A1932:J4267,8,0)</f>
        <v>No</v>
      </c>
      <c r="H1933" s="47">
        <f>VLOOKUP(A1933,'Updated Medical examination'!A1932:J4267,9,0)</f>
        <v>0</v>
      </c>
      <c r="I1933" s="47" t="str">
        <f>VLOOKUP(A1933,'Updated Medical examination'!A1932:J4267,10,0)</f>
        <v>No</v>
      </c>
      <c r="J1933" s="47" t="str">
        <f>VLOOKUP(A1933,'Updated Medical examination'!A1932:J4267,3,0)</f>
        <v>Over Weight</v>
      </c>
      <c r="K1933" s="47" t="str">
        <f>VLOOKUP(A1933,'Updated Medical examination'!A1932:J4267,5,0)</f>
        <v>Prediabetes</v>
      </c>
      <c r="L1933" s="54">
        <v>33539</v>
      </c>
      <c r="M1933" s="59">
        <v>3756.62</v>
      </c>
      <c r="N1933" s="55" t="s">
        <v>11</v>
      </c>
      <c r="O1933" s="55" t="s">
        <v>11</v>
      </c>
      <c r="P1933" s="55" t="s">
        <v>13</v>
      </c>
      <c r="Q1933" s="55">
        <v>31</v>
      </c>
    </row>
    <row r="1934" spans="1:17" ht="16.5" thickBot="1" x14ac:dyDescent="0.3">
      <c r="A1934" s="58" t="s">
        <v>435</v>
      </c>
      <c r="B1934" s="47" t="s">
        <v>2563</v>
      </c>
      <c r="C1934" s="47">
        <f>VLOOKUP(A1934,'Updated Medical examination'!A1933:J4268,2,FALSE)</f>
        <v>18.22</v>
      </c>
      <c r="D1934" s="47">
        <f>VLOOKUP(A1934,'Updated Medical examination'!A1933:J4268,4,0)</f>
        <v>10.27</v>
      </c>
      <c r="E1934" s="47" t="str">
        <f>VLOOKUP(A1934,'Updated Medical examination'!A1933:J4268,6,0)</f>
        <v>Yes</v>
      </c>
      <c r="F1934" s="47" t="str">
        <f>VLOOKUP(A1934,'Updated Medical examination'!A1933:J4268,7,0)</f>
        <v>No</v>
      </c>
      <c r="G1934" s="47" t="str">
        <f>VLOOKUP(A1934,'Updated Medical examination'!A1933:J4268,8,0)</f>
        <v>No</v>
      </c>
      <c r="H1934" s="47">
        <f>VLOOKUP(A1934,'Updated Medical examination'!A1933:J4268,9,0)</f>
        <v>1</v>
      </c>
      <c r="I1934" s="47" t="str">
        <f>VLOOKUP(A1934,'Updated Medical examination'!A1933:J4268,10,0)</f>
        <v>No</v>
      </c>
      <c r="J1934" s="47" t="str">
        <f>VLOOKUP(A1934,'Updated Medical examination'!A1933:J4268,3,0)</f>
        <v>Under Weight</v>
      </c>
      <c r="K1934" s="47" t="str">
        <f>VLOOKUP(A1934,'Updated Medical examination'!A1933:J4268,5,0)</f>
        <v>Above Diabetes</v>
      </c>
      <c r="L1934" s="54">
        <v>31664</v>
      </c>
      <c r="M1934" s="59">
        <v>3748.56</v>
      </c>
      <c r="N1934" s="55" t="s">
        <v>11</v>
      </c>
      <c r="O1934" s="55" t="s">
        <v>11</v>
      </c>
      <c r="P1934" s="55" t="s">
        <v>13</v>
      </c>
      <c r="Q1934" s="55">
        <v>36</v>
      </c>
    </row>
    <row r="1935" spans="1:17" ht="16.5" thickBot="1" x14ac:dyDescent="0.3">
      <c r="A1935" s="58" t="s">
        <v>434</v>
      </c>
      <c r="B1935" s="47" t="s">
        <v>2589</v>
      </c>
      <c r="C1935" s="47">
        <f>VLOOKUP(A1935,'Updated Medical examination'!A1934:J4269,2,FALSE)</f>
        <v>26.03</v>
      </c>
      <c r="D1935" s="47">
        <f>VLOOKUP(A1935,'Updated Medical examination'!A1934:J4269,4,0)</f>
        <v>5.97</v>
      </c>
      <c r="E1935" s="47" t="str">
        <f>VLOOKUP(A1935,'Updated Medical examination'!A1934:J4269,6,0)</f>
        <v>No</v>
      </c>
      <c r="F1935" s="47" t="str">
        <f>VLOOKUP(A1935,'Updated Medical examination'!A1934:J4269,7,0)</f>
        <v>No</v>
      </c>
      <c r="G1935" s="47" t="str">
        <f>VLOOKUP(A1935,'Updated Medical examination'!A1934:J4269,8,0)</f>
        <v>Yes</v>
      </c>
      <c r="H1935" s="47">
        <f>VLOOKUP(A1935,'Updated Medical examination'!A1934:J4269,9,0)</f>
        <v>1</v>
      </c>
      <c r="I1935" s="47" t="str">
        <f>VLOOKUP(A1935,'Updated Medical examination'!A1934:J4269,10,0)</f>
        <v>No</v>
      </c>
      <c r="J1935" s="47" t="str">
        <f>VLOOKUP(A1935,'Updated Medical examination'!A1934:J4269,3,0)</f>
        <v>Over Weight</v>
      </c>
      <c r="K1935" s="47" t="str">
        <f>VLOOKUP(A1935,'Updated Medical examination'!A1934:J4269,5,0)</f>
        <v>Prediabetes</v>
      </c>
      <c r="L1935" s="54">
        <v>34142</v>
      </c>
      <c r="M1935" s="59">
        <v>3736.46</v>
      </c>
      <c r="N1935" s="55" t="s">
        <v>11</v>
      </c>
      <c r="O1935" s="55" t="s">
        <v>11</v>
      </c>
      <c r="P1935" s="55" t="s">
        <v>23</v>
      </c>
      <c r="Q1935" s="55">
        <v>29</v>
      </c>
    </row>
    <row r="1936" spans="1:17" ht="16.5" thickBot="1" x14ac:dyDescent="0.3">
      <c r="A1936" s="58" t="s">
        <v>433</v>
      </c>
      <c r="B1936" s="47" t="s">
        <v>5461</v>
      </c>
      <c r="C1936" s="47">
        <f>VLOOKUP(A1936,'Updated Medical examination'!A1935:J4270,2,FALSE)</f>
        <v>17.29</v>
      </c>
      <c r="D1936" s="47">
        <f>VLOOKUP(A1936,'Updated Medical examination'!A1935:J4270,4,0)</f>
        <v>4.9800000000000004</v>
      </c>
      <c r="E1936" s="47" t="str">
        <f>VLOOKUP(A1936,'Updated Medical examination'!A1935:J4270,6,0)</f>
        <v>No</v>
      </c>
      <c r="F1936" s="47" t="str">
        <f>VLOOKUP(A1936,'Updated Medical examination'!A1935:J4270,7,0)</f>
        <v>No</v>
      </c>
      <c r="G1936" s="47" t="str">
        <f>VLOOKUP(A1936,'Updated Medical examination'!A1935:J4270,8,0)</f>
        <v>No</v>
      </c>
      <c r="H1936" s="47">
        <f>VLOOKUP(A1936,'Updated Medical examination'!A1935:J4270,9,0)</f>
        <v>0</v>
      </c>
      <c r="I1936" s="47" t="str">
        <f>VLOOKUP(A1936,'Updated Medical examination'!A1935:J4270,10,0)</f>
        <v>No</v>
      </c>
      <c r="J1936" s="47" t="str">
        <f>VLOOKUP(A1936,'Updated Medical examination'!A1935:J4270,3,0)</f>
        <v>Under Weight</v>
      </c>
      <c r="K1936" s="47" t="str">
        <f>VLOOKUP(A1936,'Updated Medical examination'!A1935:J4270,5,0)</f>
        <v>Normal</v>
      </c>
      <c r="L1936" s="54">
        <v>34568</v>
      </c>
      <c r="M1936" s="59">
        <v>3732.63</v>
      </c>
      <c r="N1936" s="55" t="s">
        <v>11</v>
      </c>
      <c r="O1936" s="55" t="s">
        <v>12</v>
      </c>
      <c r="P1936" s="55" t="s">
        <v>247</v>
      </c>
      <c r="Q1936" s="55">
        <v>28</v>
      </c>
    </row>
    <row r="1937" spans="1:17" ht="16.5" thickBot="1" x14ac:dyDescent="0.3">
      <c r="A1937" s="58" t="s">
        <v>432</v>
      </c>
      <c r="B1937" s="47" t="s">
        <v>5463</v>
      </c>
      <c r="C1937" s="47">
        <f>VLOOKUP(A1937,'Updated Medical examination'!A1936:J4271,2,FALSE)</f>
        <v>18.170000000000002</v>
      </c>
      <c r="D1937" s="47">
        <f>VLOOKUP(A1937,'Updated Medical examination'!A1936:J4271,4,0)</f>
        <v>6.91</v>
      </c>
      <c r="E1937" s="47" t="str">
        <f>VLOOKUP(A1937,'Updated Medical examination'!A1936:J4271,6,0)</f>
        <v>Yes</v>
      </c>
      <c r="F1937" s="47" t="str">
        <f>VLOOKUP(A1937,'Updated Medical examination'!A1936:J4271,7,0)</f>
        <v>No</v>
      </c>
      <c r="G1937" s="47" t="str">
        <f>VLOOKUP(A1937,'Updated Medical examination'!A1936:J4271,8,0)</f>
        <v>No</v>
      </c>
      <c r="H1937" s="47">
        <f>VLOOKUP(A1937,'Updated Medical examination'!A1936:J4271,9,0)</f>
        <v>1</v>
      </c>
      <c r="I1937" s="47" t="str">
        <f>VLOOKUP(A1937,'Updated Medical examination'!A1936:J4271,10,0)</f>
        <v>No</v>
      </c>
      <c r="J1937" s="47" t="str">
        <f>VLOOKUP(A1937,'Updated Medical examination'!A1936:J4271,3,0)</f>
        <v>Under Weight</v>
      </c>
      <c r="K1937" s="47" t="str">
        <f>VLOOKUP(A1937,'Updated Medical examination'!A1936:J4271,5,0)</f>
        <v>Above Diabetes</v>
      </c>
      <c r="L1937" s="54">
        <v>31747</v>
      </c>
      <c r="M1937" s="59">
        <v>3731.6</v>
      </c>
      <c r="N1937" s="55" t="s">
        <v>11</v>
      </c>
      <c r="O1937" s="55" t="s">
        <v>11</v>
      </c>
      <c r="P1937" s="55" t="s">
        <v>13</v>
      </c>
      <c r="Q1937" s="55">
        <v>36</v>
      </c>
    </row>
    <row r="1938" spans="1:17" ht="16.5" thickBot="1" x14ac:dyDescent="0.3">
      <c r="A1938" s="58" t="s">
        <v>431</v>
      </c>
      <c r="B1938" s="47" t="s">
        <v>5465</v>
      </c>
      <c r="C1938" s="47">
        <f>VLOOKUP(A1938,'Updated Medical examination'!A1937:J4272,2,FALSE)</f>
        <v>32.54</v>
      </c>
      <c r="D1938" s="47">
        <f>VLOOKUP(A1938,'Updated Medical examination'!A1937:J4272,4,0)</f>
        <v>6.38</v>
      </c>
      <c r="E1938" s="47" t="str">
        <f>VLOOKUP(A1938,'Updated Medical examination'!A1937:J4272,6,0)</f>
        <v>No</v>
      </c>
      <c r="F1938" s="47" t="str">
        <f>VLOOKUP(A1938,'Updated Medical examination'!A1937:J4272,7,0)</f>
        <v>yes</v>
      </c>
      <c r="G1938" s="47" t="str">
        <f>VLOOKUP(A1938,'Updated Medical examination'!A1937:J4272,8,0)</f>
        <v>No</v>
      </c>
      <c r="H1938" s="47">
        <f>VLOOKUP(A1938,'Updated Medical examination'!A1937:J4272,9,0)</f>
        <v>1</v>
      </c>
      <c r="I1938" s="47" t="str">
        <f>VLOOKUP(A1938,'Updated Medical examination'!A1937:J4272,10,0)</f>
        <v>No</v>
      </c>
      <c r="J1938" s="47" t="str">
        <f>VLOOKUP(A1938,'Updated Medical examination'!A1937:J4272,3,0)</f>
        <v>Obesity</v>
      </c>
      <c r="K1938" s="47" t="str">
        <f>VLOOKUP(A1938,'Updated Medical examination'!A1937:J4272,5,0)</f>
        <v>Prediabetes</v>
      </c>
      <c r="L1938" s="54">
        <v>38296</v>
      </c>
      <c r="M1938" s="59">
        <v>3722.23</v>
      </c>
      <c r="N1938" s="55" t="s">
        <v>11</v>
      </c>
      <c r="O1938" s="55" t="s">
        <v>11</v>
      </c>
      <c r="P1938" s="55" t="s">
        <v>200</v>
      </c>
      <c r="Q1938" s="55">
        <v>18</v>
      </c>
    </row>
    <row r="1939" spans="1:17" ht="16.5" thickBot="1" x14ac:dyDescent="0.3">
      <c r="A1939" s="58" t="s">
        <v>430</v>
      </c>
      <c r="B1939" s="47" t="s">
        <v>2423</v>
      </c>
      <c r="C1939" s="47">
        <f>VLOOKUP(A1939,'Updated Medical examination'!A1938:J4273,2,FALSE)</f>
        <v>30.25</v>
      </c>
      <c r="D1939" s="47">
        <f>VLOOKUP(A1939,'Updated Medical examination'!A1938:J4273,4,0)</f>
        <v>4.7699999999999996</v>
      </c>
      <c r="E1939" s="47" t="str">
        <f>VLOOKUP(A1939,'Updated Medical examination'!A1938:J4273,6,0)</f>
        <v>No</v>
      </c>
      <c r="F1939" s="47" t="str">
        <f>VLOOKUP(A1939,'Updated Medical examination'!A1938:J4273,7,0)</f>
        <v>No</v>
      </c>
      <c r="G1939" s="47" t="str">
        <f>VLOOKUP(A1939,'Updated Medical examination'!A1938:J4273,8,0)</f>
        <v>No</v>
      </c>
      <c r="H1939" s="47">
        <f>VLOOKUP(A1939,'Updated Medical examination'!A1938:J4273,9,0)</f>
        <v>0</v>
      </c>
      <c r="I1939" s="47" t="str">
        <f>VLOOKUP(A1939,'Updated Medical examination'!A1938:J4273,10,0)</f>
        <v>No</v>
      </c>
      <c r="J1939" s="47" t="str">
        <f>VLOOKUP(A1939,'Updated Medical examination'!A1938:J4273,3,0)</f>
        <v>Obesity</v>
      </c>
      <c r="K1939" s="47" t="str">
        <f>VLOOKUP(A1939,'Updated Medical examination'!A1938:J4273,5,0)</f>
        <v>Normal</v>
      </c>
      <c r="L1939" s="54">
        <v>32844</v>
      </c>
      <c r="M1939" s="59">
        <v>3704.35</v>
      </c>
      <c r="N1939" s="55" t="s">
        <v>11</v>
      </c>
      <c r="O1939" s="55" t="s">
        <v>11</v>
      </c>
      <c r="P1939" s="55" t="s">
        <v>13</v>
      </c>
      <c r="Q1939" s="55">
        <v>33</v>
      </c>
    </row>
    <row r="1940" spans="1:17" ht="16.5" thickBot="1" x14ac:dyDescent="0.3">
      <c r="A1940" s="58" t="s">
        <v>429</v>
      </c>
      <c r="B1940" s="47" t="s">
        <v>5467</v>
      </c>
      <c r="C1940" s="47">
        <f>VLOOKUP(A1940,'Updated Medical examination'!A1939:J4274,2,FALSE)</f>
        <v>19.59</v>
      </c>
      <c r="D1940" s="47">
        <f>VLOOKUP(A1940,'Updated Medical examination'!A1939:J4274,4,0)</f>
        <v>6.04</v>
      </c>
      <c r="E1940" s="47" t="str">
        <f>VLOOKUP(A1940,'Updated Medical examination'!A1939:J4274,6,0)</f>
        <v>Yes</v>
      </c>
      <c r="F1940" s="47" t="str">
        <f>VLOOKUP(A1940,'Updated Medical examination'!A1939:J4274,7,0)</f>
        <v>No</v>
      </c>
      <c r="G1940" s="47" t="str">
        <f>VLOOKUP(A1940,'Updated Medical examination'!A1939:J4274,8,0)</f>
        <v>No</v>
      </c>
      <c r="H1940" s="47">
        <f>VLOOKUP(A1940,'Updated Medical examination'!A1939:J4274,9,0)</f>
        <v>1</v>
      </c>
      <c r="I1940" s="47" t="str">
        <f>VLOOKUP(A1940,'Updated Medical examination'!A1939:J4274,10,0)</f>
        <v>No</v>
      </c>
      <c r="J1940" s="47" t="str">
        <f>VLOOKUP(A1940,'Updated Medical examination'!A1939:J4274,3,0)</f>
        <v>Healthy Weight</v>
      </c>
      <c r="K1940" s="47" t="str">
        <f>VLOOKUP(A1940,'Updated Medical examination'!A1939:J4274,5,0)</f>
        <v>Prediabetes</v>
      </c>
      <c r="L1940" s="54">
        <v>32373</v>
      </c>
      <c r="M1940" s="59">
        <v>3699.54</v>
      </c>
      <c r="N1940" s="55" t="s">
        <v>11</v>
      </c>
      <c r="O1940" s="55" t="s">
        <v>12</v>
      </c>
      <c r="P1940" s="55" t="s">
        <v>13</v>
      </c>
      <c r="Q1940" s="55">
        <v>34</v>
      </c>
    </row>
    <row r="1941" spans="1:17" ht="16.5" thickBot="1" x14ac:dyDescent="0.3">
      <c r="A1941" s="58" t="s">
        <v>428</v>
      </c>
      <c r="B1941" s="47" t="s">
        <v>2683</v>
      </c>
      <c r="C1941" s="47">
        <f>VLOOKUP(A1941,'Updated Medical examination'!A1940:J4275,2,FALSE)</f>
        <v>45.9</v>
      </c>
      <c r="D1941" s="47">
        <f>VLOOKUP(A1941,'Updated Medical examination'!A1940:J4275,4,0)</f>
        <v>4.3</v>
      </c>
      <c r="E1941" s="47" t="str">
        <f>VLOOKUP(A1941,'Updated Medical examination'!A1940:J4275,6,0)</f>
        <v>Yes</v>
      </c>
      <c r="F1941" s="47" t="str">
        <f>VLOOKUP(A1941,'Updated Medical examination'!A1940:J4275,7,0)</f>
        <v>No</v>
      </c>
      <c r="G1941" s="47" t="str">
        <f>VLOOKUP(A1941,'Updated Medical examination'!A1940:J4275,8,0)</f>
        <v>No</v>
      </c>
      <c r="H1941" s="47">
        <f>VLOOKUP(A1941,'Updated Medical examination'!A1940:J4275,9,0)</f>
        <v>1</v>
      </c>
      <c r="I1941" s="47" t="str">
        <f>VLOOKUP(A1941,'Updated Medical examination'!A1940:J4275,10,0)</f>
        <v>No</v>
      </c>
      <c r="J1941" s="47" t="str">
        <f>VLOOKUP(A1941,'Updated Medical examination'!A1940:J4275,3,0)</f>
        <v>Obesity</v>
      </c>
      <c r="K1941" s="47" t="str">
        <f>VLOOKUP(A1941,'Updated Medical examination'!A1940:J4275,5,0)</f>
        <v>Normal</v>
      </c>
      <c r="L1941" s="54">
        <v>34993</v>
      </c>
      <c r="M1941" s="59">
        <v>3693.43</v>
      </c>
      <c r="N1941" s="55" t="s">
        <v>11</v>
      </c>
      <c r="O1941" s="55" t="s">
        <v>12</v>
      </c>
      <c r="P1941" s="55" t="s">
        <v>42</v>
      </c>
      <c r="Q1941" s="55">
        <v>27</v>
      </c>
    </row>
    <row r="1942" spans="1:17" ht="16.5" thickBot="1" x14ac:dyDescent="0.3">
      <c r="A1942" s="58" t="s">
        <v>427</v>
      </c>
      <c r="B1942" s="47" t="s">
        <v>5469</v>
      </c>
      <c r="C1942" s="47">
        <f>VLOOKUP(A1942,'Updated Medical examination'!A1941:J4276,2,FALSE)</f>
        <v>17.059999999999999</v>
      </c>
      <c r="D1942" s="47">
        <f>VLOOKUP(A1942,'Updated Medical examination'!A1941:J4276,4,0)</f>
        <v>8.75</v>
      </c>
      <c r="E1942" s="47" t="str">
        <f>VLOOKUP(A1942,'Updated Medical examination'!A1941:J4276,6,0)</f>
        <v>Yes</v>
      </c>
      <c r="F1942" s="47" t="str">
        <f>VLOOKUP(A1942,'Updated Medical examination'!A1941:J4276,7,0)</f>
        <v>No</v>
      </c>
      <c r="G1942" s="47" t="str">
        <f>VLOOKUP(A1942,'Updated Medical examination'!A1941:J4276,8,0)</f>
        <v>No</v>
      </c>
      <c r="H1942" s="47">
        <f>VLOOKUP(A1942,'Updated Medical examination'!A1941:J4276,9,0)</f>
        <v>0</v>
      </c>
      <c r="I1942" s="47" t="str">
        <f>VLOOKUP(A1942,'Updated Medical examination'!A1941:J4276,10,0)</f>
        <v>No</v>
      </c>
      <c r="J1942" s="47" t="str">
        <f>VLOOKUP(A1942,'Updated Medical examination'!A1941:J4276,3,0)</f>
        <v>Under Weight</v>
      </c>
      <c r="K1942" s="47" t="str">
        <f>VLOOKUP(A1942,'Updated Medical examination'!A1941:J4276,5,0)</f>
        <v>Above Diabetes</v>
      </c>
      <c r="L1942" s="54">
        <v>29934</v>
      </c>
      <c r="M1942" s="59">
        <v>3688.38</v>
      </c>
      <c r="N1942" s="55" t="s">
        <v>11</v>
      </c>
      <c r="O1942" s="55" t="s">
        <v>11</v>
      </c>
      <c r="P1942" s="55" t="s">
        <v>13</v>
      </c>
      <c r="Q1942" s="55">
        <v>41</v>
      </c>
    </row>
    <row r="1943" spans="1:17" ht="16.5" thickBot="1" x14ac:dyDescent="0.3">
      <c r="A1943" s="58" t="s">
        <v>426</v>
      </c>
      <c r="B1943" s="47" t="s">
        <v>5471</v>
      </c>
      <c r="C1943" s="47">
        <f>VLOOKUP(A1943,'Updated Medical examination'!A1942:J4277,2,FALSE)</f>
        <v>32.07</v>
      </c>
      <c r="D1943" s="47">
        <f>VLOOKUP(A1943,'Updated Medical examination'!A1942:J4277,4,0)</f>
        <v>5.25</v>
      </c>
      <c r="E1943" s="47" t="str">
        <f>VLOOKUP(A1943,'Updated Medical examination'!A1942:J4277,6,0)</f>
        <v>No</v>
      </c>
      <c r="F1943" s="47" t="str">
        <f>VLOOKUP(A1943,'Updated Medical examination'!A1942:J4277,7,0)</f>
        <v>No</v>
      </c>
      <c r="G1943" s="47" t="str">
        <f>VLOOKUP(A1943,'Updated Medical examination'!A1942:J4277,8,0)</f>
        <v>Yes</v>
      </c>
      <c r="H1943" s="47">
        <f>VLOOKUP(A1943,'Updated Medical examination'!A1942:J4277,9,0)</f>
        <v>1</v>
      </c>
      <c r="I1943" s="47" t="str">
        <f>VLOOKUP(A1943,'Updated Medical examination'!A1942:J4277,10,0)</f>
        <v>No</v>
      </c>
      <c r="J1943" s="47" t="str">
        <f>VLOOKUP(A1943,'Updated Medical examination'!A1942:J4277,3,0)</f>
        <v>Obesity</v>
      </c>
      <c r="K1943" s="47" t="str">
        <f>VLOOKUP(A1943,'Updated Medical examination'!A1942:J4277,5,0)</f>
        <v>Normal</v>
      </c>
      <c r="L1943" s="54">
        <v>37812</v>
      </c>
      <c r="M1943" s="59">
        <v>3688.35</v>
      </c>
      <c r="N1943" s="55" t="s">
        <v>11</v>
      </c>
      <c r="O1943" s="55" t="s">
        <v>11</v>
      </c>
      <c r="P1943" s="55" t="s">
        <v>300</v>
      </c>
      <c r="Q1943" s="55">
        <v>19</v>
      </c>
    </row>
    <row r="1944" spans="1:17" ht="16.5" thickBot="1" x14ac:dyDescent="0.3">
      <c r="A1944" s="58" t="s">
        <v>425</v>
      </c>
      <c r="B1944" s="47" t="s">
        <v>2696</v>
      </c>
      <c r="C1944" s="47">
        <f>VLOOKUP(A1944,'Updated Medical examination'!A1943:J4278,2,FALSE)</f>
        <v>16.5</v>
      </c>
      <c r="D1944" s="47">
        <f>VLOOKUP(A1944,'Updated Medical examination'!A1943:J4278,4,0)</f>
        <v>5.03</v>
      </c>
      <c r="E1944" s="47" t="str">
        <f>VLOOKUP(A1944,'Updated Medical examination'!A1943:J4278,6,0)</f>
        <v>No</v>
      </c>
      <c r="F1944" s="47" t="str">
        <f>VLOOKUP(A1944,'Updated Medical examination'!A1943:J4278,7,0)</f>
        <v>No</v>
      </c>
      <c r="G1944" s="47" t="str">
        <f>VLOOKUP(A1944,'Updated Medical examination'!A1943:J4278,8,0)</f>
        <v>No</v>
      </c>
      <c r="H1944" s="47">
        <f>VLOOKUP(A1944,'Updated Medical examination'!A1943:J4278,9,0)</f>
        <v>1</v>
      </c>
      <c r="I1944" s="47" t="str">
        <f>VLOOKUP(A1944,'Updated Medical examination'!A1943:J4278,10,0)</f>
        <v>No</v>
      </c>
      <c r="J1944" s="47" t="str">
        <f>VLOOKUP(A1944,'Updated Medical examination'!A1943:J4278,3,0)</f>
        <v>Under Weight</v>
      </c>
      <c r="K1944" s="47" t="str">
        <f>VLOOKUP(A1944,'Updated Medical examination'!A1943:J4278,5,0)</f>
        <v>Normal</v>
      </c>
      <c r="L1944" s="54">
        <v>30869</v>
      </c>
      <c r="M1944" s="59">
        <v>3678.86</v>
      </c>
      <c r="N1944" s="55" t="s">
        <v>11</v>
      </c>
      <c r="O1944" s="55" t="s">
        <v>12</v>
      </c>
      <c r="P1944" s="55" t="s">
        <v>13</v>
      </c>
      <c r="Q1944" s="55">
        <v>38</v>
      </c>
    </row>
    <row r="1945" spans="1:17" ht="16.5" thickBot="1" x14ac:dyDescent="0.3">
      <c r="A1945" s="58" t="s">
        <v>424</v>
      </c>
      <c r="B1945" s="47" t="s">
        <v>5473</v>
      </c>
      <c r="C1945" s="47">
        <f>VLOOKUP(A1945,'Updated Medical examination'!A1944:J4279,2,FALSE)</f>
        <v>31.4</v>
      </c>
      <c r="D1945" s="47">
        <f>VLOOKUP(A1945,'Updated Medical examination'!A1944:J4279,4,0)</f>
        <v>5.88</v>
      </c>
      <c r="E1945" s="47" t="str">
        <f>VLOOKUP(A1945,'Updated Medical examination'!A1944:J4279,6,0)</f>
        <v>No</v>
      </c>
      <c r="F1945" s="47" t="str">
        <f>VLOOKUP(A1945,'Updated Medical examination'!A1944:J4279,7,0)</f>
        <v>No</v>
      </c>
      <c r="G1945" s="47" t="str">
        <f>VLOOKUP(A1945,'Updated Medical examination'!A1944:J4279,8,0)</f>
        <v>No</v>
      </c>
      <c r="H1945" s="47">
        <f>VLOOKUP(A1945,'Updated Medical examination'!A1944:J4279,9,0)</f>
        <v>1</v>
      </c>
      <c r="I1945" s="47" t="str">
        <f>VLOOKUP(A1945,'Updated Medical examination'!A1944:J4279,10,0)</f>
        <v>No</v>
      </c>
      <c r="J1945" s="47" t="str">
        <f>VLOOKUP(A1945,'Updated Medical examination'!A1944:J4279,3,0)</f>
        <v>Obesity</v>
      </c>
      <c r="K1945" s="47" t="str">
        <f>VLOOKUP(A1945,'Updated Medical examination'!A1944:J4279,5,0)</f>
        <v>Prediabetes</v>
      </c>
      <c r="L1945" s="54">
        <v>33861</v>
      </c>
      <c r="M1945" s="59">
        <v>3659.35</v>
      </c>
      <c r="N1945" s="55" t="s">
        <v>12</v>
      </c>
      <c r="O1945" s="55" t="s">
        <v>16</v>
      </c>
      <c r="P1945" s="55" t="s">
        <v>42</v>
      </c>
      <c r="Q1945" s="55">
        <v>30</v>
      </c>
    </row>
    <row r="1946" spans="1:17" ht="16.5" thickBot="1" x14ac:dyDescent="0.3">
      <c r="A1946" s="58" t="s">
        <v>423</v>
      </c>
      <c r="B1946" s="47" t="s">
        <v>2610</v>
      </c>
      <c r="C1946" s="47">
        <f>VLOOKUP(A1946,'Updated Medical examination'!A1945:J4280,2,FALSE)</f>
        <v>20.36</v>
      </c>
      <c r="D1946" s="47">
        <f>VLOOKUP(A1946,'Updated Medical examination'!A1945:J4280,4,0)</f>
        <v>4.49</v>
      </c>
      <c r="E1946" s="47" t="str">
        <f>VLOOKUP(A1946,'Updated Medical examination'!A1945:J4280,6,0)</f>
        <v>No</v>
      </c>
      <c r="F1946" s="47" t="str">
        <f>VLOOKUP(A1946,'Updated Medical examination'!A1945:J4280,7,0)</f>
        <v>No</v>
      </c>
      <c r="G1946" s="47" t="str">
        <f>VLOOKUP(A1946,'Updated Medical examination'!A1945:J4280,8,0)</f>
        <v>No</v>
      </c>
      <c r="H1946" s="47">
        <f>VLOOKUP(A1946,'Updated Medical examination'!A1945:J4280,9,0)</f>
        <v>0</v>
      </c>
      <c r="I1946" s="47" t="str">
        <f>VLOOKUP(A1946,'Updated Medical examination'!A1945:J4280,10,0)</f>
        <v>No</v>
      </c>
      <c r="J1946" s="47" t="str">
        <f>VLOOKUP(A1946,'Updated Medical examination'!A1945:J4280,3,0)</f>
        <v>Healthy Weight</v>
      </c>
      <c r="K1946" s="47" t="str">
        <f>VLOOKUP(A1946,'Updated Medical examination'!A1945:J4280,5,0)</f>
        <v>Normal</v>
      </c>
      <c r="L1946" s="54">
        <v>33185</v>
      </c>
      <c r="M1946" s="59">
        <v>3653.29</v>
      </c>
      <c r="N1946" s="55" t="s">
        <v>11</v>
      </c>
      <c r="O1946" s="55" t="s">
        <v>12</v>
      </c>
      <c r="P1946" s="55" t="s">
        <v>42</v>
      </c>
      <c r="Q1946" s="55">
        <v>32</v>
      </c>
    </row>
    <row r="1947" spans="1:17" ht="16.5" thickBot="1" x14ac:dyDescent="0.3">
      <c r="A1947" s="58" t="s">
        <v>422</v>
      </c>
      <c r="B1947" s="47" t="s">
        <v>5376</v>
      </c>
      <c r="C1947" s="47">
        <f>VLOOKUP(A1947,'Updated Medical examination'!A1946:J4281,2,FALSE)</f>
        <v>25.46</v>
      </c>
      <c r="D1947" s="47">
        <f>VLOOKUP(A1947,'Updated Medical examination'!A1946:J4281,4,0)</f>
        <v>4.1399999999999997</v>
      </c>
      <c r="E1947" s="47" t="str">
        <f>VLOOKUP(A1947,'Updated Medical examination'!A1946:J4281,6,0)</f>
        <v>No</v>
      </c>
      <c r="F1947" s="47" t="str">
        <f>VLOOKUP(A1947,'Updated Medical examination'!A1946:J4281,7,0)</f>
        <v>No</v>
      </c>
      <c r="G1947" s="47" t="str">
        <f>VLOOKUP(A1947,'Updated Medical examination'!A1946:J4281,8,0)</f>
        <v>No</v>
      </c>
      <c r="H1947" s="47">
        <f>VLOOKUP(A1947,'Updated Medical examination'!A1946:J4281,9,0)</f>
        <v>1</v>
      </c>
      <c r="I1947" s="47" t="str">
        <f>VLOOKUP(A1947,'Updated Medical examination'!A1946:J4281,10,0)</f>
        <v>No</v>
      </c>
      <c r="J1947" s="47" t="str">
        <f>VLOOKUP(A1947,'Updated Medical examination'!A1946:J4281,3,0)</f>
        <v>Over Weight</v>
      </c>
      <c r="K1947" s="47" t="str">
        <f>VLOOKUP(A1947,'Updated Medical examination'!A1946:J4281,5,0)</f>
        <v>Normal</v>
      </c>
      <c r="L1947" s="54">
        <v>33925</v>
      </c>
      <c r="M1947" s="59">
        <v>3645.09</v>
      </c>
      <c r="N1947" s="55" t="s">
        <v>16</v>
      </c>
      <c r="O1947" s="55" t="s">
        <v>11</v>
      </c>
      <c r="P1947" s="55" t="s">
        <v>276</v>
      </c>
      <c r="Q1947" s="55">
        <v>30</v>
      </c>
    </row>
    <row r="1948" spans="1:17" ht="16.5" thickBot="1" x14ac:dyDescent="0.3">
      <c r="A1948" s="58" t="s">
        <v>421</v>
      </c>
      <c r="B1948" s="47" t="s">
        <v>5477</v>
      </c>
      <c r="C1948" s="47">
        <f>VLOOKUP(A1948,'Updated Medical examination'!A1947:J4282,2,FALSE)</f>
        <v>17.09</v>
      </c>
      <c r="D1948" s="47">
        <f>VLOOKUP(A1948,'Updated Medical examination'!A1947:J4282,4,0)</f>
        <v>5.8</v>
      </c>
      <c r="E1948" s="47" t="str">
        <f>VLOOKUP(A1948,'Updated Medical examination'!A1947:J4282,6,0)</f>
        <v>Yes</v>
      </c>
      <c r="F1948" s="47" t="str">
        <f>VLOOKUP(A1948,'Updated Medical examination'!A1947:J4282,7,0)</f>
        <v>No</v>
      </c>
      <c r="G1948" s="47" t="str">
        <f>VLOOKUP(A1948,'Updated Medical examination'!A1947:J4282,8,0)</f>
        <v>No</v>
      </c>
      <c r="H1948" s="47">
        <f>VLOOKUP(A1948,'Updated Medical examination'!A1947:J4282,9,0)</f>
        <v>0</v>
      </c>
      <c r="I1948" s="47" t="str">
        <f>VLOOKUP(A1948,'Updated Medical examination'!A1947:J4282,10,0)</f>
        <v>No</v>
      </c>
      <c r="J1948" s="47" t="str">
        <f>VLOOKUP(A1948,'Updated Medical examination'!A1947:J4282,3,0)</f>
        <v>Under Weight</v>
      </c>
      <c r="K1948" s="47" t="str">
        <f>VLOOKUP(A1948,'Updated Medical examination'!A1947:J4282,5,0)</f>
        <v>Prediabetes</v>
      </c>
      <c r="L1948" s="54">
        <v>31212</v>
      </c>
      <c r="M1948" s="59">
        <v>3622.13</v>
      </c>
      <c r="N1948" s="55" t="s">
        <v>11</v>
      </c>
      <c r="O1948" s="55" t="s">
        <v>16</v>
      </c>
      <c r="P1948" s="55" t="s">
        <v>13</v>
      </c>
      <c r="Q1948" s="55">
        <v>37</v>
      </c>
    </row>
    <row r="1949" spans="1:17" ht="16.5" thickBot="1" x14ac:dyDescent="0.3">
      <c r="A1949" s="58" t="s">
        <v>420</v>
      </c>
      <c r="B1949" s="47" t="s">
        <v>5479</v>
      </c>
      <c r="C1949" s="47">
        <f>VLOOKUP(A1949,'Updated Medical examination'!A1948:J4283,2,FALSE)</f>
        <v>20.83</v>
      </c>
      <c r="D1949" s="47">
        <f>VLOOKUP(A1949,'Updated Medical examination'!A1948:J4283,4,0)</f>
        <v>5.12</v>
      </c>
      <c r="E1949" s="47" t="str">
        <f>VLOOKUP(A1949,'Updated Medical examination'!A1948:J4283,6,0)</f>
        <v>No</v>
      </c>
      <c r="F1949" s="47" t="str">
        <f>VLOOKUP(A1949,'Updated Medical examination'!A1948:J4283,7,0)</f>
        <v>No</v>
      </c>
      <c r="G1949" s="47" t="str">
        <f>VLOOKUP(A1949,'Updated Medical examination'!A1948:J4283,8,0)</f>
        <v>No</v>
      </c>
      <c r="H1949" s="47">
        <f>VLOOKUP(A1949,'Updated Medical examination'!A1948:J4283,9,0)</f>
        <v>0</v>
      </c>
      <c r="I1949" s="47" t="str">
        <f>VLOOKUP(A1949,'Updated Medical examination'!A1948:J4283,10,0)</f>
        <v>No</v>
      </c>
      <c r="J1949" s="47" t="str">
        <f>VLOOKUP(A1949,'Updated Medical examination'!A1948:J4283,3,0)</f>
        <v>Healthy Weight</v>
      </c>
      <c r="K1949" s="47" t="str">
        <f>VLOOKUP(A1949,'Updated Medical examination'!A1948:J4283,5,0)</f>
        <v>Normal</v>
      </c>
      <c r="L1949" s="54">
        <v>33157</v>
      </c>
      <c r="M1949" s="59">
        <v>3606.43</v>
      </c>
      <c r="N1949" s="55" t="s">
        <v>11</v>
      </c>
      <c r="O1949" s="55" t="s">
        <v>16</v>
      </c>
      <c r="P1949" s="55" t="s">
        <v>13</v>
      </c>
      <c r="Q1949" s="55">
        <v>32</v>
      </c>
    </row>
    <row r="1950" spans="1:17" ht="16.5" thickBot="1" x14ac:dyDescent="0.3">
      <c r="A1950" s="58" t="s">
        <v>419</v>
      </c>
      <c r="B1950" s="47" t="s">
        <v>5481</v>
      </c>
      <c r="C1950" s="47">
        <f>VLOOKUP(A1950,'Updated Medical examination'!A1949:J4284,2,FALSE)</f>
        <v>18.920000000000002</v>
      </c>
      <c r="D1950" s="47">
        <f>VLOOKUP(A1950,'Updated Medical examination'!A1949:J4284,4,0)</f>
        <v>5.98</v>
      </c>
      <c r="E1950" s="47" t="str">
        <f>VLOOKUP(A1950,'Updated Medical examination'!A1949:J4284,6,0)</f>
        <v>Yes</v>
      </c>
      <c r="F1950" s="47" t="str">
        <f>VLOOKUP(A1950,'Updated Medical examination'!A1949:J4284,7,0)</f>
        <v>No</v>
      </c>
      <c r="G1950" s="47" t="str">
        <f>VLOOKUP(A1950,'Updated Medical examination'!A1949:J4284,8,0)</f>
        <v>No</v>
      </c>
      <c r="H1950" s="47">
        <f>VLOOKUP(A1950,'Updated Medical examination'!A1949:J4284,9,0)</f>
        <v>1</v>
      </c>
      <c r="I1950" s="47" t="str">
        <f>VLOOKUP(A1950,'Updated Medical examination'!A1949:J4284,10,0)</f>
        <v>No</v>
      </c>
      <c r="J1950" s="47" t="str">
        <f>VLOOKUP(A1950,'Updated Medical examination'!A1949:J4284,3,0)</f>
        <v>Healthy Weight</v>
      </c>
      <c r="K1950" s="47" t="str">
        <f>VLOOKUP(A1950,'Updated Medical examination'!A1949:J4284,5,0)</f>
        <v>Prediabetes</v>
      </c>
      <c r="L1950" s="54">
        <v>32451</v>
      </c>
      <c r="M1950" s="59">
        <v>3603.6</v>
      </c>
      <c r="N1950" s="55" t="s">
        <v>11</v>
      </c>
      <c r="O1950" s="55" t="s">
        <v>16</v>
      </c>
      <c r="P1950" s="55" t="s">
        <v>13</v>
      </c>
      <c r="Q1950" s="55">
        <v>34</v>
      </c>
    </row>
    <row r="1951" spans="1:17" ht="16.5" thickBot="1" x14ac:dyDescent="0.3">
      <c r="A1951" s="58" t="s">
        <v>418</v>
      </c>
      <c r="B1951" s="47" t="s">
        <v>2668</v>
      </c>
      <c r="C1951" s="47">
        <f>VLOOKUP(A1951,'Updated Medical examination'!A1950:J4285,2,FALSE)</f>
        <v>37.1</v>
      </c>
      <c r="D1951" s="47">
        <f>VLOOKUP(A1951,'Updated Medical examination'!A1950:J4285,4,0)</f>
        <v>5.46</v>
      </c>
      <c r="E1951" s="47" t="str">
        <f>VLOOKUP(A1951,'Updated Medical examination'!A1950:J4285,6,0)</f>
        <v>No</v>
      </c>
      <c r="F1951" s="47" t="str">
        <f>VLOOKUP(A1951,'Updated Medical examination'!A1950:J4285,7,0)</f>
        <v>No</v>
      </c>
      <c r="G1951" s="47" t="str">
        <f>VLOOKUP(A1951,'Updated Medical examination'!A1950:J4285,8,0)</f>
        <v>No</v>
      </c>
      <c r="H1951" s="47">
        <f>VLOOKUP(A1951,'Updated Medical examination'!A1950:J4285,9,0)</f>
        <v>0</v>
      </c>
      <c r="I1951" s="47" t="str">
        <f>VLOOKUP(A1951,'Updated Medical examination'!A1950:J4285,10,0)</f>
        <v>No</v>
      </c>
      <c r="J1951" s="47" t="str">
        <f>VLOOKUP(A1951,'Updated Medical examination'!A1950:J4285,3,0)</f>
        <v>Obesity</v>
      </c>
      <c r="K1951" s="47" t="str">
        <f>VLOOKUP(A1951,'Updated Medical examination'!A1950:J4285,5,0)</f>
        <v>Normal</v>
      </c>
      <c r="L1951" s="54">
        <v>36384</v>
      </c>
      <c r="M1951" s="59">
        <v>3597.6</v>
      </c>
      <c r="N1951" s="55" t="s">
        <v>11</v>
      </c>
      <c r="O1951" s="55" t="s">
        <v>11</v>
      </c>
      <c r="P1951" s="55" t="s">
        <v>42</v>
      </c>
      <c r="Q1951" s="55">
        <v>23</v>
      </c>
    </row>
    <row r="1952" spans="1:17" ht="16.5" thickBot="1" x14ac:dyDescent="0.3">
      <c r="A1952" s="58" t="s">
        <v>417</v>
      </c>
      <c r="B1952" s="47" t="s">
        <v>5483</v>
      </c>
      <c r="C1952" s="47">
        <f>VLOOKUP(A1952,'Updated Medical examination'!A1951:J4286,2,FALSE)</f>
        <v>22.515000000000001</v>
      </c>
      <c r="D1952" s="47">
        <f>VLOOKUP(A1952,'Updated Medical examination'!A1951:J4286,4,0)</f>
        <v>4.91</v>
      </c>
      <c r="E1952" s="47" t="str">
        <f>VLOOKUP(A1952,'Updated Medical examination'!A1951:J4286,6,0)</f>
        <v>Yes</v>
      </c>
      <c r="F1952" s="47" t="str">
        <f>VLOOKUP(A1952,'Updated Medical examination'!A1951:J4286,7,0)</f>
        <v>No</v>
      </c>
      <c r="G1952" s="47" t="str">
        <f>VLOOKUP(A1952,'Updated Medical examination'!A1951:J4286,8,0)</f>
        <v>Yes</v>
      </c>
      <c r="H1952" s="47">
        <f>VLOOKUP(A1952,'Updated Medical examination'!A1951:J4286,9,0)</f>
        <v>1</v>
      </c>
      <c r="I1952" s="47" t="str">
        <f>VLOOKUP(A1952,'Updated Medical examination'!A1951:J4286,10,0)</f>
        <v>No</v>
      </c>
      <c r="J1952" s="47" t="str">
        <f>VLOOKUP(A1952,'Updated Medical examination'!A1951:J4286,3,0)</f>
        <v>Healthy Weight</v>
      </c>
      <c r="K1952" s="47" t="str">
        <f>VLOOKUP(A1952,'Updated Medical examination'!A1951:J4286,5,0)</f>
        <v>Normal</v>
      </c>
      <c r="L1952" s="54">
        <v>35738</v>
      </c>
      <c r="M1952" s="59">
        <v>3594.17</v>
      </c>
      <c r="N1952" s="55" t="s">
        <v>11</v>
      </c>
      <c r="O1952" s="55" t="s">
        <v>11</v>
      </c>
      <c r="P1952" s="55" t="s">
        <v>23</v>
      </c>
      <c r="Q1952" s="55">
        <v>25</v>
      </c>
    </row>
    <row r="1953" spans="1:17" ht="16.5" thickBot="1" x14ac:dyDescent="0.3">
      <c r="A1953" s="58" t="s">
        <v>416</v>
      </c>
      <c r="B1953" s="47" t="s">
        <v>5485</v>
      </c>
      <c r="C1953" s="47">
        <f>VLOOKUP(A1953,'Updated Medical examination'!A1952:J4287,2,FALSE)</f>
        <v>32.700000000000003</v>
      </c>
      <c r="D1953" s="47">
        <f>VLOOKUP(A1953,'Updated Medical examination'!A1952:J4287,4,0)</f>
        <v>4.66</v>
      </c>
      <c r="E1953" s="47" t="str">
        <f>VLOOKUP(A1953,'Updated Medical examination'!A1952:J4287,6,0)</f>
        <v>No</v>
      </c>
      <c r="F1953" s="47" t="str">
        <f>VLOOKUP(A1953,'Updated Medical examination'!A1952:J4287,7,0)</f>
        <v>No</v>
      </c>
      <c r="G1953" s="47" t="str">
        <f>VLOOKUP(A1953,'Updated Medical examination'!A1952:J4287,8,0)</f>
        <v>No</v>
      </c>
      <c r="H1953" s="47">
        <f>VLOOKUP(A1953,'Updated Medical examination'!A1952:J4287,9,0)</f>
        <v>0</v>
      </c>
      <c r="I1953" s="47" t="str">
        <f>VLOOKUP(A1953,'Updated Medical examination'!A1952:J4287,10,0)</f>
        <v>No</v>
      </c>
      <c r="J1953" s="47" t="str">
        <f>VLOOKUP(A1953,'Updated Medical examination'!A1952:J4287,3,0)</f>
        <v>Obesity</v>
      </c>
      <c r="K1953" s="47" t="str">
        <f>VLOOKUP(A1953,'Updated Medical examination'!A1952:J4287,5,0)</f>
        <v>Normal</v>
      </c>
      <c r="L1953" s="54">
        <v>36317</v>
      </c>
      <c r="M1953" s="59">
        <v>3591.48</v>
      </c>
      <c r="N1953" s="55" t="s">
        <v>11</v>
      </c>
      <c r="O1953" s="55" t="s">
        <v>12</v>
      </c>
      <c r="P1953" s="55" t="s">
        <v>42</v>
      </c>
      <c r="Q1953" s="55">
        <v>24</v>
      </c>
    </row>
    <row r="1954" spans="1:17" ht="16.5" thickBot="1" x14ac:dyDescent="0.3">
      <c r="A1954" s="58" t="s">
        <v>415</v>
      </c>
      <c r="B1954" s="47" t="s">
        <v>5487</v>
      </c>
      <c r="C1954" s="47">
        <f>VLOOKUP(A1954,'Updated Medical examination'!A1953:J4288,2,FALSE)</f>
        <v>17.75</v>
      </c>
      <c r="D1954" s="47">
        <f>VLOOKUP(A1954,'Updated Medical examination'!A1953:J4288,4,0)</f>
        <v>6.8</v>
      </c>
      <c r="E1954" s="47" t="str">
        <f>VLOOKUP(A1954,'Updated Medical examination'!A1953:J4288,6,0)</f>
        <v>Yes</v>
      </c>
      <c r="F1954" s="47" t="str">
        <f>VLOOKUP(A1954,'Updated Medical examination'!A1953:J4288,7,0)</f>
        <v>No</v>
      </c>
      <c r="G1954" s="47" t="str">
        <f>VLOOKUP(A1954,'Updated Medical examination'!A1953:J4288,8,0)</f>
        <v>No</v>
      </c>
      <c r="H1954" s="47">
        <f>VLOOKUP(A1954,'Updated Medical examination'!A1953:J4288,9,0)</f>
        <v>1</v>
      </c>
      <c r="I1954" s="47" t="str">
        <f>VLOOKUP(A1954,'Updated Medical examination'!A1953:J4288,10,0)</f>
        <v>No</v>
      </c>
      <c r="J1954" s="47" t="str">
        <f>VLOOKUP(A1954,'Updated Medical examination'!A1953:J4288,3,0)</f>
        <v>Under Weight</v>
      </c>
      <c r="K1954" s="47" t="str">
        <f>VLOOKUP(A1954,'Updated Medical examination'!A1953:J4288,5,0)</f>
        <v>Above Diabetes</v>
      </c>
      <c r="L1954" s="54">
        <v>31773</v>
      </c>
      <c r="M1954" s="59">
        <v>3589.14</v>
      </c>
      <c r="N1954" s="55" t="s">
        <v>11</v>
      </c>
      <c r="O1954" s="55" t="s">
        <v>11</v>
      </c>
      <c r="P1954" s="55" t="s">
        <v>13</v>
      </c>
      <c r="Q1954" s="55">
        <v>36</v>
      </c>
    </row>
    <row r="1955" spans="1:17" ht="16.5" thickBot="1" x14ac:dyDescent="0.3">
      <c r="A1955" s="58" t="s">
        <v>414</v>
      </c>
      <c r="B1955" s="47" t="s">
        <v>5489</v>
      </c>
      <c r="C1955" s="47">
        <f>VLOOKUP(A1955,'Updated Medical examination'!A1954:J4289,2,FALSE)</f>
        <v>33.630000000000003</v>
      </c>
      <c r="D1955" s="47">
        <f>VLOOKUP(A1955,'Updated Medical examination'!A1954:J4289,4,0)</f>
        <v>4.47</v>
      </c>
      <c r="E1955" s="47" t="str">
        <f>VLOOKUP(A1955,'Updated Medical examination'!A1954:J4289,6,0)</f>
        <v>Yes</v>
      </c>
      <c r="F1955" s="47" t="str">
        <f>VLOOKUP(A1955,'Updated Medical examination'!A1954:J4289,7,0)</f>
        <v>No</v>
      </c>
      <c r="G1955" s="47" t="str">
        <f>VLOOKUP(A1955,'Updated Medical examination'!A1954:J4289,8,0)</f>
        <v>No</v>
      </c>
      <c r="H1955" s="47">
        <f>VLOOKUP(A1955,'Updated Medical examination'!A1954:J4289,9,0)</f>
        <v>0</v>
      </c>
      <c r="I1955" s="47" t="str">
        <f>VLOOKUP(A1955,'Updated Medical examination'!A1954:J4289,10,0)</f>
        <v>No</v>
      </c>
      <c r="J1955" s="47" t="str">
        <f>VLOOKUP(A1955,'Updated Medical examination'!A1954:J4289,3,0)</f>
        <v>Obesity</v>
      </c>
      <c r="K1955" s="47" t="str">
        <f>VLOOKUP(A1955,'Updated Medical examination'!A1954:J4289,5,0)</f>
        <v>Normal</v>
      </c>
      <c r="L1955" s="54">
        <v>37206</v>
      </c>
      <c r="M1955" s="59">
        <v>3579.83</v>
      </c>
      <c r="N1955" s="55" t="s">
        <v>11</v>
      </c>
      <c r="O1955" s="55" t="s">
        <v>11</v>
      </c>
      <c r="P1955" s="55" t="s">
        <v>23</v>
      </c>
      <c r="Q1955" s="55">
        <v>21</v>
      </c>
    </row>
    <row r="1956" spans="1:17" ht="16.5" thickBot="1" x14ac:dyDescent="0.3">
      <c r="A1956" s="58" t="s">
        <v>413</v>
      </c>
      <c r="B1956" s="47" t="s">
        <v>5491</v>
      </c>
      <c r="C1956" s="47">
        <f>VLOOKUP(A1956,'Updated Medical examination'!A1955:J4290,2,FALSE)</f>
        <v>34.799999999999997</v>
      </c>
      <c r="D1956" s="47">
        <f>VLOOKUP(A1956,'Updated Medical examination'!A1955:J4290,4,0)</f>
        <v>4.08</v>
      </c>
      <c r="E1956" s="47" t="str">
        <f>VLOOKUP(A1956,'Updated Medical examination'!A1955:J4290,6,0)</f>
        <v>Yes</v>
      </c>
      <c r="F1956" s="47" t="str">
        <f>VLOOKUP(A1956,'Updated Medical examination'!A1955:J4290,7,0)</f>
        <v>No</v>
      </c>
      <c r="G1956" s="47" t="str">
        <f>VLOOKUP(A1956,'Updated Medical examination'!A1955:J4290,8,0)</f>
        <v>No</v>
      </c>
      <c r="H1956" s="47">
        <f>VLOOKUP(A1956,'Updated Medical examination'!A1955:J4290,9,0)</f>
        <v>1</v>
      </c>
      <c r="I1956" s="47" t="str">
        <f>VLOOKUP(A1956,'Updated Medical examination'!A1955:J4290,10,0)</f>
        <v>No</v>
      </c>
      <c r="J1956" s="47" t="str">
        <f>VLOOKUP(A1956,'Updated Medical examination'!A1955:J4290,3,0)</f>
        <v>Obesity</v>
      </c>
      <c r="K1956" s="47" t="str">
        <f>VLOOKUP(A1956,'Updated Medical examination'!A1955:J4290,5,0)</f>
        <v>Normal</v>
      </c>
      <c r="L1956" s="54">
        <v>34934</v>
      </c>
      <c r="M1956" s="59">
        <v>3578</v>
      </c>
      <c r="N1956" s="55" t="s">
        <v>11</v>
      </c>
      <c r="O1956" s="55" t="s">
        <v>12</v>
      </c>
      <c r="P1956" s="55" t="s">
        <v>42</v>
      </c>
      <c r="Q1956" s="55">
        <v>27</v>
      </c>
    </row>
    <row r="1957" spans="1:17" ht="16.5" thickBot="1" x14ac:dyDescent="0.3">
      <c r="A1957" s="58" t="s">
        <v>412</v>
      </c>
      <c r="B1957" s="47" t="s">
        <v>5493</v>
      </c>
      <c r="C1957" s="47">
        <f>VLOOKUP(A1957,'Updated Medical examination'!A1956:J4291,2,FALSE)</f>
        <v>16.809999999999999</v>
      </c>
      <c r="D1957" s="47">
        <f>VLOOKUP(A1957,'Updated Medical examination'!A1956:J4291,4,0)</f>
        <v>5.51</v>
      </c>
      <c r="E1957" s="47" t="str">
        <f>VLOOKUP(A1957,'Updated Medical examination'!A1956:J4291,6,0)</f>
        <v>Yes</v>
      </c>
      <c r="F1957" s="47" t="str">
        <f>VLOOKUP(A1957,'Updated Medical examination'!A1956:J4291,7,0)</f>
        <v>No</v>
      </c>
      <c r="G1957" s="47" t="str">
        <f>VLOOKUP(A1957,'Updated Medical examination'!A1956:J4291,8,0)</f>
        <v>No</v>
      </c>
      <c r="H1957" s="47">
        <f>VLOOKUP(A1957,'Updated Medical examination'!A1956:J4291,9,0)</f>
        <v>1</v>
      </c>
      <c r="I1957" s="47" t="str">
        <f>VLOOKUP(A1957,'Updated Medical examination'!A1956:J4291,10,0)</f>
        <v>No</v>
      </c>
      <c r="J1957" s="47" t="str">
        <f>VLOOKUP(A1957,'Updated Medical examination'!A1956:J4291,3,0)</f>
        <v>Under Weight</v>
      </c>
      <c r="K1957" s="47" t="str">
        <f>VLOOKUP(A1957,'Updated Medical examination'!A1956:J4291,5,0)</f>
        <v>Normal</v>
      </c>
      <c r="L1957" s="54">
        <v>32373</v>
      </c>
      <c r="M1957" s="59">
        <v>3569.96</v>
      </c>
      <c r="N1957" s="55" t="s">
        <v>11</v>
      </c>
      <c r="O1957" s="55" t="s">
        <v>16</v>
      </c>
      <c r="P1957" s="55" t="s">
        <v>23</v>
      </c>
      <c r="Q1957" s="55">
        <v>34</v>
      </c>
    </row>
    <row r="1958" spans="1:17" ht="16.5" thickBot="1" x14ac:dyDescent="0.3">
      <c r="A1958" s="58" t="s">
        <v>411</v>
      </c>
      <c r="B1958" s="47" t="s">
        <v>5495</v>
      </c>
      <c r="C1958" s="47">
        <f>VLOOKUP(A1958,'Updated Medical examination'!A1957:J4292,2,FALSE)</f>
        <v>16.690000000000001</v>
      </c>
      <c r="D1958" s="47">
        <f>VLOOKUP(A1958,'Updated Medical examination'!A1957:J4292,4,0)</f>
        <v>8.4</v>
      </c>
      <c r="E1958" s="47" t="str">
        <f>VLOOKUP(A1958,'Updated Medical examination'!A1957:J4292,6,0)</f>
        <v>Yes</v>
      </c>
      <c r="F1958" s="47" t="str">
        <f>VLOOKUP(A1958,'Updated Medical examination'!A1957:J4292,7,0)</f>
        <v>No</v>
      </c>
      <c r="G1958" s="47" t="str">
        <f>VLOOKUP(A1958,'Updated Medical examination'!A1957:J4292,8,0)</f>
        <v>No</v>
      </c>
      <c r="H1958" s="47">
        <f>VLOOKUP(A1958,'Updated Medical examination'!A1957:J4292,9,0)</f>
        <v>0</v>
      </c>
      <c r="I1958" s="47" t="str">
        <f>VLOOKUP(A1958,'Updated Medical examination'!A1957:J4292,10,0)</f>
        <v>No</v>
      </c>
      <c r="J1958" s="47" t="str">
        <f>VLOOKUP(A1958,'Updated Medical examination'!A1957:J4292,3,0)</f>
        <v>Under Weight</v>
      </c>
      <c r="K1958" s="47" t="str">
        <f>VLOOKUP(A1958,'Updated Medical examination'!A1957:J4292,5,0)</f>
        <v>Above Diabetes</v>
      </c>
      <c r="L1958" s="54">
        <v>29869</v>
      </c>
      <c r="M1958" s="59">
        <v>3562.87</v>
      </c>
      <c r="N1958" s="55" t="s">
        <v>11</v>
      </c>
      <c r="O1958" s="55" t="s">
        <v>16</v>
      </c>
      <c r="P1958" s="55" t="s">
        <v>13</v>
      </c>
      <c r="Q1958" s="55">
        <v>41</v>
      </c>
    </row>
    <row r="1959" spans="1:17" ht="16.5" thickBot="1" x14ac:dyDescent="0.3">
      <c r="A1959" s="58" t="s">
        <v>410</v>
      </c>
      <c r="B1959" s="47" t="s">
        <v>3221</v>
      </c>
      <c r="C1959" s="47">
        <f>VLOOKUP(A1959,'Updated Medical examination'!A1958:J4293,2,FALSE)</f>
        <v>23.21</v>
      </c>
      <c r="D1959" s="47">
        <f>VLOOKUP(A1959,'Updated Medical examination'!A1958:J4293,4,0)</f>
        <v>5.14</v>
      </c>
      <c r="E1959" s="47" t="str">
        <f>VLOOKUP(A1959,'Updated Medical examination'!A1958:J4293,6,0)</f>
        <v>Yes</v>
      </c>
      <c r="F1959" s="47" t="str">
        <f>VLOOKUP(A1959,'Updated Medical examination'!A1958:J4293,7,0)</f>
        <v>No</v>
      </c>
      <c r="G1959" s="47" t="str">
        <f>VLOOKUP(A1959,'Updated Medical examination'!A1958:J4293,8,0)</f>
        <v>No</v>
      </c>
      <c r="H1959" s="47">
        <f>VLOOKUP(A1959,'Updated Medical examination'!A1958:J4293,9,0)</f>
        <v>1</v>
      </c>
      <c r="I1959" s="47" t="str">
        <f>VLOOKUP(A1959,'Updated Medical examination'!A1958:J4293,10,0)</f>
        <v>No</v>
      </c>
      <c r="J1959" s="47" t="str">
        <f>VLOOKUP(A1959,'Updated Medical examination'!A1958:J4293,3,0)</f>
        <v>Healthy Weight</v>
      </c>
      <c r="K1959" s="47" t="str">
        <f>VLOOKUP(A1959,'Updated Medical examination'!A1958:J4293,5,0)</f>
        <v>Normal</v>
      </c>
      <c r="L1959" s="54">
        <v>34866</v>
      </c>
      <c r="M1959" s="59">
        <v>3561.89</v>
      </c>
      <c r="N1959" s="55" t="s">
        <v>11</v>
      </c>
      <c r="O1959" s="55" t="s">
        <v>16</v>
      </c>
      <c r="P1959" s="55" t="s">
        <v>13</v>
      </c>
      <c r="Q1959" s="55">
        <v>27</v>
      </c>
    </row>
    <row r="1960" spans="1:17" ht="16.5" thickBot="1" x14ac:dyDescent="0.3">
      <c r="A1960" s="58" t="s">
        <v>409</v>
      </c>
      <c r="B1960" s="47" t="s">
        <v>2466</v>
      </c>
      <c r="C1960" s="47">
        <f>VLOOKUP(A1960,'Updated Medical examination'!A1959:J4294,2,FALSE)</f>
        <v>25.175000000000001</v>
      </c>
      <c r="D1960" s="47">
        <f>VLOOKUP(A1960,'Updated Medical examination'!A1959:J4294,4,0)</f>
        <v>5.21</v>
      </c>
      <c r="E1960" s="47" t="str">
        <f>VLOOKUP(A1960,'Updated Medical examination'!A1959:J4294,6,0)</f>
        <v>Yes</v>
      </c>
      <c r="F1960" s="47" t="str">
        <f>VLOOKUP(A1960,'Updated Medical examination'!A1959:J4294,7,0)</f>
        <v>No</v>
      </c>
      <c r="G1960" s="47" t="str">
        <f>VLOOKUP(A1960,'Updated Medical examination'!A1959:J4294,8,0)</f>
        <v>No</v>
      </c>
      <c r="H1960" s="47">
        <f>VLOOKUP(A1960,'Updated Medical examination'!A1959:J4294,9,0)</f>
        <v>1</v>
      </c>
      <c r="I1960" s="47" t="str">
        <f>VLOOKUP(A1960,'Updated Medical examination'!A1959:J4294,10,0)</f>
        <v>No</v>
      </c>
      <c r="J1960" s="47" t="str">
        <f>VLOOKUP(A1960,'Updated Medical examination'!A1959:J4294,3,0)</f>
        <v>Over Weight</v>
      </c>
      <c r="K1960" s="47" t="str">
        <f>VLOOKUP(A1960,'Updated Medical examination'!A1959:J4294,5,0)</f>
        <v>Normal</v>
      </c>
      <c r="L1960" s="54">
        <v>34981</v>
      </c>
      <c r="M1960" s="59">
        <v>3558.62</v>
      </c>
      <c r="N1960" s="55" t="s">
        <v>11</v>
      </c>
      <c r="O1960" s="55" t="s">
        <v>12</v>
      </c>
      <c r="P1960" s="55" t="s">
        <v>247</v>
      </c>
      <c r="Q1960" s="55">
        <v>27</v>
      </c>
    </row>
    <row r="1961" spans="1:17" ht="16.5" thickBot="1" x14ac:dyDescent="0.3">
      <c r="A1961" s="58" t="s">
        <v>408</v>
      </c>
      <c r="B1961" s="47" t="s">
        <v>2835</v>
      </c>
      <c r="C1961" s="47">
        <f>VLOOKUP(A1961,'Updated Medical examination'!A1960:J4295,2,FALSE)</f>
        <v>34.770000000000003</v>
      </c>
      <c r="D1961" s="47">
        <f>VLOOKUP(A1961,'Updated Medical examination'!A1960:J4295,4,0)</f>
        <v>6.23</v>
      </c>
      <c r="E1961" s="47" t="str">
        <f>VLOOKUP(A1961,'Updated Medical examination'!A1960:J4295,6,0)</f>
        <v>No</v>
      </c>
      <c r="F1961" s="47" t="str">
        <f>VLOOKUP(A1961,'Updated Medical examination'!A1960:J4295,7,0)</f>
        <v>No</v>
      </c>
      <c r="G1961" s="47" t="str">
        <f>VLOOKUP(A1961,'Updated Medical examination'!A1960:J4295,8,0)</f>
        <v>No</v>
      </c>
      <c r="H1961" s="47">
        <f>VLOOKUP(A1961,'Updated Medical examination'!A1960:J4295,9,0)</f>
        <v>0</v>
      </c>
      <c r="I1961" s="47" t="str">
        <f>VLOOKUP(A1961,'Updated Medical examination'!A1960:J4295,10,0)</f>
        <v>No</v>
      </c>
      <c r="J1961" s="47" t="str">
        <f>VLOOKUP(A1961,'Updated Medical examination'!A1960:J4295,3,0)</f>
        <v>Obesity</v>
      </c>
      <c r="K1961" s="47" t="str">
        <f>VLOOKUP(A1961,'Updated Medical examination'!A1960:J4295,5,0)</f>
        <v>Prediabetes</v>
      </c>
      <c r="L1961" s="54">
        <v>34601</v>
      </c>
      <c r="M1961" s="59">
        <v>3556.92</v>
      </c>
      <c r="N1961" s="55" t="s">
        <v>11</v>
      </c>
      <c r="O1961" s="55" t="s">
        <v>12</v>
      </c>
      <c r="P1961" s="55" t="s">
        <v>23</v>
      </c>
      <c r="Q1961" s="55">
        <v>28</v>
      </c>
    </row>
    <row r="1962" spans="1:17" ht="16.5" thickBot="1" x14ac:dyDescent="0.3">
      <c r="A1962" s="58" t="s">
        <v>407</v>
      </c>
      <c r="B1962" s="47" t="s">
        <v>5498</v>
      </c>
      <c r="C1962" s="47">
        <f>VLOOKUP(A1962,'Updated Medical examination'!A1961:J4296,2,FALSE)</f>
        <v>27.7</v>
      </c>
      <c r="D1962" s="47">
        <f>VLOOKUP(A1962,'Updated Medical examination'!A1961:J4296,4,0)</f>
        <v>5.6</v>
      </c>
      <c r="E1962" s="47" t="str">
        <f>VLOOKUP(A1962,'Updated Medical examination'!A1961:J4296,6,0)</f>
        <v>No</v>
      </c>
      <c r="F1962" s="47" t="str">
        <f>VLOOKUP(A1962,'Updated Medical examination'!A1961:J4296,7,0)</f>
        <v>No</v>
      </c>
      <c r="G1962" s="47" t="str">
        <f>VLOOKUP(A1962,'Updated Medical examination'!A1961:J4296,8,0)</f>
        <v>No</v>
      </c>
      <c r="H1962" s="47">
        <f>VLOOKUP(A1962,'Updated Medical examination'!A1961:J4296,9,0)</f>
        <v>1</v>
      </c>
      <c r="I1962" s="47" t="str">
        <f>VLOOKUP(A1962,'Updated Medical examination'!A1961:J4296,10,0)</f>
        <v>No</v>
      </c>
      <c r="J1962" s="47" t="str">
        <f>VLOOKUP(A1962,'Updated Medical examination'!A1961:J4296,3,0)</f>
        <v>Over Weight</v>
      </c>
      <c r="K1962" s="47" t="str">
        <f>VLOOKUP(A1962,'Updated Medical examination'!A1961:J4296,5,0)</f>
        <v>Normal</v>
      </c>
      <c r="L1962" s="54">
        <v>33960</v>
      </c>
      <c r="M1962" s="59">
        <v>3554.2</v>
      </c>
      <c r="N1962" s="55" t="s">
        <v>11</v>
      </c>
      <c r="O1962" s="55" t="s">
        <v>12</v>
      </c>
      <c r="P1962" s="55" t="s">
        <v>42</v>
      </c>
      <c r="Q1962" s="55">
        <v>30</v>
      </c>
    </row>
    <row r="1963" spans="1:17" ht="16.5" thickBot="1" x14ac:dyDescent="0.3">
      <c r="A1963" s="58" t="s">
        <v>406</v>
      </c>
      <c r="B1963" s="47" t="s">
        <v>2403</v>
      </c>
      <c r="C1963" s="47">
        <f>VLOOKUP(A1963,'Updated Medical examination'!A1962:J4297,2,FALSE)</f>
        <v>19.12</v>
      </c>
      <c r="D1963" s="47">
        <f>VLOOKUP(A1963,'Updated Medical examination'!A1962:J4297,4,0)</f>
        <v>4.72</v>
      </c>
      <c r="E1963" s="47" t="str">
        <f>VLOOKUP(A1963,'Updated Medical examination'!A1962:J4297,6,0)</f>
        <v>Yes</v>
      </c>
      <c r="F1963" s="47" t="str">
        <f>VLOOKUP(A1963,'Updated Medical examination'!A1962:J4297,7,0)</f>
        <v>No</v>
      </c>
      <c r="G1963" s="47" t="str">
        <f>VLOOKUP(A1963,'Updated Medical examination'!A1962:J4297,8,0)</f>
        <v>No</v>
      </c>
      <c r="H1963" s="47">
        <f>VLOOKUP(A1963,'Updated Medical examination'!A1962:J4297,9,0)</f>
        <v>1</v>
      </c>
      <c r="I1963" s="47" t="str">
        <f>VLOOKUP(A1963,'Updated Medical examination'!A1962:J4297,10,0)</f>
        <v>No</v>
      </c>
      <c r="J1963" s="47" t="str">
        <f>VLOOKUP(A1963,'Updated Medical examination'!A1962:J4297,3,0)</f>
        <v>Healthy Weight</v>
      </c>
      <c r="K1963" s="47" t="str">
        <f>VLOOKUP(A1963,'Updated Medical examination'!A1962:J4297,5,0)</f>
        <v>Normal</v>
      </c>
      <c r="L1963" s="54">
        <v>32431</v>
      </c>
      <c r="M1963" s="59">
        <v>3540.12</v>
      </c>
      <c r="N1963" s="55" t="s">
        <v>11</v>
      </c>
      <c r="O1963" s="55" t="s">
        <v>16</v>
      </c>
      <c r="P1963" s="55" t="s">
        <v>13</v>
      </c>
      <c r="Q1963" s="55">
        <v>34</v>
      </c>
    </row>
    <row r="1964" spans="1:17" ht="16.5" thickBot="1" x14ac:dyDescent="0.3">
      <c r="A1964" s="58" t="s">
        <v>405</v>
      </c>
      <c r="B1964" s="47" t="s">
        <v>5500</v>
      </c>
      <c r="C1964" s="47">
        <f>VLOOKUP(A1964,'Updated Medical examination'!A1963:J4298,2,FALSE)</f>
        <v>32.67</v>
      </c>
      <c r="D1964" s="47">
        <f>VLOOKUP(A1964,'Updated Medical examination'!A1963:J4298,4,0)</f>
        <v>4.67</v>
      </c>
      <c r="E1964" s="47" t="str">
        <f>VLOOKUP(A1964,'Updated Medical examination'!A1963:J4298,6,0)</f>
        <v>No</v>
      </c>
      <c r="F1964" s="47" t="str">
        <f>VLOOKUP(A1964,'Updated Medical examination'!A1963:J4298,7,0)</f>
        <v>No</v>
      </c>
      <c r="G1964" s="47" t="str">
        <f>VLOOKUP(A1964,'Updated Medical examination'!A1963:J4298,8,0)</f>
        <v>Yes</v>
      </c>
      <c r="H1964" s="47">
        <f>VLOOKUP(A1964,'Updated Medical examination'!A1963:J4298,9,0)</f>
        <v>1</v>
      </c>
      <c r="I1964" s="47" t="str">
        <f>VLOOKUP(A1964,'Updated Medical examination'!A1963:J4298,10,0)</f>
        <v>No</v>
      </c>
      <c r="J1964" s="47" t="str">
        <f>VLOOKUP(A1964,'Updated Medical examination'!A1963:J4298,3,0)</f>
        <v>Obesity</v>
      </c>
      <c r="K1964" s="47" t="str">
        <f>VLOOKUP(A1964,'Updated Medical examination'!A1963:J4298,5,0)</f>
        <v>Normal</v>
      </c>
      <c r="L1964" s="54">
        <v>37857</v>
      </c>
      <c r="M1964" s="59">
        <v>3538.9</v>
      </c>
      <c r="N1964" s="55" t="s">
        <v>11</v>
      </c>
      <c r="O1964" s="55" t="s">
        <v>11</v>
      </c>
      <c r="P1964" s="55" t="s">
        <v>23</v>
      </c>
      <c r="Q1964" s="55">
        <v>19</v>
      </c>
    </row>
    <row r="1965" spans="1:17" ht="16.5" thickBot="1" x14ac:dyDescent="0.3">
      <c r="A1965" s="58" t="s">
        <v>404</v>
      </c>
      <c r="B1965" s="47" t="s">
        <v>5501</v>
      </c>
      <c r="C1965" s="47">
        <f>VLOOKUP(A1965,'Updated Medical examination'!A1964:J4299,2,FALSE)</f>
        <v>28.5</v>
      </c>
      <c r="D1965" s="47">
        <f>VLOOKUP(A1965,'Updated Medical examination'!A1964:J4299,4,0)</f>
        <v>6.11</v>
      </c>
      <c r="E1965" s="47" t="str">
        <f>VLOOKUP(A1965,'Updated Medical examination'!A1964:J4299,6,0)</f>
        <v>No</v>
      </c>
      <c r="F1965" s="47" t="str">
        <f>VLOOKUP(A1965,'Updated Medical examination'!A1964:J4299,7,0)</f>
        <v>No</v>
      </c>
      <c r="G1965" s="47" t="str">
        <f>VLOOKUP(A1965,'Updated Medical examination'!A1964:J4299,8,0)</f>
        <v>No</v>
      </c>
      <c r="H1965" s="47">
        <f>VLOOKUP(A1965,'Updated Medical examination'!A1964:J4299,9,0)</f>
        <v>1</v>
      </c>
      <c r="I1965" s="47" t="str">
        <f>VLOOKUP(A1965,'Updated Medical examination'!A1964:J4299,10,0)</f>
        <v>No</v>
      </c>
      <c r="J1965" s="47" t="str">
        <f>VLOOKUP(A1965,'Updated Medical examination'!A1964:J4299,3,0)</f>
        <v>Over Weight</v>
      </c>
      <c r="K1965" s="47" t="str">
        <f>VLOOKUP(A1965,'Updated Medical examination'!A1964:J4299,5,0)</f>
        <v>Prediabetes</v>
      </c>
      <c r="L1965" s="54">
        <v>36054</v>
      </c>
      <c r="M1965" s="59">
        <v>3537.7</v>
      </c>
      <c r="N1965" s="55" t="s">
        <v>12</v>
      </c>
      <c r="O1965" s="55" t="s">
        <v>12</v>
      </c>
      <c r="P1965" s="55" t="s">
        <v>23</v>
      </c>
      <c r="Q1965" s="55">
        <v>24</v>
      </c>
    </row>
    <row r="1966" spans="1:17" ht="16.5" thickBot="1" x14ac:dyDescent="0.3">
      <c r="A1966" s="58" t="s">
        <v>403</v>
      </c>
      <c r="B1966" s="47" t="s">
        <v>5503</v>
      </c>
      <c r="C1966" s="47">
        <f>VLOOKUP(A1966,'Updated Medical examination'!A1965:J4300,2,FALSE)</f>
        <v>39.270000000000003</v>
      </c>
      <c r="D1966" s="47">
        <f>VLOOKUP(A1966,'Updated Medical examination'!A1965:J4300,4,0)</f>
        <v>6.25</v>
      </c>
      <c r="E1966" s="47" t="str">
        <f>VLOOKUP(A1966,'Updated Medical examination'!A1965:J4300,6,0)</f>
        <v>No</v>
      </c>
      <c r="F1966" s="47" t="str">
        <f>VLOOKUP(A1966,'Updated Medical examination'!A1965:J4300,7,0)</f>
        <v>No</v>
      </c>
      <c r="G1966" s="47" t="str">
        <f>VLOOKUP(A1966,'Updated Medical examination'!A1965:J4300,8,0)</f>
        <v>No</v>
      </c>
      <c r="H1966" s="47">
        <f>VLOOKUP(A1966,'Updated Medical examination'!A1965:J4300,9,0)</f>
        <v>0</v>
      </c>
      <c r="I1966" s="47" t="str">
        <f>VLOOKUP(A1966,'Updated Medical examination'!A1965:J4300,10,0)</f>
        <v>No</v>
      </c>
      <c r="J1966" s="47" t="str">
        <f>VLOOKUP(A1966,'Updated Medical examination'!A1965:J4300,3,0)</f>
        <v>Obesity</v>
      </c>
      <c r="K1966" s="47" t="str">
        <f>VLOOKUP(A1966,'Updated Medical examination'!A1965:J4300,5,0)</f>
        <v>Prediabetes</v>
      </c>
      <c r="L1966" s="54">
        <v>36425</v>
      </c>
      <c r="M1966" s="59">
        <v>3500.61</v>
      </c>
      <c r="N1966" s="55" t="s">
        <v>11</v>
      </c>
      <c r="O1966" s="55" t="s">
        <v>11</v>
      </c>
      <c r="P1966" s="55" t="s">
        <v>13</v>
      </c>
      <c r="Q1966" s="55">
        <v>23</v>
      </c>
    </row>
    <row r="1967" spans="1:17" ht="16.5" thickBot="1" x14ac:dyDescent="0.3">
      <c r="A1967" s="58" t="s">
        <v>402</v>
      </c>
      <c r="B1967" s="47" t="s">
        <v>5504</v>
      </c>
      <c r="C1967" s="47">
        <f>VLOOKUP(A1967,'Updated Medical examination'!A1966:J4301,2,FALSE)</f>
        <v>32.49</v>
      </c>
      <c r="D1967" s="47">
        <f>VLOOKUP(A1967,'Updated Medical examination'!A1966:J4301,4,0)</f>
        <v>4</v>
      </c>
      <c r="E1967" s="47" t="str">
        <f>VLOOKUP(A1967,'Updated Medical examination'!A1966:J4301,6,0)</f>
        <v>Yes</v>
      </c>
      <c r="F1967" s="47" t="str">
        <f>VLOOKUP(A1967,'Updated Medical examination'!A1966:J4301,7,0)</f>
        <v>No</v>
      </c>
      <c r="G1967" s="47" t="str">
        <f>VLOOKUP(A1967,'Updated Medical examination'!A1966:J4301,8,0)</f>
        <v>No</v>
      </c>
      <c r="H1967" s="47">
        <f>VLOOKUP(A1967,'Updated Medical examination'!A1966:J4301,9,0)</f>
        <v>0</v>
      </c>
      <c r="I1967" s="47" t="str">
        <f>VLOOKUP(A1967,'Updated Medical examination'!A1966:J4301,10,0)</f>
        <v>No</v>
      </c>
      <c r="J1967" s="47" t="str">
        <f>VLOOKUP(A1967,'Updated Medical examination'!A1966:J4301,3,0)</f>
        <v>Obesity</v>
      </c>
      <c r="K1967" s="47" t="str">
        <f>VLOOKUP(A1967,'Updated Medical examination'!A1966:J4301,5,0)</f>
        <v>Normal</v>
      </c>
      <c r="L1967" s="54">
        <v>35326</v>
      </c>
      <c r="M1967" s="59">
        <v>3490.55</v>
      </c>
      <c r="N1967" s="55" t="s">
        <v>16</v>
      </c>
      <c r="O1967" s="55" t="s">
        <v>11</v>
      </c>
      <c r="P1967" s="55" t="s">
        <v>164</v>
      </c>
      <c r="Q1967" s="55">
        <v>26</v>
      </c>
    </row>
    <row r="1968" spans="1:17" ht="16.5" thickBot="1" x14ac:dyDescent="0.3">
      <c r="A1968" s="58" t="s">
        <v>401</v>
      </c>
      <c r="B1968" s="47" t="s">
        <v>5506</v>
      </c>
      <c r="C1968" s="47">
        <f>VLOOKUP(A1968,'Updated Medical examination'!A1967:J4302,2,FALSE)</f>
        <v>23.7</v>
      </c>
      <c r="D1968" s="47">
        <f>VLOOKUP(A1968,'Updated Medical examination'!A1967:J4302,4,0)</f>
        <v>5.55</v>
      </c>
      <c r="E1968" s="47" t="str">
        <f>VLOOKUP(A1968,'Updated Medical examination'!A1967:J4302,6,0)</f>
        <v>Yes</v>
      </c>
      <c r="F1968" s="47" t="str">
        <f>VLOOKUP(A1968,'Updated Medical examination'!A1967:J4302,7,0)</f>
        <v>No</v>
      </c>
      <c r="G1968" s="47" t="str">
        <f>VLOOKUP(A1968,'Updated Medical examination'!A1967:J4302,8,0)</f>
        <v>No</v>
      </c>
      <c r="H1968" s="47">
        <f>VLOOKUP(A1968,'Updated Medical examination'!A1967:J4302,9,0)</f>
        <v>0</v>
      </c>
      <c r="I1968" s="47" t="str">
        <f>VLOOKUP(A1968,'Updated Medical examination'!A1967:J4302,10,0)</f>
        <v>No</v>
      </c>
      <c r="J1968" s="47" t="str">
        <f>VLOOKUP(A1968,'Updated Medical examination'!A1967:J4302,3,0)</f>
        <v>Healthy Weight</v>
      </c>
      <c r="K1968" s="47" t="str">
        <f>VLOOKUP(A1968,'Updated Medical examination'!A1967:J4302,5,0)</f>
        <v>Normal</v>
      </c>
      <c r="L1968" s="54">
        <v>35327</v>
      </c>
      <c r="M1968" s="59">
        <v>3484.33</v>
      </c>
      <c r="N1968" s="55" t="s">
        <v>12</v>
      </c>
      <c r="O1968" s="55" t="s">
        <v>12</v>
      </c>
      <c r="P1968" s="55" t="s">
        <v>42</v>
      </c>
      <c r="Q1968" s="55">
        <v>26</v>
      </c>
    </row>
    <row r="1969" spans="1:17" ht="16.5" thickBot="1" x14ac:dyDescent="0.3">
      <c r="A1969" s="58" t="s">
        <v>400</v>
      </c>
      <c r="B1969" s="47" t="s">
        <v>5507</v>
      </c>
      <c r="C1969" s="47">
        <f>VLOOKUP(A1969,'Updated Medical examination'!A1968:J4303,2,FALSE)</f>
        <v>30.4</v>
      </c>
      <c r="D1969" s="47">
        <f>VLOOKUP(A1969,'Updated Medical examination'!A1968:J4303,4,0)</f>
        <v>5.95</v>
      </c>
      <c r="E1969" s="47" t="str">
        <f>VLOOKUP(A1969,'Updated Medical examination'!A1968:J4303,6,0)</f>
        <v>No</v>
      </c>
      <c r="F1969" s="47" t="str">
        <f>VLOOKUP(A1969,'Updated Medical examination'!A1968:J4303,7,0)</f>
        <v>yes</v>
      </c>
      <c r="G1969" s="47" t="str">
        <f>VLOOKUP(A1969,'Updated Medical examination'!A1968:J4303,8,0)</f>
        <v>No</v>
      </c>
      <c r="H1969" s="47">
        <f>VLOOKUP(A1969,'Updated Medical examination'!A1968:J4303,9,0)</f>
        <v>1</v>
      </c>
      <c r="I1969" s="47" t="str">
        <f>VLOOKUP(A1969,'Updated Medical examination'!A1968:J4303,10,0)</f>
        <v>No</v>
      </c>
      <c r="J1969" s="47" t="str">
        <f>VLOOKUP(A1969,'Updated Medical examination'!A1968:J4303,3,0)</f>
        <v>Obesity</v>
      </c>
      <c r="K1969" s="47" t="str">
        <f>VLOOKUP(A1969,'Updated Medical examination'!A1968:J4303,5,0)</f>
        <v>Prediabetes</v>
      </c>
      <c r="L1969" s="54">
        <v>38164</v>
      </c>
      <c r="M1969" s="59">
        <v>3481.87</v>
      </c>
      <c r="N1969" s="55" t="s">
        <v>11</v>
      </c>
      <c r="O1969" s="55" t="s">
        <v>12</v>
      </c>
      <c r="P1969" s="55" t="s">
        <v>168</v>
      </c>
      <c r="Q1969" s="55">
        <v>18</v>
      </c>
    </row>
    <row r="1970" spans="1:17" ht="16.5" thickBot="1" x14ac:dyDescent="0.3">
      <c r="A1970" s="58" t="s">
        <v>399</v>
      </c>
      <c r="B1970" s="47" t="s">
        <v>5508</v>
      </c>
      <c r="C1970" s="47">
        <f>VLOOKUP(A1970,'Updated Medical examination'!A1969:J4304,2,FALSE)</f>
        <v>38.94</v>
      </c>
      <c r="D1970" s="47">
        <f>VLOOKUP(A1970,'Updated Medical examination'!A1969:J4304,4,0)</f>
        <v>4.3600000000000003</v>
      </c>
      <c r="E1970" s="47" t="str">
        <f>VLOOKUP(A1970,'Updated Medical examination'!A1969:J4304,6,0)</f>
        <v>No</v>
      </c>
      <c r="F1970" s="47" t="str">
        <f>VLOOKUP(A1970,'Updated Medical examination'!A1969:J4304,7,0)</f>
        <v>No</v>
      </c>
      <c r="G1970" s="47" t="str">
        <f>VLOOKUP(A1970,'Updated Medical examination'!A1969:J4304,8,0)</f>
        <v>Yes</v>
      </c>
      <c r="H1970" s="47">
        <f>VLOOKUP(A1970,'Updated Medical examination'!A1969:J4304,9,0)</f>
        <v>1</v>
      </c>
      <c r="I1970" s="47" t="str">
        <f>VLOOKUP(A1970,'Updated Medical examination'!A1969:J4304,10,0)</f>
        <v>No</v>
      </c>
      <c r="J1970" s="47" t="str">
        <f>VLOOKUP(A1970,'Updated Medical examination'!A1969:J4304,3,0)</f>
        <v>Obesity</v>
      </c>
      <c r="K1970" s="47" t="str">
        <f>VLOOKUP(A1970,'Updated Medical examination'!A1969:J4304,5,0)</f>
        <v>Normal</v>
      </c>
      <c r="L1970" s="54">
        <v>34254</v>
      </c>
      <c r="M1970" s="59">
        <v>3471.41</v>
      </c>
      <c r="N1970" s="55" t="s">
        <v>11</v>
      </c>
      <c r="O1970" s="55" t="s">
        <v>11</v>
      </c>
      <c r="P1970" s="55" t="s">
        <v>13</v>
      </c>
      <c r="Q1970" s="55">
        <v>29</v>
      </c>
    </row>
    <row r="1971" spans="1:17" ht="16.5" thickBot="1" x14ac:dyDescent="0.3">
      <c r="A1971" s="58" t="s">
        <v>398</v>
      </c>
      <c r="B1971" s="47" t="s">
        <v>5510</v>
      </c>
      <c r="C1971" s="47">
        <f>VLOOKUP(A1971,'Updated Medical examination'!A1970:J4305,2,FALSE)</f>
        <v>31.02</v>
      </c>
      <c r="D1971" s="47">
        <f>VLOOKUP(A1971,'Updated Medical examination'!A1970:J4305,4,0)</f>
        <v>4.84</v>
      </c>
      <c r="E1971" s="47" t="str">
        <f>VLOOKUP(A1971,'Updated Medical examination'!A1970:J4305,6,0)</f>
        <v>No</v>
      </c>
      <c r="F1971" s="47" t="str">
        <f>VLOOKUP(A1971,'Updated Medical examination'!A1970:J4305,7,0)</f>
        <v>No</v>
      </c>
      <c r="G1971" s="47" t="str">
        <f>VLOOKUP(A1971,'Updated Medical examination'!A1970:J4305,8,0)</f>
        <v>Yes</v>
      </c>
      <c r="H1971" s="47">
        <f>VLOOKUP(A1971,'Updated Medical examination'!A1970:J4305,9,0)</f>
        <v>1</v>
      </c>
      <c r="I1971" s="47" t="str">
        <f>VLOOKUP(A1971,'Updated Medical examination'!A1970:J4305,10,0)</f>
        <v>No</v>
      </c>
      <c r="J1971" s="47" t="str">
        <f>VLOOKUP(A1971,'Updated Medical examination'!A1970:J4305,3,0)</f>
        <v>Obesity</v>
      </c>
      <c r="K1971" s="47" t="str">
        <f>VLOOKUP(A1971,'Updated Medical examination'!A1970:J4305,5,0)</f>
        <v>Normal</v>
      </c>
      <c r="L1971" s="54">
        <v>37831</v>
      </c>
      <c r="M1971" s="59">
        <v>3463.51</v>
      </c>
      <c r="N1971" s="55" t="s">
        <v>11</v>
      </c>
      <c r="O1971" s="55" t="s">
        <v>16</v>
      </c>
      <c r="P1971" s="55" t="s">
        <v>200</v>
      </c>
      <c r="Q1971" s="55">
        <v>19</v>
      </c>
    </row>
    <row r="1972" spans="1:17" ht="16.5" thickBot="1" x14ac:dyDescent="0.3">
      <c r="A1972" s="58" t="s">
        <v>397</v>
      </c>
      <c r="B1972" s="47" t="s">
        <v>5512</v>
      </c>
      <c r="C1972" s="47">
        <f>VLOOKUP(A1972,'Updated Medical examination'!A1971:J4306,2,FALSE)</f>
        <v>17.5</v>
      </c>
      <c r="D1972" s="47">
        <f>VLOOKUP(A1972,'Updated Medical examination'!A1971:J4306,4,0)</f>
        <v>4.5599999999999996</v>
      </c>
      <c r="E1972" s="47" t="str">
        <f>VLOOKUP(A1972,'Updated Medical examination'!A1971:J4306,6,0)</f>
        <v>No</v>
      </c>
      <c r="F1972" s="47" t="str">
        <f>VLOOKUP(A1972,'Updated Medical examination'!A1971:J4306,7,0)</f>
        <v>No</v>
      </c>
      <c r="G1972" s="47" t="str">
        <f>VLOOKUP(A1972,'Updated Medical examination'!A1971:J4306,8,0)</f>
        <v>No</v>
      </c>
      <c r="H1972" s="47">
        <f>VLOOKUP(A1972,'Updated Medical examination'!A1971:J4306,9,0)</f>
        <v>1</v>
      </c>
      <c r="I1972" s="47" t="str">
        <f>VLOOKUP(A1972,'Updated Medical examination'!A1971:J4306,10,0)</f>
        <v>No</v>
      </c>
      <c r="J1972" s="47" t="str">
        <f>VLOOKUP(A1972,'Updated Medical examination'!A1971:J4306,3,0)</f>
        <v>Under Weight</v>
      </c>
      <c r="K1972" s="47" t="str">
        <f>VLOOKUP(A1972,'Updated Medical examination'!A1971:J4306,5,0)</f>
        <v>Normal</v>
      </c>
      <c r="L1972" s="54">
        <v>32034</v>
      </c>
      <c r="M1972" s="59">
        <v>3453.77</v>
      </c>
      <c r="N1972" s="55" t="s">
        <v>11</v>
      </c>
      <c r="O1972" s="55" t="s">
        <v>16</v>
      </c>
      <c r="P1972" s="55" t="s">
        <v>42</v>
      </c>
      <c r="Q1972" s="55">
        <v>35</v>
      </c>
    </row>
    <row r="1973" spans="1:17" ht="16.5" thickBot="1" x14ac:dyDescent="0.3">
      <c r="A1973" s="58" t="s">
        <v>396</v>
      </c>
      <c r="B1973" s="47" t="s">
        <v>2553</v>
      </c>
      <c r="C1973" s="47">
        <f>VLOOKUP(A1973,'Updated Medical examination'!A1972:J4307,2,FALSE)</f>
        <v>34.799999999999997</v>
      </c>
      <c r="D1973" s="47">
        <f>VLOOKUP(A1973,'Updated Medical examination'!A1972:J4307,4,0)</f>
        <v>4.42</v>
      </c>
      <c r="E1973" s="47" t="str">
        <f>VLOOKUP(A1973,'Updated Medical examination'!A1972:J4307,6,0)</f>
        <v>Yes</v>
      </c>
      <c r="F1973" s="47" t="str">
        <f>VLOOKUP(A1973,'Updated Medical examination'!A1972:J4307,7,0)</f>
        <v>yes</v>
      </c>
      <c r="G1973" s="47" t="str">
        <f>VLOOKUP(A1973,'Updated Medical examination'!A1972:J4307,8,0)</f>
        <v>No</v>
      </c>
      <c r="H1973" s="47">
        <f>VLOOKUP(A1973,'Updated Medical examination'!A1972:J4307,9,0)</f>
        <v>2</v>
      </c>
      <c r="I1973" s="47" t="str">
        <f>VLOOKUP(A1973,'Updated Medical examination'!A1972:J4307,10,0)</f>
        <v>No</v>
      </c>
      <c r="J1973" s="47" t="str">
        <f>VLOOKUP(A1973,'Updated Medical examination'!A1972:J4307,3,0)</f>
        <v>Obesity</v>
      </c>
      <c r="K1973" s="47" t="str">
        <f>VLOOKUP(A1973,'Updated Medical examination'!A1972:J4307,5,0)</f>
        <v>Normal</v>
      </c>
      <c r="L1973" s="54">
        <v>36697</v>
      </c>
      <c r="M1973" s="59">
        <v>3443.06</v>
      </c>
      <c r="N1973" s="55" t="s">
        <v>11</v>
      </c>
      <c r="O1973" s="55" t="s">
        <v>16</v>
      </c>
      <c r="P1973" s="55" t="s">
        <v>42</v>
      </c>
      <c r="Q1973" s="55">
        <v>22</v>
      </c>
    </row>
    <row r="1974" spans="1:17" ht="16.5" thickBot="1" x14ac:dyDescent="0.3">
      <c r="A1974" s="58" t="s">
        <v>395</v>
      </c>
      <c r="B1974" s="47" t="s">
        <v>5515</v>
      </c>
      <c r="C1974" s="47">
        <f>VLOOKUP(A1974,'Updated Medical examination'!A1973:J4308,2,FALSE)</f>
        <v>17.3</v>
      </c>
      <c r="D1974" s="47">
        <f>VLOOKUP(A1974,'Updated Medical examination'!A1973:J4308,4,0)</f>
        <v>7.66</v>
      </c>
      <c r="E1974" s="47" t="str">
        <f>VLOOKUP(A1974,'Updated Medical examination'!A1973:J4308,6,0)</f>
        <v>Yes</v>
      </c>
      <c r="F1974" s="47" t="str">
        <f>VLOOKUP(A1974,'Updated Medical examination'!A1973:J4308,7,0)</f>
        <v>No</v>
      </c>
      <c r="G1974" s="47" t="str">
        <f>VLOOKUP(A1974,'Updated Medical examination'!A1973:J4308,8,0)</f>
        <v>No</v>
      </c>
      <c r="H1974" s="47">
        <f>VLOOKUP(A1974,'Updated Medical examination'!A1973:J4308,9,0)</f>
        <v>1</v>
      </c>
      <c r="I1974" s="47" t="str">
        <f>VLOOKUP(A1974,'Updated Medical examination'!A1973:J4308,10,0)</f>
        <v>No</v>
      </c>
      <c r="J1974" s="47" t="str">
        <f>VLOOKUP(A1974,'Updated Medical examination'!A1973:J4308,3,0)</f>
        <v>Under Weight</v>
      </c>
      <c r="K1974" s="47" t="str">
        <f>VLOOKUP(A1974,'Updated Medical examination'!A1973:J4308,5,0)</f>
        <v>Above Diabetes</v>
      </c>
      <c r="L1974" s="54">
        <v>31651</v>
      </c>
      <c r="M1974" s="59">
        <v>3436.5</v>
      </c>
      <c r="N1974" s="55" t="s">
        <v>11</v>
      </c>
      <c r="O1974" s="55" t="s">
        <v>16</v>
      </c>
      <c r="P1974" s="55" t="s">
        <v>13</v>
      </c>
      <c r="Q1974" s="55">
        <v>36</v>
      </c>
    </row>
    <row r="1975" spans="1:17" ht="16.5" thickBot="1" x14ac:dyDescent="0.3">
      <c r="A1975" s="58" t="s">
        <v>394</v>
      </c>
      <c r="B1975" s="47" t="s">
        <v>5517</v>
      </c>
      <c r="C1975" s="47">
        <f>VLOOKUP(A1975,'Updated Medical examination'!A1974:J4309,2,FALSE)</f>
        <v>32.25</v>
      </c>
      <c r="D1975" s="47">
        <f>VLOOKUP(A1975,'Updated Medical examination'!A1974:J4309,4,0)</f>
        <v>5.2</v>
      </c>
      <c r="E1975" s="47" t="str">
        <f>VLOOKUP(A1975,'Updated Medical examination'!A1974:J4309,6,0)</f>
        <v>Yes</v>
      </c>
      <c r="F1975" s="47" t="str">
        <f>VLOOKUP(A1975,'Updated Medical examination'!A1974:J4309,7,0)</f>
        <v>No</v>
      </c>
      <c r="G1975" s="47" t="str">
        <f>VLOOKUP(A1975,'Updated Medical examination'!A1974:J4309,8,0)</f>
        <v>No</v>
      </c>
      <c r="H1975" s="47">
        <f>VLOOKUP(A1975,'Updated Medical examination'!A1974:J4309,9,0)</f>
        <v>0</v>
      </c>
      <c r="I1975" s="47" t="str">
        <f>VLOOKUP(A1975,'Updated Medical examination'!A1974:J4309,10,0)</f>
        <v>No</v>
      </c>
      <c r="J1975" s="47" t="str">
        <f>VLOOKUP(A1975,'Updated Medical examination'!A1974:J4309,3,0)</f>
        <v>Obesity</v>
      </c>
      <c r="K1975" s="47" t="str">
        <f>VLOOKUP(A1975,'Updated Medical examination'!A1974:J4309,5,0)</f>
        <v>Normal</v>
      </c>
      <c r="L1975" s="54">
        <v>37251</v>
      </c>
      <c r="M1975" s="59">
        <v>3434.38</v>
      </c>
      <c r="N1975" s="55" t="s">
        <v>11</v>
      </c>
      <c r="O1975" s="55" t="s">
        <v>11</v>
      </c>
      <c r="P1975" s="55" t="s">
        <v>42</v>
      </c>
      <c r="Q1975" s="55">
        <v>21</v>
      </c>
    </row>
    <row r="1976" spans="1:17" ht="16.5" thickBot="1" x14ac:dyDescent="0.3">
      <c r="A1976" s="58" t="s">
        <v>393</v>
      </c>
      <c r="B1976" s="47" t="s">
        <v>5519</v>
      </c>
      <c r="C1976" s="47">
        <f>VLOOKUP(A1976,'Updated Medical examination'!A1975:J4310,2,FALSE)</f>
        <v>42.4</v>
      </c>
      <c r="D1976" s="47">
        <f>VLOOKUP(A1976,'Updated Medical examination'!A1975:J4310,4,0)</f>
        <v>5.53</v>
      </c>
      <c r="E1976" s="47" t="str">
        <f>VLOOKUP(A1976,'Updated Medical examination'!A1975:J4310,6,0)</f>
        <v>Yes</v>
      </c>
      <c r="F1976" s="47" t="str">
        <f>VLOOKUP(A1976,'Updated Medical examination'!A1975:J4310,7,0)</f>
        <v>No</v>
      </c>
      <c r="G1976" s="47" t="str">
        <f>VLOOKUP(A1976,'Updated Medical examination'!A1975:J4310,8,0)</f>
        <v>No</v>
      </c>
      <c r="H1976" s="47">
        <f>VLOOKUP(A1976,'Updated Medical examination'!A1975:J4310,9,0)</f>
        <v>0</v>
      </c>
      <c r="I1976" s="47" t="str">
        <f>VLOOKUP(A1976,'Updated Medical examination'!A1975:J4310,10,0)</f>
        <v>No</v>
      </c>
      <c r="J1976" s="47" t="str">
        <f>VLOOKUP(A1976,'Updated Medical examination'!A1975:J4310,3,0)</f>
        <v>Obesity</v>
      </c>
      <c r="K1976" s="47" t="str">
        <f>VLOOKUP(A1976,'Updated Medical examination'!A1975:J4310,5,0)</f>
        <v>Normal</v>
      </c>
      <c r="L1976" s="54">
        <v>35418</v>
      </c>
      <c r="M1976" s="59">
        <v>3410.32</v>
      </c>
      <c r="N1976" s="55" t="s">
        <v>11</v>
      </c>
      <c r="O1976" s="55" t="s">
        <v>11</v>
      </c>
      <c r="P1976" s="55" t="s">
        <v>42</v>
      </c>
      <c r="Q1976" s="55">
        <v>26</v>
      </c>
    </row>
    <row r="1977" spans="1:17" ht="16.5" thickBot="1" x14ac:dyDescent="0.3">
      <c r="A1977" s="58" t="s">
        <v>392</v>
      </c>
      <c r="B1977" s="47" t="s">
        <v>5521</v>
      </c>
      <c r="C1977" s="47">
        <f>VLOOKUP(A1977,'Updated Medical examination'!A1976:J4311,2,FALSE)</f>
        <v>38.664999999999999</v>
      </c>
      <c r="D1977" s="47">
        <f>VLOOKUP(A1977,'Updated Medical examination'!A1976:J4311,4,0)</f>
        <v>4.8600000000000003</v>
      </c>
      <c r="E1977" s="47" t="str">
        <f>VLOOKUP(A1977,'Updated Medical examination'!A1976:J4311,6,0)</f>
        <v>No</v>
      </c>
      <c r="F1977" s="47" t="str">
        <f>VLOOKUP(A1977,'Updated Medical examination'!A1976:J4311,7,0)</f>
        <v>yes</v>
      </c>
      <c r="G1977" s="47" t="str">
        <f>VLOOKUP(A1977,'Updated Medical examination'!A1976:J4311,8,0)</f>
        <v>No</v>
      </c>
      <c r="H1977" s="47">
        <f>VLOOKUP(A1977,'Updated Medical examination'!A1976:J4311,9,0)</f>
        <v>1</v>
      </c>
      <c r="I1977" s="47" t="str">
        <f>VLOOKUP(A1977,'Updated Medical examination'!A1976:J4311,10,0)</f>
        <v>No</v>
      </c>
      <c r="J1977" s="47" t="str">
        <f>VLOOKUP(A1977,'Updated Medical examination'!A1976:J4311,3,0)</f>
        <v>Obesity</v>
      </c>
      <c r="K1977" s="47" t="str">
        <f>VLOOKUP(A1977,'Updated Medical examination'!A1976:J4311,5,0)</f>
        <v>Normal</v>
      </c>
      <c r="L1977" s="54">
        <v>38184</v>
      </c>
      <c r="M1977" s="59">
        <v>3393.36</v>
      </c>
      <c r="N1977" s="55" t="s">
        <v>11</v>
      </c>
      <c r="O1977" s="55" t="s">
        <v>11</v>
      </c>
      <c r="P1977" s="55" t="s">
        <v>249</v>
      </c>
      <c r="Q1977" s="55">
        <v>18</v>
      </c>
    </row>
    <row r="1978" spans="1:17" ht="16.5" thickBot="1" x14ac:dyDescent="0.3">
      <c r="A1978" s="58" t="s">
        <v>391</v>
      </c>
      <c r="B1978" s="47" t="s">
        <v>2511</v>
      </c>
      <c r="C1978" s="47">
        <f>VLOOKUP(A1978,'Updated Medical examination'!A1977:J4312,2,FALSE)</f>
        <v>29.92</v>
      </c>
      <c r="D1978" s="47">
        <f>VLOOKUP(A1978,'Updated Medical examination'!A1977:J4312,4,0)</f>
        <v>5.49</v>
      </c>
      <c r="E1978" s="47" t="str">
        <f>VLOOKUP(A1978,'Updated Medical examination'!A1977:J4312,6,0)</f>
        <v>Yes</v>
      </c>
      <c r="F1978" s="47" t="str">
        <f>VLOOKUP(A1978,'Updated Medical examination'!A1977:J4312,7,0)</f>
        <v>No</v>
      </c>
      <c r="G1978" s="47" t="str">
        <f>VLOOKUP(A1978,'Updated Medical examination'!A1977:J4312,8,0)</f>
        <v>No</v>
      </c>
      <c r="H1978" s="47">
        <f>VLOOKUP(A1978,'Updated Medical examination'!A1977:J4312,9,0)</f>
        <v>0</v>
      </c>
      <c r="I1978" s="47" t="str">
        <f>VLOOKUP(A1978,'Updated Medical examination'!A1977:J4312,10,0)</f>
        <v>No</v>
      </c>
      <c r="J1978" s="47" t="str">
        <f>VLOOKUP(A1978,'Updated Medical examination'!A1977:J4312,3,0)</f>
        <v>Obesity</v>
      </c>
      <c r="K1978" s="47" t="str">
        <f>VLOOKUP(A1978,'Updated Medical examination'!A1977:J4312,5,0)</f>
        <v>Normal</v>
      </c>
      <c r="L1978" s="54">
        <v>35365</v>
      </c>
      <c r="M1978" s="59">
        <v>3392.98</v>
      </c>
      <c r="N1978" s="55" t="s">
        <v>11</v>
      </c>
      <c r="O1978" s="55" t="s">
        <v>12</v>
      </c>
      <c r="P1978" s="55" t="s">
        <v>13</v>
      </c>
      <c r="Q1978" s="55">
        <v>26</v>
      </c>
    </row>
    <row r="1979" spans="1:17" ht="16.5" thickBot="1" x14ac:dyDescent="0.3">
      <c r="A1979" s="58" t="s">
        <v>390</v>
      </c>
      <c r="B1979" s="47" t="s">
        <v>5523</v>
      </c>
      <c r="C1979" s="47">
        <f>VLOOKUP(A1979,'Updated Medical examination'!A1978:J4313,2,FALSE)</f>
        <v>29.48</v>
      </c>
      <c r="D1979" s="47">
        <f>VLOOKUP(A1979,'Updated Medical examination'!A1978:J4313,4,0)</f>
        <v>4.09</v>
      </c>
      <c r="E1979" s="47" t="str">
        <f>VLOOKUP(A1979,'Updated Medical examination'!A1978:J4313,6,0)</f>
        <v>Yes</v>
      </c>
      <c r="F1979" s="47" t="str">
        <f>VLOOKUP(A1979,'Updated Medical examination'!A1978:J4313,7,0)</f>
        <v>No</v>
      </c>
      <c r="G1979" s="47" t="str">
        <f>VLOOKUP(A1979,'Updated Medical examination'!A1978:J4313,8,0)</f>
        <v>No</v>
      </c>
      <c r="H1979" s="47">
        <f>VLOOKUP(A1979,'Updated Medical examination'!A1978:J4313,9,0)</f>
        <v>0</v>
      </c>
      <c r="I1979" s="47" t="str">
        <f>VLOOKUP(A1979,'Updated Medical examination'!A1978:J4313,10,0)</f>
        <v>No</v>
      </c>
      <c r="J1979" s="47" t="str">
        <f>VLOOKUP(A1979,'Updated Medical examination'!A1978:J4313,3,0)</f>
        <v>Over Weight</v>
      </c>
      <c r="K1979" s="47" t="str">
        <f>VLOOKUP(A1979,'Updated Medical examination'!A1978:J4313,5,0)</f>
        <v>Normal</v>
      </c>
      <c r="L1979" s="54">
        <v>35287</v>
      </c>
      <c r="M1979" s="59">
        <v>3392.37</v>
      </c>
      <c r="N1979" s="55" t="s">
        <v>11</v>
      </c>
      <c r="O1979" s="55" t="s">
        <v>12</v>
      </c>
      <c r="P1979" s="55" t="s">
        <v>13</v>
      </c>
      <c r="Q1979" s="55">
        <v>26</v>
      </c>
    </row>
    <row r="1980" spans="1:17" ht="16.5" thickBot="1" x14ac:dyDescent="0.3">
      <c r="A1980" s="58" t="s">
        <v>389</v>
      </c>
      <c r="B1980" s="47" t="s">
        <v>5525</v>
      </c>
      <c r="C1980" s="47">
        <f>VLOOKUP(A1980,'Updated Medical examination'!A1979:J4314,2,FALSE)</f>
        <v>28.785</v>
      </c>
      <c r="D1980" s="47">
        <f>VLOOKUP(A1980,'Updated Medical examination'!A1979:J4314,4,0)</f>
        <v>4.3099999999999996</v>
      </c>
      <c r="E1980" s="47" t="str">
        <f>VLOOKUP(A1980,'Updated Medical examination'!A1979:J4314,6,0)</f>
        <v>Yes</v>
      </c>
      <c r="F1980" s="47" t="str">
        <f>VLOOKUP(A1980,'Updated Medical examination'!A1979:J4314,7,0)</f>
        <v>No</v>
      </c>
      <c r="G1980" s="47" t="str">
        <f>VLOOKUP(A1980,'Updated Medical examination'!A1979:J4314,8,0)</f>
        <v>No</v>
      </c>
      <c r="H1980" s="47">
        <f>VLOOKUP(A1980,'Updated Medical examination'!A1979:J4314,9,0)</f>
        <v>0</v>
      </c>
      <c r="I1980" s="47" t="str">
        <f>VLOOKUP(A1980,'Updated Medical examination'!A1979:J4314,10,0)</f>
        <v>No</v>
      </c>
      <c r="J1980" s="47" t="str">
        <f>VLOOKUP(A1980,'Updated Medical examination'!A1979:J4314,3,0)</f>
        <v>Over Weight</v>
      </c>
      <c r="K1980" s="47" t="str">
        <f>VLOOKUP(A1980,'Updated Medical examination'!A1979:J4314,5,0)</f>
        <v>Normal</v>
      </c>
      <c r="L1980" s="54">
        <v>35382</v>
      </c>
      <c r="M1980" s="59">
        <v>3385.4</v>
      </c>
      <c r="N1980" s="55" t="s">
        <v>11</v>
      </c>
      <c r="O1980" s="55" t="s">
        <v>11</v>
      </c>
      <c r="P1980" s="55" t="s">
        <v>247</v>
      </c>
      <c r="Q1980" s="55">
        <v>26</v>
      </c>
    </row>
    <row r="1981" spans="1:17" ht="16.5" thickBot="1" x14ac:dyDescent="0.3">
      <c r="A1981" s="58" t="s">
        <v>388</v>
      </c>
      <c r="B1981" s="47" t="s">
        <v>5527</v>
      </c>
      <c r="C1981" s="47">
        <f>VLOOKUP(A1981,'Updated Medical examination'!A1980:J4315,2,FALSE)</f>
        <v>19.8</v>
      </c>
      <c r="D1981" s="47">
        <f>VLOOKUP(A1981,'Updated Medical examination'!A1980:J4315,4,0)</f>
        <v>4</v>
      </c>
      <c r="E1981" s="47" t="str">
        <f>VLOOKUP(A1981,'Updated Medical examination'!A1980:J4315,6,0)</f>
        <v>Yes</v>
      </c>
      <c r="F1981" s="47" t="str">
        <f>VLOOKUP(A1981,'Updated Medical examination'!A1980:J4315,7,0)</f>
        <v>No</v>
      </c>
      <c r="G1981" s="47" t="str">
        <f>VLOOKUP(A1981,'Updated Medical examination'!A1980:J4315,8,0)</f>
        <v>No</v>
      </c>
      <c r="H1981" s="47">
        <f>VLOOKUP(A1981,'Updated Medical examination'!A1980:J4315,9,0)</f>
        <v>0</v>
      </c>
      <c r="I1981" s="47" t="str">
        <f>VLOOKUP(A1981,'Updated Medical examination'!A1980:J4315,10,0)</f>
        <v>No</v>
      </c>
      <c r="J1981" s="47" t="str">
        <f>VLOOKUP(A1981,'Updated Medical examination'!A1980:J4315,3,0)</f>
        <v>Healthy Weight</v>
      </c>
      <c r="K1981" s="47" t="str">
        <f>VLOOKUP(A1981,'Updated Medical examination'!A1980:J4315,5,0)</f>
        <v>Normal</v>
      </c>
      <c r="L1981" s="54">
        <v>35413</v>
      </c>
      <c r="M1981" s="59">
        <v>3378.91</v>
      </c>
      <c r="N1981" s="55" t="s">
        <v>11</v>
      </c>
      <c r="O1981" s="55" t="s">
        <v>16</v>
      </c>
      <c r="P1981" s="55" t="s">
        <v>42</v>
      </c>
      <c r="Q1981" s="55">
        <v>26</v>
      </c>
    </row>
    <row r="1982" spans="1:17" ht="16.5" thickBot="1" x14ac:dyDescent="0.3">
      <c r="A1982" s="58" t="s">
        <v>387</v>
      </c>
      <c r="B1982" s="47" t="s">
        <v>5529</v>
      </c>
      <c r="C1982" s="47">
        <f>VLOOKUP(A1982,'Updated Medical examination'!A1981:J4316,2,FALSE)</f>
        <v>35.53</v>
      </c>
      <c r="D1982" s="47">
        <f>VLOOKUP(A1982,'Updated Medical examination'!A1981:J4316,4,0)</f>
        <v>4.68</v>
      </c>
      <c r="E1982" s="47" t="str">
        <f>VLOOKUP(A1982,'Updated Medical examination'!A1981:J4316,6,0)</f>
        <v>No</v>
      </c>
      <c r="F1982" s="47" t="str">
        <f>VLOOKUP(A1982,'Updated Medical examination'!A1981:J4316,7,0)</f>
        <v>No</v>
      </c>
      <c r="G1982" s="47" t="str">
        <f>VLOOKUP(A1982,'Updated Medical examination'!A1981:J4316,8,0)</f>
        <v>Yes</v>
      </c>
      <c r="H1982" s="47">
        <f>VLOOKUP(A1982,'Updated Medical examination'!A1981:J4316,9,0)</f>
        <v>1</v>
      </c>
      <c r="I1982" s="47" t="str">
        <f>VLOOKUP(A1982,'Updated Medical examination'!A1981:J4316,10,0)</f>
        <v>No</v>
      </c>
      <c r="J1982" s="47" t="str">
        <f>VLOOKUP(A1982,'Updated Medical examination'!A1981:J4316,3,0)</f>
        <v>Obesity</v>
      </c>
      <c r="K1982" s="47" t="str">
        <f>VLOOKUP(A1982,'Updated Medical examination'!A1981:J4316,5,0)</f>
        <v>Normal</v>
      </c>
      <c r="L1982" s="54">
        <v>34249</v>
      </c>
      <c r="M1982" s="59">
        <v>3366.67</v>
      </c>
      <c r="N1982" s="55" t="s">
        <v>11</v>
      </c>
      <c r="O1982" s="55" t="s">
        <v>11</v>
      </c>
      <c r="P1982" s="55" t="s">
        <v>13</v>
      </c>
      <c r="Q1982" s="55">
        <v>29</v>
      </c>
    </row>
    <row r="1983" spans="1:17" ht="16.5" thickBot="1" x14ac:dyDescent="0.3">
      <c r="A1983" s="58" t="s">
        <v>386</v>
      </c>
      <c r="B1983" s="47" t="s">
        <v>5531</v>
      </c>
      <c r="C1983" s="47">
        <f>VLOOKUP(A1983,'Updated Medical examination'!A1982:J4317,2,FALSE)</f>
        <v>21.47</v>
      </c>
      <c r="D1983" s="47">
        <f>VLOOKUP(A1983,'Updated Medical examination'!A1982:J4317,4,0)</f>
        <v>4.0199999999999996</v>
      </c>
      <c r="E1983" s="47" t="str">
        <f>VLOOKUP(A1983,'Updated Medical examination'!A1982:J4317,6,0)</f>
        <v>Yes</v>
      </c>
      <c r="F1983" s="47" t="str">
        <f>VLOOKUP(A1983,'Updated Medical examination'!A1982:J4317,7,0)</f>
        <v>No</v>
      </c>
      <c r="G1983" s="47" t="str">
        <f>VLOOKUP(A1983,'Updated Medical examination'!A1982:J4317,8,0)</f>
        <v>No</v>
      </c>
      <c r="H1983" s="47">
        <f>VLOOKUP(A1983,'Updated Medical examination'!A1982:J4317,9,0)</f>
        <v>1</v>
      </c>
      <c r="I1983" s="47" t="str">
        <f>VLOOKUP(A1983,'Updated Medical examination'!A1982:J4317,10,0)</f>
        <v>No</v>
      </c>
      <c r="J1983" s="47" t="str">
        <f>VLOOKUP(A1983,'Updated Medical examination'!A1982:J4317,3,0)</f>
        <v>Healthy Weight</v>
      </c>
      <c r="K1983" s="47" t="str">
        <f>VLOOKUP(A1983,'Updated Medical examination'!A1982:J4317,5,0)</f>
        <v>Normal</v>
      </c>
      <c r="L1983" s="54">
        <v>34873</v>
      </c>
      <c r="M1983" s="59">
        <v>3353.47</v>
      </c>
      <c r="N1983" s="55" t="s">
        <v>11</v>
      </c>
      <c r="O1983" s="55" t="s">
        <v>12</v>
      </c>
      <c r="P1983" s="55" t="s">
        <v>23</v>
      </c>
      <c r="Q1983" s="55">
        <v>27</v>
      </c>
    </row>
    <row r="1984" spans="1:17" ht="16.5" thickBot="1" x14ac:dyDescent="0.3">
      <c r="A1984" s="58" t="s">
        <v>385</v>
      </c>
      <c r="B1984" s="47" t="s">
        <v>5533</v>
      </c>
      <c r="C1984" s="47">
        <f>VLOOKUP(A1984,'Updated Medical examination'!A1983:J4318,2,FALSE)</f>
        <v>25.9</v>
      </c>
      <c r="D1984" s="47">
        <f>VLOOKUP(A1984,'Updated Medical examination'!A1983:J4318,4,0)</f>
        <v>5.12</v>
      </c>
      <c r="E1984" s="47" t="str">
        <f>VLOOKUP(A1984,'Updated Medical examination'!A1983:J4318,6,0)</f>
        <v>No</v>
      </c>
      <c r="F1984" s="47" t="str">
        <f>VLOOKUP(A1984,'Updated Medical examination'!A1983:J4318,7,0)</f>
        <v>No</v>
      </c>
      <c r="G1984" s="47" t="str">
        <f>VLOOKUP(A1984,'Updated Medical examination'!A1983:J4318,8,0)</f>
        <v>Yes</v>
      </c>
      <c r="H1984" s="47">
        <f>VLOOKUP(A1984,'Updated Medical examination'!A1983:J4318,9,0)</f>
        <v>1</v>
      </c>
      <c r="I1984" s="47" t="str">
        <f>VLOOKUP(A1984,'Updated Medical examination'!A1983:J4318,10,0)</f>
        <v>No</v>
      </c>
      <c r="J1984" s="47" t="str">
        <f>VLOOKUP(A1984,'Updated Medical examination'!A1983:J4318,3,0)</f>
        <v>Over Weight</v>
      </c>
      <c r="K1984" s="47" t="str">
        <f>VLOOKUP(A1984,'Updated Medical examination'!A1983:J4318,5,0)</f>
        <v>Normal</v>
      </c>
      <c r="L1984" s="54">
        <v>34270</v>
      </c>
      <c r="M1984" s="59">
        <v>3353.28</v>
      </c>
      <c r="N1984" s="55" t="s">
        <v>11</v>
      </c>
      <c r="O1984" s="55" t="s">
        <v>16</v>
      </c>
      <c r="P1984" s="55" t="s">
        <v>42</v>
      </c>
      <c r="Q1984" s="55">
        <v>29</v>
      </c>
    </row>
    <row r="1985" spans="1:17" ht="16.5" thickBot="1" x14ac:dyDescent="0.3">
      <c r="A1985" s="58" t="s">
        <v>384</v>
      </c>
      <c r="B1985" s="47" t="s">
        <v>5535</v>
      </c>
      <c r="C1985" s="47">
        <f>VLOOKUP(A1985,'Updated Medical examination'!A1984:J4319,2,FALSE)</f>
        <v>20.81</v>
      </c>
      <c r="D1985" s="47">
        <f>VLOOKUP(A1985,'Updated Medical examination'!A1984:J4319,4,0)</f>
        <v>5.52</v>
      </c>
      <c r="E1985" s="47" t="str">
        <f>VLOOKUP(A1985,'Updated Medical examination'!A1984:J4319,6,0)</f>
        <v>No</v>
      </c>
      <c r="F1985" s="47" t="str">
        <f>VLOOKUP(A1985,'Updated Medical examination'!A1984:J4319,7,0)</f>
        <v>No</v>
      </c>
      <c r="G1985" s="47" t="str">
        <f>VLOOKUP(A1985,'Updated Medical examination'!A1984:J4319,8,0)</f>
        <v>No</v>
      </c>
      <c r="H1985" s="47">
        <f>VLOOKUP(A1985,'Updated Medical examination'!A1984:J4319,9,0)</f>
        <v>0</v>
      </c>
      <c r="I1985" s="47" t="str">
        <f>VLOOKUP(A1985,'Updated Medical examination'!A1984:J4319,10,0)</f>
        <v>No</v>
      </c>
      <c r="J1985" s="47" t="str">
        <f>VLOOKUP(A1985,'Updated Medical examination'!A1984:J4319,3,0)</f>
        <v>Healthy Weight</v>
      </c>
      <c r="K1985" s="47" t="str">
        <f>VLOOKUP(A1985,'Updated Medical examination'!A1984:J4319,5,0)</f>
        <v>Normal</v>
      </c>
      <c r="L1985" s="54">
        <v>33482</v>
      </c>
      <c r="M1985" s="59">
        <v>3342.79</v>
      </c>
      <c r="N1985" s="55" t="s">
        <v>11</v>
      </c>
      <c r="O1985" s="55" t="s">
        <v>16</v>
      </c>
      <c r="P1985" s="55" t="s">
        <v>13</v>
      </c>
      <c r="Q1985" s="55">
        <v>31</v>
      </c>
    </row>
    <row r="1986" spans="1:17" ht="16.5" thickBot="1" x14ac:dyDescent="0.3">
      <c r="A1986" s="58" t="s">
        <v>383</v>
      </c>
      <c r="B1986" s="47" t="s">
        <v>4141</v>
      </c>
      <c r="C1986" s="47">
        <f>VLOOKUP(A1986,'Updated Medical examination'!A1985:J4320,2,FALSE)</f>
        <v>25.84</v>
      </c>
      <c r="D1986" s="47">
        <f>VLOOKUP(A1986,'Updated Medical examination'!A1985:J4320,4,0)</f>
        <v>5.81</v>
      </c>
      <c r="E1986" s="47" t="str">
        <f>VLOOKUP(A1986,'Updated Medical examination'!A1985:J4320,6,0)</f>
        <v>Yes</v>
      </c>
      <c r="F1986" s="47" t="str">
        <f>VLOOKUP(A1986,'Updated Medical examination'!A1985:J4320,7,0)</f>
        <v>No</v>
      </c>
      <c r="G1986" s="47" t="str">
        <f>VLOOKUP(A1986,'Updated Medical examination'!A1985:J4320,8,0)</f>
        <v>Yes</v>
      </c>
      <c r="H1986" s="47">
        <f>VLOOKUP(A1986,'Updated Medical examination'!A1985:J4320,9,0)</f>
        <v>1</v>
      </c>
      <c r="I1986" s="47" t="str">
        <f>VLOOKUP(A1986,'Updated Medical examination'!A1985:J4320,10,0)</f>
        <v>No</v>
      </c>
      <c r="J1986" s="47" t="str">
        <f>VLOOKUP(A1986,'Updated Medical examination'!A1985:J4320,3,0)</f>
        <v>Over Weight</v>
      </c>
      <c r="K1986" s="47" t="str">
        <f>VLOOKUP(A1986,'Updated Medical examination'!A1985:J4320,5,0)</f>
        <v>Prediabetes</v>
      </c>
      <c r="L1986" s="54">
        <v>35601</v>
      </c>
      <c r="M1986" s="59">
        <v>3309.79</v>
      </c>
      <c r="N1986" s="55" t="s">
        <v>12</v>
      </c>
      <c r="O1986" s="55" t="s">
        <v>12</v>
      </c>
      <c r="P1986" s="55" t="s">
        <v>356</v>
      </c>
      <c r="Q1986" s="55">
        <v>25</v>
      </c>
    </row>
    <row r="1987" spans="1:17" ht="16.5" thickBot="1" x14ac:dyDescent="0.3">
      <c r="A1987" s="58" t="s">
        <v>382</v>
      </c>
      <c r="B1987" s="47" t="s">
        <v>2439</v>
      </c>
      <c r="C1987" s="47">
        <f>VLOOKUP(A1987,'Updated Medical examination'!A1986:J4321,2,FALSE)</f>
        <v>30.95</v>
      </c>
      <c r="D1987" s="47">
        <f>VLOOKUP(A1987,'Updated Medical examination'!A1986:J4321,4,0)</f>
        <v>5.16</v>
      </c>
      <c r="E1987" s="47" t="str">
        <f>VLOOKUP(A1987,'Updated Medical examination'!A1986:J4321,6,0)</f>
        <v>No</v>
      </c>
      <c r="F1987" s="47" t="str">
        <f>VLOOKUP(A1987,'Updated Medical examination'!A1986:J4321,7,0)</f>
        <v>No</v>
      </c>
      <c r="G1987" s="47" t="str">
        <f>VLOOKUP(A1987,'Updated Medical examination'!A1986:J4321,8,0)</f>
        <v>Yes</v>
      </c>
      <c r="H1987" s="47">
        <f>VLOOKUP(A1987,'Updated Medical examination'!A1986:J4321,9,0)</f>
        <v>1</v>
      </c>
      <c r="I1987" s="47" t="str">
        <f>VLOOKUP(A1987,'Updated Medical examination'!A1986:J4321,10,0)</f>
        <v>No</v>
      </c>
      <c r="J1987" s="47" t="str">
        <f>VLOOKUP(A1987,'Updated Medical examination'!A1986:J4321,3,0)</f>
        <v>Obesity</v>
      </c>
      <c r="K1987" s="47" t="str">
        <f>VLOOKUP(A1987,'Updated Medical examination'!A1986:J4321,5,0)</f>
        <v>Normal</v>
      </c>
      <c r="L1987" s="54">
        <v>37943</v>
      </c>
      <c r="M1987" s="59">
        <v>3308.46</v>
      </c>
      <c r="N1987" s="55" t="s">
        <v>11</v>
      </c>
      <c r="O1987" s="55" t="s">
        <v>16</v>
      </c>
      <c r="P1987" s="55" t="s">
        <v>300</v>
      </c>
      <c r="Q1987" s="55">
        <v>19</v>
      </c>
    </row>
    <row r="1988" spans="1:17" ht="16.5" thickBot="1" x14ac:dyDescent="0.3">
      <c r="A1988" s="58" t="s">
        <v>381</v>
      </c>
      <c r="B1988" s="47" t="s">
        <v>3031</v>
      </c>
      <c r="C1988" s="47">
        <f>VLOOKUP(A1988,'Updated Medical examination'!A1987:J4322,2,FALSE)</f>
        <v>30.54</v>
      </c>
      <c r="D1988" s="47">
        <f>VLOOKUP(A1988,'Updated Medical examination'!A1987:J4322,4,0)</f>
        <v>5</v>
      </c>
      <c r="E1988" s="47" t="str">
        <f>VLOOKUP(A1988,'Updated Medical examination'!A1987:J4322,6,0)</f>
        <v>No</v>
      </c>
      <c r="F1988" s="47" t="str">
        <f>VLOOKUP(A1988,'Updated Medical examination'!A1987:J4322,7,0)</f>
        <v>No</v>
      </c>
      <c r="G1988" s="47" t="str">
        <f>VLOOKUP(A1988,'Updated Medical examination'!A1987:J4322,8,0)</f>
        <v>Yes</v>
      </c>
      <c r="H1988" s="47">
        <f>VLOOKUP(A1988,'Updated Medical examination'!A1987:J4322,9,0)</f>
        <v>1</v>
      </c>
      <c r="I1988" s="47" t="str">
        <f>VLOOKUP(A1988,'Updated Medical examination'!A1987:J4322,10,0)</f>
        <v>No</v>
      </c>
      <c r="J1988" s="47" t="str">
        <f>VLOOKUP(A1988,'Updated Medical examination'!A1987:J4322,3,0)</f>
        <v>Obesity</v>
      </c>
      <c r="K1988" s="47" t="str">
        <f>VLOOKUP(A1988,'Updated Medical examination'!A1987:J4322,5,0)</f>
        <v>Normal</v>
      </c>
      <c r="L1988" s="54">
        <v>37960</v>
      </c>
      <c r="M1988" s="59">
        <v>3300.7</v>
      </c>
      <c r="N1988" s="55" t="s">
        <v>11</v>
      </c>
      <c r="O1988" s="55" t="s">
        <v>11</v>
      </c>
      <c r="P1988" s="55" t="s">
        <v>200</v>
      </c>
      <c r="Q1988" s="55">
        <v>19</v>
      </c>
    </row>
    <row r="1989" spans="1:17" ht="16.5" thickBot="1" x14ac:dyDescent="0.3">
      <c r="A1989" s="58" t="s">
        <v>380</v>
      </c>
      <c r="B1989" s="47" t="s">
        <v>5540</v>
      </c>
      <c r="C1989" s="47">
        <f>VLOOKUP(A1989,'Updated Medical examination'!A1988:J4323,2,FALSE)</f>
        <v>33.914999999999999</v>
      </c>
      <c r="D1989" s="47">
        <f>VLOOKUP(A1989,'Updated Medical examination'!A1988:J4323,4,0)</f>
        <v>5.84</v>
      </c>
      <c r="E1989" s="47" t="str">
        <f>VLOOKUP(A1989,'Updated Medical examination'!A1988:J4323,6,0)</f>
        <v>Yes</v>
      </c>
      <c r="F1989" s="47" t="str">
        <f>VLOOKUP(A1989,'Updated Medical examination'!A1988:J4323,7,0)</f>
        <v>No</v>
      </c>
      <c r="G1989" s="47" t="str">
        <f>VLOOKUP(A1989,'Updated Medical examination'!A1988:J4323,8,0)</f>
        <v>No</v>
      </c>
      <c r="H1989" s="47">
        <f>VLOOKUP(A1989,'Updated Medical examination'!A1988:J4323,9,0)</f>
        <v>0</v>
      </c>
      <c r="I1989" s="47" t="str">
        <f>VLOOKUP(A1989,'Updated Medical examination'!A1988:J4323,10,0)</f>
        <v>No</v>
      </c>
      <c r="J1989" s="47" t="str">
        <f>VLOOKUP(A1989,'Updated Medical examination'!A1988:J4323,3,0)</f>
        <v>Obesity</v>
      </c>
      <c r="K1989" s="47" t="str">
        <f>VLOOKUP(A1989,'Updated Medical examination'!A1988:J4323,5,0)</f>
        <v>Prediabetes</v>
      </c>
      <c r="L1989" s="54">
        <v>35386</v>
      </c>
      <c r="M1989" s="59">
        <v>3292.53</v>
      </c>
      <c r="N1989" s="55" t="s">
        <v>11</v>
      </c>
      <c r="O1989" s="55" t="s">
        <v>11</v>
      </c>
      <c r="P1989" s="55" t="s">
        <v>23</v>
      </c>
      <c r="Q1989" s="55">
        <v>26</v>
      </c>
    </row>
    <row r="1990" spans="1:17" ht="16.5" thickBot="1" x14ac:dyDescent="0.3">
      <c r="A1990" s="58" t="s">
        <v>379</v>
      </c>
      <c r="B1990" s="47" t="s">
        <v>2561</v>
      </c>
      <c r="C1990" s="47">
        <f>VLOOKUP(A1990,'Updated Medical examination'!A1989:J4324,2,FALSE)</f>
        <v>33.31</v>
      </c>
      <c r="D1990" s="47">
        <f>VLOOKUP(A1990,'Updated Medical examination'!A1989:J4324,4,0)</f>
        <v>4.1900000000000004</v>
      </c>
      <c r="E1990" s="47" t="str">
        <f>VLOOKUP(A1990,'Updated Medical examination'!A1989:J4324,6,0)</f>
        <v>No</v>
      </c>
      <c r="F1990" s="47" t="str">
        <f>VLOOKUP(A1990,'Updated Medical examination'!A1989:J4324,7,0)</f>
        <v>No</v>
      </c>
      <c r="G1990" s="47" t="str">
        <f>VLOOKUP(A1990,'Updated Medical examination'!A1989:J4324,8,0)</f>
        <v>Yes</v>
      </c>
      <c r="H1990" s="47">
        <f>VLOOKUP(A1990,'Updated Medical examination'!A1989:J4324,9,0)</f>
        <v>1</v>
      </c>
      <c r="I1990" s="47" t="str">
        <f>VLOOKUP(A1990,'Updated Medical examination'!A1989:J4324,10,0)</f>
        <v>No</v>
      </c>
      <c r="J1990" s="47" t="str">
        <f>VLOOKUP(A1990,'Updated Medical examination'!A1989:J4324,3,0)</f>
        <v>Obesity</v>
      </c>
      <c r="K1990" s="47" t="str">
        <f>VLOOKUP(A1990,'Updated Medical examination'!A1989:J4324,5,0)</f>
        <v>Normal</v>
      </c>
      <c r="L1990" s="54">
        <v>37805</v>
      </c>
      <c r="M1990" s="59">
        <v>3280.22</v>
      </c>
      <c r="N1990" s="55" t="s">
        <v>11</v>
      </c>
      <c r="O1990" s="55" t="s">
        <v>12</v>
      </c>
      <c r="P1990" s="55" t="s">
        <v>42</v>
      </c>
      <c r="Q1990" s="55">
        <v>19</v>
      </c>
    </row>
    <row r="1991" spans="1:17" ht="16.5" thickBot="1" x14ac:dyDescent="0.3">
      <c r="A1991" s="58" t="s">
        <v>378</v>
      </c>
      <c r="B1991" s="47" t="s">
        <v>5543</v>
      </c>
      <c r="C1991" s="47">
        <f>VLOOKUP(A1991,'Updated Medical examination'!A1990:J4325,2,FALSE)</f>
        <v>25.745000000000001</v>
      </c>
      <c r="D1991" s="47">
        <f>VLOOKUP(A1991,'Updated Medical examination'!A1990:J4325,4,0)</f>
        <v>4.62</v>
      </c>
      <c r="E1991" s="47" t="str">
        <f>VLOOKUP(A1991,'Updated Medical examination'!A1990:J4325,6,0)</f>
        <v>Yes</v>
      </c>
      <c r="F1991" s="47" t="str">
        <f>VLOOKUP(A1991,'Updated Medical examination'!A1990:J4325,7,0)</f>
        <v>No</v>
      </c>
      <c r="G1991" s="47" t="str">
        <f>VLOOKUP(A1991,'Updated Medical examination'!A1990:J4325,8,0)</f>
        <v>No</v>
      </c>
      <c r="H1991" s="47">
        <f>VLOOKUP(A1991,'Updated Medical examination'!A1990:J4325,9,0)</f>
        <v>0</v>
      </c>
      <c r="I1991" s="47" t="str">
        <f>VLOOKUP(A1991,'Updated Medical examination'!A1990:J4325,10,0)</f>
        <v>No</v>
      </c>
      <c r="J1991" s="47" t="str">
        <f>VLOOKUP(A1991,'Updated Medical examination'!A1990:J4325,3,0)</f>
        <v>Over Weight</v>
      </c>
      <c r="K1991" s="47" t="str">
        <f>VLOOKUP(A1991,'Updated Medical examination'!A1990:J4325,5,0)</f>
        <v>Normal</v>
      </c>
      <c r="L1991" s="54">
        <v>37170</v>
      </c>
      <c r="M1991" s="59">
        <v>3279.87</v>
      </c>
      <c r="N1991" s="55" t="s">
        <v>11</v>
      </c>
      <c r="O1991" s="55" t="s">
        <v>16</v>
      </c>
      <c r="P1991" s="55" t="s">
        <v>356</v>
      </c>
      <c r="Q1991" s="55">
        <v>21</v>
      </c>
    </row>
    <row r="1992" spans="1:17" ht="16.5" thickBot="1" x14ac:dyDescent="0.3">
      <c r="A1992" s="58" t="s">
        <v>377</v>
      </c>
      <c r="B1992" s="47" t="s">
        <v>3574</v>
      </c>
      <c r="C1992" s="47">
        <f>VLOOKUP(A1992,'Updated Medical examination'!A1991:J4326,2,FALSE)</f>
        <v>37.1</v>
      </c>
      <c r="D1992" s="47">
        <f>VLOOKUP(A1992,'Updated Medical examination'!A1991:J4326,4,0)</f>
        <v>6.24</v>
      </c>
      <c r="E1992" s="47" t="str">
        <f>VLOOKUP(A1992,'Updated Medical examination'!A1991:J4326,6,0)</f>
        <v>No</v>
      </c>
      <c r="F1992" s="47" t="str">
        <f>VLOOKUP(A1992,'Updated Medical examination'!A1991:J4326,7,0)</f>
        <v>No</v>
      </c>
      <c r="G1992" s="47" t="str">
        <f>VLOOKUP(A1992,'Updated Medical examination'!A1991:J4326,8,0)</f>
        <v>No</v>
      </c>
      <c r="H1992" s="47">
        <f>VLOOKUP(A1992,'Updated Medical examination'!A1991:J4326,9,0)</f>
        <v>0</v>
      </c>
      <c r="I1992" s="47" t="str">
        <f>VLOOKUP(A1992,'Updated Medical examination'!A1991:J4326,10,0)</f>
        <v>No</v>
      </c>
      <c r="J1992" s="47" t="str">
        <f>VLOOKUP(A1992,'Updated Medical examination'!A1991:J4326,3,0)</f>
        <v>Obesity</v>
      </c>
      <c r="K1992" s="47" t="str">
        <f>VLOOKUP(A1992,'Updated Medical examination'!A1991:J4326,5,0)</f>
        <v>Prediabetes</v>
      </c>
      <c r="L1992" s="54">
        <v>34516</v>
      </c>
      <c r="M1992" s="59">
        <v>3277.16</v>
      </c>
      <c r="N1992" s="55" t="s">
        <v>11</v>
      </c>
      <c r="O1992" s="55" t="s">
        <v>12</v>
      </c>
      <c r="P1992" s="55" t="s">
        <v>42</v>
      </c>
      <c r="Q1992" s="55">
        <v>28</v>
      </c>
    </row>
    <row r="1993" spans="1:17" ht="16.5" thickBot="1" x14ac:dyDescent="0.3">
      <c r="A1993" s="58" t="s">
        <v>376</v>
      </c>
      <c r="B1993" s="47" t="s">
        <v>5546</v>
      </c>
      <c r="C1993" s="47">
        <f>VLOOKUP(A1993,'Updated Medical examination'!A1992:J4327,2,FALSE)</f>
        <v>35.435000000000002</v>
      </c>
      <c r="D1993" s="47">
        <f>VLOOKUP(A1993,'Updated Medical examination'!A1992:J4327,4,0)</f>
        <v>5.81</v>
      </c>
      <c r="E1993" s="47" t="str">
        <f>VLOOKUP(A1993,'Updated Medical examination'!A1992:J4327,6,0)</f>
        <v>No</v>
      </c>
      <c r="F1993" s="47" t="str">
        <f>VLOOKUP(A1993,'Updated Medical examination'!A1992:J4327,7,0)</f>
        <v>No</v>
      </c>
      <c r="G1993" s="47" t="str">
        <f>VLOOKUP(A1993,'Updated Medical examination'!A1992:J4327,8,0)</f>
        <v>No</v>
      </c>
      <c r="H1993" s="47">
        <f>VLOOKUP(A1993,'Updated Medical examination'!A1992:J4327,9,0)</f>
        <v>0</v>
      </c>
      <c r="I1993" s="47" t="str">
        <f>VLOOKUP(A1993,'Updated Medical examination'!A1992:J4327,10,0)</f>
        <v>No</v>
      </c>
      <c r="J1993" s="47" t="str">
        <f>VLOOKUP(A1993,'Updated Medical examination'!A1992:J4327,3,0)</f>
        <v>Obesity</v>
      </c>
      <c r="K1993" s="47" t="str">
        <f>VLOOKUP(A1993,'Updated Medical examination'!A1992:J4327,5,0)</f>
        <v>Prediabetes</v>
      </c>
      <c r="L1993" s="54">
        <v>34670</v>
      </c>
      <c r="M1993" s="59">
        <v>3268.85</v>
      </c>
      <c r="N1993" s="55" t="s">
        <v>12</v>
      </c>
      <c r="O1993" s="55" t="s">
        <v>16</v>
      </c>
      <c r="P1993" s="55" t="s">
        <v>168</v>
      </c>
      <c r="Q1993" s="55">
        <v>28</v>
      </c>
    </row>
    <row r="1994" spans="1:17" ht="16.5" thickBot="1" x14ac:dyDescent="0.3">
      <c r="A1994" s="58" t="s">
        <v>375</v>
      </c>
      <c r="B1994" s="47" t="s">
        <v>5548</v>
      </c>
      <c r="C1994" s="47">
        <f>VLOOKUP(A1994,'Updated Medical examination'!A1993:J4328,2,FALSE)</f>
        <v>20.399999999999999</v>
      </c>
      <c r="D1994" s="47">
        <f>VLOOKUP(A1994,'Updated Medical examination'!A1993:J4328,4,0)</f>
        <v>4.83</v>
      </c>
      <c r="E1994" s="47" t="str">
        <f>VLOOKUP(A1994,'Updated Medical examination'!A1993:J4328,6,0)</f>
        <v>No</v>
      </c>
      <c r="F1994" s="47" t="str">
        <f>VLOOKUP(A1994,'Updated Medical examination'!A1993:J4328,7,0)</f>
        <v>No</v>
      </c>
      <c r="G1994" s="47" t="str">
        <f>VLOOKUP(A1994,'Updated Medical examination'!A1993:J4328,8,0)</f>
        <v>No</v>
      </c>
      <c r="H1994" s="47">
        <f>VLOOKUP(A1994,'Updated Medical examination'!A1993:J4328,9,0)</f>
        <v>0</v>
      </c>
      <c r="I1994" s="47" t="str">
        <f>VLOOKUP(A1994,'Updated Medical examination'!A1993:J4328,10,0)</f>
        <v>No</v>
      </c>
      <c r="J1994" s="47" t="str">
        <f>VLOOKUP(A1994,'Updated Medical examination'!A1993:J4328,3,0)</f>
        <v>Healthy Weight</v>
      </c>
      <c r="K1994" s="47" t="str">
        <f>VLOOKUP(A1994,'Updated Medical examination'!A1993:J4328,5,0)</f>
        <v>Normal</v>
      </c>
      <c r="L1994" s="54">
        <v>33555</v>
      </c>
      <c r="M1994" s="59">
        <v>3260.2</v>
      </c>
      <c r="N1994" s="55" t="s">
        <v>12</v>
      </c>
      <c r="O1994" s="55" t="s">
        <v>11</v>
      </c>
      <c r="P1994" s="55" t="s">
        <v>42</v>
      </c>
      <c r="Q1994" s="55">
        <v>31</v>
      </c>
    </row>
    <row r="1995" spans="1:17" ht="16.5" thickBot="1" x14ac:dyDescent="0.3">
      <c r="A1995" s="58" t="s">
        <v>374</v>
      </c>
      <c r="B1995" s="47" t="s">
        <v>4901</v>
      </c>
      <c r="C1995" s="47">
        <f>VLOOKUP(A1995,'Updated Medical examination'!A1994:J4329,2,FALSE)</f>
        <v>42.13</v>
      </c>
      <c r="D1995" s="47">
        <f>VLOOKUP(A1995,'Updated Medical examination'!A1994:J4329,4,0)</f>
        <v>5.72</v>
      </c>
      <c r="E1995" s="47" t="str">
        <f>VLOOKUP(A1995,'Updated Medical examination'!A1994:J4329,6,0)</f>
        <v>Yes</v>
      </c>
      <c r="F1995" s="47" t="str">
        <f>VLOOKUP(A1995,'Updated Medical examination'!A1994:J4329,7,0)</f>
        <v>No</v>
      </c>
      <c r="G1995" s="47" t="str">
        <f>VLOOKUP(A1995,'Updated Medical examination'!A1994:J4329,8,0)</f>
        <v>Yes</v>
      </c>
      <c r="H1995" s="47">
        <f>VLOOKUP(A1995,'Updated Medical examination'!A1994:J4329,9,0)</f>
        <v>1</v>
      </c>
      <c r="I1995" s="47" t="str">
        <f>VLOOKUP(A1995,'Updated Medical examination'!A1994:J4329,10,0)</f>
        <v>No</v>
      </c>
      <c r="J1995" s="47" t="str">
        <f>VLOOKUP(A1995,'Updated Medical examination'!A1994:J4329,3,0)</f>
        <v>Obesity</v>
      </c>
      <c r="K1995" s="47" t="str">
        <f>VLOOKUP(A1995,'Updated Medical examination'!A1994:J4329,5,0)</f>
        <v>Prediabetes</v>
      </c>
      <c r="L1995" s="54">
        <v>35675</v>
      </c>
      <c r="M1995" s="59">
        <v>3238.44</v>
      </c>
      <c r="N1995" s="55" t="s">
        <v>11</v>
      </c>
      <c r="O1995" s="55" t="s">
        <v>12</v>
      </c>
      <c r="P1995" s="55" t="s">
        <v>13</v>
      </c>
      <c r="Q1995" s="55">
        <v>25</v>
      </c>
    </row>
    <row r="1996" spans="1:17" ht="16.5" thickBot="1" x14ac:dyDescent="0.3">
      <c r="A1996" s="58" t="s">
        <v>373</v>
      </c>
      <c r="B1996" s="47" t="s">
        <v>5551</v>
      </c>
      <c r="C1996" s="47">
        <f>VLOOKUP(A1996,'Updated Medical examination'!A1995:J4330,2,FALSE)</f>
        <v>33.99</v>
      </c>
      <c r="D1996" s="47">
        <f>VLOOKUP(A1996,'Updated Medical examination'!A1995:J4330,4,0)</f>
        <v>4.83</v>
      </c>
      <c r="E1996" s="47" t="str">
        <f>VLOOKUP(A1996,'Updated Medical examination'!A1995:J4330,6,0)</f>
        <v>Yes</v>
      </c>
      <c r="F1996" s="47" t="str">
        <f>VLOOKUP(A1996,'Updated Medical examination'!A1995:J4330,7,0)</f>
        <v>No</v>
      </c>
      <c r="G1996" s="47" t="str">
        <f>VLOOKUP(A1996,'Updated Medical examination'!A1995:J4330,8,0)</f>
        <v>Yes</v>
      </c>
      <c r="H1996" s="47">
        <f>VLOOKUP(A1996,'Updated Medical examination'!A1995:J4330,9,0)</f>
        <v>1</v>
      </c>
      <c r="I1996" s="47" t="str">
        <f>VLOOKUP(A1996,'Updated Medical examination'!A1995:J4330,10,0)</f>
        <v>No</v>
      </c>
      <c r="J1996" s="47" t="str">
        <f>VLOOKUP(A1996,'Updated Medical examination'!A1995:J4330,3,0)</f>
        <v>Obesity</v>
      </c>
      <c r="K1996" s="47" t="str">
        <f>VLOOKUP(A1996,'Updated Medical examination'!A1995:J4330,5,0)</f>
        <v>Normal</v>
      </c>
      <c r="L1996" s="54">
        <v>35644</v>
      </c>
      <c r="M1996" s="59">
        <v>3227.12</v>
      </c>
      <c r="N1996" s="55" t="s">
        <v>11</v>
      </c>
      <c r="O1996" s="55" t="s">
        <v>12</v>
      </c>
      <c r="P1996" s="55" t="s">
        <v>13</v>
      </c>
      <c r="Q1996" s="55">
        <v>25</v>
      </c>
    </row>
    <row r="1997" spans="1:17" ht="16.5" thickBot="1" x14ac:dyDescent="0.3">
      <c r="A1997" s="58" t="s">
        <v>372</v>
      </c>
      <c r="B1997" s="47" t="s">
        <v>5552</v>
      </c>
      <c r="C1997" s="47">
        <f>VLOOKUP(A1997,'Updated Medical examination'!A1996:J4331,2,FALSE)</f>
        <v>28.594999999999999</v>
      </c>
      <c r="D1997" s="47">
        <f>VLOOKUP(A1997,'Updated Medical examination'!A1996:J4331,4,0)</f>
        <v>4.1399999999999997</v>
      </c>
      <c r="E1997" s="47" t="str">
        <f>VLOOKUP(A1997,'Updated Medical examination'!A1996:J4331,6,0)</f>
        <v>Yes</v>
      </c>
      <c r="F1997" s="47" t="str">
        <f>VLOOKUP(A1997,'Updated Medical examination'!A1996:J4331,7,0)</f>
        <v>No</v>
      </c>
      <c r="G1997" s="47" t="str">
        <f>VLOOKUP(A1997,'Updated Medical examination'!A1996:J4331,8,0)</f>
        <v>Yes</v>
      </c>
      <c r="H1997" s="47">
        <f>VLOOKUP(A1997,'Updated Medical examination'!A1996:J4331,9,0)</f>
        <v>1</v>
      </c>
      <c r="I1997" s="47" t="str">
        <f>VLOOKUP(A1997,'Updated Medical examination'!A1996:J4331,10,0)</f>
        <v>No</v>
      </c>
      <c r="J1997" s="47" t="str">
        <f>VLOOKUP(A1997,'Updated Medical examination'!A1996:J4331,3,0)</f>
        <v>Over Weight</v>
      </c>
      <c r="K1997" s="47" t="str">
        <f>VLOOKUP(A1997,'Updated Medical examination'!A1996:J4331,5,0)</f>
        <v>Normal</v>
      </c>
      <c r="L1997" s="54">
        <v>35617</v>
      </c>
      <c r="M1997" s="59">
        <v>3213.62</v>
      </c>
      <c r="N1997" s="55" t="s">
        <v>11</v>
      </c>
      <c r="O1997" s="55" t="s">
        <v>11</v>
      </c>
      <c r="P1997" s="55" t="s">
        <v>247</v>
      </c>
      <c r="Q1997" s="55">
        <v>25</v>
      </c>
    </row>
    <row r="1998" spans="1:17" ht="16.5" thickBot="1" x14ac:dyDescent="0.3">
      <c r="A1998" s="58" t="s">
        <v>371</v>
      </c>
      <c r="B1998" s="47" t="s">
        <v>2878</v>
      </c>
      <c r="C1998" s="47">
        <f>VLOOKUP(A1998,'Updated Medical examination'!A1997:J4332,2,FALSE)</f>
        <v>20.8</v>
      </c>
      <c r="D1998" s="47">
        <f>VLOOKUP(A1998,'Updated Medical examination'!A1997:J4332,4,0)</f>
        <v>4.07</v>
      </c>
      <c r="E1998" s="47" t="str">
        <f>VLOOKUP(A1998,'Updated Medical examination'!A1997:J4332,6,0)</f>
        <v>Yes</v>
      </c>
      <c r="F1998" s="47" t="str">
        <f>VLOOKUP(A1998,'Updated Medical examination'!A1997:J4332,7,0)</f>
        <v>No</v>
      </c>
      <c r="G1998" s="47" t="str">
        <f>VLOOKUP(A1998,'Updated Medical examination'!A1997:J4332,8,0)</f>
        <v>Yes</v>
      </c>
      <c r="H1998" s="47">
        <f>VLOOKUP(A1998,'Updated Medical examination'!A1997:J4332,9,0)</f>
        <v>1</v>
      </c>
      <c r="I1998" s="47" t="str">
        <f>VLOOKUP(A1998,'Updated Medical examination'!A1997:J4332,10,0)</f>
        <v>No</v>
      </c>
      <c r="J1998" s="47" t="str">
        <f>VLOOKUP(A1998,'Updated Medical examination'!A1997:J4332,3,0)</f>
        <v>Healthy Weight</v>
      </c>
      <c r="K1998" s="47" t="str">
        <f>VLOOKUP(A1998,'Updated Medical examination'!A1997:J4332,5,0)</f>
        <v>Normal</v>
      </c>
      <c r="L1998" s="54">
        <v>35786</v>
      </c>
      <c r="M1998" s="59">
        <v>3208.79</v>
      </c>
      <c r="N1998" s="55" t="s">
        <v>11</v>
      </c>
      <c r="O1998" s="55" t="s">
        <v>12</v>
      </c>
      <c r="P1998" s="55" t="s">
        <v>42</v>
      </c>
      <c r="Q1998" s="55">
        <v>25</v>
      </c>
    </row>
    <row r="1999" spans="1:17" ht="16.5" thickBot="1" x14ac:dyDescent="0.3">
      <c r="A1999" s="58" t="s">
        <v>370</v>
      </c>
      <c r="B1999" s="47" t="s">
        <v>5554</v>
      </c>
      <c r="C1999" s="47">
        <f>VLOOKUP(A1999,'Updated Medical examination'!A1998:J4333,2,FALSE)</f>
        <v>23.465</v>
      </c>
      <c r="D1999" s="47">
        <f>VLOOKUP(A1999,'Updated Medical examination'!A1998:J4333,4,0)</f>
        <v>6.26</v>
      </c>
      <c r="E1999" s="47" t="str">
        <f>VLOOKUP(A1999,'Updated Medical examination'!A1998:J4333,6,0)</f>
        <v>Yes</v>
      </c>
      <c r="F1999" s="47" t="str">
        <f>VLOOKUP(A1999,'Updated Medical examination'!A1998:J4333,7,0)</f>
        <v>No</v>
      </c>
      <c r="G1999" s="47" t="str">
        <f>VLOOKUP(A1999,'Updated Medical examination'!A1998:J4333,8,0)</f>
        <v>Yes</v>
      </c>
      <c r="H1999" s="47">
        <f>VLOOKUP(A1999,'Updated Medical examination'!A1998:J4333,9,0)</f>
        <v>1</v>
      </c>
      <c r="I1999" s="47" t="str">
        <f>VLOOKUP(A1999,'Updated Medical examination'!A1998:J4333,10,0)</f>
        <v>No</v>
      </c>
      <c r="J1999" s="47" t="str">
        <f>VLOOKUP(A1999,'Updated Medical examination'!A1998:J4333,3,0)</f>
        <v>Healthy Weight</v>
      </c>
      <c r="K1999" s="47" t="str">
        <f>VLOOKUP(A1999,'Updated Medical examination'!A1998:J4333,5,0)</f>
        <v>Prediabetes</v>
      </c>
      <c r="L1999" s="54">
        <v>35616</v>
      </c>
      <c r="M1999" s="59">
        <v>3206.49</v>
      </c>
      <c r="N1999" s="55" t="s">
        <v>11</v>
      </c>
      <c r="O1999" s="55" t="s">
        <v>12</v>
      </c>
      <c r="P1999" s="55" t="s">
        <v>247</v>
      </c>
      <c r="Q1999" s="55">
        <v>25</v>
      </c>
    </row>
    <row r="2000" spans="1:17" ht="16.5" thickBot="1" x14ac:dyDescent="0.3">
      <c r="A2000" s="58" t="s">
        <v>369</v>
      </c>
      <c r="B2000" s="47" t="s">
        <v>3236</v>
      </c>
      <c r="C2000" s="47">
        <f>VLOOKUP(A2000,'Updated Medical examination'!A1999:J4334,2,FALSE)</f>
        <v>40.185000000000002</v>
      </c>
      <c r="D2000" s="47">
        <f>VLOOKUP(A2000,'Updated Medical examination'!A1999:J4334,4,0)</f>
        <v>5.88</v>
      </c>
      <c r="E2000" s="47" t="str">
        <f>VLOOKUP(A2000,'Updated Medical examination'!A1999:J4334,6,0)</f>
        <v>Yes</v>
      </c>
      <c r="F2000" s="47" t="str">
        <f>VLOOKUP(A2000,'Updated Medical examination'!A1999:J4334,7,0)</f>
        <v>No</v>
      </c>
      <c r="G2000" s="47" t="str">
        <f>VLOOKUP(A2000,'Updated Medical examination'!A1999:J4334,8,0)</f>
        <v>No</v>
      </c>
      <c r="H2000" s="47">
        <f>VLOOKUP(A2000,'Updated Medical examination'!A1999:J4334,9,0)</f>
        <v>0</v>
      </c>
      <c r="I2000" s="47" t="str">
        <f>VLOOKUP(A2000,'Updated Medical examination'!A1999:J4334,10,0)</f>
        <v>No</v>
      </c>
      <c r="J2000" s="47" t="str">
        <f>VLOOKUP(A2000,'Updated Medical examination'!A1999:J4334,3,0)</f>
        <v>Obesity</v>
      </c>
      <c r="K2000" s="47" t="str">
        <f>VLOOKUP(A2000,'Updated Medical examination'!A1999:J4334,5,0)</f>
        <v>Prediabetes</v>
      </c>
      <c r="L2000" s="54">
        <v>35349</v>
      </c>
      <c r="M2000" s="59">
        <v>3201.25</v>
      </c>
      <c r="N2000" s="55" t="s">
        <v>11</v>
      </c>
      <c r="O2000" s="55" t="s">
        <v>12</v>
      </c>
      <c r="P2000" s="55" t="s">
        <v>23</v>
      </c>
      <c r="Q2000" s="55">
        <v>26</v>
      </c>
    </row>
    <row r="2001" spans="1:17" ht="16.5" thickBot="1" x14ac:dyDescent="0.3">
      <c r="A2001" s="58" t="s">
        <v>368</v>
      </c>
      <c r="B2001" s="47" t="s">
        <v>5556</v>
      </c>
      <c r="C2001" s="47">
        <f>VLOOKUP(A2001,'Updated Medical examination'!A2000:J4335,2,FALSE)</f>
        <v>21.89</v>
      </c>
      <c r="D2001" s="47">
        <f>VLOOKUP(A2001,'Updated Medical examination'!A2000:J4335,4,0)</f>
        <v>5.72</v>
      </c>
      <c r="E2001" s="47" t="str">
        <f>VLOOKUP(A2001,'Updated Medical examination'!A2000:J4335,6,0)</f>
        <v>Yes</v>
      </c>
      <c r="F2001" s="47" t="str">
        <f>VLOOKUP(A2001,'Updated Medical examination'!A2000:J4335,7,0)</f>
        <v>No</v>
      </c>
      <c r="G2001" s="47" t="str">
        <f>VLOOKUP(A2001,'Updated Medical examination'!A2000:J4335,8,0)</f>
        <v>No</v>
      </c>
      <c r="H2001" s="47">
        <f>VLOOKUP(A2001,'Updated Medical examination'!A2000:J4335,9,0)</f>
        <v>0</v>
      </c>
      <c r="I2001" s="47" t="str">
        <f>VLOOKUP(A2001,'Updated Medical examination'!A2000:J4335,10,0)</f>
        <v>No</v>
      </c>
      <c r="J2001" s="47" t="str">
        <f>VLOOKUP(A2001,'Updated Medical examination'!A2000:J4335,3,0)</f>
        <v>Healthy Weight</v>
      </c>
      <c r="K2001" s="47" t="str">
        <f>VLOOKUP(A2001,'Updated Medical examination'!A2000:J4335,5,0)</f>
        <v>Prediabetes</v>
      </c>
      <c r="L2001" s="54">
        <v>37136</v>
      </c>
      <c r="M2001" s="59">
        <v>3180.51</v>
      </c>
      <c r="N2001" s="55" t="s">
        <v>11</v>
      </c>
      <c r="O2001" s="55" t="s">
        <v>11</v>
      </c>
      <c r="P2001" s="55" t="s">
        <v>13</v>
      </c>
      <c r="Q2001" s="55">
        <v>21</v>
      </c>
    </row>
    <row r="2002" spans="1:17" ht="16.5" thickBot="1" x14ac:dyDescent="0.3">
      <c r="A2002" s="58" t="s">
        <v>367</v>
      </c>
      <c r="B2002" s="47" t="s">
        <v>5558</v>
      </c>
      <c r="C2002" s="47">
        <f>VLOOKUP(A2002,'Updated Medical examination'!A2001:J4336,2,FALSE)</f>
        <v>29.34</v>
      </c>
      <c r="D2002" s="47">
        <f>VLOOKUP(A2002,'Updated Medical examination'!A2001:J4336,4,0)</f>
        <v>6.09</v>
      </c>
      <c r="E2002" s="47" t="str">
        <f>VLOOKUP(A2002,'Updated Medical examination'!A2001:J4336,6,0)</f>
        <v>Yes</v>
      </c>
      <c r="F2002" s="47" t="str">
        <f>VLOOKUP(A2002,'Updated Medical examination'!A2001:J4336,7,0)</f>
        <v>yes</v>
      </c>
      <c r="G2002" s="47" t="str">
        <f>VLOOKUP(A2002,'Updated Medical examination'!A2001:J4336,8,0)</f>
        <v>No</v>
      </c>
      <c r="H2002" s="47">
        <f>VLOOKUP(A2002,'Updated Medical examination'!A2001:J4336,9,0)</f>
        <v>2</v>
      </c>
      <c r="I2002" s="47" t="str">
        <f>VLOOKUP(A2002,'Updated Medical examination'!A2001:J4336,10,0)</f>
        <v>No</v>
      </c>
      <c r="J2002" s="47" t="str">
        <f>VLOOKUP(A2002,'Updated Medical examination'!A2001:J4336,3,0)</f>
        <v>Over Weight</v>
      </c>
      <c r="K2002" s="47" t="str">
        <f>VLOOKUP(A2002,'Updated Medical examination'!A2001:J4336,5,0)</f>
        <v>Prediabetes</v>
      </c>
      <c r="L2002" s="54">
        <v>36792</v>
      </c>
      <c r="M2002" s="59">
        <v>3179.96</v>
      </c>
      <c r="N2002" s="55" t="s">
        <v>11</v>
      </c>
      <c r="O2002" s="55" t="s">
        <v>11</v>
      </c>
      <c r="P2002" s="55" t="s">
        <v>23</v>
      </c>
      <c r="Q2002" s="55">
        <v>22</v>
      </c>
    </row>
    <row r="2003" spans="1:17" ht="16.5" thickBot="1" x14ac:dyDescent="0.3">
      <c r="A2003" s="58" t="s">
        <v>366</v>
      </c>
      <c r="B2003" s="47" t="s">
        <v>5560</v>
      </c>
      <c r="C2003" s="47">
        <f>VLOOKUP(A2003,'Updated Medical examination'!A2002:J4337,2,FALSE)</f>
        <v>22.61</v>
      </c>
      <c r="D2003" s="47">
        <f>VLOOKUP(A2003,'Updated Medical examination'!A2002:J4337,4,0)</f>
        <v>4.25</v>
      </c>
      <c r="E2003" s="47" t="str">
        <f>VLOOKUP(A2003,'Updated Medical examination'!A2002:J4337,6,0)</f>
        <v>Yes</v>
      </c>
      <c r="F2003" s="47" t="str">
        <f>VLOOKUP(A2003,'Updated Medical examination'!A2002:J4337,7,0)</f>
        <v>No</v>
      </c>
      <c r="G2003" s="47" t="str">
        <f>VLOOKUP(A2003,'Updated Medical examination'!A2002:J4337,8,0)</f>
        <v>No</v>
      </c>
      <c r="H2003" s="47">
        <f>VLOOKUP(A2003,'Updated Medical examination'!A2002:J4337,9,0)</f>
        <v>0</v>
      </c>
      <c r="I2003" s="47" t="str">
        <f>VLOOKUP(A2003,'Updated Medical examination'!A2002:J4337,10,0)</f>
        <v>No</v>
      </c>
      <c r="J2003" s="47" t="str">
        <f>VLOOKUP(A2003,'Updated Medical examination'!A2002:J4337,3,0)</f>
        <v>Healthy Weight</v>
      </c>
      <c r="K2003" s="47" t="str">
        <f>VLOOKUP(A2003,'Updated Medical examination'!A2002:J4337,5,0)</f>
        <v>Normal</v>
      </c>
      <c r="L2003" s="54">
        <v>35249</v>
      </c>
      <c r="M2003" s="59">
        <v>3176.82</v>
      </c>
      <c r="N2003" s="55" t="s">
        <v>11</v>
      </c>
      <c r="O2003" s="55" t="s">
        <v>16</v>
      </c>
      <c r="P2003" s="55" t="s">
        <v>23</v>
      </c>
      <c r="Q2003" s="55">
        <v>26</v>
      </c>
    </row>
    <row r="2004" spans="1:17" ht="16.5" thickBot="1" x14ac:dyDescent="0.3">
      <c r="A2004" s="58" t="s">
        <v>365</v>
      </c>
      <c r="B2004" s="47" t="s">
        <v>3286</v>
      </c>
      <c r="C2004" s="47">
        <f>VLOOKUP(A2004,'Updated Medical examination'!A2003:J4338,2,FALSE)</f>
        <v>22.23</v>
      </c>
      <c r="D2004" s="47">
        <f>VLOOKUP(A2004,'Updated Medical examination'!A2003:J4338,4,0)</f>
        <v>6.09</v>
      </c>
      <c r="E2004" s="47" t="str">
        <f>VLOOKUP(A2004,'Updated Medical examination'!A2003:J4338,6,0)</f>
        <v>Yes</v>
      </c>
      <c r="F2004" s="47" t="str">
        <f>VLOOKUP(A2004,'Updated Medical examination'!A2003:J4338,7,0)</f>
        <v>No</v>
      </c>
      <c r="G2004" s="47" t="str">
        <f>VLOOKUP(A2004,'Updated Medical examination'!A2003:J4338,8,0)</f>
        <v>No</v>
      </c>
      <c r="H2004" s="47">
        <f>VLOOKUP(A2004,'Updated Medical examination'!A2003:J4338,9,0)</f>
        <v>0</v>
      </c>
      <c r="I2004" s="47" t="str">
        <f>VLOOKUP(A2004,'Updated Medical examination'!A2003:J4338,10,0)</f>
        <v>No</v>
      </c>
      <c r="J2004" s="47" t="str">
        <f>VLOOKUP(A2004,'Updated Medical examination'!A2003:J4338,3,0)</f>
        <v>Healthy Weight</v>
      </c>
      <c r="K2004" s="47" t="str">
        <f>VLOOKUP(A2004,'Updated Medical examination'!A2003:J4338,5,0)</f>
        <v>Prediabetes</v>
      </c>
      <c r="L2004" s="54">
        <v>35291</v>
      </c>
      <c r="M2004" s="59">
        <v>3176.29</v>
      </c>
      <c r="N2004" s="55" t="s">
        <v>11</v>
      </c>
      <c r="O2004" s="55" t="s">
        <v>11</v>
      </c>
      <c r="P2004" s="55" t="s">
        <v>23</v>
      </c>
      <c r="Q2004" s="55">
        <v>26</v>
      </c>
    </row>
    <row r="2005" spans="1:17" ht="16.5" thickBot="1" x14ac:dyDescent="0.3">
      <c r="A2005" s="58" t="s">
        <v>364</v>
      </c>
      <c r="B2005" s="47" t="s">
        <v>5563</v>
      </c>
      <c r="C2005" s="47">
        <f>VLOOKUP(A2005,'Updated Medical examination'!A2004:J4339,2,FALSE)</f>
        <v>33.4</v>
      </c>
      <c r="D2005" s="47">
        <f>VLOOKUP(A2005,'Updated Medical examination'!A2004:J4339,4,0)</f>
        <v>5.51</v>
      </c>
      <c r="E2005" s="47" t="str">
        <f>VLOOKUP(A2005,'Updated Medical examination'!A2004:J4339,6,0)</f>
        <v>No</v>
      </c>
      <c r="F2005" s="47" t="str">
        <f>VLOOKUP(A2005,'Updated Medical examination'!A2004:J4339,7,0)</f>
        <v>No</v>
      </c>
      <c r="G2005" s="47" t="str">
        <f>VLOOKUP(A2005,'Updated Medical examination'!A2004:J4339,8,0)</f>
        <v>No</v>
      </c>
      <c r="H2005" s="47">
        <f>VLOOKUP(A2005,'Updated Medical examination'!A2004:J4339,9,0)</f>
        <v>0</v>
      </c>
      <c r="I2005" s="47" t="str">
        <f>VLOOKUP(A2005,'Updated Medical examination'!A2004:J4339,10,0)</f>
        <v>No</v>
      </c>
      <c r="J2005" s="47" t="str">
        <f>VLOOKUP(A2005,'Updated Medical examination'!A2004:J4339,3,0)</f>
        <v>Obesity</v>
      </c>
      <c r="K2005" s="47" t="str">
        <f>VLOOKUP(A2005,'Updated Medical examination'!A2004:J4339,5,0)</f>
        <v>Normal</v>
      </c>
      <c r="L2005" s="54">
        <v>34521</v>
      </c>
      <c r="M2005" s="59">
        <v>3172.02</v>
      </c>
      <c r="N2005" s="55" t="s">
        <v>11</v>
      </c>
      <c r="O2005" s="55" t="s">
        <v>16</v>
      </c>
      <c r="P2005" s="55" t="s">
        <v>42</v>
      </c>
      <c r="Q2005" s="55">
        <v>28</v>
      </c>
    </row>
    <row r="2006" spans="1:17" ht="16.5" thickBot="1" x14ac:dyDescent="0.3">
      <c r="A2006" s="58" t="s">
        <v>363</v>
      </c>
      <c r="B2006" s="47" t="s">
        <v>5564</v>
      </c>
      <c r="C2006" s="47">
        <f>VLOOKUP(A2006,'Updated Medical examination'!A2005:J4340,2,FALSE)</f>
        <v>33.11</v>
      </c>
      <c r="D2006" s="47">
        <f>VLOOKUP(A2006,'Updated Medical examination'!A2005:J4340,4,0)</f>
        <v>5.63</v>
      </c>
      <c r="E2006" s="47" t="str">
        <f>VLOOKUP(A2006,'Updated Medical examination'!A2005:J4340,6,0)</f>
        <v>No</v>
      </c>
      <c r="F2006" s="47" t="str">
        <f>VLOOKUP(A2006,'Updated Medical examination'!A2005:J4340,7,0)</f>
        <v>No</v>
      </c>
      <c r="G2006" s="47" t="str">
        <f>VLOOKUP(A2006,'Updated Medical examination'!A2005:J4340,8,0)</f>
        <v>No</v>
      </c>
      <c r="H2006" s="47">
        <f>VLOOKUP(A2006,'Updated Medical examination'!A2005:J4340,9,0)</f>
        <v>0</v>
      </c>
      <c r="I2006" s="47" t="str">
        <f>VLOOKUP(A2006,'Updated Medical examination'!A2005:J4340,10,0)</f>
        <v>No</v>
      </c>
      <c r="J2006" s="47" t="str">
        <f>VLOOKUP(A2006,'Updated Medical examination'!A2005:J4340,3,0)</f>
        <v>Obesity</v>
      </c>
      <c r="K2006" s="47" t="str">
        <f>VLOOKUP(A2006,'Updated Medical examination'!A2005:J4340,5,0)</f>
        <v>Normal</v>
      </c>
      <c r="L2006" s="54">
        <v>34632</v>
      </c>
      <c r="M2006" s="59">
        <v>3171.61</v>
      </c>
      <c r="N2006" s="55" t="s">
        <v>11</v>
      </c>
      <c r="O2006" s="55" t="s">
        <v>12</v>
      </c>
      <c r="P2006" s="55" t="s">
        <v>13</v>
      </c>
      <c r="Q2006" s="55">
        <v>28</v>
      </c>
    </row>
    <row r="2007" spans="1:17" ht="16.5" thickBot="1" x14ac:dyDescent="0.3">
      <c r="A2007" s="58" t="s">
        <v>362</v>
      </c>
      <c r="B2007" s="47" t="s">
        <v>2526</v>
      </c>
      <c r="C2007" s="47">
        <f>VLOOKUP(A2007,'Updated Medical examination'!A2006:J4341,2,FALSE)</f>
        <v>16.815000000000001</v>
      </c>
      <c r="D2007" s="47">
        <f>VLOOKUP(A2007,'Updated Medical examination'!A2006:J4341,4,0)</f>
        <v>5.29</v>
      </c>
      <c r="E2007" s="47" t="str">
        <f>VLOOKUP(A2007,'Updated Medical examination'!A2006:J4341,6,0)</f>
        <v>Yes</v>
      </c>
      <c r="F2007" s="47" t="str">
        <f>VLOOKUP(A2007,'Updated Medical examination'!A2006:J4341,7,0)</f>
        <v>No</v>
      </c>
      <c r="G2007" s="47" t="str">
        <f>VLOOKUP(A2007,'Updated Medical examination'!A2006:J4341,8,0)</f>
        <v>No</v>
      </c>
      <c r="H2007" s="47">
        <f>VLOOKUP(A2007,'Updated Medical examination'!A2006:J4341,9,0)</f>
        <v>0</v>
      </c>
      <c r="I2007" s="47" t="str">
        <f>VLOOKUP(A2007,'Updated Medical examination'!A2006:J4341,10,0)</f>
        <v>No</v>
      </c>
      <c r="J2007" s="47" t="str">
        <f>VLOOKUP(A2007,'Updated Medical examination'!A2006:J4341,3,0)</f>
        <v>Under Weight</v>
      </c>
      <c r="K2007" s="47" t="str">
        <f>VLOOKUP(A2007,'Updated Medical examination'!A2006:J4341,5,0)</f>
        <v>Normal</v>
      </c>
      <c r="L2007" s="54">
        <v>37132</v>
      </c>
      <c r="M2007" s="59">
        <v>3167.46</v>
      </c>
      <c r="N2007" s="55" t="s">
        <v>11</v>
      </c>
      <c r="O2007" s="55" t="s">
        <v>12</v>
      </c>
      <c r="P2007" s="55" t="s">
        <v>247</v>
      </c>
      <c r="Q2007" s="55">
        <v>21</v>
      </c>
    </row>
    <row r="2008" spans="1:17" ht="16.5" thickBot="1" x14ac:dyDescent="0.3">
      <c r="A2008" s="58" t="s">
        <v>361</v>
      </c>
      <c r="B2008" s="47" t="s">
        <v>5566</v>
      </c>
      <c r="C2008" s="47">
        <f>VLOOKUP(A2008,'Updated Medical examination'!A2007:J4342,2,FALSE)</f>
        <v>25.61</v>
      </c>
      <c r="D2008" s="47">
        <f>VLOOKUP(A2008,'Updated Medical examination'!A2007:J4342,4,0)</f>
        <v>4</v>
      </c>
      <c r="E2008" s="47" t="str">
        <f>VLOOKUP(A2008,'Updated Medical examination'!A2007:J4342,6,0)</f>
        <v>No</v>
      </c>
      <c r="F2008" s="47" t="str">
        <f>VLOOKUP(A2008,'Updated Medical examination'!A2007:J4342,7,0)</f>
        <v>No</v>
      </c>
      <c r="G2008" s="47" t="str">
        <f>VLOOKUP(A2008,'Updated Medical examination'!A2007:J4342,8,0)</f>
        <v>Yes</v>
      </c>
      <c r="H2008" s="47">
        <f>VLOOKUP(A2008,'Updated Medical examination'!A2007:J4342,9,0)</f>
        <v>1</v>
      </c>
      <c r="I2008" s="47" t="str">
        <f>VLOOKUP(A2008,'Updated Medical examination'!A2007:J4342,10,0)</f>
        <v>No</v>
      </c>
      <c r="J2008" s="47" t="str">
        <f>VLOOKUP(A2008,'Updated Medical examination'!A2007:J4342,3,0)</f>
        <v>Over Weight</v>
      </c>
      <c r="K2008" s="47" t="str">
        <f>VLOOKUP(A2008,'Updated Medical examination'!A2007:J4342,5,0)</f>
        <v>Normal</v>
      </c>
      <c r="L2008" s="54">
        <v>34237</v>
      </c>
      <c r="M2008" s="59">
        <v>3162.02</v>
      </c>
      <c r="N2008" s="55" t="s">
        <v>11</v>
      </c>
      <c r="O2008" s="55" t="s">
        <v>12</v>
      </c>
      <c r="P2008" s="55" t="s">
        <v>13</v>
      </c>
      <c r="Q2008" s="55">
        <v>29</v>
      </c>
    </row>
    <row r="2009" spans="1:17" ht="16.5" thickBot="1" x14ac:dyDescent="0.3">
      <c r="A2009" s="58" t="s">
        <v>360</v>
      </c>
      <c r="B2009" s="47" t="s">
        <v>5568</v>
      </c>
      <c r="C2009" s="47">
        <f>VLOOKUP(A2009,'Updated Medical examination'!A2008:J4343,2,FALSE)</f>
        <v>25.8</v>
      </c>
      <c r="D2009" s="47">
        <f>VLOOKUP(A2009,'Updated Medical examination'!A2008:J4343,4,0)</f>
        <v>5.49</v>
      </c>
      <c r="E2009" s="47" t="str">
        <f>VLOOKUP(A2009,'Updated Medical examination'!A2008:J4343,6,0)</f>
        <v>No</v>
      </c>
      <c r="F2009" s="47" t="str">
        <f>VLOOKUP(A2009,'Updated Medical examination'!A2008:J4343,7,0)</f>
        <v>No</v>
      </c>
      <c r="G2009" s="47" t="str">
        <f>VLOOKUP(A2009,'Updated Medical examination'!A2008:J4343,8,0)</f>
        <v>No</v>
      </c>
      <c r="H2009" s="47">
        <f>VLOOKUP(A2009,'Updated Medical examination'!A2008:J4343,9,0)</f>
        <v>0</v>
      </c>
      <c r="I2009" s="47" t="str">
        <f>VLOOKUP(A2009,'Updated Medical examination'!A2008:J4343,10,0)</f>
        <v>No</v>
      </c>
      <c r="J2009" s="47" t="str">
        <f>VLOOKUP(A2009,'Updated Medical examination'!A2008:J4343,3,0)</f>
        <v>Over Weight</v>
      </c>
      <c r="K2009" s="47" t="str">
        <f>VLOOKUP(A2009,'Updated Medical examination'!A2008:J4343,5,0)</f>
        <v>Normal</v>
      </c>
      <c r="L2009" s="54">
        <v>34525</v>
      </c>
      <c r="M2009" s="59">
        <v>3161.45</v>
      </c>
      <c r="N2009" s="55" t="s">
        <v>11</v>
      </c>
      <c r="O2009" s="55" t="s">
        <v>16</v>
      </c>
      <c r="P2009" s="55" t="s">
        <v>42</v>
      </c>
      <c r="Q2009" s="55">
        <v>28</v>
      </c>
    </row>
    <row r="2010" spans="1:17" ht="16.5" thickBot="1" x14ac:dyDescent="0.3">
      <c r="A2010" s="58" t="s">
        <v>359</v>
      </c>
      <c r="B2010" s="47" t="s">
        <v>5570</v>
      </c>
      <c r="C2010" s="47">
        <f>VLOOKUP(A2010,'Updated Medical examination'!A2009:J4344,2,FALSE)</f>
        <v>27.39</v>
      </c>
      <c r="D2010" s="47">
        <f>VLOOKUP(A2010,'Updated Medical examination'!A2009:J4344,4,0)</f>
        <v>5.34</v>
      </c>
      <c r="E2010" s="47" t="str">
        <f>VLOOKUP(A2010,'Updated Medical examination'!A2009:J4344,6,0)</f>
        <v>No</v>
      </c>
      <c r="F2010" s="47" t="str">
        <f>VLOOKUP(A2010,'Updated Medical examination'!A2009:J4344,7,0)</f>
        <v>No</v>
      </c>
      <c r="G2010" s="47" t="str">
        <f>VLOOKUP(A2010,'Updated Medical examination'!A2009:J4344,8,0)</f>
        <v>No</v>
      </c>
      <c r="H2010" s="47">
        <f>VLOOKUP(A2010,'Updated Medical examination'!A2009:J4344,9,0)</f>
        <v>0</v>
      </c>
      <c r="I2010" s="47" t="str">
        <f>VLOOKUP(A2010,'Updated Medical examination'!A2009:J4344,10,0)</f>
        <v>No</v>
      </c>
      <c r="J2010" s="47" t="str">
        <f>VLOOKUP(A2010,'Updated Medical examination'!A2009:J4344,3,0)</f>
        <v>Over Weight</v>
      </c>
      <c r="K2010" s="47" t="str">
        <f>VLOOKUP(A2010,'Updated Medical examination'!A2009:J4344,5,0)</f>
        <v>Normal</v>
      </c>
      <c r="L2010" s="54">
        <v>36336</v>
      </c>
      <c r="M2010" s="59">
        <v>3128.35</v>
      </c>
      <c r="N2010" s="55" t="s">
        <v>11</v>
      </c>
      <c r="O2010" s="55" t="s">
        <v>12</v>
      </c>
      <c r="P2010" s="55" t="s">
        <v>300</v>
      </c>
      <c r="Q2010" s="55">
        <v>23</v>
      </c>
    </row>
    <row r="2011" spans="1:17" ht="16.5" thickBot="1" x14ac:dyDescent="0.3">
      <c r="A2011" s="58" t="s">
        <v>358</v>
      </c>
      <c r="B2011" s="47" t="s">
        <v>3112</v>
      </c>
      <c r="C2011" s="47">
        <f>VLOOKUP(A2011,'Updated Medical examination'!A2010:J4345,2,FALSE)</f>
        <v>17.03</v>
      </c>
      <c r="D2011" s="47">
        <f>VLOOKUP(A2011,'Updated Medical examination'!A2010:J4345,4,0)</f>
        <v>4.12</v>
      </c>
      <c r="E2011" s="47" t="str">
        <f>VLOOKUP(A2011,'Updated Medical examination'!A2010:J4345,6,0)</f>
        <v>No</v>
      </c>
      <c r="F2011" s="47" t="str">
        <f>VLOOKUP(A2011,'Updated Medical examination'!A2010:J4345,7,0)</f>
        <v>No</v>
      </c>
      <c r="G2011" s="47" t="str">
        <f>VLOOKUP(A2011,'Updated Medical examination'!A2010:J4345,8,0)</f>
        <v>No</v>
      </c>
      <c r="H2011" s="47">
        <f>VLOOKUP(A2011,'Updated Medical examination'!A2010:J4345,9,0)</f>
        <v>1</v>
      </c>
      <c r="I2011" s="47" t="str">
        <f>VLOOKUP(A2011,'Updated Medical examination'!A2010:J4345,10,0)</f>
        <v>No</v>
      </c>
      <c r="J2011" s="47" t="str">
        <f>VLOOKUP(A2011,'Updated Medical examination'!A2010:J4345,3,0)</f>
        <v>Under Weight</v>
      </c>
      <c r="K2011" s="47" t="str">
        <f>VLOOKUP(A2011,'Updated Medical examination'!A2010:J4345,5,0)</f>
        <v>Normal</v>
      </c>
      <c r="L2011" s="54">
        <v>31990</v>
      </c>
      <c r="M2011" s="59">
        <v>3088.06</v>
      </c>
      <c r="N2011" s="55" t="s">
        <v>11</v>
      </c>
      <c r="O2011" s="55" t="s">
        <v>11</v>
      </c>
      <c r="P2011" s="55" t="s">
        <v>13</v>
      </c>
      <c r="Q2011" s="55">
        <v>35</v>
      </c>
    </row>
    <row r="2012" spans="1:17" ht="16.5" thickBot="1" x14ac:dyDescent="0.3">
      <c r="A2012" s="58" t="s">
        <v>357</v>
      </c>
      <c r="B2012" s="47" t="s">
        <v>2933</v>
      </c>
      <c r="C2012" s="47">
        <f>VLOOKUP(A2012,'Updated Medical examination'!A2011:J4346,2,FALSE)</f>
        <v>23.75</v>
      </c>
      <c r="D2012" s="47">
        <f>VLOOKUP(A2012,'Updated Medical examination'!A2011:J4346,4,0)</f>
        <v>5.49</v>
      </c>
      <c r="E2012" s="47" t="str">
        <f>VLOOKUP(A2012,'Updated Medical examination'!A2011:J4346,6,0)</f>
        <v>Yes</v>
      </c>
      <c r="F2012" s="47" t="str">
        <f>VLOOKUP(A2012,'Updated Medical examination'!A2011:J4346,7,0)</f>
        <v>No</v>
      </c>
      <c r="G2012" s="47" t="str">
        <f>VLOOKUP(A2012,'Updated Medical examination'!A2011:J4346,8,0)</f>
        <v>No</v>
      </c>
      <c r="H2012" s="47">
        <f>VLOOKUP(A2012,'Updated Medical examination'!A2011:J4346,9,0)</f>
        <v>0</v>
      </c>
      <c r="I2012" s="47" t="str">
        <f>VLOOKUP(A2012,'Updated Medical examination'!A2011:J4346,10,0)</f>
        <v>No</v>
      </c>
      <c r="J2012" s="47" t="str">
        <f>VLOOKUP(A2012,'Updated Medical examination'!A2011:J4346,3,0)</f>
        <v>Healthy Weight</v>
      </c>
      <c r="K2012" s="47" t="str">
        <f>VLOOKUP(A2012,'Updated Medical examination'!A2011:J4346,5,0)</f>
        <v>Normal</v>
      </c>
      <c r="L2012" s="54">
        <v>37177</v>
      </c>
      <c r="M2012" s="59">
        <v>3077.1</v>
      </c>
      <c r="N2012" s="55" t="s">
        <v>11</v>
      </c>
      <c r="O2012" s="55" t="s">
        <v>16</v>
      </c>
      <c r="P2012" s="55" t="s">
        <v>23</v>
      </c>
      <c r="Q2012" s="55">
        <v>21</v>
      </c>
    </row>
    <row r="2013" spans="1:17" ht="16.5" thickBot="1" x14ac:dyDescent="0.3">
      <c r="A2013" s="58" t="s">
        <v>355</v>
      </c>
      <c r="B2013" s="47" t="s">
        <v>2792</v>
      </c>
      <c r="C2013" s="47">
        <f>VLOOKUP(A2013,'Updated Medical examination'!A2012:J4347,2,FALSE)</f>
        <v>26.03</v>
      </c>
      <c r="D2013" s="47">
        <f>VLOOKUP(A2013,'Updated Medical examination'!A2012:J4347,4,0)</f>
        <v>5.1100000000000003</v>
      </c>
      <c r="E2013" s="47" t="str">
        <f>VLOOKUP(A2013,'Updated Medical examination'!A2012:J4347,6,0)</f>
        <v>Yes</v>
      </c>
      <c r="F2013" s="47" t="str">
        <f>VLOOKUP(A2013,'Updated Medical examination'!A2012:J4347,7,0)</f>
        <v>No</v>
      </c>
      <c r="G2013" s="47" t="str">
        <f>VLOOKUP(A2013,'Updated Medical examination'!A2012:J4347,8,0)</f>
        <v>No</v>
      </c>
      <c r="H2013" s="47">
        <f>VLOOKUP(A2013,'Updated Medical examination'!A2012:J4347,9,0)</f>
        <v>1</v>
      </c>
      <c r="I2013" s="47" t="str">
        <f>VLOOKUP(A2013,'Updated Medical examination'!A2012:J4347,10,0)</f>
        <v>No</v>
      </c>
      <c r="J2013" s="47" t="str">
        <f>VLOOKUP(A2013,'Updated Medical examination'!A2012:J4347,3,0)</f>
        <v>Over Weight</v>
      </c>
      <c r="K2013" s="47" t="str">
        <f>VLOOKUP(A2013,'Updated Medical examination'!A2012:J4347,5,0)</f>
        <v>Normal</v>
      </c>
      <c r="L2013" s="54">
        <v>34952</v>
      </c>
      <c r="M2013" s="59">
        <v>3070.81</v>
      </c>
      <c r="N2013" s="55" t="s">
        <v>12</v>
      </c>
      <c r="O2013" s="55" t="s">
        <v>16</v>
      </c>
      <c r="P2013" s="55" t="s">
        <v>356</v>
      </c>
      <c r="Q2013" s="55">
        <v>27</v>
      </c>
    </row>
    <row r="2014" spans="1:17" ht="16.5" thickBot="1" x14ac:dyDescent="0.3">
      <c r="A2014" s="58" t="s">
        <v>354</v>
      </c>
      <c r="B2014" s="47" t="s">
        <v>5574</v>
      </c>
      <c r="C2014" s="47">
        <f>VLOOKUP(A2014,'Updated Medical examination'!A2013:J4348,2,FALSE)</f>
        <v>16.079999999999998</v>
      </c>
      <c r="D2014" s="47">
        <f>VLOOKUP(A2014,'Updated Medical examination'!A2013:J4348,4,0)</f>
        <v>5.94</v>
      </c>
      <c r="E2014" s="47" t="str">
        <f>VLOOKUP(A2014,'Updated Medical examination'!A2013:J4348,6,0)</f>
        <v>No</v>
      </c>
      <c r="F2014" s="47" t="str">
        <f>VLOOKUP(A2014,'Updated Medical examination'!A2013:J4348,7,0)</f>
        <v>No</v>
      </c>
      <c r="G2014" s="47" t="str">
        <f>VLOOKUP(A2014,'Updated Medical examination'!A2013:J4348,8,0)</f>
        <v>No</v>
      </c>
      <c r="H2014" s="47">
        <f>VLOOKUP(A2014,'Updated Medical examination'!A2013:J4348,9,0)</f>
        <v>0</v>
      </c>
      <c r="I2014" s="47" t="str">
        <f>VLOOKUP(A2014,'Updated Medical examination'!A2013:J4348,10,0)</f>
        <v>No</v>
      </c>
      <c r="J2014" s="47" t="str">
        <f>VLOOKUP(A2014,'Updated Medical examination'!A2013:J4348,3,0)</f>
        <v>Under Weight</v>
      </c>
      <c r="K2014" s="47" t="str">
        <f>VLOOKUP(A2014,'Updated Medical examination'!A2013:J4348,5,0)</f>
        <v>Prediabetes</v>
      </c>
      <c r="L2014" s="54">
        <v>32782</v>
      </c>
      <c r="M2014" s="59">
        <v>3065.49</v>
      </c>
      <c r="N2014" s="55" t="s">
        <v>11</v>
      </c>
      <c r="O2014" s="55" t="s">
        <v>16</v>
      </c>
      <c r="P2014" s="55" t="s">
        <v>23</v>
      </c>
      <c r="Q2014" s="55">
        <v>33</v>
      </c>
    </row>
    <row r="2015" spans="1:17" ht="16.5" thickBot="1" x14ac:dyDescent="0.3">
      <c r="A2015" s="58" t="s">
        <v>353</v>
      </c>
      <c r="B2015" s="47" t="s">
        <v>5576</v>
      </c>
      <c r="C2015" s="47">
        <f>VLOOKUP(A2015,'Updated Medical examination'!A2014:J4349,2,FALSE)</f>
        <v>30.875</v>
      </c>
      <c r="D2015" s="47">
        <f>VLOOKUP(A2015,'Updated Medical examination'!A2014:J4349,4,0)</f>
        <v>5.54</v>
      </c>
      <c r="E2015" s="47" t="str">
        <f>VLOOKUP(A2015,'Updated Medical examination'!A2014:J4349,6,0)</f>
        <v>No</v>
      </c>
      <c r="F2015" s="47" t="str">
        <f>VLOOKUP(A2015,'Updated Medical examination'!A2014:J4349,7,0)</f>
        <v>No</v>
      </c>
      <c r="G2015" s="47" t="str">
        <f>VLOOKUP(A2015,'Updated Medical examination'!A2014:J4349,8,0)</f>
        <v>No</v>
      </c>
      <c r="H2015" s="47">
        <f>VLOOKUP(A2015,'Updated Medical examination'!A2014:J4349,9,0)</f>
        <v>0</v>
      </c>
      <c r="I2015" s="47" t="str">
        <f>VLOOKUP(A2015,'Updated Medical examination'!A2014:J4349,10,0)</f>
        <v>No</v>
      </c>
      <c r="J2015" s="47" t="str">
        <f>VLOOKUP(A2015,'Updated Medical examination'!A2014:J4349,3,0)</f>
        <v>Obesity</v>
      </c>
      <c r="K2015" s="47" t="str">
        <f>VLOOKUP(A2015,'Updated Medical examination'!A2014:J4349,5,0)</f>
        <v>Normal</v>
      </c>
      <c r="L2015" s="54">
        <v>34603</v>
      </c>
      <c r="M2015" s="59">
        <v>3062.51</v>
      </c>
      <c r="N2015" s="55" t="s">
        <v>12</v>
      </c>
      <c r="O2015" s="55" t="s">
        <v>16</v>
      </c>
      <c r="P2015" s="55" t="s">
        <v>23</v>
      </c>
      <c r="Q2015" s="55">
        <v>28</v>
      </c>
    </row>
    <row r="2016" spans="1:17" ht="16.5" thickBot="1" x14ac:dyDescent="0.3">
      <c r="A2016" s="58" t="s">
        <v>352</v>
      </c>
      <c r="B2016" s="47" t="s">
        <v>5578</v>
      </c>
      <c r="C2016" s="47">
        <f>VLOOKUP(A2016,'Updated Medical examination'!A2015:J4350,2,FALSE)</f>
        <v>31.79</v>
      </c>
      <c r="D2016" s="47">
        <f>VLOOKUP(A2016,'Updated Medical examination'!A2015:J4350,4,0)</f>
        <v>7.09</v>
      </c>
      <c r="E2016" s="47" t="str">
        <f>VLOOKUP(A2016,'Updated Medical examination'!A2015:J4350,6,0)</f>
        <v>No</v>
      </c>
      <c r="F2016" s="47" t="str">
        <f>VLOOKUP(A2016,'Updated Medical examination'!A2015:J4350,7,0)</f>
        <v>No</v>
      </c>
      <c r="G2016" s="47" t="str">
        <f>VLOOKUP(A2016,'Updated Medical examination'!A2015:J4350,8,0)</f>
        <v>No</v>
      </c>
      <c r="H2016" s="47">
        <f>VLOOKUP(A2016,'Updated Medical examination'!A2015:J4350,9,0)</f>
        <v>0</v>
      </c>
      <c r="I2016" s="47" t="str">
        <f>VLOOKUP(A2016,'Updated Medical examination'!A2015:J4350,10,0)</f>
        <v>No</v>
      </c>
      <c r="J2016" s="47" t="str">
        <f>VLOOKUP(A2016,'Updated Medical examination'!A2015:J4350,3,0)</f>
        <v>Obesity</v>
      </c>
      <c r="K2016" s="47" t="str">
        <f>VLOOKUP(A2016,'Updated Medical examination'!A2015:J4350,5,0)</f>
        <v>Above Diabetes</v>
      </c>
      <c r="L2016" s="54">
        <v>37428</v>
      </c>
      <c r="M2016" s="59">
        <v>3056.39</v>
      </c>
      <c r="N2016" s="55" t="s">
        <v>11</v>
      </c>
      <c r="O2016" s="55" t="s">
        <v>12</v>
      </c>
      <c r="P2016" s="55" t="s">
        <v>13</v>
      </c>
      <c r="Q2016" s="55">
        <v>20</v>
      </c>
    </row>
    <row r="2017" spans="1:17" ht="16.5" thickBot="1" x14ac:dyDescent="0.3">
      <c r="A2017" s="58" t="s">
        <v>351</v>
      </c>
      <c r="B2017" s="47" t="s">
        <v>5479</v>
      </c>
      <c r="C2017" s="47">
        <f>VLOOKUP(A2017,'Updated Medical examination'!A2016:J4351,2,FALSE)</f>
        <v>28.48</v>
      </c>
      <c r="D2017" s="47">
        <f>VLOOKUP(A2017,'Updated Medical examination'!A2016:J4351,4,0)</f>
        <v>6.22</v>
      </c>
      <c r="E2017" s="47" t="str">
        <f>VLOOKUP(A2017,'Updated Medical examination'!A2016:J4351,6,0)</f>
        <v>Yes</v>
      </c>
      <c r="F2017" s="47" t="str">
        <f>VLOOKUP(A2017,'Updated Medical examination'!A2016:J4351,7,0)</f>
        <v>No</v>
      </c>
      <c r="G2017" s="47" t="str">
        <f>VLOOKUP(A2017,'Updated Medical examination'!A2016:J4351,8,0)</f>
        <v>Yes</v>
      </c>
      <c r="H2017" s="47">
        <f>VLOOKUP(A2017,'Updated Medical examination'!A2016:J4351,9,0)</f>
        <v>1</v>
      </c>
      <c r="I2017" s="47" t="str">
        <f>VLOOKUP(A2017,'Updated Medical examination'!A2016:J4351,10,0)</f>
        <v>No</v>
      </c>
      <c r="J2017" s="47" t="str">
        <f>VLOOKUP(A2017,'Updated Medical examination'!A2016:J4351,3,0)</f>
        <v>Over Weight</v>
      </c>
      <c r="K2017" s="47" t="str">
        <f>VLOOKUP(A2017,'Updated Medical examination'!A2016:J4351,5,0)</f>
        <v>Prediabetes</v>
      </c>
      <c r="L2017" s="54">
        <v>35786</v>
      </c>
      <c r="M2017" s="59">
        <v>3051.73</v>
      </c>
      <c r="N2017" s="55" t="s">
        <v>11</v>
      </c>
      <c r="O2017" s="55" t="s">
        <v>11</v>
      </c>
      <c r="P2017" s="55" t="s">
        <v>42</v>
      </c>
      <c r="Q2017" s="55">
        <v>25</v>
      </c>
    </row>
    <row r="2018" spans="1:17" ht="16.5" thickBot="1" x14ac:dyDescent="0.3">
      <c r="A2018" s="58" t="s">
        <v>350</v>
      </c>
      <c r="B2018" s="47" t="s">
        <v>5581</v>
      </c>
      <c r="C2018" s="47">
        <f>VLOOKUP(A2018,'Updated Medical examination'!A2017:J4352,2,FALSE)</f>
        <v>26.6</v>
      </c>
      <c r="D2018" s="47">
        <f>VLOOKUP(A2018,'Updated Medical examination'!A2017:J4352,4,0)</f>
        <v>4.33</v>
      </c>
      <c r="E2018" s="47" t="str">
        <f>VLOOKUP(A2018,'Updated Medical examination'!A2017:J4352,6,0)</f>
        <v>No</v>
      </c>
      <c r="F2018" s="47" t="str">
        <f>VLOOKUP(A2018,'Updated Medical examination'!A2017:J4352,7,0)</f>
        <v>No</v>
      </c>
      <c r="G2018" s="47" t="str">
        <f>VLOOKUP(A2018,'Updated Medical examination'!A2017:J4352,8,0)</f>
        <v>No</v>
      </c>
      <c r="H2018" s="47">
        <f>VLOOKUP(A2018,'Updated Medical examination'!A2017:J4352,9,0)</f>
        <v>1</v>
      </c>
      <c r="I2018" s="47" t="str">
        <f>VLOOKUP(A2018,'Updated Medical examination'!A2017:J4352,10,0)</f>
        <v>No</v>
      </c>
      <c r="J2018" s="47" t="str">
        <f>VLOOKUP(A2018,'Updated Medical examination'!A2017:J4352,3,0)</f>
        <v>Over Weight</v>
      </c>
      <c r="K2018" s="47" t="str">
        <f>VLOOKUP(A2018,'Updated Medical examination'!A2017:J4352,5,0)</f>
        <v>Normal</v>
      </c>
      <c r="L2018" s="54">
        <v>36016</v>
      </c>
      <c r="M2018" s="59">
        <v>3046.06</v>
      </c>
      <c r="N2018" s="55" t="s">
        <v>11</v>
      </c>
      <c r="O2018" s="55" t="s">
        <v>16</v>
      </c>
      <c r="P2018" s="55" t="s">
        <v>249</v>
      </c>
      <c r="Q2018" s="55">
        <v>24</v>
      </c>
    </row>
    <row r="2019" spans="1:17" ht="16.5" thickBot="1" x14ac:dyDescent="0.3">
      <c r="A2019" s="58" t="s">
        <v>349</v>
      </c>
      <c r="B2019" s="47" t="s">
        <v>2526</v>
      </c>
      <c r="C2019" s="47">
        <f>VLOOKUP(A2019,'Updated Medical examination'!A2018:J4353,2,FALSE)</f>
        <v>25.27</v>
      </c>
      <c r="D2019" s="47">
        <f>VLOOKUP(A2019,'Updated Medical examination'!A2018:J4353,4,0)</f>
        <v>5.83</v>
      </c>
      <c r="E2019" s="47" t="str">
        <f>VLOOKUP(A2019,'Updated Medical examination'!A2018:J4353,6,0)</f>
        <v>No</v>
      </c>
      <c r="F2019" s="47" t="str">
        <f>VLOOKUP(A2019,'Updated Medical examination'!A2018:J4353,7,0)</f>
        <v>No</v>
      </c>
      <c r="G2019" s="47" t="str">
        <f>VLOOKUP(A2019,'Updated Medical examination'!A2018:J4353,8,0)</f>
        <v>No</v>
      </c>
      <c r="H2019" s="47">
        <f>VLOOKUP(A2019,'Updated Medical examination'!A2018:J4353,9,0)</f>
        <v>1</v>
      </c>
      <c r="I2019" s="47" t="str">
        <f>VLOOKUP(A2019,'Updated Medical examination'!A2018:J4353,10,0)</f>
        <v>No</v>
      </c>
      <c r="J2019" s="47" t="str">
        <f>VLOOKUP(A2019,'Updated Medical examination'!A2018:J4353,3,0)</f>
        <v>Over Weight</v>
      </c>
      <c r="K2019" s="47" t="str">
        <f>VLOOKUP(A2019,'Updated Medical examination'!A2018:J4353,5,0)</f>
        <v>Prediabetes</v>
      </c>
      <c r="L2019" s="54">
        <v>36053</v>
      </c>
      <c r="M2019" s="59">
        <v>3044.21</v>
      </c>
      <c r="N2019" s="55" t="s">
        <v>11</v>
      </c>
      <c r="O2019" s="55" t="s">
        <v>12</v>
      </c>
      <c r="P2019" s="55" t="s">
        <v>247</v>
      </c>
      <c r="Q2019" s="55">
        <v>24</v>
      </c>
    </row>
    <row r="2020" spans="1:17" ht="16.5" thickBot="1" x14ac:dyDescent="0.3">
      <c r="A2020" s="58" t="s">
        <v>348</v>
      </c>
      <c r="B2020" s="47" t="s">
        <v>5583</v>
      </c>
      <c r="C2020" s="47">
        <f>VLOOKUP(A2020,'Updated Medical examination'!A2019:J4354,2,FALSE)</f>
        <v>34.484999999999999</v>
      </c>
      <c r="D2020" s="47">
        <f>VLOOKUP(A2020,'Updated Medical examination'!A2019:J4354,4,0)</f>
        <v>4.7</v>
      </c>
      <c r="E2020" s="47" t="str">
        <f>VLOOKUP(A2020,'Updated Medical examination'!A2019:J4354,6,0)</f>
        <v>Yes</v>
      </c>
      <c r="F2020" s="47" t="str">
        <f>VLOOKUP(A2020,'Updated Medical examination'!A2019:J4354,7,0)</f>
        <v>No</v>
      </c>
      <c r="G2020" s="47" t="str">
        <f>VLOOKUP(A2020,'Updated Medical examination'!A2019:J4354,8,0)</f>
        <v>Yes</v>
      </c>
      <c r="H2020" s="47">
        <f>VLOOKUP(A2020,'Updated Medical examination'!A2019:J4354,9,0)</f>
        <v>1</v>
      </c>
      <c r="I2020" s="47" t="str">
        <f>VLOOKUP(A2020,'Updated Medical examination'!A2019:J4354,10,0)</f>
        <v>No</v>
      </c>
      <c r="J2020" s="47" t="str">
        <f>VLOOKUP(A2020,'Updated Medical examination'!A2019:J4354,3,0)</f>
        <v>Obesity</v>
      </c>
      <c r="K2020" s="47" t="str">
        <f>VLOOKUP(A2020,'Updated Medical examination'!A2019:J4354,5,0)</f>
        <v>Normal</v>
      </c>
      <c r="L2020" s="54">
        <v>35783</v>
      </c>
      <c r="M2020" s="59">
        <v>3021.81</v>
      </c>
      <c r="N2020" s="55" t="s">
        <v>11</v>
      </c>
      <c r="O2020" s="55" t="s">
        <v>12</v>
      </c>
      <c r="P2020" s="55" t="s">
        <v>23</v>
      </c>
      <c r="Q2020" s="55">
        <v>25</v>
      </c>
    </row>
    <row r="2021" spans="1:17" ht="16.5" thickBot="1" x14ac:dyDescent="0.3">
      <c r="A2021" s="58" t="s">
        <v>347</v>
      </c>
      <c r="B2021" s="47" t="s">
        <v>5585</v>
      </c>
      <c r="C2021" s="47">
        <f>VLOOKUP(A2021,'Updated Medical examination'!A2020:J4355,2,FALSE)</f>
        <v>15.57</v>
      </c>
      <c r="D2021" s="47">
        <f>VLOOKUP(A2021,'Updated Medical examination'!A2020:J4355,4,0)</f>
        <v>4.07</v>
      </c>
      <c r="E2021" s="47" t="str">
        <f>VLOOKUP(A2021,'Updated Medical examination'!A2020:J4355,6,0)</f>
        <v>Yes</v>
      </c>
      <c r="F2021" s="47" t="str">
        <f>VLOOKUP(A2021,'Updated Medical examination'!A2020:J4355,7,0)</f>
        <v>No</v>
      </c>
      <c r="G2021" s="47" t="str">
        <f>VLOOKUP(A2021,'Updated Medical examination'!A2020:J4355,8,0)</f>
        <v>No</v>
      </c>
      <c r="H2021" s="47">
        <f>VLOOKUP(A2021,'Updated Medical examination'!A2020:J4355,9,0)</f>
        <v>1</v>
      </c>
      <c r="I2021" s="47" t="str">
        <f>VLOOKUP(A2021,'Updated Medical examination'!A2020:J4355,10,0)</f>
        <v>No</v>
      </c>
      <c r="J2021" s="47" t="str">
        <f>VLOOKUP(A2021,'Updated Medical examination'!A2020:J4355,3,0)</f>
        <v>Under Weight</v>
      </c>
      <c r="K2021" s="47" t="str">
        <f>VLOOKUP(A2021,'Updated Medical examination'!A2020:J4355,5,0)</f>
        <v>Normal</v>
      </c>
      <c r="L2021" s="54">
        <v>32414</v>
      </c>
      <c r="M2021" s="59">
        <v>3018.04</v>
      </c>
      <c r="N2021" s="55" t="s">
        <v>11</v>
      </c>
      <c r="O2021" s="55" t="s">
        <v>11</v>
      </c>
      <c r="P2021" s="55" t="s">
        <v>23</v>
      </c>
      <c r="Q2021" s="55">
        <v>34</v>
      </c>
    </row>
    <row r="2022" spans="1:17" ht="16.5" thickBot="1" x14ac:dyDescent="0.3">
      <c r="A2022" s="58" t="s">
        <v>346</v>
      </c>
      <c r="B2022" s="47" t="s">
        <v>5265</v>
      </c>
      <c r="C2022" s="47">
        <f>VLOOKUP(A2022,'Updated Medical examination'!A2021:J4356,2,FALSE)</f>
        <v>30.36</v>
      </c>
      <c r="D2022" s="47">
        <f>VLOOKUP(A2022,'Updated Medical examination'!A2021:J4356,4,0)</f>
        <v>9.39</v>
      </c>
      <c r="E2022" s="47" t="str">
        <f>VLOOKUP(A2022,'Updated Medical examination'!A2021:J4356,6,0)</f>
        <v>No</v>
      </c>
      <c r="F2022" s="47" t="str">
        <f>VLOOKUP(A2022,'Updated Medical examination'!A2021:J4356,7,0)</f>
        <v>No</v>
      </c>
      <c r="G2022" s="47" t="str">
        <f>VLOOKUP(A2022,'Updated Medical examination'!A2021:J4356,8,0)</f>
        <v>No</v>
      </c>
      <c r="H2022" s="47">
        <f>VLOOKUP(A2022,'Updated Medical examination'!A2021:J4356,9,0)</f>
        <v>0</v>
      </c>
      <c r="I2022" s="47" t="str">
        <f>VLOOKUP(A2022,'Updated Medical examination'!A2021:J4356,10,0)</f>
        <v>No</v>
      </c>
      <c r="J2022" s="47" t="str">
        <f>VLOOKUP(A2022,'Updated Medical examination'!A2021:J4356,3,0)</f>
        <v>Obesity</v>
      </c>
      <c r="K2022" s="47" t="str">
        <f>VLOOKUP(A2022,'Updated Medical examination'!A2021:J4356,5,0)</f>
        <v>Above Diabetes</v>
      </c>
      <c r="L2022" s="54">
        <v>37605</v>
      </c>
      <c r="M2022" s="59">
        <v>3012.22</v>
      </c>
      <c r="N2022" s="55" t="s">
        <v>11</v>
      </c>
      <c r="O2022" s="55" t="s">
        <v>12</v>
      </c>
      <c r="P2022" s="55" t="s">
        <v>23</v>
      </c>
      <c r="Q2022" s="55">
        <v>20</v>
      </c>
    </row>
    <row r="2023" spans="1:17" ht="16.5" thickBot="1" x14ac:dyDescent="0.3">
      <c r="A2023" s="58" t="s">
        <v>345</v>
      </c>
      <c r="B2023" s="47" t="s">
        <v>5587</v>
      </c>
      <c r="C2023" s="47">
        <f>VLOOKUP(A2023,'Updated Medical examination'!A2022:J4357,2,FALSE)</f>
        <v>19.37</v>
      </c>
      <c r="D2023" s="47">
        <f>VLOOKUP(A2023,'Updated Medical examination'!A2022:J4357,4,0)</f>
        <v>4.18</v>
      </c>
      <c r="E2023" s="47" t="str">
        <f>VLOOKUP(A2023,'Updated Medical examination'!A2022:J4357,6,0)</f>
        <v>No</v>
      </c>
      <c r="F2023" s="47" t="str">
        <f>VLOOKUP(A2023,'Updated Medical examination'!A2022:J4357,7,0)</f>
        <v>No</v>
      </c>
      <c r="G2023" s="47" t="str">
        <f>VLOOKUP(A2023,'Updated Medical examination'!A2022:J4357,8,0)</f>
        <v>No</v>
      </c>
      <c r="H2023" s="47">
        <f>VLOOKUP(A2023,'Updated Medical examination'!A2022:J4357,9,0)</f>
        <v>0</v>
      </c>
      <c r="I2023" s="47" t="str">
        <f>VLOOKUP(A2023,'Updated Medical examination'!A2022:J4357,10,0)</f>
        <v>No</v>
      </c>
      <c r="J2023" s="47" t="str">
        <f>VLOOKUP(A2023,'Updated Medical examination'!A2022:J4357,3,0)</f>
        <v>Healthy Weight</v>
      </c>
      <c r="K2023" s="47" t="str">
        <f>VLOOKUP(A2023,'Updated Medical examination'!A2022:J4357,5,0)</f>
        <v>Normal</v>
      </c>
      <c r="L2023" s="54">
        <v>33562</v>
      </c>
      <c r="M2023" s="59">
        <v>2985.67</v>
      </c>
      <c r="N2023" s="55" t="s">
        <v>11</v>
      </c>
      <c r="O2023" s="55" t="s">
        <v>11</v>
      </c>
      <c r="P2023" s="55" t="s">
        <v>13</v>
      </c>
      <c r="Q2023" s="55">
        <v>31</v>
      </c>
    </row>
    <row r="2024" spans="1:17" ht="16.5" thickBot="1" x14ac:dyDescent="0.3">
      <c r="A2024" s="58" t="s">
        <v>344</v>
      </c>
      <c r="B2024" s="47" t="s">
        <v>5589</v>
      </c>
      <c r="C2024" s="47">
        <f>VLOOKUP(A2024,'Updated Medical examination'!A2023:J4358,2,FALSE)</f>
        <v>16.71</v>
      </c>
      <c r="D2024" s="47">
        <f>VLOOKUP(A2024,'Updated Medical examination'!A2023:J4358,4,0)</f>
        <v>4.18</v>
      </c>
      <c r="E2024" s="47" t="str">
        <f>VLOOKUP(A2024,'Updated Medical examination'!A2023:J4358,6,0)</f>
        <v>No</v>
      </c>
      <c r="F2024" s="47" t="str">
        <f>VLOOKUP(A2024,'Updated Medical examination'!A2023:J4358,7,0)</f>
        <v>No</v>
      </c>
      <c r="G2024" s="47" t="str">
        <f>VLOOKUP(A2024,'Updated Medical examination'!A2023:J4358,8,0)</f>
        <v>No</v>
      </c>
      <c r="H2024" s="47">
        <f>VLOOKUP(A2024,'Updated Medical examination'!A2023:J4358,9,0)</f>
        <v>1</v>
      </c>
      <c r="I2024" s="47" t="str">
        <f>VLOOKUP(A2024,'Updated Medical examination'!A2023:J4358,10,0)</f>
        <v>No</v>
      </c>
      <c r="J2024" s="47" t="str">
        <f>VLOOKUP(A2024,'Updated Medical examination'!A2023:J4358,3,0)</f>
        <v>Under Weight</v>
      </c>
      <c r="K2024" s="47" t="str">
        <f>VLOOKUP(A2024,'Updated Medical examination'!A2023:J4358,5,0)</f>
        <v>Normal</v>
      </c>
      <c r="L2024" s="54">
        <v>31946</v>
      </c>
      <c r="M2024" s="59">
        <v>2979.52</v>
      </c>
      <c r="N2024" s="55" t="s">
        <v>11</v>
      </c>
      <c r="O2024" s="55" t="s">
        <v>12</v>
      </c>
      <c r="P2024" s="55" t="s">
        <v>13</v>
      </c>
      <c r="Q2024" s="55">
        <v>35</v>
      </c>
    </row>
    <row r="2025" spans="1:17" ht="16.5" thickBot="1" x14ac:dyDescent="0.3">
      <c r="A2025" s="58" t="s">
        <v>343</v>
      </c>
      <c r="B2025" s="47" t="s">
        <v>5591</v>
      </c>
      <c r="C2025" s="47">
        <f>VLOOKUP(A2025,'Updated Medical examination'!A2024:J4359,2,FALSE)</f>
        <v>24.1</v>
      </c>
      <c r="D2025" s="47">
        <f>VLOOKUP(A2025,'Updated Medical examination'!A2024:J4359,4,0)</f>
        <v>4.4000000000000004</v>
      </c>
      <c r="E2025" s="47" t="str">
        <f>VLOOKUP(A2025,'Updated Medical examination'!A2024:J4359,6,0)</f>
        <v>Yes</v>
      </c>
      <c r="F2025" s="47" t="str">
        <f>VLOOKUP(A2025,'Updated Medical examination'!A2024:J4359,7,0)</f>
        <v>No</v>
      </c>
      <c r="G2025" s="47" t="str">
        <f>VLOOKUP(A2025,'Updated Medical examination'!A2024:J4359,8,0)</f>
        <v>No</v>
      </c>
      <c r="H2025" s="47">
        <f>VLOOKUP(A2025,'Updated Medical examination'!A2024:J4359,9,0)</f>
        <v>1</v>
      </c>
      <c r="I2025" s="47" t="str">
        <f>VLOOKUP(A2025,'Updated Medical examination'!A2024:J4359,10,0)</f>
        <v>No</v>
      </c>
      <c r="J2025" s="47" t="str">
        <f>VLOOKUP(A2025,'Updated Medical examination'!A2024:J4359,3,0)</f>
        <v>Healthy Weight</v>
      </c>
      <c r="K2025" s="47" t="str">
        <f>VLOOKUP(A2025,'Updated Medical examination'!A2024:J4359,5,0)</f>
        <v>Normal</v>
      </c>
      <c r="L2025" s="54">
        <v>34966</v>
      </c>
      <c r="M2025" s="59">
        <v>2974.13</v>
      </c>
      <c r="N2025" s="55" t="s">
        <v>11</v>
      </c>
      <c r="O2025" s="55" t="s">
        <v>16</v>
      </c>
      <c r="P2025" s="55" t="s">
        <v>42</v>
      </c>
      <c r="Q2025" s="55">
        <v>27</v>
      </c>
    </row>
    <row r="2026" spans="1:17" ht="16.5" thickBot="1" x14ac:dyDescent="0.3">
      <c r="A2026" s="58" t="s">
        <v>342</v>
      </c>
      <c r="B2026" s="47" t="s">
        <v>5593</v>
      </c>
      <c r="C2026" s="47">
        <f>VLOOKUP(A2026,'Updated Medical examination'!A2025:J4360,2,FALSE)</f>
        <v>29.77</v>
      </c>
      <c r="D2026" s="47">
        <f>VLOOKUP(A2026,'Updated Medical examination'!A2025:J4360,4,0)</f>
        <v>9.9</v>
      </c>
      <c r="E2026" s="47" t="str">
        <f>VLOOKUP(A2026,'Updated Medical examination'!A2025:J4360,6,0)</f>
        <v>No</v>
      </c>
      <c r="F2026" s="47" t="str">
        <f>VLOOKUP(A2026,'Updated Medical examination'!A2025:J4360,7,0)</f>
        <v>No</v>
      </c>
      <c r="G2026" s="47" t="str">
        <f>VLOOKUP(A2026,'Updated Medical examination'!A2025:J4360,8,0)</f>
        <v>No</v>
      </c>
      <c r="H2026" s="47">
        <f>VLOOKUP(A2026,'Updated Medical examination'!A2025:J4360,9,0)</f>
        <v>0</v>
      </c>
      <c r="I2026" s="47" t="str">
        <f>VLOOKUP(A2026,'Updated Medical examination'!A2025:J4360,10,0)</f>
        <v>No</v>
      </c>
      <c r="J2026" s="47" t="str">
        <f>VLOOKUP(A2026,'Updated Medical examination'!A2025:J4360,3,0)</f>
        <v>Over Weight</v>
      </c>
      <c r="K2026" s="47" t="str">
        <f>VLOOKUP(A2026,'Updated Medical examination'!A2025:J4360,5,0)</f>
        <v>Above Diabetes</v>
      </c>
      <c r="L2026" s="54">
        <v>37529</v>
      </c>
      <c r="M2026" s="59">
        <v>2943.41</v>
      </c>
      <c r="N2026" s="55" t="s">
        <v>11</v>
      </c>
      <c r="O2026" s="55" t="s">
        <v>12</v>
      </c>
      <c r="P2026" s="55" t="s">
        <v>23</v>
      </c>
      <c r="Q2026" s="55">
        <v>20</v>
      </c>
    </row>
    <row r="2027" spans="1:17" ht="16.5" thickBot="1" x14ac:dyDescent="0.3">
      <c r="A2027" s="58" t="s">
        <v>341</v>
      </c>
      <c r="B2027" s="47" t="s">
        <v>5595</v>
      </c>
      <c r="C2027" s="47">
        <f>VLOOKUP(A2027,'Updated Medical examination'!A2026:J4361,2,FALSE)</f>
        <v>46.53</v>
      </c>
      <c r="D2027" s="47">
        <f>VLOOKUP(A2027,'Updated Medical examination'!A2026:J4361,4,0)</f>
        <v>4.84</v>
      </c>
      <c r="E2027" s="47" t="str">
        <f>VLOOKUP(A2027,'Updated Medical examination'!A2026:J4361,6,0)</f>
        <v>Yes</v>
      </c>
      <c r="F2027" s="47" t="str">
        <f>VLOOKUP(A2027,'Updated Medical examination'!A2026:J4361,7,0)</f>
        <v>No</v>
      </c>
      <c r="G2027" s="47" t="str">
        <f>VLOOKUP(A2027,'Updated Medical examination'!A2026:J4361,8,0)</f>
        <v>No</v>
      </c>
      <c r="H2027" s="47">
        <f>VLOOKUP(A2027,'Updated Medical examination'!A2026:J4361,9,0)</f>
        <v>0</v>
      </c>
      <c r="I2027" s="47" t="str">
        <f>VLOOKUP(A2027,'Updated Medical examination'!A2026:J4361,10,0)</f>
        <v>No</v>
      </c>
      <c r="J2027" s="47" t="str">
        <f>VLOOKUP(A2027,'Updated Medical examination'!A2026:J4361,3,0)</f>
        <v>Obesity</v>
      </c>
      <c r="K2027" s="47" t="str">
        <f>VLOOKUP(A2027,'Updated Medical examination'!A2026:J4361,5,0)</f>
        <v>Normal</v>
      </c>
      <c r="L2027" s="54">
        <v>35246</v>
      </c>
      <c r="M2027" s="59">
        <v>2927.06</v>
      </c>
      <c r="N2027" s="55" t="s">
        <v>11</v>
      </c>
      <c r="O2027" s="55" t="s">
        <v>11</v>
      </c>
      <c r="P2027" s="55" t="s">
        <v>13</v>
      </c>
      <c r="Q2027" s="55">
        <v>26</v>
      </c>
    </row>
    <row r="2028" spans="1:17" ht="16.5" thickBot="1" x14ac:dyDescent="0.3">
      <c r="A2028" s="58" t="s">
        <v>340</v>
      </c>
      <c r="B2028" s="47" t="s">
        <v>5596</v>
      </c>
      <c r="C2028" s="47">
        <f>VLOOKUP(A2028,'Updated Medical examination'!A2027:J4362,2,FALSE)</f>
        <v>23.4</v>
      </c>
      <c r="D2028" s="47">
        <f>VLOOKUP(A2028,'Updated Medical examination'!A2027:J4362,4,0)</f>
        <v>5.53</v>
      </c>
      <c r="E2028" s="47" t="str">
        <f>VLOOKUP(A2028,'Updated Medical examination'!A2027:J4362,6,0)</f>
        <v>No</v>
      </c>
      <c r="F2028" s="47" t="str">
        <f>VLOOKUP(A2028,'Updated Medical examination'!A2027:J4362,7,0)</f>
        <v>No</v>
      </c>
      <c r="G2028" s="47" t="str">
        <f>VLOOKUP(A2028,'Updated Medical examination'!A2027:J4362,8,0)</f>
        <v>Yes</v>
      </c>
      <c r="H2028" s="47">
        <f>VLOOKUP(A2028,'Updated Medical examination'!A2027:J4362,9,0)</f>
        <v>1</v>
      </c>
      <c r="I2028" s="47" t="str">
        <f>VLOOKUP(A2028,'Updated Medical examination'!A2027:J4362,10,0)</f>
        <v>No</v>
      </c>
      <c r="J2028" s="47" t="str">
        <f>VLOOKUP(A2028,'Updated Medical examination'!A2027:J4362,3,0)</f>
        <v>Healthy Weight</v>
      </c>
      <c r="K2028" s="47" t="str">
        <f>VLOOKUP(A2028,'Updated Medical examination'!A2027:J4362,5,0)</f>
        <v>Normal</v>
      </c>
      <c r="L2028" s="54">
        <v>37777</v>
      </c>
      <c r="M2028" s="59">
        <v>2913.57</v>
      </c>
      <c r="N2028" s="55" t="s">
        <v>11</v>
      </c>
      <c r="O2028" s="55" t="s">
        <v>11</v>
      </c>
      <c r="P2028" s="55" t="s">
        <v>42</v>
      </c>
      <c r="Q2028" s="55">
        <v>20</v>
      </c>
    </row>
    <row r="2029" spans="1:17" ht="16.5" thickBot="1" x14ac:dyDescent="0.3">
      <c r="A2029" s="58" t="s">
        <v>339</v>
      </c>
      <c r="B2029" s="47" t="s">
        <v>5598</v>
      </c>
      <c r="C2029" s="47">
        <f>VLOOKUP(A2029,'Updated Medical examination'!A2028:J4363,2,FALSE)</f>
        <v>30</v>
      </c>
      <c r="D2029" s="47">
        <f>VLOOKUP(A2029,'Updated Medical examination'!A2028:J4363,4,0)</f>
        <v>4.33</v>
      </c>
      <c r="E2029" s="47" t="str">
        <f>VLOOKUP(A2029,'Updated Medical examination'!A2028:J4363,6,0)</f>
        <v>Yes</v>
      </c>
      <c r="F2029" s="47" t="str">
        <f>VLOOKUP(A2029,'Updated Medical examination'!A2028:J4363,7,0)</f>
        <v>No</v>
      </c>
      <c r="G2029" s="47" t="str">
        <f>VLOOKUP(A2029,'Updated Medical examination'!A2028:J4363,8,0)</f>
        <v>No</v>
      </c>
      <c r="H2029" s="47">
        <f>VLOOKUP(A2029,'Updated Medical examination'!A2028:J4363,9,0)</f>
        <v>0</v>
      </c>
      <c r="I2029" s="47" t="str">
        <f>VLOOKUP(A2029,'Updated Medical examination'!A2028:J4363,10,0)</f>
        <v>No</v>
      </c>
      <c r="J2029" s="47" t="str">
        <f>VLOOKUP(A2029,'Updated Medical examination'!A2028:J4363,3,0)</f>
        <v>Obesity</v>
      </c>
      <c r="K2029" s="47" t="str">
        <f>VLOOKUP(A2029,'Updated Medical examination'!A2028:J4363,5,0)</f>
        <v>Normal</v>
      </c>
      <c r="L2029" s="54">
        <v>35229</v>
      </c>
      <c r="M2029" s="59">
        <v>2904.09</v>
      </c>
      <c r="N2029" s="55" t="s">
        <v>11</v>
      </c>
      <c r="O2029" s="55" t="s">
        <v>11</v>
      </c>
      <c r="P2029" s="55" t="s">
        <v>42</v>
      </c>
      <c r="Q2029" s="55">
        <v>26</v>
      </c>
    </row>
    <row r="2030" spans="1:17" ht="16.5" thickBot="1" x14ac:dyDescent="0.3">
      <c r="A2030" s="58" t="s">
        <v>338</v>
      </c>
      <c r="B2030" s="47" t="s">
        <v>2528</v>
      </c>
      <c r="C2030" s="47">
        <f>VLOOKUP(A2030,'Updated Medical examination'!A2029:J4364,2,FALSE)</f>
        <v>29.15</v>
      </c>
      <c r="D2030" s="47">
        <f>VLOOKUP(A2030,'Updated Medical examination'!A2029:J4364,4,0)</f>
        <v>4.91</v>
      </c>
      <c r="E2030" s="47" t="str">
        <f>VLOOKUP(A2030,'Updated Medical examination'!A2029:J4364,6,0)</f>
        <v>Yes</v>
      </c>
      <c r="F2030" s="47" t="str">
        <f>VLOOKUP(A2030,'Updated Medical examination'!A2029:J4364,7,0)</f>
        <v>No</v>
      </c>
      <c r="G2030" s="47" t="str">
        <f>VLOOKUP(A2030,'Updated Medical examination'!A2029:J4364,8,0)</f>
        <v>No</v>
      </c>
      <c r="H2030" s="47">
        <f>VLOOKUP(A2030,'Updated Medical examination'!A2029:J4364,9,0)</f>
        <v>0</v>
      </c>
      <c r="I2030" s="47" t="str">
        <f>VLOOKUP(A2030,'Updated Medical examination'!A2029:J4364,10,0)</f>
        <v>No</v>
      </c>
      <c r="J2030" s="47" t="str">
        <f>VLOOKUP(A2030,'Updated Medical examination'!A2029:J4364,3,0)</f>
        <v>Over Weight</v>
      </c>
      <c r="K2030" s="47" t="str">
        <f>VLOOKUP(A2030,'Updated Medical examination'!A2029:J4364,5,0)</f>
        <v>Normal</v>
      </c>
      <c r="L2030" s="54">
        <v>35362</v>
      </c>
      <c r="M2030" s="59">
        <v>2902.91</v>
      </c>
      <c r="N2030" s="55" t="s">
        <v>11</v>
      </c>
      <c r="O2030" s="55" t="s">
        <v>11</v>
      </c>
      <c r="P2030" s="55" t="s">
        <v>13</v>
      </c>
      <c r="Q2030" s="55">
        <v>26</v>
      </c>
    </row>
    <row r="2031" spans="1:17" ht="16.5" thickBot="1" x14ac:dyDescent="0.3">
      <c r="A2031" s="58" t="s">
        <v>337</v>
      </c>
      <c r="B2031" s="47" t="s">
        <v>5601</v>
      </c>
      <c r="C2031" s="47">
        <f>VLOOKUP(A2031,'Updated Medical examination'!A2030:J4365,2,FALSE)</f>
        <v>34.865000000000002</v>
      </c>
      <c r="D2031" s="47">
        <f>VLOOKUP(A2031,'Updated Medical examination'!A2030:J4365,4,0)</f>
        <v>4.8</v>
      </c>
      <c r="E2031" s="47" t="str">
        <f>VLOOKUP(A2031,'Updated Medical examination'!A2030:J4365,6,0)</f>
        <v>No</v>
      </c>
      <c r="F2031" s="47" t="str">
        <f>VLOOKUP(A2031,'Updated Medical examination'!A2030:J4365,7,0)</f>
        <v>No</v>
      </c>
      <c r="G2031" s="47" t="str">
        <f>VLOOKUP(A2031,'Updated Medical examination'!A2030:J4365,8,0)</f>
        <v>No</v>
      </c>
      <c r="H2031" s="47">
        <f>VLOOKUP(A2031,'Updated Medical examination'!A2030:J4365,9,0)</f>
        <v>0</v>
      </c>
      <c r="I2031" s="47" t="str">
        <f>VLOOKUP(A2031,'Updated Medical examination'!A2030:J4365,10,0)</f>
        <v>No</v>
      </c>
      <c r="J2031" s="47" t="str">
        <f>VLOOKUP(A2031,'Updated Medical examination'!A2030:J4365,3,0)</f>
        <v>Obesity</v>
      </c>
      <c r="K2031" s="47" t="str">
        <f>VLOOKUP(A2031,'Updated Medical examination'!A2030:J4365,5,0)</f>
        <v>Normal</v>
      </c>
      <c r="L2031" s="54">
        <v>36465</v>
      </c>
      <c r="M2031" s="59">
        <v>2899.49</v>
      </c>
      <c r="N2031" s="55" t="s">
        <v>11</v>
      </c>
      <c r="O2031" s="55" t="s">
        <v>11</v>
      </c>
      <c r="P2031" s="55" t="s">
        <v>247</v>
      </c>
      <c r="Q2031" s="55">
        <v>23</v>
      </c>
    </row>
    <row r="2032" spans="1:17" ht="16.5" thickBot="1" x14ac:dyDescent="0.3">
      <c r="A2032" s="58" t="s">
        <v>336</v>
      </c>
      <c r="B2032" s="47" t="s">
        <v>5603</v>
      </c>
      <c r="C2032" s="47">
        <f>VLOOKUP(A2032,'Updated Medical examination'!A2031:J4366,2,FALSE)</f>
        <v>28.12</v>
      </c>
      <c r="D2032" s="47">
        <f>VLOOKUP(A2032,'Updated Medical examination'!A2031:J4366,4,0)</f>
        <v>5.55</v>
      </c>
      <c r="E2032" s="47" t="str">
        <f>VLOOKUP(A2032,'Updated Medical examination'!A2031:J4366,6,0)</f>
        <v>Yes</v>
      </c>
      <c r="F2032" s="47" t="str">
        <f>VLOOKUP(A2032,'Updated Medical examination'!A2031:J4366,7,0)</f>
        <v>yes</v>
      </c>
      <c r="G2032" s="47" t="str">
        <f>VLOOKUP(A2032,'Updated Medical examination'!A2031:J4366,8,0)</f>
        <v>No</v>
      </c>
      <c r="H2032" s="47">
        <f>VLOOKUP(A2032,'Updated Medical examination'!A2031:J4366,9,0)</f>
        <v>2</v>
      </c>
      <c r="I2032" s="47" t="str">
        <f>VLOOKUP(A2032,'Updated Medical examination'!A2031:J4366,10,0)</f>
        <v>No</v>
      </c>
      <c r="J2032" s="47" t="str">
        <f>VLOOKUP(A2032,'Updated Medical examination'!A2031:J4366,3,0)</f>
        <v>Over Weight</v>
      </c>
      <c r="K2032" s="47" t="str">
        <f>VLOOKUP(A2032,'Updated Medical examination'!A2031:J4366,5,0)</f>
        <v>Normal</v>
      </c>
      <c r="L2032" s="54">
        <v>36721</v>
      </c>
      <c r="M2032" s="59">
        <v>2897.46</v>
      </c>
      <c r="N2032" s="55" t="s">
        <v>11</v>
      </c>
      <c r="O2032" s="55" t="s">
        <v>16</v>
      </c>
      <c r="P2032" s="55" t="s">
        <v>23</v>
      </c>
      <c r="Q2032" s="55">
        <v>22</v>
      </c>
    </row>
    <row r="2033" spans="1:17" ht="16.5" thickBot="1" x14ac:dyDescent="0.3">
      <c r="A2033" s="58" t="s">
        <v>335</v>
      </c>
      <c r="B2033" s="47" t="s">
        <v>5604</v>
      </c>
      <c r="C2033" s="47">
        <f>VLOOKUP(A2033,'Updated Medical examination'!A2032:J4367,2,FALSE)</f>
        <v>29.45</v>
      </c>
      <c r="D2033" s="47">
        <f>VLOOKUP(A2033,'Updated Medical examination'!A2032:J4367,4,0)</f>
        <v>5.24</v>
      </c>
      <c r="E2033" s="47" t="str">
        <f>VLOOKUP(A2033,'Updated Medical examination'!A2032:J4367,6,0)</f>
        <v>Yes</v>
      </c>
      <c r="F2033" s="47" t="str">
        <f>VLOOKUP(A2033,'Updated Medical examination'!A2032:J4367,7,0)</f>
        <v>No</v>
      </c>
      <c r="G2033" s="47" t="str">
        <f>VLOOKUP(A2033,'Updated Medical examination'!A2032:J4367,8,0)</f>
        <v>No</v>
      </c>
      <c r="H2033" s="47">
        <f>VLOOKUP(A2033,'Updated Medical examination'!A2032:J4367,9,0)</f>
        <v>0</v>
      </c>
      <c r="I2033" s="47" t="str">
        <f>VLOOKUP(A2033,'Updated Medical examination'!A2032:J4367,10,0)</f>
        <v>No</v>
      </c>
      <c r="J2033" s="47" t="str">
        <f>VLOOKUP(A2033,'Updated Medical examination'!A2032:J4367,3,0)</f>
        <v>Over Weight</v>
      </c>
      <c r="K2033" s="47" t="str">
        <f>VLOOKUP(A2033,'Updated Medical examination'!A2032:J4367,5,0)</f>
        <v>Normal</v>
      </c>
      <c r="L2033" s="54">
        <v>35237</v>
      </c>
      <c r="M2033" s="59">
        <v>2897.32</v>
      </c>
      <c r="N2033" s="55" t="s">
        <v>12</v>
      </c>
      <c r="O2033" s="55" t="s">
        <v>12</v>
      </c>
      <c r="P2033" s="55" t="s">
        <v>168</v>
      </c>
      <c r="Q2033" s="55">
        <v>26</v>
      </c>
    </row>
    <row r="2034" spans="1:17" ht="16.5" thickBot="1" x14ac:dyDescent="0.3">
      <c r="A2034" s="58" t="s">
        <v>334</v>
      </c>
      <c r="B2034" s="47" t="s">
        <v>5606</v>
      </c>
      <c r="C2034" s="47">
        <f>VLOOKUP(A2034,'Updated Medical examination'!A2033:J4368,2,FALSE)</f>
        <v>27.94</v>
      </c>
      <c r="D2034" s="47">
        <f>VLOOKUP(A2034,'Updated Medical examination'!A2033:J4368,4,0)</f>
        <v>6.08</v>
      </c>
      <c r="E2034" s="47" t="str">
        <f>VLOOKUP(A2034,'Updated Medical examination'!A2033:J4368,6,0)</f>
        <v>No</v>
      </c>
      <c r="F2034" s="47" t="str">
        <f>VLOOKUP(A2034,'Updated Medical examination'!A2033:J4368,7,0)</f>
        <v>No</v>
      </c>
      <c r="G2034" s="47" t="str">
        <f>VLOOKUP(A2034,'Updated Medical examination'!A2033:J4368,8,0)</f>
        <v>Yes</v>
      </c>
      <c r="H2034" s="47">
        <f>VLOOKUP(A2034,'Updated Medical examination'!A2033:J4368,9,0)</f>
        <v>1</v>
      </c>
      <c r="I2034" s="47" t="str">
        <f>VLOOKUP(A2034,'Updated Medical examination'!A2033:J4368,10,0)</f>
        <v>No</v>
      </c>
      <c r="J2034" s="47" t="str">
        <f>VLOOKUP(A2034,'Updated Medical examination'!A2033:J4368,3,0)</f>
        <v>Over Weight</v>
      </c>
      <c r="K2034" s="47" t="str">
        <f>VLOOKUP(A2034,'Updated Medical examination'!A2033:J4368,5,0)</f>
        <v>Prediabetes</v>
      </c>
      <c r="L2034" s="54">
        <v>34193</v>
      </c>
      <c r="M2034" s="59">
        <v>2867.12</v>
      </c>
      <c r="N2034" s="55" t="s">
        <v>16</v>
      </c>
      <c r="O2034" s="55" t="s">
        <v>12</v>
      </c>
      <c r="P2034" s="55" t="s">
        <v>13</v>
      </c>
      <c r="Q2034" s="55">
        <v>29</v>
      </c>
    </row>
    <row r="2035" spans="1:17" ht="16.5" thickBot="1" x14ac:dyDescent="0.3">
      <c r="A2035" s="58" t="s">
        <v>333</v>
      </c>
      <c r="B2035" s="47" t="s">
        <v>4093</v>
      </c>
      <c r="C2035" s="47">
        <f>VLOOKUP(A2035,'Updated Medical examination'!A2034:J4369,2,FALSE)</f>
        <v>27.2</v>
      </c>
      <c r="D2035" s="47">
        <f>VLOOKUP(A2035,'Updated Medical examination'!A2034:J4369,4,0)</f>
        <v>5.83</v>
      </c>
      <c r="E2035" s="47" t="str">
        <f>VLOOKUP(A2035,'Updated Medical examination'!A2034:J4369,6,0)</f>
        <v>No</v>
      </c>
      <c r="F2035" s="47" t="str">
        <f>VLOOKUP(A2035,'Updated Medical examination'!A2034:J4369,7,0)</f>
        <v>No</v>
      </c>
      <c r="G2035" s="47" t="str">
        <f>VLOOKUP(A2035,'Updated Medical examination'!A2034:J4369,8,0)</f>
        <v>Yes</v>
      </c>
      <c r="H2035" s="47">
        <f>VLOOKUP(A2035,'Updated Medical examination'!A2034:J4369,9,0)</f>
        <v>1</v>
      </c>
      <c r="I2035" s="47" t="str">
        <f>VLOOKUP(A2035,'Updated Medical examination'!A2034:J4369,10,0)</f>
        <v>No</v>
      </c>
      <c r="J2035" s="47" t="str">
        <f>VLOOKUP(A2035,'Updated Medical examination'!A2034:J4369,3,0)</f>
        <v>Over Weight</v>
      </c>
      <c r="K2035" s="47" t="str">
        <f>VLOOKUP(A2035,'Updated Medical examination'!A2034:J4369,5,0)</f>
        <v>Prediabetes</v>
      </c>
      <c r="L2035" s="54">
        <v>34274</v>
      </c>
      <c r="M2035" s="59">
        <v>2866.09</v>
      </c>
      <c r="N2035" s="55" t="s">
        <v>12</v>
      </c>
      <c r="O2035" s="55" t="s">
        <v>12</v>
      </c>
      <c r="P2035" s="55" t="s">
        <v>42</v>
      </c>
      <c r="Q2035" s="55">
        <v>29</v>
      </c>
    </row>
    <row r="2036" spans="1:17" ht="16.5" thickBot="1" x14ac:dyDescent="0.3">
      <c r="A2036" s="58" t="s">
        <v>332</v>
      </c>
      <c r="B2036" s="47" t="s">
        <v>5609</v>
      </c>
      <c r="C2036" s="47">
        <f>VLOOKUP(A2036,'Updated Medical examination'!A2035:J4370,2,FALSE)</f>
        <v>33.344999999999999</v>
      </c>
      <c r="D2036" s="47">
        <f>VLOOKUP(A2036,'Updated Medical examination'!A2035:J4370,4,0)</f>
        <v>4.29</v>
      </c>
      <c r="E2036" s="47" t="str">
        <f>VLOOKUP(A2036,'Updated Medical examination'!A2035:J4370,6,0)</f>
        <v>No</v>
      </c>
      <c r="F2036" s="47" t="str">
        <f>VLOOKUP(A2036,'Updated Medical examination'!A2035:J4370,7,0)</f>
        <v>No</v>
      </c>
      <c r="G2036" s="47" t="str">
        <f>VLOOKUP(A2036,'Updated Medical examination'!A2035:J4370,8,0)</f>
        <v>No</v>
      </c>
      <c r="H2036" s="47">
        <f>VLOOKUP(A2036,'Updated Medical examination'!A2035:J4370,9,0)</f>
        <v>1</v>
      </c>
      <c r="I2036" s="47" t="str">
        <f>VLOOKUP(A2036,'Updated Medical examination'!A2035:J4370,10,0)</f>
        <v>No</v>
      </c>
      <c r="J2036" s="47" t="str">
        <f>VLOOKUP(A2036,'Updated Medical examination'!A2035:J4370,3,0)</f>
        <v>Obesity</v>
      </c>
      <c r="K2036" s="47" t="str">
        <f>VLOOKUP(A2036,'Updated Medical examination'!A2035:J4370,5,0)</f>
        <v>Normal</v>
      </c>
      <c r="L2036" s="54">
        <v>36042</v>
      </c>
      <c r="M2036" s="59">
        <v>2855.44</v>
      </c>
      <c r="N2036" s="55" t="s">
        <v>11</v>
      </c>
      <c r="O2036" s="55" t="s">
        <v>12</v>
      </c>
      <c r="P2036" s="55" t="s">
        <v>23</v>
      </c>
      <c r="Q2036" s="55">
        <v>24</v>
      </c>
    </row>
    <row r="2037" spans="1:17" ht="16.5" thickBot="1" x14ac:dyDescent="0.3">
      <c r="A2037" s="58" t="s">
        <v>331</v>
      </c>
      <c r="B2037" s="47" t="s">
        <v>5611</v>
      </c>
      <c r="C2037" s="47">
        <f>VLOOKUP(A2037,'Updated Medical examination'!A2036:J4371,2,FALSE)</f>
        <v>29.925000000000001</v>
      </c>
      <c r="D2037" s="47">
        <f>VLOOKUP(A2037,'Updated Medical examination'!A2036:J4371,4,0)</f>
        <v>5.3</v>
      </c>
      <c r="E2037" s="47" t="str">
        <f>VLOOKUP(A2037,'Updated Medical examination'!A2036:J4371,6,0)</f>
        <v>No</v>
      </c>
      <c r="F2037" s="47" t="str">
        <f>VLOOKUP(A2037,'Updated Medical examination'!A2036:J4371,7,0)</f>
        <v>No</v>
      </c>
      <c r="G2037" s="47" t="str">
        <f>VLOOKUP(A2037,'Updated Medical examination'!A2036:J4371,8,0)</f>
        <v>No</v>
      </c>
      <c r="H2037" s="47">
        <f>VLOOKUP(A2037,'Updated Medical examination'!A2036:J4371,9,0)</f>
        <v>1</v>
      </c>
      <c r="I2037" s="47" t="str">
        <f>VLOOKUP(A2037,'Updated Medical examination'!A2036:J4371,10,0)</f>
        <v>No</v>
      </c>
      <c r="J2037" s="47" t="str">
        <f>VLOOKUP(A2037,'Updated Medical examination'!A2036:J4371,3,0)</f>
        <v>Obesity</v>
      </c>
      <c r="K2037" s="47" t="str">
        <f>VLOOKUP(A2037,'Updated Medical examination'!A2036:J4371,5,0)</f>
        <v>Normal</v>
      </c>
      <c r="L2037" s="54">
        <v>35963</v>
      </c>
      <c r="M2037" s="59">
        <v>2850.68</v>
      </c>
      <c r="N2037" s="55" t="s">
        <v>11</v>
      </c>
      <c r="O2037" s="55" t="s">
        <v>12</v>
      </c>
      <c r="P2037" s="55" t="s">
        <v>23</v>
      </c>
      <c r="Q2037" s="55">
        <v>24</v>
      </c>
    </row>
    <row r="2038" spans="1:17" ht="16.5" thickBot="1" x14ac:dyDescent="0.3">
      <c r="A2038" s="58" t="s">
        <v>330</v>
      </c>
      <c r="B2038" s="47" t="s">
        <v>3741</v>
      </c>
      <c r="C2038" s="47">
        <f>VLOOKUP(A2038,'Updated Medical examination'!A2037:J4372,2,FALSE)</f>
        <v>24.225000000000001</v>
      </c>
      <c r="D2038" s="47">
        <f>VLOOKUP(A2038,'Updated Medical examination'!A2037:J4372,4,0)</f>
        <v>4.42</v>
      </c>
      <c r="E2038" s="47" t="str">
        <f>VLOOKUP(A2038,'Updated Medical examination'!A2037:J4372,6,0)</f>
        <v>No</v>
      </c>
      <c r="F2038" s="47" t="str">
        <f>VLOOKUP(A2038,'Updated Medical examination'!A2037:J4372,7,0)</f>
        <v>No</v>
      </c>
      <c r="G2038" s="47" t="str">
        <f>VLOOKUP(A2038,'Updated Medical examination'!A2037:J4372,8,0)</f>
        <v>No</v>
      </c>
      <c r="H2038" s="47">
        <f>VLOOKUP(A2038,'Updated Medical examination'!A2037:J4372,9,0)</f>
        <v>1</v>
      </c>
      <c r="I2038" s="47" t="str">
        <f>VLOOKUP(A2038,'Updated Medical examination'!A2037:J4372,10,0)</f>
        <v>No</v>
      </c>
      <c r="J2038" s="47" t="str">
        <f>VLOOKUP(A2038,'Updated Medical examination'!A2037:J4372,3,0)</f>
        <v>Healthy Weight</v>
      </c>
      <c r="K2038" s="47" t="str">
        <f>VLOOKUP(A2038,'Updated Medical examination'!A2037:J4372,5,0)</f>
        <v>Normal</v>
      </c>
      <c r="L2038" s="54">
        <v>36114</v>
      </c>
      <c r="M2038" s="59">
        <v>2842.76</v>
      </c>
      <c r="N2038" s="55" t="s">
        <v>11</v>
      </c>
      <c r="O2038" s="55" t="s">
        <v>12</v>
      </c>
      <c r="P2038" s="55" t="s">
        <v>23</v>
      </c>
      <c r="Q2038" s="55">
        <v>24</v>
      </c>
    </row>
    <row r="2039" spans="1:17" ht="16.5" thickBot="1" x14ac:dyDescent="0.3">
      <c r="A2039" s="58" t="s">
        <v>329</v>
      </c>
      <c r="B2039" s="47" t="s">
        <v>2867</v>
      </c>
      <c r="C2039" s="47">
        <f>VLOOKUP(A2039,'Updated Medical examination'!A2038:J4373,2,FALSE)</f>
        <v>29.68</v>
      </c>
      <c r="D2039" s="47">
        <f>VLOOKUP(A2039,'Updated Medical examination'!A2038:J4373,4,0)</f>
        <v>5.68</v>
      </c>
      <c r="E2039" s="47" t="str">
        <f>VLOOKUP(A2039,'Updated Medical examination'!A2038:J4373,6,0)</f>
        <v>No</v>
      </c>
      <c r="F2039" s="47" t="str">
        <f>VLOOKUP(A2039,'Updated Medical examination'!A2038:J4373,7,0)</f>
        <v>yes</v>
      </c>
      <c r="G2039" s="47" t="str">
        <f>VLOOKUP(A2039,'Updated Medical examination'!A2038:J4373,8,0)</f>
        <v>No</v>
      </c>
      <c r="H2039" s="47">
        <f>VLOOKUP(A2039,'Updated Medical examination'!A2038:J4373,9,0)</f>
        <v>1</v>
      </c>
      <c r="I2039" s="47" t="str">
        <f>VLOOKUP(A2039,'Updated Medical examination'!A2038:J4373,10,0)</f>
        <v>No</v>
      </c>
      <c r="J2039" s="47" t="str">
        <f>VLOOKUP(A2039,'Updated Medical examination'!A2038:J4373,3,0)</f>
        <v>Over Weight</v>
      </c>
      <c r="K2039" s="47" t="str">
        <f>VLOOKUP(A2039,'Updated Medical examination'!A2038:J4373,5,0)</f>
        <v>Normal</v>
      </c>
      <c r="L2039" s="54">
        <v>36800</v>
      </c>
      <c r="M2039" s="59">
        <v>2819.51</v>
      </c>
      <c r="N2039" s="55" t="s">
        <v>11</v>
      </c>
      <c r="O2039" s="55" t="s">
        <v>12</v>
      </c>
      <c r="P2039" s="55" t="s">
        <v>42</v>
      </c>
      <c r="Q2039" s="55">
        <v>22</v>
      </c>
    </row>
    <row r="2040" spans="1:17" ht="16.5" thickBot="1" x14ac:dyDescent="0.3">
      <c r="A2040" s="58" t="s">
        <v>328</v>
      </c>
      <c r="B2040" s="47" t="s">
        <v>5265</v>
      </c>
      <c r="C2040" s="47">
        <f>VLOOKUP(A2040,'Updated Medical examination'!A2039:J4374,2,FALSE)</f>
        <v>20.614999999999998</v>
      </c>
      <c r="D2040" s="47">
        <f>VLOOKUP(A2040,'Updated Medical examination'!A2039:J4374,4,0)</f>
        <v>6.05</v>
      </c>
      <c r="E2040" s="47" t="str">
        <f>VLOOKUP(A2040,'Updated Medical examination'!A2039:J4374,6,0)</f>
        <v>No</v>
      </c>
      <c r="F2040" s="47" t="str">
        <f>VLOOKUP(A2040,'Updated Medical examination'!A2039:J4374,7,0)</f>
        <v>No</v>
      </c>
      <c r="G2040" s="47" t="str">
        <f>VLOOKUP(A2040,'Updated Medical examination'!A2039:J4374,8,0)</f>
        <v>Yes</v>
      </c>
      <c r="H2040" s="47">
        <f>VLOOKUP(A2040,'Updated Medical examination'!A2039:J4374,9,0)</f>
        <v>1</v>
      </c>
      <c r="I2040" s="47" t="str">
        <f>VLOOKUP(A2040,'Updated Medical examination'!A2039:J4374,10,0)</f>
        <v>No</v>
      </c>
      <c r="J2040" s="47" t="str">
        <f>VLOOKUP(A2040,'Updated Medical examination'!A2039:J4374,3,0)</f>
        <v>Healthy Weight</v>
      </c>
      <c r="K2040" s="47" t="str">
        <f>VLOOKUP(A2040,'Updated Medical examination'!A2039:J4374,5,0)</f>
        <v>Prediabetes</v>
      </c>
      <c r="L2040" s="54">
        <v>37887</v>
      </c>
      <c r="M2040" s="59">
        <v>2803.7</v>
      </c>
      <c r="N2040" s="55" t="s">
        <v>11</v>
      </c>
      <c r="O2040" s="55" t="s">
        <v>16</v>
      </c>
      <c r="P2040" s="55" t="s">
        <v>23</v>
      </c>
      <c r="Q2040" s="55">
        <v>19</v>
      </c>
    </row>
    <row r="2041" spans="1:17" ht="16.5" thickBot="1" x14ac:dyDescent="0.3">
      <c r="A2041" s="58" t="s">
        <v>327</v>
      </c>
      <c r="B2041" s="47" t="s">
        <v>5615</v>
      </c>
      <c r="C2041" s="47">
        <f>VLOOKUP(A2041,'Updated Medical examination'!A2040:J4375,2,FALSE)</f>
        <v>32.119999999999997</v>
      </c>
      <c r="D2041" s="47">
        <f>VLOOKUP(A2041,'Updated Medical examination'!A2040:J4375,4,0)</f>
        <v>5.33</v>
      </c>
      <c r="E2041" s="47" t="str">
        <f>VLOOKUP(A2041,'Updated Medical examination'!A2040:J4375,6,0)</f>
        <v>No</v>
      </c>
      <c r="F2041" s="47" t="str">
        <f>VLOOKUP(A2041,'Updated Medical examination'!A2040:J4375,7,0)</f>
        <v>yes</v>
      </c>
      <c r="G2041" s="47" t="str">
        <f>VLOOKUP(A2041,'Updated Medical examination'!A2040:J4375,8,0)</f>
        <v>No</v>
      </c>
      <c r="H2041" s="47">
        <f>VLOOKUP(A2041,'Updated Medical examination'!A2040:J4375,9,0)</f>
        <v>1</v>
      </c>
      <c r="I2041" s="47" t="str">
        <f>VLOOKUP(A2041,'Updated Medical examination'!A2040:J4375,10,0)</f>
        <v>No</v>
      </c>
      <c r="J2041" s="47" t="str">
        <f>VLOOKUP(A2041,'Updated Medical examination'!A2040:J4375,3,0)</f>
        <v>Obesity</v>
      </c>
      <c r="K2041" s="47" t="str">
        <f>VLOOKUP(A2041,'Updated Medical examination'!A2040:J4375,5,0)</f>
        <v>Normal</v>
      </c>
      <c r="L2041" s="54">
        <v>38203</v>
      </c>
      <c r="M2041" s="59">
        <v>2801.26</v>
      </c>
      <c r="N2041" s="55" t="s">
        <v>11</v>
      </c>
      <c r="O2041" s="55" t="s">
        <v>12</v>
      </c>
      <c r="P2041" s="55" t="s">
        <v>13</v>
      </c>
      <c r="Q2041" s="55">
        <v>18</v>
      </c>
    </row>
    <row r="2042" spans="1:17" ht="16.5" thickBot="1" x14ac:dyDescent="0.3">
      <c r="A2042" s="58" t="s">
        <v>326</v>
      </c>
      <c r="B2042" s="47" t="s">
        <v>3976</v>
      </c>
      <c r="C2042" s="47">
        <f>VLOOKUP(A2042,'Updated Medical examination'!A2041:J4376,2,FALSE)</f>
        <v>27.36</v>
      </c>
      <c r="D2042" s="47">
        <f>VLOOKUP(A2042,'Updated Medical examination'!A2041:J4376,4,0)</f>
        <v>6.22</v>
      </c>
      <c r="E2042" s="47" t="str">
        <f>VLOOKUP(A2042,'Updated Medical examination'!A2041:J4376,6,0)</f>
        <v>No</v>
      </c>
      <c r="F2042" s="47" t="str">
        <f>VLOOKUP(A2042,'Updated Medical examination'!A2041:J4376,7,0)</f>
        <v>No</v>
      </c>
      <c r="G2042" s="47" t="str">
        <f>VLOOKUP(A2042,'Updated Medical examination'!A2041:J4376,8,0)</f>
        <v>No</v>
      </c>
      <c r="H2042" s="47">
        <f>VLOOKUP(A2042,'Updated Medical examination'!A2041:J4376,9,0)</f>
        <v>0</v>
      </c>
      <c r="I2042" s="47" t="str">
        <f>VLOOKUP(A2042,'Updated Medical examination'!A2041:J4376,10,0)</f>
        <v>No</v>
      </c>
      <c r="J2042" s="47" t="str">
        <f>VLOOKUP(A2042,'Updated Medical examination'!A2041:J4376,3,0)</f>
        <v>Over Weight</v>
      </c>
      <c r="K2042" s="47" t="str">
        <f>VLOOKUP(A2042,'Updated Medical examination'!A2041:J4376,5,0)</f>
        <v>Prediabetes</v>
      </c>
      <c r="L2042" s="54">
        <v>36518</v>
      </c>
      <c r="M2042" s="59">
        <v>2789.06</v>
      </c>
      <c r="N2042" s="55" t="s">
        <v>11</v>
      </c>
      <c r="O2042" s="55" t="s">
        <v>12</v>
      </c>
      <c r="P2042" s="55" t="s">
        <v>23</v>
      </c>
      <c r="Q2042" s="55">
        <v>23</v>
      </c>
    </row>
    <row r="2043" spans="1:17" ht="16.5" thickBot="1" x14ac:dyDescent="0.3">
      <c r="A2043" s="58" t="s">
        <v>325</v>
      </c>
      <c r="B2043" s="47" t="s">
        <v>5617</v>
      </c>
      <c r="C2043" s="47">
        <f>VLOOKUP(A2043,'Updated Medical examination'!A2042:J4377,2,FALSE)</f>
        <v>17.385000000000002</v>
      </c>
      <c r="D2043" s="47">
        <f>VLOOKUP(A2043,'Updated Medical examination'!A2042:J4377,4,0)</f>
        <v>5.84</v>
      </c>
      <c r="E2043" s="47" t="str">
        <f>VLOOKUP(A2043,'Updated Medical examination'!A2042:J4377,6,0)</f>
        <v>No</v>
      </c>
      <c r="F2043" s="47" t="str">
        <f>VLOOKUP(A2043,'Updated Medical examination'!A2042:J4377,7,0)</f>
        <v>No</v>
      </c>
      <c r="G2043" s="47" t="str">
        <f>VLOOKUP(A2043,'Updated Medical examination'!A2042:J4377,8,0)</f>
        <v>No</v>
      </c>
      <c r="H2043" s="47">
        <f>VLOOKUP(A2043,'Updated Medical examination'!A2042:J4377,9,0)</f>
        <v>0</v>
      </c>
      <c r="I2043" s="47" t="str">
        <f>VLOOKUP(A2043,'Updated Medical examination'!A2042:J4377,10,0)</f>
        <v>No</v>
      </c>
      <c r="J2043" s="47" t="str">
        <f>VLOOKUP(A2043,'Updated Medical examination'!A2042:J4377,3,0)</f>
        <v>Under Weight</v>
      </c>
      <c r="K2043" s="47" t="str">
        <f>VLOOKUP(A2043,'Updated Medical examination'!A2042:J4377,5,0)</f>
        <v>Prediabetes</v>
      </c>
      <c r="L2043" s="54">
        <v>36401</v>
      </c>
      <c r="M2043" s="59">
        <v>2775.19</v>
      </c>
      <c r="N2043" s="55" t="s">
        <v>11</v>
      </c>
      <c r="O2043" s="55" t="s">
        <v>16</v>
      </c>
      <c r="P2043" s="55" t="s">
        <v>23</v>
      </c>
      <c r="Q2043" s="55">
        <v>23</v>
      </c>
    </row>
    <row r="2044" spans="1:17" ht="16.5" thickBot="1" x14ac:dyDescent="0.3">
      <c r="A2044" s="58" t="s">
        <v>324</v>
      </c>
      <c r="B2044" s="47" t="s">
        <v>5619</v>
      </c>
      <c r="C2044" s="47">
        <f>VLOOKUP(A2044,'Updated Medical examination'!A2043:J4378,2,FALSE)</f>
        <v>30.13</v>
      </c>
      <c r="D2044" s="47">
        <f>VLOOKUP(A2044,'Updated Medical examination'!A2043:J4378,4,0)</f>
        <v>5.71</v>
      </c>
      <c r="E2044" s="47" t="str">
        <f>VLOOKUP(A2044,'Updated Medical examination'!A2043:J4378,6,0)</f>
        <v>No</v>
      </c>
      <c r="F2044" s="47" t="str">
        <f>VLOOKUP(A2044,'Updated Medical examination'!A2043:J4378,7,0)</f>
        <v>yes</v>
      </c>
      <c r="G2044" s="47" t="str">
        <f>VLOOKUP(A2044,'Updated Medical examination'!A2043:J4378,8,0)</f>
        <v>No</v>
      </c>
      <c r="H2044" s="47">
        <f>VLOOKUP(A2044,'Updated Medical examination'!A2043:J4378,9,0)</f>
        <v>1</v>
      </c>
      <c r="I2044" s="47" t="str">
        <f>VLOOKUP(A2044,'Updated Medical examination'!A2043:J4378,10,0)</f>
        <v>No</v>
      </c>
      <c r="J2044" s="47" t="str">
        <f>VLOOKUP(A2044,'Updated Medical examination'!A2043:J4378,3,0)</f>
        <v>Obesity</v>
      </c>
      <c r="K2044" s="47" t="str">
        <f>VLOOKUP(A2044,'Updated Medical examination'!A2043:J4378,5,0)</f>
        <v>Prediabetes</v>
      </c>
      <c r="L2044" s="54">
        <v>38305</v>
      </c>
      <c r="M2044" s="59">
        <v>2773.46</v>
      </c>
      <c r="N2044" s="55" t="s">
        <v>11</v>
      </c>
      <c r="O2044" s="55" t="s">
        <v>16</v>
      </c>
      <c r="P2044" s="55" t="s">
        <v>300</v>
      </c>
      <c r="Q2044" s="55">
        <v>18</v>
      </c>
    </row>
    <row r="2045" spans="1:17" ht="16.5" thickBot="1" x14ac:dyDescent="0.3">
      <c r="A2045" s="58" t="s">
        <v>323</v>
      </c>
      <c r="B2045" s="47" t="s">
        <v>5621</v>
      </c>
      <c r="C2045" s="47">
        <f>VLOOKUP(A2045,'Updated Medical examination'!A2044:J4379,2,FALSE)</f>
        <v>25.44</v>
      </c>
      <c r="D2045" s="47">
        <f>VLOOKUP(A2045,'Updated Medical examination'!A2044:J4379,4,0)</f>
        <v>6.04</v>
      </c>
      <c r="E2045" s="47" t="str">
        <f>VLOOKUP(A2045,'Updated Medical examination'!A2044:J4379,6,0)</f>
        <v>Yes</v>
      </c>
      <c r="F2045" s="47" t="str">
        <f>VLOOKUP(A2045,'Updated Medical examination'!A2044:J4379,7,0)</f>
        <v>No</v>
      </c>
      <c r="G2045" s="47" t="str">
        <f>VLOOKUP(A2045,'Updated Medical examination'!A2044:J4379,8,0)</f>
        <v>Yes</v>
      </c>
      <c r="H2045" s="47">
        <f>VLOOKUP(A2045,'Updated Medical examination'!A2044:J4379,9,0)</f>
        <v>1</v>
      </c>
      <c r="I2045" s="47" t="str">
        <f>VLOOKUP(A2045,'Updated Medical examination'!A2044:J4379,10,0)</f>
        <v>No</v>
      </c>
      <c r="J2045" s="47" t="str">
        <f>VLOOKUP(A2045,'Updated Medical examination'!A2044:J4379,3,0)</f>
        <v>Over Weight</v>
      </c>
      <c r="K2045" s="47" t="str">
        <f>VLOOKUP(A2045,'Updated Medical examination'!A2044:J4379,5,0)</f>
        <v>Prediabetes</v>
      </c>
      <c r="L2045" s="54">
        <v>35652</v>
      </c>
      <c r="M2045" s="59">
        <v>2758.99</v>
      </c>
      <c r="N2045" s="55" t="s">
        <v>11</v>
      </c>
      <c r="O2045" s="55" t="s">
        <v>16</v>
      </c>
      <c r="P2045" s="55" t="s">
        <v>23</v>
      </c>
      <c r="Q2045" s="55">
        <v>25</v>
      </c>
    </row>
    <row r="2046" spans="1:17" ht="16.5" thickBot="1" x14ac:dyDescent="0.3">
      <c r="A2046" s="58" t="s">
        <v>322</v>
      </c>
      <c r="B2046" s="47" t="s">
        <v>5623</v>
      </c>
      <c r="C2046" s="47">
        <f>VLOOKUP(A2046,'Updated Medical examination'!A2045:J4380,2,FALSE)</f>
        <v>39.805</v>
      </c>
      <c r="D2046" s="47">
        <f>VLOOKUP(A2046,'Updated Medical examination'!A2045:J4380,4,0)</f>
        <v>4.38</v>
      </c>
      <c r="E2046" s="47" t="str">
        <f>VLOOKUP(A2046,'Updated Medical examination'!A2045:J4380,6,0)</f>
        <v>No</v>
      </c>
      <c r="F2046" s="47" t="str">
        <f>VLOOKUP(A2046,'Updated Medical examination'!A2045:J4380,7,0)</f>
        <v>yes</v>
      </c>
      <c r="G2046" s="47" t="str">
        <f>VLOOKUP(A2046,'Updated Medical examination'!A2045:J4380,8,0)</f>
        <v>No</v>
      </c>
      <c r="H2046" s="47">
        <f>VLOOKUP(A2046,'Updated Medical examination'!A2045:J4380,9,0)</f>
        <v>1</v>
      </c>
      <c r="I2046" s="47" t="str">
        <f>VLOOKUP(A2046,'Updated Medical examination'!A2045:J4380,10,0)</f>
        <v>No</v>
      </c>
      <c r="J2046" s="47" t="str">
        <f>VLOOKUP(A2046,'Updated Medical examination'!A2045:J4380,3,0)</f>
        <v>Obesity</v>
      </c>
      <c r="K2046" s="47" t="str">
        <f>VLOOKUP(A2046,'Updated Medical examination'!A2045:J4380,5,0)</f>
        <v>Normal</v>
      </c>
      <c r="L2046" s="54">
        <v>36810</v>
      </c>
      <c r="M2046" s="59">
        <v>2755.02</v>
      </c>
      <c r="N2046" s="55" t="s">
        <v>11</v>
      </c>
      <c r="O2046" s="55" t="s">
        <v>16</v>
      </c>
      <c r="P2046" s="55" t="s">
        <v>247</v>
      </c>
      <c r="Q2046" s="55">
        <v>22</v>
      </c>
    </row>
    <row r="2047" spans="1:17" ht="16.5" thickBot="1" x14ac:dyDescent="0.3">
      <c r="A2047" s="58" t="s">
        <v>321</v>
      </c>
      <c r="B2047" s="47" t="s">
        <v>5625</v>
      </c>
      <c r="C2047" s="47">
        <f>VLOOKUP(A2047,'Updated Medical examination'!A2046:J4381,2,FALSE)</f>
        <v>30.4</v>
      </c>
      <c r="D2047" s="47">
        <f>VLOOKUP(A2047,'Updated Medical examination'!A2046:J4381,4,0)</f>
        <v>5.56</v>
      </c>
      <c r="E2047" s="47" t="str">
        <f>VLOOKUP(A2047,'Updated Medical examination'!A2046:J4381,6,0)</f>
        <v>Yes</v>
      </c>
      <c r="F2047" s="47" t="str">
        <f>VLOOKUP(A2047,'Updated Medical examination'!A2046:J4381,7,0)</f>
        <v>yes</v>
      </c>
      <c r="G2047" s="47" t="str">
        <f>VLOOKUP(A2047,'Updated Medical examination'!A2046:J4381,8,0)</f>
        <v>No</v>
      </c>
      <c r="H2047" s="47">
        <f>VLOOKUP(A2047,'Updated Medical examination'!A2046:J4381,9,0)</f>
        <v>1</v>
      </c>
      <c r="I2047" s="47" t="str">
        <f>VLOOKUP(A2047,'Updated Medical examination'!A2046:J4381,10,0)</f>
        <v>No</v>
      </c>
      <c r="J2047" s="47" t="str">
        <f>VLOOKUP(A2047,'Updated Medical examination'!A2046:J4381,3,0)</f>
        <v>Obesity</v>
      </c>
      <c r="K2047" s="47" t="str">
        <f>VLOOKUP(A2047,'Updated Medical examination'!A2046:J4381,5,0)</f>
        <v>Normal</v>
      </c>
      <c r="L2047" s="54">
        <v>36802</v>
      </c>
      <c r="M2047" s="59">
        <v>2741.95</v>
      </c>
      <c r="N2047" s="55" t="s">
        <v>11</v>
      </c>
      <c r="O2047" s="55" t="s">
        <v>12</v>
      </c>
      <c r="P2047" s="55" t="s">
        <v>247</v>
      </c>
      <c r="Q2047" s="55">
        <v>22</v>
      </c>
    </row>
    <row r="2048" spans="1:17" ht="16.5" thickBot="1" x14ac:dyDescent="0.3">
      <c r="A2048" s="58" t="s">
        <v>320</v>
      </c>
      <c r="B2048" s="47" t="s">
        <v>2555</v>
      </c>
      <c r="C2048" s="47">
        <f>VLOOKUP(A2048,'Updated Medical examination'!A2047:J4382,2,FALSE)</f>
        <v>23.18</v>
      </c>
      <c r="D2048" s="47">
        <f>VLOOKUP(A2048,'Updated Medical examination'!A2047:J4382,4,0)</f>
        <v>4.24</v>
      </c>
      <c r="E2048" s="47" t="str">
        <f>VLOOKUP(A2048,'Updated Medical examination'!A2047:J4382,6,0)</f>
        <v>No</v>
      </c>
      <c r="F2048" s="47" t="str">
        <f>VLOOKUP(A2048,'Updated Medical examination'!A2047:J4382,7,0)</f>
        <v>yes</v>
      </c>
      <c r="G2048" s="47" t="str">
        <f>VLOOKUP(A2048,'Updated Medical examination'!A2047:J4382,8,0)</f>
        <v>No</v>
      </c>
      <c r="H2048" s="47">
        <f>VLOOKUP(A2048,'Updated Medical examination'!A2047:J4382,9,0)</f>
        <v>1</v>
      </c>
      <c r="I2048" s="47" t="str">
        <f>VLOOKUP(A2048,'Updated Medical examination'!A2047:J4382,10,0)</f>
        <v>No</v>
      </c>
      <c r="J2048" s="47" t="str">
        <f>VLOOKUP(A2048,'Updated Medical examination'!A2047:J4382,3,0)</f>
        <v>Healthy Weight</v>
      </c>
      <c r="K2048" s="47" t="str">
        <f>VLOOKUP(A2048,'Updated Medical examination'!A2047:J4382,5,0)</f>
        <v>Normal</v>
      </c>
      <c r="L2048" s="54">
        <v>36877</v>
      </c>
      <c r="M2048" s="59">
        <v>2731.91</v>
      </c>
      <c r="N2048" s="55" t="s">
        <v>11</v>
      </c>
      <c r="O2048" s="55" t="s">
        <v>12</v>
      </c>
      <c r="P2048" s="55" t="s">
        <v>247</v>
      </c>
      <c r="Q2048" s="55">
        <v>22</v>
      </c>
    </row>
    <row r="2049" spans="1:17" ht="16.5" thickBot="1" x14ac:dyDescent="0.3">
      <c r="A2049" s="58" t="s">
        <v>319</v>
      </c>
      <c r="B2049" s="47" t="s">
        <v>5627</v>
      </c>
      <c r="C2049" s="47">
        <f>VLOOKUP(A2049,'Updated Medical examination'!A2048:J4383,2,FALSE)</f>
        <v>39.615000000000002</v>
      </c>
      <c r="D2049" s="47">
        <f>VLOOKUP(A2049,'Updated Medical examination'!A2048:J4383,4,0)</f>
        <v>6.32</v>
      </c>
      <c r="E2049" s="47" t="str">
        <f>VLOOKUP(A2049,'Updated Medical examination'!A2048:J4383,6,0)</f>
        <v>No</v>
      </c>
      <c r="F2049" s="47" t="str">
        <f>VLOOKUP(A2049,'Updated Medical examination'!A2048:J4383,7,0)</f>
        <v>No</v>
      </c>
      <c r="G2049" s="47" t="str">
        <f>VLOOKUP(A2049,'Updated Medical examination'!A2048:J4383,8,0)</f>
        <v>Yes</v>
      </c>
      <c r="H2049" s="47">
        <f>VLOOKUP(A2049,'Updated Medical examination'!A2048:J4383,9,0)</f>
        <v>1</v>
      </c>
      <c r="I2049" s="47" t="str">
        <f>VLOOKUP(A2049,'Updated Medical examination'!A2048:J4383,10,0)</f>
        <v>No</v>
      </c>
      <c r="J2049" s="47" t="str">
        <f>VLOOKUP(A2049,'Updated Medical examination'!A2048:J4383,3,0)</f>
        <v>Obesity</v>
      </c>
      <c r="K2049" s="47" t="str">
        <f>VLOOKUP(A2049,'Updated Medical examination'!A2048:J4383,5,0)</f>
        <v>Prediabetes</v>
      </c>
      <c r="L2049" s="54">
        <v>37958</v>
      </c>
      <c r="M2049" s="59">
        <v>2730.11</v>
      </c>
      <c r="N2049" s="55" t="s">
        <v>11</v>
      </c>
      <c r="O2049" s="55" t="s">
        <v>12</v>
      </c>
      <c r="P2049" s="55" t="s">
        <v>23</v>
      </c>
      <c r="Q2049" s="55">
        <v>19</v>
      </c>
    </row>
    <row r="2050" spans="1:17" ht="16.5" thickBot="1" x14ac:dyDescent="0.3">
      <c r="A2050" s="58" t="s">
        <v>318</v>
      </c>
      <c r="B2050" s="47" t="s">
        <v>5628</v>
      </c>
      <c r="C2050" s="47">
        <f>VLOOKUP(A2050,'Updated Medical examination'!A2049:J4384,2,FALSE)</f>
        <v>30.59</v>
      </c>
      <c r="D2050" s="47">
        <f>VLOOKUP(A2050,'Updated Medical examination'!A2049:J4384,4,0)</f>
        <v>6.3</v>
      </c>
      <c r="E2050" s="47" t="str">
        <f>VLOOKUP(A2050,'Updated Medical examination'!A2049:J4384,6,0)</f>
        <v>Yes</v>
      </c>
      <c r="F2050" s="47" t="str">
        <f>VLOOKUP(A2050,'Updated Medical examination'!A2049:J4384,7,0)</f>
        <v>No</v>
      </c>
      <c r="G2050" s="47" t="str">
        <f>VLOOKUP(A2050,'Updated Medical examination'!A2049:J4384,8,0)</f>
        <v>Yes</v>
      </c>
      <c r="H2050" s="47">
        <f>VLOOKUP(A2050,'Updated Medical examination'!A2049:J4384,9,0)</f>
        <v>1</v>
      </c>
      <c r="I2050" s="47" t="str">
        <f>VLOOKUP(A2050,'Updated Medical examination'!A2049:J4384,10,0)</f>
        <v>No</v>
      </c>
      <c r="J2050" s="47" t="str">
        <f>VLOOKUP(A2050,'Updated Medical examination'!A2049:J4384,3,0)</f>
        <v>Obesity</v>
      </c>
      <c r="K2050" s="47" t="str">
        <f>VLOOKUP(A2050,'Updated Medical examination'!A2049:J4384,5,0)</f>
        <v>Prediabetes</v>
      </c>
      <c r="L2050" s="54">
        <v>35709</v>
      </c>
      <c r="M2050" s="59">
        <v>2727.4</v>
      </c>
      <c r="N2050" s="55" t="s">
        <v>12</v>
      </c>
      <c r="O2050" s="55" t="s">
        <v>12</v>
      </c>
      <c r="P2050" s="55" t="s">
        <v>168</v>
      </c>
      <c r="Q2050" s="55">
        <v>25</v>
      </c>
    </row>
    <row r="2051" spans="1:17" ht="16.5" thickBot="1" x14ac:dyDescent="0.3">
      <c r="A2051" s="58" t="s">
        <v>317</v>
      </c>
      <c r="B2051" s="47" t="s">
        <v>3414</v>
      </c>
      <c r="C2051" s="47">
        <f>VLOOKUP(A2051,'Updated Medical examination'!A2050:J4385,2,FALSE)</f>
        <v>16.72</v>
      </c>
      <c r="D2051" s="47">
        <f>VLOOKUP(A2051,'Updated Medical examination'!A2050:J4385,4,0)</f>
        <v>4.38</v>
      </c>
      <c r="E2051" s="47" t="str">
        <f>VLOOKUP(A2051,'Updated Medical examination'!A2050:J4385,6,0)</f>
        <v>Yes</v>
      </c>
      <c r="F2051" s="47" t="str">
        <f>VLOOKUP(A2051,'Updated Medical examination'!A2050:J4385,7,0)</f>
        <v>No</v>
      </c>
      <c r="G2051" s="47" t="str">
        <f>VLOOKUP(A2051,'Updated Medical examination'!A2050:J4385,8,0)</f>
        <v>No</v>
      </c>
      <c r="H2051" s="47">
        <f>VLOOKUP(A2051,'Updated Medical examination'!A2050:J4385,9,0)</f>
        <v>1</v>
      </c>
      <c r="I2051" s="47" t="str">
        <f>VLOOKUP(A2051,'Updated Medical examination'!A2050:J4385,10,0)</f>
        <v>No</v>
      </c>
      <c r="J2051" s="47" t="str">
        <f>VLOOKUP(A2051,'Updated Medical examination'!A2050:J4385,3,0)</f>
        <v>Under Weight</v>
      </c>
      <c r="K2051" s="47" t="str">
        <f>VLOOKUP(A2051,'Updated Medical examination'!A2050:J4385,5,0)</f>
        <v>Normal</v>
      </c>
      <c r="L2051" s="54">
        <v>32375</v>
      </c>
      <c r="M2051" s="59">
        <v>2726.06</v>
      </c>
      <c r="N2051" s="55" t="s">
        <v>11</v>
      </c>
      <c r="O2051" s="55" t="s">
        <v>11</v>
      </c>
      <c r="P2051" s="55" t="s">
        <v>13</v>
      </c>
      <c r="Q2051" s="55">
        <v>34</v>
      </c>
    </row>
    <row r="2052" spans="1:17" ht="16.5" thickBot="1" x14ac:dyDescent="0.3">
      <c r="A2052" s="58" t="s">
        <v>316</v>
      </c>
      <c r="B2052" s="47" t="s">
        <v>5630</v>
      </c>
      <c r="C2052" s="47">
        <f>VLOOKUP(A2052,'Updated Medical examination'!A2051:J4386,2,FALSE)</f>
        <v>26.22</v>
      </c>
      <c r="D2052" s="47">
        <f>VLOOKUP(A2052,'Updated Medical examination'!A2051:J4386,4,0)</f>
        <v>4.6500000000000004</v>
      </c>
      <c r="E2052" s="47" t="str">
        <f>VLOOKUP(A2052,'Updated Medical examination'!A2051:J4386,6,0)</f>
        <v>Yes</v>
      </c>
      <c r="F2052" s="47" t="str">
        <f>VLOOKUP(A2052,'Updated Medical examination'!A2051:J4386,7,0)</f>
        <v>No</v>
      </c>
      <c r="G2052" s="47" t="str">
        <f>VLOOKUP(A2052,'Updated Medical examination'!A2051:J4386,8,0)</f>
        <v>Yes</v>
      </c>
      <c r="H2052" s="47">
        <f>VLOOKUP(A2052,'Updated Medical examination'!A2051:J4386,9,0)</f>
        <v>1</v>
      </c>
      <c r="I2052" s="47" t="str">
        <f>VLOOKUP(A2052,'Updated Medical examination'!A2051:J4386,10,0)</f>
        <v>No</v>
      </c>
      <c r="J2052" s="47" t="str">
        <f>VLOOKUP(A2052,'Updated Medical examination'!A2051:J4386,3,0)</f>
        <v>Over Weight</v>
      </c>
      <c r="K2052" s="47" t="str">
        <f>VLOOKUP(A2052,'Updated Medical examination'!A2051:J4386,5,0)</f>
        <v>Normal</v>
      </c>
      <c r="L2052" s="54">
        <v>35733</v>
      </c>
      <c r="M2052" s="59">
        <v>2721.32</v>
      </c>
      <c r="N2052" s="55" t="s">
        <v>16</v>
      </c>
      <c r="O2052" s="55" t="s">
        <v>12</v>
      </c>
      <c r="P2052" s="55" t="s">
        <v>276</v>
      </c>
      <c r="Q2052" s="55">
        <v>25</v>
      </c>
    </row>
    <row r="2053" spans="1:17" ht="16.5" thickBot="1" x14ac:dyDescent="0.3">
      <c r="A2053" s="58" t="s">
        <v>315</v>
      </c>
      <c r="B2053" s="47" t="s">
        <v>5631</v>
      </c>
      <c r="C2053" s="47">
        <f>VLOOKUP(A2053,'Updated Medical examination'!A2052:J4387,2,FALSE)</f>
        <v>31.824999999999999</v>
      </c>
      <c r="D2053" s="47">
        <f>VLOOKUP(A2053,'Updated Medical examination'!A2052:J4387,4,0)</f>
        <v>4.7</v>
      </c>
      <c r="E2053" s="47" t="str">
        <f>VLOOKUP(A2053,'Updated Medical examination'!A2052:J4387,6,0)</f>
        <v>No</v>
      </c>
      <c r="F2053" s="47" t="str">
        <f>VLOOKUP(A2053,'Updated Medical examination'!A2052:J4387,7,0)</f>
        <v>No</v>
      </c>
      <c r="G2053" s="47" t="str">
        <f>VLOOKUP(A2053,'Updated Medical examination'!A2052:J4387,8,0)</f>
        <v>Yes</v>
      </c>
      <c r="H2053" s="47">
        <f>VLOOKUP(A2053,'Updated Medical examination'!A2052:J4387,9,0)</f>
        <v>1</v>
      </c>
      <c r="I2053" s="47" t="str">
        <f>VLOOKUP(A2053,'Updated Medical examination'!A2052:J4387,10,0)</f>
        <v>No</v>
      </c>
      <c r="J2053" s="47" t="str">
        <f>VLOOKUP(A2053,'Updated Medical examination'!A2052:J4387,3,0)</f>
        <v>Obesity</v>
      </c>
      <c r="K2053" s="47" t="str">
        <f>VLOOKUP(A2053,'Updated Medical examination'!A2052:J4387,5,0)</f>
        <v>Normal</v>
      </c>
      <c r="L2053" s="54">
        <v>37839</v>
      </c>
      <c r="M2053" s="59">
        <v>2719.28</v>
      </c>
      <c r="N2053" s="55" t="s">
        <v>11</v>
      </c>
      <c r="O2053" s="55" t="s">
        <v>11</v>
      </c>
      <c r="P2053" s="55" t="s">
        <v>23</v>
      </c>
      <c r="Q2053" s="55">
        <v>19</v>
      </c>
    </row>
    <row r="2054" spans="1:17" ht="16.5" thickBot="1" x14ac:dyDescent="0.3">
      <c r="A2054" s="58" t="s">
        <v>314</v>
      </c>
      <c r="B2054" s="47" t="s">
        <v>5633</v>
      </c>
      <c r="C2054" s="47">
        <f>VLOOKUP(A2054,'Updated Medical examination'!A2053:J4388,2,FALSE)</f>
        <v>25.745000000000001</v>
      </c>
      <c r="D2054" s="47">
        <f>VLOOKUP(A2054,'Updated Medical examination'!A2053:J4388,4,0)</f>
        <v>4.34</v>
      </c>
      <c r="E2054" s="47" t="str">
        <f>VLOOKUP(A2054,'Updated Medical examination'!A2053:J4388,6,0)</f>
        <v>No</v>
      </c>
      <c r="F2054" s="47" t="str">
        <f>VLOOKUP(A2054,'Updated Medical examination'!A2053:J4388,7,0)</f>
        <v>No</v>
      </c>
      <c r="G2054" s="47" t="str">
        <f>VLOOKUP(A2054,'Updated Medical examination'!A2053:J4388,8,0)</f>
        <v>Yes</v>
      </c>
      <c r="H2054" s="47">
        <f>VLOOKUP(A2054,'Updated Medical examination'!A2053:J4388,9,0)</f>
        <v>1</v>
      </c>
      <c r="I2054" s="47" t="str">
        <f>VLOOKUP(A2054,'Updated Medical examination'!A2053:J4388,10,0)</f>
        <v>No</v>
      </c>
      <c r="J2054" s="47" t="str">
        <f>VLOOKUP(A2054,'Updated Medical examination'!A2053:J4388,3,0)</f>
        <v>Over Weight</v>
      </c>
      <c r="K2054" s="47" t="str">
        <f>VLOOKUP(A2054,'Updated Medical examination'!A2053:J4388,5,0)</f>
        <v>Normal</v>
      </c>
      <c r="L2054" s="54">
        <v>37956</v>
      </c>
      <c r="M2054" s="59">
        <v>2710.83</v>
      </c>
      <c r="N2054" s="55" t="s">
        <v>11</v>
      </c>
      <c r="O2054" s="55" t="s">
        <v>12</v>
      </c>
      <c r="P2054" s="55" t="s">
        <v>23</v>
      </c>
      <c r="Q2054" s="55">
        <v>19</v>
      </c>
    </row>
    <row r="2055" spans="1:17" ht="16.5" thickBot="1" x14ac:dyDescent="0.3">
      <c r="A2055" s="58" t="s">
        <v>313</v>
      </c>
      <c r="B2055" s="47" t="s">
        <v>2744</v>
      </c>
      <c r="C2055" s="47">
        <f>VLOOKUP(A2055,'Updated Medical examination'!A2054:J4389,2,FALSE)</f>
        <v>24.605</v>
      </c>
      <c r="D2055" s="47">
        <f>VLOOKUP(A2055,'Updated Medical examination'!A2054:J4389,4,0)</f>
        <v>5.62</v>
      </c>
      <c r="E2055" s="47" t="str">
        <f>VLOOKUP(A2055,'Updated Medical examination'!A2054:J4389,6,0)</f>
        <v>No</v>
      </c>
      <c r="F2055" s="47" t="str">
        <f>VLOOKUP(A2055,'Updated Medical examination'!A2054:J4389,7,0)</f>
        <v>No</v>
      </c>
      <c r="G2055" s="47" t="str">
        <f>VLOOKUP(A2055,'Updated Medical examination'!A2054:J4389,8,0)</f>
        <v>Yes</v>
      </c>
      <c r="H2055" s="47">
        <f>VLOOKUP(A2055,'Updated Medical examination'!A2054:J4389,9,0)</f>
        <v>1</v>
      </c>
      <c r="I2055" s="47" t="str">
        <f>VLOOKUP(A2055,'Updated Medical examination'!A2054:J4389,10,0)</f>
        <v>No</v>
      </c>
      <c r="J2055" s="47" t="str">
        <f>VLOOKUP(A2055,'Updated Medical examination'!A2054:J4389,3,0)</f>
        <v>Healthy Weight</v>
      </c>
      <c r="K2055" s="47" t="str">
        <f>VLOOKUP(A2055,'Updated Medical examination'!A2054:J4389,5,0)</f>
        <v>Normal</v>
      </c>
      <c r="L2055" s="54">
        <v>37946</v>
      </c>
      <c r="M2055" s="59">
        <v>2709.24</v>
      </c>
      <c r="N2055" s="55" t="s">
        <v>11</v>
      </c>
      <c r="O2055" s="55" t="s">
        <v>11</v>
      </c>
      <c r="P2055" s="55" t="s">
        <v>23</v>
      </c>
      <c r="Q2055" s="55">
        <v>19</v>
      </c>
    </row>
    <row r="2056" spans="1:17" ht="16.5" thickBot="1" x14ac:dyDescent="0.3">
      <c r="A2056" s="58" t="s">
        <v>312</v>
      </c>
      <c r="B2056" s="47" t="s">
        <v>5635</v>
      </c>
      <c r="C2056" s="47">
        <f>VLOOKUP(A2056,'Updated Medical examination'!A2055:J4390,2,FALSE)</f>
        <v>24.51</v>
      </c>
      <c r="D2056" s="47">
        <f>VLOOKUP(A2056,'Updated Medical examination'!A2055:J4390,4,0)</f>
        <v>4.24</v>
      </c>
      <c r="E2056" s="47" t="str">
        <f>VLOOKUP(A2056,'Updated Medical examination'!A2055:J4390,6,0)</f>
        <v>No</v>
      </c>
      <c r="F2056" s="47" t="str">
        <f>VLOOKUP(A2056,'Updated Medical examination'!A2055:J4390,7,0)</f>
        <v>No</v>
      </c>
      <c r="G2056" s="47" t="str">
        <f>VLOOKUP(A2056,'Updated Medical examination'!A2055:J4390,8,0)</f>
        <v>Yes</v>
      </c>
      <c r="H2056" s="47">
        <f>VLOOKUP(A2056,'Updated Medical examination'!A2055:J4390,9,0)</f>
        <v>1</v>
      </c>
      <c r="I2056" s="47" t="str">
        <f>VLOOKUP(A2056,'Updated Medical examination'!A2055:J4390,10,0)</f>
        <v>No</v>
      </c>
      <c r="J2056" s="47" t="str">
        <f>VLOOKUP(A2056,'Updated Medical examination'!A2055:J4390,3,0)</f>
        <v>Healthy Weight</v>
      </c>
      <c r="K2056" s="47" t="str">
        <f>VLOOKUP(A2056,'Updated Medical examination'!A2055:J4390,5,0)</f>
        <v>Normal</v>
      </c>
      <c r="L2056" s="54">
        <v>37819</v>
      </c>
      <c r="M2056" s="59">
        <v>2709.11</v>
      </c>
      <c r="N2056" s="55" t="s">
        <v>11</v>
      </c>
      <c r="O2056" s="55" t="s">
        <v>11</v>
      </c>
      <c r="P2056" s="55" t="s">
        <v>23</v>
      </c>
      <c r="Q2056" s="55">
        <v>19</v>
      </c>
    </row>
    <row r="2057" spans="1:17" ht="16.5" thickBot="1" x14ac:dyDescent="0.3">
      <c r="A2057" s="58" t="s">
        <v>311</v>
      </c>
      <c r="B2057" s="47" t="s">
        <v>5637</v>
      </c>
      <c r="C2057" s="47">
        <f>VLOOKUP(A2057,'Updated Medical examination'!A2056:J4391,2,FALSE)</f>
        <v>31.065000000000001</v>
      </c>
      <c r="D2057" s="47">
        <f>VLOOKUP(A2057,'Updated Medical examination'!A2056:J4391,4,0)</f>
        <v>4.57</v>
      </c>
      <c r="E2057" s="47" t="str">
        <f>VLOOKUP(A2057,'Updated Medical examination'!A2056:J4391,6,0)</f>
        <v>Yes</v>
      </c>
      <c r="F2057" s="47" t="str">
        <f>VLOOKUP(A2057,'Updated Medical examination'!A2056:J4391,7,0)</f>
        <v>No</v>
      </c>
      <c r="G2057" s="47" t="str">
        <f>VLOOKUP(A2057,'Updated Medical examination'!A2056:J4391,8,0)</f>
        <v>No</v>
      </c>
      <c r="H2057" s="47">
        <f>VLOOKUP(A2057,'Updated Medical examination'!A2056:J4391,9,0)</f>
        <v>0</v>
      </c>
      <c r="I2057" s="47" t="str">
        <f>VLOOKUP(A2057,'Updated Medical examination'!A2056:J4391,10,0)</f>
        <v>No</v>
      </c>
      <c r="J2057" s="47" t="str">
        <f>VLOOKUP(A2057,'Updated Medical examination'!A2056:J4391,3,0)</f>
        <v>Obesity</v>
      </c>
      <c r="K2057" s="47" t="str">
        <f>VLOOKUP(A2057,'Updated Medical examination'!A2056:J4391,5,0)</f>
        <v>Normal</v>
      </c>
      <c r="L2057" s="54">
        <v>35229</v>
      </c>
      <c r="M2057" s="59">
        <v>2699.57</v>
      </c>
      <c r="N2057" s="55" t="s">
        <v>11</v>
      </c>
      <c r="O2057" s="55" t="s">
        <v>16</v>
      </c>
      <c r="P2057" s="55" t="s">
        <v>23</v>
      </c>
      <c r="Q2057" s="55">
        <v>26</v>
      </c>
    </row>
    <row r="2058" spans="1:17" ht="16.5" thickBot="1" x14ac:dyDescent="0.3">
      <c r="A2058" s="58" t="s">
        <v>310</v>
      </c>
      <c r="B2058" s="47" t="s">
        <v>5639</v>
      </c>
      <c r="C2058" s="47">
        <f>VLOOKUP(A2058,'Updated Medical examination'!A2057:J4392,2,FALSE)</f>
        <v>28.12</v>
      </c>
      <c r="D2058" s="47">
        <f>VLOOKUP(A2058,'Updated Medical examination'!A2057:J4392,4,0)</f>
        <v>5.05</v>
      </c>
      <c r="E2058" s="47" t="str">
        <f>VLOOKUP(A2058,'Updated Medical examination'!A2057:J4392,6,0)</f>
        <v>No</v>
      </c>
      <c r="F2058" s="47" t="str">
        <f>VLOOKUP(A2058,'Updated Medical examination'!A2057:J4392,7,0)</f>
        <v>No</v>
      </c>
      <c r="G2058" s="47" t="str">
        <f>VLOOKUP(A2058,'Updated Medical examination'!A2057:J4392,8,0)</f>
        <v>No</v>
      </c>
      <c r="H2058" s="47">
        <f>VLOOKUP(A2058,'Updated Medical examination'!A2057:J4392,9,0)</f>
        <v>0</v>
      </c>
      <c r="I2058" s="47" t="str">
        <f>VLOOKUP(A2058,'Updated Medical examination'!A2057:J4392,10,0)</f>
        <v>No</v>
      </c>
      <c r="J2058" s="47" t="str">
        <f>VLOOKUP(A2058,'Updated Medical examination'!A2057:J4392,3,0)</f>
        <v>Over Weight</v>
      </c>
      <c r="K2058" s="47" t="str">
        <f>VLOOKUP(A2058,'Updated Medical examination'!A2057:J4392,5,0)</f>
        <v>Normal</v>
      </c>
      <c r="L2058" s="54">
        <v>36322</v>
      </c>
      <c r="M2058" s="59">
        <v>2690.11</v>
      </c>
      <c r="N2058" s="55" t="s">
        <v>11</v>
      </c>
      <c r="O2058" s="55" t="s">
        <v>11</v>
      </c>
      <c r="P2058" s="55" t="s">
        <v>23</v>
      </c>
      <c r="Q2058" s="55">
        <v>23</v>
      </c>
    </row>
    <row r="2059" spans="1:17" ht="16.5" thickBot="1" x14ac:dyDescent="0.3">
      <c r="A2059" s="58" t="s">
        <v>309</v>
      </c>
      <c r="B2059" s="47" t="s">
        <v>3378</v>
      </c>
      <c r="C2059" s="47">
        <f>VLOOKUP(A2059,'Updated Medical examination'!A2058:J4393,2,FALSE)</f>
        <v>38.06</v>
      </c>
      <c r="D2059" s="47">
        <f>VLOOKUP(A2059,'Updated Medical examination'!A2058:J4393,4,0)</f>
        <v>6.16</v>
      </c>
      <c r="E2059" s="47" t="str">
        <f>VLOOKUP(A2059,'Updated Medical examination'!A2058:J4393,6,0)</f>
        <v>No</v>
      </c>
      <c r="F2059" s="47" t="str">
        <f>VLOOKUP(A2059,'Updated Medical examination'!A2058:J4393,7,0)</f>
        <v>No</v>
      </c>
      <c r="G2059" s="47" t="str">
        <f>VLOOKUP(A2059,'Updated Medical examination'!A2058:J4393,8,0)</f>
        <v>No</v>
      </c>
      <c r="H2059" s="47">
        <f>VLOOKUP(A2059,'Updated Medical examination'!A2058:J4393,9,0)</f>
        <v>0</v>
      </c>
      <c r="I2059" s="47" t="str">
        <f>VLOOKUP(A2059,'Updated Medical examination'!A2058:J4393,10,0)</f>
        <v>No</v>
      </c>
      <c r="J2059" s="47" t="str">
        <f>VLOOKUP(A2059,'Updated Medical examination'!A2058:J4393,3,0)</f>
        <v>Obesity</v>
      </c>
      <c r="K2059" s="47" t="str">
        <f>VLOOKUP(A2059,'Updated Medical examination'!A2058:J4393,5,0)</f>
        <v>Prediabetes</v>
      </c>
      <c r="L2059" s="54">
        <v>34609</v>
      </c>
      <c r="M2059" s="59">
        <v>2689.5</v>
      </c>
      <c r="N2059" s="55" t="s">
        <v>12</v>
      </c>
      <c r="O2059" s="55" t="s">
        <v>11</v>
      </c>
      <c r="P2059" s="55" t="s">
        <v>13</v>
      </c>
      <c r="Q2059" s="55">
        <v>28</v>
      </c>
    </row>
    <row r="2060" spans="1:17" ht="16.5" thickBot="1" x14ac:dyDescent="0.3">
      <c r="A2060" s="58" t="s">
        <v>308</v>
      </c>
      <c r="B2060" s="47" t="s">
        <v>5642</v>
      </c>
      <c r="C2060" s="47">
        <f>VLOOKUP(A2060,'Updated Medical examination'!A2059:J4394,2,FALSE)</f>
        <v>24.96</v>
      </c>
      <c r="D2060" s="47">
        <f>VLOOKUP(A2060,'Updated Medical examination'!A2059:J4394,4,0)</f>
        <v>4.57</v>
      </c>
      <c r="E2060" s="47" t="str">
        <f>VLOOKUP(A2060,'Updated Medical examination'!A2059:J4394,6,0)</f>
        <v>No</v>
      </c>
      <c r="F2060" s="47" t="str">
        <f>VLOOKUP(A2060,'Updated Medical examination'!A2059:J4394,7,0)</f>
        <v>No</v>
      </c>
      <c r="G2060" s="47" t="str">
        <f>VLOOKUP(A2060,'Updated Medical examination'!A2059:J4394,8,0)</f>
        <v>No</v>
      </c>
      <c r="H2060" s="47">
        <f>VLOOKUP(A2060,'Updated Medical examination'!A2059:J4394,9,0)</f>
        <v>0</v>
      </c>
      <c r="I2060" s="47" t="str">
        <f>VLOOKUP(A2060,'Updated Medical examination'!A2059:J4394,10,0)</f>
        <v>No</v>
      </c>
      <c r="J2060" s="47" t="str">
        <f>VLOOKUP(A2060,'Updated Medical examination'!A2059:J4394,3,0)</f>
        <v>Over Weight</v>
      </c>
      <c r="K2060" s="47" t="str">
        <f>VLOOKUP(A2060,'Updated Medical examination'!A2059:J4394,5,0)</f>
        <v>Normal</v>
      </c>
      <c r="L2060" s="54">
        <v>34594</v>
      </c>
      <c r="M2060" s="59">
        <v>2684.69</v>
      </c>
      <c r="N2060" s="55" t="s">
        <v>11</v>
      </c>
      <c r="O2060" s="55" t="s">
        <v>11</v>
      </c>
      <c r="P2060" s="55" t="s">
        <v>13</v>
      </c>
      <c r="Q2060" s="55">
        <v>28</v>
      </c>
    </row>
    <row r="2061" spans="1:17" ht="16.5" thickBot="1" x14ac:dyDescent="0.3">
      <c r="A2061" s="58" t="s">
        <v>307</v>
      </c>
      <c r="B2061" s="47" t="s">
        <v>3970</v>
      </c>
      <c r="C2061" s="47">
        <f>VLOOKUP(A2061,'Updated Medical examination'!A2060:J4395,2,FALSE)</f>
        <v>17.670000000000002</v>
      </c>
      <c r="D2061" s="47">
        <f>VLOOKUP(A2061,'Updated Medical examination'!A2060:J4395,4,0)</f>
        <v>5.53</v>
      </c>
      <c r="E2061" s="47" t="str">
        <f>VLOOKUP(A2061,'Updated Medical examination'!A2060:J4395,6,0)</f>
        <v>Yes</v>
      </c>
      <c r="F2061" s="47" t="str">
        <f>VLOOKUP(A2061,'Updated Medical examination'!A2060:J4395,7,0)</f>
        <v>No</v>
      </c>
      <c r="G2061" s="47" t="str">
        <f>VLOOKUP(A2061,'Updated Medical examination'!A2060:J4395,8,0)</f>
        <v>No</v>
      </c>
      <c r="H2061" s="47">
        <f>VLOOKUP(A2061,'Updated Medical examination'!A2060:J4395,9,0)</f>
        <v>0</v>
      </c>
      <c r="I2061" s="47" t="str">
        <f>VLOOKUP(A2061,'Updated Medical examination'!A2060:J4395,10,0)</f>
        <v>No</v>
      </c>
      <c r="J2061" s="47" t="str">
        <f>VLOOKUP(A2061,'Updated Medical examination'!A2060:J4395,3,0)</f>
        <v>Under Weight</v>
      </c>
      <c r="K2061" s="47" t="str">
        <f>VLOOKUP(A2061,'Updated Medical examination'!A2060:J4395,5,0)</f>
        <v>Normal</v>
      </c>
      <c r="L2061" s="54">
        <v>35282</v>
      </c>
      <c r="M2061" s="59">
        <v>2680.95</v>
      </c>
      <c r="N2061" s="55" t="s">
        <v>12</v>
      </c>
      <c r="O2061" s="55" t="s">
        <v>11</v>
      </c>
      <c r="P2061" s="55" t="s">
        <v>23</v>
      </c>
      <c r="Q2061" s="55">
        <v>26</v>
      </c>
    </row>
    <row r="2062" spans="1:17" ht="16.5" thickBot="1" x14ac:dyDescent="0.3">
      <c r="A2062" s="58" t="s">
        <v>306</v>
      </c>
      <c r="B2062" s="47" t="s">
        <v>5645</v>
      </c>
      <c r="C2062" s="47">
        <f>VLOOKUP(A2062,'Updated Medical examination'!A2061:J4396,2,FALSE)</f>
        <v>31.35</v>
      </c>
      <c r="D2062" s="47">
        <f>VLOOKUP(A2062,'Updated Medical examination'!A2061:J4396,4,0)</f>
        <v>5.84</v>
      </c>
      <c r="E2062" s="47" t="str">
        <f>VLOOKUP(A2062,'Updated Medical examination'!A2061:J4396,6,0)</f>
        <v>No</v>
      </c>
      <c r="F2062" s="47" t="str">
        <f>VLOOKUP(A2062,'Updated Medical examination'!A2061:J4396,7,0)</f>
        <v>yes</v>
      </c>
      <c r="G2062" s="47" t="str">
        <f>VLOOKUP(A2062,'Updated Medical examination'!A2061:J4396,8,0)</f>
        <v>No</v>
      </c>
      <c r="H2062" s="47">
        <f>VLOOKUP(A2062,'Updated Medical examination'!A2061:J4396,9,0)</f>
        <v>1</v>
      </c>
      <c r="I2062" s="47" t="str">
        <f>VLOOKUP(A2062,'Updated Medical examination'!A2061:J4396,10,0)</f>
        <v>No</v>
      </c>
      <c r="J2062" s="47" t="str">
        <f>VLOOKUP(A2062,'Updated Medical examination'!A2061:J4396,3,0)</f>
        <v>Obesity</v>
      </c>
      <c r="K2062" s="47" t="str">
        <f>VLOOKUP(A2062,'Updated Medical examination'!A2061:J4396,5,0)</f>
        <v>Prediabetes</v>
      </c>
      <c r="L2062" s="54">
        <v>36869</v>
      </c>
      <c r="M2062" s="59">
        <v>2643.27</v>
      </c>
      <c r="N2062" s="55" t="s">
        <v>11</v>
      </c>
      <c r="O2062" s="55" t="s">
        <v>16</v>
      </c>
      <c r="P2062" s="55" t="s">
        <v>23</v>
      </c>
      <c r="Q2062" s="55">
        <v>22</v>
      </c>
    </row>
    <row r="2063" spans="1:17" ht="16.5" thickBot="1" x14ac:dyDescent="0.3">
      <c r="A2063" s="58" t="s">
        <v>305</v>
      </c>
      <c r="B2063" s="47" t="s">
        <v>5647</v>
      </c>
      <c r="C2063" s="47">
        <f>VLOOKUP(A2063,'Updated Medical examination'!A2062:J4397,2,FALSE)</f>
        <v>28.31</v>
      </c>
      <c r="D2063" s="47">
        <f>VLOOKUP(A2063,'Updated Medical examination'!A2062:J4397,4,0)</f>
        <v>6.41</v>
      </c>
      <c r="E2063" s="47" t="str">
        <f>VLOOKUP(A2063,'Updated Medical examination'!A2062:J4397,6,0)</f>
        <v>No</v>
      </c>
      <c r="F2063" s="47" t="str">
        <f>VLOOKUP(A2063,'Updated Medical examination'!A2062:J4397,7,0)</f>
        <v>yes</v>
      </c>
      <c r="G2063" s="47" t="str">
        <f>VLOOKUP(A2063,'Updated Medical examination'!A2062:J4397,8,0)</f>
        <v>No</v>
      </c>
      <c r="H2063" s="47">
        <f>VLOOKUP(A2063,'Updated Medical examination'!A2062:J4397,9,0)</f>
        <v>1</v>
      </c>
      <c r="I2063" s="47" t="str">
        <f>VLOOKUP(A2063,'Updated Medical examination'!A2062:J4397,10,0)</f>
        <v>No</v>
      </c>
      <c r="J2063" s="47" t="str">
        <f>VLOOKUP(A2063,'Updated Medical examination'!A2062:J4397,3,0)</f>
        <v>Over Weight</v>
      </c>
      <c r="K2063" s="47" t="str">
        <f>VLOOKUP(A2063,'Updated Medical examination'!A2062:J4397,5,0)</f>
        <v>Above Diabetes</v>
      </c>
      <c r="L2063" s="54">
        <v>36701</v>
      </c>
      <c r="M2063" s="59">
        <v>2639.04</v>
      </c>
      <c r="N2063" s="55" t="s">
        <v>11</v>
      </c>
      <c r="O2063" s="55" t="s">
        <v>11</v>
      </c>
      <c r="P2063" s="55" t="s">
        <v>23</v>
      </c>
      <c r="Q2063" s="55">
        <v>22</v>
      </c>
    </row>
    <row r="2064" spans="1:17" ht="16.5" thickBot="1" x14ac:dyDescent="0.3">
      <c r="A2064" s="58" t="s">
        <v>304</v>
      </c>
      <c r="B2064" s="47" t="s">
        <v>5648</v>
      </c>
      <c r="C2064" s="47">
        <f>VLOOKUP(A2064,'Updated Medical examination'!A2063:J4398,2,FALSE)</f>
        <v>30.3</v>
      </c>
      <c r="D2064" s="47">
        <f>VLOOKUP(A2064,'Updated Medical examination'!A2063:J4398,4,0)</f>
        <v>4.7300000000000004</v>
      </c>
      <c r="E2064" s="47" t="str">
        <f>VLOOKUP(A2064,'Updated Medical examination'!A2063:J4398,6,0)</f>
        <v>Yes</v>
      </c>
      <c r="F2064" s="47" t="str">
        <f>VLOOKUP(A2064,'Updated Medical examination'!A2063:J4398,7,0)</f>
        <v>No</v>
      </c>
      <c r="G2064" s="47" t="str">
        <f>VLOOKUP(A2064,'Updated Medical examination'!A2063:J4398,8,0)</f>
        <v>Yes</v>
      </c>
      <c r="H2064" s="47">
        <f>VLOOKUP(A2064,'Updated Medical examination'!A2063:J4398,9,0)</f>
        <v>1</v>
      </c>
      <c r="I2064" s="47" t="str">
        <f>VLOOKUP(A2064,'Updated Medical examination'!A2063:J4398,10,0)</f>
        <v>No</v>
      </c>
      <c r="J2064" s="47" t="str">
        <f>VLOOKUP(A2064,'Updated Medical examination'!A2063:J4398,3,0)</f>
        <v>Obesity</v>
      </c>
      <c r="K2064" s="47" t="str">
        <f>VLOOKUP(A2064,'Updated Medical examination'!A2063:J4398,5,0)</f>
        <v>Normal</v>
      </c>
      <c r="L2064" s="54">
        <v>35668</v>
      </c>
      <c r="M2064" s="59">
        <v>2632.99</v>
      </c>
      <c r="N2064" s="55" t="s">
        <v>11</v>
      </c>
      <c r="O2064" s="55" t="s">
        <v>16</v>
      </c>
      <c r="P2064" s="55" t="s">
        <v>42</v>
      </c>
      <c r="Q2064" s="55">
        <v>25</v>
      </c>
    </row>
    <row r="2065" spans="1:17" ht="16.5" thickBot="1" x14ac:dyDescent="0.3">
      <c r="A2065" s="58" t="s">
        <v>303</v>
      </c>
      <c r="B2065" s="47" t="s">
        <v>2867</v>
      </c>
      <c r="C2065" s="47">
        <f>VLOOKUP(A2065,'Updated Medical examination'!A2064:J4399,2,FALSE)</f>
        <v>26.4</v>
      </c>
      <c r="D2065" s="47">
        <f>VLOOKUP(A2065,'Updated Medical examination'!A2064:J4399,4,0)</f>
        <v>6.22</v>
      </c>
      <c r="E2065" s="47" t="str">
        <f>VLOOKUP(A2065,'Updated Medical examination'!A2064:J4399,6,0)</f>
        <v>Yes</v>
      </c>
      <c r="F2065" s="47" t="str">
        <f>VLOOKUP(A2065,'Updated Medical examination'!A2064:J4399,7,0)</f>
        <v>No</v>
      </c>
      <c r="G2065" s="47" t="str">
        <f>VLOOKUP(A2065,'Updated Medical examination'!A2064:J4399,8,0)</f>
        <v>No</v>
      </c>
      <c r="H2065" s="47">
        <f>VLOOKUP(A2065,'Updated Medical examination'!A2064:J4399,9,0)</f>
        <v>0</v>
      </c>
      <c r="I2065" s="47" t="str">
        <f>VLOOKUP(A2065,'Updated Medical examination'!A2064:J4399,10,0)</f>
        <v>No</v>
      </c>
      <c r="J2065" s="47" t="str">
        <f>VLOOKUP(A2065,'Updated Medical examination'!A2064:J4399,3,0)</f>
        <v>Over Weight</v>
      </c>
      <c r="K2065" s="47" t="str">
        <f>VLOOKUP(A2065,'Updated Medical examination'!A2064:J4399,5,0)</f>
        <v>Prediabetes</v>
      </c>
      <c r="L2065" s="54">
        <v>37129</v>
      </c>
      <c r="M2065" s="59">
        <v>2597.7800000000002</v>
      </c>
      <c r="N2065" s="55" t="s">
        <v>11</v>
      </c>
      <c r="O2065" s="55" t="s">
        <v>16</v>
      </c>
      <c r="P2065" s="55" t="s">
        <v>42</v>
      </c>
      <c r="Q2065" s="55">
        <v>21</v>
      </c>
    </row>
    <row r="2066" spans="1:17" ht="16.5" thickBot="1" x14ac:dyDescent="0.3">
      <c r="A2066" s="58" t="s">
        <v>302</v>
      </c>
      <c r="B2066" s="47" t="s">
        <v>5650</v>
      </c>
      <c r="C2066" s="47">
        <f>VLOOKUP(A2066,'Updated Medical examination'!A2065:J4400,2,FALSE)</f>
        <v>22.135000000000002</v>
      </c>
      <c r="D2066" s="47">
        <f>VLOOKUP(A2066,'Updated Medical examination'!A2065:J4400,4,0)</f>
        <v>4.46</v>
      </c>
      <c r="E2066" s="47" t="str">
        <f>VLOOKUP(A2066,'Updated Medical examination'!A2065:J4400,6,0)</f>
        <v>Yes</v>
      </c>
      <c r="F2066" s="47" t="str">
        <f>VLOOKUP(A2066,'Updated Medical examination'!A2065:J4400,7,0)</f>
        <v>No</v>
      </c>
      <c r="G2066" s="47" t="str">
        <f>VLOOKUP(A2066,'Updated Medical examination'!A2065:J4400,8,0)</f>
        <v>No</v>
      </c>
      <c r="H2066" s="47">
        <f>VLOOKUP(A2066,'Updated Medical examination'!A2065:J4400,9,0)</f>
        <v>0</v>
      </c>
      <c r="I2066" s="47" t="str">
        <f>VLOOKUP(A2066,'Updated Medical examination'!A2065:J4400,10,0)</f>
        <v>No</v>
      </c>
      <c r="J2066" s="47" t="str">
        <f>VLOOKUP(A2066,'Updated Medical examination'!A2065:J4400,3,0)</f>
        <v>Healthy Weight</v>
      </c>
      <c r="K2066" s="47" t="str">
        <f>VLOOKUP(A2066,'Updated Medical examination'!A2065:J4400,5,0)</f>
        <v>Normal</v>
      </c>
      <c r="L2066" s="54">
        <v>37100</v>
      </c>
      <c r="M2066" s="59">
        <v>2585.85</v>
      </c>
      <c r="N2066" s="55" t="s">
        <v>11</v>
      </c>
      <c r="O2066" s="55" t="s">
        <v>11</v>
      </c>
      <c r="P2066" s="55" t="s">
        <v>247</v>
      </c>
      <c r="Q2066" s="55">
        <v>21</v>
      </c>
    </row>
    <row r="2067" spans="1:17" ht="16.5" thickBot="1" x14ac:dyDescent="0.3">
      <c r="A2067" s="58" t="s">
        <v>301</v>
      </c>
      <c r="B2067" s="47" t="s">
        <v>5651</v>
      </c>
      <c r="C2067" s="47">
        <f>VLOOKUP(A2067,'Updated Medical examination'!A2066:J4401,2,FALSE)</f>
        <v>17.399999999999999</v>
      </c>
      <c r="D2067" s="47">
        <f>VLOOKUP(A2067,'Updated Medical examination'!A2066:J4401,4,0)</f>
        <v>4.5</v>
      </c>
      <c r="E2067" s="47" t="str">
        <f>VLOOKUP(A2067,'Updated Medical examination'!A2066:J4401,6,0)</f>
        <v>Yes</v>
      </c>
      <c r="F2067" s="47" t="str">
        <f>VLOOKUP(A2067,'Updated Medical examination'!A2066:J4401,7,0)</f>
        <v>No</v>
      </c>
      <c r="G2067" s="47" t="str">
        <f>VLOOKUP(A2067,'Updated Medical examination'!A2066:J4401,8,0)</f>
        <v>No</v>
      </c>
      <c r="H2067" s="47">
        <f>VLOOKUP(A2067,'Updated Medical examination'!A2066:J4401,9,0)</f>
        <v>0</v>
      </c>
      <c r="I2067" s="47" t="str">
        <f>VLOOKUP(A2067,'Updated Medical examination'!A2066:J4401,10,0)</f>
        <v>No</v>
      </c>
      <c r="J2067" s="47" t="str">
        <f>VLOOKUP(A2067,'Updated Medical examination'!A2066:J4401,3,0)</f>
        <v>Under Weight</v>
      </c>
      <c r="K2067" s="47" t="str">
        <f>VLOOKUP(A2067,'Updated Medical examination'!A2066:J4401,5,0)</f>
        <v>Normal</v>
      </c>
      <c r="L2067" s="54">
        <v>37179</v>
      </c>
      <c r="M2067" s="59">
        <v>2585.27</v>
      </c>
      <c r="N2067" s="55" t="s">
        <v>11</v>
      </c>
      <c r="O2067" s="55" t="s">
        <v>12</v>
      </c>
      <c r="P2067" s="55" t="s">
        <v>42</v>
      </c>
      <c r="Q2067" s="55">
        <v>21</v>
      </c>
    </row>
    <row r="2068" spans="1:17" ht="16.5" thickBot="1" x14ac:dyDescent="0.3">
      <c r="A2068" s="58" t="s">
        <v>299</v>
      </c>
      <c r="B2068" s="47" t="s">
        <v>4909</v>
      </c>
      <c r="C2068" s="47">
        <f>VLOOKUP(A2068,'Updated Medical examination'!A2067:J4402,2,FALSE)</f>
        <v>28.06</v>
      </c>
      <c r="D2068" s="47">
        <f>VLOOKUP(A2068,'Updated Medical examination'!A2067:J4402,4,0)</f>
        <v>8.93</v>
      </c>
      <c r="E2068" s="47" t="str">
        <f>VLOOKUP(A2068,'Updated Medical examination'!A2067:J4402,6,0)</f>
        <v>No</v>
      </c>
      <c r="F2068" s="47" t="str">
        <f>VLOOKUP(A2068,'Updated Medical examination'!A2067:J4402,7,0)</f>
        <v>No</v>
      </c>
      <c r="G2068" s="47" t="str">
        <f>VLOOKUP(A2068,'Updated Medical examination'!A2067:J4402,8,0)</f>
        <v>No</v>
      </c>
      <c r="H2068" s="47">
        <f>VLOOKUP(A2068,'Updated Medical examination'!A2067:J4402,9,0)</f>
        <v>0</v>
      </c>
      <c r="I2068" s="47" t="str">
        <f>VLOOKUP(A2068,'Updated Medical examination'!A2067:J4402,10,0)</f>
        <v>No</v>
      </c>
      <c r="J2068" s="47" t="str">
        <f>VLOOKUP(A2068,'Updated Medical examination'!A2067:J4402,3,0)</f>
        <v>Over Weight</v>
      </c>
      <c r="K2068" s="47" t="str">
        <f>VLOOKUP(A2068,'Updated Medical examination'!A2067:J4402,5,0)</f>
        <v>Above Diabetes</v>
      </c>
      <c r="L2068" s="54">
        <v>37457</v>
      </c>
      <c r="M2068" s="59">
        <v>2585.04</v>
      </c>
      <c r="N2068" s="55" t="s">
        <v>11</v>
      </c>
      <c r="O2068" s="55" t="s">
        <v>11</v>
      </c>
      <c r="P2068" s="55" t="s">
        <v>300</v>
      </c>
      <c r="Q2068" s="55">
        <v>20</v>
      </c>
    </row>
    <row r="2069" spans="1:17" ht="16.5" thickBot="1" x14ac:dyDescent="0.3">
      <c r="A2069" s="58" t="s">
        <v>298</v>
      </c>
      <c r="B2069" s="47" t="s">
        <v>5654</v>
      </c>
      <c r="C2069" s="47">
        <f>VLOOKUP(A2069,'Updated Medical examination'!A2068:J4403,2,FALSE)</f>
        <v>31.13</v>
      </c>
      <c r="D2069" s="47">
        <f>VLOOKUP(A2069,'Updated Medical examination'!A2068:J4403,4,0)</f>
        <v>11.02</v>
      </c>
      <c r="E2069" s="47" t="str">
        <f>VLOOKUP(A2069,'Updated Medical examination'!A2068:J4403,6,0)</f>
        <v>No</v>
      </c>
      <c r="F2069" s="47" t="str">
        <f>VLOOKUP(A2069,'Updated Medical examination'!A2068:J4403,7,0)</f>
        <v>No</v>
      </c>
      <c r="G2069" s="47" t="str">
        <f>VLOOKUP(A2069,'Updated Medical examination'!A2068:J4403,8,0)</f>
        <v>No</v>
      </c>
      <c r="H2069" s="47">
        <f>VLOOKUP(A2069,'Updated Medical examination'!A2068:J4403,9,0)</f>
        <v>0</v>
      </c>
      <c r="I2069" s="47" t="str">
        <f>VLOOKUP(A2069,'Updated Medical examination'!A2068:J4403,10,0)</f>
        <v>No</v>
      </c>
      <c r="J2069" s="47" t="str">
        <f>VLOOKUP(A2069,'Updated Medical examination'!A2068:J4403,3,0)</f>
        <v>Obesity</v>
      </c>
      <c r="K2069" s="47" t="str">
        <f>VLOOKUP(A2069,'Updated Medical examination'!A2068:J4403,5,0)</f>
        <v>Above Diabetes</v>
      </c>
      <c r="L2069" s="54">
        <v>37540</v>
      </c>
      <c r="M2069" s="59">
        <v>2566.4699999999998</v>
      </c>
      <c r="N2069" s="55" t="s">
        <v>11</v>
      </c>
      <c r="O2069" s="55" t="s">
        <v>12</v>
      </c>
      <c r="P2069" s="55" t="s">
        <v>13</v>
      </c>
      <c r="Q2069" s="55">
        <v>20</v>
      </c>
    </row>
    <row r="2070" spans="1:17" ht="16.5" thickBot="1" x14ac:dyDescent="0.3">
      <c r="A2070" s="58" t="s">
        <v>297</v>
      </c>
      <c r="B2070" s="47" t="s">
        <v>5656</v>
      </c>
      <c r="C2070" s="47">
        <f>VLOOKUP(A2070,'Updated Medical examination'!A2069:J4404,2,FALSE)</f>
        <v>18.46</v>
      </c>
      <c r="D2070" s="47">
        <f>VLOOKUP(A2070,'Updated Medical examination'!A2069:J4404,4,0)</f>
        <v>5.25</v>
      </c>
      <c r="E2070" s="47" t="str">
        <f>VLOOKUP(A2070,'Updated Medical examination'!A2069:J4404,6,0)</f>
        <v>No</v>
      </c>
      <c r="F2070" s="47" t="str">
        <f>VLOOKUP(A2070,'Updated Medical examination'!A2069:J4404,7,0)</f>
        <v>No</v>
      </c>
      <c r="G2070" s="47" t="str">
        <f>VLOOKUP(A2070,'Updated Medical examination'!A2069:J4404,8,0)</f>
        <v>No</v>
      </c>
      <c r="H2070" s="47">
        <f>VLOOKUP(A2070,'Updated Medical examination'!A2069:J4404,9,0)</f>
        <v>0</v>
      </c>
      <c r="I2070" s="47" t="str">
        <f>VLOOKUP(A2070,'Updated Medical examination'!A2069:J4404,10,0)</f>
        <v>No</v>
      </c>
      <c r="J2070" s="47" t="str">
        <f>VLOOKUP(A2070,'Updated Medical examination'!A2069:J4404,3,0)</f>
        <v>Under Weight</v>
      </c>
      <c r="K2070" s="47" t="str">
        <f>VLOOKUP(A2070,'Updated Medical examination'!A2069:J4404,5,0)</f>
        <v>Normal</v>
      </c>
      <c r="L2070" s="54">
        <v>33559</v>
      </c>
      <c r="M2070" s="59">
        <v>2545.6799999999998</v>
      </c>
      <c r="N2070" s="55" t="s">
        <v>11</v>
      </c>
      <c r="O2070" s="55" t="s">
        <v>16</v>
      </c>
      <c r="P2070" s="55" t="s">
        <v>13</v>
      </c>
      <c r="Q2070" s="55">
        <v>31</v>
      </c>
    </row>
    <row r="2071" spans="1:17" ht="16.5" thickBot="1" x14ac:dyDescent="0.3">
      <c r="A2071" s="58" t="s">
        <v>296</v>
      </c>
      <c r="B2071" s="47" t="s">
        <v>2763</v>
      </c>
      <c r="C2071" s="47">
        <f>VLOOKUP(A2071,'Updated Medical examination'!A2070:J4405,2,FALSE)</f>
        <v>17.3</v>
      </c>
      <c r="D2071" s="47">
        <f>VLOOKUP(A2071,'Updated Medical examination'!A2070:J4405,4,0)</f>
        <v>4.75</v>
      </c>
      <c r="E2071" s="47" t="str">
        <f>VLOOKUP(A2071,'Updated Medical examination'!A2070:J4405,6,0)</f>
        <v>No</v>
      </c>
      <c r="F2071" s="47" t="str">
        <f>VLOOKUP(A2071,'Updated Medical examination'!A2070:J4405,7,0)</f>
        <v>No</v>
      </c>
      <c r="G2071" s="47" t="str">
        <f>VLOOKUP(A2071,'Updated Medical examination'!A2070:J4405,8,0)</f>
        <v>No</v>
      </c>
      <c r="H2071" s="47">
        <f>VLOOKUP(A2071,'Updated Medical examination'!A2070:J4405,9,0)</f>
        <v>0</v>
      </c>
      <c r="I2071" s="47" t="str">
        <f>VLOOKUP(A2071,'Updated Medical examination'!A2070:J4405,10,0)</f>
        <v>No</v>
      </c>
      <c r="J2071" s="47" t="str">
        <f>VLOOKUP(A2071,'Updated Medical examination'!A2070:J4405,3,0)</f>
        <v>Under Weight</v>
      </c>
      <c r="K2071" s="47" t="str">
        <f>VLOOKUP(A2071,'Updated Medical examination'!A2070:J4405,5,0)</f>
        <v>Normal</v>
      </c>
      <c r="L2071" s="54">
        <v>33147</v>
      </c>
      <c r="M2071" s="59">
        <v>2540.39</v>
      </c>
      <c r="N2071" s="55" t="s">
        <v>11</v>
      </c>
      <c r="O2071" s="55" t="s">
        <v>11</v>
      </c>
      <c r="P2071" s="55" t="s">
        <v>13</v>
      </c>
      <c r="Q2071" s="55">
        <v>32</v>
      </c>
    </row>
    <row r="2072" spans="1:17" ht="16.5" thickBot="1" x14ac:dyDescent="0.3">
      <c r="A2072" s="58" t="s">
        <v>295</v>
      </c>
      <c r="B2072" s="47" t="s">
        <v>2821</v>
      </c>
      <c r="C2072" s="47">
        <f>VLOOKUP(A2072,'Updated Medical examination'!A2071:J4406,2,FALSE)</f>
        <v>35.625</v>
      </c>
      <c r="D2072" s="47">
        <f>VLOOKUP(A2072,'Updated Medical examination'!A2071:J4406,4,0)</f>
        <v>4.68</v>
      </c>
      <c r="E2072" s="47" t="str">
        <f>VLOOKUP(A2072,'Updated Medical examination'!A2071:J4406,6,0)</f>
        <v>Yes</v>
      </c>
      <c r="F2072" s="47" t="str">
        <f>VLOOKUP(A2072,'Updated Medical examination'!A2071:J4406,7,0)</f>
        <v>No</v>
      </c>
      <c r="G2072" s="47" t="str">
        <f>VLOOKUP(A2072,'Updated Medical examination'!A2071:J4406,8,0)</f>
        <v>Yes</v>
      </c>
      <c r="H2072" s="47">
        <f>VLOOKUP(A2072,'Updated Medical examination'!A2071:J4406,9,0)</f>
        <v>1</v>
      </c>
      <c r="I2072" s="47" t="str">
        <f>VLOOKUP(A2072,'Updated Medical examination'!A2071:J4406,10,0)</f>
        <v>No</v>
      </c>
      <c r="J2072" s="47" t="str">
        <f>VLOOKUP(A2072,'Updated Medical examination'!A2071:J4406,3,0)</f>
        <v>Obesity</v>
      </c>
      <c r="K2072" s="47" t="str">
        <f>VLOOKUP(A2072,'Updated Medical examination'!A2071:J4406,5,0)</f>
        <v>Normal</v>
      </c>
      <c r="L2072" s="54">
        <v>35639</v>
      </c>
      <c r="M2072" s="59">
        <v>2534.39</v>
      </c>
      <c r="N2072" s="55" t="s">
        <v>12</v>
      </c>
      <c r="O2072" s="55" t="s">
        <v>12</v>
      </c>
      <c r="P2072" s="55" t="s">
        <v>23</v>
      </c>
      <c r="Q2072" s="55">
        <v>25</v>
      </c>
    </row>
    <row r="2073" spans="1:17" ht="16.5" thickBot="1" x14ac:dyDescent="0.3">
      <c r="A2073" s="58" t="s">
        <v>294</v>
      </c>
      <c r="B2073" s="47" t="s">
        <v>5659</v>
      </c>
      <c r="C2073" s="47">
        <f>VLOOKUP(A2073,'Updated Medical examination'!A2072:J4407,2,FALSE)</f>
        <v>20.234999999999999</v>
      </c>
      <c r="D2073" s="47">
        <f>VLOOKUP(A2073,'Updated Medical examination'!A2072:J4407,4,0)</f>
        <v>6.17</v>
      </c>
      <c r="E2073" s="47" t="str">
        <f>VLOOKUP(A2073,'Updated Medical examination'!A2072:J4407,6,0)</f>
        <v>Yes</v>
      </c>
      <c r="F2073" s="47" t="str">
        <f>VLOOKUP(A2073,'Updated Medical examination'!A2072:J4407,7,0)</f>
        <v>yes</v>
      </c>
      <c r="G2073" s="47" t="str">
        <f>VLOOKUP(A2073,'Updated Medical examination'!A2072:J4407,8,0)</f>
        <v>No</v>
      </c>
      <c r="H2073" s="47">
        <f>VLOOKUP(A2073,'Updated Medical examination'!A2072:J4407,9,0)</f>
        <v>2</v>
      </c>
      <c r="I2073" s="47" t="str">
        <f>VLOOKUP(A2073,'Updated Medical examination'!A2072:J4407,10,0)</f>
        <v>No</v>
      </c>
      <c r="J2073" s="47" t="str">
        <f>VLOOKUP(A2073,'Updated Medical examination'!A2072:J4407,3,0)</f>
        <v>Healthy Weight</v>
      </c>
      <c r="K2073" s="47" t="str">
        <f>VLOOKUP(A2073,'Updated Medical examination'!A2072:J4407,5,0)</f>
        <v>Prediabetes</v>
      </c>
      <c r="L2073" s="54">
        <v>36763</v>
      </c>
      <c r="M2073" s="59">
        <v>2527.8200000000002</v>
      </c>
      <c r="N2073" s="55" t="s">
        <v>11</v>
      </c>
      <c r="O2073" s="55" t="s">
        <v>12</v>
      </c>
      <c r="P2073" s="55" t="s">
        <v>23</v>
      </c>
      <c r="Q2073" s="55">
        <v>22</v>
      </c>
    </row>
    <row r="2074" spans="1:17" ht="16.5" thickBot="1" x14ac:dyDescent="0.3">
      <c r="A2074" s="58" t="s">
        <v>293</v>
      </c>
      <c r="B2074" s="47" t="s">
        <v>5661</v>
      </c>
      <c r="C2074" s="47">
        <f>VLOOKUP(A2074,'Updated Medical examination'!A2073:J4408,2,FALSE)</f>
        <v>27.55</v>
      </c>
      <c r="D2074" s="47">
        <f>VLOOKUP(A2074,'Updated Medical examination'!A2073:J4408,4,0)</f>
        <v>4.5599999999999996</v>
      </c>
      <c r="E2074" s="47" t="str">
        <f>VLOOKUP(A2074,'Updated Medical examination'!A2073:J4408,6,0)</f>
        <v>Yes</v>
      </c>
      <c r="F2074" s="47" t="str">
        <f>VLOOKUP(A2074,'Updated Medical examination'!A2073:J4408,7,0)</f>
        <v>No</v>
      </c>
      <c r="G2074" s="47" t="str">
        <f>VLOOKUP(A2074,'Updated Medical examination'!A2073:J4408,8,0)</f>
        <v>Yes</v>
      </c>
      <c r="H2074" s="47">
        <f>VLOOKUP(A2074,'Updated Medical examination'!A2073:J4408,9,0)</f>
        <v>1</v>
      </c>
      <c r="I2074" s="47" t="str">
        <f>VLOOKUP(A2074,'Updated Medical examination'!A2073:J4408,10,0)</f>
        <v>No</v>
      </c>
      <c r="J2074" s="47" t="str">
        <f>VLOOKUP(A2074,'Updated Medical examination'!A2073:J4408,3,0)</f>
        <v>Over Weight</v>
      </c>
      <c r="K2074" s="47" t="str">
        <f>VLOOKUP(A2074,'Updated Medical examination'!A2073:J4408,5,0)</f>
        <v>Normal</v>
      </c>
      <c r="L2074" s="54">
        <v>35736</v>
      </c>
      <c r="M2074" s="59">
        <v>2523.17</v>
      </c>
      <c r="N2074" s="55" t="s">
        <v>12</v>
      </c>
      <c r="O2074" s="55" t="s">
        <v>16</v>
      </c>
      <c r="P2074" s="55" t="s">
        <v>23</v>
      </c>
      <c r="Q2074" s="55">
        <v>25</v>
      </c>
    </row>
    <row r="2075" spans="1:17" ht="16.5" thickBot="1" x14ac:dyDescent="0.3">
      <c r="A2075" s="58" t="s">
        <v>292</v>
      </c>
      <c r="B2075" s="47" t="s">
        <v>5663</v>
      </c>
      <c r="C2075" s="47">
        <f>VLOOKUP(A2075,'Updated Medical examination'!A2074:J4409,2,FALSE)</f>
        <v>17.97</v>
      </c>
      <c r="D2075" s="47">
        <f>VLOOKUP(A2075,'Updated Medical examination'!A2074:J4409,4,0)</f>
        <v>6.3</v>
      </c>
      <c r="E2075" s="47" t="str">
        <f>VLOOKUP(A2075,'Updated Medical examination'!A2074:J4409,6,0)</f>
        <v>No</v>
      </c>
      <c r="F2075" s="47" t="str">
        <f>VLOOKUP(A2075,'Updated Medical examination'!A2074:J4409,7,0)</f>
        <v>No</v>
      </c>
      <c r="G2075" s="47" t="str">
        <f>VLOOKUP(A2075,'Updated Medical examination'!A2074:J4409,8,0)</f>
        <v>No</v>
      </c>
      <c r="H2075" s="47">
        <f>VLOOKUP(A2075,'Updated Medical examination'!A2074:J4409,9,0)</f>
        <v>0</v>
      </c>
      <c r="I2075" s="47" t="str">
        <f>VLOOKUP(A2075,'Updated Medical examination'!A2074:J4409,10,0)</f>
        <v>No</v>
      </c>
      <c r="J2075" s="47" t="str">
        <f>VLOOKUP(A2075,'Updated Medical examination'!A2074:J4409,3,0)</f>
        <v>Under Weight</v>
      </c>
      <c r="K2075" s="47" t="str">
        <f>VLOOKUP(A2075,'Updated Medical examination'!A2074:J4409,5,0)</f>
        <v>Prediabetes</v>
      </c>
      <c r="L2075" s="54">
        <v>33455</v>
      </c>
      <c r="M2075" s="59">
        <v>2510.79</v>
      </c>
      <c r="N2075" s="55" t="s">
        <v>11</v>
      </c>
      <c r="O2075" s="55" t="s">
        <v>16</v>
      </c>
      <c r="P2075" s="55" t="s">
        <v>13</v>
      </c>
      <c r="Q2075" s="55">
        <v>31</v>
      </c>
    </row>
    <row r="2076" spans="1:17" ht="16.5" thickBot="1" x14ac:dyDescent="0.3">
      <c r="A2076" s="58" t="s">
        <v>291</v>
      </c>
      <c r="B2076" s="47" t="s">
        <v>5664</v>
      </c>
      <c r="C2076" s="47">
        <f>VLOOKUP(A2076,'Updated Medical examination'!A2075:J4410,2,FALSE)</f>
        <v>29.98</v>
      </c>
      <c r="D2076" s="47">
        <f>VLOOKUP(A2076,'Updated Medical examination'!A2075:J4410,4,0)</f>
        <v>6.03</v>
      </c>
      <c r="E2076" s="47" t="str">
        <f>VLOOKUP(A2076,'Updated Medical examination'!A2075:J4410,6,0)</f>
        <v>No</v>
      </c>
      <c r="F2076" s="47" t="str">
        <f>VLOOKUP(A2076,'Updated Medical examination'!A2075:J4410,7,0)</f>
        <v>yes</v>
      </c>
      <c r="G2076" s="47" t="str">
        <f>VLOOKUP(A2076,'Updated Medical examination'!A2075:J4410,8,0)</f>
        <v>No</v>
      </c>
      <c r="H2076" s="47">
        <f>VLOOKUP(A2076,'Updated Medical examination'!A2075:J4410,9,0)</f>
        <v>1</v>
      </c>
      <c r="I2076" s="47" t="str">
        <f>VLOOKUP(A2076,'Updated Medical examination'!A2075:J4410,10,0)</f>
        <v>No</v>
      </c>
      <c r="J2076" s="47" t="str">
        <f>VLOOKUP(A2076,'Updated Medical examination'!A2075:J4410,3,0)</f>
        <v>Obesity</v>
      </c>
      <c r="K2076" s="47" t="str">
        <f>VLOOKUP(A2076,'Updated Medical examination'!A2075:J4410,5,0)</f>
        <v>Prediabetes</v>
      </c>
      <c r="L2076" s="54">
        <v>38236</v>
      </c>
      <c r="M2076" s="59">
        <v>2500.9299999999998</v>
      </c>
      <c r="N2076" s="55" t="s">
        <v>11</v>
      </c>
      <c r="O2076" s="55" t="s">
        <v>11</v>
      </c>
      <c r="P2076" s="55" t="s">
        <v>23</v>
      </c>
      <c r="Q2076" s="55">
        <v>18</v>
      </c>
    </row>
    <row r="2077" spans="1:17" ht="16.5" thickBot="1" x14ac:dyDescent="0.3">
      <c r="A2077" s="58" t="s">
        <v>290</v>
      </c>
      <c r="B2077" s="47" t="s">
        <v>5182</v>
      </c>
      <c r="C2077" s="47">
        <f>VLOOKUP(A2077,'Updated Medical examination'!A2076:J4411,2,FALSE)</f>
        <v>33.659999999999997</v>
      </c>
      <c r="D2077" s="47">
        <f>VLOOKUP(A2077,'Updated Medical examination'!A2076:J4411,4,0)</f>
        <v>4.2</v>
      </c>
      <c r="E2077" s="47" t="str">
        <f>VLOOKUP(A2077,'Updated Medical examination'!A2076:J4411,6,0)</f>
        <v>Yes</v>
      </c>
      <c r="F2077" s="47" t="str">
        <f>VLOOKUP(A2077,'Updated Medical examination'!A2076:J4411,7,0)</f>
        <v>No</v>
      </c>
      <c r="G2077" s="47" t="str">
        <f>VLOOKUP(A2077,'Updated Medical examination'!A2076:J4411,8,0)</f>
        <v>No</v>
      </c>
      <c r="H2077" s="47">
        <f>VLOOKUP(A2077,'Updated Medical examination'!A2076:J4411,9,0)</f>
        <v>1</v>
      </c>
      <c r="I2077" s="47" t="str">
        <f>VLOOKUP(A2077,'Updated Medical examination'!A2076:J4411,10,0)</f>
        <v>No</v>
      </c>
      <c r="J2077" s="47" t="str">
        <f>VLOOKUP(A2077,'Updated Medical examination'!A2076:J4411,3,0)</f>
        <v>Obesity</v>
      </c>
      <c r="K2077" s="47" t="str">
        <f>VLOOKUP(A2077,'Updated Medical examination'!A2076:J4411,5,0)</f>
        <v>Normal</v>
      </c>
      <c r="L2077" s="54">
        <v>34987</v>
      </c>
      <c r="M2077" s="59">
        <v>2498.41</v>
      </c>
      <c r="N2077" s="55" t="s">
        <v>12</v>
      </c>
      <c r="O2077" s="55" t="s">
        <v>12</v>
      </c>
      <c r="P2077" s="55" t="s">
        <v>13</v>
      </c>
      <c r="Q2077" s="55">
        <v>27</v>
      </c>
    </row>
    <row r="2078" spans="1:17" ht="16.5" thickBot="1" x14ac:dyDescent="0.3">
      <c r="A2078" s="58" t="s">
        <v>289</v>
      </c>
      <c r="B2078" s="47" t="s">
        <v>2581</v>
      </c>
      <c r="C2078" s="47">
        <f>VLOOKUP(A2078,'Updated Medical examination'!A2077:J4412,2,FALSE)</f>
        <v>32.67</v>
      </c>
      <c r="D2078" s="47">
        <f>VLOOKUP(A2078,'Updated Medical examination'!A2077:J4412,4,0)</f>
        <v>5.61</v>
      </c>
      <c r="E2078" s="47" t="str">
        <f>VLOOKUP(A2078,'Updated Medical examination'!A2077:J4412,6,0)</f>
        <v>Yes</v>
      </c>
      <c r="F2078" s="47" t="str">
        <f>VLOOKUP(A2078,'Updated Medical examination'!A2077:J4412,7,0)</f>
        <v>No</v>
      </c>
      <c r="G2078" s="47" t="str">
        <f>VLOOKUP(A2078,'Updated Medical examination'!A2077:J4412,8,0)</f>
        <v>No</v>
      </c>
      <c r="H2078" s="47">
        <f>VLOOKUP(A2078,'Updated Medical examination'!A2077:J4412,9,0)</f>
        <v>1</v>
      </c>
      <c r="I2078" s="47" t="str">
        <f>VLOOKUP(A2078,'Updated Medical examination'!A2077:J4412,10,0)</f>
        <v>No</v>
      </c>
      <c r="J2078" s="47" t="str">
        <f>VLOOKUP(A2078,'Updated Medical examination'!A2077:J4412,3,0)</f>
        <v>Obesity</v>
      </c>
      <c r="K2078" s="47" t="str">
        <f>VLOOKUP(A2078,'Updated Medical examination'!A2077:J4412,5,0)</f>
        <v>Normal</v>
      </c>
      <c r="L2078" s="54">
        <v>34889</v>
      </c>
      <c r="M2078" s="59">
        <v>2497.04</v>
      </c>
      <c r="N2078" s="55" t="s">
        <v>12</v>
      </c>
      <c r="O2078" s="55" t="s">
        <v>12</v>
      </c>
      <c r="P2078" s="55" t="s">
        <v>13</v>
      </c>
      <c r="Q2078" s="55">
        <v>27</v>
      </c>
    </row>
    <row r="2079" spans="1:17" ht="16.5" thickBot="1" x14ac:dyDescent="0.3">
      <c r="A2079" s="58" t="s">
        <v>288</v>
      </c>
      <c r="B2079" s="47" t="s">
        <v>3541</v>
      </c>
      <c r="C2079" s="47">
        <f>VLOOKUP(A2079,'Updated Medical examination'!A2078:J4413,2,FALSE)</f>
        <v>30.5</v>
      </c>
      <c r="D2079" s="47">
        <f>VLOOKUP(A2079,'Updated Medical examination'!A2078:J4413,4,0)</f>
        <v>5.88</v>
      </c>
      <c r="E2079" s="47" t="str">
        <f>VLOOKUP(A2079,'Updated Medical examination'!A2078:J4413,6,0)</f>
        <v>Yes</v>
      </c>
      <c r="F2079" s="47" t="str">
        <f>VLOOKUP(A2079,'Updated Medical examination'!A2078:J4413,7,0)</f>
        <v>No</v>
      </c>
      <c r="G2079" s="47" t="str">
        <f>VLOOKUP(A2079,'Updated Medical examination'!A2078:J4413,8,0)</f>
        <v>No</v>
      </c>
      <c r="H2079" s="47">
        <f>VLOOKUP(A2079,'Updated Medical examination'!A2078:J4413,9,0)</f>
        <v>1</v>
      </c>
      <c r="I2079" s="47" t="str">
        <f>VLOOKUP(A2079,'Updated Medical examination'!A2078:J4413,10,0)</f>
        <v>No</v>
      </c>
      <c r="J2079" s="47" t="str">
        <f>VLOOKUP(A2079,'Updated Medical examination'!A2078:J4413,3,0)</f>
        <v>Obesity</v>
      </c>
      <c r="K2079" s="47" t="str">
        <f>VLOOKUP(A2079,'Updated Medical examination'!A2078:J4413,5,0)</f>
        <v>Prediabetes</v>
      </c>
      <c r="L2079" s="54">
        <v>34986</v>
      </c>
      <c r="M2079" s="59">
        <v>2494.02</v>
      </c>
      <c r="N2079" s="55" t="s">
        <v>12</v>
      </c>
      <c r="O2079" s="55" t="s">
        <v>16</v>
      </c>
      <c r="P2079" s="55" t="s">
        <v>42</v>
      </c>
      <c r="Q2079" s="55">
        <v>27</v>
      </c>
    </row>
    <row r="2080" spans="1:17" ht="16.5" thickBot="1" x14ac:dyDescent="0.3">
      <c r="A2080" s="58" t="s">
        <v>287</v>
      </c>
      <c r="B2080" s="47" t="s">
        <v>3378</v>
      </c>
      <c r="C2080" s="47">
        <f>VLOOKUP(A2080,'Updated Medical examination'!A2079:J4414,2,FALSE)</f>
        <v>23.1</v>
      </c>
      <c r="D2080" s="47">
        <f>VLOOKUP(A2080,'Updated Medical examination'!A2079:J4414,4,0)</f>
        <v>5.92</v>
      </c>
      <c r="E2080" s="47" t="str">
        <f>VLOOKUP(A2080,'Updated Medical examination'!A2079:J4414,6,0)</f>
        <v>Yes</v>
      </c>
      <c r="F2080" s="47" t="str">
        <f>VLOOKUP(A2080,'Updated Medical examination'!A2079:J4414,7,0)</f>
        <v>No</v>
      </c>
      <c r="G2080" s="47" t="str">
        <f>VLOOKUP(A2080,'Updated Medical examination'!A2079:J4414,8,0)</f>
        <v>No</v>
      </c>
      <c r="H2080" s="47">
        <f>VLOOKUP(A2080,'Updated Medical examination'!A2079:J4414,9,0)</f>
        <v>1</v>
      </c>
      <c r="I2080" s="47" t="str">
        <f>VLOOKUP(A2080,'Updated Medical examination'!A2079:J4414,10,0)</f>
        <v>No</v>
      </c>
      <c r="J2080" s="47" t="str">
        <f>VLOOKUP(A2080,'Updated Medical examination'!A2079:J4414,3,0)</f>
        <v>Healthy Weight</v>
      </c>
      <c r="K2080" s="47" t="str">
        <f>VLOOKUP(A2080,'Updated Medical examination'!A2079:J4414,5,0)</f>
        <v>Prediabetes</v>
      </c>
      <c r="L2080" s="54">
        <v>35009</v>
      </c>
      <c r="M2080" s="59">
        <v>2483.7399999999998</v>
      </c>
      <c r="N2080" s="55" t="s">
        <v>12</v>
      </c>
      <c r="O2080" s="55" t="s">
        <v>11</v>
      </c>
      <c r="P2080" s="55" t="s">
        <v>13</v>
      </c>
      <c r="Q2080" s="55">
        <v>27</v>
      </c>
    </row>
    <row r="2081" spans="1:17" ht="16.5" thickBot="1" x14ac:dyDescent="0.3">
      <c r="A2081" s="58" t="s">
        <v>286</v>
      </c>
      <c r="B2081" s="47" t="s">
        <v>5669</v>
      </c>
      <c r="C2081" s="47">
        <f>VLOOKUP(A2081,'Updated Medical examination'!A2080:J4415,2,FALSE)</f>
        <v>39.49</v>
      </c>
      <c r="D2081" s="47">
        <f>VLOOKUP(A2081,'Updated Medical examination'!A2080:J4415,4,0)</f>
        <v>4.8099999999999996</v>
      </c>
      <c r="E2081" s="47" t="str">
        <f>VLOOKUP(A2081,'Updated Medical examination'!A2080:J4415,6,0)</f>
        <v>No</v>
      </c>
      <c r="F2081" s="47" t="str">
        <f>VLOOKUP(A2081,'Updated Medical examination'!A2080:J4415,7,0)</f>
        <v>No</v>
      </c>
      <c r="G2081" s="47" t="str">
        <f>VLOOKUP(A2081,'Updated Medical examination'!A2080:J4415,8,0)</f>
        <v>No</v>
      </c>
      <c r="H2081" s="47">
        <f>VLOOKUP(A2081,'Updated Medical examination'!A2080:J4415,9,0)</f>
        <v>1</v>
      </c>
      <c r="I2081" s="47" t="str">
        <f>VLOOKUP(A2081,'Updated Medical examination'!A2080:J4415,10,0)</f>
        <v>No</v>
      </c>
      <c r="J2081" s="47" t="str">
        <f>VLOOKUP(A2081,'Updated Medical examination'!A2080:J4415,3,0)</f>
        <v>Obesity</v>
      </c>
      <c r="K2081" s="47" t="str">
        <f>VLOOKUP(A2081,'Updated Medical examination'!A2080:J4415,5,0)</f>
        <v>Normal</v>
      </c>
      <c r="L2081" s="54">
        <v>35966</v>
      </c>
      <c r="M2081" s="59">
        <v>2480.98</v>
      </c>
      <c r="N2081" s="55" t="s">
        <v>11</v>
      </c>
      <c r="O2081" s="55" t="s">
        <v>11</v>
      </c>
      <c r="P2081" s="55" t="s">
        <v>13</v>
      </c>
      <c r="Q2081" s="55">
        <v>24</v>
      </c>
    </row>
    <row r="2082" spans="1:17" ht="16.5" thickBot="1" x14ac:dyDescent="0.3">
      <c r="A2082" s="58" t="s">
        <v>285</v>
      </c>
      <c r="B2082" s="47" t="s">
        <v>4394</v>
      </c>
      <c r="C2082" s="47">
        <f>VLOOKUP(A2082,'Updated Medical examination'!A2081:J4416,2,FALSE)</f>
        <v>33.99</v>
      </c>
      <c r="D2082" s="47">
        <f>VLOOKUP(A2082,'Updated Medical examination'!A2081:J4416,4,0)</f>
        <v>4.55</v>
      </c>
      <c r="E2082" s="47" t="str">
        <f>VLOOKUP(A2082,'Updated Medical examination'!A2081:J4416,6,0)</f>
        <v>No</v>
      </c>
      <c r="F2082" s="47" t="str">
        <f>VLOOKUP(A2082,'Updated Medical examination'!A2081:J4416,7,0)</f>
        <v>No</v>
      </c>
      <c r="G2082" s="47" t="str">
        <f>VLOOKUP(A2082,'Updated Medical examination'!A2081:J4416,8,0)</f>
        <v>No</v>
      </c>
      <c r="H2082" s="47">
        <f>VLOOKUP(A2082,'Updated Medical examination'!A2081:J4416,9,0)</f>
        <v>1</v>
      </c>
      <c r="I2082" s="47" t="str">
        <f>VLOOKUP(A2082,'Updated Medical examination'!A2081:J4416,10,0)</f>
        <v>No</v>
      </c>
      <c r="J2082" s="47" t="str">
        <f>VLOOKUP(A2082,'Updated Medical examination'!A2081:J4416,3,0)</f>
        <v>Obesity</v>
      </c>
      <c r="K2082" s="47" t="str">
        <f>VLOOKUP(A2082,'Updated Medical examination'!A2081:J4416,5,0)</f>
        <v>Normal</v>
      </c>
      <c r="L2082" s="54">
        <v>35978</v>
      </c>
      <c r="M2082" s="59">
        <v>2473.33</v>
      </c>
      <c r="N2082" s="55" t="s">
        <v>11</v>
      </c>
      <c r="O2082" s="55" t="s">
        <v>12</v>
      </c>
      <c r="P2082" s="55" t="s">
        <v>13</v>
      </c>
      <c r="Q2082" s="55">
        <v>24</v>
      </c>
    </row>
    <row r="2083" spans="1:17" ht="16.5" thickBot="1" x14ac:dyDescent="0.3">
      <c r="A2083" s="58" t="s">
        <v>284</v>
      </c>
      <c r="B2083" s="47" t="s">
        <v>4242</v>
      </c>
      <c r="C2083" s="47">
        <f>VLOOKUP(A2083,'Updated Medical examination'!A2082:J4417,2,FALSE)</f>
        <v>27.72</v>
      </c>
      <c r="D2083" s="47">
        <f>VLOOKUP(A2083,'Updated Medical examination'!A2082:J4417,4,0)</f>
        <v>6.43</v>
      </c>
      <c r="E2083" s="47" t="str">
        <f>VLOOKUP(A2083,'Updated Medical examination'!A2082:J4417,6,0)</f>
        <v>No</v>
      </c>
      <c r="F2083" s="47" t="str">
        <f>VLOOKUP(A2083,'Updated Medical examination'!A2082:J4417,7,0)</f>
        <v>No</v>
      </c>
      <c r="G2083" s="47" t="str">
        <f>VLOOKUP(A2083,'Updated Medical examination'!A2082:J4417,8,0)</f>
        <v>No</v>
      </c>
      <c r="H2083" s="47">
        <f>VLOOKUP(A2083,'Updated Medical examination'!A2082:J4417,9,0)</f>
        <v>1</v>
      </c>
      <c r="I2083" s="47" t="str">
        <f>VLOOKUP(A2083,'Updated Medical examination'!A2082:J4417,10,0)</f>
        <v>No</v>
      </c>
      <c r="J2083" s="47" t="str">
        <f>VLOOKUP(A2083,'Updated Medical examination'!A2082:J4417,3,0)</f>
        <v>Over Weight</v>
      </c>
      <c r="K2083" s="47" t="str">
        <f>VLOOKUP(A2083,'Updated Medical examination'!A2082:J4417,5,0)</f>
        <v>Above Diabetes</v>
      </c>
      <c r="L2083" s="54">
        <v>36024</v>
      </c>
      <c r="M2083" s="59">
        <v>2464.62</v>
      </c>
      <c r="N2083" s="55" t="s">
        <v>11</v>
      </c>
      <c r="O2083" s="55" t="s">
        <v>12</v>
      </c>
      <c r="P2083" s="55" t="s">
        <v>13</v>
      </c>
      <c r="Q2083" s="55">
        <v>24</v>
      </c>
    </row>
    <row r="2084" spans="1:17" ht="16.5" thickBot="1" x14ac:dyDescent="0.3">
      <c r="A2084" s="58" t="s">
        <v>283</v>
      </c>
      <c r="B2084" s="47" t="s">
        <v>5673</v>
      </c>
      <c r="C2084" s="47">
        <f>VLOOKUP(A2084,'Updated Medical examination'!A2083:J4418,2,FALSE)</f>
        <v>30.59</v>
      </c>
      <c r="D2084" s="47">
        <f>VLOOKUP(A2084,'Updated Medical examination'!A2083:J4418,4,0)</f>
        <v>11.62</v>
      </c>
      <c r="E2084" s="47" t="str">
        <f>VLOOKUP(A2084,'Updated Medical examination'!A2083:J4418,6,0)</f>
        <v>No</v>
      </c>
      <c r="F2084" s="47" t="str">
        <f>VLOOKUP(A2084,'Updated Medical examination'!A2083:J4418,7,0)</f>
        <v>No</v>
      </c>
      <c r="G2084" s="47" t="str">
        <f>VLOOKUP(A2084,'Updated Medical examination'!A2083:J4418,8,0)</f>
        <v>No</v>
      </c>
      <c r="H2084" s="47">
        <f>VLOOKUP(A2084,'Updated Medical examination'!A2083:J4418,9,0)</f>
        <v>0</v>
      </c>
      <c r="I2084" s="47" t="str">
        <f>VLOOKUP(A2084,'Updated Medical examination'!A2083:J4418,10,0)</f>
        <v>No</v>
      </c>
      <c r="J2084" s="47" t="str">
        <f>VLOOKUP(A2084,'Updated Medical examination'!A2083:J4418,3,0)</f>
        <v>Obesity</v>
      </c>
      <c r="K2084" s="47" t="str">
        <f>VLOOKUP(A2084,'Updated Medical examination'!A2083:J4418,5,0)</f>
        <v>Above Diabetes</v>
      </c>
      <c r="L2084" s="54">
        <v>37448</v>
      </c>
      <c r="M2084" s="59">
        <v>2459.7199999999998</v>
      </c>
      <c r="N2084" s="55" t="s">
        <v>11</v>
      </c>
      <c r="O2084" s="55" t="s">
        <v>11</v>
      </c>
      <c r="P2084" s="55" t="s">
        <v>247</v>
      </c>
      <c r="Q2084" s="55">
        <v>20</v>
      </c>
    </row>
    <row r="2085" spans="1:17" ht="16.5" thickBot="1" x14ac:dyDescent="0.3">
      <c r="A2085" s="58" t="s">
        <v>282</v>
      </c>
      <c r="B2085" s="47" t="s">
        <v>5675</v>
      </c>
      <c r="C2085" s="47">
        <f>VLOOKUP(A2085,'Updated Medical examination'!A2084:J4419,2,FALSE)</f>
        <v>22.6</v>
      </c>
      <c r="D2085" s="47">
        <f>VLOOKUP(A2085,'Updated Medical examination'!A2084:J4419,4,0)</f>
        <v>6.04</v>
      </c>
      <c r="E2085" s="47" t="str">
        <f>VLOOKUP(A2085,'Updated Medical examination'!A2084:J4419,6,0)</f>
        <v>No</v>
      </c>
      <c r="F2085" s="47" t="str">
        <f>VLOOKUP(A2085,'Updated Medical examination'!A2084:J4419,7,0)</f>
        <v>No</v>
      </c>
      <c r="G2085" s="47" t="str">
        <f>VLOOKUP(A2085,'Updated Medical examination'!A2084:J4419,8,0)</f>
        <v>No</v>
      </c>
      <c r="H2085" s="47">
        <f>VLOOKUP(A2085,'Updated Medical examination'!A2084:J4419,9,0)</f>
        <v>1</v>
      </c>
      <c r="I2085" s="47" t="str">
        <f>VLOOKUP(A2085,'Updated Medical examination'!A2084:J4419,10,0)</f>
        <v>No</v>
      </c>
      <c r="J2085" s="47" t="str">
        <f>VLOOKUP(A2085,'Updated Medical examination'!A2084:J4419,3,0)</f>
        <v>Healthy Weight</v>
      </c>
      <c r="K2085" s="47" t="str">
        <f>VLOOKUP(A2085,'Updated Medical examination'!A2084:J4419,5,0)</f>
        <v>Prediabetes</v>
      </c>
      <c r="L2085" s="54">
        <v>36118</v>
      </c>
      <c r="M2085" s="59">
        <v>2457.5</v>
      </c>
      <c r="N2085" s="55" t="s">
        <v>11</v>
      </c>
      <c r="O2085" s="55" t="s">
        <v>16</v>
      </c>
      <c r="P2085" s="55" t="s">
        <v>42</v>
      </c>
      <c r="Q2085" s="55">
        <v>24</v>
      </c>
    </row>
    <row r="2086" spans="1:17" ht="16.5" thickBot="1" x14ac:dyDescent="0.3">
      <c r="A2086" s="58" t="s">
        <v>281</v>
      </c>
      <c r="B2086" s="47" t="s">
        <v>5677</v>
      </c>
      <c r="C2086" s="47">
        <f>VLOOKUP(A2086,'Updated Medical examination'!A2085:J4420,2,FALSE)</f>
        <v>28.785</v>
      </c>
      <c r="D2086" s="47">
        <f>VLOOKUP(A2086,'Updated Medical examination'!A2085:J4420,4,0)</f>
        <v>8.82</v>
      </c>
      <c r="E2086" s="47" t="str">
        <f>VLOOKUP(A2086,'Updated Medical examination'!A2085:J4420,6,0)</f>
        <v>No</v>
      </c>
      <c r="F2086" s="47" t="str">
        <f>VLOOKUP(A2086,'Updated Medical examination'!A2085:J4420,7,0)</f>
        <v>No</v>
      </c>
      <c r="G2086" s="47" t="str">
        <f>VLOOKUP(A2086,'Updated Medical examination'!A2085:J4420,8,0)</f>
        <v>No</v>
      </c>
      <c r="H2086" s="47">
        <f>VLOOKUP(A2086,'Updated Medical examination'!A2085:J4420,9,0)</f>
        <v>0</v>
      </c>
      <c r="I2086" s="47" t="str">
        <f>VLOOKUP(A2086,'Updated Medical examination'!A2085:J4420,10,0)</f>
        <v>No</v>
      </c>
      <c r="J2086" s="47" t="str">
        <f>VLOOKUP(A2086,'Updated Medical examination'!A2085:J4420,3,0)</f>
        <v>Over Weight</v>
      </c>
      <c r="K2086" s="47" t="str">
        <f>VLOOKUP(A2086,'Updated Medical examination'!A2085:J4420,5,0)</f>
        <v>Above Diabetes</v>
      </c>
      <c r="L2086" s="54">
        <v>37466</v>
      </c>
      <c r="M2086" s="59">
        <v>2457.21</v>
      </c>
      <c r="N2086" s="55" t="s">
        <v>11</v>
      </c>
      <c r="O2086" s="55" t="s">
        <v>16</v>
      </c>
      <c r="P2086" s="55" t="s">
        <v>247</v>
      </c>
      <c r="Q2086" s="55">
        <v>20</v>
      </c>
    </row>
    <row r="2087" spans="1:17" ht="16.5" thickBot="1" x14ac:dyDescent="0.3">
      <c r="A2087" s="58" t="s">
        <v>280</v>
      </c>
      <c r="B2087" s="47" t="s">
        <v>5679</v>
      </c>
      <c r="C2087" s="47">
        <f>VLOOKUP(A2087,'Updated Medical examination'!A2086:J4421,2,FALSE)</f>
        <v>50.38</v>
      </c>
      <c r="D2087" s="47">
        <f>VLOOKUP(A2087,'Updated Medical examination'!A2086:J4421,4,0)</f>
        <v>5.8</v>
      </c>
      <c r="E2087" s="47" t="str">
        <f>VLOOKUP(A2087,'Updated Medical examination'!A2086:J4421,6,0)</f>
        <v>No</v>
      </c>
      <c r="F2087" s="47" t="str">
        <f>VLOOKUP(A2087,'Updated Medical examination'!A2086:J4421,7,0)</f>
        <v>No</v>
      </c>
      <c r="G2087" s="47" t="str">
        <f>VLOOKUP(A2087,'Updated Medical examination'!A2086:J4421,8,0)</f>
        <v>No</v>
      </c>
      <c r="H2087" s="47">
        <f>VLOOKUP(A2087,'Updated Medical examination'!A2086:J4421,9,0)</f>
        <v>0</v>
      </c>
      <c r="I2087" s="47" t="str">
        <f>VLOOKUP(A2087,'Updated Medical examination'!A2086:J4421,10,0)</f>
        <v>No</v>
      </c>
      <c r="J2087" s="47" t="str">
        <f>VLOOKUP(A2087,'Updated Medical examination'!A2086:J4421,3,0)</f>
        <v>Obesity</v>
      </c>
      <c r="K2087" s="47" t="str">
        <f>VLOOKUP(A2087,'Updated Medical examination'!A2086:J4421,5,0)</f>
        <v>Prediabetes</v>
      </c>
      <c r="L2087" s="54">
        <v>36485</v>
      </c>
      <c r="M2087" s="59">
        <v>2438.06</v>
      </c>
      <c r="N2087" s="55" t="s">
        <v>11</v>
      </c>
      <c r="O2087" s="55" t="s">
        <v>11</v>
      </c>
      <c r="P2087" s="55" t="s">
        <v>13</v>
      </c>
      <c r="Q2087" s="55">
        <v>23</v>
      </c>
    </row>
    <row r="2088" spans="1:17" ht="16.5" thickBot="1" x14ac:dyDescent="0.3">
      <c r="A2088" s="58" t="s">
        <v>279</v>
      </c>
      <c r="B2088" s="47" t="s">
        <v>2831</v>
      </c>
      <c r="C2088" s="47">
        <f>VLOOKUP(A2088,'Updated Medical examination'!A2087:J4422,2,FALSE)</f>
        <v>35.200000000000003</v>
      </c>
      <c r="D2088" s="47">
        <f>VLOOKUP(A2088,'Updated Medical examination'!A2087:J4422,4,0)</f>
        <v>4.28</v>
      </c>
      <c r="E2088" s="47" t="str">
        <f>VLOOKUP(A2088,'Updated Medical examination'!A2087:J4422,6,0)</f>
        <v>No</v>
      </c>
      <c r="F2088" s="47" t="str">
        <f>VLOOKUP(A2088,'Updated Medical examination'!A2087:J4422,7,0)</f>
        <v>No</v>
      </c>
      <c r="G2088" s="47" t="str">
        <f>VLOOKUP(A2088,'Updated Medical examination'!A2087:J4422,8,0)</f>
        <v>No</v>
      </c>
      <c r="H2088" s="47">
        <f>VLOOKUP(A2088,'Updated Medical examination'!A2087:J4422,9,0)</f>
        <v>0</v>
      </c>
      <c r="I2088" s="47" t="str">
        <f>VLOOKUP(A2088,'Updated Medical examination'!A2087:J4422,10,0)</f>
        <v>No</v>
      </c>
      <c r="J2088" s="47" t="str">
        <f>VLOOKUP(A2088,'Updated Medical examination'!A2087:J4422,3,0)</f>
        <v>Obesity</v>
      </c>
      <c r="K2088" s="47" t="str">
        <f>VLOOKUP(A2088,'Updated Medical examination'!A2087:J4422,5,0)</f>
        <v>Normal</v>
      </c>
      <c r="L2088" s="54">
        <v>36476</v>
      </c>
      <c r="M2088" s="59">
        <v>2416.96</v>
      </c>
      <c r="N2088" s="55" t="s">
        <v>11</v>
      </c>
      <c r="O2088" s="55" t="s">
        <v>11</v>
      </c>
      <c r="P2088" s="55" t="s">
        <v>42</v>
      </c>
      <c r="Q2088" s="55">
        <v>23</v>
      </c>
    </row>
    <row r="2089" spans="1:17" ht="16.5" thickBot="1" x14ac:dyDescent="0.3">
      <c r="A2089" s="58" t="s">
        <v>278</v>
      </c>
      <c r="B2089" s="47" t="s">
        <v>5681</v>
      </c>
      <c r="C2089" s="47">
        <f>VLOOKUP(A2089,'Updated Medical examination'!A2088:J4423,2,FALSE)</f>
        <v>35.72</v>
      </c>
      <c r="D2089" s="47">
        <f>VLOOKUP(A2089,'Updated Medical examination'!A2088:J4423,4,0)</f>
        <v>5.5</v>
      </c>
      <c r="E2089" s="47" t="str">
        <f>VLOOKUP(A2089,'Updated Medical examination'!A2088:J4423,6,0)</f>
        <v>Yes</v>
      </c>
      <c r="F2089" s="47" t="str">
        <f>VLOOKUP(A2089,'Updated Medical examination'!A2088:J4423,7,0)</f>
        <v>No</v>
      </c>
      <c r="G2089" s="47" t="str">
        <f>VLOOKUP(A2089,'Updated Medical examination'!A2088:J4423,8,0)</f>
        <v>No</v>
      </c>
      <c r="H2089" s="47">
        <f>VLOOKUP(A2089,'Updated Medical examination'!A2088:J4423,9,0)</f>
        <v>0</v>
      </c>
      <c r="I2089" s="47" t="str">
        <f>VLOOKUP(A2089,'Updated Medical examination'!A2088:J4423,10,0)</f>
        <v>No</v>
      </c>
      <c r="J2089" s="47" t="str">
        <f>VLOOKUP(A2089,'Updated Medical examination'!A2088:J4423,3,0)</f>
        <v>Obesity</v>
      </c>
      <c r="K2089" s="47" t="str">
        <f>VLOOKUP(A2089,'Updated Medical examination'!A2088:J4423,5,0)</f>
        <v>Normal</v>
      </c>
      <c r="L2089" s="54">
        <v>37045</v>
      </c>
      <c r="M2089" s="59">
        <v>2404.73</v>
      </c>
      <c r="N2089" s="55" t="s">
        <v>11</v>
      </c>
      <c r="O2089" s="55" t="s">
        <v>12</v>
      </c>
      <c r="P2089" s="55" t="s">
        <v>23</v>
      </c>
      <c r="Q2089" s="55">
        <v>22</v>
      </c>
    </row>
    <row r="2090" spans="1:17" ht="16.5" thickBot="1" x14ac:dyDescent="0.3">
      <c r="A2090" s="58" t="s">
        <v>277</v>
      </c>
      <c r="B2090" s="47" t="s">
        <v>5447</v>
      </c>
      <c r="C2090" s="47">
        <f>VLOOKUP(A2090,'Updated Medical examination'!A2089:J4424,2,FALSE)</f>
        <v>24.51</v>
      </c>
      <c r="D2090" s="47">
        <f>VLOOKUP(A2090,'Updated Medical examination'!A2089:J4424,4,0)</f>
        <v>4.6900000000000004</v>
      </c>
      <c r="E2090" s="47" t="str">
        <f>VLOOKUP(A2090,'Updated Medical examination'!A2089:J4424,6,0)</f>
        <v>No</v>
      </c>
      <c r="F2090" s="47" t="str">
        <f>VLOOKUP(A2090,'Updated Medical examination'!A2089:J4424,7,0)</f>
        <v>No</v>
      </c>
      <c r="G2090" s="47" t="str">
        <f>VLOOKUP(A2090,'Updated Medical examination'!A2089:J4424,8,0)</f>
        <v>No</v>
      </c>
      <c r="H2090" s="47">
        <f>VLOOKUP(A2090,'Updated Medical examination'!A2089:J4424,9,0)</f>
        <v>0</v>
      </c>
      <c r="I2090" s="47" t="str">
        <f>VLOOKUP(A2090,'Updated Medical examination'!A2089:J4424,10,0)</f>
        <v>No</v>
      </c>
      <c r="J2090" s="47" t="str">
        <f>VLOOKUP(A2090,'Updated Medical examination'!A2089:J4424,3,0)</f>
        <v>Healthy Weight</v>
      </c>
      <c r="K2090" s="47" t="str">
        <f>VLOOKUP(A2090,'Updated Medical examination'!A2089:J4424,5,0)</f>
        <v>Normal</v>
      </c>
      <c r="L2090" s="54">
        <v>36382</v>
      </c>
      <c r="M2090" s="59">
        <v>2396.1</v>
      </c>
      <c r="N2090" s="55" t="s">
        <v>11</v>
      </c>
      <c r="O2090" s="55" t="s">
        <v>16</v>
      </c>
      <c r="P2090" s="55" t="s">
        <v>166</v>
      </c>
      <c r="Q2090" s="55">
        <v>23</v>
      </c>
    </row>
    <row r="2091" spans="1:17" ht="16.5" thickBot="1" x14ac:dyDescent="0.3">
      <c r="A2091" s="58" t="s">
        <v>275</v>
      </c>
      <c r="B2091" s="47" t="s">
        <v>5684</v>
      </c>
      <c r="C2091" s="47">
        <f>VLOOKUP(A2091,'Updated Medical examination'!A2090:J4425,2,FALSE)</f>
        <v>23.844999999999999</v>
      </c>
      <c r="D2091" s="47">
        <f>VLOOKUP(A2091,'Updated Medical examination'!A2090:J4425,4,0)</f>
        <v>4.43</v>
      </c>
      <c r="E2091" s="47" t="str">
        <f>VLOOKUP(A2091,'Updated Medical examination'!A2090:J4425,6,0)</f>
        <v>No</v>
      </c>
      <c r="F2091" s="47" t="str">
        <f>VLOOKUP(A2091,'Updated Medical examination'!A2090:J4425,7,0)</f>
        <v>No</v>
      </c>
      <c r="G2091" s="47" t="str">
        <f>VLOOKUP(A2091,'Updated Medical examination'!A2090:J4425,8,0)</f>
        <v>No</v>
      </c>
      <c r="H2091" s="47">
        <f>VLOOKUP(A2091,'Updated Medical examination'!A2090:J4425,9,0)</f>
        <v>0</v>
      </c>
      <c r="I2091" s="47" t="str">
        <f>VLOOKUP(A2091,'Updated Medical examination'!A2090:J4425,10,0)</f>
        <v>No</v>
      </c>
      <c r="J2091" s="47" t="str">
        <f>VLOOKUP(A2091,'Updated Medical examination'!A2090:J4425,3,0)</f>
        <v>Healthy Weight</v>
      </c>
      <c r="K2091" s="47" t="str">
        <f>VLOOKUP(A2091,'Updated Medical examination'!A2090:J4425,5,0)</f>
        <v>Normal</v>
      </c>
      <c r="L2091" s="54">
        <v>36511</v>
      </c>
      <c r="M2091" s="59">
        <v>2395.17</v>
      </c>
      <c r="N2091" s="55" t="s">
        <v>11</v>
      </c>
      <c r="O2091" s="55" t="s">
        <v>16</v>
      </c>
      <c r="P2091" s="55" t="s">
        <v>276</v>
      </c>
      <c r="Q2091" s="55">
        <v>23</v>
      </c>
    </row>
    <row r="2092" spans="1:17" ht="16.5" thickBot="1" x14ac:dyDescent="0.3">
      <c r="A2092" s="58" t="s">
        <v>274</v>
      </c>
      <c r="B2092" s="47" t="s">
        <v>5686</v>
      </c>
      <c r="C2092" s="47">
        <f>VLOOKUP(A2092,'Updated Medical examination'!A2091:J4426,2,FALSE)</f>
        <v>15.68</v>
      </c>
      <c r="D2092" s="47">
        <f>VLOOKUP(A2092,'Updated Medical examination'!A2091:J4426,4,0)</f>
        <v>6.16</v>
      </c>
      <c r="E2092" s="47" t="str">
        <f>VLOOKUP(A2092,'Updated Medical examination'!A2091:J4426,6,0)</f>
        <v>Yes</v>
      </c>
      <c r="F2092" s="47" t="str">
        <f>VLOOKUP(A2092,'Updated Medical examination'!A2091:J4426,7,0)</f>
        <v>No</v>
      </c>
      <c r="G2092" s="47" t="str">
        <f>VLOOKUP(A2092,'Updated Medical examination'!A2091:J4426,8,0)</f>
        <v>No</v>
      </c>
      <c r="H2092" s="47">
        <f>VLOOKUP(A2092,'Updated Medical examination'!A2091:J4426,9,0)</f>
        <v>1</v>
      </c>
      <c r="I2092" s="47" t="str">
        <f>VLOOKUP(A2092,'Updated Medical examination'!A2091:J4426,10,0)</f>
        <v>No</v>
      </c>
      <c r="J2092" s="47" t="str">
        <f>VLOOKUP(A2092,'Updated Medical examination'!A2091:J4426,3,0)</f>
        <v>Under Weight</v>
      </c>
      <c r="K2092" s="47" t="str">
        <f>VLOOKUP(A2092,'Updated Medical examination'!A2091:J4426,5,0)</f>
        <v>Prediabetes</v>
      </c>
      <c r="L2092" s="54">
        <v>32489</v>
      </c>
      <c r="M2092" s="59">
        <v>2373.3000000000002</v>
      </c>
      <c r="N2092" s="55" t="s">
        <v>11</v>
      </c>
      <c r="O2092" s="55" t="s">
        <v>11</v>
      </c>
      <c r="P2092" s="55" t="s">
        <v>13</v>
      </c>
      <c r="Q2092" s="55">
        <v>34</v>
      </c>
    </row>
    <row r="2093" spans="1:17" ht="16.5" thickBot="1" x14ac:dyDescent="0.3">
      <c r="A2093" s="58" t="s">
        <v>273</v>
      </c>
      <c r="B2093" s="47" t="s">
        <v>2674</v>
      </c>
      <c r="C2093" s="47">
        <f>VLOOKUP(A2093,'Updated Medical examination'!A2092:J4427,2,FALSE)</f>
        <v>32.395000000000003</v>
      </c>
      <c r="D2093" s="47">
        <f>VLOOKUP(A2093,'Updated Medical examination'!A2092:J4427,4,0)</f>
        <v>6.66</v>
      </c>
      <c r="E2093" s="47" t="str">
        <f>VLOOKUP(A2093,'Updated Medical examination'!A2092:J4427,6,0)</f>
        <v>No</v>
      </c>
      <c r="F2093" s="47" t="str">
        <f>VLOOKUP(A2093,'Updated Medical examination'!A2092:J4427,7,0)</f>
        <v>No</v>
      </c>
      <c r="G2093" s="47" t="str">
        <f>VLOOKUP(A2093,'Updated Medical examination'!A2092:J4427,8,0)</f>
        <v>No</v>
      </c>
      <c r="H2093" s="47">
        <f>VLOOKUP(A2093,'Updated Medical examination'!A2092:J4427,9,0)</f>
        <v>0</v>
      </c>
      <c r="I2093" s="47" t="str">
        <f>VLOOKUP(A2093,'Updated Medical examination'!A2092:J4427,10,0)</f>
        <v>No</v>
      </c>
      <c r="J2093" s="47" t="str">
        <f>VLOOKUP(A2093,'Updated Medical examination'!A2092:J4427,3,0)</f>
        <v>Obesity</v>
      </c>
      <c r="K2093" s="47" t="str">
        <f>VLOOKUP(A2093,'Updated Medical examination'!A2092:J4427,5,0)</f>
        <v>Above Diabetes</v>
      </c>
      <c r="L2093" s="54">
        <v>37565</v>
      </c>
      <c r="M2093" s="59">
        <v>2362.23</v>
      </c>
      <c r="N2093" s="55" t="s">
        <v>11</v>
      </c>
      <c r="O2093" s="55" t="s">
        <v>16</v>
      </c>
      <c r="P2093" s="55" t="s">
        <v>23</v>
      </c>
      <c r="Q2093" s="55">
        <v>20</v>
      </c>
    </row>
    <row r="2094" spans="1:17" ht="16.5" thickBot="1" x14ac:dyDescent="0.3">
      <c r="A2094" s="58" t="s">
        <v>272</v>
      </c>
      <c r="B2094" s="47" t="s">
        <v>2604</v>
      </c>
      <c r="C2094" s="47">
        <f>VLOOKUP(A2094,'Updated Medical examination'!A2093:J4428,2,FALSE)</f>
        <v>23.655000000000001</v>
      </c>
      <c r="D2094" s="47">
        <f>VLOOKUP(A2094,'Updated Medical examination'!A2093:J4428,4,0)</f>
        <v>5.92</v>
      </c>
      <c r="E2094" s="47" t="str">
        <f>VLOOKUP(A2094,'Updated Medical examination'!A2093:J4428,6,0)</f>
        <v>No</v>
      </c>
      <c r="F2094" s="47" t="str">
        <f>VLOOKUP(A2094,'Updated Medical examination'!A2093:J4428,7,0)</f>
        <v>No</v>
      </c>
      <c r="G2094" s="47" t="str">
        <f>VLOOKUP(A2094,'Updated Medical examination'!A2093:J4428,8,0)</f>
        <v>No</v>
      </c>
      <c r="H2094" s="47">
        <f>VLOOKUP(A2094,'Updated Medical examination'!A2093:J4428,9,0)</f>
        <v>1</v>
      </c>
      <c r="I2094" s="47" t="str">
        <f>VLOOKUP(A2094,'Updated Medical examination'!A2093:J4428,10,0)</f>
        <v>No</v>
      </c>
      <c r="J2094" s="47" t="str">
        <f>VLOOKUP(A2094,'Updated Medical examination'!A2093:J4428,3,0)</f>
        <v>Healthy Weight</v>
      </c>
      <c r="K2094" s="47" t="str">
        <f>VLOOKUP(A2094,'Updated Medical examination'!A2093:J4428,5,0)</f>
        <v>Prediabetes</v>
      </c>
      <c r="L2094" s="54">
        <v>36089</v>
      </c>
      <c r="M2094" s="59">
        <v>2352.9699999999998</v>
      </c>
      <c r="N2094" s="55" t="s">
        <v>12</v>
      </c>
      <c r="O2094" s="55" t="s">
        <v>12</v>
      </c>
      <c r="P2094" s="55" t="s">
        <v>23</v>
      </c>
      <c r="Q2094" s="55">
        <v>24</v>
      </c>
    </row>
    <row r="2095" spans="1:17" ht="16.5" thickBot="1" x14ac:dyDescent="0.3">
      <c r="A2095" s="58" t="s">
        <v>271</v>
      </c>
      <c r="B2095" s="47" t="s">
        <v>3221</v>
      </c>
      <c r="C2095" s="47">
        <f>VLOOKUP(A2095,'Updated Medical examination'!A2094:J4429,2,FALSE)</f>
        <v>28.4</v>
      </c>
      <c r="D2095" s="47">
        <f>VLOOKUP(A2095,'Updated Medical examination'!A2094:J4429,4,0)</f>
        <v>5.97</v>
      </c>
      <c r="E2095" s="47" t="str">
        <f>VLOOKUP(A2095,'Updated Medical examination'!A2094:J4429,6,0)</f>
        <v>No</v>
      </c>
      <c r="F2095" s="47" t="str">
        <f>VLOOKUP(A2095,'Updated Medical examination'!A2094:J4429,7,0)</f>
        <v>No</v>
      </c>
      <c r="G2095" s="47" t="str">
        <f>VLOOKUP(A2095,'Updated Medical examination'!A2094:J4429,8,0)</f>
        <v>Yes</v>
      </c>
      <c r="H2095" s="47">
        <f>VLOOKUP(A2095,'Updated Medical examination'!A2094:J4429,9,0)</f>
        <v>1</v>
      </c>
      <c r="I2095" s="47" t="str">
        <f>VLOOKUP(A2095,'Updated Medical examination'!A2094:J4429,10,0)</f>
        <v>No</v>
      </c>
      <c r="J2095" s="47" t="str">
        <f>VLOOKUP(A2095,'Updated Medical examination'!A2094:J4429,3,0)</f>
        <v>Over Weight</v>
      </c>
      <c r="K2095" s="47" t="str">
        <f>VLOOKUP(A2095,'Updated Medical examination'!A2094:J4429,5,0)</f>
        <v>Prediabetes</v>
      </c>
      <c r="L2095" s="54">
        <v>37943</v>
      </c>
      <c r="M2095" s="59">
        <v>2331.52</v>
      </c>
      <c r="N2095" s="55" t="s">
        <v>11</v>
      </c>
      <c r="O2095" s="55" t="s">
        <v>12</v>
      </c>
      <c r="P2095" s="55" t="s">
        <v>42</v>
      </c>
      <c r="Q2095" s="55">
        <v>19</v>
      </c>
    </row>
    <row r="2096" spans="1:17" ht="16.5" thickBot="1" x14ac:dyDescent="0.3">
      <c r="A2096" s="58" t="s">
        <v>270</v>
      </c>
      <c r="B2096" s="47" t="s">
        <v>5691</v>
      </c>
      <c r="C2096" s="47">
        <f>VLOOKUP(A2096,'Updated Medical examination'!A2095:J4430,2,FALSE)</f>
        <v>35.42</v>
      </c>
      <c r="D2096" s="47">
        <f>VLOOKUP(A2096,'Updated Medical examination'!A2095:J4430,4,0)</f>
        <v>4.6399999999999997</v>
      </c>
      <c r="E2096" s="47" t="str">
        <f>VLOOKUP(A2096,'Updated Medical examination'!A2095:J4430,6,0)</f>
        <v>Yes</v>
      </c>
      <c r="F2096" s="47" t="str">
        <f>VLOOKUP(A2096,'Updated Medical examination'!A2095:J4430,7,0)</f>
        <v>No</v>
      </c>
      <c r="G2096" s="47" t="str">
        <f>VLOOKUP(A2096,'Updated Medical examination'!A2095:J4430,8,0)</f>
        <v>No</v>
      </c>
      <c r="H2096" s="47">
        <f>VLOOKUP(A2096,'Updated Medical examination'!A2095:J4430,9,0)</f>
        <v>0</v>
      </c>
      <c r="I2096" s="47" t="str">
        <f>VLOOKUP(A2096,'Updated Medical examination'!A2095:J4430,10,0)</f>
        <v>No</v>
      </c>
      <c r="J2096" s="47" t="str">
        <f>VLOOKUP(A2096,'Updated Medical examination'!A2095:J4430,3,0)</f>
        <v>Obesity</v>
      </c>
      <c r="K2096" s="47" t="str">
        <f>VLOOKUP(A2096,'Updated Medical examination'!A2095:J4430,5,0)</f>
        <v>Normal</v>
      </c>
      <c r="L2096" s="54">
        <v>35416</v>
      </c>
      <c r="M2096" s="59">
        <v>2322.62</v>
      </c>
      <c r="N2096" s="55" t="s">
        <v>11</v>
      </c>
      <c r="O2096" s="55" t="s">
        <v>16</v>
      </c>
      <c r="P2096" s="55" t="s">
        <v>13</v>
      </c>
      <c r="Q2096" s="55">
        <v>26</v>
      </c>
    </row>
    <row r="2097" spans="1:17" ht="16.5" thickBot="1" x14ac:dyDescent="0.3">
      <c r="A2097" s="58" t="s">
        <v>269</v>
      </c>
      <c r="B2097" s="47" t="s">
        <v>3667</v>
      </c>
      <c r="C2097" s="47">
        <f>VLOOKUP(A2097,'Updated Medical examination'!A2096:J4431,2,FALSE)</f>
        <v>26.18</v>
      </c>
      <c r="D2097" s="47">
        <f>VLOOKUP(A2097,'Updated Medical examination'!A2096:J4431,4,0)</f>
        <v>6.12</v>
      </c>
      <c r="E2097" s="47" t="str">
        <f>VLOOKUP(A2097,'Updated Medical examination'!A2096:J4431,6,0)</f>
        <v>No</v>
      </c>
      <c r="F2097" s="47" t="str">
        <f>VLOOKUP(A2097,'Updated Medical examination'!A2096:J4431,7,0)</f>
        <v>yes</v>
      </c>
      <c r="G2097" s="47" t="str">
        <f>VLOOKUP(A2097,'Updated Medical examination'!A2096:J4431,8,0)</f>
        <v>No</v>
      </c>
      <c r="H2097" s="47">
        <f>VLOOKUP(A2097,'Updated Medical examination'!A2096:J4431,9,0)</f>
        <v>1</v>
      </c>
      <c r="I2097" s="47" t="str">
        <f>VLOOKUP(A2097,'Updated Medical examination'!A2096:J4431,10,0)</f>
        <v>No</v>
      </c>
      <c r="J2097" s="47" t="str">
        <f>VLOOKUP(A2097,'Updated Medical examination'!A2096:J4431,3,0)</f>
        <v>Over Weight</v>
      </c>
      <c r="K2097" s="47" t="str">
        <f>VLOOKUP(A2097,'Updated Medical examination'!A2096:J4431,5,0)</f>
        <v>Prediabetes</v>
      </c>
      <c r="L2097" s="54">
        <v>38236</v>
      </c>
      <c r="M2097" s="59">
        <v>2304</v>
      </c>
      <c r="N2097" s="55" t="s">
        <v>11</v>
      </c>
      <c r="O2097" s="55" t="s">
        <v>12</v>
      </c>
      <c r="P2097" s="55" t="s">
        <v>13</v>
      </c>
      <c r="Q2097" s="55">
        <v>18</v>
      </c>
    </row>
    <row r="2098" spans="1:17" ht="16.5" thickBot="1" x14ac:dyDescent="0.3">
      <c r="A2098" s="58" t="s">
        <v>268</v>
      </c>
      <c r="B2098" s="47" t="s">
        <v>5694</v>
      </c>
      <c r="C2098" s="47">
        <f>VLOOKUP(A2098,'Updated Medical examination'!A2097:J4432,2,FALSE)</f>
        <v>20.8</v>
      </c>
      <c r="D2098" s="47">
        <f>VLOOKUP(A2098,'Updated Medical examination'!A2097:J4432,4,0)</f>
        <v>4.87</v>
      </c>
      <c r="E2098" s="47" t="str">
        <f>VLOOKUP(A2098,'Updated Medical examination'!A2097:J4432,6,0)</f>
        <v>Yes</v>
      </c>
      <c r="F2098" s="47" t="str">
        <f>VLOOKUP(A2098,'Updated Medical examination'!A2097:J4432,7,0)</f>
        <v>No</v>
      </c>
      <c r="G2098" s="47" t="str">
        <f>VLOOKUP(A2098,'Updated Medical examination'!A2097:J4432,8,0)</f>
        <v>No</v>
      </c>
      <c r="H2098" s="47">
        <f>VLOOKUP(A2098,'Updated Medical examination'!A2097:J4432,9,0)</f>
        <v>0</v>
      </c>
      <c r="I2098" s="47" t="str">
        <f>VLOOKUP(A2098,'Updated Medical examination'!A2097:J4432,10,0)</f>
        <v>No</v>
      </c>
      <c r="J2098" s="47" t="str">
        <f>VLOOKUP(A2098,'Updated Medical examination'!A2097:J4432,3,0)</f>
        <v>Healthy Weight</v>
      </c>
      <c r="K2098" s="47" t="str">
        <f>VLOOKUP(A2098,'Updated Medical examination'!A2097:J4432,5,0)</f>
        <v>Normal</v>
      </c>
      <c r="L2098" s="54">
        <v>35397</v>
      </c>
      <c r="M2098" s="59">
        <v>2302.3000000000002</v>
      </c>
      <c r="N2098" s="55" t="s">
        <v>16</v>
      </c>
      <c r="O2098" s="55" t="s">
        <v>11</v>
      </c>
      <c r="P2098" s="55" t="s">
        <v>42</v>
      </c>
      <c r="Q2098" s="55">
        <v>26</v>
      </c>
    </row>
    <row r="2099" spans="1:17" ht="16.5" thickBot="1" x14ac:dyDescent="0.3">
      <c r="A2099" s="58" t="s">
        <v>267</v>
      </c>
      <c r="B2099" s="47" t="s">
        <v>3914</v>
      </c>
      <c r="C2099" s="47">
        <f>VLOOKUP(A2099,'Updated Medical examination'!A2098:J4433,2,FALSE)</f>
        <v>15.82</v>
      </c>
      <c r="D2099" s="47">
        <f>VLOOKUP(A2099,'Updated Medical examination'!A2098:J4433,4,0)</f>
        <v>4.5999999999999996</v>
      </c>
      <c r="E2099" s="47" t="str">
        <f>VLOOKUP(A2099,'Updated Medical examination'!A2098:J4433,6,0)</f>
        <v>No</v>
      </c>
      <c r="F2099" s="47" t="str">
        <f>VLOOKUP(A2099,'Updated Medical examination'!A2098:J4433,7,0)</f>
        <v>No</v>
      </c>
      <c r="G2099" s="47" t="str">
        <f>VLOOKUP(A2099,'Updated Medical examination'!A2098:J4433,8,0)</f>
        <v>No</v>
      </c>
      <c r="H2099" s="47">
        <f>VLOOKUP(A2099,'Updated Medical examination'!A2098:J4433,9,0)</f>
        <v>0</v>
      </c>
      <c r="I2099" s="47" t="str">
        <f>VLOOKUP(A2099,'Updated Medical examination'!A2098:J4433,10,0)</f>
        <v>No</v>
      </c>
      <c r="J2099" s="47" t="str">
        <f>VLOOKUP(A2099,'Updated Medical examination'!A2098:J4433,3,0)</f>
        <v>Under Weight</v>
      </c>
      <c r="K2099" s="47" t="str">
        <f>VLOOKUP(A2099,'Updated Medical examination'!A2098:J4433,5,0)</f>
        <v>Normal</v>
      </c>
      <c r="L2099" s="54">
        <v>32786</v>
      </c>
      <c r="M2099" s="59">
        <v>2295.2399999999998</v>
      </c>
      <c r="N2099" s="55" t="s">
        <v>11</v>
      </c>
      <c r="O2099" s="55" t="s">
        <v>16</v>
      </c>
      <c r="P2099" s="55" t="s">
        <v>13</v>
      </c>
      <c r="Q2099" s="55">
        <v>33</v>
      </c>
    </row>
    <row r="2100" spans="1:17" ht="16.5" thickBot="1" x14ac:dyDescent="0.3">
      <c r="A2100" s="58" t="s">
        <v>266</v>
      </c>
      <c r="B2100" s="47" t="s">
        <v>2700</v>
      </c>
      <c r="C2100" s="47">
        <f>VLOOKUP(A2100,'Updated Medical examination'!A2099:J4434,2,FALSE)</f>
        <v>17.670000000000002</v>
      </c>
      <c r="D2100" s="47">
        <f>VLOOKUP(A2100,'Updated Medical examination'!A2099:J4434,4,0)</f>
        <v>4.78</v>
      </c>
      <c r="E2100" s="47" t="str">
        <f>VLOOKUP(A2100,'Updated Medical examination'!A2099:J4434,6,0)</f>
        <v>No</v>
      </c>
      <c r="F2100" s="47" t="str">
        <f>VLOOKUP(A2100,'Updated Medical examination'!A2099:J4434,7,0)</f>
        <v>No</v>
      </c>
      <c r="G2100" s="47" t="str">
        <f>VLOOKUP(A2100,'Updated Medical examination'!A2099:J4434,8,0)</f>
        <v>No</v>
      </c>
      <c r="H2100" s="47">
        <f>VLOOKUP(A2100,'Updated Medical examination'!A2099:J4434,9,0)</f>
        <v>0</v>
      </c>
      <c r="I2100" s="47" t="str">
        <f>VLOOKUP(A2100,'Updated Medical examination'!A2099:J4434,10,0)</f>
        <v>No</v>
      </c>
      <c r="J2100" s="47" t="str">
        <f>VLOOKUP(A2100,'Updated Medical examination'!A2099:J4434,3,0)</f>
        <v>Under Weight</v>
      </c>
      <c r="K2100" s="47" t="str">
        <f>VLOOKUP(A2100,'Updated Medical examination'!A2099:J4434,5,0)</f>
        <v>Normal</v>
      </c>
      <c r="L2100" s="54">
        <v>33405</v>
      </c>
      <c r="M2100" s="59">
        <v>2277.7199999999998</v>
      </c>
      <c r="N2100" s="55" t="s">
        <v>11</v>
      </c>
      <c r="O2100" s="55" t="s">
        <v>16</v>
      </c>
      <c r="P2100" s="55" t="s">
        <v>13</v>
      </c>
      <c r="Q2100" s="55">
        <v>31</v>
      </c>
    </row>
    <row r="2101" spans="1:17" ht="16.5" thickBot="1" x14ac:dyDescent="0.3">
      <c r="A2101" s="58" t="s">
        <v>265</v>
      </c>
      <c r="B2101" s="47" t="s">
        <v>5698</v>
      </c>
      <c r="C2101" s="47">
        <f>VLOOKUP(A2101,'Updated Medical examination'!A2100:J4435,2,FALSE)</f>
        <v>31.92</v>
      </c>
      <c r="D2101" s="47">
        <f>VLOOKUP(A2101,'Updated Medical examination'!A2100:J4435,4,0)</f>
        <v>11.05</v>
      </c>
      <c r="E2101" s="47" t="str">
        <f>VLOOKUP(A2101,'Updated Medical examination'!A2100:J4435,6,0)</f>
        <v>No</v>
      </c>
      <c r="F2101" s="47" t="str">
        <f>VLOOKUP(A2101,'Updated Medical examination'!A2100:J4435,7,0)</f>
        <v>No</v>
      </c>
      <c r="G2101" s="47" t="str">
        <f>VLOOKUP(A2101,'Updated Medical examination'!A2100:J4435,8,0)</f>
        <v>No</v>
      </c>
      <c r="H2101" s="47">
        <f>VLOOKUP(A2101,'Updated Medical examination'!A2100:J4435,9,0)</f>
        <v>0</v>
      </c>
      <c r="I2101" s="47" t="str">
        <f>VLOOKUP(A2101,'Updated Medical examination'!A2100:J4435,10,0)</f>
        <v>No</v>
      </c>
      <c r="J2101" s="47" t="str">
        <f>VLOOKUP(A2101,'Updated Medical examination'!A2100:J4435,3,0)</f>
        <v>Obesity</v>
      </c>
      <c r="K2101" s="47" t="str">
        <f>VLOOKUP(A2101,'Updated Medical examination'!A2100:J4435,5,0)</f>
        <v>Above Diabetes</v>
      </c>
      <c r="L2101" s="54">
        <v>37572</v>
      </c>
      <c r="M2101" s="59">
        <v>2261.5700000000002</v>
      </c>
      <c r="N2101" s="55" t="s">
        <v>11</v>
      </c>
      <c r="O2101" s="55" t="s">
        <v>16</v>
      </c>
      <c r="P2101" s="55" t="s">
        <v>23</v>
      </c>
      <c r="Q2101" s="55">
        <v>20</v>
      </c>
    </row>
    <row r="2102" spans="1:17" ht="16.5" thickBot="1" x14ac:dyDescent="0.3">
      <c r="A2102" s="58" t="s">
        <v>264</v>
      </c>
      <c r="B2102" s="47" t="s">
        <v>5700</v>
      </c>
      <c r="C2102" s="47">
        <f>VLOOKUP(A2102,'Updated Medical examination'!A2101:J4436,2,FALSE)</f>
        <v>28.975000000000001</v>
      </c>
      <c r="D2102" s="47">
        <f>VLOOKUP(A2102,'Updated Medical examination'!A2101:J4436,4,0)</f>
        <v>7.62</v>
      </c>
      <c r="E2102" s="47" t="str">
        <f>VLOOKUP(A2102,'Updated Medical examination'!A2101:J4436,6,0)</f>
        <v>No</v>
      </c>
      <c r="F2102" s="47" t="str">
        <f>VLOOKUP(A2102,'Updated Medical examination'!A2101:J4436,7,0)</f>
        <v>No</v>
      </c>
      <c r="G2102" s="47" t="str">
        <f>VLOOKUP(A2102,'Updated Medical examination'!A2101:J4436,8,0)</f>
        <v>No</v>
      </c>
      <c r="H2102" s="47">
        <f>VLOOKUP(A2102,'Updated Medical examination'!A2101:J4436,9,0)</f>
        <v>0</v>
      </c>
      <c r="I2102" s="47" t="str">
        <f>VLOOKUP(A2102,'Updated Medical examination'!A2101:J4436,10,0)</f>
        <v>No</v>
      </c>
      <c r="J2102" s="47" t="str">
        <f>VLOOKUP(A2102,'Updated Medical examination'!A2101:J4436,3,0)</f>
        <v>Over Weight</v>
      </c>
      <c r="K2102" s="47" t="str">
        <f>VLOOKUP(A2102,'Updated Medical examination'!A2101:J4436,5,0)</f>
        <v>Above Diabetes</v>
      </c>
      <c r="L2102" s="54">
        <v>37452</v>
      </c>
      <c r="M2102" s="59">
        <v>2257.48</v>
      </c>
      <c r="N2102" s="55" t="s">
        <v>11</v>
      </c>
      <c r="O2102" s="55" t="s">
        <v>16</v>
      </c>
      <c r="P2102" s="55" t="s">
        <v>23</v>
      </c>
      <c r="Q2102" s="55">
        <v>20</v>
      </c>
    </row>
    <row r="2103" spans="1:17" ht="16.5" thickBot="1" x14ac:dyDescent="0.3">
      <c r="A2103" s="58" t="s">
        <v>263</v>
      </c>
      <c r="B2103" s="47" t="s">
        <v>3483</v>
      </c>
      <c r="C2103" s="47">
        <f>VLOOKUP(A2103,'Updated Medical examination'!A2102:J4437,2,FALSE)</f>
        <v>31.73</v>
      </c>
      <c r="D2103" s="47">
        <f>VLOOKUP(A2103,'Updated Medical examination'!A2102:J4437,4,0)</f>
        <v>4.78</v>
      </c>
      <c r="E2103" s="47" t="str">
        <f>VLOOKUP(A2103,'Updated Medical examination'!A2102:J4437,6,0)</f>
        <v>Yes</v>
      </c>
      <c r="F2103" s="47" t="str">
        <f>VLOOKUP(A2103,'Updated Medical examination'!A2102:J4437,7,0)</f>
        <v>yes</v>
      </c>
      <c r="G2103" s="47" t="str">
        <f>VLOOKUP(A2103,'Updated Medical examination'!A2102:J4437,8,0)</f>
        <v>No</v>
      </c>
      <c r="H2103" s="47">
        <f>VLOOKUP(A2103,'Updated Medical examination'!A2102:J4437,9,0)</f>
        <v>2</v>
      </c>
      <c r="I2103" s="47" t="str">
        <f>VLOOKUP(A2103,'Updated Medical examination'!A2102:J4437,10,0)</f>
        <v>No</v>
      </c>
      <c r="J2103" s="47" t="str">
        <f>VLOOKUP(A2103,'Updated Medical examination'!A2102:J4437,3,0)</f>
        <v>Obesity</v>
      </c>
      <c r="K2103" s="47" t="str">
        <f>VLOOKUP(A2103,'Updated Medical examination'!A2102:J4437,5,0)</f>
        <v>Normal</v>
      </c>
      <c r="L2103" s="54">
        <v>36871</v>
      </c>
      <c r="M2103" s="59">
        <v>2254.8000000000002</v>
      </c>
      <c r="N2103" s="55" t="s">
        <v>11</v>
      </c>
      <c r="O2103" s="55" t="s">
        <v>12</v>
      </c>
      <c r="P2103" s="55" t="s">
        <v>168</v>
      </c>
      <c r="Q2103" s="55">
        <v>22</v>
      </c>
    </row>
    <row r="2104" spans="1:17" ht="16.5" thickBot="1" x14ac:dyDescent="0.3">
      <c r="A2104" s="58" t="s">
        <v>262</v>
      </c>
      <c r="B2104" s="47" t="s">
        <v>5702</v>
      </c>
      <c r="C2104" s="47">
        <f>VLOOKUP(A2104,'Updated Medical examination'!A2103:J4438,2,FALSE)</f>
        <v>28.88</v>
      </c>
      <c r="D2104" s="47">
        <f>VLOOKUP(A2104,'Updated Medical examination'!A2103:J4438,4,0)</f>
        <v>6.09</v>
      </c>
      <c r="E2104" s="47" t="str">
        <f>VLOOKUP(A2104,'Updated Medical examination'!A2103:J4438,6,0)</f>
        <v>Yes</v>
      </c>
      <c r="F2104" s="47" t="str">
        <f>VLOOKUP(A2104,'Updated Medical examination'!A2103:J4438,7,0)</f>
        <v>yes</v>
      </c>
      <c r="G2104" s="47" t="str">
        <f>VLOOKUP(A2104,'Updated Medical examination'!A2103:J4438,8,0)</f>
        <v>No</v>
      </c>
      <c r="H2104" s="47">
        <f>VLOOKUP(A2104,'Updated Medical examination'!A2103:J4438,9,0)</f>
        <v>2</v>
      </c>
      <c r="I2104" s="47" t="str">
        <f>VLOOKUP(A2104,'Updated Medical examination'!A2103:J4438,10,0)</f>
        <v>No</v>
      </c>
      <c r="J2104" s="47" t="str">
        <f>VLOOKUP(A2104,'Updated Medical examination'!A2103:J4438,3,0)</f>
        <v>Over Weight</v>
      </c>
      <c r="K2104" s="47" t="str">
        <f>VLOOKUP(A2104,'Updated Medical examination'!A2103:J4438,5,0)</f>
        <v>Prediabetes</v>
      </c>
      <c r="L2104" s="54">
        <v>36707</v>
      </c>
      <c r="M2104" s="59">
        <v>2250.84</v>
      </c>
      <c r="N2104" s="55" t="s">
        <v>11</v>
      </c>
      <c r="O2104" s="55" t="s">
        <v>11</v>
      </c>
      <c r="P2104" s="55" t="s">
        <v>170</v>
      </c>
      <c r="Q2104" s="55">
        <v>22</v>
      </c>
    </row>
    <row r="2105" spans="1:17" ht="16.5" thickBot="1" x14ac:dyDescent="0.3">
      <c r="A2105" s="58" t="s">
        <v>261</v>
      </c>
      <c r="B2105" s="47" t="s">
        <v>3062</v>
      </c>
      <c r="C2105" s="47">
        <f>VLOOKUP(A2105,'Updated Medical examination'!A2104:J4439,2,FALSE)</f>
        <v>25.555</v>
      </c>
      <c r="D2105" s="47">
        <f>VLOOKUP(A2105,'Updated Medical examination'!A2104:J4439,4,0)</f>
        <v>5.1100000000000003</v>
      </c>
      <c r="E2105" s="47" t="str">
        <f>VLOOKUP(A2105,'Updated Medical examination'!A2104:J4439,6,0)</f>
        <v>No</v>
      </c>
      <c r="F2105" s="47" t="str">
        <f>VLOOKUP(A2105,'Updated Medical examination'!A2104:J4439,7,0)</f>
        <v>No</v>
      </c>
      <c r="G2105" s="47" t="str">
        <f>VLOOKUP(A2105,'Updated Medical examination'!A2104:J4439,8,0)</f>
        <v>Yes</v>
      </c>
      <c r="H2105" s="47">
        <f>VLOOKUP(A2105,'Updated Medical examination'!A2104:J4439,9,0)</f>
        <v>1</v>
      </c>
      <c r="I2105" s="47" t="str">
        <f>VLOOKUP(A2105,'Updated Medical examination'!A2104:J4439,10,0)</f>
        <v>No</v>
      </c>
      <c r="J2105" s="47" t="str">
        <f>VLOOKUP(A2105,'Updated Medical examination'!A2104:J4439,3,0)</f>
        <v>Over Weight</v>
      </c>
      <c r="K2105" s="47" t="str">
        <f>VLOOKUP(A2105,'Updated Medical examination'!A2104:J4439,5,0)</f>
        <v>Normal</v>
      </c>
      <c r="L2105" s="54">
        <v>37965</v>
      </c>
      <c r="M2105" s="59">
        <v>2221.56</v>
      </c>
      <c r="N2105" s="55" t="s">
        <v>11</v>
      </c>
      <c r="O2105" s="55" t="s">
        <v>12</v>
      </c>
      <c r="P2105" s="55" t="s">
        <v>23</v>
      </c>
      <c r="Q2105" s="55">
        <v>19</v>
      </c>
    </row>
    <row r="2106" spans="1:17" ht="16.5" thickBot="1" x14ac:dyDescent="0.3">
      <c r="A2106" s="58" t="s">
        <v>260</v>
      </c>
      <c r="B2106" s="47" t="s">
        <v>5704</v>
      </c>
      <c r="C2106" s="47">
        <f>VLOOKUP(A2106,'Updated Medical examination'!A2105:J4440,2,FALSE)</f>
        <v>37.29</v>
      </c>
      <c r="D2106" s="47">
        <f>VLOOKUP(A2106,'Updated Medical examination'!A2105:J4440,4,0)</f>
        <v>4.46</v>
      </c>
      <c r="E2106" s="47" t="str">
        <f>VLOOKUP(A2106,'Updated Medical examination'!A2105:J4440,6,0)</f>
        <v>No</v>
      </c>
      <c r="F2106" s="47" t="str">
        <f>VLOOKUP(A2106,'Updated Medical examination'!A2105:J4440,7,0)</f>
        <v>yes</v>
      </c>
      <c r="G2106" s="47" t="str">
        <f>VLOOKUP(A2106,'Updated Medical examination'!A2105:J4440,8,0)</f>
        <v>No</v>
      </c>
      <c r="H2106" s="47">
        <f>VLOOKUP(A2106,'Updated Medical examination'!A2105:J4440,9,0)</f>
        <v>1</v>
      </c>
      <c r="I2106" s="47" t="str">
        <f>VLOOKUP(A2106,'Updated Medical examination'!A2105:J4440,10,0)</f>
        <v>No</v>
      </c>
      <c r="J2106" s="47" t="str">
        <f>VLOOKUP(A2106,'Updated Medical examination'!A2105:J4440,3,0)</f>
        <v>Obesity</v>
      </c>
      <c r="K2106" s="47" t="str">
        <f>VLOOKUP(A2106,'Updated Medical examination'!A2105:J4440,5,0)</f>
        <v>Normal</v>
      </c>
      <c r="L2106" s="54">
        <v>38333</v>
      </c>
      <c r="M2106" s="59">
        <v>2219.4499999999998</v>
      </c>
      <c r="N2106" s="55" t="s">
        <v>11</v>
      </c>
      <c r="O2106" s="55" t="s">
        <v>16</v>
      </c>
      <c r="P2106" s="55" t="s">
        <v>13</v>
      </c>
      <c r="Q2106" s="55">
        <v>18</v>
      </c>
    </row>
    <row r="2107" spans="1:17" ht="16.5" thickBot="1" x14ac:dyDescent="0.3">
      <c r="A2107" s="58" t="s">
        <v>259</v>
      </c>
      <c r="B2107" s="47" t="s">
        <v>5706</v>
      </c>
      <c r="C2107" s="47">
        <f>VLOOKUP(A2107,'Updated Medical examination'!A2106:J4441,2,FALSE)</f>
        <v>40.28</v>
      </c>
      <c r="D2107" s="47">
        <f>VLOOKUP(A2107,'Updated Medical examination'!A2106:J4441,4,0)</f>
        <v>6.11</v>
      </c>
      <c r="E2107" s="47" t="str">
        <f>VLOOKUP(A2107,'Updated Medical examination'!A2106:J4441,6,0)</f>
        <v>No</v>
      </c>
      <c r="F2107" s="47" t="str">
        <f>VLOOKUP(A2107,'Updated Medical examination'!A2106:J4441,7,0)</f>
        <v>yes</v>
      </c>
      <c r="G2107" s="47" t="str">
        <f>VLOOKUP(A2107,'Updated Medical examination'!A2106:J4441,8,0)</f>
        <v>No</v>
      </c>
      <c r="H2107" s="47">
        <f>VLOOKUP(A2107,'Updated Medical examination'!A2106:J4441,9,0)</f>
        <v>1</v>
      </c>
      <c r="I2107" s="47" t="str">
        <f>VLOOKUP(A2107,'Updated Medical examination'!A2106:J4441,10,0)</f>
        <v>No</v>
      </c>
      <c r="J2107" s="47" t="str">
        <f>VLOOKUP(A2107,'Updated Medical examination'!A2106:J4441,3,0)</f>
        <v>Obesity</v>
      </c>
      <c r="K2107" s="47" t="str">
        <f>VLOOKUP(A2107,'Updated Medical examination'!A2106:J4441,5,0)</f>
        <v>Prediabetes</v>
      </c>
      <c r="L2107" s="54">
        <v>38255</v>
      </c>
      <c r="M2107" s="59">
        <v>2217.6</v>
      </c>
      <c r="N2107" s="55" t="s">
        <v>11</v>
      </c>
      <c r="O2107" s="55" t="s">
        <v>16</v>
      </c>
      <c r="P2107" s="55" t="s">
        <v>247</v>
      </c>
      <c r="Q2107" s="55">
        <v>18</v>
      </c>
    </row>
    <row r="2108" spans="1:17" ht="16.5" thickBot="1" x14ac:dyDescent="0.3">
      <c r="A2108" s="58" t="s">
        <v>258</v>
      </c>
      <c r="B2108" s="47" t="s">
        <v>5708</v>
      </c>
      <c r="C2108" s="47">
        <f>VLOOKUP(A2108,'Updated Medical examination'!A2107:J4442,2,FALSE)</f>
        <v>40.185000000000002</v>
      </c>
      <c r="D2108" s="47">
        <f>VLOOKUP(A2108,'Updated Medical examination'!A2107:J4442,4,0)</f>
        <v>4.66</v>
      </c>
      <c r="E2108" s="47" t="str">
        <f>VLOOKUP(A2108,'Updated Medical examination'!A2107:J4442,6,0)</f>
        <v>No</v>
      </c>
      <c r="F2108" s="47" t="str">
        <f>VLOOKUP(A2108,'Updated Medical examination'!A2107:J4442,7,0)</f>
        <v>yes</v>
      </c>
      <c r="G2108" s="47" t="str">
        <f>VLOOKUP(A2108,'Updated Medical examination'!A2107:J4442,8,0)</f>
        <v>No</v>
      </c>
      <c r="H2108" s="47">
        <f>VLOOKUP(A2108,'Updated Medical examination'!A2107:J4442,9,0)</f>
        <v>1</v>
      </c>
      <c r="I2108" s="47" t="str">
        <f>VLOOKUP(A2108,'Updated Medical examination'!A2107:J4442,10,0)</f>
        <v>No</v>
      </c>
      <c r="J2108" s="47" t="str">
        <f>VLOOKUP(A2108,'Updated Medical examination'!A2107:J4442,3,0)</f>
        <v>Obesity</v>
      </c>
      <c r="K2108" s="47" t="str">
        <f>VLOOKUP(A2108,'Updated Medical examination'!A2107:J4442,5,0)</f>
        <v>Normal</v>
      </c>
      <c r="L2108" s="54">
        <v>38151</v>
      </c>
      <c r="M2108" s="59">
        <v>2217.4699999999998</v>
      </c>
      <c r="N2108" s="55" t="s">
        <v>11</v>
      </c>
      <c r="O2108" s="55" t="s">
        <v>16</v>
      </c>
      <c r="P2108" s="55" t="s">
        <v>247</v>
      </c>
      <c r="Q2108" s="55">
        <v>18</v>
      </c>
    </row>
    <row r="2109" spans="1:17" ht="16.5" thickBot="1" x14ac:dyDescent="0.3">
      <c r="A2109" s="58" t="s">
        <v>257</v>
      </c>
      <c r="B2109" s="47" t="s">
        <v>5710</v>
      </c>
      <c r="C2109" s="47">
        <f>VLOOKUP(A2109,'Updated Medical examination'!A2108:J4443,2,FALSE)</f>
        <v>23.57</v>
      </c>
      <c r="D2109" s="47">
        <f>VLOOKUP(A2109,'Updated Medical examination'!A2108:J4443,4,0)</f>
        <v>6.14</v>
      </c>
      <c r="E2109" s="47" t="str">
        <f>VLOOKUP(A2109,'Updated Medical examination'!A2108:J4443,6,0)</f>
        <v>No</v>
      </c>
      <c r="F2109" s="47" t="str">
        <f>VLOOKUP(A2109,'Updated Medical examination'!A2108:J4443,7,0)</f>
        <v>No</v>
      </c>
      <c r="G2109" s="47" t="str">
        <f>VLOOKUP(A2109,'Updated Medical examination'!A2108:J4443,8,0)</f>
        <v>No</v>
      </c>
      <c r="H2109" s="47">
        <f>VLOOKUP(A2109,'Updated Medical examination'!A2108:J4443,9,0)</f>
        <v>0</v>
      </c>
      <c r="I2109" s="47" t="str">
        <f>VLOOKUP(A2109,'Updated Medical examination'!A2108:J4443,10,0)</f>
        <v>No</v>
      </c>
      <c r="J2109" s="47" t="str">
        <f>VLOOKUP(A2109,'Updated Medical examination'!A2108:J4443,3,0)</f>
        <v>Healthy Weight</v>
      </c>
      <c r="K2109" s="47" t="str">
        <f>VLOOKUP(A2109,'Updated Medical examination'!A2108:J4443,5,0)</f>
        <v>Prediabetes</v>
      </c>
      <c r="L2109" s="54">
        <v>34655</v>
      </c>
      <c r="M2109" s="59">
        <v>2213.21</v>
      </c>
      <c r="N2109" s="55" t="s">
        <v>11</v>
      </c>
      <c r="O2109" s="55" t="s">
        <v>11</v>
      </c>
      <c r="P2109" s="55" t="s">
        <v>13</v>
      </c>
      <c r="Q2109" s="55">
        <v>28</v>
      </c>
    </row>
    <row r="2110" spans="1:17" ht="16.5" thickBot="1" x14ac:dyDescent="0.3">
      <c r="A2110" s="58" t="s">
        <v>256</v>
      </c>
      <c r="B2110" s="47" t="s">
        <v>5711</v>
      </c>
      <c r="C2110" s="47">
        <f>VLOOKUP(A2110,'Updated Medical examination'!A2109:J4444,2,FALSE)</f>
        <v>35.625</v>
      </c>
      <c r="D2110" s="47">
        <f>VLOOKUP(A2110,'Updated Medical examination'!A2109:J4444,4,0)</f>
        <v>6.21</v>
      </c>
      <c r="E2110" s="47" t="str">
        <f>VLOOKUP(A2110,'Updated Medical examination'!A2109:J4444,6,0)</f>
        <v>No</v>
      </c>
      <c r="F2110" s="47" t="str">
        <f>VLOOKUP(A2110,'Updated Medical examination'!A2109:J4444,7,0)</f>
        <v>yes</v>
      </c>
      <c r="G2110" s="47" t="str">
        <f>VLOOKUP(A2110,'Updated Medical examination'!A2109:J4444,8,0)</f>
        <v>No</v>
      </c>
      <c r="H2110" s="47">
        <f>VLOOKUP(A2110,'Updated Medical examination'!A2109:J4444,9,0)</f>
        <v>1</v>
      </c>
      <c r="I2110" s="47" t="str">
        <f>VLOOKUP(A2110,'Updated Medical examination'!A2109:J4444,10,0)</f>
        <v>No</v>
      </c>
      <c r="J2110" s="47" t="str">
        <f>VLOOKUP(A2110,'Updated Medical examination'!A2109:J4444,3,0)</f>
        <v>Obesity</v>
      </c>
      <c r="K2110" s="47" t="str">
        <f>VLOOKUP(A2110,'Updated Medical examination'!A2109:J4444,5,0)</f>
        <v>Prediabetes</v>
      </c>
      <c r="L2110" s="54">
        <v>38195</v>
      </c>
      <c r="M2110" s="59">
        <v>2211.13</v>
      </c>
      <c r="N2110" s="55" t="s">
        <v>11</v>
      </c>
      <c r="O2110" s="55" t="s">
        <v>11</v>
      </c>
      <c r="P2110" s="55" t="s">
        <v>247</v>
      </c>
      <c r="Q2110" s="55">
        <v>18</v>
      </c>
    </row>
    <row r="2111" spans="1:17" ht="16.5" thickBot="1" x14ac:dyDescent="0.3">
      <c r="A2111" s="58" t="s">
        <v>255</v>
      </c>
      <c r="B2111" s="47" t="s">
        <v>5713</v>
      </c>
      <c r="C2111" s="47">
        <f>VLOOKUP(A2111,'Updated Medical examination'!A2110:J4445,2,FALSE)</f>
        <v>33.155000000000001</v>
      </c>
      <c r="D2111" s="47">
        <f>VLOOKUP(A2111,'Updated Medical examination'!A2110:J4445,4,0)</f>
        <v>4.5999999999999996</v>
      </c>
      <c r="E2111" s="47" t="str">
        <f>VLOOKUP(A2111,'Updated Medical examination'!A2110:J4445,6,0)</f>
        <v>No</v>
      </c>
      <c r="F2111" s="47" t="str">
        <f>VLOOKUP(A2111,'Updated Medical examination'!A2110:J4445,7,0)</f>
        <v>yes</v>
      </c>
      <c r="G2111" s="47" t="str">
        <f>VLOOKUP(A2111,'Updated Medical examination'!A2110:J4445,8,0)</f>
        <v>No</v>
      </c>
      <c r="H2111" s="47">
        <f>VLOOKUP(A2111,'Updated Medical examination'!A2110:J4445,9,0)</f>
        <v>1</v>
      </c>
      <c r="I2111" s="47" t="str">
        <f>VLOOKUP(A2111,'Updated Medical examination'!A2110:J4445,10,0)</f>
        <v>No</v>
      </c>
      <c r="J2111" s="47" t="str">
        <f>VLOOKUP(A2111,'Updated Medical examination'!A2110:J4445,3,0)</f>
        <v>Obesity</v>
      </c>
      <c r="K2111" s="47" t="str">
        <f>VLOOKUP(A2111,'Updated Medical examination'!A2110:J4445,5,0)</f>
        <v>Normal</v>
      </c>
      <c r="L2111" s="54">
        <v>38205</v>
      </c>
      <c r="M2111" s="59">
        <v>2207.6999999999998</v>
      </c>
      <c r="N2111" s="55" t="s">
        <v>11</v>
      </c>
      <c r="O2111" s="55" t="s">
        <v>11</v>
      </c>
      <c r="P2111" s="55" t="s">
        <v>247</v>
      </c>
      <c r="Q2111" s="55">
        <v>18</v>
      </c>
    </row>
    <row r="2112" spans="1:17" ht="16.5" thickBot="1" x14ac:dyDescent="0.3">
      <c r="A2112" s="58" t="s">
        <v>254</v>
      </c>
      <c r="B2112" s="47" t="s">
        <v>5715</v>
      </c>
      <c r="C2112" s="47">
        <f>VLOOKUP(A2112,'Updated Medical examination'!A2111:J4446,2,FALSE)</f>
        <v>31.92</v>
      </c>
      <c r="D2112" s="47">
        <f>VLOOKUP(A2112,'Updated Medical examination'!A2111:J4446,4,0)</f>
        <v>5.04</v>
      </c>
      <c r="E2112" s="47" t="str">
        <f>VLOOKUP(A2112,'Updated Medical examination'!A2111:J4446,6,0)</f>
        <v>No</v>
      </c>
      <c r="F2112" s="47" t="str">
        <f>VLOOKUP(A2112,'Updated Medical examination'!A2111:J4446,7,0)</f>
        <v>yes</v>
      </c>
      <c r="G2112" s="47" t="str">
        <f>VLOOKUP(A2112,'Updated Medical examination'!A2111:J4446,8,0)</f>
        <v>No</v>
      </c>
      <c r="H2112" s="47">
        <f>VLOOKUP(A2112,'Updated Medical examination'!A2111:J4446,9,0)</f>
        <v>1</v>
      </c>
      <c r="I2112" s="47" t="str">
        <f>VLOOKUP(A2112,'Updated Medical examination'!A2111:J4446,10,0)</f>
        <v>No</v>
      </c>
      <c r="J2112" s="47" t="str">
        <f>VLOOKUP(A2112,'Updated Medical examination'!A2111:J4446,3,0)</f>
        <v>Obesity</v>
      </c>
      <c r="K2112" s="47" t="str">
        <f>VLOOKUP(A2112,'Updated Medical examination'!A2111:J4446,5,0)</f>
        <v>Normal</v>
      </c>
      <c r="L2112" s="54">
        <v>38304</v>
      </c>
      <c r="M2112" s="59">
        <v>2205.98</v>
      </c>
      <c r="N2112" s="55" t="s">
        <v>11</v>
      </c>
      <c r="O2112" s="55" t="s">
        <v>12</v>
      </c>
      <c r="P2112" s="55" t="s">
        <v>247</v>
      </c>
      <c r="Q2112" s="55">
        <v>18</v>
      </c>
    </row>
    <row r="2113" spans="1:17" ht="16.5" thickBot="1" x14ac:dyDescent="0.3">
      <c r="A2113" s="58" t="s">
        <v>253</v>
      </c>
      <c r="B2113" s="47" t="s">
        <v>5717</v>
      </c>
      <c r="C2113" s="47">
        <f>VLOOKUP(A2113,'Updated Medical examination'!A2112:J4447,2,FALSE)</f>
        <v>30.305</v>
      </c>
      <c r="D2113" s="47">
        <f>VLOOKUP(A2113,'Updated Medical examination'!A2112:J4447,4,0)</f>
        <v>5.08</v>
      </c>
      <c r="E2113" s="47" t="str">
        <f>VLOOKUP(A2113,'Updated Medical examination'!A2112:J4447,6,0)</f>
        <v>No</v>
      </c>
      <c r="F2113" s="47" t="str">
        <f>VLOOKUP(A2113,'Updated Medical examination'!A2112:J4447,7,0)</f>
        <v>yes</v>
      </c>
      <c r="G2113" s="47" t="str">
        <f>VLOOKUP(A2113,'Updated Medical examination'!A2112:J4447,8,0)</f>
        <v>No</v>
      </c>
      <c r="H2113" s="47">
        <f>VLOOKUP(A2113,'Updated Medical examination'!A2112:J4447,9,0)</f>
        <v>1</v>
      </c>
      <c r="I2113" s="47" t="str">
        <f>VLOOKUP(A2113,'Updated Medical examination'!A2112:J4447,10,0)</f>
        <v>No</v>
      </c>
      <c r="J2113" s="47" t="str">
        <f>VLOOKUP(A2113,'Updated Medical examination'!A2112:J4447,3,0)</f>
        <v>Obesity</v>
      </c>
      <c r="K2113" s="47" t="str">
        <f>VLOOKUP(A2113,'Updated Medical examination'!A2112:J4447,5,0)</f>
        <v>Normal</v>
      </c>
      <c r="L2113" s="54">
        <v>38288</v>
      </c>
      <c r="M2113" s="59">
        <v>2203.7399999999998</v>
      </c>
      <c r="N2113" s="55" t="s">
        <v>11</v>
      </c>
      <c r="O2113" s="55" t="s">
        <v>11</v>
      </c>
      <c r="P2113" s="55" t="s">
        <v>247</v>
      </c>
      <c r="Q2113" s="55">
        <v>18</v>
      </c>
    </row>
    <row r="2114" spans="1:17" ht="16.5" thickBot="1" x14ac:dyDescent="0.3">
      <c r="A2114" s="58" t="s">
        <v>252</v>
      </c>
      <c r="B2114" s="47" t="s">
        <v>3868</v>
      </c>
      <c r="C2114" s="47">
        <f>VLOOKUP(A2114,'Updated Medical examination'!A2113:J4448,2,FALSE)</f>
        <v>30.114999999999998</v>
      </c>
      <c r="D2114" s="47">
        <f>VLOOKUP(A2114,'Updated Medical examination'!A2113:J4448,4,0)</f>
        <v>4.38</v>
      </c>
      <c r="E2114" s="47" t="str">
        <f>VLOOKUP(A2114,'Updated Medical examination'!A2113:J4448,6,0)</f>
        <v>No</v>
      </c>
      <c r="F2114" s="47" t="str">
        <f>VLOOKUP(A2114,'Updated Medical examination'!A2113:J4448,7,0)</f>
        <v>yes</v>
      </c>
      <c r="G2114" s="47" t="str">
        <f>VLOOKUP(A2114,'Updated Medical examination'!A2113:J4448,8,0)</f>
        <v>No</v>
      </c>
      <c r="H2114" s="47">
        <f>VLOOKUP(A2114,'Updated Medical examination'!A2113:J4448,9,0)</f>
        <v>1</v>
      </c>
      <c r="I2114" s="47" t="str">
        <f>VLOOKUP(A2114,'Updated Medical examination'!A2113:J4448,10,0)</f>
        <v>No</v>
      </c>
      <c r="J2114" s="47" t="str">
        <f>VLOOKUP(A2114,'Updated Medical examination'!A2113:J4448,3,0)</f>
        <v>Obesity</v>
      </c>
      <c r="K2114" s="47" t="str">
        <f>VLOOKUP(A2114,'Updated Medical examination'!A2113:J4448,5,0)</f>
        <v>Normal</v>
      </c>
      <c r="L2114" s="54">
        <v>38205</v>
      </c>
      <c r="M2114" s="59">
        <v>2203.4699999999998</v>
      </c>
      <c r="N2114" s="55" t="s">
        <v>11</v>
      </c>
      <c r="O2114" s="55" t="s">
        <v>11</v>
      </c>
      <c r="P2114" s="55" t="s">
        <v>247</v>
      </c>
      <c r="Q2114" s="55">
        <v>18</v>
      </c>
    </row>
    <row r="2115" spans="1:17" ht="16.5" thickBot="1" x14ac:dyDescent="0.3">
      <c r="A2115" s="58" t="s">
        <v>251</v>
      </c>
      <c r="B2115" s="47" t="s">
        <v>3036</v>
      </c>
      <c r="C2115" s="47">
        <f>VLOOKUP(A2115,'Updated Medical examination'!A2114:J4449,2,FALSE)</f>
        <v>24.09</v>
      </c>
      <c r="D2115" s="47">
        <f>VLOOKUP(A2115,'Updated Medical examination'!A2114:J4449,4,0)</f>
        <v>4.79</v>
      </c>
      <c r="E2115" s="47" t="str">
        <f>VLOOKUP(A2115,'Updated Medical examination'!A2114:J4449,6,0)</f>
        <v>No</v>
      </c>
      <c r="F2115" s="47" t="str">
        <f>VLOOKUP(A2115,'Updated Medical examination'!A2114:J4449,7,0)</f>
        <v>yes</v>
      </c>
      <c r="G2115" s="47" t="str">
        <f>VLOOKUP(A2115,'Updated Medical examination'!A2114:J4449,8,0)</f>
        <v>No</v>
      </c>
      <c r="H2115" s="47">
        <f>VLOOKUP(A2115,'Updated Medical examination'!A2114:J4449,9,0)</f>
        <v>1</v>
      </c>
      <c r="I2115" s="47" t="str">
        <f>VLOOKUP(A2115,'Updated Medical examination'!A2114:J4449,10,0)</f>
        <v>No</v>
      </c>
      <c r="J2115" s="47" t="str">
        <f>VLOOKUP(A2115,'Updated Medical examination'!A2114:J4449,3,0)</f>
        <v>Healthy Weight</v>
      </c>
      <c r="K2115" s="47" t="str">
        <f>VLOOKUP(A2115,'Updated Medical examination'!A2114:J4449,5,0)</f>
        <v>Normal</v>
      </c>
      <c r="L2115" s="54">
        <v>38195</v>
      </c>
      <c r="M2115" s="59">
        <v>2201.1</v>
      </c>
      <c r="N2115" s="55" t="s">
        <v>11</v>
      </c>
      <c r="O2115" s="55" t="s">
        <v>12</v>
      </c>
      <c r="P2115" s="55" t="s">
        <v>13</v>
      </c>
      <c r="Q2115" s="55">
        <v>18</v>
      </c>
    </row>
    <row r="2116" spans="1:17" ht="16.5" thickBot="1" x14ac:dyDescent="0.3">
      <c r="A2116" s="58" t="s">
        <v>250</v>
      </c>
      <c r="B2116" s="47" t="s">
        <v>3341</v>
      </c>
      <c r="C2116" s="47">
        <f>VLOOKUP(A2116,'Updated Medical examination'!A2115:J4450,2,FALSE)</f>
        <v>28.215</v>
      </c>
      <c r="D2116" s="47">
        <f>VLOOKUP(A2116,'Updated Medical examination'!A2115:J4450,4,0)</f>
        <v>4.21</v>
      </c>
      <c r="E2116" s="47" t="str">
        <f>VLOOKUP(A2116,'Updated Medical examination'!A2115:J4450,6,0)</f>
        <v>No</v>
      </c>
      <c r="F2116" s="47" t="str">
        <f>VLOOKUP(A2116,'Updated Medical examination'!A2115:J4450,7,0)</f>
        <v>yes</v>
      </c>
      <c r="G2116" s="47" t="str">
        <f>VLOOKUP(A2116,'Updated Medical examination'!A2115:J4450,8,0)</f>
        <v>No</v>
      </c>
      <c r="H2116" s="47">
        <f>VLOOKUP(A2116,'Updated Medical examination'!A2115:J4450,9,0)</f>
        <v>1</v>
      </c>
      <c r="I2116" s="47" t="str">
        <f>VLOOKUP(A2116,'Updated Medical examination'!A2115:J4450,10,0)</f>
        <v>No</v>
      </c>
      <c r="J2116" s="47" t="str">
        <f>VLOOKUP(A2116,'Updated Medical examination'!A2115:J4450,3,0)</f>
        <v>Over Weight</v>
      </c>
      <c r="K2116" s="47" t="str">
        <f>VLOOKUP(A2116,'Updated Medical examination'!A2115:J4450,5,0)</f>
        <v>Normal</v>
      </c>
      <c r="L2116" s="54">
        <v>38242</v>
      </c>
      <c r="M2116" s="59">
        <v>2200.83</v>
      </c>
      <c r="N2116" s="55" t="s">
        <v>11</v>
      </c>
      <c r="O2116" s="55" t="s">
        <v>11</v>
      </c>
      <c r="P2116" s="55" t="s">
        <v>247</v>
      </c>
      <c r="Q2116" s="55">
        <v>18</v>
      </c>
    </row>
    <row r="2117" spans="1:17" ht="16.5" thickBot="1" x14ac:dyDescent="0.3">
      <c r="A2117" s="58" t="s">
        <v>248</v>
      </c>
      <c r="B2117" s="47" t="s">
        <v>5722</v>
      </c>
      <c r="C2117" s="47">
        <f>VLOOKUP(A2117,'Updated Medical examination'!A2116:J4451,2,FALSE)</f>
        <v>26.315000000000001</v>
      </c>
      <c r="D2117" s="47">
        <f>VLOOKUP(A2117,'Updated Medical examination'!A2116:J4451,4,0)</f>
        <v>5.47</v>
      </c>
      <c r="E2117" s="47" t="str">
        <f>VLOOKUP(A2117,'Updated Medical examination'!A2116:J4451,6,0)</f>
        <v>No</v>
      </c>
      <c r="F2117" s="47" t="str">
        <f>VLOOKUP(A2117,'Updated Medical examination'!A2116:J4451,7,0)</f>
        <v>yes</v>
      </c>
      <c r="G2117" s="47" t="str">
        <f>VLOOKUP(A2117,'Updated Medical examination'!A2116:J4451,8,0)</f>
        <v>No</v>
      </c>
      <c r="H2117" s="47">
        <f>VLOOKUP(A2117,'Updated Medical examination'!A2116:J4451,9,0)</f>
        <v>1</v>
      </c>
      <c r="I2117" s="47" t="str">
        <f>VLOOKUP(A2117,'Updated Medical examination'!A2116:J4451,10,0)</f>
        <v>No</v>
      </c>
      <c r="J2117" s="47" t="str">
        <f>VLOOKUP(A2117,'Updated Medical examination'!A2116:J4451,3,0)</f>
        <v>Over Weight</v>
      </c>
      <c r="K2117" s="47" t="str">
        <f>VLOOKUP(A2117,'Updated Medical examination'!A2116:J4451,5,0)</f>
        <v>Normal</v>
      </c>
      <c r="L2117" s="54">
        <v>38233</v>
      </c>
      <c r="M2117" s="59">
        <v>2198.19</v>
      </c>
      <c r="N2117" s="55" t="s">
        <v>11</v>
      </c>
      <c r="O2117" s="55" t="s">
        <v>16</v>
      </c>
      <c r="P2117" s="55" t="s">
        <v>249</v>
      </c>
      <c r="Q2117" s="55">
        <v>18</v>
      </c>
    </row>
    <row r="2118" spans="1:17" ht="16.5" thickBot="1" x14ac:dyDescent="0.3">
      <c r="A2118" s="58" t="s">
        <v>246</v>
      </c>
      <c r="B2118" s="47" t="s">
        <v>5724</v>
      </c>
      <c r="C2118" s="47">
        <f>VLOOKUP(A2118,'Updated Medical examination'!A2117:J4452,2,FALSE)</f>
        <v>25.08</v>
      </c>
      <c r="D2118" s="47">
        <f>VLOOKUP(A2118,'Updated Medical examination'!A2117:J4452,4,0)</f>
        <v>5.09</v>
      </c>
      <c r="E2118" s="47" t="str">
        <f>VLOOKUP(A2118,'Updated Medical examination'!A2117:J4452,6,0)</f>
        <v>No</v>
      </c>
      <c r="F2118" s="47" t="str">
        <f>VLOOKUP(A2118,'Updated Medical examination'!A2117:J4452,7,0)</f>
        <v>yes</v>
      </c>
      <c r="G2118" s="47" t="str">
        <f>VLOOKUP(A2118,'Updated Medical examination'!A2117:J4452,8,0)</f>
        <v>No</v>
      </c>
      <c r="H2118" s="47">
        <f>VLOOKUP(A2118,'Updated Medical examination'!A2117:J4452,9,0)</f>
        <v>1</v>
      </c>
      <c r="I2118" s="47" t="str">
        <f>VLOOKUP(A2118,'Updated Medical examination'!A2117:J4452,10,0)</f>
        <v>No</v>
      </c>
      <c r="J2118" s="47" t="str">
        <f>VLOOKUP(A2118,'Updated Medical examination'!A2117:J4452,3,0)</f>
        <v>Over Weight</v>
      </c>
      <c r="K2118" s="47" t="str">
        <f>VLOOKUP(A2118,'Updated Medical examination'!A2117:J4452,5,0)</f>
        <v>Normal</v>
      </c>
      <c r="L2118" s="54">
        <v>38328</v>
      </c>
      <c r="M2118" s="59">
        <v>2196.4699999999998</v>
      </c>
      <c r="N2118" s="55" t="s">
        <v>11</v>
      </c>
      <c r="O2118" s="55" t="s">
        <v>12</v>
      </c>
      <c r="P2118" s="55" t="s">
        <v>247</v>
      </c>
      <c r="Q2118" s="55">
        <v>18</v>
      </c>
    </row>
    <row r="2119" spans="1:17" ht="16.5" thickBot="1" x14ac:dyDescent="0.3">
      <c r="A2119" s="58" t="s">
        <v>245</v>
      </c>
      <c r="B2119" s="47" t="s">
        <v>5726</v>
      </c>
      <c r="C2119" s="47">
        <f>VLOOKUP(A2119,'Updated Medical examination'!A2118:J4453,2,FALSE)</f>
        <v>15.41</v>
      </c>
      <c r="D2119" s="47">
        <f>VLOOKUP(A2119,'Updated Medical examination'!A2118:J4453,4,0)</f>
        <v>5.08</v>
      </c>
      <c r="E2119" s="47" t="str">
        <f>VLOOKUP(A2119,'Updated Medical examination'!A2118:J4453,6,0)</f>
        <v>No</v>
      </c>
      <c r="F2119" s="47" t="str">
        <f>VLOOKUP(A2119,'Updated Medical examination'!A2118:J4453,7,0)</f>
        <v>No</v>
      </c>
      <c r="G2119" s="47" t="str">
        <f>VLOOKUP(A2119,'Updated Medical examination'!A2118:J4453,8,0)</f>
        <v>No</v>
      </c>
      <c r="H2119" s="47">
        <f>VLOOKUP(A2119,'Updated Medical examination'!A2118:J4453,9,0)</f>
        <v>0</v>
      </c>
      <c r="I2119" s="47" t="str">
        <f>VLOOKUP(A2119,'Updated Medical examination'!A2118:J4453,10,0)</f>
        <v>No</v>
      </c>
      <c r="J2119" s="47" t="str">
        <f>VLOOKUP(A2119,'Updated Medical examination'!A2118:J4453,3,0)</f>
        <v>Under Weight</v>
      </c>
      <c r="K2119" s="47" t="str">
        <f>VLOOKUP(A2119,'Updated Medical examination'!A2118:J4453,5,0)</f>
        <v>Normal</v>
      </c>
      <c r="L2119" s="54">
        <v>33588</v>
      </c>
      <c r="M2119" s="59">
        <v>2193.1999999999998</v>
      </c>
      <c r="N2119" s="55" t="s">
        <v>11</v>
      </c>
      <c r="O2119" s="55" t="s">
        <v>11</v>
      </c>
      <c r="P2119" s="55" t="s">
        <v>23</v>
      </c>
      <c r="Q2119" s="55">
        <v>31</v>
      </c>
    </row>
    <row r="2120" spans="1:17" ht="16.5" thickBot="1" x14ac:dyDescent="0.3">
      <c r="A2120" s="58" t="s">
        <v>244</v>
      </c>
      <c r="B2120" s="47" t="s">
        <v>2700</v>
      </c>
      <c r="C2120" s="47">
        <f>VLOOKUP(A2120,'Updated Medical examination'!A2119:J4454,2,FALSE)</f>
        <v>23.83</v>
      </c>
      <c r="D2120" s="47">
        <f>VLOOKUP(A2120,'Updated Medical examination'!A2119:J4454,4,0)</f>
        <v>5.68</v>
      </c>
      <c r="E2120" s="47" t="str">
        <f>VLOOKUP(A2120,'Updated Medical examination'!A2119:J4454,6,0)</f>
        <v>No</v>
      </c>
      <c r="F2120" s="47" t="str">
        <f>VLOOKUP(A2120,'Updated Medical examination'!A2119:J4454,7,0)</f>
        <v>No</v>
      </c>
      <c r="G2120" s="47" t="str">
        <f>VLOOKUP(A2120,'Updated Medical examination'!A2119:J4454,8,0)</f>
        <v>No</v>
      </c>
      <c r="H2120" s="47">
        <f>VLOOKUP(A2120,'Updated Medical examination'!A2119:J4454,9,0)</f>
        <v>0</v>
      </c>
      <c r="I2120" s="47" t="str">
        <f>VLOOKUP(A2120,'Updated Medical examination'!A2119:J4454,10,0)</f>
        <v>No</v>
      </c>
      <c r="J2120" s="47" t="str">
        <f>VLOOKUP(A2120,'Updated Medical examination'!A2119:J4454,3,0)</f>
        <v>Healthy Weight</v>
      </c>
      <c r="K2120" s="47" t="str">
        <f>VLOOKUP(A2120,'Updated Medical examination'!A2119:J4454,5,0)</f>
        <v>Normal</v>
      </c>
      <c r="L2120" s="54">
        <v>34604</v>
      </c>
      <c r="M2120" s="59">
        <v>2170.08</v>
      </c>
      <c r="N2120" s="55" t="s">
        <v>11</v>
      </c>
      <c r="O2120" s="55" t="s">
        <v>11</v>
      </c>
      <c r="P2120" s="55" t="s">
        <v>13</v>
      </c>
      <c r="Q2120" s="55">
        <v>28</v>
      </c>
    </row>
    <row r="2121" spans="1:17" ht="16.5" thickBot="1" x14ac:dyDescent="0.3">
      <c r="A2121" s="58" t="s">
        <v>243</v>
      </c>
      <c r="B2121" s="47" t="s">
        <v>3307</v>
      </c>
      <c r="C2121" s="47">
        <f>VLOOKUP(A2121,'Updated Medical examination'!A2120:J4455,2,FALSE)</f>
        <v>36</v>
      </c>
      <c r="D2121" s="47">
        <f>VLOOKUP(A2121,'Updated Medical examination'!A2120:J4455,4,0)</f>
        <v>4.66</v>
      </c>
      <c r="E2121" s="47" t="str">
        <f>VLOOKUP(A2121,'Updated Medical examination'!A2120:J4455,6,0)</f>
        <v>No</v>
      </c>
      <c r="F2121" s="47" t="str">
        <f>VLOOKUP(A2121,'Updated Medical examination'!A2120:J4455,7,0)</f>
        <v>yes</v>
      </c>
      <c r="G2121" s="47" t="str">
        <f>VLOOKUP(A2121,'Updated Medical examination'!A2120:J4455,8,0)</f>
        <v>No</v>
      </c>
      <c r="H2121" s="47">
        <f>VLOOKUP(A2121,'Updated Medical examination'!A2120:J4455,9,0)</f>
        <v>1</v>
      </c>
      <c r="I2121" s="47" t="str">
        <f>VLOOKUP(A2121,'Updated Medical examination'!A2120:J4455,10,0)</f>
        <v>No</v>
      </c>
      <c r="J2121" s="47" t="str">
        <f>VLOOKUP(A2121,'Updated Medical examination'!A2120:J4455,3,0)</f>
        <v>Obesity</v>
      </c>
      <c r="K2121" s="47" t="str">
        <f>VLOOKUP(A2121,'Updated Medical examination'!A2120:J4455,5,0)</f>
        <v>Normal</v>
      </c>
      <c r="L2121" s="54">
        <v>36761</v>
      </c>
      <c r="M2121" s="59">
        <v>2166.73</v>
      </c>
      <c r="N2121" s="55" t="s">
        <v>11</v>
      </c>
      <c r="O2121" s="55" t="s">
        <v>11</v>
      </c>
      <c r="P2121" s="55" t="s">
        <v>42</v>
      </c>
      <c r="Q2121" s="55">
        <v>22</v>
      </c>
    </row>
    <row r="2122" spans="1:17" ht="16.5" thickBot="1" x14ac:dyDescent="0.3">
      <c r="A2122" s="58" t="s">
        <v>242</v>
      </c>
      <c r="B2122" s="47" t="s">
        <v>5730</v>
      </c>
      <c r="C2122" s="47">
        <f>VLOOKUP(A2122,'Updated Medical examination'!A2121:J4456,2,FALSE)</f>
        <v>28.82</v>
      </c>
      <c r="D2122" s="47">
        <f>VLOOKUP(A2122,'Updated Medical examination'!A2121:J4456,4,0)</f>
        <v>5.59</v>
      </c>
      <c r="E2122" s="47" t="str">
        <f>VLOOKUP(A2122,'Updated Medical examination'!A2121:J4456,6,0)</f>
        <v>No</v>
      </c>
      <c r="F2122" s="47" t="str">
        <f>VLOOKUP(A2122,'Updated Medical examination'!A2121:J4456,7,0)</f>
        <v>yes</v>
      </c>
      <c r="G2122" s="47" t="str">
        <f>VLOOKUP(A2122,'Updated Medical examination'!A2121:J4456,8,0)</f>
        <v>No</v>
      </c>
      <c r="H2122" s="47">
        <f>VLOOKUP(A2122,'Updated Medical examination'!A2121:J4456,9,0)</f>
        <v>1</v>
      </c>
      <c r="I2122" s="47" t="str">
        <f>VLOOKUP(A2122,'Updated Medical examination'!A2121:J4456,10,0)</f>
        <v>No</v>
      </c>
      <c r="J2122" s="47" t="str">
        <f>VLOOKUP(A2122,'Updated Medical examination'!A2121:J4456,3,0)</f>
        <v>Over Weight</v>
      </c>
      <c r="K2122" s="47" t="str">
        <f>VLOOKUP(A2122,'Updated Medical examination'!A2121:J4456,5,0)</f>
        <v>Normal</v>
      </c>
      <c r="L2122" s="54">
        <v>36870</v>
      </c>
      <c r="M2122" s="59">
        <v>2156.75</v>
      </c>
      <c r="N2122" s="55" t="s">
        <v>11</v>
      </c>
      <c r="O2122" s="55" t="s">
        <v>11</v>
      </c>
      <c r="P2122" s="55" t="s">
        <v>13</v>
      </c>
      <c r="Q2122" s="55">
        <v>22</v>
      </c>
    </row>
    <row r="2123" spans="1:17" ht="16.5" thickBot="1" x14ac:dyDescent="0.3">
      <c r="A2123" s="58" t="s">
        <v>241</v>
      </c>
      <c r="B2123" s="47" t="s">
        <v>5732</v>
      </c>
      <c r="C2123" s="47">
        <f>VLOOKUP(A2123,'Updated Medical examination'!A2122:J4457,2,FALSE)</f>
        <v>28.05</v>
      </c>
      <c r="D2123" s="47">
        <f>VLOOKUP(A2123,'Updated Medical examination'!A2122:J4457,4,0)</f>
        <v>6.2</v>
      </c>
      <c r="E2123" s="47" t="str">
        <f>VLOOKUP(A2123,'Updated Medical examination'!A2122:J4457,6,0)</f>
        <v>No</v>
      </c>
      <c r="F2123" s="47" t="str">
        <f>VLOOKUP(A2123,'Updated Medical examination'!A2122:J4457,7,0)</f>
        <v>yes</v>
      </c>
      <c r="G2123" s="47" t="str">
        <f>VLOOKUP(A2123,'Updated Medical examination'!A2122:J4457,8,0)</f>
        <v>No</v>
      </c>
      <c r="H2123" s="47">
        <f>VLOOKUP(A2123,'Updated Medical examination'!A2122:J4457,9,0)</f>
        <v>1</v>
      </c>
      <c r="I2123" s="47" t="str">
        <f>VLOOKUP(A2123,'Updated Medical examination'!A2122:J4457,10,0)</f>
        <v>No</v>
      </c>
      <c r="J2123" s="47" t="str">
        <f>VLOOKUP(A2123,'Updated Medical examination'!A2122:J4457,3,0)</f>
        <v>Over Weight</v>
      </c>
      <c r="K2123" s="47" t="str">
        <f>VLOOKUP(A2123,'Updated Medical examination'!A2122:J4457,5,0)</f>
        <v>Prediabetes</v>
      </c>
      <c r="L2123" s="54">
        <v>36859</v>
      </c>
      <c r="M2123" s="59">
        <v>2155.6799999999998</v>
      </c>
      <c r="N2123" s="55" t="s">
        <v>11</v>
      </c>
      <c r="O2123" s="55" t="s">
        <v>12</v>
      </c>
      <c r="P2123" s="55" t="s">
        <v>13</v>
      </c>
      <c r="Q2123" s="55">
        <v>22</v>
      </c>
    </row>
    <row r="2124" spans="1:17" ht="16.5" thickBot="1" x14ac:dyDescent="0.3">
      <c r="A2124" s="58" t="s">
        <v>240</v>
      </c>
      <c r="B2124" s="47" t="s">
        <v>5734</v>
      </c>
      <c r="C2124" s="47">
        <f>VLOOKUP(A2124,'Updated Medical examination'!A2123:J4458,2,FALSE)</f>
        <v>27.1</v>
      </c>
      <c r="D2124" s="47">
        <f>VLOOKUP(A2124,'Updated Medical examination'!A2123:J4458,4,0)</f>
        <v>4.45</v>
      </c>
      <c r="E2124" s="47" t="str">
        <f>VLOOKUP(A2124,'Updated Medical examination'!A2123:J4458,6,0)</f>
        <v>No</v>
      </c>
      <c r="F2124" s="47" t="str">
        <f>VLOOKUP(A2124,'Updated Medical examination'!A2123:J4458,7,0)</f>
        <v>yes</v>
      </c>
      <c r="G2124" s="47" t="str">
        <f>VLOOKUP(A2124,'Updated Medical examination'!A2123:J4458,8,0)</f>
        <v>No</v>
      </c>
      <c r="H2124" s="47">
        <f>VLOOKUP(A2124,'Updated Medical examination'!A2123:J4458,9,0)</f>
        <v>1</v>
      </c>
      <c r="I2124" s="47" t="str">
        <f>VLOOKUP(A2124,'Updated Medical examination'!A2123:J4458,10,0)</f>
        <v>No</v>
      </c>
      <c r="J2124" s="47" t="str">
        <f>VLOOKUP(A2124,'Updated Medical examination'!A2123:J4458,3,0)</f>
        <v>Over Weight</v>
      </c>
      <c r="K2124" s="47" t="str">
        <f>VLOOKUP(A2124,'Updated Medical examination'!A2123:J4458,5,0)</f>
        <v>Normal</v>
      </c>
      <c r="L2124" s="54">
        <v>36821</v>
      </c>
      <c r="M2124" s="59">
        <v>2154.36</v>
      </c>
      <c r="N2124" s="55" t="s">
        <v>11</v>
      </c>
      <c r="O2124" s="55" t="s">
        <v>11</v>
      </c>
      <c r="P2124" s="55" t="s">
        <v>42</v>
      </c>
      <c r="Q2124" s="55">
        <v>22</v>
      </c>
    </row>
    <row r="2125" spans="1:17" ht="16.5" thickBot="1" x14ac:dyDescent="0.3">
      <c r="A2125" s="58" t="s">
        <v>239</v>
      </c>
      <c r="B2125" s="47" t="s">
        <v>5735</v>
      </c>
      <c r="C2125" s="47">
        <f>VLOOKUP(A2125,'Updated Medical examination'!A2124:J4459,2,FALSE)</f>
        <v>24.3</v>
      </c>
      <c r="D2125" s="47">
        <f>VLOOKUP(A2125,'Updated Medical examination'!A2124:J4459,4,0)</f>
        <v>6.1</v>
      </c>
      <c r="E2125" s="47" t="str">
        <f>VLOOKUP(A2125,'Updated Medical examination'!A2124:J4459,6,0)</f>
        <v>Yes</v>
      </c>
      <c r="F2125" s="47" t="str">
        <f>VLOOKUP(A2125,'Updated Medical examination'!A2124:J4459,7,0)</f>
        <v>yes</v>
      </c>
      <c r="G2125" s="47" t="str">
        <f>VLOOKUP(A2125,'Updated Medical examination'!A2124:J4459,8,0)</f>
        <v>No</v>
      </c>
      <c r="H2125" s="47">
        <f>VLOOKUP(A2125,'Updated Medical examination'!A2124:J4459,9,0)</f>
        <v>1</v>
      </c>
      <c r="I2125" s="47" t="str">
        <f>VLOOKUP(A2125,'Updated Medical examination'!A2124:J4459,10,0)</f>
        <v>No</v>
      </c>
      <c r="J2125" s="47" t="str">
        <f>VLOOKUP(A2125,'Updated Medical examination'!A2124:J4459,3,0)</f>
        <v>Healthy Weight</v>
      </c>
      <c r="K2125" s="47" t="str">
        <f>VLOOKUP(A2125,'Updated Medical examination'!A2124:J4459,5,0)</f>
        <v>Prediabetes</v>
      </c>
      <c r="L2125" s="54">
        <v>36887</v>
      </c>
      <c r="M2125" s="59">
        <v>2150.4699999999998</v>
      </c>
      <c r="N2125" s="55" t="s">
        <v>11</v>
      </c>
      <c r="O2125" s="55" t="s">
        <v>12</v>
      </c>
      <c r="P2125" s="55" t="s">
        <v>42</v>
      </c>
      <c r="Q2125" s="55">
        <v>22</v>
      </c>
    </row>
    <row r="2126" spans="1:17" ht="16.5" thickBot="1" x14ac:dyDescent="0.3">
      <c r="A2126" s="58" t="s">
        <v>238</v>
      </c>
      <c r="B2126" s="47" t="s">
        <v>5737</v>
      </c>
      <c r="C2126" s="47">
        <f>VLOOKUP(A2126,'Updated Medical examination'!A2125:J4460,2,FALSE)</f>
        <v>30.72</v>
      </c>
      <c r="D2126" s="47">
        <f>VLOOKUP(A2126,'Updated Medical examination'!A2125:J4460,4,0)</f>
        <v>6.06</v>
      </c>
      <c r="E2126" s="47" t="str">
        <f>VLOOKUP(A2126,'Updated Medical examination'!A2125:J4460,6,0)</f>
        <v>No</v>
      </c>
      <c r="F2126" s="47" t="str">
        <f>VLOOKUP(A2126,'Updated Medical examination'!A2125:J4460,7,0)</f>
        <v>yes</v>
      </c>
      <c r="G2126" s="47" t="str">
        <f>VLOOKUP(A2126,'Updated Medical examination'!A2125:J4460,8,0)</f>
        <v>No</v>
      </c>
      <c r="H2126" s="47">
        <f>VLOOKUP(A2126,'Updated Medical examination'!A2125:J4460,9,0)</f>
        <v>1</v>
      </c>
      <c r="I2126" s="47" t="str">
        <f>VLOOKUP(A2126,'Updated Medical examination'!A2125:J4460,10,0)</f>
        <v>No</v>
      </c>
      <c r="J2126" s="47" t="str">
        <f>VLOOKUP(A2126,'Updated Medical examination'!A2125:J4460,3,0)</f>
        <v>Obesity</v>
      </c>
      <c r="K2126" s="47" t="str">
        <f>VLOOKUP(A2126,'Updated Medical examination'!A2125:J4460,5,0)</f>
        <v>Prediabetes</v>
      </c>
      <c r="L2126" s="54">
        <v>38264</v>
      </c>
      <c r="M2126" s="59">
        <v>2144.85</v>
      </c>
      <c r="N2126" s="55" t="s">
        <v>11</v>
      </c>
      <c r="O2126" s="55" t="s">
        <v>16</v>
      </c>
      <c r="P2126" s="55" t="s">
        <v>42</v>
      </c>
      <c r="Q2126" s="55">
        <v>18</v>
      </c>
    </row>
    <row r="2127" spans="1:17" ht="16.5" thickBot="1" x14ac:dyDescent="0.3">
      <c r="A2127" s="58" t="s">
        <v>237</v>
      </c>
      <c r="B2127" s="47" t="s">
        <v>2744</v>
      </c>
      <c r="C2127" s="47">
        <f>VLOOKUP(A2127,'Updated Medical examination'!A2126:J4461,2,FALSE)</f>
        <v>37.43</v>
      </c>
      <c r="D2127" s="47">
        <f>VLOOKUP(A2127,'Updated Medical examination'!A2126:J4461,4,0)</f>
        <v>4.5599999999999996</v>
      </c>
      <c r="E2127" s="47" t="str">
        <f>VLOOKUP(A2127,'Updated Medical examination'!A2126:J4461,6,0)</f>
        <v>No</v>
      </c>
      <c r="F2127" s="47" t="str">
        <f>VLOOKUP(A2127,'Updated Medical examination'!A2126:J4461,7,0)</f>
        <v>No</v>
      </c>
      <c r="G2127" s="47" t="str">
        <f>VLOOKUP(A2127,'Updated Medical examination'!A2126:J4461,8,0)</f>
        <v>Yes</v>
      </c>
      <c r="H2127" s="47">
        <f>VLOOKUP(A2127,'Updated Medical examination'!A2126:J4461,9,0)</f>
        <v>1</v>
      </c>
      <c r="I2127" s="47" t="str">
        <f>VLOOKUP(A2127,'Updated Medical examination'!A2126:J4461,10,0)</f>
        <v>No</v>
      </c>
      <c r="J2127" s="47" t="str">
        <f>VLOOKUP(A2127,'Updated Medical examination'!A2126:J4461,3,0)</f>
        <v>Obesity</v>
      </c>
      <c r="K2127" s="47" t="str">
        <f>VLOOKUP(A2127,'Updated Medical examination'!A2126:J4461,5,0)</f>
        <v>Normal</v>
      </c>
      <c r="L2127" s="54">
        <v>37852</v>
      </c>
      <c r="M2127" s="59">
        <v>2138.0700000000002</v>
      </c>
      <c r="N2127" s="55" t="s">
        <v>11</v>
      </c>
      <c r="O2127" s="55" t="s">
        <v>16</v>
      </c>
      <c r="P2127" s="55" t="s">
        <v>23</v>
      </c>
      <c r="Q2127" s="55">
        <v>19</v>
      </c>
    </row>
    <row r="2128" spans="1:17" ht="16.5" thickBot="1" x14ac:dyDescent="0.3">
      <c r="A2128" s="58" t="s">
        <v>236</v>
      </c>
      <c r="B2128" s="47" t="s">
        <v>5740</v>
      </c>
      <c r="C2128" s="47">
        <f>VLOOKUP(A2128,'Updated Medical examination'!A2127:J4462,2,FALSE)</f>
        <v>25.74</v>
      </c>
      <c r="D2128" s="47">
        <f>VLOOKUP(A2128,'Updated Medical examination'!A2127:J4462,4,0)</f>
        <v>6.41</v>
      </c>
      <c r="E2128" s="47" t="str">
        <f>VLOOKUP(A2128,'Updated Medical examination'!A2127:J4462,6,0)</f>
        <v>Yes</v>
      </c>
      <c r="F2128" s="47" t="str">
        <f>VLOOKUP(A2128,'Updated Medical examination'!A2127:J4462,7,0)</f>
        <v>No</v>
      </c>
      <c r="G2128" s="47" t="str">
        <f>VLOOKUP(A2128,'Updated Medical examination'!A2127:J4462,8,0)</f>
        <v>Yes</v>
      </c>
      <c r="H2128" s="47">
        <f>VLOOKUP(A2128,'Updated Medical examination'!A2127:J4462,9,0)</f>
        <v>1</v>
      </c>
      <c r="I2128" s="47" t="str">
        <f>VLOOKUP(A2128,'Updated Medical examination'!A2127:J4462,10,0)</f>
        <v>No</v>
      </c>
      <c r="J2128" s="47" t="str">
        <f>VLOOKUP(A2128,'Updated Medical examination'!A2127:J4462,3,0)</f>
        <v>Over Weight</v>
      </c>
      <c r="K2128" s="47" t="str">
        <f>VLOOKUP(A2128,'Updated Medical examination'!A2127:J4462,5,0)</f>
        <v>Above Diabetes</v>
      </c>
      <c r="L2128" s="54">
        <v>35676</v>
      </c>
      <c r="M2128" s="59">
        <v>2137.65</v>
      </c>
      <c r="N2128" s="55" t="s">
        <v>12</v>
      </c>
      <c r="O2128" s="55" t="s">
        <v>16</v>
      </c>
      <c r="P2128" s="55" t="s">
        <v>13</v>
      </c>
      <c r="Q2128" s="55">
        <v>25</v>
      </c>
    </row>
    <row r="2129" spans="1:17" ht="16.5" thickBot="1" x14ac:dyDescent="0.3">
      <c r="A2129" s="58" t="s">
        <v>235</v>
      </c>
      <c r="B2129" s="47" t="s">
        <v>5153</v>
      </c>
      <c r="C2129" s="47">
        <f>VLOOKUP(A2129,'Updated Medical examination'!A2128:J4463,2,FALSE)</f>
        <v>36.575000000000003</v>
      </c>
      <c r="D2129" s="47">
        <f>VLOOKUP(A2129,'Updated Medical examination'!A2128:J4463,4,0)</f>
        <v>5.57</v>
      </c>
      <c r="E2129" s="47" t="str">
        <f>VLOOKUP(A2129,'Updated Medical examination'!A2128:J4463,6,0)</f>
        <v>No</v>
      </c>
      <c r="F2129" s="47" t="str">
        <f>VLOOKUP(A2129,'Updated Medical examination'!A2128:J4463,7,0)</f>
        <v>No</v>
      </c>
      <c r="G2129" s="47" t="str">
        <f>VLOOKUP(A2129,'Updated Medical examination'!A2128:J4463,8,0)</f>
        <v>Yes</v>
      </c>
      <c r="H2129" s="47">
        <f>VLOOKUP(A2129,'Updated Medical examination'!A2128:J4463,9,0)</f>
        <v>1</v>
      </c>
      <c r="I2129" s="47" t="str">
        <f>VLOOKUP(A2129,'Updated Medical examination'!A2128:J4463,10,0)</f>
        <v>No</v>
      </c>
      <c r="J2129" s="47" t="str">
        <f>VLOOKUP(A2129,'Updated Medical examination'!A2128:J4463,3,0)</f>
        <v>Obesity</v>
      </c>
      <c r="K2129" s="47" t="str">
        <f>VLOOKUP(A2129,'Updated Medical examination'!A2128:J4463,5,0)</f>
        <v>Normal</v>
      </c>
      <c r="L2129" s="54">
        <v>37890</v>
      </c>
      <c r="M2129" s="59">
        <v>2136.88</v>
      </c>
      <c r="N2129" s="55" t="s">
        <v>11</v>
      </c>
      <c r="O2129" s="55" t="s">
        <v>11</v>
      </c>
      <c r="P2129" s="55" t="s">
        <v>23</v>
      </c>
      <c r="Q2129" s="55">
        <v>19</v>
      </c>
    </row>
    <row r="2130" spans="1:17" ht="16.5" thickBot="1" x14ac:dyDescent="0.3">
      <c r="A2130" s="58" t="s">
        <v>234</v>
      </c>
      <c r="B2130" s="47" t="s">
        <v>5743</v>
      </c>
      <c r="C2130" s="47">
        <f>VLOOKUP(A2130,'Updated Medical examination'!A2129:J4464,2,FALSE)</f>
        <v>35.15</v>
      </c>
      <c r="D2130" s="47">
        <f>VLOOKUP(A2130,'Updated Medical examination'!A2129:J4464,4,0)</f>
        <v>5.47</v>
      </c>
      <c r="E2130" s="47" t="str">
        <f>VLOOKUP(A2130,'Updated Medical examination'!A2129:J4464,6,0)</f>
        <v>No</v>
      </c>
      <c r="F2130" s="47" t="str">
        <f>VLOOKUP(A2130,'Updated Medical examination'!A2129:J4464,7,0)</f>
        <v>No</v>
      </c>
      <c r="G2130" s="47" t="str">
        <f>VLOOKUP(A2130,'Updated Medical examination'!A2129:J4464,8,0)</f>
        <v>Yes</v>
      </c>
      <c r="H2130" s="47">
        <f>VLOOKUP(A2130,'Updated Medical examination'!A2129:J4464,9,0)</f>
        <v>1</v>
      </c>
      <c r="I2130" s="47" t="str">
        <f>VLOOKUP(A2130,'Updated Medical examination'!A2129:J4464,10,0)</f>
        <v>No</v>
      </c>
      <c r="J2130" s="47" t="str">
        <f>VLOOKUP(A2130,'Updated Medical examination'!A2129:J4464,3,0)</f>
        <v>Obesity</v>
      </c>
      <c r="K2130" s="47" t="str">
        <f>VLOOKUP(A2130,'Updated Medical examination'!A2129:J4464,5,0)</f>
        <v>Normal</v>
      </c>
      <c r="L2130" s="54">
        <v>37865</v>
      </c>
      <c r="M2130" s="59">
        <v>2134.9</v>
      </c>
      <c r="N2130" s="55" t="s">
        <v>11</v>
      </c>
      <c r="O2130" s="55" t="s">
        <v>12</v>
      </c>
      <c r="P2130" s="55" t="s">
        <v>23</v>
      </c>
      <c r="Q2130" s="55">
        <v>19</v>
      </c>
    </row>
    <row r="2131" spans="1:17" ht="16.5" thickBot="1" x14ac:dyDescent="0.3">
      <c r="A2131" s="58" t="s">
        <v>233</v>
      </c>
      <c r="B2131" s="47" t="s">
        <v>4986</v>
      </c>
      <c r="C2131" s="47">
        <f>VLOOKUP(A2131,'Updated Medical examination'!A2130:J4465,2,FALSE)</f>
        <v>32.11</v>
      </c>
      <c r="D2131" s="47">
        <f>VLOOKUP(A2131,'Updated Medical examination'!A2130:J4465,4,0)</f>
        <v>4.43</v>
      </c>
      <c r="E2131" s="47" t="str">
        <f>VLOOKUP(A2131,'Updated Medical examination'!A2130:J4465,6,0)</f>
        <v>No</v>
      </c>
      <c r="F2131" s="47" t="str">
        <f>VLOOKUP(A2131,'Updated Medical examination'!A2130:J4465,7,0)</f>
        <v>No</v>
      </c>
      <c r="G2131" s="47" t="str">
        <f>VLOOKUP(A2131,'Updated Medical examination'!A2130:J4465,8,0)</f>
        <v>Yes</v>
      </c>
      <c r="H2131" s="47">
        <f>VLOOKUP(A2131,'Updated Medical examination'!A2130:J4465,9,0)</f>
        <v>1</v>
      </c>
      <c r="I2131" s="47" t="str">
        <f>VLOOKUP(A2131,'Updated Medical examination'!A2130:J4465,10,0)</f>
        <v>No</v>
      </c>
      <c r="J2131" s="47" t="str">
        <f>VLOOKUP(A2131,'Updated Medical examination'!A2130:J4465,3,0)</f>
        <v>Obesity</v>
      </c>
      <c r="K2131" s="47" t="str">
        <f>VLOOKUP(A2131,'Updated Medical examination'!A2130:J4465,5,0)</f>
        <v>Normal</v>
      </c>
      <c r="L2131" s="54">
        <v>37977</v>
      </c>
      <c r="M2131" s="59">
        <v>2130.6799999999998</v>
      </c>
      <c r="N2131" s="55" t="s">
        <v>11</v>
      </c>
      <c r="O2131" s="55" t="s">
        <v>12</v>
      </c>
      <c r="P2131" s="55" t="s">
        <v>23</v>
      </c>
      <c r="Q2131" s="55">
        <v>19</v>
      </c>
    </row>
    <row r="2132" spans="1:17" ht="16.5" thickBot="1" x14ac:dyDescent="0.3">
      <c r="A2132" s="58" t="s">
        <v>232</v>
      </c>
      <c r="B2132" s="47" t="s">
        <v>5744</v>
      </c>
      <c r="C2132" s="47">
        <f>VLOOKUP(A2132,'Updated Medical examination'!A2131:J4466,2,FALSE)</f>
        <v>30.495000000000001</v>
      </c>
      <c r="D2132" s="47">
        <f>VLOOKUP(A2132,'Updated Medical examination'!A2131:J4466,4,0)</f>
        <v>4.95</v>
      </c>
      <c r="E2132" s="47" t="str">
        <f>VLOOKUP(A2132,'Updated Medical examination'!A2131:J4466,6,0)</f>
        <v>No</v>
      </c>
      <c r="F2132" s="47" t="str">
        <f>VLOOKUP(A2132,'Updated Medical examination'!A2131:J4466,7,0)</f>
        <v>No</v>
      </c>
      <c r="G2132" s="47" t="str">
        <f>VLOOKUP(A2132,'Updated Medical examination'!A2131:J4466,8,0)</f>
        <v>Yes</v>
      </c>
      <c r="H2132" s="47">
        <f>VLOOKUP(A2132,'Updated Medical examination'!A2131:J4466,9,0)</f>
        <v>1</v>
      </c>
      <c r="I2132" s="47" t="str">
        <f>VLOOKUP(A2132,'Updated Medical examination'!A2131:J4466,10,0)</f>
        <v>No</v>
      </c>
      <c r="J2132" s="47" t="str">
        <f>VLOOKUP(A2132,'Updated Medical examination'!A2131:J4466,3,0)</f>
        <v>Obesity</v>
      </c>
      <c r="K2132" s="47" t="str">
        <f>VLOOKUP(A2132,'Updated Medical examination'!A2131:J4466,5,0)</f>
        <v>Normal</v>
      </c>
      <c r="L2132" s="54">
        <v>37863</v>
      </c>
      <c r="M2132" s="59">
        <v>2128.4299999999998</v>
      </c>
      <c r="N2132" s="55" t="s">
        <v>11</v>
      </c>
      <c r="O2132" s="55" t="s">
        <v>16</v>
      </c>
      <c r="P2132" s="55" t="s">
        <v>23</v>
      </c>
      <c r="Q2132" s="55">
        <v>19</v>
      </c>
    </row>
    <row r="2133" spans="1:17" ht="16.5" thickBot="1" x14ac:dyDescent="0.3">
      <c r="A2133" s="58" t="s">
        <v>231</v>
      </c>
      <c r="B2133" s="47" t="s">
        <v>5746</v>
      </c>
      <c r="C2133" s="47">
        <f>VLOOKUP(A2133,'Updated Medical examination'!A2132:J4467,2,FALSE)</f>
        <v>29.24</v>
      </c>
      <c r="D2133" s="47">
        <f>VLOOKUP(A2133,'Updated Medical examination'!A2132:J4467,4,0)</f>
        <v>4.04</v>
      </c>
      <c r="E2133" s="47" t="str">
        <f>VLOOKUP(A2133,'Updated Medical examination'!A2132:J4467,6,0)</f>
        <v>No</v>
      </c>
      <c r="F2133" s="47" t="str">
        <f>VLOOKUP(A2133,'Updated Medical examination'!A2132:J4467,7,0)</f>
        <v>yes</v>
      </c>
      <c r="G2133" s="47" t="str">
        <f>VLOOKUP(A2133,'Updated Medical examination'!A2132:J4467,8,0)</f>
        <v>No</v>
      </c>
      <c r="H2133" s="47">
        <f>VLOOKUP(A2133,'Updated Medical examination'!A2132:J4467,9,0)</f>
        <v>1</v>
      </c>
      <c r="I2133" s="47" t="str">
        <f>VLOOKUP(A2133,'Updated Medical examination'!A2132:J4467,10,0)</f>
        <v>No</v>
      </c>
      <c r="J2133" s="47" t="str">
        <f>VLOOKUP(A2133,'Updated Medical examination'!A2132:J4467,3,0)</f>
        <v>Over Weight</v>
      </c>
      <c r="K2133" s="47" t="str">
        <f>VLOOKUP(A2133,'Updated Medical examination'!A2132:J4467,5,0)</f>
        <v>Normal</v>
      </c>
      <c r="L2133" s="54">
        <v>38295</v>
      </c>
      <c r="M2133" s="59">
        <v>2118.61</v>
      </c>
      <c r="N2133" s="55" t="s">
        <v>11</v>
      </c>
      <c r="O2133" s="55" t="s">
        <v>16</v>
      </c>
      <c r="P2133" s="55" t="s">
        <v>23</v>
      </c>
      <c r="Q2133" s="55">
        <v>18</v>
      </c>
    </row>
    <row r="2134" spans="1:17" ht="16.5" thickBot="1" x14ac:dyDescent="0.3">
      <c r="A2134" s="58" t="s">
        <v>230</v>
      </c>
      <c r="B2134" s="47" t="s">
        <v>3741</v>
      </c>
      <c r="C2134" s="47">
        <f>VLOOKUP(A2134,'Updated Medical examination'!A2133:J4468,2,FALSE)</f>
        <v>22.515000000000001</v>
      </c>
      <c r="D2134" s="47">
        <f>VLOOKUP(A2134,'Updated Medical examination'!A2133:J4468,4,0)</f>
        <v>5.93</v>
      </c>
      <c r="E2134" s="47" t="str">
        <f>VLOOKUP(A2134,'Updated Medical examination'!A2133:J4468,6,0)</f>
        <v>No</v>
      </c>
      <c r="F2134" s="47" t="str">
        <f>VLOOKUP(A2134,'Updated Medical examination'!A2133:J4468,7,0)</f>
        <v>No</v>
      </c>
      <c r="G2134" s="47" t="str">
        <f>VLOOKUP(A2134,'Updated Medical examination'!A2133:J4468,8,0)</f>
        <v>Yes</v>
      </c>
      <c r="H2134" s="47">
        <f>VLOOKUP(A2134,'Updated Medical examination'!A2133:J4468,9,0)</f>
        <v>1</v>
      </c>
      <c r="I2134" s="47" t="str">
        <f>VLOOKUP(A2134,'Updated Medical examination'!A2133:J4468,10,0)</f>
        <v>No</v>
      </c>
      <c r="J2134" s="47" t="str">
        <f>VLOOKUP(A2134,'Updated Medical examination'!A2133:J4468,3,0)</f>
        <v>Healthy Weight</v>
      </c>
      <c r="K2134" s="47" t="str">
        <f>VLOOKUP(A2134,'Updated Medical examination'!A2133:J4468,5,0)</f>
        <v>Prediabetes</v>
      </c>
      <c r="L2134" s="54">
        <v>37894</v>
      </c>
      <c r="M2134" s="59">
        <v>2117.34</v>
      </c>
      <c r="N2134" s="55" t="s">
        <v>11</v>
      </c>
      <c r="O2134" s="55" t="s">
        <v>12</v>
      </c>
      <c r="P2134" s="55" t="s">
        <v>23</v>
      </c>
      <c r="Q2134" s="55">
        <v>19</v>
      </c>
    </row>
    <row r="2135" spans="1:17" ht="16.5" thickBot="1" x14ac:dyDescent="0.3">
      <c r="A2135" s="58" t="s">
        <v>229</v>
      </c>
      <c r="B2135" s="47" t="s">
        <v>2889</v>
      </c>
      <c r="C2135" s="47">
        <f>VLOOKUP(A2135,'Updated Medical examination'!A2134:J4469,2,FALSE)</f>
        <v>15.65</v>
      </c>
      <c r="D2135" s="47">
        <f>VLOOKUP(A2135,'Updated Medical examination'!A2134:J4469,4,0)</f>
        <v>4.2300000000000004</v>
      </c>
      <c r="E2135" s="47" t="str">
        <f>VLOOKUP(A2135,'Updated Medical examination'!A2134:J4469,6,0)</f>
        <v>No</v>
      </c>
      <c r="F2135" s="47" t="str">
        <f>VLOOKUP(A2135,'Updated Medical examination'!A2134:J4469,7,0)</f>
        <v>No</v>
      </c>
      <c r="G2135" s="47" t="str">
        <f>VLOOKUP(A2135,'Updated Medical examination'!A2134:J4469,8,0)</f>
        <v>No</v>
      </c>
      <c r="H2135" s="47">
        <f>VLOOKUP(A2135,'Updated Medical examination'!A2134:J4469,9,0)</f>
        <v>0</v>
      </c>
      <c r="I2135" s="47" t="str">
        <f>VLOOKUP(A2135,'Updated Medical examination'!A2134:J4469,10,0)</f>
        <v>No</v>
      </c>
      <c r="J2135" s="47" t="str">
        <f>VLOOKUP(A2135,'Updated Medical examination'!A2134:J4469,3,0)</f>
        <v>Under Weight</v>
      </c>
      <c r="K2135" s="47" t="str">
        <f>VLOOKUP(A2135,'Updated Medical examination'!A2134:J4469,5,0)</f>
        <v>Normal</v>
      </c>
      <c r="L2135" s="54">
        <v>32710</v>
      </c>
      <c r="M2135" s="59">
        <v>2106.2600000000002</v>
      </c>
      <c r="N2135" s="55" t="s">
        <v>11</v>
      </c>
      <c r="O2135" s="55" t="s">
        <v>11</v>
      </c>
      <c r="P2135" s="55" t="s">
        <v>13</v>
      </c>
      <c r="Q2135" s="55">
        <v>33</v>
      </c>
    </row>
    <row r="2136" spans="1:17" ht="16.5" thickBot="1" x14ac:dyDescent="0.3">
      <c r="A2136" s="58" t="s">
        <v>228</v>
      </c>
      <c r="B2136" s="47" t="s">
        <v>5750</v>
      </c>
      <c r="C2136" s="47">
        <f>VLOOKUP(A2136,'Updated Medical examination'!A2135:J4470,2,FALSE)</f>
        <v>27.36</v>
      </c>
      <c r="D2136" s="47">
        <f>VLOOKUP(A2136,'Updated Medical examination'!A2135:J4470,4,0)</f>
        <v>5.59</v>
      </c>
      <c r="E2136" s="47" t="str">
        <f>VLOOKUP(A2136,'Updated Medical examination'!A2135:J4470,6,0)</f>
        <v>Yes</v>
      </c>
      <c r="F2136" s="47" t="str">
        <f>VLOOKUP(A2136,'Updated Medical examination'!A2135:J4470,7,0)</f>
        <v>No</v>
      </c>
      <c r="G2136" s="47" t="str">
        <f>VLOOKUP(A2136,'Updated Medical examination'!A2135:J4470,8,0)</f>
        <v>No</v>
      </c>
      <c r="H2136" s="47">
        <f>VLOOKUP(A2136,'Updated Medical examination'!A2135:J4470,9,0)</f>
        <v>0</v>
      </c>
      <c r="I2136" s="47" t="str">
        <f>VLOOKUP(A2136,'Updated Medical examination'!A2135:J4470,10,0)</f>
        <v>No</v>
      </c>
      <c r="J2136" s="47" t="str">
        <f>VLOOKUP(A2136,'Updated Medical examination'!A2135:J4470,3,0)</f>
        <v>Over Weight</v>
      </c>
      <c r="K2136" s="47" t="str">
        <f>VLOOKUP(A2136,'Updated Medical examination'!A2135:J4470,5,0)</f>
        <v>Normal</v>
      </c>
      <c r="L2136" s="54">
        <v>37223</v>
      </c>
      <c r="M2136" s="59">
        <v>2104.11</v>
      </c>
      <c r="N2136" s="55" t="s">
        <v>11</v>
      </c>
      <c r="O2136" s="55" t="s">
        <v>16</v>
      </c>
      <c r="P2136" s="55" t="s">
        <v>168</v>
      </c>
      <c r="Q2136" s="55">
        <v>21</v>
      </c>
    </row>
    <row r="2137" spans="1:17" ht="16.5" thickBot="1" x14ac:dyDescent="0.3">
      <c r="A2137" s="58" t="s">
        <v>227</v>
      </c>
      <c r="B2137" s="47" t="s">
        <v>5751</v>
      </c>
      <c r="C2137" s="47">
        <f>VLOOKUP(A2137,'Updated Medical examination'!A2136:J4471,2,FALSE)</f>
        <v>22.3</v>
      </c>
      <c r="D2137" s="47">
        <f>VLOOKUP(A2137,'Updated Medical examination'!A2136:J4471,4,0)</f>
        <v>4.8899999999999997</v>
      </c>
      <c r="E2137" s="47" t="str">
        <f>VLOOKUP(A2137,'Updated Medical examination'!A2136:J4471,6,0)</f>
        <v>Yes</v>
      </c>
      <c r="F2137" s="47" t="str">
        <f>VLOOKUP(A2137,'Updated Medical examination'!A2136:J4471,7,0)</f>
        <v>No</v>
      </c>
      <c r="G2137" s="47" t="str">
        <f>VLOOKUP(A2137,'Updated Medical examination'!A2136:J4471,8,0)</f>
        <v>No</v>
      </c>
      <c r="H2137" s="47">
        <f>VLOOKUP(A2137,'Updated Medical examination'!A2136:J4471,9,0)</f>
        <v>0</v>
      </c>
      <c r="I2137" s="47" t="str">
        <f>VLOOKUP(A2137,'Updated Medical examination'!A2136:J4471,10,0)</f>
        <v>No</v>
      </c>
      <c r="J2137" s="47" t="str">
        <f>VLOOKUP(A2137,'Updated Medical examination'!A2136:J4471,3,0)</f>
        <v>Healthy Weight</v>
      </c>
      <c r="K2137" s="47" t="str">
        <f>VLOOKUP(A2137,'Updated Medical examination'!A2136:J4471,5,0)</f>
        <v>Normal</v>
      </c>
      <c r="L2137" s="54">
        <v>37064</v>
      </c>
      <c r="M2137" s="59">
        <v>2103.08</v>
      </c>
      <c r="N2137" s="55" t="s">
        <v>12</v>
      </c>
      <c r="O2137" s="55" t="s">
        <v>11</v>
      </c>
      <c r="P2137" s="55" t="s">
        <v>42</v>
      </c>
      <c r="Q2137" s="55">
        <v>21</v>
      </c>
    </row>
    <row r="2138" spans="1:17" ht="16.5" thickBot="1" x14ac:dyDescent="0.3">
      <c r="A2138" s="58" t="s">
        <v>226</v>
      </c>
      <c r="B2138" s="47" t="s">
        <v>5752</v>
      </c>
      <c r="C2138" s="47">
        <f>VLOOKUP(A2138,'Updated Medical examination'!A2137:J4472,2,FALSE)</f>
        <v>26.03</v>
      </c>
      <c r="D2138" s="47">
        <f>VLOOKUP(A2138,'Updated Medical examination'!A2137:J4472,4,0)</f>
        <v>5.81</v>
      </c>
      <c r="E2138" s="47" t="str">
        <f>VLOOKUP(A2138,'Updated Medical examination'!A2137:J4472,6,0)</f>
        <v>Yes</v>
      </c>
      <c r="F2138" s="47" t="str">
        <f>VLOOKUP(A2138,'Updated Medical examination'!A2137:J4472,7,0)</f>
        <v>No</v>
      </c>
      <c r="G2138" s="47" t="str">
        <f>VLOOKUP(A2138,'Updated Medical examination'!A2137:J4472,8,0)</f>
        <v>No</v>
      </c>
      <c r="H2138" s="47">
        <f>VLOOKUP(A2138,'Updated Medical examination'!A2137:J4472,9,0)</f>
        <v>0</v>
      </c>
      <c r="I2138" s="47" t="str">
        <f>VLOOKUP(A2138,'Updated Medical examination'!A2137:J4472,10,0)</f>
        <v>No</v>
      </c>
      <c r="J2138" s="47" t="str">
        <f>VLOOKUP(A2138,'Updated Medical examination'!A2137:J4472,3,0)</f>
        <v>Over Weight</v>
      </c>
      <c r="K2138" s="47" t="str">
        <f>VLOOKUP(A2138,'Updated Medical examination'!A2137:J4472,5,0)</f>
        <v>Prediabetes</v>
      </c>
      <c r="L2138" s="54">
        <v>37117</v>
      </c>
      <c r="M2138" s="59">
        <v>2102.2600000000002</v>
      </c>
      <c r="N2138" s="55" t="s">
        <v>12</v>
      </c>
      <c r="O2138" s="55" t="s">
        <v>11</v>
      </c>
      <c r="P2138" s="55" t="s">
        <v>166</v>
      </c>
      <c r="Q2138" s="55">
        <v>21</v>
      </c>
    </row>
    <row r="2139" spans="1:17" ht="16.5" thickBot="1" x14ac:dyDescent="0.3">
      <c r="A2139" s="58" t="s">
        <v>225</v>
      </c>
      <c r="B2139" s="47" t="s">
        <v>3221</v>
      </c>
      <c r="C2139" s="47">
        <f>VLOOKUP(A2139,'Updated Medical examination'!A2138:J4473,2,FALSE)</f>
        <v>27.74</v>
      </c>
      <c r="D2139" s="47">
        <f>VLOOKUP(A2139,'Updated Medical examination'!A2138:J4473,4,0)</f>
        <v>4.29</v>
      </c>
      <c r="E2139" s="47" t="str">
        <f>VLOOKUP(A2139,'Updated Medical examination'!A2138:J4473,6,0)</f>
        <v>No</v>
      </c>
      <c r="F2139" s="47" t="str">
        <f>VLOOKUP(A2139,'Updated Medical examination'!A2138:J4473,7,0)</f>
        <v>yes</v>
      </c>
      <c r="G2139" s="47" t="str">
        <f>VLOOKUP(A2139,'Updated Medical examination'!A2138:J4473,8,0)</f>
        <v>No</v>
      </c>
      <c r="H2139" s="47">
        <f>VLOOKUP(A2139,'Updated Medical examination'!A2138:J4473,9,0)</f>
        <v>1</v>
      </c>
      <c r="I2139" s="47" t="str">
        <f>VLOOKUP(A2139,'Updated Medical examination'!A2138:J4473,10,0)</f>
        <v>No</v>
      </c>
      <c r="J2139" s="47" t="str">
        <f>VLOOKUP(A2139,'Updated Medical examination'!A2138:J4473,3,0)</f>
        <v>Over Weight</v>
      </c>
      <c r="K2139" s="47" t="str">
        <f>VLOOKUP(A2139,'Updated Medical examination'!A2138:J4473,5,0)</f>
        <v>Normal</v>
      </c>
      <c r="L2139" s="54">
        <v>38150</v>
      </c>
      <c r="M2139" s="59">
        <v>2094.1</v>
      </c>
      <c r="N2139" s="55" t="s">
        <v>12</v>
      </c>
      <c r="O2139" s="55" t="s">
        <v>11</v>
      </c>
      <c r="P2139" s="55" t="s">
        <v>200</v>
      </c>
      <c r="Q2139" s="55">
        <v>18</v>
      </c>
    </row>
    <row r="2140" spans="1:17" ht="16.5" thickBot="1" x14ac:dyDescent="0.3">
      <c r="A2140" s="58" t="s">
        <v>224</v>
      </c>
      <c r="B2140" s="47" t="s">
        <v>5755</v>
      </c>
      <c r="C2140" s="47">
        <f>VLOOKUP(A2140,'Updated Medical examination'!A2139:J4474,2,FALSE)</f>
        <v>32.11</v>
      </c>
      <c r="D2140" s="47">
        <f>VLOOKUP(A2140,'Updated Medical examination'!A2139:J4474,4,0)</f>
        <v>4.03</v>
      </c>
      <c r="E2140" s="47" t="str">
        <f>VLOOKUP(A2140,'Updated Medical examination'!A2139:J4474,6,0)</f>
        <v>Yes</v>
      </c>
      <c r="F2140" s="47" t="str">
        <f>VLOOKUP(A2140,'Updated Medical examination'!A2139:J4474,7,0)</f>
        <v>yes</v>
      </c>
      <c r="G2140" s="47" t="str">
        <f>VLOOKUP(A2140,'Updated Medical examination'!A2139:J4474,8,0)</f>
        <v>No</v>
      </c>
      <c r="H2140" s="47">
        <f>VLOOKUP(A2140,'Updated Medical examination'!A2139:J4474,9,0)</f>
        <v>2</v>
      </c>
      <c r="I2140" s="47" t="str">
        <f>VLOOKUP(A2140,'Updated Medical examination'!A2139:J4474,10,0)</f>
        <v>No</v>
      </c>
      <c r="J2140" s="47" t="str">
        <f>VLOOKUP(A2140,'Updated Medical examination'!A2139:J4474,3,0)</f>
        <v>Obesity</v>
      </c>
      <c r="K2140" s="47" t="str">
        <f>VLOOKUP(A2140,'Updated Medical examination'!A2139:J4474,5,0)</f>
        <v>Normal</v>
      </c>
      <c r="L2140" s="54">
        <v>36733</v>
      </c>
      <c r="M2140" s="59">
        <v>2055.3200000000002</v>
      </c>
      <c r="N2140" s="55" t="s">
        <v>12</v>
      </c>
      <c r="O2140" s="55" t="s">
        <v>12</v>
      </c>
      <c r="P2140" s="55" t="s">
        <v>23</v>
      </c>
      <c r="Q2140" s="55">
        <v>22</v>
      </c>
    </row>
    <row r="2141" spans="1:17" ht="16.5" thickBot="1" x14ac:dyDescent="0.3">
      <c r="A2141" s="58" t="s">
        <v>223</v>
      </c>
      <c r="B2141" s="47" t="s">
        <v>2585</v>
      </c>
      <c r="C2141" s="47">
        <f>VLOOKUP(A2141,'Updated Medical examination'!A2140:J4475,2,FALSE)</f>
        <v>25.175000000000001</v>
      </c>
      <c r="D2141" s="47">
        <f>VLOOKUP(A2141,'Updated Medical examination'!A2140:J4475,4,0)</f>
        <v>6.29</v>
      </c>
      <c r="E2141" s="47" t="str">
        <f>VLOOKUP(A2141,'Updated Medical examination'!A2140:J4475,6,0)</f>
        <v>Yes</v>
      </c>
      <c r="F2141" s="47" t="str">
        <f>VLOOKUP(A2141,'Updated Medical examination'!A2140:J4475,7,0)</f>
        <v>yes</v>
      </c>
      <c r="G2141" s="47" t="str">
        <f>VLOOKUP(A2141,'Updated Medical examination'!A2140:J4475,8,0)</f>
        <v>No</v>
      </c>
      <c r="H2141" s="47">
        <f>VLOOKUP(A2141,'Updated Medical examination'!A2140:J4475,9,0)</f>
        <v>2</v>
      </c>
      <c r="I2141" s="47" t="str">
        <f>VLOOKUP(A2141,'Updated Medical examination'!A2140:J4475,10,0)</f>
        <v>No</v>
      </c>
      <c r="J2141" s="47" t="str">
        <f>VLOOKUP(A2141,'Updated Medical examination'!A2140:J4475,3,0)</f>
        <v>Over Weight</v>
      </c>
      <c r="K2141" s="47" t="str">
        <f>VLOOKUP(A2141,'Updated Medical examination'!A2140:J4475,5,0)</f>
        <v>Prediabetes</v>
      </c>
      <c r="L2141" s="54">
        <v>36771</v>
      </c>
      <c r="M2141" s="59">
        <v>2045.69</v>
      </c>
      <c r="N2141" s="55" t="s">
        <v>12</v>
      </c>
      <c r="O2141" s="55" t="s">
        <v>12</v>
      </c>
      <c r="P2141" s="55" t="s">
        <v>23</v>
      </c>
      <c r="Q2141" s="55">
        <v>22</v>
      </c>
    </row>
    <row r="2142" spans="1:17" ht="16.5" thickBot="1" x14ac:dyDescent="0.3">
      <c r="A2142" s="58" t="s">
        <v>222</v>
      </c>
      <c r="B2142" s="47" t="s">
        <v>2555</v>
      </c>
      <c r="C2142" s="47">
        <f>VLOOKUP(A2142,'Updated Medical examination'!A2141:J4476,2,FALSE)</f>
        <v>39.49</v>
      </c>
      <c r="D2142" s="47">
        <f>VLOOKUP(A2142,'Updated Medical examination'!A2141:J4476,4,0)</f>
        <v>4.4800000000000004</v>
      </c>
      <c r="E2142" s="47" t="str">
        <f>VLOOKUP(A2142,'Updated Medical examination'!A2141:J4476,6,0)</f>
        <v>Yes</v>
      </c>
      <c r="F2142" s="47" t="str">
        <f>VLOOKUP(A2142,'Updated Medical examination'!A2141:J4476,7,0)</f>
        <v>No</v>
      </c>
      <c r="G2142" s="47" t="str">
        <f>VLOOKUP(A2142,'Updated Medical examination'!A2141:J4476,8,0)</f>
        <v>No</v>
      </c>
      <c r="H2142" s="47">
        <f>VLOOKUP(A2142,'Updated Medical examination'!A2141:J4476,9,0)</f>
        <v>0</v>
      </c>
      <c r="I2142" s="47" t="str">
        <f>VLOOKUP(A2142,'Updated Medical examination'!A2141:J4476,10,0)</f>
        <v>No</v>
      </c>
      <c r="J2142" s="47" t="str">
        <f>VLOOKUP(A2142,'Updated Medical examination'!A2141:J4476,3,0)</f>
        <v>Obesity</v>
      </c>
      <c r="K2142" s="47" t="str">
        <f>VLOOKUP(A2142,'Updated Medical examination'!A2141:J4476,5,0)</f>
        <v>Normal</v>
      </c>
      <c r="L2142" s="54">
        <v>37107</v>
      </c>
      <c r="M2142" s="59">
        <v>2026.97</v>
      </c>
      <c r="N2142" s="55" t="s">
        <v>12</v>
      </c>
      <c r="O2142" s="55" t="s">
        <v>11</v>
      </c>
      <c r="P2142" s="55" t="s">
        <v>13</v>
      </c>
      <c r="Q2142" s="55">
        <v>21</v>
      </c>
    </row>
    <row r="2143" spans="1:17" ht="16.5" thickBot="1" x14ac:dyDescent="0.3">
      <c r="A2143" s="58" t="s">
        <v>221</v>
      </c>
      <c r="B2143" s="47" t="s">
        <v>5759</v>
      </c>
      <c r="C2143" s="47">
        <f>VLOOKUP(A2143,'Updated Medical examination'!A2142:J4477,2,FALSE)</f>
        <v>34.869999999999997</v>
      </c>
      <c r="D2143" s="47">
        <f>VLOOKUP(A2143,'Updated Medical examination'!A2142:J4477,4,0)</f>
        <v>5.51</v>
      </c>
      <c r="E2143" s="47" t="str">
        <f>VLOOKUP(A2143,'Updated Medical examination'!A2142:J4477,6,0)</f>
        <v>Yes</v>
      </c>
      <c r="F2143" s="47" t="str">
        <f>VLOOKUP(A2143,'Updated Medical examination'!A2142:J4477,7,0)</f>
        <v>No</v>
      </c>
      <c r="G2143" s="47" t="str">
        <f>VLOOKUP(A2143,'Updated Medical examination'!A2142:J4477,8,0)</f>
        <v>No</v>
      </c>
      <c r="H2143" s="47">
        <f>VLOOKUP(A2143,'Updated Medical examination'!A2142:J4477,9,0)</f>
        <v>0</v>
      </c>
      <c r="I2143" s="47" t="str">
        <f>VLOOKUP(A2143,'Updated Medical examination'!A2142:J4477,10,0)</f>
        <v>No</v>
      </c>
      <c r="J2143" s="47" t="str">
        <f>VLOOKUP(A2143,'Updated Medical examination'!A2142:J4477,3,0)</f>
        <v>Obesity</v>
      </c>
      <c r="K2143" s="47" t="str">
        <f>VLOOKUP(A2143,'Updated Medical examination'!A2142:J4477,5,0)</f>
        <v>Normal</v>
      </c>
      <c r="L2143" s="54">
        <v>37140</v>
      </c>
      <c r="M2143" s="59">
        <v>2020.55</v>
      </c>
      <c r="N2143" s="55" t="s">
        <v>12</v>
      </c>
      <c r="O2143" s="55" t="s">
        <v>11</v>
      </c>
      <c r="P2143" s="55" t="s">
        <v>13</v>
      </c>
      <c r="Q2143" s="55">
        <v>21</v>
      </c>
    </row>
    <row r="2144" spans="1:17" ht="16.5" thickBot="1" x14ac:dyDescent="0.3">
      <c r="A2144" s="58" t="s">
        <v>220</v>
      </c>
      <c r="B2144" s="47" t="s">
        <v>5761</v>
      </c>
      <c r="C2144" s="47">
        <f>VLOOKUP(A2144,'Updated Medical examination'!A2143:J4478,2,FALSE)</f>
        <v>34.6</v>
      </c>
      <c r="D2144" s="47">
        <f>VLOOKUP(A2144,'Updated Medical examination'!A2143:J4478,4,0)</f>
        <v>4.5</v>
      </c>
      <c r="E2144" s="47" t="str">
        <f>VLOOKUP(A2144,'Updated Medical examination'!A2143:J4478,6,0)</f>
        <v>Yes</v>
      </c>
      <c r="F2144" s="47" t="str">
        <f>VLOOKUP(A2144,'Updated Medical examination'!A2143:J4478,7,0)</f>
        <v>No</v>
      </c>
      <c r="G2144" s="47" t="str">
        <f>VLOOKUP(A2144,'Updated Medical examination'!A2143:J4478,8,0)</f>
        <v>No</v>
      </c>
      <c r="H2144" s="47">
        <f>VLOOKUP(A2144,'Updated Medical examination'!A2143:J4478,9,0)</f>
        <v>0</v>
      </c>
      <c r="I2144" s="47" t="str">
        <f>VLOOKUP(A2144,'Updated Medical examination'!A2143:J4478,10,0)</f>
        <v>No</v>
      </c>
      <c r="J2144" s="47" t="str">
        <f>VLOOKUP(A2144,'Updated Medical examination'!A2143:J4478,3,0)</f>
        <v>Obesity</v>
      </c>
      <c r="K2144" s="47" t="str">
        <f>VLOOKUP(A2144,'Updated Medical examination'!A2143:J4478,5,0)</f>
        <v>Normal</v>
      </c>
      <c r="L2144" s="54">
        <v>37073</v>
      </c>
      <c r="M2144" s="59">
        <v>2020.18</v>
      </c>
      <c r="N2144" s="55" t="s">
        <v>12</v>
      </c>
      <c r="O2144" s="55" t="s">
        <v>16</v>
      </c>
      <c r="P2144" s="55" t="s">
        <v>42</v>
      </c>
      <c r="Q2144" s="55">
        <v>21</v>
      </c>
    </row>
    <row r="2145" spans="1:17" ht="16.5" thickBot="1" x14ac:dyDescent="0.3">
      <c r="A2145" s="58" t="s">
        <v>219</v>
      </c>
      <c r="B2145" s="47" t="s">
        <v>5763</v>
      </c>
      <c r="C2145" s="47">
        <f>VLOOKUP(A2145,'Updated Medical examination'!A2144:J4479,2,FALSE)</f>
        <v>25.8</v>
      </c>
      <c r="D2145" s="47">
        <f>VLOOKUP(A2145,'Updated Medical examination'!A2144:J4479,4,0)</f>
        <v>6.29</v>
      </c>
      <c r="E2145" s="47" t="str">
        <f>VLOOKUP(A2145,'Updated Medical examination'!A2144:J4479,6,0)</f>
        <v>Yes</v>
      </c>
      <c r="F2145" s="47" t="str">
        <f>VLOOKUP(A2145,'Updated Medical examination'!A2144:J4479,7,0)</f>
        <v>No</v>
      </c>
      <c r="G2145" s="47" t="str">
        <f>VLOOKUP(A2145,'Updated Medical examination'!A2144:J4479,8,0)</f>
        <v>No</v>
      </c>
      <c r="H2145" s="47">
        <f>VLOOKUP(A2145,'Updated Medical examination'!A2144:J4479,9,0)</f>
        <v>0</v>
      </c>
      <c r="I2145" s="47" t="str">
        <f>VLOOKUP(A2145,'Updated Medical examination'!A2144:J4479,10,0)</f>
        <v>No</v>
      </c>
      <c r="J2145" s="47" t="str">
        <f>VLOOKUP(A2145,'Updated Medical examination'!A2144:J4479,3,0)</f>
        <v>Over Weight</v>
      </c>
      <c r="K2145" s="47" t="str">
        <f>VLOOKUP(A2145,'Updated Medical examination'!A2144:J4479,5,0)</f>
        <v>Prediabetes</v>
      </c>
      <c r="L2145" s="54">
        <v>37117</v>
      </c>
      <c r="M2145" s="59">
        <v>2007.95</v>
      </c>
      <c r="N2145" s="55" t="s">
        <v>12</v>
      </c>
      <c r="O2145" s="55" t="s">
        <v>11</v>
      </c>
      <c r="P2145" s="55" t="s">
        <v>42</v>
      </c>
      <c r="Q2145" s="55">
        <v>21</v>
      </c>
    </row>
    <row r="2146" spans="1:17" ht="16.5" thickBot="1" x14ac:dyDescent="0.3">
      <c r="A2146" s="58" t="s">
        <v>218</v>
      </c>
      <c r="B2146" s="47" t="s">
        <v>5765</v>
      </c>
      <c r="C2146" s="47">
        <f>VLOOKUP(A2146,'Updated Medical examination'!A2145:J4480,2,FALSE)</f>
        <v>35.86</v>
      </c>
      <c r="D2146" s="47">
        <f>VLOOKUP(A2146,'Updated Medical examination'!A2145:J4480,4,0)</f>
        <v>4.33</v>
      </c>
      <c r="E2146" s="47" t="str">
        <f>VLOOKUP(A2146,'Updated Medical examination'!A2145:J4480,6,0)</f>
        <v>No</v>
      </c>
      <c r="F2146" s="47" t="str">
        <f>VLOOKUP(A2146,'Updated Medical examination'!A2145:J4480,7,0)</f>
        <v>No</v>
      </c>
      <c r="G2146" s="47" t="str">
        <f>VLOOKUP(A2146,'Updated Medical examination'!A2145:J4480,8,0)</f>
        <v>No</v>
      </c>
      <c r="H2146" s="47">
        <f>VLOOKUP(A2146,'Updated Medical examination'!A2145:J4480,9,0)</f>
        <v>1</v>
      </c>
      <c r="I2146" s="47" t="str">
        <f>VLOOKUP(A2146,'Updated Medical examination'!A2145:J4480,10,0)</f>
        <v>No</v>
      </c>
      <c r="J2146" s="47" t="str">
        <f>VLOOKUP(A2146,'Updated Medical examination'!A2145:J4480,3,0)</f>
        <v>Obesity</v>
      </c>
      <c r="K2146" s="47" t="str">
        <f>VLOOKUP(A2146,'Updated Medical examination'!A2145:J4480,5,0)</f>
        <v>Normal</v>
      </c>
      <c r="L2146" s="54">
        <v>36052</v>
      </c>
      <c r="M2146" s="59">
        <v>1986.93</v>
      </c>
      <c r="N2146" s="55" t="s">
        <v>12</v>
      </c>
      <c r="O2146" s="55" t="s">
        <v>11</v>
      </c>
      <c r="P2146" s="55" t="s">
        <v>13</v>
      </c>
      <c r="Q2146" s="55">
        <v>24</v>
      </c>
    </row>
    <row r="2147" spans="1:17" ht="16.5" thickBot="1" x14ac:dyDescent="0.3">
      <c r="A2147" s="58" t="s">
        <v>217</v>
      </c>
      <c r="B2147" s="47" t="s">
        <v>5767</v>
      </c>
      <c r="C2147" s="47">
        <f>VLOOKUP(A2147,'Updated Medical examination'!A2146:J4481,2,FALSE)</f>
        <v>40.47</v>
      </c>
      <c r="D2147" s="47">
        <f>VLOOKUP(A2147,'Updated Medical examination'!A2146:J4481,4,0)</f>
        <v>11.15</v>
      </c>
      <c r="E2147" s="47" t="str">
        <f>VLOOKUP(A2147,'Updated Medical examination'!A2146:J4481,6,0)</f>
        <v>No</v>
      </c>
      <c r="F2147" s="47" t="str">
        <f>VLOOKUP(A2147,'Updated Medical examination'!A2146:J4481,7,0)</f>
        <v>No</v>
      </c>
      <c r="G2147" s="47" t="str">
        <f>VLOOKUP(A2147,'Updated Medical examination'!A2146:J4481,8,0)</f>
        <v>No</v>
      </c>
      <c r="H2147" s="47">
        <f>VLOOKUP(A2147,'Updated Medical examination'!A2146:J4481,9,0)</f>
        <v>0</v>
      </c>
      <c r="I2147" s="47" t="str">
        <f>VLOOKUP(A2147,'Updated Medical examination'!A2146:J4481,10,0)</f>
        <v>No</v>
      </c>
      <c r="J2147" s="47" t="str">
        <f>VLOOKUP(A2147,'Updated Medical examination'!A2146:J4481,3,0)</f>
        <v>Obesity</v>
      </c>
      <c r="K2147" s="47" t="str">
        <f>VLOOKUP(A2147,'Updated Medical examination'!A2146:J4481,5,0)</f>
        <v>Above Diabetes</v>
      </c>
      <c r="L2147" s="54">
        <v>37528</v>
      </c>
      <c r="M2147" s="59">
        <v>1984.45</v>
      </c>
      <c r="N2147" s="55" t="s">
        <v>12</v>
      </c>
      <c r="O2147" s="55" t="s">
        <v>12</v>
      </c>
      <c r="P2147" s="55" t="s">
        <v>168</v>
      </c>
      <c r="Q2147" s="55">
        <v>20</v>
      </c>
    </row>
    <row r="2148" spans="1:17" ht="16.5" thickBot="1" x14ac:dyDescent="0.3">
      <c r="A2148" s="58" t="s">
        <v>216</v>
      </c>
      <c r="B2148" s="47" t="s">
        <v>5769</v>
      </c>
      <c r="C2148" s="47">
        <f>VLOOKUP(A2148,'Updated Medical examination'!A2147:J4482,2,FALSE)</f>
        <v>32.01</v>
      </c>
      <c r="D2148" s="47">
        <f>VLOOKUP(A2148,'Updated Medical examination'!A2147:J4482,4,0)</f>
        <v>6.45</v>
      </c>
      <c r="E2148" s="47" t="str">
        <f>VLOOKUP(A2148,'Updated Medical examination'!A2147:J4482,6,0)</f>
        <v>No</v>
      </c>
      <c r="F2148" s="47" t="str">
        <f>VLOOKUP(A2148,'Updated Medical examination'!A2147:J4482,7,0)</f>
        <v>No</v>
      </c>
      <c r="G2148" s="47" t="str">
        <f>VLOOKUP(A2148,'Updated Medical examination'!A2147:J4482,8,0)</f>
        <v>No</v>
      </c>
      <c r="H2148" s="47">
        <f>VLOOKUP(A2148,'Updated Medical examination'!A2147:J4482,9,0)</f>
        <v>1</v>
      </c>
      <c r="I2148" s="47" t="str">
        <f>VLOOKUP(A2148,'Updated Medical examination'!A2147:J4482,10,0)</f>
        <v>No</v>
      </c>
      <c r="J2148" s="47" t="str">
        <f>VLOOKUP(A2148,'Updated Medical examination'!A2147:J4482,3,0)</f>
        <v>Obesity</v>
      </c>
      <c r="K2148" s="47" t="str">
        <f>VLOOKUP(A2148,'Updated Medical examination'!A2147:J4482,5,0)</f>
        <v>Above Diabetes</v>
      </c>
      <c r="L2148" s="54">
        <v>36158</v>
      </c>
      <c r="M2148" s="59">
        <v>1981.58</v>
      </c>
      <c r="N2148" s="55" t="s">
        <v>12</v>
      </c>
      <c r="O2148" s="55" t="s">
        <v>16</v>
      </c>
      <c r="P2148" s="55" t="s">
        <v>13</v>
      </c>
      <c r="Q2148" s="55">
        <v>24</v>
      </c>
    </row>
    <row r="2149" spans="1:17" ht="16.5" thickBot="1" x14ac:dyDescent="0.3">
      <c r="A2149" s="58" t="s">
        <v>215</v>
      </c>
      <c r="B2149" s="47" t="s">
        <v>5771</v>
      </c>
      <c r="C2149" s="47">
        <f>VLOOKUP(A2149,'Updated Medical examination'!A2148:J4483,2,FALSE)</f>
        <v>33</v>
      </c>
      <c r="D2149" s="47">
        <f>VLOOKUP(A2149,'Updated Medical examination'!A2148:J4483,4,0)</f>
        <v>9.27</v>
      </c>
      <c r="E2149" s="47" t="str">
        <f>VLOOKUP(A2149,'Updated Medical examination'!A2148:J4483,6,0)</f>
        <v>No</v>
      </c>
      <c r="F2149" s="47" t="str">
        <f>VLOOKUP(A2149,'Updated Medical examination'!A2148:J4483,7,0)</f>
        <v>No</v>
      </c>
      <c r="G2149" s="47" t="str">
        <f>VLOOKUP(A2149,'Updated Medical examination'!A2148:J4483,8,0)</f>
        <v>No</v>
      </c>
      <c r="H2149" s="47">
        <f>VLOOKUP(A2149,'Updated Medical examination'!A2148:J4483,9,0)</f>
        <v>0</v>
      </c>
      <c r="I2149" s="47" t="str">
        <f>VLOOKUP(A2149,'Updated Medical examination'!A2148:J4483,10,0)</f>
        <v>No</v>
      </c>
      <c r="J2149" s="47" t="str">
        <f>VLOOKUP(A2149,'Updated Medical examination'!A2148:J4483,3,0)</f>
        <v>Obesity</v>
      </c>
      <c r="K2149" s="47" t="str">
        <f>VLOOKUP(A2149,'Updated Medical examination'!A2148:J4483,5,0)</f>
        <v>Above Diabetes</v>
      </c>
      <c r="L2149" s="54">
        <v>37453</v>
      </c>
      <c r="M2149" s="59">
        <v>1980.07</v>
      </c>
      <c r="N2149" s="55" t="s">
        <v>12</v>
      </c>
      <c r="O2149" s="55" t="s">
        <v>12</v>
      </c>
      <c r="P2149" s="55" t="s">
        <v>42</v>
      </c>
      <c r="Q2149" s="55">
        <v>20</v>
      </c>
    </row>
    <row r="2150" spans="1:17" ht="16.5" thickBot="1" x14ac:dyDescent="0.3">
      <c r="A2150" s="58" t="s">
        <v>214</v>
      </c>
      <c r="B2150" s="47" t="s">
        <v>2451</v>
      </c>
      <c r="C2150" s="47">
        <f>VLOOKUP(A2150,'Updated Medical examination'!A2149:J4484,2,FALSE)</f>
        <v>29.3</v>
      </c>
      <c r="D2150" s="47">
        <f>VLOOKUP(A2150,'Updated Medical examination'!A2149:J4484,4,0)</f>
        <v>6.15</v>
      </c>
      <c r="E2150" s="47" t="str">
        <f>VLOOKUP(A2150,'Updated Medical examination'!A2149:J4484,6,0)</f>
        <v>No</v>
      </c>
      <c r="F2150" s="47" t="str">
        <f>VLOOKUP(A2150,'Updated Medical examination'!A2149:J4484,7,0)</f>
        <v>No</v>
      </c>
      <c r="G2150" s="47" t="str">
        <f>VLOOKUP(A2150,'Updated Medical examination'!A2149:J4484,8,0)</f>
        <v>No</v>
      </c>
      <c r="H2150" s="47">
        <f>VLOOKUP(A2150,'Updated Medical examination'!A2149:J4484,9,0)</f>
        <v>1</v>
      </c>
      <c r="I2150" s="47" t="str">
        <f>VLOOKUP(A2150,'Updated Medical examination'!A2149:J4484,10,0)</f>
        <v>No</v>
      </c>
      <c r="J2150" s="47" t="str">
        <f>VLOOKUP(A2150,'Updated Medical examination'!A2149:J4484,3,0)</f>
        <v>Over Weight</v>
      </c>
      <c r="K2150" s="47" t="str">
        <f>VLOOKUP(A2150,'Updated Medical examination'!A2149:J4484,5,0)</f>
        <v>Prediabetes</v>
      </c>
      <c r="L2150" s="54">
        <v>36067</v>
      </c>
      <c r="M2150" s="59">
        <v>1977.82</v>
      </c>
      <c r="N2150" s="55" t="s">
        <v>12</v>
      </c>
      <c r="O2150" s="55" t="s">
        <v>16</v>
      </c>
      <c r="P2150" s="55" t="s">
        <v>42</v>
      </c>
      <c r="Q2150" s="55">
        <v>24</v>
      </c>
    </row>
    <row r="2151" spans="1:17" ht="16.5" thickBot="1" x14ac:dyDescent="0.3">
      <c r="A2151" s="58" t="s">
        <v>213</v>
      </c>
      <c r="B2151" s="47" t="s">
        <v>5773</v>
      </c>
      <c r="C2151" s="47">
        <f>VLOOKUP(A2151,'Updated Medical examination'!A2150:J4485,2,FALSE)</f>
        <v>25.8</v>
      </c>
      <c r="D2151" s="47">
        <f>VLOOKUP(A2151,'Updated Medical examination'!A2150:J4485,4,0)</f>
        <v>4.13</v>
      </c>
      <c r="E2151" s="47" t="str">
        <f>VLOOKUP(A2151,'Updated Medical examination'!A2150:J4485,6,0)</f>
        <v>No</v>
      </c>
      <c r="F2151" s="47" t="str">
        <f>VLOOKUP(A2151,'Updated Medical examination'!A2150:J4485,7,0)</f>
        <v>No</v>
      </c>
      <c r="G2151" s="47" t="str">
        <f>VLOOKUP(A2151,'Updated Medical examination'!A2150:J4485,8,0)</f>
        <v>No</v>
      </c>
      <c r="H2151" s="47">
        <f>VLOOKUP(A2151,'Updated Medical examination'!A2150:J4485,9,0)</f>
        <v>1</v>
      </c>
      <c r="I2151" s="47" t="str">
        <f>VLOOKUP(A2151,'Updated Medical examination'!A2150:J4485,10,0)</f>
        <v>No</v>
      </c>
      <c r="J2151" s="47" t="str">
        <f>VLOOKUP(A2151,'Updated Medical examination'!A2150:J4485,3,0)</f>
        <v>Over Weight</v>
      </c>
      <c r="K2151" s="47" t="str">
        <f>VLOOKUP(A2151,'Updated Medical examination'!A2150:J4485,5,0)</f>
        <v>Normal</v>
      </c>
      <c r="L2151" s="54">
        <v>36073</v>
      </c>
      <c r="M2151" s="59">
        <v>1972.95</v>
      </c>
      <c r="N2151" s="55" t="s">
        <v>12</v>
      </c>
      <c r="O2151" s="55" t="s">
        <v>16</v>
      </c>
      <c r="P2151" s="55" t="s">
        <v>42</v>
      </c>
      <c r="Q2151" s="55">
        <v>24</v>
      </c>
    </row>
    <row r="2152" spans="1:17" ht="16.5" thickBot="1" x14ac:dyDescent="0.3">
      <c r="A2152" s="58" t="s">
        <v>212</v>
      </c>
      <c r="B2152" s="47" t="s">
        <v>5775</v>
      </c>
      <c r="C2152" s="47">
        <f>VLOOKUP(A2152,'Updated Medical examination'!A2151:J4486,2,FALSE)</f>
        <v>23.4</v>
      </c>
      <c r="D2152" s="47">
        <f>VLOOKUP(A2152,'Updated Medical examination'!A2151:J4486,4,0)</f>
        <v>4.24</v>
      </c>
      <c r="E2152" s="47" t="str">
        <f>VLOOKUP(A2152,'Updated Medical examination'!A2151:J4486,6,0)</f>
        <v>No</v>
      </c>
      <c r="F2152" s="47" t="str">
        <f>VLOOKUP(A2152,'Updated Medical examination'!A2151:J4486,7,0)</f>
        <v>No</v>
      </c>
      <c r="G2152" s="47" t="str">
        <f>VLOOKUP(A2152,'Updated Medical examination'!A2151:J4486,8,0)</f>
        <v>No</v>
      </c>
      <c r="H2152" s="47">
        <f>VLOOKUP(A2152,'Updated Medical examination'!A2151:J4486,9,0)</f>
        <v>1</v>
      </c>
      <c r="I2152" s="47" t="str">
        <f>VLOOKUP(A2152,'Updated Medical examination'!A2151:J4486,10,0)</f>
        <v>No</v>
      </c>
      <c r="J2152" s="47" t="str">
        <f>VLOOKUP(A2152,'Updated Medical examination'!A2151:J4486,3,0)</f>
        <v>Healthy Weight</v>
      </c>
      <c r="K2152" s="47" t="str">
        <f>VLOOKUP(A2152,'Updated Medical examination'!A2151:J4486,5,0)</f>
        <v>Normal</v>
      </c>
      <c r="L2152" s="54">
        <v>36066</v>
      </c>
      <c r="M2152" s="59">
        <v>1969.61</v>
      </c>
      <c r="N2152" s="55" t="s">
        <v>12</v>
      </c>
      <c r="O2152" s="55" t="s">
        <v>12</v>
      </c>
      <c r="P2152" s="55" t="s">
        <v>42</v>
      </c>
      <c r="Q2152" s="55">
        <v>24</v>
      </c>
    </row>
    <row r="2153" spans="1:17" ht="16.5" thickBot="1" x14ac:dyDescent="0.3">
      <c r="A2153" s="58" t="s">
        <v>211</v>
      </c>
      <c r="B2153" s="47" t="s">
        <v>5777</v>
      </c>
      <c r="C2153" s="47">
        <f>VLOOKUP(A2153,'Updated Medical examination'!A2152:J4487,2,FALSE)</f>
        <v>27.93</v>
      </c>
      <c r="D2153" s="47">
        <f>VLOOKUP(A2153,'Updated Medical examination'!A2152:J4487,4,0)</f>
        <v>9.8800000000000008</v>
      </c>
      <c r="E2153" s="47" t="str">
        <f>VLOOKUP(A2153,'Updated Medical examination'!A2152:J4487,6,0)</f>
        <v>No</v>
      </c>
      <c r="F2153" s="47" t="str">
        <f>VLOOKUP(A2153,'Updated Medical examination'!A2152:J4487,7,0)</f>
        <v>No</v>
      </c>
      <c r="G2153" s="47" t="str">
        <f>VLOOKUP(A2153,'Updated Medical examination'!A2152:J4487,8,0)</f>
        <v>No</v>
      </c>
      <c r="H2153" s="47">
        <f>VLOOKUP(A2153,'Updated Medical examination'!A2152:J4487,9,0)</f>
        <v>0</v>
      </c>
      <c r="I2153" s="47" t="str">
        <f>VLOOKUP(A2153,'Updated Medical examination'!A2152:J4487,10,0)</f>
        <v>No</v>
      </c>
      <c r="J2153" s="47" t="str">
        <f>VLOOKUP(A2153,'Updated Medical examination'!A2152:J4487,3,0)</f>
        <v>Over Weight</v>
      </c>
      <c r="K2153" s="47" t="str">
        <f>VLOOKUP(A2153,'Updated Medical examination'!A2152:J4487,5,0)</f>
        <v>Above Diabetes</v>
      </c>
      <c r="L2153" s="54">
        <v>37466</v>
      </c>
      <c r="M2153" s="59">
        <v>1967.02</v>
      </c>
      <c r="N2153" s="55" t="s">
        <v>12</v>
      </c>
      <c r="O2153" s="55" t="s">
        <v>11</v>
      </c>
      <c r="P2153" s="55" t="s">
        <v>168</v>
      </c>
      <c r="Q2153" s="55">
        <v>20</v>
      </c>
    </row>
    <row r="2154" spans="1:17" ht="16.5" thickBot="1" x14ac:dyDescent="0.3">
      <c r="A2154" s="58" t="s">
        <v>210</v>
      </c>
      <c r="B2154" s="47" t="s">
        <v>5779</v>
      </c>
      <c r="C2154" s="47">
        <f>VLOOKUP(A2154,'Updated Medical examination'!A2153:J4488,2,FALSE)</f>
        <v>22</v>
      </c>
      <c r="D2154" s="47">
        <f>VLOOKUP(A2154,'Updated Medical examination'!A2153:J4488,4,0)</f>
        <v>9.5</v>
      </c>
      <c r="E2154" s="47" t="str">
        <f>VLOOKUP(A2154,'Updated Medical examination'!A2153:J4488,6,0)</f>
        <v>No</v>
      </c>
      <c r="F2154" s="47" t="str">
        <f>VLOOKUP(A2154,'Updated Medical examination'!A2153:J4488,7,0)</f>
        <v>No</v>
      </c>
      <c r="G2154" s="47" t="str">
        <f>VLOOKUP(A2154,'Updated Medical examination'!A2153:J4488,8,0)</f>
        <v>No</v>
      </c>
      <c r="H2154" s="47">
        <f>VLOOKUP(A2154,'Updated Medical examination'!A2153:J4488,9,0)</f>
        <v>0</v>
      </c>
      <c r="I2154" s="47" t="str">
        <f>VLOOKUP(A2154,'Updated Medical examination'!A2153:J4488,10,0)</f>
        <v>No</v>
      </c>
      <c r="J2154" s="47" t="str">
        <f>VLOOKUP(A2154,'Updated Medical examination'!A2153:J4488,3,0)</f>
        <v>Healthy Weight</v>
      </c>
      <c r="K2154" s="47" t="str">
        <f>VLOOKUP(A2154,'Updated Medical examination'!A2153:J4488,5,0)</f>
        <v>Above Diabetes</v>
      </c>
      <c r="L2154" s="54">
        <v>37506</v>
      </c>
      <c r="M2154" s="59">
        <v>1964.78</v>
      </c>
      <c r="N2154" s="55" t="s">
        <v>12</v>
      </c>
      <c r="O2154" s="55" t="s">
        <v>16</v>
      </c>
      <c r="P2154" s="55" t="s">
        <v>42</v>
      </c>
      <c r="Q2154" s="55">
        <v>20</v>
      </c>
    </row>
    <row r="2155" spans="1:17" ht="16.5" thickBot="1" x14ac:dyDescent="0.3">
      <c r="A2155" s="58" t="s">
        <v>209</v>
      </c>
      <c r="B2155" s="47" t="s">
        <v>5781</v>
      </c>
      <c r="C2155" s="47">
        <f>VLOOKUP(A2155,'Updated Medical examination'!A2154:J4489,2,FALSE)</f>
        <v>36.86</v>
      </c>
      <c r="D2155" s="47">
        <f>VLOOKUP(A2155,'Updated Medical examination'!A2154:J4489,4,0)</f>
        <v>4.97</v>
      </c>
      <c r="E2155" s="47" t="str">
        <f>VLOOKUP(A2155,'Updated Medical examination'!A2154:J4489,6,0)</f>
        <v>Yes</v>
      </c>
      <c r="F2155" s="47" t="str">
        <f>VLOOKUP(A2155,'Updated Medical examination'!A2154:J4489,7,0)</f>
        <v>No</v>
      </c>
      <c r="G2155" s="47" t="str">
        <f>VLOOKUP(A2155,'Updated Medical examination'!A2154:J4489,8,0)</f>
        <v>No</v>
      </c>
      <c r="H2155" s="47">
        <f>VLOOKUP(A2155,'Updated Medical examination'!A2154:J4489,9,0)</f>
        <v>0</v>
      </c>
      <c r="I2155" s="47" t="str">
        <f>VLOOKUP(A2155,'Updated Medical examination'!A2154:J4489,10,0)</f>
        <v>No</v>
      </c>
      <c r="J2155" s="47" t="str">
        <f>VLOOKUP(A2155,'Updated Medical examination'!A2154:J4489,3,0)</f>
        <v>Obesity</v>
      </c>
      <c r="K2155" s="47" t="str">
        <f>VLOOKUP(A2155,'Updated Medical examination'!A2154:J4489,5,0)</f>
        <v>Normal</v>
      </c>
      <c r="L2155" s="54">
        <v>37234</v>
      </c>
      <c r="M2155" s="59">
        <v>1917.32</v>
      </c>
      <c r="N2155" s="55" t="s">
        <v>12</v>
      </c>
      <c r="O2155" s="55" t="s">
        <v>11</v>
      </c>
      <c r="P2155" s="55" t="s">
        <v>23</v>
      </c>
      <c r="Q2155" s="55">
        <v>21</v>
      </c>
    </row>
    <row r="2156" spans="1:17" ht="16.5" thickBot="1" x14ac:dyDescent="0.3">
      <c r="A2156" s="58" t="s">
        <v>208</v>
      </c>
      <c r="B2156" s="47" t="s">
        <v>5782</v>
      </c>
      <c r="C2156" s="47">
        <f>VLOOKUP(A2156,'Updated Medical examination'!A2155:J4490,2,FALSE)</f>
        <v>31.254999999999999</v>
      </c>
      <c r="D2156" s="47">
        <f>VLOOKUP(A2156,'Updated Medical examination'!A2155:J4490,4,0)</f>
        <v>5.49</v>
      </c>
      <c r="E2156" s="47" t="str">
        <f>VLOOKUP(A2156,'Updated Medical examination'!A2155:J4490,6,0)</f>
        <v>Yes</v>
      </c>
      <c r="F2156" s="47" t="str">
        <f>VLOOKUP(A2156,'Updated Medical examination'!A2155:J4490,7,0)</f>
        <v>No</v>
      </c>
      <c r="G2156" s="47" t="str">
        <f>VLOOKUP(A2156,'Updated Medical examination'!A2155:J4490,8,0)</f>
        <v>No</v>
      </c>
      <c r="H2156" s="47">
        <f>VLOOKUP(A2156,'Updated Medical examination'!A2155:J4490,9,0)</f>
        <v>0</v>
      </c>
      <c r="I2156" s="47" t="str">
        <f>VLOOKUP(A2156,'Updated Medical examination'!A2155:J4490,10,0)</f>
        <v>No</v>
      </c>
      <c r="J2156" s="47" t="str">
        <f>VLOOKUP(A2156,'Updated Medical examination'!A2155:J4490,3,0)</f>
        <v>Obesity</v>
      </c>
      <c r="K2156" s="47" t="str">
        <f>VLOOKUP(A2156,'Updated Medical examination'!A2155:J4490,5,0)</f>
        <v>Normal</v>
      </c>
      <c r="L2156" s="54">
        <v>37106</v>
      </c>
      <c r="M2156" s="59">
        <v>1909.53</v>
      </c>
      <c r="N2156" s="55" t="s">
        <v>12</v>
      </c>
      <c r="O2156" s="55" t="s">
        <v>12</v>
      </c>
      <c r="P2156" s="55" t="s">
        <v>23</v>
      </c>
      <c r="Q2156" s="55">
        <v>21</v>
      </c>
    </row>
    <row r="2157" spans="1:17" ht="16.5" thickBot="1" x14ac:dyDescent="0.3">
      <c r="A2157" s="58" t="s">
        <v>207</v>
      </c>
      <c r="B2157" s="47" t="s">
        <v>5426</v>
      </c>
      <c r="C2157" s="47">
        <f>VLOOKUP(A2157,'Updated Medical examination'!A2156:J4491,2,FALSE)</f>
        <v>23.06</v>
      </c>
      <c r="D2157" s="47">
        <f>VLOOKUP(A2157,'Updated Medical examination'!A2156:J4491,4,0)</f>
        <v>4.47</v>
      </c>
      <c r="E2157" s="47" t="str">
        <f>VLOOKUP(A2157,'Updated Medical examination'!A2156:J4491,6,0)</f>
        <v>No</v>
      </c>
      <c r="F2157" s="47" t="str">
        <f>VLOOKUP(A2157,'Updated Medical examination'!A2156:J4491,7,0)</f>
        <v>No</v>
      </c>
      <c r="G2157" s="47" t="str">
        <f>VLOOKUP(A2157,'Updated Medical examination'!A2156:J4491,8,0)</f>
        <v>No</v>
      </c>
      <c r="H2157" s="47">
        <f>VLOOKUP(A2157,'Updated Medical examination'!A2156:J4491,9,0)</f>
        <v>0</v>
      </c>
      <c r="I2157" s="47" t="str">
        <f>VLOOKUP(A2157,'Updated Medical examination'!A2156:J4491,10,0)</f>
        <v>No</v>
      </c>
      <c r="J2157" s="47" t="str">
        <f>VLOOKUP(A2157,'Updated Medical examination'!A2156:J4491,3,0)</f>
        <v>Healthy Weight</v>
      </c>
      <c r="K2157" s="47" t="str">
        <f>VLOOKUP(A2157,'Updated Medical examination'!A2156:J4491,5,0)</f>
        <v>Normal</v>
      </c>
      <c r="L2157" s="54">
        <v>34613</v>
      </c>
      <c r="M2157" s="59">
        <v>1908.9</v>
      </c>
      <c r="N2157" s="55" t="s">
        <v>12</v>
      </c>
      <c r="O2157" s="55" t="s">
        <v>12</v>
      </c>
      <c r="P2157" s="55" t="s">
        <v>13</v>
      </c>
      <c r="Q2157" s="55">
        <v>28</v>
      </c>
    </row>
    <row r="2158" spans="1:17" ht="16.5" thickBot="1" x14ac:dyDescent="0.3">
      <c r="A2158" s="58" t="s">
        <v>206</v>
      </c>
      <c r="B2158" s="47" t="s">
        <v>2415</v>
      </c>
      <c r="C2158" s="47">
        <f>VLOOKUP(A2158,'Updated Medical examination'!A2157:J4492,2,FALSE)</f>
        <v>28.975000000000001</v>
      </c>
      <c r="D2158" s="47">
        <f>VLOOKUP(A2158,'Updated Medical examination'!A2157:J4492,4,0)</f>
        <v>4.34</v>
      </c>
      <c r="E2158" s="47" t="str">
        <f>VLOOKUP(A2158,'Updated Medical examination'!A2157:J4492,6,0)</f>
        <v>Yes</v>
      </c>
      <c r="F2158" s="47" t="str">
        <f>VLOOKUP(A2158,'Updated Medical examination'!A2157:J4492,7,0)</f>
        <v>No</v>
      </c>
      <c r="G2158" s="47" t="str">
        <f>VLOOKUP(A2158,'Updated Medical examination'!A2157:J4492,8,0)</f>
        <v>No</v>
      </c>
      <c r="H2158" s="47">
        <f>VLOOKUP(A2158,'Updated Medical examination'!A2157:J4492,9,0)</f>
        <v>0</v>
      </c>
      <c r="I2158" s="47" t="str">
        <f>VLOOKUP(A2158,'Updated Medical examination'!A2157:J4492,10,0)</f>
        <v>No</v>
      </c>
      <c r="J2158" s="47" t="str">
        <f>VLOOKUP(A2158,'Updated Medical examination'!A2157:J4492,3,0)</f>
        <v>Over Weight</v>
      </c>
      <c r="K2158" s="47" t="str">
        <f>VLOOKUP(A2158,'Updated Medical examination'!A2157:J4492,5,0)</f>
        <v>Normal</v>
      </c>
      <c r="L2158" s="54">
        <v>37113</v>
      </c>
      <c r="M2158" s="59">
        <v>1906.36</v>
      </c>
      <c r="N2158" s="55" t="s">
        <v>12</v>
      </c>
      <c r="O2158" s="55" t="s">
        <v>16</v>
      </c>
      <c r="P2158" s="55" t="s">
        <v>23</v>
      </c>
      <c r="Q2158" s="55">
        <v>21</v>
      </c>
    </row>
    <row r="2159" spans="1:17" ht="16.5" thickBot="1" x14ac:dyDescent="0.3">
      <c r="A2159" s="58" t="s">
        <v>205</v>
      </c>
      <c r="B2159" s="47" t="s">
        <v>5786</v>
      </c>
      <c r="C2159" s="47">
        <f>VLOOKUP(A2159,'Updated Medical examination'!A2158:J4493,2,FALSE)</f>
        <v>33.299999999999997</v>
      </c>
      <c r="D2159" s="47">
        <f>VLOOKUP(A2159,'Updated Medical examination'!A2158:J4493,4,0)</f>
        <v>9.49</v>
      </c>
      <c r="E2159" s="47" t="str">
        <f>VLOOKUP(A2159,'Updated Medical examination'!A2158:J4493,6,0)</f>
        <v>No</v>
      </c>
      <c r="F2159" s="47" t="str">
        <f>VLOOKUP(A2159,'Updated Medical examination'!A2158:J4493,7,0)</f>
        <v>No</v>
      </c>
      <c r="G2159" s="47" t="str">
        <f>VLOOKUP(A2159,'Updated Medical examination'!A2158:J4493,8,0)</f>
        <v>No</v>
      </c>
      <c r="H2159" s="47">
        <f>VLOOKUP(A2159,'Updated Medical examination'!A2158:J4493,9,0)</f>
        <v>0</v>
      </c>
      <c r="I2159" s="47" t="str">
        <f>VLOOKUP(A2159,'Updated Medical examination'!A2158:J4493,10,0)</f>
        <v>No</v>
      </c>
      <c r="J2159" s="47" t="str">
        <f>VLOOKUP(A2159,'Updated Medical examination'!A2158:J4493,3,0)</f>
        <v>Obesity</v>
      </c>
      <c r="K2159" s="47" t="str">
        <f>VLOOKUP(A2159,'Updated Medical examination'!A2158:J4493,5,0)</f>
        <v>Above Diabetes</v>
      </c>
      <c r="L2159" s="54">
        <v>37489</v>
      </c>
      <c r="M2159" s="59">
        <v>1880.49</v>
      </c>
      <c r="N2159" s="55" t="s">
        <v>12</v>
      </c>
      <c r="O2159" s="55" t="s">
        <v>16</v>
      </c>
      <c r="P2159" s="55" t="s">
        <v>42</v>
      </c>
      <c r="Q2159" s="55">
        <v>20</v>
      </c>
    </row>
    <row r="2160" spans="1:17" ht="16.5" thickBot="1" x14ac:dyDescent="0.3">
      <c r="A2160" s="58" t="s">
        <v>204</v>
      </c>
      <c r="B2160" s="47" t="s">
        <v>5200</v>
      </c>
      <c r="C2160" s="47">
        <f>VLOOKUP(A2160,'Updated Medical examination'!A2159:J4494,2,FALSE)</f>
        <v>33</v>
      </c>
      <c r="D2160" s="47">
        <f>VLOOKUP(A2160,'Updated Medical examination'!A2159:J4494,4,0)</f>
        <v>10.16</v>
      </c>
      <c r="E2160" s="47" t="str">
        <f>VLOOKUP(A2160,'Updated Medical examination'!A2159:J4494,6,0)</f>
        <v>No</v>
      </c>
      <c r="F2160" s="47" t="str">
        <f>VLOOKUP(A2160,'Updated Medical examination'!A2159:J4494,7,0)</f>
        <v>No</v>
      </c>
      <c r="G2160" s="47" t="str">
        <f>VLOOKUP(A2160,'Updated Medical examination'!A2159:J4494,8,0)</f>
        <v>No</v>
      </c>
      <c r="H2160" s="47">
        <f>VLOOKUP(A2160,'Updated Medical examination'!A2159:J4494,9,0)</f>
        <v>0</v>
      </c>
      <c r="I2160" s="47" t="str">
        <f>VLOOKUP(A2160,'Updated Medical examination'!A2159:J4494,10,0)</f>
        <v>No</v>
      </c>
      <c r="J2160" s="47" t="str">
        <f>VLOOKUP(A2160,'Updated Medical examination'!A2159:J4494,3,0)</f>
        <v>Obesity</v>
      </c>
      <c r="K2160" s="47" t="str">
        <f>VLOOKUP(A2160,'Updated Medical examination'!A2159:J4494,5,0)</f>
        <v>Above Diabetes</v>
      </c>
      <c r="L2160" s="54">
        <v>37497</v>
      </c>
      <c r="M2160" s="59">
        <v>1880.07</v>
      </c>
      <c r="N2160" s="55" t="s">
        <v>12</v>
      </c>
      <c r="O2160" s="55" t="s">
        <v>11</v>
      </c>
      <c r="P2160" s="55" t="s">
        <v>13</v>
      </c>
      <c r="Q2160" s="55">
        <v>20</v>
      </c>
    </row>
    <row r="2161" spans="1:17" ht="16.5" thickBot="1" x14ac:dyDescent="0.3">
      <c r="A2161" s="58" t="s">
        <v>203</v>
      </c>
      <c r="B2161" s="47" t="s">
        <v>5789</v>
      </c>
      <c r="C2161" s="47">
        <f>VLOOKUP(A2161,'Updated Medical examination'!A2160:J4495,2,FALSE)</f>
        <v>31.46</v>
      </c>
      <c r="D2161" s="47">
        <f>VLOOKUP(A2161,'Updated Medical examination'!A2160:J4495,4,0)</f>
        <v>11.19</v>
      </c>
      <c r="E2161" s="47" t="str">
        <f>VLOOKUP(A2161,'Updated Medical examination'!A2160:J4495,6,0)</f>
        <v>No</v>
      </c>
      <c r="F2161" s="47" t="str">
        <f>VLOOKUP(A2161,'Updated Medical examination'!A2160:J4495,7,0)</f>
        <v>No</v>
      </c>
      <c r="G2161" s="47" t="str">
        <f>VLOOKUP(A2161,'Updated Medical examination'!A2160:J4495,8,0)</f>
        <v>No</v>
      </c>
      <c r="H2161" s="47">
        <f>VLOOKUP(A2161,'Updated Medical examination'!A2160:J4495,9,0)</f>
        <v>0</v>
      </c>
      <c r="I2161" s="47" t="str">
        <f>VLOOKUP(A2161,'Updated Medical examination'!A2160:J4495,10,0)</f>
        <v>No</v>
      </c>
      <c r="J2161" s="47" t="str">
        <f>VLOOKUP(A2161,'Updated Medical examination'!A2160:J4495,3,0)</f>
        <v>Obesity</v>
      </c>
      <c r="K2161" s="47" t="str">
        <f>VLOOKUP(A2161,'Updated Medical examination'!A2160:J4495,5,0)</f>
        <v>Above Diabetes</v>
      </c>
      <c r="L2161" s="54">
        <v>37558</v>
      </c>
      <c r="M2161" s="59">
        <v>1877.93</v>
      </c>
      <c r="N2161" s="55" t="s">
        <v>12</v>
      </c>
      <c r="O2161" s="55" t="s">
        <v>16</v>
      </c>
      <c r="P2161" s="55" t="s">
        <v>13</v>
      </c>
      <c r="Q2161" s="55">
        <v>20</v>
      </c>
    </row>
    <row r="2162" spans="1:17" ht="16.5" thickBot="1" x14ac:dyDescent="0.3">
      <c r="A2162" s="58" t="s">
        <v>202</v>
      </c>
      <c r="B2162" s="47" t="s">
        <v>3756</v>
      </c>
      <c r="C2162" s="47">
        <f>VLOOKUP(A2162,'Updated Medical examination'!A2161:J4496,2,FALSE)</f>
        <v>29.6</v>
      </c>
      <c r="D2162" s="47">
        <f>VLOOKUP(A2162,'Updated Medical examination'!A2161:J4496,4,0)</f>
        <v>11.03</v>
      </c>
      <c r="E2162" s="47" t="str">
        <f>VLOOKUP(A2162,'Updated Medical examination'!A2161:J4496,6,0)</f>
        <v>No</v>
      </c>
      <c r="F2162" s="47" t="str">
        <f>VLOOKUP(A2162,'Updated Medical examination'!A2161:J4496,7,0)</f>
        <v>No</v>
      </c>
      <c r="G2162" s="47" t="str">
        <f>VLOOKUP(A2162,'Updated Medical examination'!A2161:J4496,8,0)</f>
        <v>No</v>
      </c>
      <c r="H2162" s="47">
        <f>VLOOKUP(A2162,'Updated Medical examination'!A2161:J4496,9,0)</f>
        <v>0</v>
      </c>
      <c r="I2162" s="47" t="str">
        <f>VLOOKUP(A2162,'Updated Medical examination'!A2161:J4496,10,0)</f>
        <v>No</v>
      </c>
      <c r="J2162" s="47" t="str">
        <f>VLOOKUP(A2162,'Updated Medical examination'!A2161:J4496,3,0)</f>
        <v>Over Weight</v>
      </c>
      <c r="K2162" s="47" t="str">
        <f>VLOOKUP(A2162,'Updated Medical examination'!A2161:J4496,5,0)</f>
        <v>Above Diabetes</v>
      </c>
      <c r="L2162" s="54">
        <v>37521</v>
      </c>
      <c r="M2162" s="59">
        <v>1875.34</v>
      </c>
      <c r="N2162" s="55" t="s">
        <v>12</v>
      </c>
      <c r="O2162" s="55" t="s">
        <v>11</v>
      </c>
      <c r="P2162" s="55" t="s">
        <v>42</v>
      </c>
      <c r="Q2162" s="55">
        <v>20</v>
      </c>
    </row>
    <row r="2163" spans="1:17" ht="16.5" thickBot="1" x14ac:dyDescent="0.3">
      <c r="A2163" s="58" t="s">
        <v>201</v>
      </c>
      <c r="B2163" s="47" t="s">
        <v>2756</v>
      </c>
      <c r="C2163" s="47">
        <f>VLOOKUP(A2163,'Updated Medical examination'!A2162:J4497,2,FALSE)</f>
        <v>22.05</v>
      </c>
      <c r="D2163" s="47">
        <f>VLOOKUP(A2163,'Updated Medical examination'!A2162:J4497,4,0)</f>
        <v>4.43</v>
      </c>
      <c r="E2163" s="47" t="str">
        <f>VLOOKUP(A2163,'Updated Medical examination'!A2162:J4497,6,0)</f>
        <v>Yes</v>
      </c>
      <c r="F2163" s="47" t="str">
        <f>VLOOKUP(A2163,'Updated Medical examination'!A2162:J4497,7,0)</f>
        <v>No</v>
      </c>
      <c r="G2163" s="47" t="str">
        <f>VLOOKUP(A2163,'Updated Medical examination'!A2162:J4497,8,0)</f>
        <v>No</v>
      </c>
      <c r="H2163" s="47">
        <f>VLOOKUP(A2163,'Updated Medical examination'!A2162:J4497,9,0)</f>
        <v>0</v>
      </c>
      <c r="I2163" s="47" t="str">
        <f>VLOOKUP(A2163,'Updated Medical examination'!A2162:J4497,10,0)</f>
        <v>No</v>
      </c>
      <c r="J2163" s="47" t="str">
        <f>VLOOKUP(A2163,'Updated Medical examination'!A2162:J4497,3,0)</f>
        <v>Healthy Weight</v>
      </c>
      <c r="K2163" s="47" t="str">
        <f>VLOOKUP(A2163,'Updated Medical examination'!A2162:J4497,5,0)</f>
        <v>Normal</v>
      </c>
      <c r="L2163" s="54">
        <v>35248</v>
      </c>
      <c r="M2163" s="59">
        <v>1865.98</v>
      </c>
      <c r="N2163" s="55" t="s">
        <v>12</v>
      </c>
      <c r="O2163" s="55" t="s">
        <v>12</v>
      </c>
      <c r="P2163" s="55" t="s">
        <v>23</v>
      </c>
      <c r="Q2163" s="55">
        <v>26</v>
      </c>
    </row>
    <row r="2164" spans="1:17" ht="16.5" thickBot="1" x14ac:dyDescent="0.3">
      <c r="A2164" s="58" t="s">
        <v>199</v>
      </c>
      <c r="B2164" s="47" t="s">
        <v>5793</v>
      </c>
      <c r="C2164" s="47">
        <f>VLOOKUP(A2164,'Updated Medical examination'!A2163:J4498,2,FALSE)</f>
        <v>27.06</v>
      </c>
      <c r="D2164" s="47">
        <f>VLOOKUP(A2164,'Updated Medical examination'!A2163:J4498,4,0)</f>
        <v>6.14</v>
      </c>
      <c r="E2164" s="47" t="str">
        <f>VLOOKUP(A2164,'Updated Medical examination'!A2163:J4498,6,0)</f>
        <v>No</v>
      </c>
      <c r="F2164" s="47" t="str">
        <f>VLOOKUP(A2164,'Updated Medical examination'!A2163:J4498,7,0)</f>
        <v>yes</v>
      </c>
      <c r="G2164" s="47" t="str">
        <f>VLOOKUP(A2164,'Updated Medical examination'!A2163:J4498,8,0)</f>
        <v>No</v>
      </c>
      <c r="H2164" s="47">
        <f>VLOOKUP(A2164,'Updated Medical examination'!A2163:J4498,9,0)</f>
        <v>1</v>
      </c>
      <c r="I2164" s="47" t="str">
        <f>VLOOKUP(A2164,'Updated Medical examination'!A2163:J4498,10,0)</f>
        <v>No</v>
      </c>
      <c r="J2164" s="47" t="str">
        <f>VLOOKUP(A2164,'Updated Medical examination'!A2163:J4498,3,0)</f>
        <v>Over Weight</v>
      </c>
      <c r="K2164" s="47" t="str">
        <f>VLOOKUP(A2164,'Updated Medical examination'!A2163:J4498,5,0)</f>
        <v>Prediabetes</v>
      </c>
      <c r="L2164" s="54">
        <v>38348</v>
      </c>
      <c r="M2164" s="59">
        <v>1863.45</v>
      </c>
      <c r="N2164" s="55" t="s">
        <v>12</v>
      </c>
      <c r="O2164" s="55" t="s">
        <v>16</v>
      </c>
      <c r="P2164" s="55" t="s">
        <v>200</v>
      </c>
      <c r="Q2164" s="55">
        <v>18</v>
      </c>
    </row>
    <row r="2165" spans="1:17" ht="16.5" thickBot="1" x14ac:dyDescent="0.3">
      <c r="A2165" s="58" t="s">
        <v>198</v>
      </c>
      <c r="B2165" s="47" t="s">
        <v>5794</v>
      </c>
      <c r="C2165" s="47">
        <f>VLOOKUP(A2165,'Updated Medical examination'!A2164:J4499,2,FALSE)</f>
        <v>20.49</v>
      </c>
      <c r="D2165" s="47">
        <f>VLOOKUP(A2165,'Updated Medical examination'!A2164:J4499,4,0)</f>
        <v>4.87</v>
      </c>
      <c r="E2165" s="47" t="str">
        <f>VLOOKUP(A2165,'Updated Medical examination'!A2164:J4499,6,0)</f>
        <v>No</v>
      </c>
      <c r="F2165" s="47" t="str">
        <f>VLOOKUP(A2165,'Updated Medical examination'!A2164:J4499,7,0)</f>
        <v>No</v>
      </c>
      <c r="G2165" s="47" t="str">
        <f>VLOOKUP(A2165,'Updated Medical examination'!A2164:J4499,8,0)</f>
        <v>No</v>
      </c>
      <c r="H2165" s="47">
        <f>VLOOKUP(A2165,'Updated Medical examination'!A2164:J4499,9,0)</f>
        <v>0</v>
      </c>
      <c r="I2165" s="47" t="str">
        <f>VLOOKUP(A2165,'Updated Medical examination'!A2164:J4499,10,0)</f>
        <v>No</v>
      </c>
      <c r="J2165" s="47" t="str">
        <f>VLOOKUP(A2165,'Updated Medical examination'!A2164:J4499,3,0)</f>
        <v>Healthy Weight</v>
      </c>
      <c r="K2165" s="47" t="str">
        <f>VLOOKUP(A2165,'Updated Medical examination'!A2164:J4499,5,0)</f>
        <v>Normal</v>
      </c>
      <c r="L2165" s="54">
        <v>34674</v>
      </c>
      <c r="M2165" s="59">
        <v>1850.55</v>
      </c>
      <c r="N2165" s="55" t="s">
        <v>12</v>
      </c>
      <c r="O2165" s="55" t="s">
        <v>11</v>
      </c>
      <c r="P2165" s="55" t="s">
        <v>23</v>
      </c>
      <c r="Q2165" s="55">
        <v>28</v>
      </c>
    </row>
    <row r="2166" spans="1:17" ht="16.5" thickBot="1" x14ac:dyDescent="0.3">
      <c r="A2166" s="58" t="s">
        <v>197</v>
      </c>
      <c r="B2166" s="47" t="s">
        <v>3686</v>
      </c>
      <c r="C2166" s="47">
        <f>VLOOKUP(A2166,'Updated Medical examination'!A2165:J4500,2,FALSE)</f>
        <v>28.4</v>
      </c>
      <c r="D2166" s="47">
        <f>VLOOKUP(A2166,'Updated Medical examination'!A2165:J4500,4,0)</f>
        <v>4.3</v>
      </c>
      <c r="E2166" s="47" t="str">
        <f>VLOOKUP(A2166,'Updated Medical examination'!A2165:J4500,6,0)</f>
        <v>No</v>
      </c>
      <c r="F2166" s="47" t="str">
        <f>VLOOKUP(A2166,'Updated Medical examination'!A2165:J4500,7,0)</f>
        <v>No</v>
      </c>
      <c r="G2166" s="47" t="str">
        <f>VLOOKUP(A2166,'Updated Medical examination'!A2165:J4500,8,0)</f>
        <v>Yes</v>
      </c>
      <c r="H2166" s="47">
        <f>VLOOKUP(A2166,'Updated Medical examination'!A2165:J4500,9,0)</f>
        <v>1</v>
      </c>
      <c r="I2166" s="47" t="str">
        <f>VLOOKUP(A2166,'Updated Medical examination'!A2165:J4500,10,0)</f>
        <v>No</v>
      </c>
      <c r="J2166" s="47" t="str">
        <f>VLOOKUP(A2166,'Updated Medical examination'!A2165:J4500,3,0)</f>
        <v>Over Weight</v>
      </c>
      <c r="K2166" s="47" t="str">
        <f>VLOOKUP(A2166,'Updated Medical examination'!A2165:J4500,5,0)</f>
        <v>Normal</v>
      </c>
      <c r="L2166" s="54">
        <v>37822</v>
      </c>
      <c r="M2166" s="59">
        <v>1842.52</v>
      </c>
      <c r="N2166" s="55" t="s">
        <v>12</v>
      </c>
      <c r="O2166" s="55" t="s">
        <v>11</v>
      </c>
      <c r="P2166" s="55" t="s">
        <v>42</v>
      </c>
      <c r="Q2166" s="55">
        <v>19</v>
      </c>
    </row>
    <row r="2167" spans="1:17" ht="16.5" thickBot="1" x14ac:dyDescent="0.3">
      <c r="A2167" s="58" t="s">
        <v>196</v>
      </c>
      <c r="B2167" s="47" t="s">
        <v>5797</v>
      </c>
      <c r="C2167" s="47">
        <f>VLOOKUP(A2167,'Updated Medical examination'!A2166:J4501,2,FALSE)</f>
        <v>41.91</v>
      </c>
      <c r="D2167" s="47">
        <f>VLOOKUP(A2167,'Updated Medical examination'!A2166:J4501,4,0)</f>
        <v>6.19</v>
      </c>
      <c r="E2167" s="47" t="str">
        <f>VLOOKUP(A2167,'Updated Medical examination'!A2166:J4501,6,0)</f>
        <v>No</v>
      </c>
      <c r="F2167" s="47" t="str">
        <f>VLOOKUP(A2167,'Updated Medical examination'!A2166:J4501,7,0)</f>
        <v>No</v>
      </c>
      <c r="G2167" s="47" t="str">
        <f>VLOOKUP(A2167,'Updated Medical examination'!A2166:J4501,8,0)</f>
        <v>No</v>
      </c>
      <c r="H2167" s="47">
        <f>VLOOKUP(A2167,'Updated Medical examination'!A2166:J4501,9,0)</f>
        <v>0</v>
      </c>
      <c r="I2167" s="47" t="str">
        <f>VLOOKUP(A2167,'Updated Medical examination'!A2166:J4501,10,0)</f>
        <v>No</v>
      </c>
      <c r="J2167" s="47" t="str">
        <f>VLOOKUP(A2167,'Updated Medical examination'!A2166:J4501,3,0)</f>
        <v>Obesity</v>
      </c>
      <c r="K2167" s="47" t="str">
        <f>VLOOKUP(A2167,'Updated Medical examination'!A2166:J4501,5,0)</f>
        <v>Prediabetes</v>
      </c>
      <c r="L2167" s="54">
        <v>36506</v>
      </c>
      <c r="M2167" s="59">
        <v>1837.28</v>
      </c>
      <c r="N2167" s="55" t="s">
        <v>12</v>
      </c>
      <c r="O2167" s="55" t="s">
        <v>11</v>
      </c>
      <c r="P2167" s="55" t="s">
        <v>13</v>
      </c>
      <c r="Q2167" s="55">
        <v>23</v>
      </c>
    </row>
    <row r="2168" spans="1:17" ht="16.5" thickBot="1" x14ac:dyDescent="0.3">
      <c r="A2168" s="58" t="s">
        <v>195</v>
      </c>
      <c r="B2168" s="47" t="s">
        <v>5799</v>
      </c>
      <c r="C2168" s="47">
        <f>VLOOKUP(A2168,'Updated Medical examination'!A2167:J4502,2,FALSE)</f>
        <v>24.6</v>
      </c>
      <c r="D2168" s="47">
        <f>VLOOKUP(A2168,'Updated Medical examination'!A2167:J4502,4,0)</f>
        <v>6.19</v>
      </c>
      <c r="E2168" s="47" t="str">
        <f>VLOOKUP(A2168,'Updated Medical examination'!A2167:J4502,6,0)</f>
        <v>No</v>
      </c>
      <c r="F2168" s="47" t="str">
        <f>VLOOKUP(A2168,'Updated Medical examination'!A2167:J4502,7,0)</f>
        <v>No</v>
      </c>
      <c r="G2168" s="47" t="str">
        <f>VLOOKUP(A2168,'Updated Medical examination'!A2167:J4502,8,0)</f>
        <v>Yes</v>
      </c>
      <c r="H2168" s="47">
        <f>VLOOKUP(A2168,'Updated Medical examination'!A2167:J4502,9,0)</f>
        <v>1</v>
      </c>
      <c r="I2168" s="47" t="str">
        <f>VLOOKUP(A2168,'Updated Medical examination'!A2167:J4502,10,0)</f>
        <v>No</v>
      </c>
      <c r="J2168" s="47" t="str">
        <f>VLOOKUP(A2168,'Updated Medical examination'!A2167:J4502,3,0)</f>
        <v>Healthy Weight</v>
      </c>
      <c r="K2168" s="47" t="str">
        <f>VLOOKUP(A2168,'Updated Medical examination'!A2167:J4502,5,0)</f>
        <v>Prediabetes</v>
      </c>
      <c r="L2168" s="54">
        <v>37837</v>
      </c>
      <c r="M2168" s="59">
        <v>1837.24</v>
      </c>
      <c r="N2168" s="55" t="s">
        <v>12</v>
      </c>
      <c r="O2168" s="55" t="s">
        <v>11</v>
      </c>
      <c r="P2168" s="55" t="s">
        <v>42</v>
      </c>
      <c r="Q2168" s="55">
        <v>19</v>
      </c>
    </row>
    <row r="2169" spans="1:17" ht="16.5" thickBot="1" x14ac:dyDescent="0.3">
      <c r="A2169" s="58" t="s">
        <v>194</v>
      </c>
      <c r="B2169" s="47" t="s">
        <v>3432</v>
      </c>
      <c r="C2169" s="47">
        <f>VLOOKUP(A2169,'Updated Medical examination'!A2168:J4503,2,FALSE)</f>
        <v>20.9</v>
      </c>
      <c r="D2169" s="47">
        <f>VLOOKUP(A2169,'Updated Medical examination'!A2168:J4503,4,0)</f>
        <v>5.12</v>
      </c>
      <c r="E2169" s="47" t="str">
        <f>VLOOKUP(A2169,'Updated Medical examination'!A2168:J4503,6,0)</f>
        <v>No</v>
      </c>
      <c r="F2169" s="47" t="str">
        <f>VLOOKUP(A2169,'Updated Medical examination'!A2168:J4503,7,0)</f>
        <v>No</v>
      </c>
      <c r="G2169" s="47" t="str">
        <f>VLOOKUP(A2169,'Updated Medical examination'!A2168:J4503,8,0)</f>
        <v>Yes</v>
      </c>
      <c r="H2169" s="47">
        <f>VLOOKUP(A2169,'Updated Medical examination'!A2168:J4503,9,0)</f>
        <v>1</v>
      </c>
      <c r="I2169" s="47" t="str">
        <f>VLOOKUP(A2169,'Updated Medical examination'!A2168:J4503,10,0)</f>
        <v>No</v>
      </c>
      <c r="J2169" s="47" t="str">
        <f>VLOOKUP(A2169,'Updated Medical examination'!A2168:J4503,3,0)</f>
        <v>Healthy Weight</v>
      </c>
      <c r="K2169" s="47" t="str">
        <f>VLOOKUP(A2169,'Updated Medical examination'!A2168:J4503,5,0)</f>
        <v>Normal</v>
      </c>
      <c r="L2169" s="54">
        <v>37844</v>
      </c>
      <c r="M2169" s="59">
        <v>1832.09</v>
      </c>
      <c r="N2169" s="55" t="s">
        <v>12</v>
      </c>
      <c r="O2169" s="55" t="s">
        <v>12</v>
      </c>
      <c r="P2169" s="55" t="s">
        <v>42</v>
      </c>
      <c r="Q2169" s="55">
        <v>19</v>
      </c>
    </row>
    <row r="2170" spans="1:17" ht="16.5" thickBot="1" x14ac:dyDescent="0.3">
      <c r="A2170" s="58" t="s">
        <v>193</v>
      </c>
      <c r="B2170" s="47" t="s">
        <v>5802</v>
      </c>
      <c r="C2170" s="47">
        <f>VLOOKUP(A2170,'Updated Medical examination'!A2169:J4504,2,FALSE)</f>
        <v>34.4</v>
      </c>
      <c r="D2170" s="47">
        <f>VLOOKUP(A2170,'Updated Medical examination'!A2169:J4504,4,0)</f>
        <v>4.04</v>
      </c>
      <c r="E2170" s="47" t="str">
        <f>VLOOKUP(A2170,'Updated Medical examination'!A2169:J4504,6,0)</f>
        <v>No</v>
      </c>
      <c r="F2170" s="47" t="str">
        <f>VLOOKUP(A2170,'Updated Medical examination'!A2169:J4504,7,0)</f>
        <v>No</v>
      </c>
      <c r="G2170" s="47" t="str">
        <f>VLOOKUP(A2170,'Updated Medical examination'!A2169:J4504,8,0)</f>
        <v>No</v>
      </c>
      <c r="H2170" s="47">
        <f>VLOOKUP(A2170,'Updated Medical examination'!A2169:J4504,9,0)</f>
        <v>0</v>
      </c>
      <c r="I2170" s="47" t="str">
        <f>VLOOKUP(A2170,'Updated Medical examination'!A2169:J4504,10,0)</f>
        <v>No</v>
      </c>
      <c r="J2170" s="47" t="str">
        <f>VLOOKUP(A2170,'Updated Medical examination'!A2169:J4504,3,0)</f>
        <v>Obesity</v>
      </c>
      <c r="K2170" s="47" t="str">
        <f>VLOOKUP(A2170,'Updated Medical examination'!A2169:J4504,5,0)</f>
        <v>Normal</v>
      </c>
      <c r="L2170" s="54">
        <v>36434</v>
      </c>
      <c r="M2170" s="59">
        <v>1826.84</v>
      </c>
      <c r="N2170" s="55" t="s">
        <v>12</v>
      </c>
      <c r="O2170" s="55" t="s">
        <v>11</v>
      </c>
      <c r="P2170" s="55" t="s">
        <v>42</v>
      </c>
      <c r="Q2170" s="55">
        <v>23</v>
      </c>
    </row>
    <row r="2171" spans="1:17" ht="16.5" thickBot="1" x14ac:dyDescent="0.3">
      <c r="A2171" s="58" t="s">
        <v>192</v>
      </c>
      <c r="B2171" s="47" t="s">
        <v>2680</v>
      </c>
      <c r="C2171" s="47">
        <f>VLOOKUP(A2171,'Updated Medical examination'!A2170:J4505,2,FALSE)</f>
        <v>32.56</v>
      </c>
      <c r="D2171" s="47">
        <f>VLOOKUP(A2171,'Updated Medical examination'!A2170:J4505,4,0)</f>
        <v>5.36</v>
      </c>
      <c r="E2171" s="47" t="str">
        <f>VLOOKUP(A2171,'Updated Medical examination'!A2170:J4505,6,0)</f>
        <v>No</v>
      </c>
      <c r="F2171" s="47" t="str">
        <f>VLOOKUP(A2171,'Updated Medical examination'!A2170:J4505,7,0)</f>
        <v>No</v>
      </c>
      <c r="G2171" s="47" t="str">
        <f>VLOOKUP(A2171,'Updated Medical examination'!A2170:J4505,8,0)</f>
        <v>No</v>
      </c>
      <c r="H2171" s="47">
        <f>VLOOKUP(A2171,'Updated Medical examination'!A2170:J4505,9,0)</f>
        <v>0</v>
      </c>
      <c r="I2171" s="47" t="str">
        <f>VLOOKUP(A2171,'Updated Medical examination'!A2170:J4505,10,0)</f>
        <v>No</v>
      </c>
      <c r="J2171" s="47" t="str">
        <f>VLOOKUP(A2171,'Updated Medical examination'!A2170:J4505,3,0)</f>
        <v>Obesity</v>
      </c>
      <c r="K2171" s="47" t="str">
        <f>VLOOKUP(A2171,'Updated Medical examination'!A2170:J4505,5,0)</f>
        <v>Normal</v>
      </c>
      <c r="L2171" s="54">
        <v>36481</v>
      </c>
      <c r="M2171" s="59">
        <v>1824.29</v>
      </c>
      <c r="N2171" s="55" t="s">
        <v>12</v>
      </c>
      <c r="O2171" s="55" t="s">
        <v>12</v>
      </c>
      <c r="P2171" s="55" t="s">
        <v>13</v>
      </c>
      <c r="Q2171" s="55">
        <v>23</v>
      </c>
    </row>
    <row r="2172" spans="1:17" ht="16.5" thickBot="1" x14ac:dyDescent="0.3">
      <c r="A2172" s="58" t="s">
        <v>191</v>
      </c>
      <c r="B2172" s="47" t="s">
        <v>3614</v>
      </c>
      <c r="C2172" s="47">
        <f>VLOOKUP(A2172,'Updated Medical examination'!A2171:J4506,2,FALSE)</f>
        <v>27.98</v>
      </c>
      <c r="D2172" s="47">
        <f>VLOOKUP(A2172,'Updated Medical examination'!A2171:J4506,4,0)</f>
        <v>4.38</v>
      </c>
      <c r="E2172" s="47" t="str">
        <f>VLOOKUP(A2172,'Updated Medical examination'!A2171:J4506,6,0)</f>
        <v>No</v>
      </c>
      <c r="F2172" s="47" t="str">
        <f>VLOOKUP(A2172,'Updated Medical examination'!A2171:J4506,7,0)</f>
        <v>yes</v>
      </c>
      <c r="G2172" s="47" t="str">
        <f>VLOOKUP(A2172,'Updated Medical examination'!A2171:J4506,8,0)</f>
        <v>No</v>
      </c>
      <c r="H2172" s="47">
        <f>VLOOKUP(A2172,'Updated Medical examination'!A2171:J4506,9,0)</f>
        <v>1</v>
      </c>
      <c r="I2172" s="47" t="str">
        <f>VLOOKUP(A2172,'Updated Medical examination'!A2171:J4506,10,0)</f>
        <v>No</v>
      </c>
      <c r="J2172" s="47" t="str">
        <f>VLOOKUP(A2172,'Updated Medical examination'!A2171:J4506,3,0)</f>
        <v>Over Weight</v>
      </c>
      <c r="K2172" s="47" t="str">
        <f>VLOOKUP(A2172,'Updated Medical examination'!A2171:J4506,5,0)</f>
        <v>Normal</v>
      </c>
      <c r="L2172" s="54">
        <v>38218</v>
      </c>
      <c r="M2172" s="59">
        <v>1822.54</v>
      </c>
      <c r="N2172" s="55" t="s">
        <v>12</v>
      </c>
      <c r="O2172" s="55" t="s">
        <v>16</v>
      </c>
      <c r="P2172" s="55" t="s">
        <v>23</v>
      </c>
      <c r="Q2172" s="55">
        <v>18</v>
      </c>
    </row>
    <row r="2173" spans="1:17" ht="16.5" thickBot="1" x14ac:dyDescent="0.3">
      <c r="A2173" s="58" t="s">
        <v>190</v>
      </c>
      <c r="B2173" s="47" t="s">
        <v>2694</v>
      </c>
      <c r="C2173" s="47">
        <f>VLOOKUP(A2173,'Updated Medical examination'!A2172:J4507,2,FALSE)</f>
        <v>26.51</v>
      </c>
      <c r="D2173" s="47">
        <f>VLOOKUP(A2173,'Updated Medical examination'!A2172:J4507,4,0)</f>
        <v>4.58</v>
      </c>
      <c r="E2173" s="47" t="str">
        <f>VLOOKUP(A2173,'Updated Medical examination'!A2172:J4507,6,0)</f>
        <v>No</v>
      </c>
      <c r="F2173" s="47" t="str">
        <f>VLOOKUP(A2173,'Updated Medical examination'!A2172:J4507,7,0)</f>
        <v>No</v>
      </c>
      <c r="G2173" s="47" t="str">
        <f>VLOOKUP(A2173,'Updated Medical examination'!A2172:J4507,8,0)</f>
        <v>No</v>
      </c>
      <c r="H2173" s="47">
        <f>VLOOKUP(A2173,'Updated Medical examination'!A2172:J4507,9,0)</f>
        <v>0</v>
      </c>
      <c r="I2173" s="47" t="str">
        <f>VLOOKUP(A2173,'Updated Medical examination'!A2172:J4507,10,0)</f>
        <v>No</v>
      </c>
      <c r="J2173" s="47" t="str">
        <f>VLOOKUP(A2173,'Updated Medical examination'!A2172:J4507,3,0)</f>
        <v>Over Weight</v>
      </c>
      <c r="K2173" s="47" t="str">
        <f>VLOOKUP(A2173,'Updated Medical examination'!A2172:J4507,5,0)</f>
        <v>Normal</v>
      </c>
      <c r="L2173" s="54">
        <v>36428</v>
      </c>
      <c r="M2173" s="59">
        <v>1815.88</v>
      </c>
      <c r="N2173" s="55" t="s">
        <v>12</v>
      </c>
      <c r="O2173" s="55" t="s">
        <v>12</v>
      </c>
      <c r="P2173" s="55" t="s">
        <v>13</v>
      </c>
      <c r="Q2173" s="55">
        <v>23</v>
      </c>
    </row>
    <row r="2174" spans="1:17" ht="16.5" thickBot="1" x14ac:dyDescent="0.3">
      <c r="A2174" s="58" t="s">
        <v>189</v>
      </c>
      <c r="B2174" s="47" t="s">
        <v>5806</v>
      </c>
      <c r="C2174" s="47">
        <f>VLOOKUP(A2174,'Updated Medical examination'!A2173:J4508,2,FALSE)</f>
        <v>29.734999999999999</v>
      </c>
      <c r="D2174" s="47">
        <f>VLOOKUP(A2174,'Updated Medical examination'!A2173:J4508,4,0)</f>
        <v>11.92</v>
      </c>
      <c r="E2174" s="47" t="str">
        <f>VLOOKUP(A2174,'Updated Medical examination'!A2173:J4508,6,0)</f>
        <v>No</v>
      </c>
      <c r="F2174" s="47" t="str">
        <f>VLOOKUP(A2174,'Updated Medical examination'!A2173:J4508,7,0)</f>
        <v>No</v>
      </c>
      <c r="G2174" s="47" t="str">
        <f>VLOOKUP(A2174,'Updated Medical examination'!A2173:J4508,8,0)</f>
        <v>No</v>
      </c>
      <c r="H2174" s="47">
        <f>VLOOKUP(A2174,'Updated Medical examination'!A2173:J4508,9,0)</f>
        <v>0</v>
      </c>
      <c r="I2174" s="47" t="str">
        <f>VLOOKUP(A2174,'Updated Medical examination'!A2173:J4508,10,0)</f>
        <v>No</v>
      </c>
      <c r="J2174" s="47" t="str">
        <f>VLOOKUP(A2174,'Updated Medical examination'!A2173:J4508,3,0)</f>
        <v>Over Weight</v>
      </c>
      <c r="K2174" s="47" t="str">
        <f>VLOOKUP(A2174,'Updated Medical examination'!A2173:J4508,5,0)</f>
        <v>Above Diabetes</v>
      </c>
      <c r="L2174" s="54">
        <v>37603</v>
      </c>
      <c r="M2174" s="59">
        <v>1769.53</v>
      </c>
      <c r="N2174" s="55" t="s">
        <v>12</v>
      </c>
      <c r="O2174" s="55" t="s">
        <v>12</v>
      </c>
      <c r="P2174" s="55" t="s">
        <v>23</v>
      </c>
      <c r="Q2174" s="55">
        <v>20</v>
      </c>
    </row>
    <row r="2175" spans="1:17" ht="16.5" thickBot="1" x14ac:dyDescent="0.3">
      <c r="A2175" s="58" t="s">
        <v>188</v>
      </c>
      <c r="B2175" s="47" t="s">
        <v>5807</v>
      </c>
      <c r="C2175" s="47">
        <f>VLOOKUP(A2175,'Updated Medical examination'!A2174:J4509,2,FALSE)</f>
        <v>40.5</v>
      </c>
      <c r="D2175" s="47">
        <f>VLOOKUP(A2175,'Updated Medical examination'!A2174:J4509,4,0)</f>
        <v>5.4</v>
      </c>
      <c r="E2175" s="47" t="str">
        <f>VLOOKUP(A2175,'Updated Medical examination'!A2174:J4509,6,0)</f>
        <v>No</v>
      </c>
      <c r="F2175" s="47" t="str">
        <f>VLOOKUP(A2175,'Updated Medical examination'!A2174:J4509,7,0)</f>
        <v>No</v>
      </c>
      <c r="G2175" s="47" t="str">
        <f>VLOOKUP(A2175,'Updated Medical examination'!A2174:J4509,8,0)</f>
        <v>Yes</v>
      </c>
      <c r="H2175" s="47">
        <f>VLOOKUP(A2175,'Updated Medical examination'!A2174:J4509,9,0)</f>
        <v>1</v>
      </c>
      <c r="I2175" s="47" t="str">
        <f>VLOOKUP(A2175,'Updated Medical examination'!A2174:J4509,10,0)</f>
        <v>No</v>
      </c>
      <c r="J2175" s="47" t="str">
        <f>VLOOKUP(A2175,'Updated Medical examination'!A2174:J4509,3,0)</f>
        <v>Obesity</v>
      </c>
      <c r="K2175" s="47" t="str">
        <f>VLOOKUP(A2175,'Updated Medical examination'!A2174:J4509,5,0)</f>
        <v>Normal</v>
      </c>
      <c r="L2175" s="54">
        <v>37944</v>
      </c>
      <c r="M2175" s="59">
        <v>1759.34</v>
      </c>
      <c r="N2175" s="55" t="s">
        <v>12</v>
      </c>
      <c r="O2175" s="55" t="s">
        <v>16</v>
      </c>
      <c r="P2175" s="55" t="s">
        <v>42</v>
      </c>
      <c r="Q2175" s="55">
        <v>19</v>
      </c>
    </row>
    <row r="2176" spans="1:17" ht="16.5" thickBot="1" x14ac:dyDescent="0.3">
      <c r="A2176" s="58" t="s">
        <v>187</v>
      </c>
      <c r="B2176" s="47" t="s">
        <v>5809</v>
      </c>
      <c r="C2176" s="47">
        <f>VLOOKUP(A2176,'Updated Medical examination'!A2175:J4510,2,FALSE)</f>
        <v>25.64</v>
      </c>
      <c r="D2176" s="47">
        <f>VLOOKUP(A2176,'Updated Medical examination'!A2175:J4510,4,0)</f>
        <v>4.76</v>
      </c>
      <c r="E2176" s="47" t="str">
        <f>VLOOKUP(A2176,'Updated Medical examination'!A2175:J4510,6,0)</f>
        <v>No</v>
      </c>
      <c r="F2176" s="47" t="str">
        <f>VLOOKUP(A2176,'Updated Medical examination'!A2175:J4510,7,0)</f>
        <v>No</v>
      </c>
      <c r="G2176" s="47" t="str">
        <f>VLOOKUP(A2176,'Updated Medical examination'!A2175:J4510,8,0)</f>
        <v>No</v>
      </c>
      <c r="H2176" s="47">
        <f>VLOOKUP(A2176,'Updated Medical examination'!A2175:J4510,9,0)</f>
        <v>1</v>
      </c>
      <c r="I2176" s="47" t="str">
        <f>VLOOKUP(A2176,'Updated Medical examination'!A2175:J4510,10,0)</f>
        <v>No</v>
      </c>
      <c r="J2176" s="47" t="str">
        <f>VLOOKUP(A2176,'Updated Medical examination'!A2175:J4510,3,0)</f>
        <v>Over Weight</v>
      </c>
      <c r="K2176" s="47" t="str">
        <f>VLOOKUP(A2176,'Updated Medical examination'!A2175:J4510,5,0)</f>
        <v>Normal</v>
      </c>
      <c r="L2176" s="54">
        <v>36075</v>
      </c>
      <c r="M2176" s="59">
        <v>1756.6</v>
      </c>
      <c r="N2176" s="55" t="s">
        <v>12</v>
      </c>
      <c r="O2176" s="55" t="s">
        <v>12</v>
      </c>
      <c r="P2176" s="55" t="s">
        <v>13</v>
      </c>
      <c r="Q2176" s="55">
        <v>24</v>
      </c>
    </row>
    <row r="2177" spans="1:17" ht="16.5" thickBot="1" x14ac:dyDescent="0.3">
      <c r="A2177" s="58" t="s">
        <v>186</v>
      </c>
      <c r="B2177" s="47" t="s">
        <v>5810</v>
      </c>
      <c r="C2177" s="47">
        <f>VLOOKUP(A2177,'Updated Medical examination'!A2176:J4511,2,FALSE)</f>
        <v>32.9</v>
      </c>
      <c r="D2177" s="47">
        <f>VLOOKUP(A2177,'Updated Medical examination'!A2176:J4511,4,0)</f>
        <v>4.78</v>
      </c>
      <c r="E2177" s="47" t="str">
        <f>VLOOKUP(A2177,'Updated Medical examination'!A2176:J4511,6,0)</f>
        <v>No</v>
      </c>
      <c r="F2177" s="47" t="str">
        <f>VLOOKUP(A2177,'Updated Medical examination'!A2176:J4511,7,0)</f>
        <v>No</v>
      </c>
      <c r="G2177" s="47" t="str">
        <f>VLOOKUP(A2177,'Updated Medical examination'!A2176:J4511,8,0)</f>
        <v>Yes</v>
      </c>
      <c r="H2177" s="47">
        <f>VLOOKUP(A2177,'Updated Medical examination'!A2176:J4511,9,0)</f>
        <v>1</v>
      </c>
      <c r="I2177" s="47" t="str">
        <f>VLOOKUP(A2177,'Updated Medical examination'!A2176:J4511,10,0)</f>
        <v>No</v>
      </c>
      <c r="J2177" s="47" t="str">
        <f>VLOOKUP(A2177,'Updated Medical examination'!A2176:J4511,3,0)</f>
        <v>Obesity</v>
      </c>
      <c r="K2177" s="47" t="str">
        <f>VLOOKUP(A2177,'Updated Medical examination'!A2176:J4511,5,0)</f>
        <v>Normal</v>
      </c>
      <c r="L2177" s="54">
        <v>37890</v>
      </c>
      <c r="M2177" s="59">
        <v>1748.77</v>
      </c>
      <c r="N2177" s="55" t="s">
        <v>12</v>
      </c>
      <c r="O2177" s="55" t="s">
        <v>16</v>
      </c>
      <c r="P2177" s="55" t="s">
        <v>42</v>
      </c>
      <c r="Q2177" s="55">
        <v>19</v>
      </c>
    </row>
    <row r="2178" spans="1:17" ht="16.5" thickBot="1" x14ac:dyDescent="0.3">
      <c r="A2178" s="58" t="s">
        <v>185</v>
      </c>
      <c r="B2178" s="47" t="s">
        <v>5811</v>
      </c>
      <c r="C2178" s="47">
        <f>VLOOKUP(A2178,'Updated Medical examination'!A2177:J4512,2,FALSE)</f>
        <v>29.8</v>
      </c>
      <c r="D2178" s="47">
        <f>VLOOKUP(A2178,'Updated Medical examination'!A2177:J4512,4,0)</f>
        <v>4.26</v>
      </c>
      <c r="E2178" s="47" t="str">
        <f>VLOOKUP(A2178,'Updated Medical examination'!A2177:J4512,6,0)</f>
        <v>No</v>
      </c>
      <c r="F2178" s="47" t="str">
        <f>VLOOKUP(A2178,'Updated Medical examination'!A2177:J4512,7,0)</f>
        <v>No</v>
      </c>
      <c r="G2178" s="47" t="str">
        <f>VLOOKUP(A2178,'Updated Medical examination'!A2177:J4512,8,0)</f>
        <v>Yes</v>
      </c>
      <c r="H2178" s="47">
        <f>VLOOKUP(A2178,'Updated Medical examination'!A2177:J4512,9,0)</f>
        <v>1</v>
      </c>
      <c r="I2178" s="47" t="str">
        <f>VLOOKUP(A2178,'Updated Medical examination'!A2177:J4512,10,0)</f>
        <v>No</v>
      </c>
      <c r="J2178" s="47" t="str">
        <f>VLOOKUP(A2178,'Updated Medical examination'!A2177:J4512,3,0)</f>
        <v>Over Weight</v>
      </c>
      <c r="K2178" s="47" t="str">
        <f>VLOOKUP(A2178,'Updated Medical examination'!A2177:J4512,5,0)</f>
        <v>Normal</v>
      </c>
      <c r="L2178" s="54">
        <v>37830</v>
      </c>
      <c r="M2178" s="59">
        <v>1744.47</v>
      </c>
      <c r="N2178" s="55" t="s">
        <v>12</v>
      </c>
      <c r="O2178" s="55" t="s">
        <v>16</v>
      </c>
      <c r="P2178" s="55" t="s">
        <v>42</v>
      </c>
      <c r="Q2178" s="55">
        <v>19</v>
      </c>
    </row>
    <row r="2179" spans="1:17" ht="16.5" thickBot="1" x14ac:dyDescent="0.3">
      <c r="A2179" s="58" t="s">
        <v>184</v>
      </c>
      <c r="B2179" s="47" t="s">
        <v>3056</v>
      </c>
      <c r="C2179" s="47">
        <f>VLOOKUP(A2179,'Updated Medical examination'!A2178:J4513,2,FALSE)</f>
        <v>28.9</v>
      </c>
      <c r="D2179" s="47">
        <f>VLOOKUP(A2179,'Updated Medical examination'!A2178:J4513,4,0)</f>
        <v>5.85</v>
      </c>
      <c r="E2179" s="47" t="str">
        <f>VLOOKUP(A2179,'Updated Medical examination'!A2178:J4513,6,0)</f>
        <v>No</v>
      </c>
      <c r="F2179" s="47" t="str">
        <f>VLOOKUP(A2179,'Updated Medical examination'!A2178:J4513,7,0)</f>
        <v>No</v>
      </c>
      <c r="G2179" s="47" t="str">
        <f>VLOOKUP(A2179,'Updated Medical examination'!A2178:J4513,8,0)</f>
        <v>Yes</v>
      </c>
      <c r="H2179" s="47">
        <f>VLOOKUP(A2179,'Updated Medical examination'!A2178:J4513,9,0)</f>
        <v>1</v>
      </c>
      <c r="I2179" s="47" t="str">
        <f>VLOOKUP(A2179,'Updated Medical examination'!A2178:J4513,10,0)</f>
        <v>No</v>
      </c>
      <c r="J2179" s="47" t="str">
        <f>VLOOKUP(A2179,'Updated Medical examination'!A2178:J4513,3,0)</f>
        <v>Over Weight</v>
      </c>
      <c r="K2179" s="47" t="str">
        <f>VLOOKUP(A2179,'Updated Medical examination'!A2178:J4513,5,0)</f>
        <v>Prediabetes</v>
      </c>
      <c r="L2179" s="54">
        <v>37827</v>
      </c>
      <c r="M2179" s="59">
        <v>1743.21</v>
      </c>
      <c r="N2179" s="55" t="s">
        <v>12</v>
      </c>
      <c r="O2179" s="55" t="s">
        <v>16</v>
      </c>
      <c r="P2179" s="55" t="s">
        <v>42</v>
      </c>
      <c r="Q2179" s="55">
        <v>19</v>
      </c>
    </row>
    <row r="2180" spans="1:17" ht="16.5" thickBot="1" x14ac:dyDescent="0.3">
      <c r="A2180" s="58" t="s">
        <v>183</v>
      </c>
      <c r="B2180" s="47" t="s">
        <v>5813</v>
      </c>
      <c r="C2180" s="47">
        <f>VLOOKUP(A2180,'Updated Medical examination'!A2179:J4514,2,FALSE)</f>
        <v>24.7</v>
      </c>
      <c r="D2180" s="47">
        <f>VLOOKUP(A2180,'Updated Medical examination'!A2179:J4514,4,0)</f>
        <v>5.32</v>
      </c>
      <c r="E2180" s="47" t="str">
        <f>VLOOKUP(A2180,'Updated Medical examination'!A2179:J4514,6,0)</f>
        <v>No</v>
      </c>
      <c r="F2180" s="47" t="str">
        <f>VLOOKUP(A2180,'Updated Medical examination'!A2179:J4514,7,0)</f>
        <v>No</v>
      </c>
      <c r="G2180" s="47" t="str">
        <f>VLOOKUP(A2180,'Updated Medical examination'!A2179:J4514,8,0)</f>
        <v>Yes</v>
      </c>
      <c r="H2180" s="47">
        <f>VLOOKUP(A2180,'Updated Medical examination'!A2179:J4514,9,0)</f>
        <v>1</v>
      </c>
      <c r="I2180" s="47" t="str">
        <f>VLOOKUP(A2180,'Updated Medical examination'!A2179:J4514,10,0)</f>
        <v>No</v>
      </c>
      <c r="J2180" s="47" t="str">
        <f>VLOOKUP(A2180,'Updated Medical examination'!A2179:J4514,3,0)</f>
        <v>Healthy Weight</v>
      </c>
      <c r="K2180" s="47" t="str">
        <f>VLOOKUP(A2180,'Updated Medical examination'!A2179:J4514,5,0)</f>
        <v>Normal</v>
      </c>
      <c r="L2180" s="54">
        <v>37939</v>
      </c>
      <c r="M2180" s="59">
        <v>1737.38</v>
      </c>
      <c r="N2180" s="55" t="s">
        <v>12</v>
      </c>
      <c r="O2180" s="55" t="s">
        <v>11</v>
      </c>
      <c r="P2180" s="55" t="s">
        <v>42</v>
      </c>
      <c r="Q2180" s="55">
        <v>19</v>
      </c>
    </row>
    <row r="2181" spans="1:17" ht="16.5" thickBot="1" x14ac:dyDescent="0.3">
      <c r="A2181" s="58" t="s">
        <v>182</v>
      </c>
      <c r="B2181" s="47" t="s">
        <v>3019</v>
      </c>
      <c r="C2181" s="47">
        <f>VLOOKUP(A2181,'Updated Medical examination'!A2180:J4515,2,FALSE)</f>
        <v>20.6</v>
      </c>
      <c r="D2181" s="47">
        <f>VLOOKUP(A2181,'Updated Medical examination'!A2180:J4515,4,0)</f>
        <v>5.14</v>
      </c>
      <c r="E2181" s="47" t="str">
        <f>VLOOKUP(A2181,'Updated Medical examination'!A2180:J4515,6,0)</f>
        <v>No</v>
      </c>
      <c r="F2181" s="47" t="str">
        <f>VLOOKUP(A2181,'Updated Medical examination'!A2180:J4515,7,0)</f>
        <v>No</v>
      </c>
      <c r="G2181" s="47" t="str">
        <f>VLOOKUP(A2181,'Updated Medical examination'!A2180:J4515,8,0)</f>
        <v>Yes</v>
      </c>
      <c r="H2181" s="47">
        <f>VLOOKUP(A2181,'Updated Medical examination'!A2180:J4515,9,0)</f>
        <v>1</v>
      </c>
      <c r="I2181" s="47" t="str">
        <f>VLOOKUP(A2181,'Updated Medical examination'!A2180:J4515,10,0)</f>
        <v>No</v>
      </c>
      <c r="J2181" s="47" t="str">
        <f>VLOOKUP(A2181,'Updated Medical examination'!A2180:J4515,3,0)</f>
        <v>Healthy Weight</v>
      </c>
      <c r="K2181" s="47" t="str">
        <f>VLOOKUP(A2181,'Updated Medical examination'!A2180:J4515,5,0)</f>
        <v>Normal</v>
      </c>
      <c r="L2181" s="54">
        <v>37934</v>
      </c>
      <c r="M2181" s="59">
        <v>1731.68</v>
      </c>
      <c r="N2181" s="55" t="s">
        <v>12</v>
      </c>
      <c r="O2181" s="55" t="s">
        <v>11</v>
      </c>
      <c r="P2181" s="55" t="s">
        <v>42</v>
      </c>
      <c r="Q2181" s="55">
        <v>19</v>
      </c>
    </row>
    <row r="2182" spans="1:17" ht="16.5" thickBot="1" x14ac:dyDescent="0.3">
      <c r="A2182" s="58" t="s">
        <v>181</v>
      </c>
      <c r="B2182" s="47" t="s">
        <v>5815</v>
      </c>
      <c r="C2182" s="47">
        <f>VLOOKUP(A2182,'Updated Medical examination'!A2181:J4516,2,FALSE)</f>
        <v>18.600000000000001</v>
      </c>
      <c r="D2182" s="47">
        <f>VLOOKUP(A2182,'Updated Medical examination'!A2181:J4516,4,0)</f>
        <v>5</v>
      </c>
      <c r="E2182" s="47" t="str">
        <f>VLOOKUP(A2182,'Updated Medical examination'!A2181:J4516,6,0)</f>
        <v>No</v>
      </c>
      <c r="F2182" s="47" t="str">
        <f>VLOOKUP(A2182,'Updated Medical examination'!A2181:J4516,7,0)</f>
        <v>No</v>
      </c>
      <c r="G2182" s="47" t="str">
        <f>VLOOKUP(A2182,'Updated Medical examination'!A2181:J4516,8,0)</f>
        <v>Yes</v>
      </c>
      <c r="H2182" s="47">
        <f>VLOOKUP(A2182,'Updated Medical examination'!A2181:J4516,9,0)</f>
        <v>1</v>
      </c>
      <c r="I2182" s="47" t="str">
        <f>VLOOKUP(A2182,'Updated Medical examination'!A2181:J4516,10,0)</f>
        <v>No</v>
      </c>
      <c r="J2182" s="47" t="str">
        <f>VLOOKUP(A2182,'Updated Medical examination'!A2181:J4516,3,0)</f>
        <v>Healthy Weight</v>
      </c>
      <c r="K2182" s="47" t="str">
        <f>VLOOKUP(A2182,'Updated Medical examination'!A2181:J4516,5,0)</f>
        <v>Normal</v>
      </c>
      <c r="L2182" s="54">
        <v>37865</v>
      </c>
      <c r="M2182" s="59">
        <v>1728.9</v>
      </c>
      <c r="N2182" s="55" t="s">
        <v>12</v>
      </c>
      <c r="O2182" s="55" t="s">
        <v>11</v>
      </c>
      <c r="P2182" s="55" t="s">
        <v>42</v>
      </c>
      <c r="Q2182" s="55">
        <v>19</v>
      </c>
    </row>
    <row r="2183" spans="1:17" ht="16.5" thickBot="1" x14ac:dyDescent="0.3">
      <c r="A2183" s="58" t="s">
        <v>180</v>
      </c>
      <c r="B2183" s="47" t="s">
        <v>3052</v>
      </c>
      <c r="C2183" s="47">
        <f>VLOOKUP(A2183,'Updated Medical examination'!A2182:J4517,2,FALSE)</f>
        <v>17.8</v>
      </c>
      <c r="D2183" s="47">
        <f>VLOOKUP(A2183,'Updated Medical examination'!A2182:J4517,4,0)</f>
        <v>4.55</v>
      </c>
      <c r="E2183" s="47" t="str">
        <f>VLOOKUP(A2183,'Updated Medical examination'!A2182:J4517,6,0)</f>
        <v>No</v>
      </c>
      <c r="F2183" s="47" t="str">
        <f>VLOOKUP(A2183,'Updated Medical examination'!A2182:J4517,7,0)</f>
        <v>No</v>
      </c>
      <c r="G2183" s="47" t="str">
        <f>VLOOKUP(A2183,'Updated Medical examination'!A2182:J4517,8,0)</f>
        <v>Yes</v>
      </c>
      <c r="H2183" s="47">
        <f>VLOOKUP(A2183,'Updated Medical examination'!A2182:J4517,9,0)</f>
        <v>1</v>
      </c>
      <c r="I2183" s="47" t="str">
        <f>VLOOKUP(A2183,'Updated Medical examination'!A2182:J4517,10,0)</f>
        <v>No</v>
      </c>
      <c r="J2183" s="47" t="str">
        <f>VLOOKUP(A2183,'Updated Medical examination'!A2182:J4517,3,0)</f>
        <v>Under Weight</v>
      </c>
      <c r="K2183" s="47" t="str">
        <f>VLOOKUP(A2183,'Updated Medical examination'!A2182:J4517,5,0)</f>
        <v>Normal</v>
      </c>
      <c r="L2183" s="54">
        <v>37946</v>
      </c>
      <c r="M2183" s="59">
        <v>1727.79</v>
      </c>
      <c r="N2183" s="55" t="s">
        <v>12</v>
      </c>
      <c r="O2183" s="55" t="s">
        <v>12</v>
      </c>
      <c r="P2183" s="55" t="s">
        <v>42</v>
      </c>
      <c r="Q2183" s="55">
        <v>19</v>
      </c>
    </row>
    <row r="2184" spans="1:17" ht="16.5" thickBot="1" x14ac:dyDescent="0.3">
      <c r="A2184" s="58" t="s">
        <v>179</v>
      </c>
      <c r="B2184" s="47" t="s">
        <v>5295</v>
      </c>
      <c r="C2184" s="47">
        <f>VLOOKUP(A2184,'Updated Medical examination'!A2183:J4518,2,FALSE)</f>
        <v>35.200000000000003</v>
      </c>
      <c r="D2184" s="47">
        <f>VLOOKUP(A2184,'Updated Medical examination'!A2183:J4518,4,0)</f>
        <v>5.97</v>
      </c>
      <c r="E2184" s="47" t="str">
        <f>VLOOKUP(A2184,'Updated Medical examination'!A2183:J4518,6,0)</f>
        <v>No</v>
      </c>
      <c r="F2184" s="47" t="str">
        <f>VLOOKUP(A2184,'Updated Medical examination'!A2183:J4518,7,0)</f>
        <v>yes</v>
      </c>
      <c r="G2184" s="47" t="str">
        <f>VLOOKUP(A2184,'Updated Medical examination'!A2183:J4518,8,0)</f>
        <v>No</v>
      </c>
      <c r="H2184" s="47">
        <f>VLOOKUP(A2184,'Updated Medical examination'!A2183:J4518,9,0)</f>
        <v>1</v>
      </c>
      <c r="I2184" s="47" t="str">
        <f>VLOOKUP(A2184,'Updated Medical examination'!A2183:J4518,10,0)</f>
        <v>No</v>
      </c>
      <c r="J2184" s="47" t="str">
        <f>VLOOKUP(A2184,'Updated Medical examination'!A2183:J4518,3,0)</f>
        <v>Obesity</v>
      </c>
      <c r="K2184" s="47" t="str">
        <f>VLOOKUP(A2184,'Updated Medical examination'!A2183:J4518,5,0)</f>
        <v>Prediabetes</v>
      </c>
      <c r="L2184" s="54">
        <v>38239</v>
      </c>
      <c r="M2184" s="59">
        <v>1727.54</v>
      </c>
      <c r="N2184" s="55" t="s">
        <v>12</v>
      </c>
      <c r="O2184" s="55" t="s">
        <v>16</v>
      </c>
      <c r="P2184" s="55" t="s">
        <v>13</v>
      </c>
      <c r="Q2184" s="55">
        <v>18</v>
      </c>
    </row>
    <row r="2185" spans="1:17" ht="16.5" thickBot="1" x14ac:dyDescent="0.3">
      <c r="A2185" s="58" t="s">
        <v>178</v>
      </c>
      <c r="B2185" s="47" t="s">
        <v>5818</v>
      </c>
      <c r="C2185" s="47">
        <f>VLOOKUP(A2185,'Updated Medical examination'!A2184:J4519,2,FALSE)</f>
        <v>33.770000000000003</v>
      </c>
      <c r="D2185" s="47">
        <f>VLOOKUP(A2185,'Updated Medical examination'!A2184:J4519,4,0)</f>
        <v>4.0199999999999996</v>
      </c>
      <c r="E2185" s="47" t="str">
        <f>VLOOKUP(A2185,'Updated Medical examination'!A2184:J4519,6,0)</f>
        <v>No</v>
      </c>
      <c r="F2185" s="47" t="str">
        <f>VLOOKUP(A2185,'Updated Medical examination'!A2184:J4519,7,0)</f>
        <v>yes</v>
      </c>
      <c r="G2185" s="47" t="str">
        <f>VLOOKUP(A2185,'Updated Medical examination'!A2184:J4519,8,0)</f>
        <v>No</v>
      </c>
      <c r="H2185" s="47">
        <f>VLOOKUP(A2185,'Updated Medical examination'!A2184:J4519,9,0)</f>
        <v>1</v>
      </c>
      <c r="I2185" s="47" t="str">
        <f>VLOOKUP(A2185,'Updated Medical examination'!A2184:J4519,10,0)</f>
        <v>No</v>
      </c>
      <c r="J2185" s="47" t="str">
        <f>VLOOKUP(A2185,'Updated Medical examination'!A2184:J4519,3,0)</f>
        <v>Obesity</v>
      </c>
      <c r="K2185" s="47" t="str">
        <f>VLOOKUP(A2185,'Updated Medical examination'!A2184:J4519,5,0)</f>
        <v>Normal</v>
      </c>
      <c r="L2185" s="54">
        <v>38281</v>
      </c>
      <c r="M2185" s="59">
        <v>1725.55</v>
      </c>
      <c r="N2185" s="55" t="s">
        <v>12</v>
      </c>
      <c r="O2185" s="55" t="s">
        <v>11</v>
      </c>
      <c r="P2185" s="55" t="s">
        <v>13</v>
      </c>
      <c r="Q2185" s="55">
        <v>18</v>
      </c>
    </row>
    <row r="2186" spans="1:17" ht="16.5" thickBot="1" x14ac:dyDescent="0.3">
      <c r="A2186" s="58" t="s">
        <v>177</v>
      </c>
      <c r="B2186" s="47" t="s">
        <v>2885</v>
      </c>
      <c r="C2186" s="47">
        <f>VLOOKUP(A2186,'Updated Medical examination'!A2185:J4520,2,FALSE)</f>
        <v>30.03</v>
      </c>
      <c r="D2186" s="47">
        <f>VLOOKUP(A2186,'Updated Medical examination'!A2185:J4520,4,0)</f>
        <v>4.04</v>
      </c>
      <c r="E2186" s="47" t="str">
        <f>VLOOKUP(A2186,'Updated Medical examination'!A2185:J4520,6,0)</f>
        <v>No</v>
      </c>
      <c r="F2186" s="47" t="str">
        <f>VLOOKUP(A2186,'Updated Medical examination'!A2185:J4520,7,0)</f>
        <v>yes</v>
      </c>
      <c r="G2186" s="47" t="str">
        <f>VLOOKUP(A2186,'Updated Medical examination'!A2185:J4520,8,0)</f>
        <v>No</v>
      </c>
      <c r="H2186" s="47">
        <f>VLOOKUP(A2186,'Updated Medical examination'!A2185:J4520,9,0)</f>
        <v>1</v>
      </c>
      <c r="I2186" s="47" t="str">
        <f>VLOOKUP(A2186,'Updated Medical examination'!A2185:J4520,10,0)</f>
        <v>No</v>
      </c>
      <c r="J2186" s="47" t="str">
        <f>VLOOKUP(A2186,'Updated Medical examination'!A2185:J4520,3,0)</f>
        <v>Obesity</v>
      </c>
      <c r="K2186" s="47" t="str">
        <f>VLOOKUP(A2186,'Updated Medical examination'!A2185:J4520,5,0)</f>
        <v>Normal</v>
      </c>
      <c r="L2186" s="54">
        <v>38241</v>
      </c>
      <c r="M2186" s="59">
        <v>1720.35</v>
      </c>
      <c r="N2186" s="55" t="s">
        <v>12</v>
      </c>
      <c r="O2186" s="55" t="s">
        <v>12</v>
      </c>
      <c r="P2186" s="55" t="s">
        <v>13</v>
      </c>
      <c r="Q2186" s="55">
        <v>18</v>
      </c>
    </row>
    <row r="2187" spans="1:17" ht="16.5" thickBot="1" x14ac:dyDescent="0.3">
      <c r="A2187" s="58" t="s">
        <v>176</v>
      </c>
      <c r="B2187" s="47" t="s">
        <v>5820</v>
      </c>
      <c r="C2187" s="47">
        <f>VLOOKUP(A2187,'Updated Medical examination'!A2186:J4521,2,FALSE)</f>
        <v>29.37</v>
      </c>
      <c r="D2187" s="47">
        <f>VLOOKUP(A2187,'Updated Medical examination'!A2186:J4521,4,0)</f>
        <v>5.54</v>
      </c>
      <c r="E2187" s="47" t="str">
        <f>VLOOKUP(A2187,'Updated Medical examination'!A2186:J4521,6,0)</f>
        <v>No</v>
      </c>
      <c r="F2187" s="47" t="str">
        <f>VLOOKUP(A2187,'Updated Medical examination'!A2186:J4521,7,0)</f>
        <v>yes</v>
      </c>
      <c r="G2187" s="47" t="str">
        <f>VLOOKUP(A2187,'Updated Medical examination'!A2186:J4521,8,0)</f>
        <v>No</v>
      </c>
      <c r="H2187" s="47">
        <f>VLOOKUP(A2187,'Updated Medical examination'!A2186:J4521,9,0)</f>
        <v>1</v>
      </c>
      <c r="I2187" s="47" t="str">
        <f>VLOOKUP(A2187,'Updated Medical examination'!A2186:J4521,10,0)</f>
        <v>No</v>
      </c>
      <c r="J2187" s="47" t="str">
        <f>VLOOKUP(A2187,'Updated Medical examination'!A2186:J4521,3,0)</f>
        <v>Over Weight</v>
      </c>
      <c r="K2187" s="47" t="str">
        <f>VLOOKUP(A2187,'Updated Medical examination'!A2186:J4521,5,0)</f>
        <v>Normal</v>
      </c>
      <c r="L2187" s="54">
        <v>38148</v>
      </c>
      <c r="M2187" s="59">
        <v>1719.44</v>
      </c>
      <c r="N2187" s="55" t="s">
        <v>12</v>
      </c>
      <c r="O2187" s="55" t="s">
        <v>12</v>
      </c>
      <c r="P2187" s="55" t="s">
        <v>13</v>
      </c>
      <c r="Q2187" s="55">
        <v>18</v>
      </c>
    </row>
    <row r="2188" spans="1:17" ht="16.5" thickBot="1" x14ac:dyDescent="0.3">
      <c r="A2188" s="58" t="s">
        <v>175</v>
      </c>
      <c r="B2188" s="47" t="s">
        <v>2413</v>
      </c>
      <c r="C2188" s="47">
        <f>VLOOKUP(A2188,'Updated Medical examination'!A2187:J4522,2,FALSE)</f>
        <v>28.5</v>
      </c>
      <c r="D2188" s="47">
        <f>VLOOKUP(A2188,'Updated Medical examination'!A2187:J4522,4,0)</f>
        <v>4.03</v>
      </c>
      <c r="E2188" s="47" t="str">
        <f>VLOOKUP(A2188,'Updated Medical examination'!A2187:J4522,6,0)</f>
        <v>No</v>
      </c>
      <c r="F2188" s="47" t="str">
        <f>VLOOKUP(A2188,'Updated Medical examination'!A2187:J4522,7,0)</f>
        <v>yes</v>
      </c>
      <c r="G2188" s="47" t="str">
        <f>VLOOKUP(A2188,'Updated Medical examination'!A2187:J4522,8,0)</f>
        <v>No</v>
      </c>
      <c r="H2188" s="47">
        <f>VLOOKUP(A2188,'Updated Medical examination'!A2187:J4522,9,0)</f>
        <v>1</v>
      </c>
      <c r="I2188" s="47" t="str">
        <f>VLOOKUP(A2188,'Updated Medical examination'!A2187:J4522,10,0)</f>
        <v>No</v>
      </c>
      <c r="J2188" s="47" t="str">
        <f>VLOOKUP(A2188,'Updated Medical examination'!A2187:J4522,3,0)</f>
        <v>Over Weight</v>
      </c>
      <c r="K2188" s="47" t="str">
        <f>VLOOKUP(A2188,'Updated Medical examination'!A2187:J4522,5,0)</f>
        <v>Normal</v>
      </c>
      <c r="L2188" s="54">
        <v>38251</v>
      </c>
      <c r="M2188" s="59">
        <v>1712.23</v>
      </c>
      <c r="N2188" s="55" t="s">
        <v>12</v>
      </c>
      <c r="O2188" s="55" t="s">
        <v>16</v>
      </c>
      <c r="P2188" s="55" t="s">
        <v>168</v>
      </c>
      <c r="Q2188" s="55">
        <v>18</v>
      </c>
    </row>
    <row r="2189" spans="1:17" ht="16.5" thickBot="1" x14ac:dyDescent="0.3">
      <c r="A2189" s="58" t="s">
        <v>174</v>
      </c>
      <c r="B2189" s="47" t="s">
        <v>2563</v>
      </c>
      <c r="C2189" s="47">
        <f>VLOOKUP(A2189,'Updated Medical examination'!A2188:J4523,2,FALSE)</f>
        <v>23.32</v>
      </c>
      <c r="D2189" s="47">
        <f>VLOOKUP(A2189,'Updated Medical examination'!A2188:J4523,4,0)</f>
        <v>5.62</v>
      </c>
      <c r="E2189" s="47" t="str">
        <f>VLOOKUP(A2189,'Updated Medical examination'!A2188:J4523,6,0)</f>
        <v>No</v>
      </c>
      <c r="F2189" s="47" t="str">
        <f>VLOOKUP(A2189,'Updated Medical examination'!A2188:J4523,7,0)</f>
        <v>yes</v>
      </c>
      <c r="G2189" s="47" t="str">
        <f>VLOOKUP(A2189,'Updated Medical examination'!A2188:J4523,8,0)</f>
        <v>No</v>
      </c>
      <c r="H2189" s="47">
        <f>VLOOKUP(A2189,'Updated Medical examination'!A2188:J4523,9,0)</f>
        <v>1</v>
      </c>
      <c r="I2189" s="47" t="str">
        <f>VLOOKUP(A2189,'Updated Medical examination'!A2188:J4523,10,0)</f>
        <v>No</v>
      </c>
      <c r="J2189" s="47" t="str">
        <f>VLOOKUP(A2189,'Updated Medical examination'!A2188:J4523,3,0)</f>
        <v>Healthy Weight</v>
      </c>
      <c r="K2189" s="47" t="str">
        <f>VLOOKUP(A2189,'Updated Medical examination'!A2188:J4523,5,0)</f>
        <v>Normal</v>
      </c>
      <c r="L2189" s="54">
        <v>38249</v>
      </c>
      <c r="M2189" s="59">
        <v>1711.03</v>
      </c>
      <c r="N2189" s="55" t="s">
        <v>12</v>
      </c>
      <c r="O2189" s="55" t="s">
        <v>12</v>
      </c>
      <c r="P2189" s="55" t="s">
        <v>13</v>
      </c>
      <c r="Q2189" s="55">
        <v>18</v>
      </c>
    </row>
    <row r="2190" spans="1:17" ht="16.5" thickBot="1" x14ac:dyDescent="0.3">
      <c r="A2190" s="58" t="s">
        <v>173</v>
      </c>
      <c r="B2190" s="47" t="s">
        <v>5823</v>
      </c>
      <c r="C2190" s="47">
        <f>VLOOKUP(A2190,'Updated Medical examination'!A2189:J4524,2,FALSE)</f>
        <v>26.125</v>
      </c>
      <c r="D2190" s="47">
        <f>VLOOKUP(A2190,'Updated Medical examination'!A2189:J4524,4,0)</f>
        <v>5.27</v>
      </c>
      <c r="E2190" s="47" t="str">
        <f>VLOOKUP(A2190,'Updated Medical examination'!A2189:J4524,6,0)</f>
        <v>No</v>
      </c>
      <c r="F2190" s="47" t="str">
        <f>VLOOKUP(A2190,'Updated Medical examination'!A2189:J4524,7,0)</f>
        <v>yes</v>
      </c>
      <c r="G2190" s="47" t="str">
        <f>VLOOKUP(A2190,'Updated Medical examination'!A2189:J4524,8,0)</f>
        <v>No</v>
      </c>
      <c r="H2190" s="47">
        <f>VLOOKUP(A2190,'Updated Medical examination'!A2189:J4524,9,0)</f>
        <v>1</v>
      </c>
      <c r="I2190" s="47" t="str">
        <f>VLOOKUP(A2190,'Updated Medical examination'!A2189:J4524,10,0)</f>
        <v>No</v>
      </c>
      <c r="J2190" s="47" t="str">
        <f>VLOOKUP(A2190,'Updated Medical examination'!A2189:J4524,3,0)</f>
        <v>Over Weight</v>
      </c>
      <c r="K2190" s="47" t="str">
        <f>VLOOKUP(A2190,'Updated Medical examination'!A2189:J4524,5,0)</f>
        <v>Normal</v>
      </c>
      <c r="L2190" s="54">
        <v>38333</v>
      </c>
      <c r="M2190" s="59">
        <v>1708.93</v>
      </c>
      <c r="N2190" s="55" t="s">
        <v>12</v>
      </c>
      <c r="O2190" s="55" t="s">
        <v>16</v>
      </c>
      <c r="P2190" s="55" t="s">
        <v>166</v>
      </c>
      <c r="Q2190" s="55">
        <v>18</v>
      </c>
    </row>
    <row r="2191" spans="1:17" ht="16.5" thickBot="1" x14ac:dyDescent="0.3">
      <c r="A2191" s="58" t="s">
        <v>172</v>
      </c>
      <c r="B2191" s="47" t="s">
        <v>5825</v>
      </c>
      <c r="C2191" s="47">
        <f>VLOOKUP(A2191,'Updated Medical examination'!A2190:J4525,2,FALSE)</f>
        <v>25.46</v>
      </c>
      <c r="D2191" s="47">
        <f>VLOOKUP(A2191,'Updated Medical examination'!A2190:J4525,4,0)</f>
        <v>5.18</v>
      </c>
      <c r="E2191" s="47" t="str">
        <f>VLOOKUP(A2191,'Updated Medical examination'!A2190:J4525,6,0)</f>
        <v>No</v>
      </c>
      <c r="F2191" s="47" t="str">
        <f>VLOOKUP(A2191,'Updated Medical examination'!A2190:J4525,7,0)</f>
        <v>yes</v>
      </c>
      <c r="G2191" s="47" t="str">
        <f>VLOOKUP(A2191,'Updated Medical examination'!A2190:J4525,8,0)</f>
        <v>No</v>
      </c>
      <c r="H2191" s="47">
        <f>VLOOKUP(A2191,'Updated Medical examination'!A2190:J4525,9,0)</f>
        <v>1</v>
      </c>
      <c r="I2191" s="47" t="str">
        <f>VLOOKUP(A2191,'Updated Medical examination'!A2190:J4525,10,0)</f>
        <v>No</v>
      </c>
      <c r="J2191" s="47" t="str">
        <f>VLOOKUP(A2191,'Updated Medical examination'!A2190:J4525,3,0)</f>
        <v>Over Weight</v>
      </c>
      <c r="K2191" s="47" t="str">
        <f>VLOOKUP(A2191,'Updated Medical examination'!A2190:J4525,5,0)</f>
        <v>Normal</v>
      </c>
      <c r="L2191" s="54">
        <v>38277</v>
      </c>
      <c r="M2191" s="59">
        <v>1708</v>
      </c>
      <c r="N2191" s="55" t="s">
        <v>12</v>
      </c>
      <c r="O2191" s="55" t="s">
        <v>11</v>
      </c>
      <c r="P2191" s="55" t="s">
        <v>168</v>
      </c>
      <c r="Q2191" s="55">
        <v>18</v>
      </c>
    </row>
    <row r="2192" spans="1:17" ht="16.5" thickBot="1" x14ac:dyDescent="0.3">
      <c r="A2192" s="58" t="s">
        <v>171</v>
      </c>
      <c r="B2192" s="47" t="s">
        <v>5826</v>
      </c>
      <c r="C2192" s="47">
        <f>VLOOKUP(A2192,'Updated Medical examination'!A2191:J4526,2,FALSE)</f>
        <v>23.75</v>
      </c>
      <c r="D2192" s="47">
        <f>VLOOKUP(A2192,'Updated Medical examination'!A2191:J4526,4,0)</f>
        <v>5.27</v>
      </c>
      <c r="E2192" s="47" t="str">
        <f>VLOOKUP(A2192,'Updated Medical examination'!A2191:J4526,6,0)</f>
        <v>No</v>
      </c>
      <c r="F2192" s="47" t="str">
        <f>VLOOKUP(A2192,'Updated Medical examination'!A2191:J4526,7,0)</f>
        <v>yes</v>
      </c>
      <c r="G2192" s="47" t="str">
        <f>VLOOKUP(A2192,'Updated Medical examination'!A2191:J4526,8,0)</f>
        <v>No</v>
      </c>
      <c r="H2192" s="47">
        <f>VLOOKUP(A2192,'Updated Medical examination'!A2191:J4526,9,0)</f>
        <v>1</v>
      </c>
      <c r="I2192" s="47" t="str">
        <f>VLOOKUP(A2192,'Updated Medical examination'!A2191:J4526,10,0)</f>
        <v>No</v>
      </c>
      <c r="J2192" s="47" t="str">
        <f>VLOOKUP(A2192,'Updated Medical examination'!A2191:J4526,3,0)</f>
        <v>Healthy Weight</v>
      </c>
      <c r="K2192" s="47" t="str">
        <f>VLOOKUP(A2192,'Updated Medical examination'!A2191:J4526,5,0)</f>
        <v>Normal</v>
      </c>
      <c r="L2192" s="54">
        <v>38327</v>
      </c>
      <c r="M2192" s="59">
        <v>1705.62</v>
      </c>
      <c r="N2192" s="55" t="s">
        <v>11</v>
      </c>
      <c r="O2192" s="55" t="s">
        <v>11</v>
      </c>
      <c r="P2192" s="55" t="s">
        <v>164</v>
      </c>
      <c r="Q2192" s="55">
        <v>18</v>
      </c>
    </row>
    <row r="2193" spans="1:17" ht="16.5" thickBot="1" x14ac:dyDescent="0.3">
      <c r="A2193" s="58" t="s">
        <v>169</v>
      </c>
      <c r="B2193" s="47" t="s">
        <v>5828</v>
      </c>
      <c r="C2193" s="47">
        <f>VLOOKUP(A2193,'Updated Medical examination'!A2192:J4527,2,FALSE)</f>
        <v>23.085000000000001</v>
      </c>
      <c r="D2193" s="47">
        <f>VLOOKUP(A2193,'Updated Medical examination'!A2192:J4527,4,0)</f>
        <v>5.62</v>
      </c>
      <c r="E2193" s="47" t="str">
        <f>VLOOKUP(A2193,'Updated Medical examination'!A2192:J4527,6,0)</f>
        <v>No</v>
      </c>
      <c r="F2193" s="47" t="str">
        <f>VLOOKUP(A2193,'Updated Medical examination'!A2192:J4527,7,0)</f>
        <v>yes</v>
      </c>
      <c r="G2193" s="47" t="str">
        <f>VLOOKUP(A2193,'Updated Medical examination'!A2192:J4527,8,0)</f>
        <v>No</v>
      </c>
      <c r="H2193" s="47">
        <f>VLOOKUP(A2193,'Updated Medical examination'!A2192:J4527,9,0)</f>
        <v>1</v>
      </c>
      <c r="I2193" s="47" t="str">
        <f>VLOOKUP(A2193,'Updated Medical examination'!A2192:J4527,10,0)</f>
        <v>No</v>
      </c>
      <c r="J2193" s="47" t="str">
        <f>VLOOKUP(A2193,'Updated Medical examination'!A2192:J4527,3,0)</f>
        <v>Healthy Weight</v>
      </c>
      <c r="K2193" s="47" t="str">
        <f>VLOOKUP(A2193,'Updated Medical examination'!A2192:J4527,5,0)</f>
        <v>Normal</v>
      </c>
      <c r="L2193" s="54">
        <v>38335</v>
      </c>
      <c r="M2193" s="59">
        <v>1704.7</v>
      </c>
      <c r="N2193" s="55" t="s">
        <v>11</v>
      </c>
      <c r="O2193" s="55" t="s">
        <v>12</v>
      </c>
      <c r="P2193" s="55" t="s">
        <v>170</v>
      </c>
      <c r="Q2193" s="55">
        <v>18</v>
      </c>
    </row>
    <row r="2194" spans="1:17" ht="16.5" thickBot="1" x14ac:dyDescent="0.3">
      <c r="A2194" s="58" t="s">
        <v>167</v>
      </c>
      <c r="B2194" s="47" t="s">
        <v>4195</v>
      </c>
      <c r="C2194" s="47">
        <f>VLOOKUP(A2194,'Updated Medical examination'!A2193:J4528,2,FALSE)</f>
        <v>22.99</v>
      </c>
      <c r="D2194" s="47">
        <f>VLOOKUP(A2194,'Updated Medical examination'!A2193:J4528,4,0)</f>
        <v>5.0599999999999996</v>
      </c>
      <c r="E2194" s="47" t="str">
        <f>VLOOKUP(A2194,'Updated Medical examination'!A2193:J4528,6,0)</f>
        <v>No</v>
      </c>
      <c r="F2194" s="47" t="str">
        <f>VLOOKUP(A2194,'Updated Medical examination'!A2193:J4528,7,0)</f>
        <v>yes</v>
      </c>
      <c r="G2194" s="47" t="str">
        <f>VLOOKUP(A2194,'Updated Medical examination'!A2193:J4528,8,0)</f>
        <v>No</v>
      </c>
      <c r="H2194" s="47">
        <f>VLOOKUP(A2194,'Updated Medical examination'!A2193:J4528,9,0)</f>
        <v>1</v>
      </c>
      <c r="I2194" s="47" t="str">
        <f>VLOOKUP(A2194,'Updated Medical examination'!A2193:J4528,10,0)</f>
        <v>No</v>
      </c>
      <c r="J2194" s="47" t="str">
        <f>VLOOKUP(A2194,'Updated Medical examination'!A2193:J4528,3,0)</f>
        <v>Healthy Weight</v>
      </c>
      <c r="K2194" s="47" t="str">
        <f>VLOOKUP(A2194,'Updated Medical examination'!A2193:J4528,5,0)</f>
        <v>Normal</v>
      </c>
      <c r="L2194" s="54">
        <v>38298</v>
      </c>
      <c r="M2194" s="59">
        <v>1704.57</v>
      </c>
      <c r="N2194" s="55" t="s">
        <v>11</v>
      </c>
      <c r="O2194" s="55" t="s">
        <v>16</v>
      </c>
      <c r="P2194" s="55" t="s">
        <v>168</v>
      </c>
      <c r="Q2194" s="55">
        <v>18</v>
      </c>
    </row>
    <row r="2195" spans="1:17" ht="16.5" thickBot="1" x14ac:dyDescent="0.3">
      <c r="A2195" s="58" t="s">
        <v>165</v>
      </c>
      <c r="B2195" s="47" t="s">
        <v>5829</v>
      </c>
      <c r="C2195" s="47">
        <f>VLOOKUP(A2195,'Updated Medical examination'!A2194:J4529,2,FALSE)</f>
        <v>21.47</v>
      </c>
      <c r="D2195" s="47">
        <f>VLOOKUP(A2195,'Updated Medical examination'!A2194:J4529,4,0)</f>
        <v>4.6900000000000004</v>
      </c>
      <c r="E2195" s="47" t="str">
        <f>VLOOKUP(A2195,'Updated Medical examination'!A2194:J4529,6,0)</f>
        <v>No</v>
      </c>
      <c r="F2195" s="47" t="str">
        <f>VLOOKUP(A2195,'Updated Medical examination'!A2194:J4529,7,0)</f>
        <v>yes</v>
      </c>
      <c r="G2195" s="47" t="str">
        <f>VLOOKUP(A2195,'Updated Medical examination'!A2194:J4529,8,0)</f>
        <v>No</v>
      </c>
      <c r="H2195" s="47">
        <f>VLOOKUP(A2195,'Updated Medical examination'!A2194:J4529,9,0)</f>
        <v>1</v>
      </c>
      <c r="I2195" s="47" t="str">
        <f>VLOOKUP(A2195,'Updated Medical examination'!A2194:J4529,10,0)</f>
        <v>No</v>
      </c>
      <c r="J2195" s="47" t="str">
        <f>VLOOKUP(A2195,'Updated Medical examination'!A2194:J4529,3,0)</f>
        <v>Healthy Weight</v>
      </c>
      <c r="K2195" s="47" t="str">
        <f>VLOOKUP(A2195,'Updated Medical examination'!A2194:J4529,5,0)</f>
        <v>Normal</v>
      </c>
      <c r="L2195" s="54">
        <v>38331</v>
      </c>
      <c r="M2195" s="59">
        <v>1702.46</v>
      </c>
      <c r="N2195" s="55" t="s">
        <v>11</v>
      </c>
      <c r="O2195" s="55" t="s">
        <v>12</v>
      </c>
      <c r="P2195" s="55" t="s">
        <v>166</v>
      </c>
      <c r="Q2195" s="55">
        <v>18</v>
      </c>
    </row>
    <row r="2196" spans="1:17" ht="16.5" thickBot="1" x14ac:dyDescent="0.3">
      <c r="A2196" s="58" t="s">
        <v>163</v>
      </c>
      <c r="B2196" s="47" t="s">
        <v>5831</v>
      </c>
      <c r="C2196" s="47">
        <f>VLOOKUP(A2196,'Updated Medical examination'!A2195:J4530,2,FALSE)</f>
        <v>15.96</v>
      </c>
      <c r="D2196" s="47">
        <f>VLOOKUP(A2196,'Updated Medical examination'!A2195:J4530,4,0)</f>
        <v>5.44</v>
      </c>
      <c r="E2196" s="47" t="str">
        <f>VLOOKUP(A2196,'Updated Medical examination'!A2195:J4530,6,0)</f>
        <v>No</v>
      </c>
      <c r="F2196" s="47" t="str">
        <f>VLOOKUP(A2196,'Updated Medical examination'!A2195:J4530,7,0)</f>
        <v>yes</v>
      </c>
      <c r="G2196" s="47" t="str">
        <f>VLOOKUP(A2196,'Updated Medical examination'!A2195:J4530,8,0)</f>
        <v>No</v>
      </c>
      <c r="H2196" s="47">
        <f>VLOOKUP(A2196,'Updated Medical examination'!A2195:J4530,9,0)</f>
        <v>1</v>
      </c>
      <c r="I2196" s="47" t="str">
        <f>VLOOKUP(A2196,'Updated Medical examination'!A2195:J4530,10,0)</f>
        <v>No</v>
      </c>
      <c r="J2196" s="47" t="str">
        <f>VLOOKUP(A2196,'Updated Medical examination'!A2195:J4530,3,0)</f>
        <v>Under Weight</v>
      </c>
      <c r="K2196" s="47" t="str">
        <f>VLOOKUP(A2196,'Updated Medical examination'!A2195:J4530,5,0)</f>
        <v>Normal</v>
      </c>
      <c r="L2196" s="54">
        <v>38308</v>
      </c>
      <c r="M2196" s="59">
        <v>1694.8</v>
      </c>
      <c r="N2196" s="55" t="s">
        <v>11</v>
      </c>
      <c r="O2196" s="55" t="s">
        <v>11</v>
      </c>
      <c r="P2196" s="55" t="s">
        <v>164</v>
      </c>
      <c r="Q2196" s="55">
        <v>18</v>
      </c>
    </row>
    <row r="2197" spans="1:17" ht="16.5" thickBot="1" x14ac:dyDescent="0.3">
      <c r="A2197" s="58" t="s">
        <v>162</v>
      </c>
      <c r="B2197" s="47" t="s">
        <v>5832</v>
      </c>
      <c r="C2197" s="47">
        <f>VLOOKUP(A2197,'Updated Medical examination'!A2196:J4531,2,FALSE)</f>
        <v>39.5</v>
      </c>
      <c r="D2197" s="47">
        <f>VLOOKUP(A2197,'Updated Medical examination'!A2196:J4531,4,0)</f>
        <v>5.05</v>
      </c>
      <c r="E2197" s="47" t="str">
        <f>VLOOKUP(A2197,'Updated Medical examination'!A2196:J4531,6,0)</f>
        <v>No</v>
      </c>
      <c r="F2197" s="47" t="str">
        <f>VLOOKUP(A2197,'Updated Medical examination'!A2196:J4531,7,0)</f>
        <v>yes</v>
      </c>
      <c r="G2197" s="47" t="str">
        <f>VLOOKUP(A2197,'Updated Medical examination'!A2196:J4531,8,0)</f>
        <v>No</v>
      </c>
      <c r="H2197" s="47">
        <f>VLOOKUP(A2197,'Updated Medical examination'!A2196:J4531,9,0)</f>
        <v>1</v>
      </c>
      <c r="I2197" s="47" t="str">
        <f>VLOOKUP(A2197,'Updated Medical examination'!A2196:J4531,10,0)</f>
        <v>No</v>
      </c>
      <c r="J2197" s="47" t="str">
        <f>VLOOKUP(A2197,'Updated Medical examination'!A2196:J4531,3,0)</f>
        <v>Obesity</v>
      </c>
      <c r="K2197" s="47" t="str">
        <f>VLOOKUP(A2197,'Updated Medical examination'!A2196:J4531,5,0)</f>
        <v>Normal</v>
      </c>
      <c r="L2197" s="54">
        <v>36820</v>
      </c>
      <c r="M2197" s="59">
        <v>1682.6</v>
      </c>
      <c r="N2197" s="55" t="s">
        <v>11</v>
      </c>
      <c r="O2197" s="55" t="s">
        <v>11</v>
      </c>
      <c r="P2197" s="55" t="s">
        <v>42</v>
      </c>
      <c r="Q2197" s="55">
        <v>22</v>
      </c>
    </row>
    <row r="2198" spans="1:17" ht="16.5" thickBot="1" x14ac:dyDescent="0.3">
      <c r="A2198" s="58" t="s">
        <v>161</v>
      </c>
      <c r="B2198" s="47" t="s">
        <v>5834</v>
      </c>
      <c r="C2198" s="47">
        <f>VLOOKUP(A2198,'Updated Medical examination'!A2197:J4532,2,FALSE)</f>
        <v>33.770000000000003</v>
      </c>
      <c r="D2198" s="47">
        <f>VLOOKUP(A2198,'Updated Medical examination'!A2197:J4532,4,0)</f>
        <v>6</v>
      </c>
      <c r="E2198" s="47" t="str">
        <f>VLOOKUP(A2198,'Updated Medical examination'!A2197:J4532,6,0)</f>
        <v>No</v>
      </c>
      <c r="F2198" s="47" t="str">
        <f>VLOOKUP(A2198,'Updated Medical examination'!A2197:J4532,7,0)</f>
        <v>yes</v>
      </c>
      <c r="G2198" s="47" t="str">
        <f>VLOOKUP(A2198,'Updated Medical examination'!A2197:J4532,8,0)</f>
        <v>No</v>
      </c>
      <c r="H2198" s="47">
        <f>VLOOKUP(A2198,'Updated Medical examination'!A2197:J4532,9,0)</f>
        <v>1</v>
      </c>
      <c r="I2198" s="47" t="str">
        <f>VLOOKUP(A2198,'Updated Medical examination'!A2197:J4532,10,0)</f>
        <v>No</v>
      </c>
      <c r="J2198" s="47" t="str">
        <f>VLOOKUP(A2198,'Updated Medical examination'!A2197:J4532,3,0)</f>
        <v>Obesity</v>
      </c>
      <c r="K2198" s="47" t="str">
        <f>VLOOKUP(A2198,'Updated Medical examination'!A2197:J4532,5,0)</f>
        <v>Prediabetes</v>
      </c>
      <c r="L2198" s="54">
        <v>36687</v>
      </c>
      <c r="M2198" s="59">
        <v>1674.63</v>
      </c>
      <c r="N2198" s="55" t="s">
        <v>11</v>
      </c>
      <c r="O2198" s="55" t="s">
        <v>11</v>
      </c>
      <c r="P2198" s="55" t="s">
        <v>13</v>
      </c>
      <c r="Q2198" s="55">
        <v>22</v>
      </c>
    </row>
    <row r="2199" spans="1:17" ht="16.5" thickBot="1" x14ac:dyDescent="0.3">
      <c r="A2199" s="58" t="s">
        <v>160</v>
      </c>
      <c r="B2199" s="47" t="s">
        <v>2496</v>
      </c>
      <c r="C2199" s="47">
        <f>VLOOKUP(A2199,'Updated Medical examination'!A2198:J4533,2,FALSE)</f>
        <v>26.84</v>
      </c>
      <c r="D2199" s="47">
        <f>VLOOKUP(A2199,'Updated Medical examination'!A2198:J4533,4,0)</f>
        <v>5.99</v>
      </c>
      <c r="E2199" s="47" t="str">
        <f>VLOOKUP(A2199,'Updated Medical examination'!A2198:J4533,6,0)</f>
        <v>Yes</v>
      </c>
      <c r="F2199" s="47" t="str">
        <f>VLOOKUP(A2199,'Updated Medical examination'!A2198:J4533,7,0)</f>
        <v>yes</v>
      </c>
      <c r="G2199" s="47" t="str">
        <f>VLOOKUP(A2199,'Updated Medical examination'!A2198:J4533,8,0)</f>
        <v>No</v>
      </c>
      <c r="H2199" s="47">
        <f>VLOOKUP(A2199,'Updated Medical examination'!A2198:J4533,9,0)</f>
        <v>1</v>
      </c>
      <c r="I2199" s="47" t="str">
        <f>VLOOKUP(A2199,'Updated Medical examination'!A2198:J4533,10,0)</f>
        <v>No</v>
      </c>
      <c r="J2199" s="47" t="str">
        <f>VLOOKUP(A2199,'Updated Medical examination'!A2198:J4533,3,0)</f>
        <v>Over Weight</v>
      </c>
      <c r="K2199" s="47" t="str">
        <f>VLOOKUP(A2199,'Updated Medical examination'!A2198:J4533,5,0)</f>
        <v>Prediabetes</v>
      </c>
      <c r="L2199" s="54">
        <v>36822</v>
      </c>
      <c r="M2199" s="59">
        <v>1665</v>
      </c>
      <c r="N2199" s="55" t="s">
        <v>11</v>
      </c>
      <c r="O2199" s="55" t="s">
        <v>11</v>
      </c>
      <c r="P2199" s="55" t="s">
        <v>13</v>
      </c>
      <c r="Q2199" s="55">
        <v>22</v>
      </c>
    </row>
    <row r="2200" spans="1:17" ht="16.5" thickBot="1" x14ac:dyDescent="0.3">
      <c r="A2200" s="58" t="s">
        <v>159</v>
      </c>
      <c r="B2200" s="47" t="s">
        <v>5837</v>
      </c>
      <c r="C2200" s="47">
        <f>VLOOKUP(A2200,'Updated Medical examination'!A2199:J4534,2,FALSE)</f>
        <v>35.53</v>
      </c>
      <c r="D2200" s="47">
        <f>VLOOKUP(A2200,'Updated Medical examination'!A2199:J4534,4,0)</f>
        <v>4.3600000000000003</v>
      </c>
      <c r="E2200" s="47" t="str">
        <f>VLOOKUP(A2200,'Updated Medical examination'!A2199:J4534,6,0)</f>
        <v>No</v>
      </c>
      <c r="F2200" s="47" t="str">
        <f>VLOOKUP(A2200,'Updated Medical examination'!A2199:J4534,7,0)</f>
        <v>No</v>
      </c>
      <c r="G2200" s="47" t="str">
        <f>VLOOKUP(A2200,'Updated Medical examination'!A2199:J4534,8,0)</f>
        <v>Yes</v>
      </c>
      <c r="H2200" s="47">
        <f>VLOOKUP(A2200,'Updated Medical examination'!A2199:J4534,9,0)</f>
        <v>1</v>
      </c>
      <c r="I2200" s="47" t="str">
        <f>VLOOKUP(A2200,'Updated Medical examination'!A2199:J4534,10,0)</f>
        <v>No</v>
      </c>
      <c r="J2200" s="47" t="str">
        <f>VLOOKUP(A2200,'Updated Medical examination'!A2199:J4534,3,0)</f>
        <v>Obesity</v>
      </c>
      <c r="K2200" s="47" t="str">
        <f>VLOOKUP(A2200,'Updated Medical examination'!A2199:J4534,5,0)</f>
        <v>Normal</v>
      </c>
      <c r="L2200" s="54">
        <v>37985</v>
      </c>
      <c r="M2200" s="59">
        <v>1646.43</v>
      </c>
      <c r="N2200" s="55" t="s">
        <v>11</v>
      </c>
      <c r="O2200" s="55" t="s">
        <v>16</v>
      </c>
      <c r="P2200" s="55" t="s">
        <v>23</v>
      </c>
      <c r="Q2200" s="55">
        <v>19</v>
      </c>
    </row>
    <row r="2201" spans="1:17" ht="16.5" thickBot="1" x14ac:dyDescent="0.3">
      <c r="A2201" s="58" t="s">
        <v>158</v>
      </c>
      <c r="B2201" s="47" t="s">
        <v>5839</v>
      </c>
      <c r="C2201" s="47">
        <f>VLOOKUP(A2201,'Updated Medical examination'!A2200:J4535,2,FALSE)</f>
        <v>30.59</v>
      </c>
      <c r="D2201" s="47">
        <f>VLOOKUP(A2201,'Updated Medical examination'!A2200:J4535,4,0)</f>
        <v>4.41</v>
      </c>
      <c r="E2201" s="47" t="str">
        <f>VLOOKUP(A2201,'Updated Medical examination'!A2200:J4535,6,0)</f>
        <v>No</v>
      </c>
      <c r="F2201" s="47" t="str">
        <f>VLOOKUP(A2201,'Updated Medical examination'!A2200:J4535,7,0)</f>
        <v>No</v>
      </c>
      <c r="G2201" s="47" t="str">
        <f>VLOOKUP(A2201,'Updated Medical examination'!A2200:J4535,8,0)</f>
        <v>Yes</v>
      </c>
      <c r="H2201" s="47">
        <f>VLOOKUP(A2201,'Updated Medical examination'!A2200:J4535,9,0)</f>
        <v>1</v>
      </c>
      <c r="I2201" s="47" t="str">
        <f>VLOOKUP(A2201,'Updated Medical examination'!A2200:J4535,10,0)</f>
        <v>No</v>
      </c>
      <c r="J2201" s="47" t="str">
        <f>VLOOKUP(A2201,'Updated Medical examination'!A2200:J4535,3,0)</f>
        <v>Obesity</v>
      </c>
      <c r="K2201" s="47" t="str">
        <f>VLOOKUP(A2201,'Updated Medical examination'!A2200:J4535,5,0)</f>
        <v>Normal</v>
      </c>
      <c r="L2201" s="54">
        <v>37854</v>
      </c>
      <c r="M2201" s="59">
        <v>1639.56</v>
      </c>
      <c r="N2201" s="55" t="s">
        <v>11</v>
      </c>
      <c r="O2201" s="55" t="s">
        <v>11</v>
      </c>
      <c r="P2201" s="55" t="s">
        <v>23</v>
      </c>
      <c r="Q2201" s="55">
        <v>19</v>
      </c>
    </row>
    <row r="2202" spans="1:17" ht="16.5" thickBot="1" x14ac:dyDescent="0.3">
      <c r="A2202" s="58" t="s">
        <v>157</v>
      </c>
      <c r="B2202" s="47" t="s">
        <v>5841</v>
      </c>
      <c r="C2202" s="47">
        <f>VLOOKUP(A2202,'Updated Medical examination'!A2201:J4536,2,FALSE)</f>
        <v>30.59</v>
      </c>
      <c r="D2202" s="47">
        <f>VLOOKUP(A2202,'Updated Medical examination'!A2201:J4536,4,0)</f>
        <v>4.17</v>
      </c>
      <c r="E2202" s="47" t="str">
        <f>VLOOKUP(A2202,'Updated Medical examination'!A2201:J4536,6,0)</f>
        <v>No</v>
      </c>
      <c r="F2202" s="47" t="str">
        <f>VLOOKUP(A2202,'Updated Medical examination'!A2201:J4536,7,0)</f>
        <v>No</v>
      </c>
      <c r="G2202" s="47" t="str">
        <f>VLOOKUP(A2202,'Updated Medical examination'!A2201:J4536,8,0)</f>
        <v>Yes</v>
      </c>
      <c r="H2202" s="47">
        <f>VLOOKUP(A2202,'Updated Medical examination'!A2201:J4536,9,0)</f>
        <v>1</v>
      </c>
      <c r="I2202" s="47" t="str">
        <f>VLOOKUP(A2202,'Updated Medical examination'!A2201:J4536,10,0)</f>
        <v>No</v>
      </c>
      <c r="J2202" s="47" t="str">
        <f>VLOOKUP(A2202,'Updated Medical examination'!A2201:J4536,3,0)</f>
        <v>Obesity</v>
      </c>
      <c r="K2202" s="47" t="str">
        <f>VLOOKUP(A2202,'Updated Medical examination'!A2201:J4536,5,0)</f>
        <v>Normal</v>
      </c>
      <c r="L2202" s="54">
        <v>37880</v>
      </c>
      <c r="M2202" s="59">
        <v>1639.56</v>
      </c>
      <c r="N2202" s="55" t="s">
        <v>11</v>
      </c>
      <c r="O2202" s="55" t="s">
        <v>11</v>
      </c>
      <c r="P2202" s="55" t="s">
        <v>23</v>
      </c>
      <c r="Q2202" s="55">
        <v>19</v>
      </c>
    </row>
    <row r="2203" spans="1:17" ht="16.5" thickBot="1" x14ac:dyDescent="0.3">
      <c r="A2203" s="58" t="s">
        <v>156</v>
      </c>
      <c r="B2203" s="47" t="s">
        <v>2748</v>
      </c>
      <c r="C2203" s="47">
        <f>VLOOKUP(A2203,'Updated Medical examination'!A2202:J4537,2,FALSE)</f>
        <v>27.835000000000001</v>
      </c>
      <c r="D2203" s="47">
        <f>VLOOKUP(A2203,'Updated Medical examination'!A2202:J4537,4,0)</f>
        <v>4.4400000000000004</v>
      </c>
      <c r="E2203" s="47" t="str">
        <f>VLOOKUP(A2203,'Updated Medical examination'!A2202:J4537,6,0)</f>
        <v>No</v>
      </c>
      <c r="F2203" s="47" t="str">
        <f>VLOOKUP(A2203,'Updated Medical examination'!A2202:J4537,7,0)</f>
        <v>No</v>
      </c>
      <c r="G2203" s="47" t="str">
        <f>VLOOKUP(A2203,'Updated Medical examination'!A2202:J4537,8,0)</f>
        <v>Yes</v>
      </c>
      <c r="H2203" s="47">
        <f>VLOOKUP(A2203,'Updated Medical examination'!A2202:J4537,9,0)</f>
        <v>1</v>
      </c>
      <c r="I2203" s="47" t="str">
        <f>VLOOKUP(A2203,'Updated Medical examination'!A2202:J4537,10,0)</f>
        <v>No</v>
      </c>
      <c r="J2203" s="47" t="str">
        <f>VLOOKUP(A2203,'Updated Medical examination'!A2202:J4537,3,0)</f>
        <v>Over Weight</v>
      </c>
      <c r="K2203" s="47" t="str">
        <f>VLOOKUP(A2203,'Updated Medical examination'!A2202:J4537,5,0)</f>
        <v>Normal</v>
      </c>
      <c r="L2203" s="54">
        <v>37985</v>
      </c>
      <c r="M2203" s="59">
        <v>1635.73</v>
      </c>
      <c r="N2203" s="55" t="s">
        <v>11</v>
      </c>
      <c r="O2203" s="55" t="s">
        <v>12</v>
      </c>
      <c r="P2203" s="55" t="s">
        <v>23</v>
      </c>
      <c r="Q2203" s="55">
        <v>19</v>
      </c>
    </row>
    <row r="2204" spans="1:17" ht="16.5" thickBot="1" x14ac:dyDescent="0.3">
      <c r="A2204" s="58" t="s">
        <v>155</v>
      </c>
      <c r="B2204" s="47" t="s">
        <v>5844</v>
      </c>
      <c r="C2204" s="47">
        <f>VLOOKUP(A2204,'Updated Medical examination'!A2203:J4538,2,FALSE)</f>
        <v>40.26</v>
      </c>
      <c r="D2204" s="47">
        <f>VLOOKUP(A2204,'Updated Medical examination'!A2203:J4538,4,0)</f>
        <v>5.52</v>
      </c>
      <c r="E2204" s="47" t="str">
        <f>VLOOKUP(A2204,'Updated Medical examination'!A2203:J4538,6,0)</f>
        <v>No</v>
      </c>
      <c r="F2204" s="47" t="str">
        <f>VLOOKUP(A2204,'Updated Medical examination'!A2203:J4538,7,0)</f>
        <v>yes</v>
      </c>
      <c r="G2204" s="47" t="str">
        <f>VLOOKUP(A2204,'Updated Medical examination'!A2203:J4538,8,0)</f>
        <v>No</v>
      </c>
      <c r="H2204" s="47">
        <f>VLOOKUP(A2204,'Updated Medical examination'!A2203:J4538,9,0)</f>
        <v>1</v>
      </c>
      <c r="I2204" s="47" t="str">
        <f>VLOOKUP(A2204,'Updated Medical examination'!A2203:J4538,10,0)</f>
        <v>No</v>
      </c>
      <c r="J2204" s="47" t="str">
        <f>VLOOKUP(A2204,'Updated Medical examination'!A2203:J4538,3,0)</f>
        <v>Obesity</v>
      </c>
      <c r="K2204" s="47" t="str">
        <f>VLOOKUP(A2204,'Updated Medical examination'!A2203:J4538,5,0)</f>
        <v>Normal</v>
      </c>
      <c r="L2204" s="54">
        <v>38151</v>
      </c>
      <c r="M2204" s="59">
        <v>1634.57</v>
      </c>
      <c r="N2204" s="55" t="s">
        <v>11</v>
      </c>
      <c r="O2204" s="55" t="s">
        <v>11</v>
      </c>
      <c r="P2204" s="55" t="s">
        <v>13</v>
      </c>
      <c r="Q2204" s="55">
        <v>18</v>
      </c>
    </row>
    <row r="2205" spans="1:17" ht="16.5" thickBot="1" x14ac:dyDescent="0.3">
      <c r="A2205" s="58" t="s">
        <v>154</v>
      </c>
      <c r="B2205" s="47" t="s">
        <v>5058</v>
      </c>
      <c r="C2205" s="47">
        <f>VLOOKUP(A2205,'Updated Medical examination'!A2204:J4539,2,FALSE)</f>
        <v>39.82</v>
      </c>
      <c r="D2205" s="47">
        <f>VLOOKUP(A2205,'Updated Medical examination'!A2204:J4539,4,0)</f>
        <v>6.01</v>
      </c>
      <c r="E2205" s="47" t="str">
        <f>VLOOKUP(A2205,'Updated Medical examination'!A2204:J4539,6,0)</f>
        <v>No</v>
      </c>
      <c r="F2205" s="47" t="str">
        <f>VLOOKUP(A2205,'Updated Medical examination'!A2204:J4539,7,0)</f>
        <v>yes</v>
      </c>
      <c r="G2205" s="47" t="str">
        <f>VLOOKUP(A2205,'Updated Medical examination'!A2204:J4539,8,0)</f>
        <v>No</v>
      </c>
      <c r="H2205" s="47">
        <f>VLOOKUP(A2205,'Updated Medical examination'!A2204:J4539,9,0)</f>
        <v>1</v>
      </c>
      <c r="I2205" s="47" t="str">
        <f>VLOOKUP(A2205,'Updated Medical examination'!A2204:J4539,10,0)</f>
        <v>No</v>
      </c>
      <c r="J2205" s="47" t="str">
        <f>VLOOKUP(A2205,'Updated Medical examination'!A2204:J4539,3,0)</f>
        <v>Obesity</v>
      </c>
      <c r="K2205" s="47" t="str">
        <f>VLOOKUP(A2205,'Updated Medical examination'!A2204:J4539,5,0)</f>
        <v>Prediabetes</v>
      </c>
      <c r="L2205" s="54">
        <v>38207</v>
      </c>
      <c r="M2205" s="59">
        <v>1633.96</v>
      </c>
      <c r="N2205" s="55" t="s">
        <v>11</v>
      </c>
      <c r="O2205" s="55" t="s">
        <v>16</v>
      </c>
      <c r="P2205" s="55" t="s">
        <v>13</v>
      </c>
      <c r="Q2205" s="55">
        <v>18</v>
      </c>
    </row>
    <row r="2206" spans="1:17" ht="16.5" thickBot="1" x14ac:dyDescent="0.3">
      <c r="A2206" s="58" t="s">
        <v>153</v>
      </c>
      <c r="B2206" s="47" t="s">
        <v>5847</v>
      </c>
      <c r="C2206" s="47">
        <f>VLOOKUP(A2206,'Updated Medical examination'!A2205:J4540,2,FALSE)</f>
        <v>39.159999999999997</v>
      </c>
      <c r="D2206" s="47">
        <f>VLOOKUP(A2206,'Updated Medical examination'!A2205:J4540,4,0)</f>
        <v>5.81</v>
      </c>
      <c r="E2206" s="47" t="str">
        <f>VLOOKUP(A2206,'Updated Medical examination'!A2205:J4540,6,0)</f>
        <v>No</v>
      </c>
      <c r="F2206" s="47" t="str">
        <f>VLOOKUP(A2206,'Updated Medical examination'!A2205:J4540,7,0)</f>
        <v>yes</v>
      </c>
      <c r="G2206" s="47" t="str">
        <f>VLOOKUP(A2206,'Updated Medical examination'!A2205:J4540,8,0)</f>
        <v>No</v>
      </c>
      <c r="H2206" s="47">
        <f>VLOOKUP(A2206,'Updated Medical examination'!A2205:J4540,9,0)</f>
        <v>1</v>
      </c>
      <c r="I2206" s="47" t="str">
        <f>VLOOKUP(A2206,'Updated Medical examination'!A2205:J4540,10,0)</f>
        <v>No</v>
      </c>
      <c r="J2206" s="47" t="str">
        <f>VLOOKUP(A2206,'Updated Medical examination'!A2205:J4540,3,0)</f>
        <v>Obesity</v>
      </c>
      <c r="K2206" s="47" t="str">
        <f>VLOOKUP(A2206,'Updated Medical examination'!A2205:J4540,5,0)</f>
        <v>Prediabetes</v>
      </c>
      <c r="L2206" s="54">
        <v>38334</v>
      </c>
      <c r="M2206" s="59">
        <v>1633.04</v>
      </c>
      <c r="N2206" s="55" t="s">
        <v>11</v>
      </c>
      <c r="O2206" s="55" t="s">
        <v>11</v>
      </c>
      <c r="P2206" s="55" t="s">
        <v>13</v>
      </c>
      <c r="Q2206" s="55">
        <v>18</v>
      </c>
    </row>
    <row r="2207" spans="1:17" ht="16.5" thickBot="1" x14ac:dyDescent="0.3">
      <c r="A2207" s="58" t="s">
        <v>152</v>
      </c>
      <c r="B2207" s="47" t="s">
        <v>5849</v>
      </c>
      <c r="C2207" s="47">
        <f>VLOOKUP(A2207,'Updated Medical examination'!A2206:J4541,2,FALSE)</f>
        <v>25.555</v>
      </c>
      <c r="D2207" s="47">
        <f>VLOOKUP(A2207,'Updated Medical examination'!A2206:J4541,4,0)</f>
        <v>4.37</v>
      </c>
      <c r="E2207" s="47" t="str">
        <f>VLOOKUP(A2207,'Updated Medical examination'!A2206:J4541,6,0)</f>
        <v>No</v>
      </c>
      <c r="F2207" s="47" t="str">
        <f>VLOOKUP(A2207,'Updated Medical examination'!A2206:J4541,7,0)</f>
        <v>No</v>
      </c>
      <c r="G2207" s="47" t="str">
        <f>VLOOKUP(A2207,'Updated Medical examination'!A2206:J4541,8,0)</f>
        <v>Yes</v>
      </c>
      <c r="H2207" s="47">
        <f>VLOOKUP(A2207,'Updated Medical examination'!A2206:J4541,9,0)</f>
        <v>1</v>
      </c>
      <c r="I2207" s="47" t="str">
        <f>VLOOKUP(A2207,'Updated Medical examination'!A2206:J4541,10,0)</f>
        <v>No</v>
      </c>
      <c r="J2207" s="47" t="str">
        <f>VLOOKUP(A2207,'Updated Medical examination'!A2206:J4541,3,0)</f>
        <v>Over Weight</v>
      </c>
      <c r="K2207" s="47" t="str">
        <f>VLOOKUP(A2207,'Updated Medical examination'!A2206:J4541,5,0)</f>
        <v>Normal</v>
      </c>
      <c r="L2207" s="54">
        <v>37880</v>
      </c>
      <c r="M2207" s="59">
        <v>1632.56</v>
      </c>
      <c r="N2207" s="55" t="s">
        <v>11</v>
      </c>
      <c r="O2207" s="55" t="s">
        <v>11</v>
      </c>
      <c r="P2207" s="55" t="s">
        <v>23</v>
      </c>
      <c r="Q2207" s="55">
        <v>19</v>
      </c>
    </row>
    <row r="2208" spans="1:17" ht="16.5" thickBot="1" x14ac:dyDescent="0.3">
      <c r="A2208" s="58" t="s">
        <v>151</v>
      </c>
      <c r="B2208" s="47" t="s">
        <v>4777</v>
      </c>
      <c r="C2208" s="47">
        <f>VLOOKUP(A2208,'Updated Medical examination'!A2207:J4542,2,FALSE)</f>
        <v>25.175000000000001</v>
      </c>
      <c r="D2208" s="47">
        <f>VLOOKUP(A2208,'Updated Medical examination'!A2207:J4542,4,0)</f>
        <v>5.74</v>
      </c>
      <c r="E2208" s="47" t="str">
        <f>VLOOKUP(A2208,'Updated Medical examination'!A2207:J4542,6,0)</f>
        <v>No</v>
      </c>
      <c r="F2208" s="47" t="str">
        <f>VLOOKUP(A2208,'Updated Medical examination'!A2207:J4542,7,0)</f>
        <v>No</v>
      </c>
      <c r="G2208" s="47" t="str">
        <f>VLOOKUP(A2208,'Updated Medical examination'!A2207:J4542,8,0)</f>
        <v>Yes</v>
      </c>
      <c r="H2208" s="47">
        <f>VLOOKUP(A2208,'Updated Medical examination'!A2207:J4542,9,0)</f>
        <v>1</v>
      </c>
      <c r="I2208" s="47" t="str">
        <f>VLOOKUP(A2208,'Updated Medical examination'!A2207:J4542,10,0)</f>
        <v>No</v>
      </c>
      <c r="J2208" s="47" t="str">
        <f>VLOOKUP(A2208,'Updated Medical examination'!A2207:J4542,3,0)</f>
        <v>Over Weight</v>
      </c>
      <c r="K2208" s="47" t="str">
        <f>VLOOKUP(A2208,'Updated Medical examination'!A2207:J4542,5,0)</f>
        <v>Prediabetes</v>
      </c>
      <c r="L2208" s="54">
        <v>37897</v>
      </c>
      <c r="M2208" s="59">
        <v>1632.04</v>
      </c>
      <c r="N2208" s="55" t="s">
        <v>11</v>
      </c>
      <c r="O2208" s="55" t="s">
        <v>11</v>
      </c>
      <c r="P2208" s="55" t="s">
        <v>23</v>
      </c>
      <c r="Q2208" s="55">
        <v>19</v>
      </c>
    </row>
    <row r="2209" spans="1:17" ht="16.5" thickBot="1" x14ac:dyDescent="0.3">
      <c r="A2209" s="58" t="s">
        <v>150</v>
      </c>
      <c r="B2209" s="47" t="s">
        <v>5852</v>
      </c>
      <c r="C2209" s="47">
        <f>VLOOKUP(A2209,'Updated Medical examination'!A2208:J4543,2,FALSE)</f>
        <v>38.28</v>
      </c>
      <c r="D2209" s="47">
        <f>VLOOKUP(A2209,'Updated Medical examination'!A2208:J4543,4,0)</f>
        <v>5.39</v>
      </c>
      <c r="E2209" s="47" t="str">
        <f>VLOOKUP(A2209,'Updated Medical examination'!A2208:J4543,6,0)</f>
        <v>No</v>
      </c>
      <c r="F2209" s="47" t="str">
        <f>VLOOKUP(A2209,'Updated Medical examination'!A2208:J4543,7,0)</f>
        <v>yes</v>
      </c>
      <c r="G2209" s="47" t="str">
        <f>VLOOKUP(A2209,'Updated Medical examination'!A2208:J4543,8,0)</f>
        <v>No</v>
      </c>
      <c r="H2209" s="47">
        <f>VLOOKUP(A2209,'Updated Medical examination'!A2208:J4543,9,0)</f>
        <v>1</v>
      </c>
      <c r="I2209" s="47" t="str">
        <f>VLOOKUP(A2209,'Updated Medical examination'!A2208:J4543,10,0)</f>
        <v>No</v>
      </c>
      <c r="J2209" s="47" t="str">
        <f>VLOOKUP(A2209,'Updated Medical examination'!A2208:J4543,3,0)</f>
        <v>Obesity</v>
      </c>
      <c r="K2209" s="47" t="str">
        <f>VLOOKUP(A2209,'Updated Medical examination'!A2208:J4543,5,0)</f>
        <v>Normal</v>
      </c>
      <c r="L2209" s="54">
        <v>38177</v>
      </c>
      <c r="M2209" s="59">
        <v>1631.82</v>
      </c>
      <c r="N2209" s="55" t="s">
        <v>11</v>
      </c>
      <c r="O2209" s="55" t="s">
        <v>16</v>
      </c>
      <c r="P2209" s="55" t="s">
        <v>13</v>
      </c>
      <c r="Q2209" s="55">
        <v>18</v>
      </c>
    </row>
    <row r="2210" spans="1:17" ht="16.5" thickBot="1" x14ac:dyDescent="0.3">
      <c r="A2210" s="58" t="s">
        <v>149</v>
      </c>
      <c r="B2210" s="47" t="s">
        <v>5854</v>
      </c>
      <c r="C2210" s="47">
        <f>VLOOKUP(A2210,'Updated Medical examination'!A2209:J4544,2,FALSE)</f>
        <v>38.17</v>
      </c>
      <c r="D2210" s="47">
        <f>VLOOKUP(A2210,'Updated Medical examination'!A2209:J4544,4,0)</f>
        <v>4.07</v>
      </c>
      <c r="E2210" s="47" t="str">
        <f>VLOOKUP(A2210,'Updated Medical examination'!A2209:J4544,6,0)</f>
        <v>No</v>
      </c>
      <c r="F2210" s="47" t="str">
        <f>VLOOKUP(A2210,'Updated Medical examination'!A2209:J4544,7,0)</f>
        <v>yes</v>
      </c>
      <c r="G2210" s="47" t="str">
        <f>VLOOKUP(A2210,'Updated Medical examination'!A2209:J4544,8,0)</f>
        <v>No</v>
      </c>
      <c r="H2210" s="47">
        <f>VLOOKUP(A2210,'Updated Medical examination'!A2209:J4544,9,0)</f>
        <v>1</v>
      </c>
      <c r="I2210" s="47" t="str">
        <f>VLOOKUP(A2210,'Updated Medical examination'!A2209:J4544,10,0)</f>
        <v>No</v>
      </c>
      <c r="J2210" s="47" t="str">
        <f>VLOOKUP(A2210,'Updated Medical examination'!A2209:J4544,3,0)</f>
        <v>Obesity</v>
      </c>
      <c r="K2210" s="47" t="str">
        <f>VLOOKUP(A2210,'Updated Medical examination'!A2209:J4544,5,0)</f>
        <v>Normal</v>
      </c>
      <c r="L2210" s="54">
        <v>38326</v>
      </c>
      <c r="M2210" s="59">
        <v>1631.67</v>
      </c>
      <c r="N2210" s="55" t="s">
        <v>11</v>
      </c>
      <c r="O2210" s="55" t="s">
        <v>12</v>
      </c>
      <c r="P2210" s="55" t="s">
        <v>13</v>
      </c>
      <c r="Q2210" s="55">
        <v>18</v>
      </c>
    </row>
    <row r="2211" spans="1:17" ht="16.5" thickBot="1" x14ac:dyDescent="0.3">
      <c r="A2211" s="58" t="s">
        <v>148</v>
      </c>
      <c r="B2211" s="47" t="s">
        <v>2433</v>
      </c>
      <c r="C2211" s="47">
        <f>VLOOKUP(A2211,'Updated Medical examination'!A2210:J4545,2,FALSE)</f>
        <v>36.85</v>
      </c>
      <c r="D2211" s="47">
        <f>VLOOKUP(A2211,'Updated Medical examination'!A2210:J4545,4,0)</f>
        <v>5.49</v>
      </c>
      <c r="E2211" s="47" t="str">
        <f>VLOOKUP(A2211,'Updated Medical examination'!A2210:J4545,6,0)</f>
        <v>No</v>
      </c>
      <c r="F2211" s="47" t="str">
        <f>VLOOKUP(A2211,'Updated Medical examination'!A2210:J4545,7,0)</f>
        <v>yes</v>
      </c>
      <c r="G2211" s="47" t="str">
        <f>VLOOKUP(A2211,'Updated Medical examination'!A2210:J4545,8,0)</f>
        <v>No</v>
      </c>
      <c r="H2211" s="47">
        <f>VLOOKUP(A2211,'Updated Medical examination'!A2210:J4545,9,0)</f>
        <v>1</v>
      </c>
      <c r="I2211" s="47" t="str">
        <f>VLOOKUP(A2211,'Updated Medical examination'!A2210:J4545,10,0)</f>
        <v>No</v>
      </c>
      <c r="J2211" s="47" t="str">
        <f>VLOOKUP(A2211,'Updated Medical examination'!A2210:J4545,3,0)</f>
        <v>Obesity</v>
      </c>
      <c r="K2211" s="47" t="str">
        <f>VLOOKUP(A2211,'Updated Medical examination'!A2210:J4545,5,0)</f>
        <v>Normal</v>
      </c>
      <c r="L2211" s="54">
        <v>38264</v>
      </c>
      <c r="M2211" s="59">
        <v>1629.83</v>
      </c>
      <c r="N2211" s="55" t="s">
        <v>11</v>
      </c>
      <c r="O2211" s="55" t="s">
        <v>11</v>
      </c>
      <c r="P2211" s="55" t="s">
        <v>13</v>
      </c>
      <c r="Q2211" s="55">
        <v>18</v>
      </c>
    </row>
    <row r="2212" spans="1:17" ht="16.5" thickBot="1" x14ac:dyDescent="0.3">
      <c r="A2212" s="58" t="s">
        <v>147</v>
      </c>
      <c r="B2212" s="47" t="s">
        <v>5471</v>
      </c>
      <c r="C2212" s="47">
        <f>VLOOKUP(A2212,'Updated Medical examination'!A2211:J4546,2,FALSE)</f>
        <v>22.61</v>
      </c>
      <c r="D2212" s="47">
        <f>VLOOKUP(A2212,'Updated Medical examination'!A2211:J4546,4,0)</f>
        <v>5.68</v>
      </c>
      <c r="E2212" s="47" t="str">
        <f>VLOOKUP(A2212,'Updated Medical examination'!A2211:J4546,6,0)</f>
        <v>No</v>
      </c>
      <c r="F2212" s="47" t="str">
        <f>VLOOKUP(A2212,'Updated Medical examination'!A2211:J4546,7,0)</f>
        <v>No</v>
      </c>
      <c r="G2212" s="47" t="str">
        <f>VLOOKUP(A2212,'Updated Medical examination'!A2211:J4546,8,0)</f>
        <v>Yes</v>
      </c>
      <c r="H2212" s="47">
        <f>VLOOKUP(A2212,'Updated Medical examination'!A2211:J4546,9,0)</f>
        <v>1</v>
      </c>
      <c r="I2212" s="47" t="str">
        <f>VLOOKUP(A2212,'Updated Medical examination'!A2211:J4546,10,0)</f>
        <v>No</v>
      </c>
      <c r="J2212" s="47" t="str">
        <f>VLOOKUP(A2212,'Updated Medical examination'!A2211:J4546,3,0)</f>
        <v>Healthy Weight</v>
      </c>
      <c r="K2212" s="47" t="str">
        <f>VLOOKUP(A2212,'Updated Medical examination'!A2211:J4546,5,0)</f>
        <v>Normal</v>
      </c>
      <c r="L2212" s="54">
        <v>37819</v>
      </c>
      <c r="M2212" s="59">
        <v>1628.47</v>
      </c>
      <c r="N2212" s="55" t="s">
        <v>11</v>
      </c>
      <c r="O2212" s="55" t="s">
        <v>16</v>
      </c>
      <c r="P2212" s="55" t="s">
        <v>23</v>
      </c>
      <c r="Q2212" s="55">
        <v>19</v>
      </c>
    </row>
    <row r="2213" spans="1:17" ht="16.5" thickBot="1" x14ac:dyDescent="0.3">
      <c r="A2213" s="58" t="s">
        <v>146</v>
      </c>
      <c r="B2213" s="47" t="s">
        <v>4777</v>
      </c>
      <c r="C2213" s="47">
        <f>VLOOKUP(A2213,'Updated Medical examination'!A2212:J4547,2,FALSE)</f>
        <v>21.754999999999999</v>
      </c>
      <c r="D2213" s="47">
        <f>VLOOKUP(A2213,'Updated Medical examination'!A2212:J4547,4,0)</f>
        <v>6.09</v>
      </c>
      <c r="E2213" s="47" t="str">
        <f>VLOOKUP(A2213,'Updated Medical examination'!A2212:J4547,6,0)</f>
        <v>No</v>
      </c>
      <c r="F2213" s="47" t="str">
        <f>VLOOKUP(A2213,'Updated Medical examination'!A2212:J4547,7,0)</f>
        <v>No</v>
      </c>
      <c r="G2213" s="47" t="str">
        <f>VLOOKUP(A2213,'Updated Medical examination'!A2212:J4547,8,0)</f>
        <v>Yes</v>
      </c>
      <c r="H2213" s="47">
        <f>VLOOKUP(A2213,'Updated Medical examination'!A2212:J4547,9,0)</f>
        <v>1</v>
      </c>
      <c r="I2213" s="47" t="str">
        <f>VLOOKUP(A2213,'Updated Medical examination'!A2212:J4547,10,0)</f>
        <v>No</v>
      </c>
      <c r="J2213" s="47" t="str">
        <f>VLOOKUP(A2213,'Updated Medical examination'!A2212:J4547,3,0)</f>
        <v>Healthy Weight</v>
      </c>
      <c r="K2213" s="47" t="str">
        <f>VLOOKUP(A2213,'Updated Medical examination'!A2212:J4547,5,0)</f>
        <v>Prediabetes</v>
      </c>
      <c r="L2213" s="54">
        <v>37959</v>
      </c>
      <c r="M2213" s="59">
        <v>1627.28</v>
      </c>
      <c r="N2213" s="55" t="s">
        <v>11</v>
      </c>
      <c r="O2213" s="55" t="s">
        <v>11</v>
      </c>
      <c r="P2213" s="55" t="s">
        <v>23</v>
      </c>
      <c r="Q2213" s="55">
        <v>19</v>
      </c>
    </row>
    <row r="2214" spans="1:17" ht="16.5" thickBot="1" x14ac:dyDescent="0.3">
      <c r="A2214" s="58" t="s">
        <v>145</v>
      </c>
      <c r="B2214" s="47" t="s">
        <v>3156</v>
      </c>
      <c r="C2214" s="47">
        <f>VLOOKUP(A2214,'Updated Medical examination'!A2213:J4548,2,FALSE)</f>
        <v>20.425000000000001</v>
      </c>
      <c r="D2214" s="47">
        <f>VLOOKUP(A2214,'Updated Medical examination'!A2213:J4548,4,0)</f>
        <v>5.53</v>
      </c>
      <c r="E2214" s="47" t="str">
        <f>VLOOKUP(A2214,'Updated Medical examination'!A2213:J4548,6,0)</f>
        <v>No</v>
      </c>
      <c r="F2214" s="47" t="str">
        <f>VLOOKUP(A2214,'Updated Medical examination'!A2213:J4548,7,0)</f>
        <v>No</v>
      </c>
      <c r="G2214" s="47" t="str">
        <f>VLOOKUP(A2214,'Updated Medical examination'!A2213:J4548,8,0)</f>
        <v>Yes</v>
      </c>
      <c r="H2214" s="47">
        <f>VLOOKUP(A2214,'Updated Medical examination'!A2213:J4548,9,0)</f>
        <v>1</v>
      </c>
      <c r="I2214" s="47" t="str">
        <f>VLOOKUP(A2214,'Updated Medical examination'!A2213:J4548,10,0)</f>
        <v>No</v>
      </c>
      <c r="J2214" s="47" t="str">
        <f>VLOOKUP(A2214,'Updated Medical examination'!A2213:J4548,3,0)</f>
        <v>Healthy Weight</v>
      </c>
      <c r="K2214" s="47" t="str">
        <f>VLOOKUP(A2214,'Updated Medical examination'!A2213:J4548,5,0)</f>
        <v>Normal</v>
      </c>
      <c r="L2214" s="54">
        <v>37873</v>
      </c>
      <c r="M2214" s="59">
        <v>1625.43</v>
      </c>
      <c r="N2214" s="55" t="s">
        <v>11</v>
      </c>
      <c r="O2214" s="55" t="s">
        <v>12</v>
      </c>
      <c r="P2214" s="55" t="s">
        <v>23</v>
      </c>
      <c r="Q2214" s="55">
        <v>19</v>
      </c>
    </row>
    <row r="2215" spans="1:17" ht="16.5" thickBot="1" x14ac:dyDescent="0.3">
      <c r="A2215" s="58" t="s">
        <v>144</v>
      </c>
      <c r="B2215" s="47" t="s">
        <v>5859</v>
      </c>
      <c r="C2215" s="47">
        <f>VLOOKUP(A2215,'Updated Medical examination'!A2214:J4549,2,FALSE)</f>
        <v>31.35</v>
      </c>
      <c r="D2215" s="47">
        <f>VLOOKUP(A2215,'Updated Medical examination'!A2214:J4549,4,0)</f>
        <v>4.28</v>
      </c>
      <c r="E2215" s="47" t="str">
        <f>VLOOKUP(A2215,'Updated Medical examination'!A2214:J4549,6,0)</f>
        <v>No</v>
      </c>
      <c r="F2215" s="47" t="str">
        <f>VLOOKUP(A2215,'Updated Medical examination'!A2214:J4549,7,0)</f>
        <v>yes</v>
      </c>
      <c r="G2215" s="47" t="str">
        <f>VLOOKUP(A2215,'Updated Medical examination'!A2214:J4549,8,0)</f>
        <v>No</v>
      </c>
      <c r="H2215" s="47">
        <f>VLOOKUP(A2215,'Updated Medical examination'!A2214:J4549,9,0)</f>
        <v>1</v>
      </c>
      <c r="I2215" s="47" t="str">
        <f>VLOOKUP(A2215,'Updated Medical examination'!A2214:J4549,10,0)</f>
        <v>No</v>
      </c>
      <c r="J2215" s="47" t="str">
        <f>VLOOKUP(A2215,'Updated Medical examination'!A2214:J4549,3,0)</f>
        <v>Obesity</v>
      </c>
      <c r="K2215" s="47" t="str">
        <f>VLOOKUP(A2215,'Updated Medical examination'!A2214:J4549,5,0)</f>
        <v>Normal</v>
      </c>
      <c r="L2215" s="54">
        <v>38193</v>
      </c>
      <c r="M2215" s="59">
        <v>1622.19</v>
      </c>
      <c r="N2215" s="55" t="s">
        <v>11</v>
      </c>
      <c r="O2215" s="55" t="s">
        <v>16</v>
      </c>
      <c r="P2215" s="55" t="s">
        <v>13</v>
      </c>
      <c r="Q2215" s="55">
        <v>18</v>
      </c>
    </row>
    <row r="2216" spans="1:17" ht="16.5" thickBot="1" x14ac:dyDescent="0.3">
      <c r="A2216" s="58" t="s">
        <v>143</v>
      </c>
      <c r="B2216" s="47" t="s">
        <v>3175</v>
      </c>
      <c r="C2216" s="47">
        <f>VLOOKUP(A2216,'Updated Medical examination'!A2215:J4550,2,FALSE)</f>
        <v>31.13</v>
      </c>
      <c r="D2216" s="47">
        <f>VLOOKUP(A2216,'Updated Medical examination'!A2215:J4550,4,0)</f>
        <v>6.01</v>
      </c>
      <c r="E2216" s="47" t="str">
        <f>VLOOKUP(A2216,'Updated Medical examination'!A2215:J4550,6,0)</f>
        <v>No</v>
      </c>
      <c r="F2216" s="47" t="str">
        <f>VLOOKUP(A2216,'Updated Medical examination'!A2215:J4550,7,0)</f>
        <v>yes</v>
      </c>
      <c r="G2216" s="47" t="str">
        <f>VLOOKUP(A2216,'Updated Medical examination'!A2215:J4550,8,0)</f>
        <v>No</v>
      </c>
      <c r="H2216" s="47">
        <f>VLOOKUP(A2216,'Updated Medical examination'!A2215:J4550,9,0)</f>
        <v>1</v>
      </c>
      <c r="I2216" s="47" t="str">
        <f>VLOOKUP(A2216,'Updated Medical examination'!A2215:J4550,10,0)</f>
        <v>No</v>
      </c>
      <c r="J2216" s="47" t="str">
        <f>VLOOKUP(A2216,'Updated Medical examination'!A2215:J4550,3,0)</f>
        <v>Obesity</v>
      </c>
      <c r="K2216" s="47" t="str">
        <f>VLOOKUP(A2216,'Updated Medical examination'!A2215:J4550,5,0)</f>
        <v>Prediabetes</v>
      </c>
      <c r="L2216" s="54">
        <v>38220</v>
      </c>
      <c r="M2216" s="59">
        <v>1621.88</v>
      </c>
      <c r="N2216" s="55" t="s">
        <v>11</v>
      </c>
      <c r="O2216" s="55" t="s">
        <v>11</v>
      </c>
      <c r="P2216" s="55" t="s">
        <v>13</v>
      </c>
      <c r="Q2216" s="55">
        <v>18</v>
      </c>
    </row>
    <row r="2217" spans="1:17" ht="16.5" thickBot="1" x14ac:dyDescent="0.3">
      <c r="A2217" s="58" t="s">
        <v>142</v>
      </c>
      <c r="B2217" s="47" t="s">
        <v>5861</v>
      </c>
      <c r="C2217" s="47">
        <f>VLOOKUP(A2217,'Updated Medical examination'!A2216:J4551,2,FALSE)</f>
        <v>17.48</v>
      </c>
      <c r="D2217" s="47">
        <f>VLOOKUP(A2217,'Updated Medical examination'!A2216:J4551,4,0)</f>
        <v>4.59</v>
      </c>
      <c r="E2217" s="47" t="str">
        <f>VLOOKUP(A2217,'Updated Medical examination'!A2216:J4551,6,0)</f>
        <v>No</v>
      </c>
      <c r="F2217" s="47" t="str">
        <f>VLOOKUP(A2217,'Updated Medical examination'!A2216:J4551,7,0)</f>
        <v>No</v>
      </c>
      <c r="G2217" s="47" t="str">
        <f>VLOOKUP(A2217,'Updated Medical examination'!A2216:J4551,8,0)</f>
        <v>Yes</v>
      </c>
      <c r="H2217" s="47">
        <f>VLOOKUP(A2217,'Updated Medical examination'!A2216:J4551,9,0)</f>
        <v>1</v>
      </c>
      <c r="I2217" s="47" t="str">
        <f>VLOOKUP(A2217,'Updated Medical examination'!A2216:J4551,10,0)</f>
        <v>No</v>
      </c>
      <c r="J2217" s="47" t="str">
        <f>VLOOKUP(A2217,'Updated Medical examination'!A2216:J4551,3,0)</f>
        <v>Under Weight</v>
      </c>
      <c r="K2217" s="47" t="str">
        <f>VLOOKUP(A2217,'Updated Medical examination'!A2216:J4551,5,0)</f>
        <v>Normal</v>
      </c>
      <c r="L2217" s="54">
        <v>37878</v>
      </c>
      <c r="M2217" s="59">
        <v>1621.34</v>
      </c>
      <c r="N2217" s="55" t="s">
        <v>11</v>
      </c>
      <c r="O2217" s="55" t="s">
        <v>11</v>
      </c>
      <c r="P2217" s="55" t="s">
        <v>23</v>
      </c>
      <c r="Q2217" s="55">
        <v>19</v>
      </c>
    </row>
    <row r="2218" spans="1:17" ht="16.5" thickBot="1" x14ac:dyDescent="0.3">
      <c r="A2218" s="58" t="s">
        <v>141</v>
      </c>
      <c r="B2218" s="47" t="s">
        <v>5862</v>
      </c>
      <c r="C2218" s="47">
        <f>VLOOKUP(A2218,'Updated Medical examination'!A2217:J4552,2,FALSE)</f>
        <v>22.57</v>
      </c>
      <c r="D2218" s="47">
        <f>VLOOKUP(A2218,'Updated Medical examination'!A2217:J4552,4,0)</f>
        <v>5.8</v>
      </c>
      <c r="E2218" s="47" t="str">
        <f>VLOOKUP(A2218,'Updated Medical examination'!A2217:J4552,6,0)</f>
        <v>Yes</v>
      </c>
      <c r="F2218" s="47" t="str">
        <f>VLOOKUP(A2218,'Updated Medical examination'!A2217:J4552,7,0)</f>
        <v>No</v>
      </c>
      <c r="G2218" s="47" t="str">
        <f>VLOOKUP(A2218,'Updated Medical examination'!A2217:J4552,8,0)</f>
        <v>No</v>
      </c>
      <c r="H2218" s="47">
        <f>VLOOKUP(A2218,'Updated Medical examination'!A2217:J4552,9,0)</f>
        <v>1</v>
      </c>
      <c r="I2218" s="47" t="str">
        <f>VLOOKUP(A2218,'Updated Medical examination'!A2217:J4552,10,0)</f>
        <v>No</v>
      </c>
      <c r="J2218" s="47" t="str">
        <f>VLOOKUP(A2218,'Updated Medical examination'!A2217:J4552,3,0)</f>
        <v>Healthy Weight</v>
      </c>
      <c r="K2218" s="47" t="str">
        <f>VLOOKUP(A2218,'Updated Medical examination'!A2217:J4552,5,0)</f>
        <v>Prediabetes</v>
      </c>
      <c r="L2218" s="54">
        <v>34916</v>
      </c>
      <c r="M2218" s="59">
        <v>1617.16</v>
      </c>
      <c r="N2218" s="55" t="s">
        <v>11</v>
      </c>
      <c r="O2218" s="55" t="s">
        <v>16</v>
      </c>
      <c r="P2218" s="55" t="s">
        <v>13</v>
      </c>
      <c r="Q2218" s="55">
        <v>27</v>
      </c>
    </row>
    <row r="2219" spans="1:17" ht="16.5" thickBot="1" x14ac:dyDescent="0.3">
      <c r="A2219" s="58" t="s">
        <v>140</v>
      </c>
      <c r="B2219" s="47" t="s">
        <v>3707</v>
      </c>
      <c r="C2219" s="47">
        <f>VLOOKUP(A2219,'Updated Medical examination'!A2218:J4553,2,FALSE)</f>
        <v>26.73</v>
      </c>
      <c r="D2219" s="47">
        <f>VLOOKUP(A2219,'Updated Medical examination'!A2218:J4553,4,0)</f>
        <v>5.08</v>
      </c>
      <c r="E2219" s="47" t="str">
        <f>VLOOKUP(A2219,'Updated Medical examination'!A2218:J4553,6,0)</f>
        <v>No</v>
      </c>
      <c r="F2219" s="47" t="str">
        <f>VLOOKUP(A2219,'Updated Medical examination'!A2218:J4553,7,0)</f>
        <v>yes</v>
      </c>
      <c r="G2219" s="47" t="str">
        <f>VLOOKUP(A2219,'Updated Medical examination'!A2218:J4553,8,0)</f>
        <v>No</v>
      </c>
      <c r="H2219" s="47">
        <f>VLOOKUP(A2219,'Updated Medical examination'!A2218:J4553,9,0)</f>
        <v>1</v>
      </c>
      <c r="I2219" s="47" t="str">
        <f>VLOOKUP(A2219,'Updated Medical examination'!A2218:J4553,10,0)</f>
        <v>No</v>
      </c>
      <c r="J2219" s="47" t="str">
        <f>VLOOKUP(A2219,'Updated Medical examination'!A2218:J4553,3,0)</f>
        <v>Over Weight</v>
      </c>
      <c r="K2219" s="47" t="str">
        <f>VLOOKUP(A2219,'Updated Medical examination'!A2218:J4553,5,0)</f>
        <v>Normal</v>
      </c>
      <c r="L2219" s="54">
        <v>38190</v>
      </c>
      <c r="M2219" s="59">
        <v>1615.77</v>
      </c>
      <c r="N2219" s="55" t="s">
        <v>11</v>
      </c>
      <c r="O2219" s="55" t="s">
        <v>16</v>
      </c>
      <c r="P2219" s="55" t="s">
        <v>13</v>
      </c>
      <c r="Q2219" s="55">
        <v>18</v>
      </c>
    </row>
    <row r="2220" spans="1:17" ht="16.5" thickBot="1" x14ac:dyDescent="0.3">
      <c r="A2220" s="58" t="s">
        <v>139</v>
      </c>
      <c r="B2220" s="47" t="s">
        <v>2835</v>
      </c>
      <c r="C2220" s="47">
        <f>VLOOKUP(A2220,'Updated Medical examination'!A2219:J4554,2,FALSE)</f>
        <v>20.79</v>
      </c>
      <c r="D2220" s="47">
        <f>VLOOKUP(A2220,'Updated Medical examination'!A2219:J4554,4,0)</f>
        <v>5.84</v>
      </c>
      <c r="E2220" s="47" t="str">
        <f>VLOOKUP(A2220,'Updated Medical examination'!A2219:J4554,6,0)</f>
        <v>No</v>
      </c>
      <c r="F2220" s="47" t="str">
        <f>VLOOKUP(A2220,'Updated Medical examination'!A2219:J4554,7,0)</f>
        <v>yes</v>
      </c>
      <c r="G2220" s="47" t="str">
        <f>VLOOKUP(A2220,'Updated Medical examination'!A2219:J4554,8,0)</f>
        <v>No</v>
      </c>
      <c r="H2220" s="47">
        <f>VLOOKUP(A2220,'Updated Medical examination'!A2219:J4554,9,0)</f>
        <v>1</v>
      </c>
      <c r="I2220" s="47" t="str">
        <f>VLOOKUP(A2220,'Updated Medical examination'!A2219:J4554,10,0)</f>
        <v>No</v>
      </c>
      <c r="J2220" s="47" t="str">
        <f>VLOOKUP(A2220,'Updated Medical examination'!A2219:J4554,3,0)</f>
        <v>Healthy Weight</v>
      </c>
      <c r="K2220" s="47" t="str">
        <f>VLOOKUP(A2220,'Updated Medical examination'!A2219:J4554,5,0)</f>
        <v>Prediabetes</v>
      </c>
      <c r="L2220" s="54">
        <v>38310</v>
      </c>
      <c r="M2220" s="59">
        <v>1607.51</v>
      </c>
      <c r="N2220" s="55" t="s">
        <v>11</v>
      </c>
      <c r="O2220" s="55" t="s">
        <v>12</v>
      </c>
      <c r="P2220" s="55" t="s">
        <v>13</v>
      </c>
      <c r="Q2220" s="55">
        <v>18</v>
      </c>
    </row>
    <row r="2221" spans="1:17" ht="16.5" thickBot="1" x14ac:dyDescent="0.3">
      <c r="A2221" s="58" t="s">
        <v>138</v>
      </c>
      <c r="B2221" s="47" t="s">
        <v>4875</v>
      </c>
      <c r="C2221" s="47">
        <f>VLOOKUP(A2221,'Updated Medical examination'!A2220:J4555,2,FALSE)</f>
        <v>20.149999999999999</v>
      </c>
      <c r="D2221" s="47">
        <f>VLOOKUP(A2221,'Updated Medical examination'!A2220:J4555,4,0)</f>
        <v>4.1500000000000004</v>
      </c>
      <c r="E2221" s="47" t="str">
        <f>VLOOKUP(A2221,'Updated Medical examination'!A2220:J4555,6,0)</f>
        <v>No</v>
      </c>
      <c r="F2221" s="47" t="str">
        <f>VLOOKUP(A2221,'Updated Medical examination'!A2220:J4555,7,0)</f>
        <v>No</v>
      </c>
      <c r="G2221" s="47" t="str">
        <f>VLOOKUP(A2221,'Updated Medical examination'!A2220:J4555,8,0)</f>
        <v>No</v>
      </c>
      <c r="H2221" s="47">
        <f>VLOOKUP(A2221,'Updated Medical examination'!A2220:J4555,9,0)</f>
        <v>1</v>
      </c>
      <c r="I2221" s="47" t="str">
        <f>VLOOKUP(A2221,'Updated Medical examination'!A2220:J4555,10,0)</f>
        <v>No</v>
      </c>
      <c r="J2221" s="47" t="str">
        <f>VLOOKUP(A2221,'Updated Medical examination'!A2220:J4555,3,0)</f>
        <v>Healthy Weight</v>
      </c>
      <c r="K2221" s="47" t="str">
        <f>VLOOKUP(A2221,'Updated Medical examination'!A2220:J4555,5,0)</f>
        <v>Normal</v>
      </c>
      <c r="L2221" s="54">
        <v>33869</v>
      </c>
      <c r="M2221" s="59">
        <v>1566.88</v>
      </c>
      <c r="N2221" s="55" t="s">
        <v>11</v>
      </c>
      <c r="O2221" s="55" t="s">
        <v>16</v>
      </c>
      <c r="P2221" s="55" t="s">
        <v>13</v>
      </c>
      <c r="Q2221" s="55">
        <v>30</v>
      </c>
    </row>
    <row r="2222" spans="1:17" ht="16.5" thickBot="1" x14ac:dyDescent="0.3">
      <c r="A2222" s="58" t="s">
        <v>137</v>
      </c>
      <c r="B2222" s="47" t="s">
        <v>2672</v>
      </c>
      <c r="C2222" s="47">
        <f>VLOOKUP(A2222,'Updated Medical examination'!A2221:J4556,2,FALSE)</f>
        <v>36.85</v>
      </c>
      <c r="D2222" s="47">
        <f>VLOOKUP(A2222,'Updated Medical examination'!A2221:J4556,4,0)</f>
        <v>4.3600000000000003</v>
      </c>
      <c r="E2222" s="47" t="str">
        <f>VLOOKUP(A2222,'Updated Medical examination'!A2221:J4556,6,0)</f>
        <v>Yes</v>
      </c>
      <c r="F2222" s="47" t="str">
        <f>VLOOKUP(A2222,'Updated Medical examination'!A2221:J4556,7,0)</f>
        <v>No</v>
      </c>
      <c r="G2222" s="47" t="str">
        <f>VLOOKUP(A2222,'Updated Medical examination'!A2221:J4556,8,0)</f>
        <v>No</v>
      </c>
      <c r="H2222" s="47">
        <f>VLOOKUP(A2222,'Updated Medical examination'!A2221:J4556,9,0)</f>
        <v>0</v>
      </c>
      <c r="I2222" s="47" t="str">
        <f>VLOOKUP(A2222,'Updated Medical examination'!A2221:J4556,10,0)</f>
        <v>No</v>
      </c>
      <c r="J2222" s="47" t="str">
        <f>VLOOKUP(A2222,'Updated Medical examination'!A2221:J4556,3,0)</f>
        <v>Obesity</v>
      </c>
      <c r="K2222" s="47" t="str">
        <f>VLOOKUP(A2222,'Updated Medical examination'!A2221:J4556,5,0)</f>
        <v>Normal</v>
      </c>
      <c r="L2222" s="54">
        <v>37230</v>
      </c>
      <c r="M2222" s="59">
        <v>1534.3</v>
      </c>
      <c r="N2222" s="55" t="s">
        <v>11</v>
      </c>
      <c r="O2222" s="55" t="s">
        <v>11</v>
      </c>
      <c r="P2222" s="55" t="s">
        <v>13</v>
      </c>
      <c r="Q2222" s="55">
        <v>21</v>
      </c>
    </row>
    <row r="2223" spans="1:17" ht="16.5" thickBot="1" x14ac:dyDescent="0.3">
      <c r="A2223" s="58" t="s">
        <v>136</v>
      </c>
      <c r="B2223" s="47" t="s">
        <v>3244</v>
      </c>
      <c r="C2223" s="47">
        <f>VLOOKUP(A2223,'Updated Medical examination'!A2222:J4557,2,FALSE)</f>
        <v>35.53</v>
      </c>
      <c r="D2223" s="47">
        <f>VLOOKUP(A2223,'Updated Medical examination'!A2222:J4557,4,0)</f>
        <v>4.55</v>
      </c>
      <c r="E2223" s="47" t="str">
        <f>VLOOKUP(A2223,'Updated Medical examination'!A2222:J4557,6,0)</f>
        <v>Yes</v>
      </c>
      <c r="F2223" s="47" t="str">
        <f>VLOOKUP(A2223,'Updated Medical examination'!A2222:J4557,7,0)</f>
        <v>No</v>
      </c>
      <c r="G2223" s="47" t="str">
        <f>VLOOKUP(A2223,'Updated Medical examination'!A2222:J4557,8,0)</f>
        <v>No</v>
      </c>
      <c r="H2223" s="47">
        <f>VLOOKUP(A2223,'Updated Medical examination'!A2222:J4557,9,0)</f>
        <v>0</v>
      </c>
      <c r="I2223" s="47" t="str">
        <f>VLOOKUP(A2223,'Updated Medical examination'!A2222:J4557,10,0)</f>
        <v>No</v>
      </c>
      <c r="J2223" s="47" t="str">
        <f>VLOOKUP(A2223,'Updated Medical examination'!A2222:J4557,3,0)</f>
        <v>Obesity</v>
      </c>
      <c r="K2223" s="47" t="str">
        <f>VLOOKUP(A2223,'Updated Medical examination'!A2222:J4557,5,0)</f>
        <v>Normal</v>
      </c>
      <c r="L2223" s="54">
        <v>37044</v>
      </c>
      <c r="M2223" s="59">
        <v>1532.47</v>
      </c>
      <c r="N2223" s="55" t="s">
        <v>11</v>
      </c>
      <c r="O2223" s="55" t="s">
        <v>11</v>
      </c>
      <c r="P2223" s="55" t="s">
        <v>13</v>
      </c>
      <c r="Q2223" s="55">
        <v>22</v>
      </c>
    </row>
    <row r="2224" spans="1:17" ht="16.5" thickBot="1" x14ac:dyDescent="0.3">
      <c r="A2224" s="58" t="s">
        <v>135</v>
      </c>
      <c r="B2224" s="47" t="s">
        <v>3093</v>
      </c>
      <c r="C2224" s="47">
        <f>VLOOKUP(A2224,'Updated Medical examination'!A2223:J4558,2,FALSE)</f>
        <v>31.1</v>
      </c>
      <c r="D2224" s="47">
        <f>VLOOKUP(A2224,'Updated Medical examination'!A2223:J4558,4,0)</f>
        <v>4.37</v>
      </c>
      <c r="E2224" s="47" t="str">
        <f>VLOOKUP(A2224,'Updated Medical examination'!A2223:J4558,6,0)</f>
        <v>Yes</v>
      </c>
      <c r="F2224" s="47" t="str">
        <f>VLOOKUP(A2224,'Updated Medical examination'!A2223:J4558,7,0)</f>
        <v>No</v>
      </c>
      <c r="G2224" s="47" t="str">
        <f>VLOOKUP(A2224,'Updated Medical examination'!A2223:J4558,8,0)</f>
        <v>No</v>
      </c>
      <c r="H2224" s="47">
        <f>VLOOKUP(A2224,'Updated Medical examination'!A2223:J4558,9,0)</f>
        <v>0</v>
      </c>
      <c r="I2224" s="47" t="str">
        <f>VLOOKUP(A2224,'Updated Medical examination'!A2223:J4558,10,0)</f>
        <v>No</v>
      </c>
      <c r="J2224" s="47" t="str">
        <f>VLOOKUP(A2224,'Updated Medical examination'!A2223:J4558,3,0)</f>
        <v>Obesity</v>
      </c>
      <c r="K2224" s="47" t="str">
        <f>VLOOKUP(A2224,'Updated Medical examination'!A2223:J4558,5,0)</f>
        <v>Normal</v>
      </c>
      <c r="L2224" s="54">
        <v>37079</v>
      </c>
      <c r="M2224" s="59">
        <v>1526.31</v>
      </c>
      <c r="N2224" s="55" t="s">
        <v>11</v>
      </c>
      <c r="O2224" s="55" t="s">
        <v>12</v>
      </c>
      <c r="P2224" s="55" t="s">
        <v>42</v>
      </c>
      <c r="Q2224" s="55">
        <v>21</v>
      </c>
    </row>
    <row r="2225" spans="1:17" ht="16.5" thickBot="1" x14ac:dyDescent="0.3">
      <c r="A2225" s="58" t="s">
        <v>134</v>
      </c>
      <c r="B2225" s="47" t="s">
        <v>3244</v>
      </c>
      <c r="C2225" s="47">
        <f>VLOOKUP(A2225,'Updated Medical examination'!A2224:J4559,2,FALSE)</f>
        <v>23.21</v>
      </c>
      <c r="D2225" s="47">
        <f>VLOOKUP(A2225,'Updated Medical examination'!A2224:J4559,4,0)</f>
        <v>5.24</v>
      </c>
      <c r="E2225" s="47" t="str">
        <f>VLOOKUP(A2225,'Updated Medical examination'!A2224:J4559,6,0)</f>
        <v>Yes</v>
      </c>
      <c r="F2225" s="47" t="str">
        <f>VLOOKUP(A2225,'Updated Medical examination'!A2224:J4559,7,0)</f>
        <v>No</v>
      </c>
      <c r="G2225" s="47" t="str">
        <f>VLOOKUP(A2225,'Updated Medical examination'!A2224:J4559,8,0)</f>
        <v>No</v>
      </c>
      <c r="H2225" s="47">
        <f>VLOOKUP(A2225,'Updated Medical examination'!A2224:J4559,9,0)</f>
        <v>0</v>
      </c>
      <c r="I2225" s="47" t="str">
        <f>VLOOKUP(A2225,'Updated Medical examination'!A2224:J4559,10,0)</f>
        <v>No</v>
      </c>
      <c r="J2225" s="47" t="str">
        <f>VLOOKUP(A2225,'Updated Medical examination'!A2224:J4559,3,0)</f>
        <v>Healthy Weight</v>
      </c>
      <c r="K2225" s="47" t="str">
        <f>VLOOKUP(A2225,'Updated Medical examination'!A2224:J4559,5,0)</f>
        <v>Normal</v>
      </c>
      <c r="L2225" s="54">
        <v>37128</v>
      </c>
      <c r="M2225" s="59">
        <v>1515.34</v>
      </c>
      <c r="N2225" s="55" t="s">
        <v>11</v>
      </c>
      <c r="O2225" s="55" t="s">
        <v>12</v>
      </c>
      <c r="P2225" s="55" t="s">
        <v>13</v>
      </c>
      <c r="Q2225" s="55">
        <v>21</v>
      </c>
    </row>
    <row r="2226" spans="1:17" ht="16.5" thickBot="1" x14ac:dyDescent="0.3">
      <c r="A2226" s="58" t="s">
        <v>133</v>
      </c>
      <c r="B2226" s="47" t="s">
        <v>5869</v>
      </c>
      <c r="C2226" s="47">
        <f>VLOOKUP(A2226,'Updated Medical examination'!A2225:J4560,2,FALSE)</f>
        <v>18.36</v>
      </c>
      <c r="D2226" s="47">
        <f>VLOOKUP(A2226,'Updated Medical examination'!A2225:J4560,4,0)</f>
        <v>5.96</v>
      </c>
      <c r="E2226" s="47" t="str">
        <f>VLOOKUP(A2226,'Updated Medical examination'!A2225:J4560,6,0)</f>
        <v>No</v>
      </c>
      <c r="F2226" s="47" t="str">
        <f>VLOOKUP(A2226,'Updated Medical examination'!A2225:J4560,7,0)</f>
        <v>No</v>
      </c>
      <c r="G2226" s="47" t="str">
        <f>VLOOKUP(A2226,'Updated Medical examination'!A2225:J4560,8,0)</f>
        <v>No</v>
      </c>
      <c r="H2226" s="47">
        <f>VLOOKUP(A2226,'Updated Medical examination'!A2225:J4560,9,0)</f>
        <v>1</v>
      </c>
      <c r="I2226" s="47" t="str">
        <f>VLOOKUP(A2226,'Updated Medical examination'!A2225:J4560,10,0)</f>
        <v>No</v>
      </c>
      <c r="J2226" s="47" t="str">
        <f>VLOOKUP(A2226,'Updated Medical examination'!A2225:J4560,3,0)</f>
        <v>Under Weight</v>
      </c>
      <c r="K2226" s="47" t="str">
        <f>VLOOKUP(A2226,'Updated Medical examination'!A2225:J4560,5,0)</f>
        <v>Prediabetes</v>
      </c>
      <c r="L2226" s="54">
        <v>35965</v>
      </c>
      <c r="M2226" s="59">
        <v>1497</v>
      </c>
      <c r="N2226" s="55" t="s">
        <v>11</v>
      </c>
      <c r="O2226" s="55" t="s">
        <v>11</v>
      </c>
      <c r="P2226" s="55" t="s">
        <v>13</v>
      </c>
      <c r="Q2226" s="55">
        <v>24</v>
      </c>
    </row>
    <row r="2227" spans="1:17" ht="16.5" thickBot="1" x14ac:dyDescent="0.3">
      <c r="A2227" s="58" t="s">
        <v>132</v>
      </c>
      <c r="B2227" s="47" t="s">
        <v>2871</v>
      </c>
      <c r="C2227" s="47">
        <f>VLOOKUP(A2227,'Updated Medical examination'!A2226:J4561,2,FALSE)</f>
        <v>15.92</v>
      </c>
      <c r="D2227" s="47">
        <f>VLOOKUP(A2227,'Updated Medical examination'!A2226:J4561,4,0)</f>
        <v>4.76</v>
      </c>
      <c r="E2227" s="47" t="str">
        <f>VLOOKUP(A2227,'Updated Medical examination'!A2226:J4561,6,0)</f>
        <v>Yes</v>
      </c>
      <c r="F2227" s="47" t="str">
        <f>VLOOKUP(A2227,'Updated Medical examination'!A2226:J4561,7,0)</f>
        <v>No</v>
      </c>
      <c r="G2227" s="47" t="str">
        <f>VLOOKUP(A2227,'Updated Medical examination'!A2226:J4561,8,0)</f>
        <v>No</v>
      </c>
      <c r="H2227" s="47">
        <f>VLOOKUP(A2227,'Updated Medical examination'!A2226:J4561,9,0)</f>
        <v>1</v>
      </c>
      <c r="I2227" s="47" t="str">
        <f>VLOOKUP(A2227,'Updated Medical examination'!A2226:J4561,10,0)</f>
        <v>No</v>
      </c>
      <c r="J2227" s="47" t="str">
        <f>VLOOKUP(A2227,'Updated Medical examination'!A2226:J4561,3,0)</f>
        <v>Under Weight</v>
      </c>
      <c r="K2227" s="47" t="str">
        <f>VLOOKUP(A2227,'Updated Medical examination'!A2226:J4561,5,0)</f>
        <v>Normal</v>
      </c>
      <c r="L2227" s="54">
        <v>34979</v>
      </c>
      <c r="M2227" s="59">
        <v>1493</v>
      </c>
      <c r="N2227" s="55" t="s">
        <v>11</v>
      </c>
      <c r="O2227" s="55" t="s">
        <v>12</v>
      </c>
      <c r="P2227" s="55" t="s">
        <v>13</v>
      </c>
      <c r="Q2227" s="55">
        <v>27</v>
      </c>
    </row>
    <row r="2228" spans="1:17" ht="16.5" thickBot="1" x14ac:dyDescent="0.3">
      <c r="A2228" s="58" t="s">
        <v>131</v>
      </c>
      <c r="B2228" s="47" t="s">
        <v>4546</v>
      </c>
      <c r="C2228" s="47">
        <f>VLOOKUP(A2228,'Updated Medical examination'!A2227:J4562,2,FALSE)</f>
        <v>15.17</v>
      </c>
      <c r="D2228" s="47">
        <f>VLOOKUP(A2228,'Updated Medical examination'!A2227:J4562,4,0)</f>
        <v>4.3</v>
      </c>
      <c r="E2228" s="47" t="str">
        <f>VLOOKUP(A2228,'Updated Medical examination'!A2227:J4562,6,0)</f>
        <v>Yes</v>
      </c>
      <c r="F2228" s="47" t="str">
        <f>VLOOKUP(A2228,'Updated Medical examination'!A2227:J4562,7,0)</f>
        <v>No</v>
      </c>
      <c r="G2228" s="47" t="str">
        <f>VLOOKUP(A2228,'Updated Medical examination'!A2227:J4562,8,0)</f>
        <v>Yes</v>
      </c>
      <c r="H2228" s="47">
        <f>VLOOKUP(A2228,'Updated Medical examination'!A2227:J4562,9,0)</f>
        <v>1</v>
      </c>
      <c r="I2228" s="47" t="str">
        <f>VLOOKUP(A2228,'Updated Medical examination'!A2227:J4562,10,0)</f>
        <v>No</v>
      </c>
      <c r="J2228" s="47" t="str">
        <f>VLOOKUP(A2228,'Updated Medical examination'!A2227:J4562,3,0)</f>
        <v>Under Weight</v>
      </c>
      <c r="K2228" s="47" t="str">
        <f>VLOOKUP(A2228,'Updated Medical examination'!A2227:J4562,5,0)</f>
        <v>Normal</v>
      </c>
      <c r="L2228" s="54">
        <v>35590</v>
      </c>
      <c r="M2228" s="59">
        <v>1481</v>
      </c>
      <c r="N2228" s="55" t="s">
        <v>11</v>
      </c>
      <c r="O2228" s="55" t="s">
        <v>16</v>
      </c>
      <c r="P2228" s="55" t="s">
        <v>23</v>
      </c>
      <c r="Q2228" s="55">
        <v>25</v>
      </c>
    </row>
    <row r="2229" spans="1:17" ht="16.5" thickBot="1" x14ac:dyDescent="0.3">
      <c r="A2229" s="58" t="s">
        <v>130</v>
      </c>
      <c r="B2229" s="47" t="s">
        <v>5871</v>
      </c>
      <c r="C2229" s="47">
        <f>VLOOKUP(A2229,'Updated Medical examination'!A2228:J4563,2,FALSE)</f>
        <v>16.63</v>
      </c>
      <c r="D2229" s="47">
        <f>VLOOKUP(A2229,'Updated Medical examination'!A2228:J4563,4,0)</f>
        <v>4.5</v>
      </c>
      <c r="E2229" s="47" t="str">
        <f>VLOOKUP(A2229,'Updated Medical examination'!A2228:J4563,6,0)</f>
        <v>No</v>
      </c>
      <c r="F2229" s="47" t="str">
        <f>VLOOKUP(A2229,'Updated Medical examination'!A2228:J4563,7,0)</f>
        <v>No</v>
      </c>
      <c r="G2229" s="47" t="str">
        <f>VLOOKUP(A2229,'Updated Medical examination'!A2228:J4563,8,0)</f>
        <v>No</v>
      </c>
      <c r="H2229" s="47">
        <f>VLOOKUP(A2229,'Updated Medical examination'!A2228:J4563,9,0)</f>
        <v>1</v>
      </c>
      <c r="I2229" s="47" t="str">
        <f>VLOOKUP(A2229,'Updated Medical examination'!A2228:J4563,10,0)</f>
        <v>No</v>
      </c>
      <c r="J2229" s="47" t="str">
        <f>VLOOKUP(A2229,'Updated Medical examination'!A2228:J4563,3,0)</f>
        <v>Under Weight</v>
      </c>
      <c r="K2229" s="47" t="str">
        <f>VLOOKUP(A2229,'Updated Medical examination'!A2228:J4563,5,0)</f>
        <v>Normal</v>
      </c>
      <c r="L2229" s="54">
        <v>36136</v>
      </c>
      <c r="M2229" s="59">
        <v>1477</v>
      </c>
      <c r="N2229" s="55" t="s">
        <v>11</v>
      </c>
      <c r="O2229" s="55" t="s">
        <v>16</v>
      </c>
      <c r="P2229" s="55" t="s">
        <v>13</v>
      </c>
      <c r="Q2229" s="55">
        <v>24</v>
      </c>
    </row>
    <row r="2230" spans="1:17" ht="16.5" thickBot="1" x14ac:dyDescent="0.3">
      <c r="A2230" s="58" t="s">
        <v>129</v>
      </c>
      <c r="B2230" s="47" t="s">
        <v>5873</v>
      </c>
      <c r="C2230" s="47">
        <f>VLOOKUP(A2230,'Updated Medical examination'!A2229:J4564,2,FALSE)</f>
        <v>19.39</v>
      </c>
      <c r="D2230" s="47">
        <f>VLOOKUP(A2230,'Updated Medical examination'!A2229:J4564,4,0)</f>
        <v>5.59</v>
      </c>
      <c r="E2230" s="47" t="str">
        <f>VLOOKUP(A2230,'Updated Medical examination'!A2229:J4564,6,0)</f>
        <v>No</v>
      </c>
      <c r="F2230" s="47" t="str">
        <f>VLOOKUP(A2230,'Updated Medical examination'!A2229:J4564,7,0)</f>
        <v>No</v>
      </c>
      <c r="G2230" s="47" t="str">
        <f>VLOOKUP(A2230,'Updated Medical examination'!A2229:J4564,8,0)</f>
        <v>Yes</v>
      </c>
      <c r="H2230" s="47">
        <f>VLOOKUP(A2230,'Updated Medical examination'!A2229:J4564,9,0)</f>
        <v>1</v>
      </c>
      <c r="I2230" s="47" t="str">
        <f>VLOOKUP(A2230,'Updated Medical examination'!A2229:J4564,10,0)</f>
        <v>No</v>
      </c>
      <c r="J2230" s="47" t="str">
        <f>VLOOKUP(A2230,'Updated Medical examination'!A2229:J4564,3,0)</f>
        <v>Healthy Weight</v>
      </c>
      <c r="K2230" s="47" t="str">
        <f>VLOOKUP(A2230,'Updated Medical examination'!A2229:J4564,5,0)</f>
        <v>Normal</v>
      </c>
      <c r="L2230" s="54">
        <v>37792</v>
      </c>
      <c r="M2230" s="59">
        <v>1467</v>
      </c>
      <c r="N2230" s="55" t="s">
        <v>11</v>
      </c>
      <c r="O2230" s="55" t="s">
        <v>11</v>
      </c>
      <c r="P2230" s="55" t="s">
        <v>13</v>
      </c>
      <c r="Q2230" s="55">
        <v>19</v>
      </c>
    </row>
    <row r="2231" spans="1:17" ht="16.5" thickBot="1" x14ac:dyDescent="0.3">
      <c r="A2231" s="58" t="s">
        <v>128</v>
      </c>
      <c r="B2231" s="47" t="s">
        <v>5875</v>
      </c>
      <c r="C2231" s="47">
        <f>VLOOKUP(A2231,'Updated Medical examination'!A2230:J4565,2,FALSE)</f>
        <v>17.34</v>
      </c>
      <c r="D2231" s="47">
        <f>VLOOKUP(A2231,'Updated Medical examination'!A2230:J4565,4,0)</f>
        <v>6.29</v>
      </c>
      <c r="E2231" s="47" t="str">
        <f>VLOOKUP(A2231,'Updated Medical examination'!A2230:J4565,6,0)</f>
        <v>Yes</v>
      </c>
      <c r="F2231" s="47" t="str">
        <f>VLOOKUP(A2231,'Updated Medical examination'!A2230:J4565,7,0)</f>
        <v>No</v>
      </c>
      <c r="G2231" s="47" t="str">
        <f>VLOOKUP(A2231,'Updated Medical examination'!A2230:J4565,8,0)</f>
        <v>Yes</v>
      </c>
      <c r="H2231" s="47">
        <f>VLOOKUP(A2231,'Updated Medical examination'!A2230:J4565,9,0)</f>
        <v>1</v>
      </c>
      <c r="I2231" s="47" t="str">
        <f>VLOOKUP(A2231,'Updated Medical examination'!A2230:J4565,10,0)</f>
        <v>No</v>
      </c>
      <c r="J2231" s="47" t="str">
        <f>VLOOKUP(A2231,'Updated Medical examination'!A2230:J4565,3,0)</f>
        <v>Under Weight</v>
      </c>
      <c r="K2231" s="47" t="str">
        <f>VLOOKUP(A2231,'Updated Medical examination'!A2230:J4565,5,0)</f>
        <v>Prediabetes</v>
      </c>
      <c r="L2231" s="54">
        <v>35600</v>
      </c>
      <c r="M2231" s="59">
        <v>1445</v>
      </c>
      <c r="N2231" s="55" t="s">
        <v>11</v>
      </c>
      <c r="O2231" s="55" t="s">
        <v>16</v>
      </c>
      <c r="P2231" s="55" t="s">
        <v>13</v>
      </c>
      <c r="Q2231" s="55">
        <v>25</v>
      </c>
    </row>
    <row r="2232" spans="1:17" ht="16.5" thickBot="1" x14ac:dyDescent="0.3">
      <c r="A2232" s="58" t="s">
        <v>127</v>
      </c>
      <c r="B2232" s="47" t="s">
        <v>5877</v>
      </c>
      <c r="C2232" s="47">
        <f>VLOOKUP(A2232,'Updated Medical examination'!A2231:J4566,2,FALSE)</f>
        <v>17.940000000000001</v>
      </c>
      <c r="D2232" s="47">
        <f>VLOOKUP(A2232,'Updated Medical examination'!A2231:J4566,4,0)</f>
        <v>4.1900000000000004</v>
      </c>
      <c r="E2232" s="47" t="str">
        <f>VLOOKUP(A2232,'Updated Medical examination'!A2231:J4566,6,0)</f>
        <v>No</v>
      </c>
      <c r="F2232" s="47" t="str">
        <f>VLOOKUP(A2232,'Updated Medical examination'!A2231:J4566,7,0)</f>
        <v>yes</v>
      </c>
      <c r="G2232" s="47" t="str">
        <f>VLOOKUP(A2232,'Updated Medical examination'!A2231:J4566,8,0)</f>
        <v>No</v>
      </c>
      <c r="H2232" s="47">
        <f>VLOOKUP(A2232,'Updated Medical examination'!A2231:J4566,9,0)</f>
        <v>1</v>
      </c>
      <c r="I2232" s="47" t="str">
        <f>VLOOKUP(A2232,'Updated Medical examination'!A2231:J4566,10,0)</f>
        <v>No</v>
      </c>
      <c r="J2232" s="47" t="str">
        <f>VLOOKUP(A2232,'Updated Medical examination'!A2231:J4566,3,0)</f>
        <v>Under Weight</v>
      </c>
      <c r="K2232" s="47" t="str">
        <f>VLOOKUP(A2232,'Updated Medical examination'!A2231:J4566,5,0)</f>
        <v>Normal</v>
      </c>
      <c r="L2232" s="54">
        <v>36770</v>
      </c>
      <c r="M2232" s="59">
        <v>1438</v>
      </c>
      <c r="N2232" s="55" t="s">
        <v>11</v>
      </c>
      <c r="O2232" s="55" t="s">
        <v>11</v>
      </c>
      <c r="P2232" s="55" t="s">
        <v>13</v>
      </c>
      <c r="Q2232" s="55">
        <v>22</v>
      </c>
    </row>
    <row r="2233" spans="1:17" ht="16.5" thickBot="1" x14ac:dyDescent="0.3">
      <c r="A2233" s="58" t="s">
        <v>126</v>
      </c>
      <c r="B2233" s="47" t="s">
        <v>5879</v>
      </c>
      <c r="C2233" s="47">
        <f>VLOOKUP(A2233,'Updated Medical examination'!A2232:J4567,2,FALSE)</f>
        <v>16.670000000000002</v>
      </c>
      <c r="D2233" s="47">
        <f>VLOOKUP(A2233,'Updated Medical examination'!A2232:J4567,4,0)</f>
        <v>4.7</v>
      </c>
      <c r="E2233" s="47" t="str">
        <f>VLOOKUP(A2233,'Updated Medical examination'!A2232:J4567,6,0)</f>
        <v>Yes</v>
      </c>
      <c r="F2233" s="47" t="str">
        <f>VLOOKUP(A2233,'Updated Medical examination'!A2232:J4567,7,0)</f>
        <v>No</v>
      </c>
      <c r="G2233" s="47" t="str">
        <f>VLOOKUP(A2233,'Updated Medical examination'!A2232:J4567,8,0)</f>
        <v>Yes</v>
      </c>
      <c r="H2233" s="47">
        <f>VLOOKUP(A2233,'Updated Medical examination'!A2232:J4567,9,0)</f>
        <v>1</v>
      </c>
      <c r="I2233" s="47" t="str">
        <f>VLOOKUP(A2233,'Updated Medical examination'!A2232:J4567,10,0)</f>
        <v>No</v>
      </c>
      <c r="J2233" s="47" t="str">
        <f>VLOOKUP(A2233,'Updated Medical examination'!A2232:J4567,3,0)</f>
        <v>Under Weight</v>
      </c>
      <c r="K2233" s="47" t="str">
        <f>VLOOKUP(A2233,'Updated Medical examination'!A2232:J4567,5,0)</f>
        <v>Normal</v>
      </c>
      <c r="L2233" s="54">
        <v>35769</v>
      </c>
      <c r="M2233" s="59">
        <v>1422</v>
      </c>
      <c r="N2233" s="55" t="s">
        <v>11</v>
      </c>
      <c r="O2233" s="55" t="s">
        <v>11</v>
      </c>
      <c r="P2233" s="55" t="s">
        <v>13</v>
      </c>
      <c r="Q2233" s="55">
        <v>25</v>
      </c>
    </row>
    <row r="2234" spans="1:17" ht="16.5" thickBot="1" x14ac:dyDescent="0.3">
      <c r="A2234" s="58" t="s">
        <v>125</v>
      </c>
      <c r="B2234" s="47" t="s">
        <v>5881</v>
      </c>
      <c r="C2234" s="47">
        <f>VLOOKUP(A2234,'Updated Medical examination'!A2233:J4568,2,FALSE)</f>
        <v>20.58</v>
      </c>
      <c r="D2234" s="47">
        <f>VLOOKUP(A2234,'Updated Medical examination'!A2233:J4568,4,0)</f>
        <v>5.64</v>
      </c>
      <c r="E2234" s="47" t="str">
        <f>VLOOKUP(A2234,'Updated Medical examination'!A2233:J4568,6,0)</f>
        <v>Yes</v>
      </c>
      <c r="F2234" s="47" t="str">
        <f>VLOOKUP(A2234,'Updated Medical examination'!A2233:J4568,7,0)</f>
        <v>No</v>
      </c>
      <c r="G2234" s="47" t="str">
        <f>VLOOKUP(A2234,'Updated Medical examination'!A2233:J4568,8,0)</f>
        <v>No</v>
      </c>
      <c r="H2234" s="47">
        <f>VLOOKUP(A2234,'Updated Medical examination'!A2233:J4568,9,0)</f>
        <v>0</v>
      </c>
      <c r="I2234" s="47" t="str">
        <f>VLOOKUP(A2234,'Updated Medical examination'!A2233:J4568,10,0)</f>
        <v>No</v>
      </c>
      <c r="J2234" s="47" t="str">
        <f>VLOOKUP(A2234,'Updated Medical examination'!A2233:J4568,3,0)</f>
        <v>Healthy Weight</v>
      </c>
      <c r="K2234" s="47" t="str">
        <f>VLOOKUP(A2234,'Updated Medical examination'!A2233:J4568,5,0)</f>
        <v>Normal</v>
      </c>
      <c r="L2234" s="54">
        <v>37126</v>
      </c>
      <c r="M2234" s="59">
        <v>1421</v>
      </c>
      <c r="N2234" s="55" t="s">
        <v>11</v>
      </c>
      <c r="O2234" s="55" t="s">
        <v>11</v>
      </c>
      <c r="P2234" s="55" t="s">
        <v>13</v>
      </c>
      <c r="Q2234" s="55">
        <v>21</v>
      </c>
    </row>
    <row r="2235" spans="1:17" ht="16.5" thickBot="1" x14ac:dyDescent="0.3">
      <c r="A2235" s="58" t="s">
        <v>124</v>
      </c>
      <c r="B2235" s="47" t="s">
        <v>2413</v>
      </c>
      <c r="C2235" s="47">
        <f>VLOOKUP(A2235,'Updated Medical examination'!A2234:J4569,2,FALSE)</f>
        <v>16.5</v>
      </c>
      <c r="D2235" s="47">
        <f>VLOOKUP(A2235,'Updated Medical examination'!A2234:J4569,4,0)</f>
        <v>4.1100000000000003</v>
      </c>
      <c r="E2235" s="47" t="str">
        <f>VLOOKUP(A2235,'Updated Medical examination'!A2234:J4569,6,0)</f>
        <v>Yes</v>
      </c>
      <c r="F2235" s="47" t="str">
        <f>VLOOKUP(A2235,'Updated Medical examination'!A2234:J4569,7,0)</f>
        <v>No</v>
      </c>
      <c r="G2235" s="47" t="str">
        <f>VLOOKUP(A2235,'Updated Medical examination'!A2234:J4569,8,0)</f>
        <v>No</v>
      </c>
      <c r="H2235" s="47">
        <f>VLOOKUP(A2235,'Updated Medical examination'!A2234:J4569,9,0)</f>
        <v>0</v>
      </c>
      <c r="I2235" s="47" t="str">
        <f>VLOOKUP(A2235,'Updated Medical examination'!A2234:J4569,10,0)</f>
        <v>No</v>
      </c>
      <c r="J2235" s="47" t="str">
        <f>VLOOKUP(A2235,'Updated Medical examination'!A2234:J4569,3,0)</f>
        <v>Under Weight</v>
      </c>
      <c r="K2235" s="47" t="str">
        <f>VLOOKUP(A2235,'Updated Medical examination'!A2234:J4569,5,0)</f>
        <v>Normal</v>
      </c>
      <c r="L2235" s="54">
        <v>35239</v>
      </c>
      <c r="M2235" s="59">
        <v>1417</v>
      </c>
      <c r="N2235" s="55" t="s">
        <v>11</v>
      </c>
      <c r="O2235" s="55" t="s">
        <v>12</v>
      </c>
      <c r="P2235" s="55" t="s">
        <v>13</v>
      </c>
      <c r="Q2235" s="55">
        <v>26</v>
      </c>
    </row>
    <row r="2236" spans="1:17" ht="16.5" thickBot="1" x14ac:dyDescent="0.3">
      <c r="A2236" s="58" t="s">
        <v>123</v>
      </c>
      <c r="B2236" s="47" t="s">
        <v>2439</v>
      </c>
      <c r="C2236" s="47">
        <f>VLOOKUP(A2236,'Updated Medical examination'!A2235:J4570,2,FALSE)</f>
        <v>15.41</v>
      </c>
      <c r="D2236" s="47">
        <f>VLOOKUP(A2236,'Updated Medical examination'!A2235:J4570,4,0)</f>
        <v>5.43</v>
      </c>
      <c r="E2236" s="47" t="str">
        <f>VLOOKUP(A2236,'Updated Medical examination'!A2235:J4570,6,0)</f>
        <v>Yes</v>
      </c>
      <c r="F2236" s="47" t="str">
        <f>VLOOKUP(A2236,'Updated Medical examination'!A2235:J4570,7,0)</f>
        <v>No</v>
      </c>
      <c r="G2236" s="47" t="str">
        <f>VLOOKUP(A2236,'Updated Medical examination'!A2235:J4570,8,0)</f>
        <v>Yes</v>
      </c>
      <c r="H2236" s="47">
        <f>VLOOKUP(A2236,'Updated Medical examination'!A2235:J4570,9,0)</f>
        <v>1</v>
      </c>
      <c r="I2236" s="47" t="str">
        <f>VLOOKUP(A2236,'Updated Medical examination'!A2235:J4570,10,0)</f>
        <v>No</v>
      </c>
      <c r="J2236" s="47" t="str">
        <f>VLOOKUP(A2236,'Updated Medical examination'!A2235:J4570,3,0)</f>
        <v>Under Weight</v>
      </c>
      <c r="K2236" s="47" t="str">
        <f>VLOOKUP(A2236,'Updated Medical examination'!A2235:J4570,5,0)</f>
        <v>Normal</v>
      </c>
      <c r="L2236" s="54">
        <v>35730</v>
      </c>
      <c r="M2236" s="59">
        <v>1402</v>
      </c>
      <c r="N2236" s="55" t="s">
        <v>11</v>
      </c>
      <c r="O2236" s="55" t="s">
        <v>12</v>
      </c>
      <c r="P2236" s="55" t="s">
        <v>42</v>
      </c>
      <c r="Q2236" s="55">
        <v>25</v>
      </c>
    </row>
    <row r="2237" spans="1:17" ht="16.5" thickBot="1" x14ac:dyDescent="0.3">
      <c r="A2237" s="58" t="s">
        <v>122</v>
      </c>
      <c r="B2237" s="47" t="s">
        <v>5884</v>
      </c>
      <c r="C2237" s="47">
        <f>VLOOKUP(A2237,'Updated Medical examination'!A2236:J4571,2,FALSE)</f>
        <v>24.59</v>
      </c>
      <c r="D2237" s="47">
        <f>VLOOKUP(A2237,'Updated Medical examination'!A2236:J4571,4,0)</f>
        <v>4.38</v>
      </c>
      <c r="E2237" s="47" t="str">
        <f>VLOOKUP(A2237,'Updated Medical examination'!A2236:J4571,6,0)</f>
        <v>No</v>
      </c>
      <c r="F2237" s="47" t="str">
        <f>VLOOKUP(A2237,'Updated Medical examination'!A2236:J4571,7,0)</f>
        <v>No</v>
      </c>
      <c r="G2237" s="47" t="str">
        <f>VLOOKUP(A2237,'Updated Medical examination'!A2236:J4571,8,0)</f>
        <v>No</v>
      </c>
      <c r="H2237" s="47">
        <f>VLOOKUP(A2237,'Updated Medical examination'!A2236:J4571,9,0)</f>
        <v>1</v>
      </c>
      <c r="I2237" s="47" t="str">
        <f>VLOOKUP(A2237,'Updated Medical examination'!A2236:J4571,10,0)</f>
        <v>No</v>
      </c>
      <c r="J2237" s="47" t="str">
        <f>VLOOKUP(A2237,'Updated Medical examination'!A2236:J4571,3,0)</f>
        <v>Healthy Weight</v>
      </c>
      <c r="K2237" s="47" t="str">
        <f>VLOOKUP(A2237,'Updated Medical examination'!A2236:J4571,5,0)</f>
        <v>Normal</v>
      </c>
      <c r="L2237" s="54">
        <v>36043</v>
      </c>
      <c r="M2237" s="59">
        <v>1400.44</v>
      </c>
      <c r="N2237" s="55" t="s">
        <v>11</v>
      </c>
      <c r="O2237" s="55" t="s">
        <v>11</v>
      </c>
      <c r="P2237" s="55" t="s">
        <v>13</v>
      </c>
      <c r="Q2237" s="55">
        <v>24</v>
      </c>
    </row>
    <row r="2238" spans="1:17" ht="16.5" thickBot="1" x14ac:dyDescent="0.3">
      <c r="A2238" s="58" t="s">
        <v>121</v>
      </c>
      <c r="B2238" s="47" t="s">
        <v>4757</v>
      </c>
      <c r="C2238" s="47">
        <f>VLOOKUP(A2238,'Updated Medical examination'!A2237:J4572,2,FALSE)</f>
        <v>33.33</v>
      </c>
      <c r="D2238" s="47">
        <f>VLOOKUP(A2238,'Updated Medical examination'!A2237:J4572,4,0)</f>
        <v>9.7899999999999991</v>
      </c>
      <c r="E2238" s="47" t="str">
        <f>VLOOKUP(A2238,'Updated Medical examination'!A2237:J4572,6,0)</f>
        <v>No</v>
      </c>
      <c r="F2238" s="47" t="str">
        <f>VLOOKUP(A2238,'Updated Medical examination'!A2237:J4572,7,0)</f>
        <v>No</v>
      </c>
      <c r="G2238" s="47" t="str">
        <f>VLOOKUP(A2238,'Updated Medical examination'!A2237:J4572,8,0)</f>
        <v>No</v>
      </c>
      <c r="H2238" s="47">
        <f>VLOOKUP(A2238,'Updated Medical examination'!A2237:J4572,9,0)</f>
        <v>0</v>
      </c>
      <c r="I2238" s="47" t="str">
        <f>VLOOKUP(A2238,'Updated Medical examination'!A2237:J4572,10,0)</f>
        <v>No</v>
      </c>
      <c r="J2238" s="47" t="str">
        <f>VLOOKUP(A2238,'Updated Medical examination'!A2237:J4572,3,0)</f>
        <v>Obesity</v>
      </c>
      <c r="K2238" s="47" t="str">
        <f>VLOOKUP(A2238,'Updated Medical examination'!A2237:J4572,5,0)</f>
        <v>Above Diabetes</v>
      </c>
      <c r="L2238" s="54">
        <v>37612</v>
      </c>
      <c r="M2238" s="59">
        <v>1391.53</v>
      </c>
      <c r="N2238" s="55" t="s">
        <v>11</v>
      </c>
      <c r="O2238" s="55" t="s">
        <v>16</v>
      </c>
      <c r="P2238" s="55" t="s">
        <v>13</v>
      </c>
      <c r="Q2238" s="55">
        <v>20</v>
      </c>
    </row>
    <row r="2239" spans="1:17" ht="16.5" thickBot="1" x14ac:dyDescent="0.3">
      <c r="A2239" s="58" t="s">
        <v>120</v>
      </c>
      <c r="B2239" s="47" t="s">
        <v>5887</v>
      </c>
      <c r="C2239" s="47">
        <f>VLOOKUP(A2239,'Updated Medical examination'!A2238:J4573,2,FALSE)</f>
        <v>18.5</v>
      </c>
      <c r="D2239" s="47">
        <f>VLOOKUP(A2239,'Updated Medical examination'!A2238:J4573,4,0)</f>
        <v>11.84</v>
      </c>
      <c r="E2239" s="47" t="str">
        <f>VLOOKUP(A2239,'Updated Medical examination'!A2238:J4573,6,0)</f>
        <v>No</v>
      </c>
      <c r="F2239" s="47" t="str">
        <f>VLOOKUP(A2239,'Updated Medical examination'!A2238:J4573,7,0)</f>
        <v>No</v>
      </c>
      <c r="G2239" s="47" t="str">
        <f>VLOOKUP(A2239,'Updated Medical examination'!A2238:J4573,8,0)</f>
        <v>No</v>
      </c>
      <c r="H2239" s="47">
        <f>VLOOKUP(A2239,'Updated Medical examination'!A2238:J4573,9,0)</f>
        <v>0</v>
      </c>
      <c r="I2239" s="47" t="str">
        <f>VLOOKUP(A2239,'Updated Medical examination'!A2238:J4573,10,0)</f>
        <v>No</v>
      </c>
      <c r="J2239" s="47" t="str">
        <f>VLOOKUP(A2239,'Updated Medical examination'!A2238:J4573,3,0)</f>
        <v>Healthy Weight</v>
      </c>
      <c r="K2239" s="47" t="str">
        <f>VLOOKUP(A2239,'Updated Medical examination'!A2238:J4573,5,0)</f>
        <v>Above Diabetes</v>
      </c>
      <c r="L2239" s="54">
        <v>37574</v>
      </c>
      <c r="M2239" s="59">
        <v>1390</v>
      </c>
      <c r="N2239" s="55" t="s">
        <v>11</v>
      </c>
      <c r="O2239" s="55" t="s">
        <v>11</v>
      </c>
      <c r="P2239" s="55" t="s">
        <v>13</v>
      </c>
      <c r="Q2239" s="55">
        <v>20</v>
      </c>
    </row>
    <row r="2240" spans="1:17" ht="16.5" thickBot="1" x14ac:dyDescent="0.3">
      <c r="A2240" s="58" t="s">
        <v>119</v>
      </c>
      <c r="B2240" s="47" t="s">
        <v>4418</v>
      </c>
      <c r="C2240" s="47">
        <f>VLOOKUP(A2240,'Updated Medical examination'!A2239:J4574,2,FALSE)</f>
        <v>18.579999999999998</v>
      </c>
      <c r="D2240" s="47">
        <f>VLOOKUP(A2240,'Updated Medical examination'!A2239:J4574,4,0)</f>
        <v>6.22</v>
      </c>
      <c r="E2240" s="47" t="str">
        <f>VLOOKUP(A2240,'Updated Medical examination'!A2239:J4574,6,0)</f>
        <v>No</v>
      </c>
      <c r="F2240" s="47" t="str">
        <f>VLOOKUP(A2240,'Updated Medical examination'!A2239:J4574,7,0)</f>
        <v>No</v>
      </c>
      <c r="G2240" s="47" t="str">
        <f>VLOOKUP(A2240,'Updated Medical examination'!A2239:J4574,8,0)</f>
        <v>No</v>
      </c>
      <c r="H2240" s="47">
        <f>VLOOKUP(A2240,'Updated Medical examination'!A2239:J4574,9,0)</f>
        <v>0</v>
      </c>
      <c r="I2240" s="47" t="str">
        <f>VLOOKUP(A2240,'Updated Medical examination'!A2239:J4574,10,0)</f>
        <v>No</v>
      </c>
      <c r="J2240" s="47" t="str">
        <f>VLOOKUP(A2240,'Updated Medical examination'!A2239:J4574,3,0)</f>
        <v>Healthy Weight</v>
      </c>
      <c r="K2240" s="47" t="str">
        <f>VLOOKUP(A2240,'Updated Medical examination'!A2239:J4574,5,0)</f>
        <v>Prediabetes</v>
      </c>
      <c r="L2240" s="54">
        <v>36347</v>
      </c>
      <c r="M2240" s="59">
        <v>1389</v>
      </c>
      <c r="N2240" s="55" t="s">
        <v>11</v>
      </c>
      <c r="O2240" s="55" t="s">
        <v>11</v>
      </c>
      <c r="P2240" s="55" t="s">
        <v>13</v>
      </c>
      <c r="Q2240" s="55">
        <v>23</v>
      </c>
    </row>
    <row r="2241" spans="1:17" ht="16.5" thickBot="1" x14ac:dyDescent="0.3">
      <c r="A2241" s="58" t="s">
        <v>118</v>
      </c>
      <c r="B2241" s="47" t="s">
        <v>5889</v>
      </c>
      <c r="C2241" s="47">
        <f>VLOOKUP(A2241,'Updated Medical examination'!A2240:J4575,2,FALSE)</f>
        <v>16.64</v>
      </c>
      <c r="D2241" s="47">
        <f>VLOOKUP(A2241,'Updated Medical examination'!A2240:J4575,4,0)</f>
        <v>10.01</v>
      </c>
      <c r="E2241" s="47" t="str">
        <f>VLOOKUP(A2241,'Updated Medical examination'!A2240:J4575,6,0)</f>
        <v>No</v>
      </c>
      <c r="F2241" s="47" t="str">
        <f>VLOOKUP(A2241,'Updated Medical examination'!A2240:J4575,7,0)</f>
        <v>No</v>
      </c>
      <c r="G2241" s="47" t="str">
        <f>VLOOKUP(A2241,'Updated Medical examination'!A2240:J4575,8,0)</f>
        <v>No</v>
      </c>
      <c r="H2241" s="47">
        <f>VLOOKUP(A2241,'Updated Medical examination'!A2240:J4575,9,0)</f>
        <v>0</v>
      </c>
      <c r="I2241" s="47" t="str">
        <f>VLOOKUP(A2241,'Updated Medical examination'!A2240:J4575,10,0)</f>
        <v>No</v>
      </c>
      <c r="J2241" s="47" t="str">
        <f>VLOOKUP(A2241,'Updated Medical examination'!A2240:J4575,3,0)</f>
        <v>Under Weight</v>
      </c>
      <c r="K2241" s="47" t="str">
        <f>VLOOKUP(A2241,'Updated Medical examination'!A2240:J4575,5,0)</f>
        <v>Above Diabetes</v>
      </c>
      <c r="L2241" s="54">
        <v>37483</v>
      </c>
      <c r="M2241" s="59">
        <v>1382</v>
      </c>
      <c r="N2241" s="55" t="s">
        <v>11</v>
      </c>
      <c r="O2241" s="55" t="s">
        <v>16</v>
      </c>
      <c r="P2241" s="55" t="s">
        <v>13</v>
      </c>
      <c r="Q2241" s="55">
        <v>20</v>
      </c>
    </row>
    <row r="2242" spans="1:17" ht="16.5" thickBot="1" x14ac:dyDescent="0.3">
      <c r="A2242" s="58" t="s">
        <v>117</v>
      </c>
      <c r="B2242" s="47" t="s">
        <v>2589</v>
      </c>
      <c r="C2242" s="47">
        <f>VLOOKUP(A2242,'Updated Medical examination'!A2241:J4576,2,FALSE)</f>
        <v>19.329999999999998</v>
      </c>
      <c r="D2242" s="47">
        <f>VLOOKUP(A2242,'Updated Medical examination'!A2241:J4576,4,0)</f>
        <v>4.32</v>
      </c>
      <c r="E2242" s="47" t="str">
        <f>VLOOKUP(A2242,'Updated Medical examination'!A2241:J4576,6,0)</f>
        <v>No</v>
      </c>
      <c r="F2242" s="47" t="str">
        <f>VLOOKUP(A2242,'Updated Medical examination'!A2241:J4576,7,0)</f>
        <v>No</v>
      </c>
      <c r="G2242" s="47" t="str">
        <f>VLOOKUP(A2242,'Updated Medical examination'!A2241:J4576,8,0)</f>
        <v>No</v>
      </c>
      <c r="H2242" s="47">
        <f>VLOOKUP(A2242,'Updated Medical examination'!A2241:J4576,9,0)</f>
        <v>1</v>
      </c>
      <c r="I2242" s="47" t="str">
        <f>VLOOKUP(A2242,'Updated Medical examination'!A2241:J4576,10,0)</f>
        <v>No</v>
      </c>
      <c r="J2242" s="47" t="str">
        <f>VLOOKUP(A2242,'Updated Medical examination'!A2241:J4576,3,0)</f>
        <v>Healthy Weight</v>
      </c>
      <c r="K2242" s="47" t="str">
        <f>VLOOKUP(A2242,'Updated Medical examination'!A2241:J4576,5,0)</f>
        <v>Normal</v>
      </c>
      <c r="L2242" s="54">
        <v>36132</v>
      </c>
      <c r="M2242" s="59">
        <v>1359</v>
      </c>
      <c r="N2242" s="55" t="s">
        <v>11</v>
      </c>
      <c r="O2242" s="55" t="s">
        <v>16</v>
      </c>
      <c r="P2242" s="55" t="s">
        <v>13</v>
      </c>
      <c r="Q2242" s="55">
        <v>24</v>
      </c>
    </row>
    <row r="2243" spans="1:17" ht="16.5" thickBot="1" x14ac:dyDescent="0.3">
      <c r="A2243" s="58" t="s">
        <v>116</v>
      </c>
      <c r="B2243" s="47" t="s">
        <v>5892</v>
      </c>
      <c r="C2243" s="47">
        <f>VLOOKUP(A2243,'Updated Medical examination'!A2242:J4577,2,FALSE)</f>
        <v>21.26</v>
      </c>
      <c r="D2243" s="47">
        <f>VLOOKUP(A2243,'Updated Medical examination'!A2242:J4577,4,0)</f>
        <v>5.65</v>
      </c>
      <c r="E2243" s="47" t="str">
        <f>VLOOKUP(A2243,'Updated Medical examination'!A2242:J4577,6,0)</f>
        <v>Yes</v>
      </c>
      <c r="F2243" s="47" t="str">
        <f>VLOOKUP(A2243,'Updated Medical examination'!A2242:J4577,7,0)</f>
        <v>No</v>
      </c>
      <c r="G2243" s="47" t="str">
        <f>VLOOKUP(A2243,'Updated Medical examination'!A2242:J4577,8,0)</f>
        <v>Yes</v>
      </c>
      <c r="H2243" s="47">
        <f>VLOOKUP(A2243,'Updated Medical examination'!A2242:J4577,9,0)</f>
        <v>1</v>
      </c>
      <c r="I2243" s="47" t="str">
        <f>VLOOKUP(A2243,'Updated Medical examination'!A2242:J4577,10,0)</f>
        <v>No</v>
      </c>
      <c r="J2243" s="47" t="str">
        <f>VLOOKUP(A2243,'Updated Medical examination'!A2242:J4577,3,0)</f>
        <v>Healthy Weight</v>
      </c>
      <c r="K2243" s="47" t="str">
        <f>VLOOKUP(A2243,'Updated Medical examination'!A2242:J4577,5,0)</f>
        <v>Normal</v>
      </c>
      <c r="L2243" s="54">
        <v>35741</v>
      </c>
      <c r="M2243" s="59">
        <v>1341.16</v>
      </c>
      <c r="N2243" s="55" t="s">
        <v>11</v>
      </c>
      <c r="O2243" s="55" t="s">
        <v>11</v>
      </c>
      <c r="P2243" s="55" t="s">
        <v>23</v>
      </c>
      <c r="Q2243" s="55">
        <v>25</v>
      </c>
    </row>
    <row r="2244" spans="1:17" ht="16.5" thickBot="1" x14ac:dyDescent="0.3">
      <c r="A2244" s="58" t="s">
        <v>115</v>
      </c>
      <c r="B2244" s="47" t="s">
        <v>3160</v>
      </c>
      <c r="C2244" s="47">
        <f>VLOOKUP(A2244,'Updated Medical examination'!A2243:J4578,2,FALSE)</f>
        <v>15.6</v>
      </c>
      <c r="D2244" s="47">
        <f>VLOOKUP(A2244,'Updated Medical examination'!A2243:J4578,4,0)</f>
        <v>4.12</v>
      </c>
      <c r="E2244" s="47" t="str">
        <f>VLOOKUP(A2244,'Updated Medical examination'!A2243:J4578,6,0)</f>
        <v>Yes</v>
      </c>
      <c r="F2244" s="47" t="str">
        <f>VLOOKUP(A2244,'Updated Medical examination'!A2243:J4578,7,0)</f>
        <v>No</v>
      </c>
      <c r="G2244" s="47" t="str">
        <f>VLOOKUP(A2244,'Updated Medical examination'!A2243:J4578,8,0)</f>
        <v>No</v>
      </c>
      <c r="H2244" s="47">
        <f>VLOOKUP(A2244,'Updated Medical examination'!A2243:J4578,9,0)</f>
        <v>1</v>
      </c>
      <c r="I2244" s="47" t="str">
        <f>VLOOKUP(A2244,'Updated Medical examination'!A2243:J4578,10,0)</f>
        <v>No</v>
      </c>
      <c r="J2244" s="47" t="str">
        <f>VLOOKUP(A2244,'Updated Medical examination'!A2243:J4578,3,0)</f>
        <v>Under Weight</v>
      </c>
      <c r="K2244" s="47" t="str">
        <f>VLOOKUP(A2244,'Updated Medical examination'!A2243:J4578,5,0)</f>
        <v>Normal</v>
      </c>
      <c r="L2244" s="54">
        <v>34910</v>
      </c>
      <c r="M2244" s="59">
        <v>1338</v>
      </c>
      <c r="N2244" s="55" t="s">
        <v>11</v>
      </c>
      <c r="O2244" s="55" t="s">
        <v>12</v>
      </c>
      <c r="P2244" s="55" t="s">
        <v>23</v>
      </c>
      <c r="Q2244" s="55">
        <v>27</v>
      </c>
    </row>
    <row r="2245" spans="1:17" ht="16.5" thickBot="1" x14ac:dyDescent="0.3">
      <c r="A2245" s="58" t="s">
        <v>114</v>
      </c>
      <c r="B2245" s="47" t="s">
        <v>2594</v>
      </c>
      <c r="C2245" s="47">
        <f>VLOOKUP(A2245,'Updated Medical examination'!A2244:J4579,2,FALSE)</f>
        <v>24.39</v>
      </c>
      <c r="D2245" s="47">
        <f>VLOOKUP(A2245,'Updated Medical examination'!A2244:J4579,4,0)</f>
        <v>6.24</v>
      </c>
      <c r="E2245" s="47" t="str">
        <f>VLOOKUP(A2245,'Updated Medical examination'!A2244:J4579,6,0)</f>
        <v>No</v>
      </c>
      <c r="F2245" s="47" t="str">
        <f>VLOOKUP(A2245,'Updated Medical examination'!A2244:J4579,7,0)</f>
        <v>No</v>
      </c>
      <c r="G2245" s="47" t="str">
        <f>VLOOKUP(A2245,'Updated Medical examination'!A2244:J4579,8,0)</f>
        <v>No</v>
      </c>
      <c r="H2245" s="47">
        <f>VLOOKUP(A2245,'Updated Medical examination'!A2244:J4579,9,0)</f>
        <v>1</v>
      </c>
      <c r="I2245" s="47" t="str">
        <f>VLOOKUP(A2245,'Updated Medical examination'!A2244:J4579,10,0)</f>
        <v>No</v>
      </c>
      <c r="J2245" s="47" t="str">
        <f>VLOOKUP(A2245,'Updated Medical examination'!A2244:J4579,3,0)</f>
        <v>Healthy Weight</v>
      </c>
      <c r="K2245" s="47" t="str">
        <f>VLOOKUP(A2245,'Updated Medical examination'!A2244:J4579,5,0)</f>
        <v>Prediabetes</v>
      </c>
      <c r="L2245" s="54">
        <v>35988</v>
      </c>
      <c r="M2245" s="59">
        <v>1332.61</v>
      </c>
      <c r="N2245" s="55" t="s">
        <v>11</v>
      </c>
      <c r="O2245" s="55" t="s">
        <v>12</v>
      </c>
      <c r="P2245" s="55" t="s">
        <v>13</v>
      </c>
      <c r="Q2245" s="55">
        <v>24</v>
      </c>
    </row>
    <row r="2246" spans="1:17" ht="16.5" thickBot="1" x14ac:dyDescent="0.3">
      <c r="A2246" s="58" t="s">
        <v>113</v>
      </c>
      <c r="B2246" s="47" t="s">
        <v>4775</v>
      </c>
      <c r="C2246" s="47">
        <f>VLOOKUP(A2246,'Updated Medical examination'!A2245:J4580,2,FALSE)</f>
        <v>24.75</v>
      </c>
      <c r="D2246" s="47">
        <f>VLOOKUP(A2246,'Updated Medical examination'!A2245:J4580,4,0)</f>
        <v>4.83</v>
      </c>
      <c r="E2246" s="47" t="str">
        <f>VLOOKUP(A2246,'Updated Medical examination'!A2245:J4580,6,0)</f>
        <v>No</v>
      </c>
      <c r="F2246" s="47" t="str">
        <f>VLOOKUP(A2246,'Updated Medical examination'!A2245:J4580,7,0)</f>
        <v>No</v>
      </c>
      <c r="G2246" s="47" t="str">
        <f>VLOOKUP(A2246,'Updated Medical examination'!A2245:J4580,8,0)</f>
        <v>No</v>
      </c>
      <c r="H2246" s="47">
        <f>VLOOKUP(A2246,'Updated Medical examination'!A2245:J4580,9,0)</f>
        <v>0</v>
      </c>
      <c r="I2246" s="47" t="str">
        <f>VLOOKUP(A2246,'Updated Medical examination'!A2245:J4580,10,0)</f>
        <v>No</v>
      </c>
      <c r="J2246" s="47" t="str">
        <f>VLOOKUP(A2246,'Updated Medical examination'!A2245:J4580,3,0)</f>
        <v>Healthy Weight</v>
      </c>
      <c r="K2246" s="47" t="str">
        <f>VLOOKUP(A2246,'Updated Medical examination'!A2245:J4580,5,0)</f>
        <v>Normal</v>
      </c>
      <c r="L2246" s="54">
        <v>36447</v>
      </c>
      <c r="M2246" s="59">
        <v>1329.17</v>
      </c>
      <c r="N2246" s="55" t="s">
        <v>11</v>
      </c>
      <c r="O2246" s="55" t="s">
        <v>12</v>
      </c>
      <c r="P2246" s="55" t="s">
        <v>13</v>
      </c>
      <c r="Q2246" s="55">
        <v>23</v>
      </c>
    </row>
    <row r="2247" spans="1:17" ht="16.5" thickBot="1" x14ac:dyDescent="0.3">
      <c r="A2247" s="58" t="s">
        <v>112</v>
      </c>
      <c r="B2247" s="47" t="s">
        <v>3768</v>
      </c>
      <c r="C2247" s="47">
        <f>VLOOKUP(A2247,'Updated Medical examination'!A2246:J4581,2,FALSE)</f>
        <v>20.88</v>
      </c>
      <c r="D2247" s="47">
        <f>VLOOKUP(A2247,'Updated Medical examination'!A2246:J4581,4,0)</f>
        <v>7.4</v>
      </c>
      <c r="E2247" s="47" t="str">
        <f>VLOOKUP(A2247,'Updated Medical examination'!A2246:J4581,6,0)</f>
        <v>No</v>
      </c>
      <c r="F2247" s="47" t="str">
        <f>VLOOKUP(A2247,'Updated Medical examination'!A2246:J4581,7,0)</f>
        <v>No</v>
      </c>
      <c r="G2247" s="47" t="str">
        <f>VLOOKUP(A2247,'Updated Medical examination'!A2246:J4581,8,0)</f>
        <v>No</v>
      </c>
      <c r="H2247" s="47">
        <f>VLOOKUP(A2247,'Updated Medical examination'!A2246:J4581,9,0)</f>
        <v>0</v>
      </c>
      <c r="I2247" s="47" t="str">
        <f>VLOOKUP(A2247,'Updated Medical examination'!A2246:J4581,10,0)</f>
        <v>No</v>
      </c>
      <c r="J2247" s="47" t="str">
        <f>VLOOKUP(A2247,'Updated Medical examination'!A2246:J4581,3,0)</f>
        <v>Healthy Weight</v>
      </c>
      <c r="K2247" s="47" t="str">
        <f>VLOOKUP(A2247,'Updated Medical examination'!A2246:J4581,5,0)</f>
        <v>Above Diabetes</v>
      </c>
      <c r="L2247" s="54">
        <v>37542</v>
      </c>
      <c r="M2247" s="59">
        <v>1315</v>
      </c>
      <c r="N2247" s="55" t="s">
        <v>11</v>
      </c>
      <c r="O2247" s="55" t="s">
        <v>11</v>
      </c>
      <c r="P2247" s="55" t="s">
        <v>13</v>
      </c>
      <c r="Q2247" s="55">
        <v>20</v>
      </c>
    </row>
    <row r="2248" spans="1:17" ht="16.5" thickBot="1" x14ac:dyDescent="0.3">
      <c r="A2248" s="58" t="s">
        <v>111</v>
      </c>
      <c r="B2248" s="47" t="s">
        <v>2589</v>
      </c>
      <c r="C2248" s="47">
        <f>VLOOKUP(A2248,'Updated Medical examination'!A2247:J4582,2,FALSE)</f>
        <v>20.43</v>
      </c>
      <c r="D2248" s="47">
        <f>VLOOKUP(A2248,'Updated Medical examination'!A2247:J4582,4,0)</f>
        <v>4.54</v>
      </c>
      <c r="E2248" s="47" t="str">
        <f>VLOOKUP(A2248,'Updated Medical examination'!A2247:J4582,6,0)</f>
        <v>No</v>
      </c>
      <c r="F2248" s="47" t="str">
        <f>VLOOKUP(A2248,'Updated Medical examination'!A2247:J4582,7,0)</f>
        <v>No</v>
      </c>
      <c r="G2248" s="47" t="str">
        <f>VLOOKUP(A2248,'Updated Medical examination'!A2247:J4582,8,0)</f>
        <v>No</v>
      </c>
      <c r="H2248" s="47">
        <f>VLOOKUP(A2248,'Updated Medical examination'!A2247:J4582,9,0)</f>
        <v>0</v>
      </c>
      <c r="I2248" s="47" t="str">
        <f>VLOOKUP(A2248,'Updated Medical examination'!A2247:J4582,10,0)</f>
        <v>No</v>
      </c>
      <c r="J2248" s="47" t="str">
        <f>VLOOKUP(A2248,'Updated Medical examination'!A2247:J4582,3,0)</f>
        <v>Healthy Weight</v>
      </c>
      <c r="K2248" s="47" t="str">
        <f>VLOOKUP(A2248,'Updated Medical examination'!A2247:J4582,5,0)</f>
        <v>Normal</v>
      </c>
      <c r="L2248" s="54">
        <v>36496</v>
      </c>
      <c r="M2248" s="59">
        <v>1304</v>
      </c>
      <c r="N2248" s="55" t="s">
        <v>11</v>
      </c>
      <c r="O2248" s="55" t="s">
        <v>11</v>
      </c>
      <c r="P2248" s="55" t="s">
        <v>13</v>
      </c>
      <c r="Q2248" s="55">
        <v>23</v>
      </c>
    </row>
    <row r="2249" spans="1:17" ht="16.5" thickBot="1" x14ac:dyDescent="0.3">
      <c r="A2249" s="58" t="s">
        <v>110</v>
      </c>
      <c r="B2249" s="47" t="s">
        <v>5897</v>
      </c>
      <c r="C2249" s="47">
        <f>VLOOKUP(A2249,'Updated Medical examination'!A2248:J4583,2,FALSE)</f>
        <v>15.18</v>
      </c>
      <c r="D2249" s="47">
        <f>VLOOKUP(A2249,'Updated Medical examination'!A2248:J4583,4,0)</f>
        <v>11.11</v>
      </c>
      <c r="E2249" s="47" t="str">
        <f>VLOOKUP(A2249,'Updated Medical examination'!A2248:J4583,6,0)</f>
        <v>No</v>
      </c>
      <c r="F2249" s="47" t="str">
        <f>VLOOKUP(A2249,'Updated Medical examination'!A2248:J4583,7,0)</f>
        <v>No</v>
      </c>
      <c r="G2249" s="47" t="str">
        <f>VLOOKUP(A2249,'Updated Medical examination'!A2248:J4583,8,0)</f>
        <v>No</v>
      </c>
      <c r="H2249" s="47">
        <f>VLOOKUP(A2249,'Updated Medical examination'!A2248:J4583,9,0)</f>
        <v>0</v>
      </c>
      <c r="I2249" s="47" t="str">
        <f>VLOOKUP(A2249,'Updated Medical examination'!A2248:J4583,10,0)</f>
        <v>No</v>
      </c>
      <c r="J2249" s="47" t="str">
        <f>VLOOKUP(A2249,'Updated Medical examination'!A2248:J4583,3,0)</f>
        <v>Under Weight</v>
      </c>
      <c r="K2249" s="47" t="str">
        <f>VLOOKUP(A2249,'Updated Medical examination'!A2248:J4583,5,0)</f>
        <v>Above Diabetes</v>
      </c>
      <c r="L2249" s="54">
        <v>37600</v>
      </c>
      <c r="M2249" s="59">
        <v>1304</v>
      </c>
      <c r="N2249" s="55" t="s">
        <v>11</v>
      </c>
      <c r="O2249" s="55" t="s">
        <v>11</v>
      </c>
      <c r="P2249" s="55" t="s">
        <v>23</v>
      </c>
      <c r="Q2249" s="55">
        <v>20</v>
      </c>
    </row>
    <row r="2250" spans="1:17" ht="16.5" thickBot="1" x14ac:dyDescent="0.3">
      <c r="A2250" s="58" t="s">
        <v>109</v>
      </c>
      <c r="B2250" s="47" t="s">
        <v>3331</v>
      </c>
      <c r="C2250" s="47">
        <f>VLOOKUP(A2250,'Updated Medical examination'!A2249:J4584,2,FALSE)</f>
        <v>15.12</v>
      </c>
      <c r="D2250" s="47">
        <f>VLOOKUP(A2250,'Updated Medical examination'!A2249:J4584,4,0)</f>
        <v>4.03</v>
      </c>
      <c r="E2250" s="47" t="str">
        <f>VLOOKUP(A2250,'Updated Medical examination'!A2249:J4584,6,0)</f>
        <v>Yes</v>
      </c>
      <c r="F2250" s="47" t="str">
        <f>VLOOKUP(A2250,'Updated Medical examination'!A2249:J4584,7,0)</f>
        <v>No</v>
      </c>
      <c r="G2250" s="47" t="str">
        <f>VLOOKUP(A2250,'Updated Medical examination'!A2249:J4584,8,0)</f>
        <v>No</v>
      </c>
      <c r="H2250" s="47">
        <f>VLOOKUP(A2250,'Updated Medical examination'!A2249:J4584,9,0)</f>
        <v>0</v>
      </c>
      <c r="I2250" s="47" t="str">
        <f>VLOOKUP(A2250,'Updated Medical examination'!A2249:J4584,10,0)</f>
        <v>No</v>
      </c>
      <c r="J2250" s="47" t="str">
        <f>VLOOKUP(A2250,'Updated Medical examination'!A2249:J4584,3,0)</f>
        <v>Under Weight</v>
      </c>
      <c r="K2250" s="47" t="str">
        <f>VLOOKUP(A2250,'Updated Medical examination'!A2249:J4584,5,0)</f>
        <v>Normal</v>
      </c>
      <c r="L2250" s="54">
        <v>37224</v>
      </c>
      <c r="M2250" s="59">
        <v>1293</v>
      </c>
      <c r="N2250" s="55" t="s">
        <v>11</v>
      </c>
      <c r="O2250" s="55" t="s">
        <v>12</v>
      </c>
      <c r="P2250" s="55" t="s">
        <v>23</v>
      </c>
      <c r="Q2250" s="55">
        <v>21</v>
      </c>
    </row>
    <row r="2251" spans="1:17" ht="16.5" thickBot="1" x14ac:dyDescent="0.3">
      <c r="A2251" s="58" t="s">
        <v>108</v>
      </c>
      <c r="B2251" s="47" t="s">
        <v>3448</v>
      </c>
      <c r="C2251" s="47">
        <f>VLOOKUP(A2251,'Updated Medical examination'!A2250:J4585,2,FALSE)</f>
        <v>23.88</v>
      </c>
      <c r="D2251" s="47">
        <f>VLOOKUP(A2251,'Updated Medical examination'!A2250:J4585,4,0)</f>
        <v>4.51</v>
      </c>
      <c r="E2251" s="47" t="str">
        <f>VLOOKUP(A2251,'Updated Medical examination'!A2250:J4585,6,0)</f>
        <v>No</v>
      </c>
      <c r="F2251" s="47" t="str">
        <f>VLOOKUP(A2251,'Updated Medical examination'!A2250:J4585,7,0)</f>
        <v>No</v>
      </c>
      <c r="G2251" s="47" t="str">
        <f>VLOOKUP(A2251,'Updated Medical examination'!A2250:J4585,8,0)</f>
        <v>No</v>
      </c>
      <c r="H2251" s="47">
        <f>VLOOKUP(A2251,'Updated Medical examination'!A2250:J4585,9,0)</f>
        <v>1</v>
      </c>
      <c r="I2251" s="47" t="str">
        <f>VLOOKUP(A2251,'Updated Medical examination'!A2250:J4585,10,0)</f>
        <v>No</v>
      </c>
      <c r="J2251" s="47" t="str">
        <f>VLOOKUP(A2251,'Updated Medical examination'!A2250:J4585,3,0)</f>
        <v>Healthy Weight</v>
      </c>
      <c r="K2251" s="47" t="str">
        <f>VLOOKUP(A2251,'Updated Medical examination'!A2250:J4585,5,0)</f>
        <v>Normal</v>
      </c>
      <c r="L2251" s="54">
        <v>35950</v>
      </c>
      <c r="M2251" s="59">
        <v>1290.93</v>
      </c>
      <c r="N2251" s="55" t="s">
        <v>11</v>
      </c>
      <c r="O2251" s="55" t="s">
        <v>11</v>
      </c>
      <c r="P2251" s="55" t="s">
        <v>13</v>
      </c>
      <c r="Q2251" s="55">
        <v>25</v>
      </c>
    </row>
    <row r="2252" spans="1:17" ht="16.5" thickBot="1" x14ac:dyDescent="0.3">
      <c r="A2252" s="58" t="s">
        <v>107</v>
      </c>
      <c r="B2252" s="47" t="s">
        <v>2458</v>
      </c>
      <c r="C2252" s="47">
        <f>VLOOKUP(A2252,'Updated Medical examination'!A2251:J4586,2,FALSE)</f>
        <v>16.13</v>
      </c>
      <c r="D2252" s="47">
        <f>VLOOKUP(A2252,'Updated Medical examination'!A2251:J4586,4,0)</f>
        <v>5.56</v>
      </c>
      <c r="E2252" s="47" t="str">
        <f>VLOOKUP(A2252,'Updated Medical examination'!A2251:J4586,6,0)</f>
        <v>No</v>
      </c>
      <c r="F2252" s="47" t="str">
        <f>VLOOKUP(A2252,'Updated Medical examination'!A2251:J4586,7,0)</f>
        <v>yes</v>
      </c>
      <c r="G2252" s="47" t="str">
        <f>VLOOKUP(A2252,'Updated Medical examination'!A2251:J4586,8,0)</f>
        <v>No</v>
      </c>
      <c r="H2252" s="47">
        <f>VLOOKUP(A2252,'Updated Medical examination'!A2251:J4586,9,0)</f>
        <v>1</v>
      </c>
      <c r="I2252" s="47" t="str">
        <f>VLOOKUP(A2252,'Updated Medical examination'!A2251:J4586,10,0)</f>
        <v>No</v>
      </c>
      <c r="J2252" s="47" t="str">
        <f>VLOOKUP(A2252,'Updated Medical examination'!A2251:J4586,3,0)</f>
        <v>Under Weight</v>
      </c>
      <c r="K2252" s="47" t="str">
        <f>VLOOKUP(A2252,'Updated Medical examination'!A2251:J4586,5,0)</f>
        <v>Normal</v>
      </c>
      <c r="L2252" s="54">
        <v>36703</v>
      </c>
      <c r="M2252" s="59">
        <v>1286</v>
      </c>
      <c r="N2252" s="55" t="s">
        <v>11</v>
      </c>
      <c r="O2252" s="55" t="s">
        <v>11</v>
      </c>
      <c r="P2252" s="55" t="s">
        <v>13</v>
      </c>
      <c r="Q2252" s="55">
        <v>22</v>
      </c>
    </row>
    <row r="2253" spans="1:17" ht="16.5" thickBot="1" x14ac:dyDescent="0.3">
      <c r="A2253" s="58" t="s">
        <v>106</v>
      </c>
      <c r="B2253" s="47" t="s">
        <v>3156</v>
      </c>
      <c r="C2253" s="47">
        <f>VLOOKUP(A2253,'Updated Medical examination'!A2252:J4587,2,FALSE)</f>
        <v>24.09</v>
      </c>
      <c r="D2253" s="47">
        <f>VLOOKUP(A2253,'Updated Medical examination'!A2252:J4587,4,0)</f>
        <v>4.0999999999999996</v>
      </c>
      <c r="E2253" s="47" t="str">
        <f>VLOOKUP(A2253,'Updated Medical examination'!A2252:J4587,6,0)</f>
        <v>No</v>
      </c>
      <c r="F2253" s="47" t="str">
        <f>VLOOKUP(A2253,'Updated Medical examination'!A2252:J4587,7,0)</f>
        <v>yes</v>
      </c>
      <c r="G2253" s="47" t="str">
        <f>VLOOKUP(A2253,'Updated Medical examination'!A2252:J4587,8,0)</f>
        <v>No</v>
      </c>
      <c r="H2253" s="47">
        <f>VLOOKUP(A2253,'Updated Medical examination'!A2252:J4587,9,0)</f>
        <v>1</v>
      </c>
      <c r="I2253" s="47" t="str">
        <f>VLOOKUP(A2253,'Updated Medical examination'!A2252:J4587,10,0)</f>
        <v>No</v>
      </c>
      <c r="J2253" s="47" t="str">
        <f>VLOOKUP(A2253,'Updated Medical examination'!A2252:J4587,3,0)</f>
        <v>Healthy Weight</v>
      </c>
      <c r="K2253" s="47" t="str">
        <f>VLOOKUP(A2253,'Updated Medical examination'!A2252:J4587,5,0)</f>
        <v>Normal</v>
      </c>
      <c r="L2253" s="54">
        <v>38196</v>
      </c>
      <c r="M2253" s="59">
        <v>1285</v>
      </c>
      <c r="N2253" s="55" t="s">
        <v>11</v>
      </c>
      <c r="O2253" s="55" t="s">
        <v>12</v>
      </c>
      <c r="P2253" s="55" t="s">
        <v>13</v>
      </c>
      <c r="Q2253" s="55">
        <v>18</v>
      </c>
    </row>
    <row r="2254" spans="1:17" ht="16.5" thickBot="1" x14ac:dyDescent="0.3">
      <c r="A2254" s="58" t="s">
        <v>105</v>
      </c>
      <c r="B2254" s="47" t="s">
        <v>5903</v>
      </c>
      <c r="C2254" s="47">
        <f>VLOOKUP(A2254,'Updated Medical examination'!A2253:J4588,2,FALSE)</f>
        <v>19.43</v>
      </c>
      <c r="D2254" s="47">
        <f>VLOOKUP(A2254,'Updated Medical examination'!A2253:J4588,4,0)</f>
        <v>5.85</v>
      </c>
      <c r="E2254" s="47" t="str">
        <f>VLOOKUP(A2254,'Updated Medical examination'!A2253:J4588,6,0)</f>
        <v>No</v>
      </c>
      <c r="F2254" s="47" t="str">
        <f>VLOOKUP(A2254,'Updated Medical examination'!A2253:J4588,7,0)</f>
        <v>yes</v>
      </c>
      <c r="G2254" s="47" t="str">
        <f>VLOOKUP(A2254,'Updated Medical examination'!A2253:J4588,8,0)</f>
        <v>No</v>
      </c>
      <c r="H2254" s="47">
        <f>VLOOKUP(A2254,'Updated Medical examination'!A2253:J4588,9,0)</f>
        <v>1</v>
      </c>
      <c r="I2254" s="47" t="str">
        <f>VLOOKUP(A2254,'Updated Medical examination'!A2253:J4588,10,0)</f>
        <v>No</v>
      </c>
      <c r="J2254" s="47" t="str">
        <f>VLOOKUP(A2254,'Updated Medical examination'!A2253:J4588,3,0)</f>
        <v>Healthy Weight</v>
      </c>
      <c r="K2254" s="47" t="str">
        <f>VLOOKUP(A2254,'Updated Medical examination'!A2253:J4588,5,0)</f>
        <v>Prediabetes</v>
      </c>
      <c r="L2254" s="54">
        <v>38260</v>
      </c>
      <c r="M2254" s="59">
        <v>1283</v>
      </c>
      <c r="N2254" s="55" t="s">
        <v>11</v>
      </c>
      <c r="O2254" s="55" t="s">
        <v>16</v>
      </c>
      <c r="P2254" s="55" t="s">
        <v>13</v>
      </c>
      <c r="Q2254" s="55">
        <v>18</v>
      </c>
    </row>
    <row r="2255" spans="1:17" ht="16.5" thickBot="1" x14ac:dyDescent="0.3">
      <c r="A2255" s="58" t="s">
        <v>104</v>
      </c>
      <c r="B2255" s="47" t="s">
        <v>4177</v>
      </c>
      <c r="C2255" s="47">
        <f>VLOOKUP(A2255,'Updated Medical examination'!A2254:J4589,2,FALSE)</f>
        <v>15.22</v>
      </c>
      <c r="D2255" s="47">
        <f>VLOOKUP(A2255,'Updated Medical examination'!A2254:J4589,4,0)</f>
        <v>4.92</v>
      </c>
      <c r="E2255" s="47" t="str">
        <f>VLOOKUP(A2255,'Updated Medical examination'!A2254:J4589,6,0)</f>
        <v>Yes</v>
      </c>
      <c r="F2255" s="47" t="str">
        <f>VLOOKUP(A2255,'Updated Medical examination'!A2254:J4589,7,0)</f>
        <v>No</v>
      </c>
      <c r="G2255" s="47" t="str">
        <f>VLOOKUP(A2255,'Updated Medical examination'!A2254:J4589,8,0)</f>
        <v>Yes</v>
      </c>
      <c r="H2255" s="47">
        <f>VLOOKUP(A2255,'Updated Medical examination'!A2254:J4589,9,0)</f>
        <v>1</v>
      </c>
      <c r="I2255" s="47" t="str">
        <f>VLOOKUP(A2255,'Updated Medical examination'!A2254:J4589,10,0)</f>
        <v>No</v>
      </c>
      <c r="J2255" s="47" t="str">
        <f>VLOOKUP(A2255,'Updated Medical examination'!A2254:J4589,3,0)</f>
        <v>Under Weight</v>
      </c>
      <c r="K2255" s="47" t="str">
        <f>VLOOKUP(A2255,'Updated Medical examination'!A2254:J4589,5,0)</f>
        <v>Normal</v>
      </c>
      <c r="L2255" s="54">
        <v>35729</v>
      </c>
      <c r="M2255" s="59">
        <v>1276</v>
      </c>
      <c r="N2255" s="55" t="s">
        <v>11</v>
      </c>
      <c r="O2255" s="55" t="s">
        <v>11</v>
      </c>
      <c r="P2255" s="55" t="s">
        <v>23</v>
      </c>
      <c r="Q2255" s="55">
        <v>25</v>
      </c>
    </row>
    <row r="2256" spans="1:17" ht="16.5" thickBot="1" x14ac:dyDescent="0.3">
      <c r="A2256" s="58" t="s">
        <v>103</v>
      </c>
      <c r="B2256" s="47" t="s">
        <v>5906</v>
      </c>
      <c r="C2256" s="47">
        <f>VLOOKUP(A2256,'Updated Medical examination'!A2255:J4590,2,FALSE)</f>
        <v>20.72</v>
      </c>
      <c r="D2256" s="47">
        <f>VLOOKUP(A2256,'Updated Medical examination'!A2255:J4590,4,0)</f>
        <v>9.4600000000000009</v>
      </c>
      <c r="E2256" s="47" t="str">
        <f>VLOOKUP(A2256,'Updated Medical examination'!A2255:J4590,6,0)</f>
        <v>No</v>
      </c>
      <c r="F2256" s="47" t="str">
        <f>VLOOKUP(A2256,'Updated Medical examination'!A2255:J4590,7,0)</f>
        <v>No</v>
      </c>
      <c r="G2256" s="47" t="str">
        <f>VLOOKUP(A2256,'Updated Medical examination'!A2255:J4590,8,0)</f>
        <v>No</v>
      </c>
      <c r="H2256" s="47">
        <f>VLOOKUP(A2256,'Updated Medical examination'!A2255:J4590,9,0)</f>
        <v>0</v>
      </c>
      <c r="I2256" s="47" t="str">
        <f>VLOOKUP(A2256,'Updated Medical examination'!A2255:J4590,10,0)</f>
        <v>No</v>
      </c>
      <c r="J2256" s="47" t="str">
        <f>VLOOKUP(A2256,'Updated Medical examination'!A2255:J4590,3,0)</f>
        <v>Healthy Weight</v>
      </c>
      <c r="K2256" s="47" t="str">
        <f>VLOOKUP(A2256,'Updated Medical examination'!A2255:J4590,5,0)</f>
        <v>Above Diabetes</v>
      </c>
      <c r="L2256" s="54">
        <v>37594</v>
      </c>
      <c r="M2256" s="59">
        <v>1267</v>
      </c>
      <c r="N2256" s="55" t="s">
        <v>11</v>
      </c>
      <c r="O2256" s="55" t="s">
        <v>16</v>
      </c>
      <c r="P2256" s="55" t="s">
        <v>13</v>
      </c>
      <c r="Q2256" s="55">
        <v>20</v>
      </c>
    </row>
    <row r="2257" spans="1:17" ht="16.5" thickBot="1" x14ac:dyDescent="0.3">
      <c r="A2257" s="58" t="s">
        <v>102</v>
      </c>
      <c r="B2257" s="47" t="s">
        <v>2646</v>
      </c>
      <c r="C2257" s="47">
        <f>VLOOKUP(A2257,'Updated Medical examination'!A2256:J4591,2,FALSE)</f>
        <v>35.4</v>
      </c>
      <c r="D2257" s="47">
        <f>VLOOKUP(A2257,'Updated Medical examination'!A2256:J4591,4,0)</f>
        <v>5.94</v>
      </c>
      <c r="E2257" s="47" t="str">
        <f>VLOOKUP(A2257,'Updated Medical examination'!A2256:J4591,6,0)</f>
        <v>No</v>
      </c>
      <c r="F2257" s="47" t="str">
        <f>VLOOKUP(A2257,'Updated Medical examination'!A2256:J4591,7,0)</f>
        <v>No</v>
      </c>
      <c r="G2257" s="47" t="str">
        <f>VLOOKUP(A2257,'Updated Medical examination'!A2256:J4591,8,0)</f>
        <v>Yes</v>
      </c>
      <c r="H2257" s="47">
        <f>VLOOKUP(A2257,'Updated Medical examination'!A2256:J4591,9,0)</f>
        <v>1</v>
      </c>
      <c r="I2257" s="47" t="str">
        <f>VLOOKUP(A2257,'Updated Medical examination'!A2256:J4591,10,0)</f>
        <v>No</v>
      </c>
      <c r="J2257" s="47" t="str">
        <f>VLOOKUP(A2257,'Updated Medical examination'!A2256:J4591,3,0)</f>
        <v>Obesity</v>
      </c>
      <c r="K2257" s="47" t="str">
        <f>VLOOKUP(A2257,'Updated Medical examination'!A2256:J4591,5,0)</f>
        <v>Prediabetes</v>
      </c>
      <c r="L2257" s="54">
        <v>37946</v>
      </c>
      <c r="M2257" s="59">
        <v>1263.25</v>
      </c>
      <c r="N2257" s="55" t="s">
        <v>11</v>
      </c>
      <c r="O2257" s="55" t="s">
        <v>12</v>
      </c>
      <c r="P2257" s="55" t="s">
        <v>42</v>
      </c>
      <c r="Q2257" s="55">
        <v>19</v>
      </c>
    </row>
    <row r="2258" spans="1:17" ht="16.5" thickBot="1" x14ac:dyDescent="0.3">
      <c r="A2258" s="58" t="s">
        <v>101</v>
      </c>
      <c r="B2258" s="47" t="s">
        <v>5908</v>
      </c>
      <c r="C2258" s="47">
        <f>VLOOKUP(A2258,'Updated Medical examination'!A2257:J4592,2,FALSE)</f>
        <v>34.4</v>
      </c>
      <c r="D2258" s="47">
        <f>VLOOKUP(A2258,'Updated Medical examination'!A2257:J4592,4,0)</f>
        <v>5.7</v>
      </c>
      <c r="E2258" s="47" t="str">
        <f>VLOOKUP(A2258,'Updated Medical examination'!A2257:J4592,6,0)</f>
        <v>No</v>
      </c>
      <c r="F2258" s="47" t="str">
        <f>VLOOKUP(A2258,'Updated Medical examination'!A2257:J4592,7,0)</f>
        <v>No</v>
      </c>
      <c r="G2258" s="47" t="str">
        <f>VLOOKUP(A2258,'Updated Medical examination'!A2257:J4592,8,0)</f>
        <v>Yes</v>
      </c>
      <c r="H2258" s="47">
        <f>VLOOKUP(A2258,'Updated Medical examination'!A2257:J4592,9,0)</f>
        <v>1</v>
      </c>
      <c r="I2258" s="47" t="str">
        <f>VLOOKUP(A2258,'Updated Medical examination'!A2257:J4592,10,0)</f>
        <v>No</v>
      </c>
      <c r="J2258" s="47" t="str">
        <f>VLOOKUP(A2258,'Updated Medical examination'!A2257:J4592,3,0)</f>
        <v>Obesity</v>
      </c>
      <c r="K2258" s="47" t="str">
        <f>VLOOKUP(A2258,'Updated Medical examination'!A2257:J4592,5,0)</f>
        <v>Prediabetes</v>
      </c>
      <c r="L2258" s="54">
        <v>37848</v>
      </c>
      <c r="M2258" s="59">
        <v>1261.8599999999999</v>
      </c>
      <c r="N2258" s="55" t="s">
        <v>11</v>
      </c>
      <c r="O2258" s="55" t="s">
        <v>12</v>
      </c>
      <c r="P2258" s="55" t="s">
        <v>42</v>
      </c>
      <c r="Q2258" s="55">
        <v>19</v>
      </c>
    </row>
    <row r="2259" spans="1:17" ht="16.5" thickBot="1" x14ac:dyDescent="0.3">
      <c r="A2259" s="58" t="s">
        <v>100</v>
      </c>
      <c r="B2259" s="47" t="s">
        <v>5910</v>
      </c>
      <c r="C2259" s="47">
        <f>VLOOKUP(A2259,'Updated Medical examination'!A2258:J4593,2,FALSE)</f>
        <v>34.1</v>
      </c>
      <c r="D2259" s="47">
        <f>VLOOKUP(A2259,'Updated Medical examination'!A2258:J4593,4,0)</f>
        <v>4.13</v>
      </c>
      <c r="E2259" s="47" t="str">
        <f>VLOOKUP(A2259,'Updated Medical examination'!A2258:J4593,6,0)</f>
        <v>No</v>
      </c>
      <c r="F2259" s="47" t="str">
        <f>VLOOKUP(A2259,'Updated Medical examination'!A2258:J4593,7,0)</f>
        <v>No</v>
      </c>
      <c r="G2259" s="47" t="str">
        <f>VLOOKUP(A2259,'Updated Medical examination'!A2258:J4593,8,0)</f>
        <v>Yes</v>
      </c>
      <c r="H2259" s="47">
        <f>VLOOKUP(A2259,'Updated Medical examination'!A2258:J4593,9,0)</f>
        <v>1</v>
      </c>
      <c r="I2259" s="47" t="str">
        <f>VLOOKUP(A2259,'Updated Medical examination'!A2258:J4593,10,0)</f>
        <v>No</v>
      </c>
      <c r="J2259" s="47" t="str">
        <f>VLOOKUP(A2259,'Updated Medical examination'!A2258:J4593,3,0)</f>
        <v>Obesity</v>
      </c>
      <c r="K2259" s="47" t="str">
        <f>VLOOKUP(A2259,'Updated Medical examination'!A2258:J4593,5,0)</f>
        <v>Normal</v>
      </c>
      <c r="L2259" s="54">
        <v>37924</v>
      </c>
      <c r="M2259" s="59">
        <v>1261.44</v>
      </c>
      <c r="N2259" s="55" t="s">
        <v>11</v>
      </c>
      <c r="O2259" s="55" t="s">
        <v>12</v>
      </c>
      <c r="P2259" s="55" t="s">
        <v>42</v>
      </c>
      <c r="Q2259" s="55">
        <v>19</v>
      </c>
    </row>
    <row r="2260" spans="1:17" ht="16.5" thickBot="1" x14ac:dyDescent="0.3">
      <c r="A2260" s="58" t="s">
        <v>99</v>
      </c>
      <c r="B2260" s="47" t="s">
        <v>5912</v>
      </c>
      <c r="C2260" s="47">
        <f>VLOOKUP(A2260,'Updated Medical examination'!A2259:J4594,2,FALSE)</f>
        <v>30.4</v>
      </c>
      <c r="D2260" s="47">
        <f>VLOOKUP(A2260,'Updated Medical examination'!A2259:J4594,4,0)</f>
        <v>4.7699999999999996</v>
      </c>
      <c r="E2260" s="47" t="str">
        <f>VLOOKUP(A2260,'Updated Medical examination'!A2259:J4594,6,0)</f>
        <v>No</v>
      </c>
      <c r="F2260" s="47" t="str">
        <f>VLOOKUP(A2260,'Updated Medical examination'!A2259:J4594,7,0)</f>
        <v>No</v>
      </c>
      <c r="G2260" s="47" t="str">
        <f>VLOOKUP(A2260,'Updated Medical examination'!A2259:J4594,8,0)</f>
        <v>Yes</v>
      </c>
      <c r="H2260" s="47">
        <f>VLOOKUP(A2260,'Updated Medical examination'!A2259:J4594,9,0)</f>
        <v>1</v>
      </c>
      <c r="I2260" s="47" t="str">
        <f>VLOOKUP(A2260,'Updated Medical examination'!A2259:J4594,10,0)</f>
        <v>No</v>
      </c>
      <c r="J2260" s="47" t="str">
        <f>VLOOKUP(A2260,'Updated Medical examination'!A2259:J4594,3,0)</f>
        <v>Obesity</v>
      </c>
      <c r="K2260" s="47" t="str">
        <f>VLOOKUP(A2260,'Updated Medical examination'!A2259:J4594,5,0)</f>
        <v>Normal</v>
      </c>
      <c r="L2260" s="54">
        <v>37907</v>
      </c>
      <c r="M2260" s="59">
        <v>1256.3</v>
      </c>
      <c r="N2260" s="55" t="s">
        <v>11</v>
      </c>
      <c r="O2260" s="55" t="s">
        <v>12</v>
      </c>
      <c r="P2260" s="55" t="s">
        <v>42</v>
      </c>
      <c r="Q2260" s="55">
        <v>19</v>
      </c>
    </row>
    <row r="2261" spans="1:17" ht="16.5" thickBot="1" x14ac:dyDescent="0.3">
      <c r="A2261" s="58" t="s">
        <v>98</v>
      </c>
      <c r="B2261" s="47" t="s">
        <v>2837</v>
      </c>
      <c r="C2261" s="47">
        <f>VLOOKUP(A2261,'Updated Medical examination'!A2260:J4595,2,FALSE)</f>
        <v>28.7</v>
      </c>
      <c r="D2261" s="47">
        <f>VLOOKUP(A2261,'Updated Medical examination'!A2260:J4595,4,0)</f>
        <v>4.99</v>
      </c>
      <c r="E2261" s="47" t="str">
        <f>VLOOKUP(A2261,'Updated Medical examination'!A2260:J4595,6,0)</f>
        <v>No</v>
      </c>
      <c r="F2261" s="47" t="str">
        <f>VLOOKUP(A2261,'Updated Medical examination'!A2260:J4595,7,0)</f>
        <v>No</v>
      </c>
      <c r="G2261" s="47" t="str">
        <f>VLOOKUP(A2261,'Updated Medical examination'!A2260:J4595,8,0)</f>
        <v>Yes</v>
      </c>
      <c r="H2261" s="47">
        <f>VLOOKUP(A2261,'Updated Medical examination'!A2260:J4595,9,0)</f>
        <v>1</v>
      </c>
      <c r="I2261" s="47" t="str">
        <f>VLOOKUP(A2261,'Updated Medical examination'!A2260:J4595,10,0)</f>
        <v>No</v>
      </c>
      <c r="J2261" s="47" t="str">
        <f>VLOOKUP(A2261,'Updated Medical examination'!A2260:J4595,3,0)</f>
        <v>Over Weight</v>
      </c>
      <c r="K2261" s="47" t="str">
        <f>VLOOKUP(A2261,'Updated Medical examination'!A2260:J4595,5,0)</f>
        <v>Normal</v>
      </c>
      <c r="L2261" s="54">
        <v>37965</v>
      </c>
      <c r="M2261" s="59">
        <v>1253.94</v>
      </c>
      <c r="N2261" s="55" t="s">
        <v>11</v>
      </c>
      <c r="O2261" s="55" t="s">
        <v>11</v>
      </c>
      <c r="P2261" s="55" t="s">
        <v>42</v>
      </c>
      <c r="Q2261" s="55">
        <v>19</v>
      </c>
    </row>
    <row r="2262" spans="1:17" ht="16.5" thickBot="1" x14ac:dyDescent="0.3">
      <c r="A2262" s="58" t="s">
        <v>97</v>
      </c>
      <c r="B2262" s="47" t="s">
        <v>2551</v>
      </c>
      <c r="C2262" s="47">
        <f>VLOOKUP(A2262,'Updated Medical examination'!A2261:J4596,2,FALSE)</f>
        <v>17.440000000000001</v>
      </c>
      <c r="D2262" s="47">
        <f>VLOOKUP(A2262,'Updated Medical examination'!A2261:J4596,4,0)</f>
        <v>4.42</v>
      </c>
      <c r="E2262" s="47" t="str">
        <f>VLOOKUP(A2262,'Updated Medical examination'!A2261:J4596,6,0)</f>
        <v>Yes</v>
      </c>
      <c r="F2262" s="47" t="str">
        <f>VLOOKUP(A2262,'Updated Medical examination'!A2261:J4596,7,0)</f>
        <v>No</v>
      </c>
      <c r="G2262" s="47" t="str">
        <f>VLOOKUP(A2262,'Updated Medical examination'!A2261:J4596,8,0)</f>
        <v>Yes</v>
      </c>
      <c r="H2262" s="47">
        <f>VLOOKUP(A2262,'Updated Medical examination'!A2261:J4596,9,0)</f>
        <v>1</v>
      </c>
      <c r="I2262" s="47" t="str">
        <f>VLOOKUP(A2262,'Updated Medical examination'!A2261:J4596,10,0)</f>
        <v>No</v>
      </c>
      <c r="J2262" s="47" t="str">
        <f>VLOOKUP(A2262,'Updated Medical examination'!A2261:J4596,3,0)</f>
        <v>Under Weight</v>
      </c>
      <c r="K2262" s="47" t="str">
        <f>VLOOKUP(A2262,'Updated Medical examination'!A2261:J4596,5,0)</f>
        <v>Normal</v>
      </c>
      <c r="L2262" s="54">
        <v>35738</v>
      </c>
      <c r="M2262" s="59">
        <v>1253</v>
      </c>
      <c r="N2262" s="55" t="s">
        <v>11</v>
      </c>
      <c r="O2262" s="55" t="s">
        <v>11</v>
      </c>
      <c r="P2262" s="55" t="s">
        <v>13</v>
      </c>
      <c r="Q2262" s="55">
        <v>25</v>
      </c>
    </row>
    <row r="2263" spans="1:17" ht="16.5" thickBot="1" x14ac:dyDescent="0.3">
      <c r="A2263" s="58" t="s">
        <v>96</v>
      </c>
      <c r="B2263" s="47" t="s">
        <v>2528</v>
      </c>
      <c r="C2263" s="47">
        <f>VLOOKUP(A2263,'Updated Medical examination'!A2262:J4597,2,FALSE)</f>
        <v>27.6</v>
      </c>
      <c r="D2263" s="47">
        <f>VLOOKUP(A2263,'Updated Medical examination'!A2262:J4597,4,0)</f>
        <v>4.01</v>
      </c>
      <c r="E2263" s="47" t="str">
        <f>VLOOKUP(A2263,'Updated Medical examination'!A2262:J4597,6,0)</f>
        <v>No</v>
      </c>
      <c r="F2263" s="47" t="str">
        <f>VLOOKUP(A2263,'Updated Medical examination'!A2262:J4597,7,0)</f>
        <v>No</v>
      </c>
      <c r="G2263" s="47" t="str">
        <f>VLOOKUP(A2263,'Updated Medical examination'!A2262:J4597,8,0)</f>
        <v>Yes</v>
      </c>
      <c r="H2263" s="47">
        <f>VLOOKUP(A2263,'Updated Medical examination'!A2262:J4597,9,0)</f>
        <v>1</v>
      </c>
      <c r="I2263" s="47" t="str">
        <f>VLOOKUP(A2263,'Updated Medical examination'!A2262:J4597,10,0)</f>
        <v>No</v>
      </c>
      <c r="J2263" s="47" t="str">
        <f>VLOOKUP(A2263,'Updated Medical examination'!A2262:J4597,3,0)</f>
        <v>Over Weight</v>
      </c>
      <c r="K2263" s="47" t="str">
        <f>VLOOKUP(A2263,'Updated Medical examination'!A2262:J4597,5,0)</f>
        <v>Normal</v>
      </c>
      <c r="L2263" s="54">
        <v>37879</v>
      </c>
      <c r="M2263" s="59">
        <v>1252.4100000000001</v>
      </c>
      <c r="N2263" s="55" t="s">
        <v>11</v>
      </c>
      <c r="O2263" s="55" t="s">
        <v>12</v>
      </c>
      <c r="P2263" s="55" t="s">
        <v>42</v>
      </c>
      <c r="Q2263" s="55">
        <v>19</v>
      </c>
    </row>
    <row r="2264" spans="1:17" ht="16.5" thickBot="1" x14ac:dyDescent="0.3">
      <c r="A2264" s="58" t="s">
        <v>95</v>
      </c>
      <c r="B2264" s="47" t="s">
        <v>2798</v>
      </c>
      <c r="C2264" s="47">
        <f>VLOOKUP(A2264,'Updated Medical examination'!A2263:J4598,2,FALSE)</f>
        <v>20.7</v>
      </c>
      <c r="D2264" s="47">
        <f>VLOOKUP(A2264,'Updated Medical examination'!A2263:J4598,4,0)</f>
        <v>4.49</v>
      </c>
      <c r="E2264" s="47" t="str">
        <f>VLOOKUP(A2264,'Updated Medical examination'!A2263:J4598,6,0)</f>
        <v>No</v>
      </c>
      <c r="F2264" s="47" t="str">
        <f>VLOOKUP(A2264,'Updated Medical examination'!A2263:J4598,7,0)</f>
        <v>No</v>
      </c>
      <c r="G2264" s="47" t="str">
        <f>VLOOKUP(A2264,'Updated Medical examination'!A2263:J4598,8,0)</f>
        <v>Yes</v>
      </c>
      <c r="H2264" s="47">
        <f>VLOOKUP(A2264,'Updated Medical examination'!A2263:J4598,9,0)</f>
        <v>1</v>
      </c>
      <c r="I2264" s="47" t="str">
        <f>VLOOKUP(A2264,'Updated Medical examination'!A2263:J4598,10,0)</f>
        <v>No</v>
      </c>
      <c r="J2264" s="47" t="str">
        <f>VLOOKUP(A2264,'Updated Medical examination'!A2263:J4598,3,0)</f>
        <v>Healthy Weight</v>
      </c>
      <c r="K2264" s="47" t="str">
        <f>VLOOKUP(A2264,'Updated Medical examination'!A2263:J4598,5,0)</f>
        <v>Normal</v>
      </c>
      <c r="L2264" s="54">
        <v>37872</v>
      </c>
      <c r="M2264" s="59">
        <v>1242.82</v>
      </c>
      <c r="N2264" s="55" t="s">
        <v>11</v>
      </c>
      <c r="O2264" s="55" t="s">
        <v>16</v>
      </c>
      <c r="P2264" s="55" t="s">
        <v>42</v>
      </c>
      <c r="Q2264" s="55">
        <v>19</v>
      </c>
    </row>
    <row r="2265" spans="1:17" ht="16.5" thickBot="1" x14ac:dyDescent="0.3">
      <c r="A2265" s="58" t="s">
        <v>94</v>
      </c>
      <c r="B2265" s="47" t="s">
        <v>5918</v>
      </c>
      <c r="C2265" s="47">
        <f>VLOOKUP(A2265,'Updated Medical examination'!A2264:J4599,2,FALSE)</f>
        <v>20.3</v>
      </c>
      <c r="D2265" s="47">
        <f>VLOOKUP(A2265,'Updated Medical examination'!A2264:J4599,4,0)</f>
        <v>6.37</v>
      </c>
      <c r="E2265" s="47" t="str">
        <f>VLOOKUP(A2265,'Updated Medical examination'!A2264:J4599,6,0)</f>
        <v>No</v>
      </c>
      <c r="F2265" s="47" t="str">
        <f>VLOOKUP(A2265,'Updated Medical examination'!A2264:J4599,7,0)</f>
        <v>No</v>
      </c>
      <c r="G2265" s="47" t="str">
        <f>VLOOKUP(A2265,'Updated Medical examination'!A2264:J4599,8,0)</f>
        <v>Yes</v>
      </c>
      <c r="H2265" s="47">
        <f>VLOOKUP(A2265,'Updated Medical examination'!A2264:J4599,9,0)</f>
        <v>1</v>
      </c>
      <c r="I2265" s="47" t="str">
        <f>VLOOKUP(A2265,'Updated Medical examination'!A2264:J4599,10,0)</f>
        <v>No</v>
      </c>
      <c r="J2265" s="47" t="str">
        <f>VLOOKUP(A2265,'Updated Medical examination'!A2264:J4599,3,0)</f>
        <v>Healthy Weight</v>
      </c>
      <c r="K2265" s="47" t="str">
        <f>VLOOKUP(A2265,'Updated Medical examination'!A2264:J4599,5,0)</f>
        <v>Prediabetes</v>
      </c>
      <c r="L2265" s="54">
        <v>37879</v>
      </c>
      <c r="M2265" s="59">
        <v>1242.26</v>
      </c>
      <c r="N2265" s="55" t="s">
        <v>11</v>
      </c>
      <c r="O2265" s="55" t="s">
        <v>16</v>
      </c>
      <c r="P2265" s="55" t="s">
        <v>42</v>
      </c>
      <c r="Q2265" s="55">
        <v>19</v>
      </c>
    </row>
    <row r="2266" spans="1:17" ht="16.5" thickBot="1" x14ac:dyDescent="0.3">
      <c r="A2266" s="58" t="s">
        <v>93</v>
      </c>
      <c r="B2266" s="47" t="s">
        <v>2700</v>
      </c>
      <c r="C2266" s="47">
        <f>VLOOKUP(A2266,'Updated Medical examination'!A2265:J4600,2,FALSE)</f>
        <v>19.8</v>
      </c>
      <c r="D2266" s="47">
        <f>VLOOKUP(A2266,'Updated Medical examination'!A2265:J4600,4,0)</f>
        <v>5.12</v>
      </c>
      <c r="E2266" s="47" t="str">
        <f>VLOOKUP(A2266,'Updated Medical examination'!A2265:J4600,6,0)</f>
        <v>No</v>
      </c>
      <c r="F2266" s="47" t="str">
        <f>VLOOKUP(A2266,'Updated Medical examination'!A2265:J4600,7,0)</f>
        <v>No</v>
      </c>
      <c r="G2266" s="47" t="str">
        <f>VLOOKUP(A2266,'Updated Medical examination'!A2265:J4600,8,0)</f>
        <v>Yes</v>
      </c>
      <c r="H2266" s="47">
        <f>VLOOKUP(A2266,'Updated Medical examination'!A2265:J4600,9,0)</f>
        <v>1</v>
      </c>
      <c r="I2266" s="47" t="str">
        <f>VLOOKUP(A2266,'Updated Medical examination'!A2265:J4600,10,0)</f>
        <v>No</v>
      </c>
      <c r="J2266" s="47" t="str">
        <f>VLOOKUP(A2266,'Updated Medical examination'!A2265:J4600,3,0)</f>
        <v>Healthy Weight</v>
      </c>
      <c r="K2266" s="47" t="str">
        <f>VLOOKUP(A2266,'Updated Medical examination'!A2265:J4600,5,0)</f>
        <v>Normal</v>
      </c>
      <c r="L2266" s="54">
        <v>37835</v>
      </c>
      <c r="M2266" s="59">
        <v>1241.57</v>
      </c>
      <c r="N2266" s="55" t="s">
        <v>11</v>
      </c>
      <c r="O2266" s="55" t="s">
        <v>11</v>
      </c>
      <c r="P2266" s="55" t="s">
        <v>42</v>
      </c>
      <c r="Q2266" s="55">
        <v>19</v>
      </c>
    </row>
    <row r="2267" spans="1:17" ht="16.5" thickBot="1" x14ac:dyDescent="0.3">
      <c r="A2267" s="58" t="s">
        <v>92</v>
      </c>
      <c r="B2267" s="47" t="s">
        <v>4316</v>
      </c>
      <c r="C2267" s="47">
        <f>VLOOKUP(A2267,'Updated Medical examination'!A2266:J4601,2,FALSE)</f>
        <v>21.87</v>
      </c>
      <c r="D2267" s="47">
        <f>VLOOKUP(A2267,'Updated Medical examination'!A2266:J4601,4,0)</f>
        <v>8.59</v>
      </c>
      <c r="E2267" s="47" t="str">
        <f>VLOOKUP(A2267,'Updated Medical examination'!A2266:J4601,6,0)</f>
        <v>No</v>
      </c>
      <c r="F2267" s="47" t="str">
        <f>VLOOKUP(A2267,'Updated Medical examination'!A2266:J4601,7,0)</f>
        <v>No</v>
      </c>
      <c r="G2267" s="47" t="str">
        <f>VLOOKUP(A2267,'Updated Medical examination'!A2266:J4601,8,0)</f>
        <v>No</v>
      </c>
      <c r="H2267" s="47">
        <f>VLOOKUP(A2267,'Updated Medical examination'!A2266:J4601,9,0)</f>
        <v>0</v>
      </c>
      <c r="I2267" s="47" t="str">
        <f>VLOOKUP(A2267,'Updated Medical examination'!A2266:J4601,10,0)</f>
        <v>No</v>
      </c>
      <c r="J2267" s="47" t="str">
        <f>VLOOKUP(A2267,'Updated Medical examination'!A2266:J4601,3,0)</f>
        <v>Healthy Weight</v>
      </c>
      <c r="K2267" s="47" t="str">
        <f>VLOOKUP(A2267,'Updated Medical examination'!A2266:J4601,5,0)</f>
        <v>Above Diabetes</v>
      </c>
      <c r="L2267" s="54">
        <v>37438</v>
      </c>
      <c r="M2267" s="59">
        <v>1241</v>
      </c>
      <c r="N2267" s="55" t="s">
        <v>11</v>
      </c>
      <c r="O2267" s="55" t="s">
        <v>11</v>
      </c>
      <c r="P2267" s="55" t="s">
        <v>13</v>
      </c>
      <c r="Q2267" s="55">
        <v>20</v>
      </c>
    </row>
    <row r="2268" spans="1:17" ht="16.5" thickBot="1" x14ac:dyDescent="0.3">
      <c r="A2268" s="58" t="s">
        <v>91</v>
      </c>
      <c r="B2268" s="47" t="s">
        <v>3347</v>
      </c>
      <c r="C2268" s="47">
        <f>VLOOKUP(A2268,'Updated Medical examination'!A2267:J4602,2,FALSE)</f>
        <v>16.600000000000001</v>
      </c>
      <c r="D2268" s="47">
        <f>VLOOKUP(A2268,'Updated Medical examination'!A2267:J4602,4,0)</f>
        <v>5.87</v>
      </c>
      <c r="E2268" s="47" t="str">
        <f>VLOOKUP(A2268,'Updated Medical examination'!A2267:J4602,6,0)</f>
        <v>No</v>
      </c>
      <c r="F2268" s="47" t="str">
        <f>VLOOKUP(A2268,'Updated Medical examination'!A2267:J4602,7,0)</f>
        <v>No</v>
      </c>
      <c r="G2268" s="47" t="str">
        <f>VLOOKUP(A2268,'Updated Medical examination'!A2267:J4602,8,0)</f>
        <v>No</v>
      </c>
      <c r="H2268" s="47">
        <f>VLOOKUP(A2268,'Updated Medical examination'!A2267:J4602,9,0)</f>
        <v>1</v>
      </c>
      <c r="I2268" s="47" t="str">
        <f>VLOOKUP(A2268,'Updated Medical examination'!A2267:J4602,10,0)</f>
        <v>No</v>
      </c>
      <c r="J2268" s="47" t="str">
        <f>VLOOKUP(A2268,'Updated Medical examination'!A2267:J4602,3,0)</f>
        <v>Under Weight</v>
      </c>
      <c r="K2268" s="47" t="str">
        <f>VLOOKUP(A2268,'Updated Medical examination'!A2267:J4602,5,0)</f>
        <v>Prediabetes</v>
      </c>
      <c r="L2268" s="54">
        <v>36079</v>
      </c>
      <c r="M2268" s="59">
        <v>1240</v>
      </c>
      <c r="N2268" s="55" t="s">
        <v>11</v>
      </c>
      <c r="O2268" s="55" t="s">
        <v>16</v>
      </c>
      <c r="P2268" s="55" t="s">
        <v>23</v>
      </c>
      <c r="Q2268" s="55">
        <v>24</v>
      </c>
    </row>
    <row r="2269" spans="1:17" ht="16.5" thickBot="1" x14ac:dyDescent="0.3">
      <c r="A2269" s="58" t="s">
        <v>90</v>
      </c>
      <c r="B2269" s="47" t="s">
        <v>5922</v>
      </c>
      <c r="C2269" s="47">
        <f>VLOOKUP(A2269,'Updated Medical examination'!A2268:J4603,2,FALSE)</f>
        <v>21.98</v>
      </c>
      <c r="D2269" s="47">
        <f>VLOOKUP(A2269,'Updated Medical examination'!A2268:J4603,4,0)</f>
        <v>7.03</v>
      </c>
      <c r="E2269" s="47" t="str">
        <f>VLOOKUP(A2269,'Updated Medical examination'!A2268:J4603,6,0)</f>
        <v>No</v>
      </c>
      <c r="F2269" s="47" t="str">
        <f>VLOOKUP(A2269,'Updated Medical examination'!A2268:J4603,7,0)</f>
        <v>No</v>
      </c>
      <c r="G2269" s="47" t="str">
        <f>VLOOKUP(A2269,'Updated Medical examination'!A2268:J4603,8,0)</f>
        <v>No</v>
      </c>
      <c r="H2269" s="47">
        <f>VLOOKUP(A2269,'Updated Medical examination'!A2268:J4603,9,0)</f>
        <v>0</v>
      </c>
      <c r="I2269" s="47" t="str">
        <f>VLOOKUP(A2269,'Updated Medical examination'!A2268:J4603,10,0)</f>
        <v>No</v>
      </c>
      <c r="J2269" s="47" t="str">
        <f>VLOOKUP(A2269,'Updated Medical examination'!A2268:J4603,3,0)</f>
        <v>Healthy Weight</v>
      </c>
      <c r="K2269" s="47" t="str">
        <f>VLOOKUP(A2269,'Updated Medical examination'!A2268:J4603,5,0)</f>
        <v>Above Diabetes</v>
      </c>
      <c r="L2269" s="54">
        <v>37602</v>
      </c>
      <c r="M2269" s="59">
        <v>1237</v>
      </c>
      <c r="N2269" s="55" t="s">
        <v>11</v>
      </c>
      <c r="O2269" s="55" t="s">
        <v>11</v>
      </c>
      <c r="P2269" s="55" t="s">
        <v>13</v>
      </c>
      <c r="Q2269" s="55">
        <v>20</v>
      </c>
    </row>
    <row r="2270" spans="1:17" ht="16.5" thickBot="1" x14ac:dyDescent="0.3">
      <c r="A2270" s="58" t="s">
        <v>89</v>
      </c>
      <c r="B2270" s="47" t="s">
        <v>5923</v>
      </c>
      <c r="C2270" s="47">
        <f>VLOOKUP(A2270,'Updated Medical examination'!A2269:J4604,2,FALSE)</f>
        <v>19.7</v>
      </c>
      <c r="D2270" s="47">
        <f>VLOOKUP(A2270,'Updated Medical examination'!A2269:J4604,4,0)</f>
        <v>5.51</v>
      </c>
      <c r="E2270" s="47" t="str">
        <f>VLOOKUP(A2270,'Updated Medical examination'!A2269:J4604,6,0)</f>
        <v>No</v>
      </c>
      <c r="F2270" s="47" t="str">
        <f>VLOOKUP(A2270,'Updated Medical examination'!A2269:J4604,7,0)</f>
        <v>No</v>
      </c>
      <c r="G2270" s="47" t="str">
        <f>VLOOKUP(A2270,'Updated Medical examination'!A2269:J4604,8,0)</f>
        <v>No</v>
      </c>
      <c r="H2270" s="47">
        <f>VLOOKUP(A2270,'Updated Medical examination'!A2269:J4604,9,0)</f>
        <v>1</v>
      </c>
      <c r="I2270" s="47" t="str">
        <f>VLOOKUP(A2270,'Updated Medical examination'!A2269:J4604,10,0)</f>
        <v>No</v>
      </c>
      <c r="J2270" s="47" t="str">
        <f>VLOOKUP(A2270,'Updated Medical examination'!A2269:J4604,3,0)</f>
        <v>Healthy Weight</v>
      </c>
      <c r="K2270" s="47" t="str">
        <f>VLOOKUP(A2270,'Updated Medical examination'!A2269:J4604,5,0)</f>
        <v>Normal</v>
      </c>
      <c r="L2270" s="54">
        <v>35989</v>
      </c>
      <c r="M2270" s="59">
        <v>1234</v>
      </c>
      <c r="N2270" s="55" t="s">
        <v>11</v>
      </c>
      <c r="O2270" s="55" t="s">
        <v>16</v>
      </c>
      <c r="P2270" s="55" t="s">
        <v>13</v>
      </c>
      <c r="Q2270" s="55">
        <v>24</v>
      </c>
    </row>
    <row r="2271" spans="1:17" ht="16.5" thickBot="1" x14ac:dyDescent="0.3">
      <c r="A2271" s="58" t="s">
        <v>88</v>
      </c>
      <c r="B2271" s="47" t="s">
        <v>4780</v>
      </c>
      <c r="C2271" s="47">
        <f>VLOOKUP(A2271,'Updated Medical examination'!A2270:J4605,2,FALSE)</f>
        <v>19.21</v>
      </c>
      <c r="D2271" s="47">
        <f>VLOOKUP(A2271,'Updated Medical examination'!A2270:J4605,4,0)</f>
        <v>4.76</v>
      </c>
      <c r="E2271" s="47" t="str">
        <f>VLOOKUP(A2271,'Updated Medical examination'!A2270:J4605,6,0)</f>
        <v>No</v>
      </c>
      <c r="F2271" s="47" t="str">
        <f>VLOOKUP(A2271,'Updated Medical examination'!A2270:J4605,7,0)</f>
        <v>yes</v>
      </c>
      <c r="G2271" s="47" t="str">
        <f>VLOOKUP(A2271,'Updated Medical examination'!A2270:J4605,8,0)</f>
        <v>No</v>
      </c>
      <c r="H2271" s="47">
        <f>VLOOKUP(A2271,'Updated Medical examination'!A2270:J4605,9,0)</f>
        <v>1</v>
      </c>
      <c r="I2271" s="47" t="str">
        <f>VLOOKUP(A2271,'Updated Medical examination'!A2270:J4605,10,0)</f>
        <v>No</v>
      </c>
      <c r="J2271" s="47" t="str">
        <f>VLOOKUP(A2271,'Updated Medical examination'!A2270:J4605,3,0)</f>
        <v>Healthy Weight</v>
      </c>
      <c r="K2271" s="47" t="str">
        <f>VLOOKUP(A2271,'Updated Medical examination'!A2270:J4605,5,0)</f>
        <v>Normal</v>
      </c>
      <c r="L2271" s="54">
        <v>38276</v>
      </c>
      <c r="M2271" s="59">
        <v>1228</v>
      </c>
      <c r="N2271" s="55" t="s">
        <v>11</v>
      </c>
      <c r="O2271" s="55" t="s">
        <v>16</v>
      </c>
      <c r="P2271" s="55" t="s">
        <v>23</v>
      </c>
      <c r="Q2271" s="55">
        <v>18</v>
      </c>
    </row>
    <row r="2272" spans="1:17" ht="16.5" thickBot="1" x14ac:dyDescent="0.3">
      <c r="A2272" s="58" t="s">
        <v>87</v>
      </c>
      <c r="B2272" s="47" t="s">
        <v>5925</v>
      </c>
      <c r="C2272" s="47">
        <f>VLOOKUP(A2272,'Updated Medical examination'!A2271:J4606,2,FALSE)</f>
        <v>19.3</v>
      </c>
      <c r="D2272" s="47">
        <f>VLOOKUP(A2272,'Updated Medical examination'!A2271:J4606,4,0)</f>
        <v>4.7</v>
      </c>
      <c r="E2272" s="47" t="str">
        <f>VLOOKUP(A2272,'Updated Medical examination'!A2271:J4606,6,0)</f>
        <v>No</v>
      </c>
      <c r="F2272" s="47" t="str">
        <f>VLOOKUP(A2272,'Updated Medical examination'!A2271:J4606,7,0)</f>
        <v>yes</v>
      </c>
      <c r="G2272" s="47" t="str">
        <f>VLOOKUP(A2272,'Updated Medical examination'!A2271:J4606,8,0)</f>
        <v>No</v>
      </c>
      <c r="H2272" s="47">
        <f>VLOOKUP(A2272,'Updated Medical examination'!A2271:J4606,9,0)</f>
        <v>1</v>
      </c>
      <c r="I2272" s="47" t="str">
        <f>VLOOKUP(A2272,'Updated Medical examination'!A2271:J4606,10,0)</f>
        <v>No</v>
      </c>
      <c r="J2272" s="47" t="str">
        <f>VLOOKUP(A2272,'Updated Medical examination'!A2271:J4606,3,0)</f>
        <v>Healthy Weight</v>
      </c>
      <c r="K2272" s="47" t="str">
        <f>VLOOKUP(A2272,'Updated Medical examination'!A2271:J4606,5,0)</f>
        <v>Normal</v>
      </c>
      <c r="L2272" s="54">
        <v>38177</v>
      </c>
      <c r="M2272" s="59">
        <v>1224</v>
      </c>
      <c r="N2272" s="55" t="s">
        <v>11</v>
      </c>
      <c r="O2272" s="55" t="s">
        <v>16</v>
      </c>
      <c r="P2272" s="55" t="s">
        <v>13</v>
      </c>
      <c r="Q2272" s="55">
        <v>18</v>
      </c>
    </row>
    <row r="2273" spans="1:17" ht="16.5" thickBot="1" x14ac:dyDescent="0.3">
      <c r="A2273" s="58" t="s">
        <v>86</v>
      </c>
      <c r="B2273" s="47" t="s">
        <v>5927</v>
      </c>
      <c r="C2273" s="47">
        <f>VLOOKUP(A2273,'Updated Medical examination'!A2272:J4607,2,FALSE)</f>
        <v>16.22</v>
      </c>
      <c r="D2273" s="47">
        <f>VLOOKUP(A2273,'Updated Medical examination'!A2272:J4607,4,0)</f>
        <v>6.21</v>
      </c>
      <c r="E2273" s="47" t="str">
        <f>VLOOKUP(A2273,'Updated Medical examination'!A2272:J4607,6,0)</f>
        <v>Yes</v>
      </c>
      <c r="F2273" s="47" t="str">
        <f>VLOOKUP(A2273,'Updated Medical examination'!A2272:J4607,7,0)</f>
        <v>No</v>
      </c>
      <c r="G2273" s="47" t="str">
        <f>VLOOKUP(A2273,'Updated Medical examination'!A2272:J4607,8,0)</f>
        <v>No</v>
      </c>
      <c r="H2273" s="47">
        <f>VLOOKUP(A2273,'Updated Medical examination'!A2272:J4607,9,0)</f>
        <v>0</v>
      </c>
      <c r="I2273" s="47" t="str">
        <f>VLOOKUP(A2273,'Updated Medical examination'!A2272:J4607,10,0)</f>
        <v>No</v>
      </c>
      <c r="J2273" s="47" t="str">
        <f>VLOOKUP(A2273,'Updated Medical examination'!A2272:J4607,3,0)</f>
        <v>Under Weight</v>
      </c>
      <c r="K2273" s="47" t="str">
        <f>VLOOKUP(A2273,'Updated Medical examination'!A2272:J4607,5,0)</f>
        <v>Prediabetes</v>
      </c>
      <c r="L2273" s="54">
        <v>35373</v>
      </c>
      <c r="M2273" s="59">
        <v>1220</v>
      </c>
      <c r="N2273" s="55" t="s">
        <v>11</v>
      </c>
      <c r="O2273" s="55" t="s">
        <v>12</v>
      </c>
      <c r="P2273" s="55" t="s">
        <v>23</v>
      </c>
      <c r="Q2273" s="55">
        <v>26</v>
      </c>
    </row>
    <row r="2274" spans="1:17" ht="16.5" thickBot="1" x14ac:dyDescent="0.3">
      <c r="A2274" s="58" t="s">
        <v>85</v>
      </c>
      <c r="B2274" s="47" t="s">
        <v>5928</v>
      </c>
      <c r="C2274" s="47">
        <f>VLOOKUP(A2274,'Updated Medical examination'!A2273:J4608,2,FALSE)</f>
        <v>17.12</v>
      </c>
      <c r="D2274" s="47">
        <f>VLOOKUP(A2274,'Updated Medical examination'!A2273:J4608,4,0)</f>
        <v>4.5199999999999996</v>
      </c>
      <c r="E2274" s="47" t="str">
        <f>VLOOKUP(A2274,'Updated Medical examination'!A2273:J4608,6,0)</f>
        <v>No</v>
      </c>
      <c r="F2274" s="47" t="str">
        <f>VLOOKUP(A2274,'Updated Medical examination'!A2273:J4608,7,0)</f>
        <v>yes</v>
      </c>
      <c r="G2274" s="47" t="str">
        <f>VLOOKUP(A2274,'Updated Medical examination'!A2273:J4608,8,0)</f>
        <v>No</v>
      </c>
      <c r="H2274" s="47">
        <f>VLOOKUP(A2274,'Updated Medical examination'!A2273:J4608,9,0)</f>
        <v>1</v>
      </c>
      <c r="I2274" s="47" t="str">
        <f>VLOOKUP(A2274,'Updated Medical examination'!A2273:J4608,10,0)</f>
        <v>No</v>
      </c>
      <c r="J2274" s="47" t="str">
        <f>VLOOKUP(A2274,'Updated Medical examination'!A2273:J4608,3,0)</f>
        <v>Under Weight</v>
      </c>
      <c r="K2274" s="47" t="str">
        <f>VLOOKUP(A2274,'Updated Medical examination'!A2273:J4608,5,0)</f>
        <v>Normal</v>
      </c>
      <c r="L2274" s="54">
        <v>38140</v>
      </c>
      <c r="M2274" s="59">
        <v>1210</v>
      </c>
      <c r="N2274" s="55" t="s">
        <v>11</v>
      </c>
      <c r="O2274" s="55" t="s">
        <v>16</v>
      </c>
      <c r="P2274" s="55" t="s">
        <v>13</v>
      </c>
      <c r="Q2274" s="55">
        <v>19</v>
      </c>
    </row>
    <row r="2275" spans="1:17" ht="16.5" thickBot="1" x14ac:dyDescent="0.3">
      <c r="A2275" s="58" t="s">
        <v>84</v>
      </c>
      <c r="B2275" s="47" t="s">
        <v>5813</v>
      </c>
      <c r="C2275" s="47">
        <f>VLOOKUP(A2275,'Updated Medical examination'!A2274:J4609,2,FALSE)</f>
        <v>19.07</v>
      </c>
      <c r="D2275" s="47">
        <f>VLOOKUP(A2275,'Updated Medical examination'!A2274:J4609,4,0)</f>
        <v>5.45</v>
      </c>
      <c r="E2275" s="47" t="str">
        <f>VLOOKUP(A2275,'Updated Medical examination'!A2274:J4609,6,0)</f>
        <v>No</v>
      </c>
      <c r="F2275" s="47" t="str">
        <f>VLOOKUP(A2275,'Updated Medical examination'!A2274:J4609,7,0)</f>
        <v>No</v>
      </c>
      <c r="G2275" s="47" t="str">
        <f>VLOOKUP(A2275,'Updated Medical examination'!A2274:J4609,8,0)</f>
        <v>No</v>
      </c>
      <c r="H2275" s="47">
        <f>VLOOKUP(A2275,'Updated Medical examination'!A2274:J4609,9,0)</f>
        <v>1</v>
      </c>
      <c r="I2275" s="47" t="str">
        <f>VLOOKUP(A2275,'Updated Medical examination'!A2274:J4609,10,0)</f>
        <v>No</v>
      </c>
      <c r="J2275" s="47" t="str">
        <f>VLOOKUP(A2275,'Updated Medical examination'!A2274:J4609,3,0)</f>
        <v>Healthy Weight</v>
      </c>
      <c r="K2275" s="47" t="str">
        <f>VLOOKUP(A2275,'Updated Medical examination'!A2274:J4609,5,0)</f>
        <v>Normal</v>
      </c>
      <c r="L2275" s="54">
        <v>33883</v>
      </c>
      <c r="M2275" s="59">
        <v>1200.55</v>
      </c>
      <c r="N2275" s="55" t="s">
        <v>11</v>
      </c>
      <c r="O2275" s="55" t="s">
        <v>12</v>
      </c>
      <c r="P2275" s="55" t="s">
        <v>13</v>
      </c>
      <c r="Q2275" s="55">
        <v>30</v>
      </c>
    </row>
    <row r="2276" spans="1:17" ht="16.5" thickBot="1" x14ac:dyDescent="0.3">
      <c r="A2276" s="58" t="s">
        <v>83</v>
      </c>
      <c r="B2276" s="47" t="s">
        <v>3243</v>
      </c>
      <c r="C2276" s="47">
        <f>VLOOKUP(A2276,'Updated Medical examination'!A2275:J4610,2,FALSE)</f>
        <v>15.56</v>
      </c>
      <c r="D2276" s="47">
        <f>VLOOKUP(A2276,'Updated Medical examination'!A2275:J4610,4,0)</f>
        <v>4.42</v>
      </c>
      <c r="E2276" s="47" t="str">
        <f>VLOOKUP(A2276,'Updated Medical examination'!A2275:J4610,6,0)</f>
        <v>No</v>
      </c>
      <c r="F2276" s="47" t="str">
        <f>VLOOKUP(A2276,'Updated Medical examination'!A2275:J4610,7,0)</f>
        <v>No</v>
      </c>
      <c r="G2276" s="47" t="str">
        <f>VLOOKUP(A2276,'Updated Medical examination'!A2275:J4610,8,0)</f>
        <v>No</v>
      </c>
      <c r="H2276" s="47">
        <f>VLOOKUP(A2276,'Updated Medical examination'!A2275:J4610,9,0)</f>
        <v>0</v>
      </c>
      <c r="I2276" s="47" t="str">
        <f>VLOOKUP(A2276,'Updated Medical examination'!A2275:J4610,10,0)</f>
        <v>No</v>
      </c>
      <c r="J2276" s="47" t="str">
        <f>VLOOKUP(A2276,'Updated Medical examination'!A2275:J4610,3,0)</f>
        <v>Under Weight</v>
      </c>
      <c r="K2276" s="47" t="str">
        <f>VLOOKUP(A2276,'Updated Medical examination'!A2275:J4610,5,0)</f>
        <v>Normal</v>
      </c>
      <c r="L2276" s="54">
        <v>36339</v>
      </c>
      <c r="M2276" s="59">
        <v>1200</v>
      </c>
      <c r="N2276" s="55" t="s">
        <v>11</v>
      </c>
      <c r="O2276" s="55" t="s">
        <v>12</v>
      </c>
      <c r="P2276" s="55" t="s">
        <v>23</v>
      </c>
      <c r="Q2276" s="55">
        <v>23</v>
      </c>
    </row>
    <row r="2277" spans="1:17" ht="16.5" thickBot="1" x14ac:dyDescent="0.3">
      <c r="A2277" s="58" t="s">
        <v>82</v>
      </c>
      <c r="B2277" s="47" t="s">
        <v>4141</v>
      </c>
      <c r="C2277" s="47">
        <f>VLOOKUP(A2277,'Updated Medical examination'!A2276:J4611,2,FALSE)</f>
        <v>22.76</v>
      </c>
      <c r="D2277" s="47">
        <f>VLOOKUP(A2277,'Updated Medical examination'!A2276:J4611,4,0)</f>
        <v>9.44</v>
      </c>
      <c r="E2277" s="47" t="str">
        <f>VLOOKUP(A2277,'Updated Medical examination'!A2276:J4611,6,0)</f>
        <v>No</v>
      </c>
      <c r="F2277" s="47" t="str">
        <f>VLOOKUP(A2277,'Updated Medical examination'!A2276:J4611,7,0)</f>
        <v>No</v>
      </c>
      <c r="G2277" s="47" t="str">
        <f>VLOOKUP(A2277,'Updated Medical examination'!A2276:J4611,8,0)</f>
        <v>No</v>
      </c>
      <c r="H2277" s="47">
        <f>VLOOKUP(A2277,'Updated Medical examination'!A2276:J4611,9,0)</f>
        <v>0</v>
      </c>
      <c r="I2277" s="47" t="str">
        <f>VLOOKUP(A2277,'Updated Medical examination'!A2276:J4611,10,0)</f>
        <v>No</v>
      </c>
      <c r="J2277" s="47" t="str">
        <f>VLOOKUP(A2277,'Updated Medical examination'!A2276:J4611,3,0)</f>
        <v>Healthy Weight</v>
      </c>
      <c r="K2277" s="47" t="str">
        <f>VLOOKUP(A2277,'Updated Medical examination'!A2276:J4611,5,0)</f>
        <v>Above Diabetes</v>
      </c>
      <c r="L2277" s="54">
        <v>37494</v>
      </c>
      <c r="M2277" s="59">
        <v>1191</v>
      </c>
      <c r="N2277" s="55" t="s">
        <v>11</v>
      </c>
      <c r="O2277" s="55" t="s">
        <v>16</v>
      </c>
      <c r="P2277" s="55" t="s">
        <v>13</v>
      </c>
      <c r="Q2277" s="55">
        <v>20</v>
      </c>
    </row>
    <row r="2278" spans="1:17" ht="16.5" thickBot="1" x14ac:dyDescent="0.3">
      <c r="A2278" s="58" t="s">
        <v>81</v>
      </c>
      <c r="B2278" s="47" t="s">
        <v>5933</v>
      </c>
      <c r="C2278" s="47">
        <f>VLOOKUP(A2278,'Updated Medical examination'!A2277:J4612,2,FALSE)</f>
        <v>22.79</v>
      </c>
      <c r="D2278" s="47">
        <f>VLOOKUP(A2278,'Updated Medical examination'!A2277:J4612,4,0)</f>
        <v>6.15</v>
      </c>
      <c r="E2278" s="47" t="str">
        <f>VLOOKUP(A2278,'Updated Medical examination'!A2277:J4612,6,0)</f>
        <v>Yes</v>
      </c>
      <c r="F2278" s="47" t="str">
        <f>VLOOKUP(A2278,'Updated Medical examination'!A2277:J4612,7,0)</f>
        <v>No</v>
      </c>
      <c r="G2278" s="47" t="str">
        <f>VLOOKUP(A2278,'Updated Medical examination'!A2277:J4612,8,0)</f>
        <v>Yes</v>
      </c>
      <c r="H2278" s="47">
        <f>VLOOKUP(A2278,'Updated Medical examination'!A2277:J4612,9,0)</f>
        <v>1</v>
      </c>
      <c r="I2278" s="47" t="str">
        <f>VLOOKUP(A2278,'Updated Medical examination'!A2277:J4612,10,0)</f>
        <v>No</v>
      </c>
      <c r="J2278" s="47" t="str">
        <f>VLOOKUP(A2278,'Updated Medical examination'!A2277:J4612,3,0)</f>
        <v>Healthy Weight</v>
      </c>
      <c r="K2278" s="47" t="str">
        <f>VLOOKUP(A2278,'Updated Medical examination'!A2277:J4612,5,0)</f>
        <v>Prediabetes</v>
      </c>
      <c r="L2278" s="54">
        <v>35609</v>
      </c>
      <c r="M2278" s="59">
        <v>1178.07</v>
      </c>
      <c r="N2278" s="55" t="s">
        <v>11</v>
      </c>
      <c r="O2278" s="55" t="s">
        <v>11</v>
      </c>
      <c r="P2278" s="55" t="s">
        <v>13</v>
      </c>
      <c r="Q2278" s="55">
        <v>25</v>
      </c>
    </row>
    <row r="2279" spans="1:17" ht="16.5" thickBot="1" x14ac:dyDescent="0.3">
      <c r="A2279" s="58" t="s">
        <v>80</v>
      </c>
      <c r="B2279" s="47" t="s">
        <v>2604</v>
      </c>
      <c r="C2279" s="47">
        <f>VLOOKUP(A2279,'Updated Medical examination'!A2278:J4613,2,FALSE)</f>
        <v>17.41</v>
      </c>
      <c r="D2279" s="47">
        <f>VLOOKUP(A2279,'Updated Medical examination'!A2278:J4613,4,0)</f>
        <v>5.13</v>
      </c>
      <c r="E2279" s="47" t="str">
        <f>VLOOKUP(A2279,'Updated Medical examination'!A2278:J4613,6,0)</f>
        <v>Yes</v>
      </c>
      <c r="F2279" s="47" t="str">
        <f>VLOOKUP(A2279,'Updated Medical examination'!A2278:J4613,7,0)</f>
        <v>No</v>
      </c>
      <c r="G2279" s="47" t="str">
        <f>VLOOKUP(A2279,'Updated Medical examination'!A2278:J4613,8,0)</f>
        <v>No</v>
      </c>
      <c r="H2279" s="47">
        <f>VLOOKUP(A2279,'Updated Medical examination'!A2278:J4613,9,0)</f>
        <v>0</v>
      </c>
      <c r="I2279" s="47" t="str">
        <f>VLOOKUP(A2279,'Updated Medical examination'!A2278:J4613,10,0)</f>
        <v>No</v>
      </c>
      <c r="J2279" s="47" t="str">
        <f>VLOOKUP(A2279,'Updated Medical examination'!A2278:J4613,3,0)</f>
        <v>Under Weight</v>
      </c>
      <c r="K2279" s="47" t="str">
        <f>VLOOKUP(A2279,'Updated Medical examination'!A2278:J4613,5,0)</f>
        <v>Normal</v>
      </c>
      <c r="L2279" s="54">
        <v>35288</v>
      </c>
      <c r="M2279" s="59">
        <v>1178</v>
      </c>
      <c r="N2279" s="55" t="s">
        <v>11</v>
      </c>
      <c r="O2279" s="55" t="s">
        <v>12</v>
      </c>
      <c r="P2279" s="55" t="s">
        <v>13</v>
      </c>
      <c r="Q2279" s="55">
        <v>26</v>
      </c>
    </row>
    <row r="2280" spans="1:17" ht="16.5" thickBot="1" x14ac:dyDescent="0.3">
      <c r="A2280" s="58" t="s">
        <v>79</v>
      </c>
      <c r="B2280" s="47" t="s">
        <v>5935</v>
      </c>
      <c r="C2280" s="47">
        <f>VLOOKUP(A2280,'Updated Medical examination'!A2279:J4614,2,FALSE)</f>
        <v>19.32</v>
      </c>
      <c r="D2280" s="47">
        <f>VLOOKUP(A2280,'Updated Medical examination'!A2279:J4614,4,0)</f>
        <v>4.96</v>
      </c>
      <c r="E2280" s="47" t="str">
        <f>VLOOKUP(A2280,'Updated Medical examination'!A2279:J4614,6,0)</f>
        <v>Yes</v>
      </c>
      <c r="F2280" s="47" t="str">
        <f>VLOOKUP(A2280,'Updated Medical examination'!A2279:J4614,7,0)</f>
        <v>No</v>
      </c>
      <c r="G2280" s="47" t="str">
        <f>VLOOKUP(A2280,'Updated Medical examination'!A2279:J4614,8,0)</f>
        <v>No</v>
      </c>
      <c r="H2280" s="47">
        <f>VLOOKUP(A2280,'Updated Medical examination'!A2279:J4614,9,0)</f>
        <v>0</v>
      </c>
      <c r="I2280" s="47" t="str">
        <f>VLOOKUP(A2280,'Updated Medical examination'!A2279:J4614,10,0)</f>
        <v>No</v>
      </c>
      <c r="J2280" s="47" t="str">
        <f>VLOOKUP(A2280,'Updated Medical examination'!A2279:J4614,3,0)</f>
        <v>Healthy Weight</v>
      </c>
      <c r="K2280" s="47" t="str">
        <f>VLOOKUP(A2280,'Updated Medical examination'!A2279:J4614,5,0)</f>
        <v>Normal</v>
      </c>
      <c r="L2280" s="54">
        <v>37207</v>
      </c>
      <c r="M2280" s="59">
        <v>1167</v>
      </c>
      <c r="N2280" s="55" t="s">
        <v>11</v>
      </c>
      <c r="O2280" s="55" t="s">
        <v>16</v>
      </c>
      <c r="P2280" s="55" t="s">
        <v>13</v>
      </c>
      <c r="Q2280" s="55">
        <v>21</v>
      </c>
    </row>
    <row r="2281" spans="1:17" ht="16.5" thickBot="1" x14ac:dyDescent="0.3">
      <c r="A2281" s="58" t="s">
        <v>78</v>
      </c>
      <c r="B2281" s="47" t="s">
        <v>2553</v>
      </c>
      <c r="C2281" s="47">
        <f>VLOOKUP(A2281,'Updated Medical examination'!A2280:J4615,2,FALSE)</f>
        <v>18.25</v>
      </c>
      <c r="D2281" s="47">
        <f>VLOOKUP(A2281,'Updated Medical examination'!A2280:J4615,4,0)</f>
        <v>10.95</v>
      </c>
      <c r="E2281" s="47" t="str">
        <f>VLOOKUP(A2281,'Updated Medical examination'!A2280:J4615,6,0)</f>
        <v>No</v>
      </c>
      <c r="F2281" s="47" t="str">
        <f>VLOOKUP(A2281,'Updated Medical examination'!A2280:J4615,7,0)</f>
        <v>No</v>
      </c>
      <c r="G2281" s="47" t="str">
        <f>VLOOKUP(A2281,'Updated Medical examination'!A2280:J4615,8,0)</f>
        <v>No</v>
      </c>
      <c r="H2281" s="47">
        <f>VLOOKUP(A2281,'Updated Medical examination'!A2280:J4615,9,0)</f>
        <v>0</v>
      </c>
      <c r="I2281" s="47" t="str">
        <f>VLOOKUP(A2281,'Updated Medical examination'!A2280:J4615,10,0)</f>
        <v>No</v>
      </c>
      <c r="J2281" s="47" t="str">
        <f>VLOOKUP(A2281,'Updated Medical examination'!A2280:J4615,3,0)</f>
        <v>Under Weight</v>
      </c>
      <c r="K2281" s="47" t="str">
        <f>VLOOKUP(A2281,'Updated Medical examination'!A2280:J4615,5,0)</f>
        <v>Above Diabetes</v>
      </c>
      <c r="L2281" s="54">
        <v>37418</v>
      </c>
      <c r="M2281" s="59">
        <v>1165</v>
      </c>
      <c r="N2281" s="55" t="s">
        <v>11</v>
      </c>
      <c r="O2281" s="55" t="s">
        <v>12</v>
      </c>
      <c r="P2281" s="55" t="s">
        <v>23</v>
      </c>
      <c r="Q2281" s="55">
        <v>20</v>
      </c>
    </row>
    <row r="2282" spans="1:17" ht="16.5" thickBot="1" x14ac:dyDescent="0.3">
      <c r="A2282" s="58" t="s">
        <v>77</v>
      </c>
      <c r="B2282" s="47" t="s">
        <v>5938</v>
      </c>
      <c r="C2282" s="47">
        <f>VLOOKUP(A2282,'Updated Medical examination'!A2281:J4616,2,FALSE)</f>
        <v>53.13</v>
      </c>
      <c r="D2282" s="47">
        <f>VLOOKUP(A2282,'Updated Medical examination'!A2281:J4616,4,0)</f>
        <v>4.4400000000000004</v>
      </c>
      <c r="E2282" s="47" t="str">
        <f>VLOOKUP(A2282,'Updated Medical examination'!A2281:J4616,6,0)</f>
        <v>No</v>
      </c>
      <c r="F2282" s="47" t="str">
        <f>VLOOKUP(A2282,'Updated Medical examination'!A2281:J4616,7,0)</f>
        <v>yes</v>
      </c>
      <c r="G2282" s="47" t="str">
        <f>VLOOKUP(A2282,'Updated Medical examination'!A2281:J4616,8,0)</f>
        <v>No</v>
      </c>
      <c r="H2282" s="47">
        <f>VLOOKUP(A2282,'Updated Medical examination'!A2281:J4616,9,0)</f>
        <v>1</v>
      </c>
      <c r="I2282" s="47" t="str">
        <f>VLOOKUP(A2282,'Updated Medical examination'!A2281:J4616,10,0)</f>
        <v>No</v>
      </c>
      <c r="J2282" s="47" t="str">
        <f>VLOOKUP(A2282,'Updated Medical examination'!A2281:J4616,3,0)</f>
        <v>Obesity</v>
      </c>
      <c r="K2282" s="47" t="str">
        <f>VLOOKUP(A2282,'Updated Medical examination'!A2281:J4616,5,0)</f>
        <v>Normal</v>
      </c>
      <c r="L2282" s="54">
        <v>38302</v>
      </c>
      <c r="M2282" s="59">
        <v>1163.46</v>
      </c>
      <c r="N2282" s="55" t="s">
        <v>11</v>
      </c>
      <c r="O2282" s="55" t="s">
        <v>12</v>
      </c>
      <c r="P2282" s="55" t="s">
        <v>13</v>
      </c>
      <c r="Q2282" s="55">
        <v>18</v>
      </c>
    </row>
    <row r="2283" spans="1:17" ht="16.5" thickBot="1" x14ac:dyDescent="0.3">
      <c r="A2283" s="58" t="s">
        <v>76</v>
      </c>
      <c r="B2283" s="47" t="s">
        <v>2561</v>
      </c>
      <c r="C2283" s="47">
        <f>VLOOKUP(A2283,'Updated Medical examination'!A2282:J4617,2,FALSE)</f>
        <v>20.46</v>
      </c>
      <c r="D2283" s="47">
        <f>VLOOKUP(A2283,'Updated Medical examination'!A2282:J4617,4,0)</f>
        <v>4.0199999999999996</v>
      </c>
      <c r="E2283" s="47" t="str">
        <f>VLOOKUP(A2283,'Updated Medical examination'!A2282:J4617,6,0)</f>
        <v>No</v>
      </c>
      <c r="F2283" s="47" t="str">
        <f>VLOOKUP(A2283,'Updated Medical examination'!A2282:J4617,7,0)</f>
        <v>No</v>
      </c>
      <c r="G2283" s="47" t="str">
        <f>VLOOKUP(A2283,'Updated Medical examination'!A2282:J4617,8,0)</f>
        <v>No</v>
      </c>
      <c r="H2283" s="47">
        <f>VLOOKUP(A2283,'Updated Medical examination'!A2282:J4617,9,0)</f>
        <v>0</v>
      </c>
      <c r="I2283" s="47" t="str">
        <f>VLOOKUP(A2283,'Updated Medical examination'!A2282:J4617,10,0)</f>
        <v>No</v>
      </c>
      <c r="J2283" s="47" t="str">
        <f>VLOOKUP(A2283,'Updated Medical examination'!A2282:J4617,3,0)</f>
        <v>Healthy Weight</v>
      </c>
      <c r="K2283" s="47" t="str">
        <f>VLOOKUP(A2283,'Updated Medical examination'!A2282:J4617,5,0)</f>
        <v>Normal</v>
      </c>
      <c r="L2283" s="54">
        <v>34541</v>
      </c>
      <c r="M2283" s="59">
        <v>1158.32</v>
      </c>
      <c r="N2283" s="55" t="s">
        <v>11</v>
      </c>
      <c r="O2283" s="55" t="s">
        <v>16</v>
      </c>
      <c r="P2283" s="55" t="s">
        <v>13</v>
      </c>
      <c r="Q2283" s="55">
        <v>28</v>
      </c>
    </row>
    <row r="2284" spans="1:17" ht="16.5" thickBot="1" x14ac:dyDescent="0.3">
      <c r="A2284" s="58" t="s">
        <v>75</v>
      </c>
      <c r="B2284" s="47" t="s">
        <v>2423</v>
      </c>
      <c r="C2284" s="47">
        <f>VLOOKUP(A2284,'Updated Medical examination'!A2283:J4618,2,FALSE)</f>
        <v>43.01</v>
      </c>
      <c r="D2284" s="47">
        <f>VLOOKUP(A2284,'Updated Medical examination'!A2283:J4618,4,0)</f>
        <v>5.44</v>
      </c>
      <c r="E2284" s="47" t="str">
        <f>VLOOKUP(A2284,'Updated Medical examination'!A2283:J4618,6,0)</f>
        <v>No</v>
      </c>
      <c r="F2284" s="47" t="str">
        <f>VLOOKUP(A2284,'Updated Medical examination'!A2283:J4618,7,0)</f>
        <v>yes</v>
      </c>
      <c r="G2284" s="47" t="str">
        <f>VLOOKUP(A2284,'Updated Medical examination'!A2283:J4618,8,0)</f>
        <v>No</v>
      </c>
      <c r="H2284" s="47">
        <f>VLOOKUP(A2284,'Updated Medical examination'!A2283:J4618,9,0)</f>
        <v>1</v>
      </c>
      <c r="I2284" s="47" t="str">
        <f>VLOOKUP(A2284,'Updated Medical examination'!A2283:J4618,10,0)</f>
        <v>No</v>
      </c>
      <c r="J2284" s="47" t="str">
        <f>VLOOKUP(A2284,'Updated Medical examination'!A2283:J4618,3,0)</f>
        <v>Obesity</v>
      </c>
      <c r="K2284" s="47" t="str">
        <f>VLOOKUP(A2284,'Updated Medical examination'!A2283:J4618,5,0)</f>
        <v>Normal</v>
      </c>
      <c r="L2284" s="54">
        <v>38186</v>
      </c>
      <c r="M2284" s="59">
        <v>1149.4000000000001</v>
      </c>
      <c r="N2284" s="55" t="s">
        <v>11</v>
      </c>
      <c r="O2284" s="55" t="s">
        <v>11</v>
      </c>
      <c r="P2284" s="55" t="s">
        <v>13</v>
      </c>
      <c r="Q2284" s="55">
        <v>18</v>
      </c>
    </row>
    <row r="2285" spans="1:17" ht="16.5" thickBot="1" x14ac:dyDescent="0.3">
      <c r="A2285" s="58" t="s">
        <v>74</v>
      </c>
      <c r="B2285" s="47" t="s">
        <v>3992</v>
      </c>
      <c r="C2285" s="47">
        <f>VLOOKUP(A2285,'Updated Medical examination'!A2284:J4619,2,FALSE)</f>
        <v>15.01</v>
      </c>
      <c r="D2285" s="47">
        <f>VLOOKUP(A2285,'Updated Medical examination'!A2284:J4619,4,0)</f>
        <v>4.1500000000000004</v>
      </c>
      <c r="E2285" s="47" t="str">
        <f>VLOOKUP(A2285,'Updated Medical examination'!A2284:J4619,6,0)</f>
        <v>No</v>
      </c>
      <c r="F2285" s="47" t="str">
        <f>VLOOKUP(A2285,'Updated Medical examination'!A2284:J4619,7,0)</f>
        <v>No</v>
      </c>
      <c r="G2285" s="47" t="str">
        <f>VLOOKUP(A2285,'Updated Medical examination'!A2284:J4619,8,0)</f>
        <v>Yes</v>
      </c>
      <c r="H2285" s="47">
        <f>VLOOKUP(A2285,'Updated Medical examination'!A2284:J4619,9,0)</f>
        <v>1</v>
      </c>
      <c r="I2285" s="47" t="str">
        <f>VLOOKUP(A2285,'Updated Medical examination'!A2284:J4619,10,0)</f>
        <v>No</v>
      </c>
      <c r="J2285" s="47" t="str">
        <f>VLOOKUP(A2285,'Updated Medical examination'!A2284:J4619,3,0)</f>
        <v>Under Weight</v>
      </c>
      <c r="K2285" s="47" t="str">
        <f>VLOOKUP(A2285,'Updated Medical examination'!A2284:J4619,5,0)</f>
        <v>Normal</v>
      </c>
      <c r="L2285" s="54">
        <v>37784</v>
      </c>
      <c r="M2285" s="59">
        <v>1149</v>
      </c>
      <c r="N2285" s="55" t="s">
        <v>11</v>
      </c>
      <c r="O2285" s="55" t="s">
        <v>16</v>
      </c>
      <c r="P2285" s="55" t="s">
        <v>23</v>
      </c>
      <c r="Q2285" s="55">
        <v>19</v>
      </c>
    </row>
    <row r="2286" spans="1:17" ht="16.5" thickBot="1" x14ac:dyDescent="0.3">
      <c r="A2286" s="58" t="s">
        <v>73</v>
      </c>
      <c r="B2286" s="47" t="s">
        <v>5942</v>
      </c>
      <c r="C2286" s="47">
        <f>VLOOKUP(A2286,'Updated Medical examination'!A2285:J4620,2,FALSE)</f>
        <v>41.14</v>
      </c>
      <c r="D2286" s="47">
        <f>VLOOKUP(A2286,'Updated Medical examination'!A2285:J4620,4,0)</f>
        <v>6.02</v>
      </c>
      <c r="E2286" s="47" t="str">
        <f>VLOOKUP(A2286,'Updated Medical examination'!A2285:J4620,6,0)</f>
        <v>No</v>
      </c>
      <c r="F2286" s="47" t="str">
        <f>VLOOKUP(A2286,'Updated Medical examination'!A2285:J4620,7,0)</f>
        <v>yes</v>
      </c>
      <c r="G2286" s="47" t="str">
        <f>VLOOKUP(A2286,'Updated Medical examination'!A2285:J4620,8,0)</f>
        <v>No</v>
      </c>
      <c r="H2286" s="47">
        <f>VLOOKUP(A2286,'Updated Medical examination'!A2285:J4620,9,0)</f>
        <v>1</v>
      </c>
      <c r="I2286" s="47" t="str">
        <f>VLOOKUP(A2286,'Updated Medical examination'!A2285:J4620,10,0)</f>
        <v>No</v>
      </c>
      <c r="J2286" s="47" t="str">
        <f>VLOOKUP(A2286,'Updated Medical examination'!A2285:J4620,3,0)</f>
        <v>Obesity</v>
      </c>
      <c r="K2286" s="47" t="str">
        <f>VLOOKUP(A2286,'Updated Medical examination'!A2285:J4620,5,0)</f>
        <v>Prediabetes</v>
      </c>
      <c r="L2286" s="54">
        <v>38148</v>
      </c>
      <c r="M2286" s="59">
        <v>1146.8</v>
      </c>
      <c r="N2286" s="55" t="s">
        <v>11</v>
      </c>
      <c r="O2286" s="55" t="s">
        <v>11</v>
      </c>
      <c r="P2286" s="55" t="s">
        <v>13</v>
      </c>
      <c r="Q2286" s="55">
        <v>18</v>
      </c>
    </row>
    <row r="2287" spans="1:17" ht="16.5" thickBot="1" x14ac:dyDescent="0.3">
      <c r="A2287" s="58" t="s">
        <v>72</v>
      </c>
      <c r="B2287" s="47" t="s">
        <v>2577</v>
      </c>
      <c r="C2287" s="47">
        <f>VLOOKUP(A2287,'Updated Medical examination'!A2286:J4621,2,FALSE)</f>
        <v>16.55</v>
      </c>
      <c r="D2287" s="47">
        <f>VLOOKUP(A2287,'Updated Medical examination'!A2286:J4621,4,0)</f>
        <v>7.73</v>
      </c>
      <c r="E2287" s="47" t="str">
        <f>VLOOKUP(A2287,'Updated Medical examination'!A2286:J4621,6,0)</f>
        <v>No</v>
      </c>
      <c r="F2287" s="47" t="str">
        <f>VLOOKUP(A2287,'Updated Medical examination'!A2286:J4621,7,0)</f>
        <v>No</v>
      </c>
      <c r="G2287" s="47" t="str">
        <f>VLOOKUP(A2287,'Updated Medical examination'!A2286:J4621,8,0)</f>
        <v>No</v>
      </c>
      <c r="H2287" s="47">
        <f>VLOOKUP(A2287,'Updated Medical examination'!A2286:J4621,9,0)</f>
        <v>0</v>
      </c>
      <c r="I2287" s="47" t="str">
        <f>VLOOKUP(A2287,'Updated Medical examination'!A2286:J4621,10,0)</f>
        <v>No</v>
      </c>
      <c r="J2287" s="47" t="str">
        <f>VLOOKUP(A2287,'Updated Medical examination'!A2286:J4621,3,0)</f>
        <v>Under Weight</v>
      </c>
      <c r="K2287" s="47" t="str">
        <f>VLOOKUP(A2287,'Updated Medical examination'!A2286:J4621,5,0)</f>
        <v>Above Diabetes</v>
      </c>
      <c r="L2287" s="54">
        <v>37530</v>
      </c>
      <c r="M2287" s="59">
        <v>1142</v>
      </c>
      <c r="N2287" s="55" t="s">
        <v>12</v>
      </c>
      <c r="O2287" s="55" t="s">
        <v>11</v>
      </c>
      <c r="P2287" s="55" t="s">
        <v>42</v>
      </c>
      <c r="Q2287" s="55">
        <v>20</v>
      </c>
    </row>
    <row r="2288" spans="1:17" ht="16.5" thickBot="1" x14ac:dyDescent="0.3">
      <c r="A2288" s="58" t="s">
        <v>71</v>
      </c>
      <c r="B2288" s="47" t="s">
        <v>5944</v>
      </c>
      <c r="C2288" s="47">
        <f>VLOOKUP(A2288,'Updated Medical examination'!A2287:J4622,2,FALSE)</f>
        <v>37.29</v>
      </c>
      <c r="D2288" s="47">
        <f>VLOOKUP(A2288,'Updated Medical examination'!A2287:J4622,4,0)</f>
        <v>5.03</v>
      </c>
      <c r="E2288" s="47" t="str">
        <f>VLOOKUP(A2288,'Updated Medical examination'!A2287:J4622,6,0)</f>
        <v>No</v>
      </c>
      <c r="F2288" s="47" t="str">
        <f>VLOOKUP(A2288,'Updated Medical examination'!A2287:J4622,7,0)</f>
        <v>yes</v>
      </c>
      <c r="G2288" s="47" t="str">
        <f>VLOOKUP(A2288,'Updated Medical examination'!A2287:J4622,8,0)</f>
        <v>No</v>
      </c>
      <c r="H2288" s="47">
        <f>VLOOKUP(A2288,'Updated Medical examination'!A2287:J4622,9,0)</f>
        <v>1</v>
      </c>
      <c r="I2288" s="47" t="str">
        <f>VLOOKUP(A2288,'Updated Medical examination'!A2287:J4622,10,0)</f>
        <v>No</v>
      </c>
      <c r="J2288" s="47" t="str">
        <f>VLOOKUP(A2288,'Updated Medical examination'!A2287:J4622,3,0)</f>
        <v>Obesity</v>
      </c>
      <c r="K2288" s="47" t="str">
        <f>VLOOKUP(A2288,'Updated Medical examination'!A2287:J4622,5,0)</f>
        <v>Normal</v>
      </c>
      <c r="L2288" s="54">
        <v>38242</v>
      </c>
      <c r="M2288" s="59">
        <v>1141.45</v>
      </c>
      <c r="N2288" s="55" t="s">
        <v>12</v>
      </c>
      <c r="O2288" s="55" t="s">
        <v>12</v>
      </c>
      <c r="P2288" s="55" t="s">
        <v>13</v>
      </c>
      <c r="Q2288" s="55">
        <v>18</v>
      </c>
    </row>
    <row r="2289" spans="1:17" ht="16.5" thickBot="1" x14ac:dyDescent="0.3">
      <c r="A2289" s="58" t="s">
        <v>70</v>
      </c>
      <c r="B2289" s="47" t="s">
        <v>4784</v>
      </c>
      <c r="C2289" s="47">
        <f>VLOOKUP(A2289,'Updated Medical examination'!A2288:J4623,2,FALSE)</f>
        <v>16.739999999999998</v>
      </c>
      <c r="D2289" s="47">
        <f>VLOOKUP(A2289,'Updated Medical examination'!A2288:J4623,4,0)</f>
        <v>4.08</v>
      </c>
      <c r="E2289" s="47" t="str">
        <f>VLOOKUP(A2289,'Updated Medical examination'!A2288:J4623,6,0)</f>
        <v>Yes</v>
      </c>
      <c r="F2289" s="47" t="str">
        <f>VLOOKUP(A2289,'Updated Medical examination'!A2288:J4623,7,0)</f>
        <v>No</v>
      </c>
      <c r="G2289" s="47" t="str">
        <f>VLOOKUP(A2289,'Updated Medical examination'!A2288:J4623,8,0)</f>
        <v>No</v>
      </c>
      <c r="H2289" s="47">
        <f>VLOOKUP(A2289,'Updated Medical examination'!A2288:J4623,9,0)</f>
        <v>0</v>
      </c>
      <c r="I2289" s="47" t="str">
        <f>VLOOKUP(A2289,'Updated Medical examination'!A2288:J4623,10,0)</f>
        <v>No</v>
      </c>
      <c r="J2289" s="47" t="str">
        <f>VLOOKUP(A2289,'Updated Medical examination'!A2288:J4623,3,0)</f>
        <v>Under Weight</v>
      </c>
      <c r="K2289" s="47" t="str">
        <f>VLOOKUP(A2289,'Updated Medical examination'!A2288:J4623,5,0)</f>
        <v>Normal</v>
      </c>
      <c r="L2289" s="54">
        <v>37189</v>
      </c>
      <c r="M2289" s="59">
        <v>1141</v>
      </c>
      <c r="N2289" s="55" t="s">
        <v>12</v>
      </c>
      <c r="O2289" s="55" t="s">
        <v>16</v>
      </c>
      <c r="P2289" s="55" t="s">
        <v>13</v>
      </c>
      <c r="Q2289" s="55">
        <v>21</v>
      </c>
    </row>
    <row r="2290" spans="1:17" ht="16.5" thickBot="1" x14ac:dyDescent="0.3">
      <c r="A2290" s="58" t="s">
        <v>69</v>
      </c>
      <c r="B2290" s="47" t="s">
        <v>5947</v>
      </c>
      <c r="C2290" s="47">
        <f>VLOOKUP(A2290,'Updated Medical examination'!A2289:J4624,2,FALSE)</f>
        <v>34.43</v>
      </c>
      <c r="D2290" s="47">
        <f>VLOOKUP(A2290,'Updated Medical examination'!A2289:J4624,4,0)</f>
        <v>4.2699999999999996</v>
      </c>
      <c r="E2290" s="47" t="str">
        <f>VLOOKUP(A2290,'Updated Medical examination'!A2289:J4624,6,0)</f>
        <v>No</v>
      </c>
      <c r="F2290" s="47" t="str">
        <f>VLOOKUP(A2290,'Updated Medical examination'!A2289:J4624,7,0)</f>
        <v>yes</v>
      </c>
      <c r="G2290" s="47" t="str">
        <f>VLOOKUP(A2290,'Updated Medical examination'!A2289:J4624,8,0)</f>
        <v>No</v>
      </c>
      <c r="H2290" s="47">
        <f>VLOOKUP(A2290,'Updated Medical examination'!A2289:J4624,9,0)</f>
        <v>1</v>
      </c>
      <c r="I2290" s="47" t="str">
        <f>VLOOKUP(A2290,'Updated Medical examination'!A2289:J4624,10,0)</f>
        <v>No</v>
      </c>
      <c r="J2290" s="47" t="str">
        <f>VLOOKUP(A2290,'Updated Medical examination'!A2289:J4624,3,0)</f>
        <v>Obesity</v>
      </c>
      <c r="K2290" s="47" t="str">
        <f>VLOOKUP(A2290,'Updated Medical examination'!A2289:J4624,5,0)</f>
        <v>Normal</v>
      </c>
      <c r="L2290" s="54">
        <v>38318</v>
      </c>
      <c r="M2290" s="59">
        <v>1137.47</v>
      </c>
      <c r="N2290" s="55" t="s">
        <v>12</v>
      </c>
      <c r="O2290" s="55" t="s">
        <v>11</v>
      </c>
      <c r="P2290" s="55" t="s">
        <v>13</v>
      </c>
      <c r="Q2290" s="55">
        <v>18</v>
      </c>
    </row>
    <row r="2291" spans="1:17" ht="16.5" thickBot="1" x14ac:dyDescent="0.3">
      <c r="A2291" s="58" t="s">
        <v>68</v>
      </c>
      <c r="B2291" s="47" t="s">
        <v>5949</v>
      </c>
      <c r="C2291" s="47">
        <f>VLOOKUP(A2291,'Updated Medical examination'!A2290:J4625,2,FALSE)</f>
        <v>34.1</v>
      </c>
      <c r="D2291" s="47">
        <f>VLOOKUP(A2291,'Updated Medical examination'!A2290:J4625,4,0)</f>
        <v>4.07</v>
      </c>
      <c r="E2291" s="47" t="str">
        <f>VLOOKUP(A2291,'Updated Medical examination'!A2290:J4625,6,0)</f>
        <v>No</v>
      </c>
      <c r="F2291" s="47" t="str">
        <f>VLOOKUP(A2291,'Updated Medical examination'!A2290:J4625,7,0)</f>
        <v>yes</v>
      </c>
      <c r="G2291" s="47" t="str">
        <f>VLOOKUP(A2291,'Updated Medical examination'!A2290:J4625,8,0)</f>
        <v>No</v>
      </c>
      <c r="H2291" s="47">
        <f>VLOOKUP(A2291,'Updated Medical examination'!A2290:J4625,9,0)</f>
        <v>1</v>
      </c>
      <c r="I2291" s="47" t="str">
        <f>VLOOKUP(A2291,'Updated Medical examination'!A2290:J4625,10,0)</f>
        <v>No</v>
      </c>
      <c r="J2291" s="47" t="str">
        <f>VLOOKUP(A2291,'Updated Medical examination'!A2290:J4625,3,0)</f>
        <v>Obesity</v>
      </c>
      <c r="K2291" s="47" t="str">
        <f>VLOOKUP(A2291,'Updated Medical examination'!A2290:J4625,5,0)</f>
        <v>Normal</v>
      </c>
      <c r="L2291" s="54">
        <v>38275</v>
      </c>
      <c r="M2291" s="59">
        <v>1137.01</v>
      </c>
      <c r="N2291" s="55" t="s">
        <v>12</v>
      </c>
      <c r="O2291" s="55" t="s">
        <v>16</v>
      </c>
      <c r="P2291" s="55" t="s">
        <v>13</v>
      </c>
      <c r="Q2291" s="55">
        <v>18</v>
      </c>
    </row>
    <row r="2292" spans="1:17" ht="16.5" thickBot="1" x14ac:dyDescent="0.3">
      <c r="A2292" s="58" t="s">
        <v>67</v>
      </c>
      <c r="B2292" s="47" t="s">
        <v>2904</v>
      </c>
      <c r="C2292" s="47">
        <f>VLOOKUP(A2292,'Updated Medical examination'!A2291:J4626,2,FALSE)</f>
        <v>19.3</v>
      </c>
      <c r="D2292" s="47">
        <f>VLOOKUP(A2292,'Updated Medical examination'!A2291:J4626,4,0)</f>
        <v>10.36</v>
      </c>
      <c r="E2292" s="47" t="str">
        <f>VLOOKUP(A2292,'Updated Medical examination'!A2291:J4626,6,0)</f>
        <v>No</v>
      </c>
      <c r="F2292" s="47" t="str">
        <f>VLOOKUP(A2292,'Updated Medical examination'!A2291:J4626,7,0)</f>
        <v>No</v>
      </c>
      <c r="G2292" s="47" t="str">
        <f>VLOOKUP(A2292,'Updated Medical examination'!A2291:J4626,8,0)</f>
        <v>No</v>
      </c>
      <c r="H2292" s="47">
        <f>VLOOKUP(A2292,'Updated Medical examination'!A2291:J4626,9,0)</f>
        <v>0</v>
      </c>
      <c r="I2292" s="47" t="str">
        <f>VLOOKUP(A2292,'Updated Medical examination'!A2291:J4626,10,0)</f>
        <v>No</v>
      </c>
      <c r="J2292" s="47" t="str">
        <f>VLOOKUP(A2292,'Updated Medical examination'!A2291:J4626,3,0)</f>
        <v>Healthy Weight</v>
      </c>
      <c r="K2292" s="47" t="str">
        <f>VLOOKUP(A2292,'Updated Medical examination'!A2291:J4626,5,0)</f>
        <v>Above Diabetes</v>
      </c>
      <c r="L2292" s="54">
        <v>37479</v>
      </c>
      <c r="M2292" s="59">
        <v>1137</v>
      </c>
      <c r="N2292" s="55" t="s">
        <v>12</v>
      </c>
      <c r="O2292" s="55" t="s">
        <v>16</v>
      </c>
      <c r="P2292" s="55" t="s">
        <v>13</v>
      </c>
      <c r="Q2292" s="55">
        <v>20</v>
      </c>
    </row>
    <row r="2293" spans="1:17" ht="16.5" thickBot="1" x14ac:dyDescent="0.3">
      <c r="A2293" s="58" t="s">
        <v>66</v>
      </c>
      <c r="B2293" s="47" t="s">
        <v>5951</v>
      </c>
      <c r="C2293" s="47">
        <f>VLOOKUP(A2293,'Updated Medical examination'!A2292:J4627,2,FALSE)</f>
        <v>33.659999999999997</v>
      </c>
      <c r="D2293" s="47">
        <f>VLOOKUP(A2293,'Updated Medical examination'!A2292:J4627,4,0)</f>
        <v>5.71</v>
      </c>
      <c r="E2293" s="47" t="str">
        <f>VLOOKUP(A2293,'Updated Medical examination'!A2292:J4627,6,0)</f>
        <v>No</v>
      </c>
      <c r="F2293" s="47" t="str">
        <f>VLOOKUP(A2293,'Updated Medical examination'!A2292:J4627,7,0)</f>
        <v>yes</v>
      </c>
      <c r="G2293" s="47" t="str">
        <f>VLOOKUP(A2293,'Updated Medical examination'!A2292:J4627,8,0)</f>
        <v>No</v>
      </c>
      <c r="H2293" s="47">
        <f>VLOOKUP(A2293,'Updated Medical examination'!A2292:J4627,9,0)</f>
        <v>1</v>
      </c>
      <c r="I2293" s="47" t="str">
        <f>VLOOKUP(A2293,'Updated Medical examination'!A2292:J4627,10,0)</f>
        <v>No</v>
      </c>
      <c r="J2293" s="47" t="str">
        <f>VLOOKUP(A2293,'Updated Medical examination'!A2292:J4627,3,0)</f>
        <v>Obesity</v>
      </c>
      <c r="K2293" s="47" t="str">
        <f>VLOOKUP(A2293,'Updated Medical examination'!A2292:J4627,5,0)</f>
        <v>Prediabetes</v>
      </c>
      <c r="L2293" s="54">
        <v>38319</v>
      </c>
      <c r="M2293" s="59">
        <v>1136.4000000000001</v>
      </c>
      <c r="N2293" s="55" t="s">
        <v>12</v>
      </c>
      <c r="O2293" s="55" t="s">
        <v>12</v>
      </c>
      <c r="P2293" s="55" t="s">
        <v>13</v>
      </c>
      <c r="Q2293" s="55">
        <v>18</v>
      </c>
    </row>
    <row r="2294" spans="1:17" ht="16.5" thickBot="1" x14ac:dyDescent="0.3">
      <c r="A2294" s="58" t="s">
        <v>65</v>
      </c>
      <c r="B2294" s="47" t="s">
        <v>2496</v>
      </c>
      <c r="C2294" s="47">
        <f>VLOOKUP(A2294,'Updated Medical examination'!A2293:J4628,2,FALSE)</f>
        <v>33.33</v>
      </c>
      <c r="D2294" s="47">
        <f>VLOOKUP(A2294,'Updated Medical examination'!A2293:J4628,4,0)</f>
        <v>6.08</v>
      </c>
      <c r="E2294" s="47" t="str">
        <f>VLOOKUP(A2294,'Updated Medical examination'!A2293:J4628,6,0)</f>
        <v>No</v>
      </c>
      <c r="F2294" s="47" t="str">
        <f>VLOOKUP(A2294,'Updated Medical examination'!A2293:J4628,7,0)</f>
        <v>yes</v>
      </c>
      <c r="G2294" s="47" t="str">
        <f>VLOOKUP(A2294,'Updated Medical examination'!A2293:J4628,8,0)</f>
        <v>No</v>
      </c>
      <c r="H2294" s="47">
        <f>VLOOKUP(A2294,'Updated Medical examination'!A2293:J4628,9,0)</f>
        <v>1</v>
      </c>
      <c r="I2294" s="47" t="str">
        <f>VLOOKUP(A2294,'Updated Medical examination'!A2293:J4628,10,0)</f>
        <v>No</v>
      </c>
      <c r="J2294" s="47" t="str">
        <f>VLOOKUP(A2294,'Updated Medical examination'!A2293:J4628,3,0)</f>
        <v>Obesity</v>
      </c>
      <c r="K2294" s="47" t="str">
        <f>VLOOKUP(A2294,'Updated Medical examination'!A2293:J4628,5,0)</f>
        <v>Prediabetes</v>
      </c>
      <c r="L2294" s="54">
        <v>38149</v>
      </c>
      <c r="M2294" s="59">
        <v>1135.94</v>
      </c>
      <c r="N2294" s="55" t="s">
        <v>12</v>
      </c>
      <c r="O2294" s="55" t="s">
        <v>12</v>
      </c>
      <c r="P2294" s="55" t="s">
        <v>13</v>
      </c>
      <c r="Q2294" s="55">
        <v>18</v>
      </c>
    </row>
    <row r="2295" spans="1:17" ht="16.5" thickBot="1" x14ac:dyDescent="0.3">
      <c r="A2295" s="58" t="s">
        <v>64</v>
      </c>
      <c r="B2295" s="47" t="s">
        <v>2577</v>
      </c>
      <c r="C2295" s="47">
        <f>VLOOKUP(A2295,'Updated Medical examination'!A2294:J4629,2,FALSE)</f>
        <v>21.84</v>
      </c>
      <c r="D2295" s="47">
        <f>VLOOKUP(A2295,'Updated Medical examination'!A2294:J4629,4,0)</f>
        <v>5.71</v>
      </c>
      <c r="E2295" s="47" t="str">
        <f>VLOOKUP(A2295,'Updated Medical examination'!A2294:J4629,6,0)</f>
        <v>No</v>
      </c>
      <c r="F2295" s="47" t="str">
        <f>VLOOKUP(A2295,'Updated Medical examination'!A2294:J4629,7,0)</f>
        <v>yes</v>
      </c>
      <c r="G2295" s="47" t="str">
        <f>VLOOKUP(A2295,'Updated Medical examination'!A2294:J4629,8,0)</f>
        <v>No</v>
      </c>
      <c r="H2295" s="47">
        <f>VLOOKUP(A2295,'Updated Medical examination'!A2294:J4629,9,0)</f>
        <v>1</v>
      </c>
      <c r="I2295" s="47" t="str">
        <f>VLOOKUP(A2295,'Updated Medical examination'!A2294:J4629,10,0)</f>
        <v>No</v>
      </c>
      <c r="J2295" s="47" t="str">
        <f>VLOOKUP(A2295,'Updated Medical examination'!A2294:J4629,3,0)</f>
        <v>Healthy Weight</v>
      </c>
      <c r="K2295" s="47" t="str">
        <f>VLOOKUP(A2295,'Updated Medical examination'!A2294:J4629,5,0)</f>
        <v>Prediabetes</v>
      </c>
      <c r="L2295" s="54">
        <v>38266</v>
      </c>
      <c r="M2295" s="59">
        <v>1135</v>
      </c>
      <c r="N2295" s="55" t="s">
        <v>12</v>
      </c>
      <c r="O2295" s="55" t="s">
        <v>12</v>
      </c>
      <c r="P2295" s="55" t="s">
        <v>13</v>
      </c>
      <c r="Q2295" s="55">
        <v>18</v>
      </c>
    </row>
    <row r="2296" spans="1:17" ht="16.5" thickBot="1" x14ac:dyDescent="0.3">
      <c r="A2296" s="58" t="s">
        <v>63</v>
      </c>
      <c r="B2296" s="47" t="s">
        <v>3667</v>
      </c>
      <c r="C2296" s="47">
        <f>VLOOKUP(A2296,'Updated Medical examination'!A2295:J4630,2,FALSE)</f>
        <v>16.87</v>
      </c>
      <c r="D2296" s="47">
        <f>VLOOKUP(A2296,'Updated Medical examination'!A2295:J4630,4,0)</f>
        <v>9.1300000000000008</v>
      </c>
      <c r="E2296" s="47" t="str">
        <f>VLOOKUP(A2296,'Updated Medical examination'!A2295:J4630,6,0)</f>
        <v>No</v>
      </c>
      <c r="F2296" s="47" t="str">
        <f>VLOOKUP(A2296,'Updated Medical examination'!A2295:J4630,7,0)</f>
        <v>No</v>
      </c>
      <c r="G2296" s="47" t="str">
        <f>VLOOKUP(A2296,'Updated Medical examination'!A2295:J4630,8,0)</f>
        <v>No</v>
      </c>
      <c r="H2296" s="47">
        <f>VLOOKUP(A2296,'Updated Medical examination'!A2295:J4630,9,0)</f>
        <v>0</v>
      </c>
      <c r="I2296" s="47" t="str">
        <f>VLOOKUP(A2296,'Updated Medical examination'!A2295:J4630,10,0)</f>
        <v>No</v>
      </c>
      <c r="J2296" s="47" t="str">
        <f>VLOOKUP(A2296,'Updated Medical examination'!A2295:J4630,3,0)</f>
        <v>Under Weight</v>
      </c>
      <c r="K2296" s="47" t="str">
        <f>VLOOKUP(A2296,'Updated Medical examination'!A2295:J4630,5,0)</f>
        <v>Above Diabetes</v>
      </c>
      <c r="L2296" s="54">
        <v>37456</v>
      </c>
      <c r="M2296" s="59">
        <v>1132</v>
      </c>
      <c r="N2296" s="55" t="s">
        <v>12</v>
      </c>
      <c r="O2296" s="55" t="s">
        <v>16</v>
      </c>
      <c r="P2296" s="55" t="s">
        <v>13</v>
      </c>
      <c r="Q2296" s="55">
        <v>20</v>
      </c>
    </row>
    <row r="2297" spans="1:17" ht="16.5" thickBot="1" x14ac:dyDescent="0.3">
      <c r="A2297" s="58" t="s">
        <v>62</v>
      </c>
      <c r="B2297" s="47" t="s">
        <v>5955</v>
      </c>
      <c r="C2297" s="47">
        <f>VLOOKUP(A2297,'Updated Medical examination'!A2296:J4631,2,FALSE)</f>
        <v>30.14</v>
      </c>
      <c r="D2297" s="47">
        <f>VLOOKUP(A2297,'Updated Medical examination'!A2296:J4631,4,0)</f>
        <v>5.49</v>
      </c>
      <c r="E2297" s="47" t="str">
        <f>VLOOKUP(A2297,'Updated Medical examination'!A2296:J4631,6,0)</f>
        <v>No</v>
      </c>
      <c r="F2297" s="47" t="str">
        <f>VLOOKUP(A2297,'Updated Medical examination'!A2296:J4631,7,0)</f>
        <v>yes</v>
      </c>
      <c r="G2297" s="47" t="str">
        <f>VLOOKUP(A2297,'Updated Medical examination'!A2296:J4631,8,0)</f>
        <v>No</v>
      </c>
      <c r="H2297" s="47">
        <f>VLOOKUP(A2297,'Updated Medical examination'!A2296:J4631,9,0)</f>
        <v>1</v>
      </c>
      <c r="I2297" s="47" t="str">
        <f>VLOOKUP(A2297,'Updated Medical examination'!A2296:J4631,10,0)</f>
        <v>No</v>
      </c>
      <c r="J2297" s="47" t="str">
        <f>VLOOKUP(A2297,'Updated Medical examination'!A2296:J4631,3,0)</f>
        <v>Obesity</v>
      </c>
      <c r="K2297" s="47" t="str">
        <f>VLOOKUP(A2297,'Updated Medical examination'!A2296:J4631,5,0)</f>
        <v>Normal</v>
      </c>
      <c r="L2297" s="54">
        <v>38152</v>
      </c>
      <c r="M2297" s="59">
        <v>1131.51</v>
      </c>
      <c r="N2297" s="55" t="s">
        <v>12</v>
      </c>
      <c r="O2297" s="55" t="s">
        <v>16</v>
      </c>
      <c r="P2297" s="55" t="s">
        <v>13</v>
      </c>
      <c r="Q2297" s="55">
        <v>18</v>
      </c>
    </row>
    <row r="2298" spans="1:17" ht="16.5" thickBot="1" x14ac:dyDescent="0.3">
      <c r="A2298" s="58" t="s">
        <v>61</v>
      </c>
      <c r="B2298" s="47" t="s">
        <v>5957</v>
      </c>
      <c r="C2298" s="47">
        <f>VLOOKUP(A2298,'Updated Medical examination'!A2297:J4632,2,FALSE)</f>
        <v>23.21</v>
      </c>
      <c r="D2298" s="47">
        <f>VLOOKUP(A2298,'Updated Medical examination'!A2297:J4632,4,0)</f>
        <v>4.37</v>
      </c>
      <c r="E2298" s="47" t="str">
        <f>VLOOKUP(A2298,'Updated Medical examination'!A2297:J4632,6,0)</f>
        <v>No</v>
      </c>
      <c r="F2298" s="47" t="str">
        <f>VLOOKUP(A2298,'Updated Medical examination'!A2297:J4632,7,0)</f>
        <v>yes</v>
      </c>
      <c r="G2298" s="47" t="str">
        <f>VLOOKUP(A2298,'Updated Medical examination'!A2297:J4632,8,0)</f>
        <v>No</v>
      </c>
      <c r="H2298" s="47">
        <f>VLOOKUP(A2298,'Updated Medical examination'!A2297:J4632,9,0)</f>
        <v>1</v>
      </c>
      <c r="I2298" s="47" t="str">
        <f>VLOOKUP(A2298,'Updated Medical examination'!A2297:J4632,10,0)</f>
        <v>No</v>
      </c>
      <c r="J2298" s="47" t="str">
        <f>VLOOKUP(A2298,'Updated Medical examination'!A2297:J4632,3,0)</f>
        <v>Healthy Weight</v>
      </c>
      <c r="K2298" s="47" t="str">
        <f>VLOOKUP(A2298,'Updated Medical examination'!A2297:J4632,5,0)</f>
        <v>Normal</v>
      </c>
      <c r="L2298" s="54">
        <v>38303</v>
      </c>
      <c r="M2298" s="59">
        <v>1121.8699999999999</v>
      </c>
      <c r="N2298" s="55" t="s">
        <v>12</v>
      </c>
      <c r="O2298" s="55" t="s">
        <v>16</v>
      </c>
      <c r="P2298" s="55" t="s">
        <v>13</v>
      </c>
      <c r="Q2298" s="55">
        <v>18</v>
      </c>
    </row>
    <row r="2299" spans="1:17" ht="16.5" thickBot="1" x14ac:dyDescent="0.3">
      <c r="A2299" s="58" t="s">
        <v>60</v>
      </c>
      <c r="B2299" s="47" t="s">
        <v>5959</v>
      </c>
      <c r="C2299" s="47">
        <f>VLOOKUP(A2299,'Updated Medical examination'!A2298:J4633,2,FALSE)</f>
        <v>17.170000000000002</v>
      </c>
      <c r="D2299" s="47">
        <f>VLOOKUP(A2299,'Updated Medical examination'!A2298:J4633,4,0)</f>
        <v>8.4600000000000009</v>
      </c>
      <c r="E2299" s="47" t="str">
        <f>VLOOKUP(A2299,'Updated Medical examination'!A2298:J4633,6,0)</f>
        <v>No</v>
      </c>
      <c r="F2299" s="47" t="str">
        <f>VLOOKUP(A2299,'Updated Medical examination'!A2298:J4633,7,0)</f>
        <v>No</v>
      </c>
      <c r="G2299" s="47" t="str">
        <f>VLOOKUP(A2299,'Updated Medical examination'!A2298:J4633,8,0)</f>
        <v>No</v>
      </c>
      <c r="H2299" s="47">
        <f>VLOOKUP(A2299,'Updated Medical examination'!A2298:J4633,9,0)</f>
        <v>0</v>
      </c>
      <c r="I2299" s="47" t="str">
        <f>VLOOKUP(A2299,'Updated Medical examination'!A2298:J4633,10,0)</f>
        <v>No</v>
      </c>
      <c r="J2299" s="47" t="str">
        <f>VLOOKUP(A2299,'Updated Medical examination'!A2298:J4633,3,0)</f>
        <v>Under Weight</v>
      </c>
      <c r="K2299" s="47" t="str">
        <f>VLOOKUP(A2299,'Updated Medical examination'!A2298:J4633,5,0)</f>
        <v>Above Diabetes</v>
      </c>
      <c r="L2299" s="54">
        <v>37481</v>
      </c>
      <c r="M2299" s="59">
        <v>1086</v>
      </c>
      <c r="N2299" s="55" t="s">
        <v>12</v>
      </c>
      <c r="O2299" s="55" t="s">
        <v>12</v>
      </c>
      <c r="P2299" s="55" t="s">
        <v>13</v>
      </c>
      <c r="Q2299" s="55">
        <v>20</v>
      </c>
    </row>
    <row r="2300" spans="1:17" ht="16.5" thickBot="1" x14ac:dyDescent="0.3">
      <c r="A2300" s="58" t="s">
        <v>59</v>
      </c>
      <c r="B2300" s="47" t="s">
        <v>5961</v>
      </c>
      <c r="C2300" s="47">
        <f>VLOOKUP(A2300,'Updated Medical examination'!A2299:J4634,2,FALSE)</f>
        <v>15.61</v>
      </c>
      <c r="D2300" s="47">
        <f>VLOOKUP(A2300,'Updated Medical examination'!A2299:J4634,4,0)</f>
        <v>5.28</v>
      </c>
      <c r="E2300" s="47" t="str">
        <f>VLOOKUP(A2300,'Updated Medical examination'!A2299:J4634,6,0)</f>
        <v>No</v>
      </c>
      <c r="F2300" s="47" t="str">
        <f>VLOOKUP(A2300,'Updated Medical examination'!A2299:J4634,7,0)</f>
        <v>No</v>
      </c>
      <c r="G2300" s="47" t="str">
        <f>VLOOKUP(A2300,'Updated Medical examination'!A2299:J4634,8,0)</f>
        <v>No</v>
      </c>
      <c r="H2300" s="47">
        <f>VLOOKUP(A2300,'Updated Medical examination'!A2299:J4634,9,0)</f>
        <v>1</v>
      </c>
      <c r="I2300" s="47" t="str">
        <f>VLOOKUP(A2300,'Updated Medical examination'!A2299:J4634,10,0)</f>
        <v>No</v>
      </c>
      <c r="J2300" s="47" t="str">
        <f>VLOOKUP(A2300,'Updated Medical examination'!A2299:J4634,3,0)</f>
        <v>Under Weight</v>
      </c>
      <c r="K2300" s="47" t="str">
        <f>VLOOKUP(A2300,'Updated Medical examination'!A2299:J4634,5,0)</f>
        <v>Normal</v>
      </c>
      <c r="L2300" s="54">
        <v>36155</v>
      </c>
      <c r="M2300" s="59">
        <v>1082</v>
      </c>
      <c r="N2300" s="55" t="s">
        <v>12</v>
      </c>
      <c r="O2300" s="55" t="s">
        <v>11</v>
      </c>
      <c r="P2300" s="55" t="s">
        <v>13</v>
      </c>
      <c r="Q2300" s="55">
        <v>24</v>
      </c>
    </row>
    <row r="2301" spans="1:17" ht="16.5" thickBot="1" x14ac:dyDescent="0.3">
      <c r="A2301" s="58" t="s">
        <v>58</v>
      </c>
      <c r="B2301" s="47" t="s">
        <v>2559</v>
      </c>
      <c r="C2301" s="47">
        <f>VLOOKUP(A2301,'Updated Medical examination'!A2300:J4635,2,FALSE)</f>
        <v>17.98</v>
      </c>
      <c r="D2301" s="47">
        <f>VLOOKUP(A2301,'Updated Medical examination'!A2300:J4635,4,0)</f>
        <v>5.33</v>
      </c>
      <c r="E2301" s="47" t="str">
        <f>VLOOKUP(A2301,'Updated Medical examination'!A2300:J4635,6,0)</f>
        <v>Yes</v>
      </c>
      <c r="F2301" s="47" t="str">
        <f>VLOOKUP(A2301,'Updated Medical examination'!A2300:J4635,7,0)</f>
        <v>No</v>
      </c>
      <c r="G2301" s="47" t="str">
        <f>VLOOKUP(A2301,'Updated Medical examination'!A2300:J4635,8,0)</f>
        <v>Yes</v>
      </c>
      <c r="H2301" s="47">
        <f>VLOOKUP(A2301,'Updated Medical examination'!A2300:J4635,9,0)</f>
        <v>1</v>
      </c>
      <c r="I2301" s="47" t="str">
        <f>VLOOKUP(A2301,'Updated Medical examination'!A2300:J4635,10,0)</f>
        <v>No</v>
      </c>
      <c r="J2301" s="47" t="str">
        <f>VLOOKUP(A2301,'Updated Medical examination'!A2300:J4635,3,0)</f>
        <v>Under Weight</v>
      </c>
      <c r="K2301" s="47" t="str">
        <f>VLOOKUP(A2301,'Updated Medical examination'!A2300:J4635,5,0)</f>
        <v>Normal</v>
      </c>
      <c r="L2301" s="54">
        <v>35655</v>
      </c>
      <c r="M2301" s="59">
        <v>1071</v>
      </c>
      <c r="N2301" s="55" t="s">
        <v>12</v>
      </c>
      <c r="O2301" s="55" t="s">
        <v>12</v>
      </c>
      <c r="P2301" s="55" t="s">
        <v>13</v>
      </c>
      <c r="Q2301" s="55">
        <v>25</v>
      </c>
    </row>
    <row r="2302" spans="1:17" ht="16.5" thickBot="1" x14ac:dyDescent="0.3">
      <c r="A2302" s="58" t="s">
        <v>57</v>
      </c>
      <c r="B2302" s="47" t="s">
        <v>5964</v>
      </c>
      <c r="C2302" s="47">
        <f>VLOOKUP(A2302,'Updated Medical examination'!A2301:J4636,2,FALSE)</f>
        <v>21.64</v>
      </c>
      <c r="D2302" s="47">
        <f>VLOOKUP(A2302,'Updated Medical examination'!A2301:J4636,4,0)</f>
        <v>5.5</v>
      </c>
      <c r="E2302" s="47" t="str">
        <f>VLOOKUP(A2302,'Updated Medical examination'!A2301:J4636,6,0)</f>
        <v>No</v>
      </c>
      <c r="F2302" s="47" t="str">
        <f>VLOOKUP(A2302,'Updated Medical examination'!A2301:J4636,7,0)</f>
        <v>yes</v>
      </c>
      <c r="G2302" s="47" t="str">
        <f>VLOOKUP(A2302,'Updated Medical examination'!A2301:J4636,8,0)</f>
        <v>No</v>
      </c>
      <c r="H2302" s="47">
        <f>VLOOKUP(A2302,'Updated Medical examination'!A2301:J4636,9,0)</f>
        <v>1</v>
      </c>
      <c r="I2302" s="47" t="str">
        <f>VLOOKUP(A2302,'Updated Medical examination'!A2301:J4636,10,0)</f>
        <v>No</v>
      </c>
      <c r="J2302" s="47" t="str">
        <f>VLOOKUP(A2302,'Updated Medical examination'!A2301:J4636,3,0)</f>
        <v>Healthy Weight</v>
      </c>
      <c r="K2302" s="47" t="str">
        <f>VLOOKUP(A2302,'Updated Medical examination'!A2301:J4636,5,0)</f>
        <v>Normal</v>
      </c>
      <c r="L2302" s="54">
        <v>38223</v>
      </c>
      <c r="M2302" s="59">
        <v>1070</v>
      </c>
      <c r="N2302" s="55" t="s">
        <v>12</v>
      </c>
      <c r="O2302" s="55" t="s">
        <v>12</v>
      </c>
      <c r="P2302" s="55" t="s">
        <v>13</v>
      </c>
      <c r="Q2302" s="55">
        <v>18</v>
      </c>
    </row>
    <row r="2303" spans="1:17" ht="16.5" thickBot="1" x14ac:dyDescent="0.3">
      <c r="A2303" s="58" t="s">
        <v>56</v>
      </c>
      <c r="B2303" s="47" t="s">
        <v>2423</v>
      </c>
      <c r="C2303" s="47">
        <f>VLOOKUP(A2303,'Updated Medical examination'!A2302:J4637,2,FALSE)</f>
        <v>16.399999999999999</v>
      </c>
      <c r="D2303" s="47">
        <f>VLOOKUP(A2303,'Updated Medical examination'!A2302:J4637,4,0)</f>
        <v>5.4</v>
      </c>
      <c r="E2303" s="47" t="str">
        <f>VLOOKUP(A2303,'Updated Medical examination'!A2302:J4637,6,0)</f>
        <v>No</v>
      </c>
      <c r="F2303" s="47" t="str">
        <f>VLOOKUP(A2303,'Updated Medical examination'!A2302:J4637,7,0)</f>
        <v>No</v>
      </c>
      <c r="G2303" s="47" t="str">
        <f>VLOOKUP(A2303,'Updated Medical examination'!A2302:J4637,8,0)</f>
        <v>Yes</v>
      </c>
      <c r="H2303" s="47">
        <f>VLOOKUP(A2303,'Updated Medical examination'!A2302:J4637,9,0)</f>
        <v>1</v>
      </c>
      <c r="I2303" s="47" t="str">
        <f>VLOOKUP(A2303,'Updated Medical examination'!A2302:J4637,10,0)</f>
        <v>No</v>
      </c>
      <c r="J2303" s="47" t="str">
        <f>VLOOKUP(A2303,'Updated Medical examination'!A2302:J4637,3,0)</f>
        <v>Under Weight</v>
      </c>
      <c r="K2303" s="47" t="str">
        <f>VLOOKUP(A2303,'Updated Medical examination'!A2302:J4637,5,0)</f>
        <v>Normal</v>
      </c>
      <c r="L2303" s="54">
        <v>34240</v>
      </c>
      <c r="M2303" s="59">
        <v>1068</v>
      </c>
      <c r="N2303" s="55" t="s">
        <v>12</v>
      </c>
      <c r="O2303" s="55" t="s">
        <v>16</v>
      </c>
      <c r="P2303" s="55" t="s">
        <v>13</v>
      </c>
      <c r="Q2303" s="55">
        <v>29</v>
      </c>
    </row>
    <row r="2304" spans="1:17" ht="16.5" thickBot="1" x14ac:dyDescent="0.3">
      <c r="A2304" s="58" t="s">
        <v>55</v>
      </c>
      <c r="B2304" s="47" t="s">
        <v>5966</v>
      </c>
      <c r="C2304" s="47">
        <f>VLOOKUP(A2304,'Updated Medical examination'!A2303:J4638,2,FALSE)</f>
        <v>15.77</v>
      </c>
      <c r="D2304" s="47">
        <f>VLOOKUP(A2304,'Updated Medical examination'!A2303:J4638,4,0)</f>
        <v>6.05</v>
      </c>
      <c r="E2304" s="47" t="str">
        <f>VLOOKUP(A2304,'Updated Medical examination'!A2303:J4638,6,0)</f>
        <v>Yes</v>
      </c>
      <c r="F2304" s="47" t="str">
        <f>VLOOKUP(A2304,'Updated Medical examination'!A2303:J4638,7,0)</f>
        <v>No</v>
      </c>
      <c r="G2304" s="47" t="str">
        <f>VLOOKUP(A2304,'Updated Medical examination'!A2303:J4638,8,0)</f>
        <v>No</v>
      </c>
      <c r="H2304" s="47">
        <f>VLOOKUP(A2304,'Updated Medical examination'!A2303:J4638,9,0)</f>
        <v>1</v>
      </c>
      <c r="I2304" s="47" t="str">
        <f>VLOOKUP(A2304,'Updated Medical examination'!A2303:J4638,10,0)</f>
        <v>No</v>
      </c>
      <c r="J2304" s="47" t="str">
        <f>VLOOKUP(A2304,'Updated Medical examination'!A2303:J4638,3,0)</f>
        <v>Under Weight</v>
      </c>
      <c r="K2304" s="47" t="str">
        <f>VLOOKUP(A2304,'Updated Medical examination'!A2303:J4638,5,0)</f>
        <v>Prediabetes</v>
      </c>
      <c r="L2304" s="54">
        <v>34851</v>
      </c>
      <c r="M2304" s="59">
        <v>1056</v>
      </c>
      <c r="N2304" s="55" t="s">
        <v>12</v>
      </c>
      <c r="O2304" s="55" t="s">
        <v>11</v>
      </c>
      <c r="P2304" s="55" t="s">
        <v>13</v>
      </c>
      <c r="Q2304" s="55">
        <v>28</v>
      </c>
    </row>
    <row r="2305" spans="1:17" ht="16.5" thickBot="1" x14ac:dyDescent="0.3">
      <c r="A2305" s="58" t="s">
        <v>54</v>
      </c>
      <c r="B2305" s="47" t="s">
        <v>3243</v>
      </c>
      <c r="C2305" s="47">
        <f>VLOOKUP(A2305,'Updated Medical examination'!A2304:J4639,2,FALSE)</f>
        <v>18.27</v>
      </c>
      <c r="D2305" s="47">
        <f>VLOOKUP(A2305,'Updated Medical examination'!A2304:J4639,4,0)</f>
        <v>11.46</v>
      </c>
      <c r="E2305" s="47" t="str">
        <f>VLOOKUP(A2305,'Updated Medical examination'!A2304:J4639,6,0)</f>
        <v>No</v>
      </c>
      <c r="F2305" s="47" t="str">
        <f>VLOOKUP(A2305,'Updated Medical examination'!A2304:J4639,7,0)</f>
        <v>No</v>
      </c>
      <c r="G2305" s="47" t="str">
        <f>VLOOKUP(A2305,'Updated Medical examination'!A2304:J4639,8,0)</f>
        <v>No</v>
      </c>
      <c r="H2305" s="47">
        <f>VLOOKUP(A2305,'Updated Medical examination'!A2304:J4639,9,0)</f>
        <v>0</v>
      </c>
      <c r="I2305" s="47" t="str">
        <f>VLOOKUP(A2305,'Updated Medical examination'!A2304:J4639,10,0)</f>
        <v>No</v>
      </c>
      <c r="J2305" s="47" t="str">
        <f>VLOOKUP(A2305,'Updated Medical examination'!A2304:J4639,3,0)</f>
        <v>Under Weight</v>
      </c>
      <c r="K2305" s="47" t="str">
        <f>VLOOKUP(A2305,'Updated Medical examination'!A2304:J4639,5,0)</f>
        <v>Above Diabetes</v>
      </c>
      <c r="L2305" s="54">
        <v>37438</v>
      </c>
      <c r="M2305" s="59">
        <v>1049</v>
      </c>
      <c r="N2305" s="55" t="s">
        <v>12</v>
      </c>
      <c r="O2305" s="55" t="s">
        <v>11</v>
      </c>
      <c r="P2305" s="55" t="s">
        <v>23</v>
      </c>
      <c r="Q2305" s="55">
        <v>20</v>
      </c>
    </row>
    <row r="2306" spans="1:17" ht="16.5" thickBot="1" x14ac:dyDescent="0.3">
      <c r="A2306" s="58" t="s">
        <v>53</v>
      </c>
      <c r="B2306" s="47" t="s">
        <v>2678</v>
      </c>
      <c r="C2306" s="47">
        <f>VLOOKUP(A2306,'Updated Medical examination'!A2305:J4640,2,FALSE)</f>
        <v>16.489999999999998</v>
      </c>
      <c r="D2306" s="47">
        <f>VLOOKUP(A2306,'Updated Medical examination'!A2305:J4640,4,0)</f>
        <v>8.48</v>
      </c>
      <c r="E2306" s="47" t="str">
        <f>VLOOKUP(A2306,'Updated Medical examination'!A2305:J4640,6,0)</f>
        <v>No</v>
      </c>
      <c r="F2306" s="47" t="str">
        <f>VLOOKUP(A2306,'Updated Medical examination'!A2305:J4640,7,0)</f>
        <v>No</v>
      </c>
      <c r="G2306" s="47" t="str">
        <f>VLOOKUP(A2306,'Updated Medical examination'!A2305:J4640,8,0)</f>
        <v>No</v>
      </c>
      <c r="H2306" s="47">
        <f>VLOOKUP(A2306,'Updated Medical examination'!A2305:J4640,9,0)</f>
        <v>0</v>
      </c>
      <c r="I2306" s="47" t="str">
        <f>VLOOKUP(A2306,'Updated Medical examination'!A2305:J4640,10,0)</f>
        <v>No</v>
      </c>
      <c r="J2306" s="47" t="str">
        <f>VLOOKUP(A2306,'Updated Medical examination'!A2305:J4640,3,0)</f>
        <v>Under Weight</v>
      </c>
      <c r="K2306" s="47" t="str">
        <f>VLOOKUP(A2306,'Updated Medical examination'!A2305:J4640,5,0)</f>
        <v>Above Diabetes</v>
      </c>
      <c r="L2306" s="54">
        <v>37457</v>
      </c>
      <c r="M2306" s="59">
        <v>1047</v>
      </c>
      <c r="N2306" s="55" t="s">
        <v>12</v>
      </c>
      <c r="O2306" s="55" t="s">
        <v>16</v>
      </c>
      <c r="P2306" s="55" t="s">
        <v>13</v>
      </c>
      <c r="Q2306" s="55">
        <v>20</v>
      </c>
    </row>
    <row r="2307" spans="1:17" ht="16.5" thickBot="1" x14ac:dyDescent="0.3">
      <c r="A2307" s="58" t="s">
        <v>52</v>
      </c>
      <c r="B2307" s="47" t="s">
        <v>4285</v>
      </c>
      <c r="C2307" s="47">
        <f>VLOOKUP(A2307,'Updated Medical examination'!A2306:J4641,2,FALSE)</f>
        <v>16.14</v>
      </c>
      <c r="D2307" s="47">
        <f>VLOOKUP(A2307,'Updated Medical examination'!A2306:J4641,4,0)</f>
        <v>4.8600000000000003</v>
      </c>
      <c r="E2307" s="47" t="str">
        <f>VLOOKUP(A2307,'Updated Medical examination'!A2306:J4641,6,0)</f>
        <v>No</v>
      </c>
      <c r="F2307" s="47" t="str">
        <f>VLOOKUP(A2307,'Updated Medical examination'!A2306:J4641,7,0)</f>
        <v>No</v>
      </c>
      <c r="G2307" s="47" t="str">
        <f>VLOOKUP(A2307,'Updated Medical examination'!A2306:J4641,8,0)</f>
        <v>No</v>
      </c>
      <c r="H2307" s="47">
        <f>VLOOKUP(A2307,'Updated Medical examination'!A2306:J4641,9,0)</f>
        <v>0</v>
      </c>
      <c r="I2307" s="47" t="str">
        <f>VLOOKUP(A2307,'Updated Medical examination'!A2306:J4641,10,0)</f>
        <v>No</v>
      </c>
      <c r="J2307" s="47" t="str">
        <f>VLOOKUP(A2307,'Updated Medical examination'!A2306:J4641,3,0)</f>
        <v>Under Weight</v>
      </c>
      <c r="K2307" s="47" t="str">
        <f>VLOOKUP(A2307,'Updated Medical examination'!A2306:J4641,5,0)</f>
        <v>Normal</v>
      </c>
      <c r="L2307" s="54">
        <v>34655</v>
      </c>
      <c r="M2307" s="59">
        <v>1044</v>
      </c>
      <c r="N2307" s="55" t="s">
        <v>12</v>
      </c>
      <c r="O2307" s="55" t="s">
        <v>11</v>
      </c>
      <c r="P2307" s="55" t="s">
        <v>13</v>
      </c>
      <c r="Q2307" s="55">
        <v>28</v>
      </c>
    </row>
    <row r="2308" spans="1:17" ht="16.5" thickBot="1" x14ac:dyDescent="0.3">
      <c r="A2308" s="58" t="s">
        <v>51</v>
      </c>
      <c r="B2308" s="47" t="s">
        <v>2935</v>
      </c>
      <c r="C2308" s="47">
        <f>VLOOKUP(A2308,'Updated Medical examination'!A2307:J4642,2,FALSE)</f>
        <v>20.85</v>
      </c>
      <c r="D2308" s="47">
        <f>VLOOKUP(A2308,'Updated Medical examination'!A2307:J4642,4,0)</f>
        <v>4.45</v>
      </c>
      <c r="E2308" s="47" t="str">
        <f>VLOOKUP(A2308,'Updated Medical examination'!A2307:J4642,6,0)</f>
        <v>Yes</v>
      </c>
      <c r="F2308" s="47" t="str">
        <f>VLOOKUP(A2308,'Updated Medical examination'!A2307:J4642,7,0)</f>
        <v>No</v>
      </c>
      <c r="G2308" s="47" t="str">
        <f>VLOOKUP(A2308,'Updated Medical examination'!A2307:J4642,8,0)</f>
        <v>No</v>
      </c>
      <c r="H2308" s="47">
        <f>VLOOKUP(A2308,'Updated Medical examination'!A2307:J4642,9,0)</f>
        <v>1</v>
      </c>
      <c r="I2308" s="47" t="str">
        <f>VLOOKUP(A2308,'Updated Medical examination'!A2307:J4642,10,0)</f>
        <v>No</v>
      </c>
      <c r="J2308" s="47" t="str">
        <f>VLOOKUP(A2308,'Updated Medical examination'!A2307:J4642,3,0)</f>
        <v>Healthy Weight</v>
      </c>
      <c r="K2308" s="47" t="str">
        <f>VLOOKUP(A2308,'Updated Medical examination'!A2307:J4642,5,0)</f>
        <v>Normal</v>
      </c>
      <c r="L2308" s="54">
        <v>34977</v>
      </c>
      <c r="M2308" s="59">
        <v>1033.74</v>
      </c>
      <c r="N2308" s="55" t="s">
        <v>12</v>
      </c>
      <c r="O2308" s="55" t="s">
        <v>16</v>
      </c>
      <c r="P2308" s="55" t="s">
        <v>13</v>
      </c>
      <c r="Q2308" s="55">
        <v>27</v>
      </c>
    </row>
    <row r="2309" spans="1:17" ht="16.5" thickBot="1" x14ac:dyDescent="0.3">
      <c r="A2309" s="58" t="s">
        <v>50</v>
      </c>
      <c r="B2309" s="47" t="s">
        <v>5186</v>
      </c>
      <c r="C2309" s="47">
        <f>VLOOKUP(A2309,'Updated Medical examination'!A2308:J4643,2,FALSE)</f>
        <v>15.88</v>
      </c>
      <c r="D2309" s="47">
        <f>VLOOKUP(A2309,'Updated Medical examination'!A2308:J4643,4,0)</f>
        <v>4.3600000000000003</v>
      </c>
      <c r="E2309" s="47" t="str">
        <f>VLOOKUP(A2309,'Updated Medical examination'!A2308:J4643,6,0)</f>
        <v>No</v>
      </c>
      <c r="F2309" s="47" t="str">
        <f>VLOOKUP(A2309,'Updated Medical examination'!A2308:J4643,7,0)</f>
        <v>No</v>
      </c>
      <c r="G2309" s="47" t="str">
        <f>VLOOKUP(A2309,'Updated Medical examination'!A2308:J4643,8,0)</f>
        <v>No</v>
      </c>
      <c r="H2309" s="47">
        <f>VLOOKUP(A2309,'Updated Medical examination'!A2308:J4643,9,0)</f>
        <v>0</v>
      </c>
      <c r="I2309" s="47" t="str">
        <f>VLOOKUP(A2309,'Updated Medical examination'!A2308:J4643,10,0)</f>
        <v>No</v>
      </c>
      <c r="J2309" s="47" t="str">
        <f>VLOOKUP(A2309,'Updated Medical examination'!A2308:J4643,3,0)</f>
        <v>Under Weight</v>
      </c>
      <c r="K2309" s="47" t="str">
        <f>VLOOKUP(A2309,'Updated Medical examination'!A2308:J4643,5,0)</f>
        <v>Normal</v>
      </c>
      <c r="L2309" s="54">
        <v>36377</v>
      </c>
      <c r="M2309" s="59">
        <v>1019</v>
      </c>
      <c r="N2309" s="55" t="s">
        <v>12</v>
      </c>
      <c r="O2309" s="55" t="s">
        <v>11</v>
      </c>
      <c r="P2309" s="55" t="s">
        <v>13</v>
      </c>
      <c r="Q2309" s="55">
        <v>23</v>
      </c>
    </row>
    <row r="2310" spans="1:17" ht="16.5" thickBot="1" x14ac:dyDescent="0.3">
      <c r="A2310" s="58" t="s">
        <v>49</v>
      </c>
      <c r="B2310" s="47" t="s">
        <v>5153</v>
      </c>
      <c r="C2310" s="47">
        <f>VLOOKUP(A2310,'Updated Medical examination'!A2309:J4644,2,FALSE)</f>
        <v>20.66</v>
      </c>
      <c r="D2310" s="47">
        <f>VLOOKUP(A2310,'Updated Medical examination'!A2309:J4644,4,0)</f>
        <v>5.8</v>
      </c>
      <c r="E2310" s="47" t="str">
        <f>VLOOKUP(A2310,'Updated Medical examination'!A2309:J4644,6,0)</f>
        <v>No</v>
      </c>
      <c r="F2310" s="47" t="str">
        <f>VLOOKUP(A2310,'Updated Medical examination'!A2309:J4644,7,0)</f>
        <v>yes</v>
      </c>
      <c r="G2310" s="47" t="str">
        <f>VLOOKUP(A2310,'Updated Medical examination'!A2309:J4644,8,0)</f>
        <v>No</v>
      </c>
      <c r="H2310" s="47">
        <f>VLOOKUP(A2310,'Updated Medical examination'!A2309:J4644,9,0)</f>
        <v>1</v>
      </c>
      <c r="I2310" s="47" t="str">
        <f>VLOOKUP(A2310,'Updated Medical examination'!A2309:J4644,10,0)</f>
        <v>No</v>
      </c>
      <c r="J2310" s="47" t="str">
        <f>VLOOKUP(A2310,'Updated Medical examination'!A2309:J4644,3,0)</f>
        <v>Healthy Weight</v>
      </c>
      <c r="K2310" s="47" t="str">
        <f>VLOOKUP(A2310,'Updated Medical examination'!A2309:J4644,5,0)</f>
        <v>Prediabetes</v>
      </c>
      <c r="L2310" s="54">
        <v>36808</v>
      </c>
      <c r="M2310" s="59">
        <v>1012</v>
      </c>
      <c r="N2310" s="55" t="s">
        <v>12</v>
      </c>
      <c r="O2310" s="55" t="s">
        <v>11</v>
      </c>
      <c r="P2310" s="55" t="s">
        <v>13</v>
      </c>
      <c r="Q2310" s="55">
        <v>22</v>
      </c>
    </row>
    <row r="2311" spans="1:17" ht="16.5" thickBot="1" x14ac:dyDescent="0.3">
      <c r="A2311" s="58" t="s">
        <v>48</v>
      </c>
      <c r="B2311" s="47" t="s">
        <v>2700</v>
      </c>
      <c r="C2311" s="47">
        <f>VLOOKUP(A2311,'Updated Medical examination'!A2310:J4645,2,FALSE)</f>
        <v>20.399999999999999</v>
      </c>
      <c r="D2311" s="47">
        <f>VLOOKUP(A2311,'Updated Medical examination'!A2310:J4645,4,0)</f>
        <v>5.27</v>
      </c>
      <c r="E2311" s="47" t="str">
        <f>VLOOKUP(A2311,'Updated Medical examination'!A2310:J4645,6,0)</f>
        <v>No</v>
      </c>
      <c r="F2311" s="47" t="str">
        <f>VLOOKUP(A2311,'Updated Medical examination'!A2310:J4645,7,0)</f>
        <v>No</v>
      </c>
      <c r="G2311" s="47" t="str">
        <f>VLOOKUP(A2311,'Updated Medical examination'!A2310:J4645,8,0)</f>
        <v>No</v>
      </c>
      <c r="H2311" s="47">
        <f>VLOOKUP(A2311,'Updated Medical examination'!A2310:J4645,9,0)</f>
        <v>0</v>
      </c>
      <c r="I2311" s="47" t="str">
        <f>VLOOKUP(A2311,'Updated Medical examination'!A2310:J4645,10,0)</f>
        <v>No</v>
      </c>
      <c r="J2311" s="47" t="str">
        <f>VLOOKUP(A2311,'Updated Medical examination'!A2310:J4645,3,0)</f>
        <v>Healthy Weight</v>
      </c>
      <c r="K2311" s="47" t="str">
        <f>VLOOKUP(A2311,'Updated Medical examination'!A2310:J4645,5,0)</f>
        <v>Normal</v>
      </c>
      <c r="L2311" s="54">
        <v>34660</v>
      </c>
      <c r="M2311" s="59">
        <v>1006.65</v>
      </c>
      <c r="N2311" s="55" t="s">
        <v>12</v>
      </c>
      <c r="O2311" s="55" t="s">
        <v>11</v>
      </c>
      <c r="P2311" s="55" t="s">
        <v>13</v>
      </c>
      <c r="Q2311" s="55">
        <v>28</v>
      </c>
    </row>
    <row r="2312" spans="1:17" ht="16.5" thickBot="1" x14ac:dyDescent="0.3">
      <c r="A2312" s="58" t="s">
        <v>47</v>
      </c>
      <c r="B2312" s="47" t="s">
        <v>3562</v>
      </c>
      <c r="C2312" s="47">
        <f>VLOOKUP(A2312,'Updated Medical examination'!A2311:J4646,2,FALSE)</f>
        <v>25.19</v>
      </c>
      <c r="D2312" s="47">
        <f>VLOOKUP(A2312,'Updated Medical examination'!A2311:J4646,4,0)</f>
        <v>5.64</v>
      </c>
      <c r="E2312" s="47" t="str">
        <f>VLOOKUP(A2312,'Updated Medical examination'!A2311:J4646,6,0)</f>
        <v>Yes</v>
      </c>
      <c r="F2312" s="47" t="str">
        <f>VLOOKUP(A2312,'Updated Medical examination'!A2311:J4646,7,0)</f>
        <v>No</v>
      </c>
      <c r="G2312" s="47" t="str">
        <f>VLOOKUP(A2312,'Updated Medical examination'!A2311:J4646,8,0)</f>
        <v>No</v>
      </c>
      <c r="H2312" s="47">
        <f>VLOOKUP(A2312,'Updated Medical examination'!A2311:J4646,9,0)</f>
        <v>0</v>
      </c>
      <c r="I2312" s="47" t="str">
        <f>VLOOKUP(A2312,'Updated Medical examination'!A2311:J4646,10,0)</f>
        <v>No</v>
      </c>
      <c r="J2312" s="47" t="str">
        <f>VLOOKUP(A2312,'Updated Medical examination'!A2311:J4646,3,0)</f>
        <v>Over Weight</v>
      </c>
      <c r="K2312" s="47" t="str">
        <f>VLOOKUP(A2312,'Updated Medical examination'!A2311:J4646,5,0)</f>
        <v>Normal</v>
      </c>
      <c r="L2312" s="54">
        <v>37122</v>
      </c>
      <c r="M2312" s="59">
        <v>964.71</v>
      </c>
      <c r="N2312" s="55" t="s">
        <v>12</v>
      </c>
      <c r="O2312" s="55" t="s">
        <v>11</v>
      </c>
      <c r="P2312" s="55" t="s">
        <v>13</v>
      </c>
      <c r="Q2312" s="55">
        <v>21</v>
      </c>
    </row>
    <row r="2313" spans="1:17" ht="16.5" thickBot="1" x14ac:dyDescent="0.3">
      <c r="A2313" s="58" t="s">
        <v>46</v>
      </c>
      <c r="B2313" s="47" t="s">
        <v>2511</v>
      </c>
      <c r="C2313" s="47">
        <f>VLOOKUP(A2313,'Updated Medical examination'!A2312:J4647,2,FALSE)</f>
        <v>20.54</v>
      </c>
      <c r="D2313" s="47">
        <f>VLOOKUP(A2313,'Updated Medical examination'!A2312:J4647,4,0)</f>
        <v>4.2</v>
      </c>
      <c r="E2313" s="47" t="str">
        <f>VLOOKUP(A2313,'Updated Medical examination'!A2312:J4647,6,0)</f>
        <v>Yes</v>
      </c>
      <c r="F2313" s="47" t="str">
        <f>VLOOKUP(A2313,'Updated Medical examination'!A2312:J4647,7,0)</f>
        <v>No</v>
      </c>
      <c r="G2313" s="47" t="str">
        <f>VLOOKUP(A2313,'Updated Medical examination'!A2312:J4647,8,0)</f>
        <v>No</v>
      </c>
      <c r="H2313" s="47">
        <f>VLOOKUP(A2313,'Updated Medical examination'!A2312:J4647,9,0)</f>
        <v>1</v>
      </c>
      <c r="I2313" s="47" t="str">
        <f>VLOOKUP(A2313,'Updated Medical examination'!A2312:J4647,10,0)</f>
        <v>No</v>
      </c>
      <c r="J2313" s="47" t="str">
        <f>VLOOKUP(A2313,'Updated Medical examination'!A2312:J4647,3,0)</f>
        <v>Healthy Weight</v>
      </c>
      <c r="K2313" s="47" t="str">
        <f>VLOOKUP(A2313,'Updated Medical examination'!A2312:J4647,5,0)</f>
        <v>Normal</v>
      </c>
      <c r="L2313" s="54">
        <v>35000</v>
      </c>
      <c r="M2313" s="59">
        <v>928.59</v>
      </c>
      <c r="N2313" s="55" t="s">
        <v>12</v>
      </c>
      <c r="O2313" s="55" t="s">
        <v>16</v>
      </c>
      <c r="P2313" s="55" t="s">
        <v>13</v>
      </c>
      <c r="Q2313" s="55">
        <v>27</v>
      </c>
    </row>
    <row r="2314" spans="1:17" ht="16.5" thickBot="1" x14ac:dyDescent="0.3">
      <c r="A2314" s="58" t="s">
        <v>45</v>
      </c>
      <c r="B2314" s="47" t="s">
        <v>2478</v>
      </c>
      <c r="C2314" s="47">
        <f>VLOOKUP(A2314,'Updated Medical examination'!A2313:J4648,2,FALSE)</f>
        <v>20.13</v>
      </c>
      <c r="D2314" s="47">
        <f>VLOOKUP(A2314,'Updated Medical examination'!A2313:J4648,4,0)</f>
        <v>5.42</v>
      </c>
      <c r="E2314" s="47" t="str">
        <f>VLOOKUP(A2314,'Updated Medical examination'!A2313:J4648,6,0)</f>
        <v>No</v>
      </c>
      <c r="F2314" s="47" t="str">
        <f>VLOOKUP(A2314,'Updated Medical examination'!A2313:J4648,7,0)</f>
        <v>No</v>
      </c>
      <c r="G2314" s="47" t="str">
        <f>VLOOKUP(A2314,'Updated Medical examination'!A2313:J4648,8,0)</f>
        <v>No</v>
      </c>
      <c r="H2314" s="47">
        <f>VLOOKUP(A2314,'Updated Medical examination'!A2313:J4648,9,0)</f>
        <v>0</v>
      </c>
      <c r="I2314" s="47" t="str">
        <f>VLOOKUP(A2314,'Updated Medical examination'!A2313:J4648,10,0)</f>
        <v>No</v>
      </c>
      <c r="J2314" s="47" t="str">
        <f>VLOOKUP(A2314,'Updated Medical examination'!A2313:J4648,3,0)</f>
        <v>Healthy Weight</v>
      </c>
      <c r="K2314" s="47" t="str">
        <f>VLOOKUP(A2314,'Updated Medical examination'!A2313:J4648,5,0)</f>
        <v>Normal</v>
      </c>
      <c r="L2314" s="54">
        <v>34637</v>
      </c>
      <c r="M2314" s="59">
        <v>915.07</v>
      </c>
      <c r="N2314" s="55" t="s">
        <v>12</v>
      </c>
      <c r="O2314" s="55" t="s">
        <v>16</v>
      </c>
      <c r="P2314" s="55" t="s">
        <v>13</v>
      </c>
      <c r="Q2314" s="55">
        <v>28</v>
      </c>
    </row>
    <row r="2315" spans="1:17" ht="16.5" thickBot="1" x14ac:dyDescent="0.3">
      <c r="A2315" s="58" t="s">
        <v>44</v>
      </c>
      <c r="B2315" s="47" t="s">
        <v>3136</v>
      </c>
      <c r="C2315" s="47">
        <f>VLOOKUP(A2315,'Updated Medical examination'!A2314:J4649,2,FALSE)</f>
        <v>18.93</v>
      </c>
      <c r="D2315" s="47">
        <f>VLOOKUP(A2315,'Updated Medical examination'!A2314:J4649,4,0)</f>
        <v>6.11</v>
      </c>
      <c r="E2315" s="47" t="str">
        <f>VLOOKUP(A2315,'Updated Medical examination'!A2314:J4649,6,0)</f>
        <v>No</v>
      </c>
      <c r="F2315" s="47" t="str">
        <f>VLOOKUP(A2315,'Updated Medical examination'!A2314:J4649,7,0)</f>
        <v>No</v>
      </c>
      <c r="G2315" s="47" t="str">
        <f>VLOOKUP(A2315,'Updated Medical examination'!A2314:J4649,8,0)</f>
        <v>Yes</v>
      </c>
      <c r="H2315" s="47">
        <f>VLOOKUP(A2315,'Updated Medical examination'!A2314:J4649,9,0)</f>
        <v>1</v>
      </c>
      <c r="I2315" s="47" t="str">
        <f>VLOOKUP(A2315,'Updated Medical examination'!A2314:J4649,10,0)</f>
        <v>No</v>
      </c>
      <c r="J2315" s="47" t="str">
        <f>VLOOKUP(A2315,'Updated Medical examination'!A2314:J4649,3,0)</f>
        <v>Healthy Weight</v>
      </c>
      <c r="K2315" s="47" t="str">
        <f>VLOOKUP(A2315,'Updated Medical examination'!A2314:J4649,5,0)</f>
        <v>Prediabetes</v>
      </c>
      <c r="L2315" s="54">
        <v>34300</v>
      </c>
      <c r="M2315" s="59">
        <v>896.21</v>
      </c>
      <c r="N2315" s="55" t="s">
        <v>12</v>
      </c>
      <c r="O2315" s="55" t="s">
        <v>16</v>
      </c>
      <c r="P2315" s="55" t="s">
        <v>13</v>
      </c>
      <c r="Q2315" s="55">
        <v>29</v>
      </c>
    </row>
    <row r="2316" spans="1:17" ht="16.5" thickBot="1" x14ac:dyDescent="0.3">
      <c r="A2316" s="58" t="s">
        <v>43</v>
      </c>
      <c r="B2316" s="47" t="s">
        <v>5976</v>
      </c>
      <c r="C2316" s="47">
        <f>VLOOKUP(A2316,'Updated Medical examination'!A2315:J4650,2,FALSE)</f>
        <v>24.14</v>
      </c>
      <c r="D2316" s="47">
        <f>VLOOKUP(A2316,'Updated Medical examination'!A2315:J4650,4,0)</f>
        <v>5.29</v>
      </c>
      <c r="E2316" s="47" t="str">
        <f>VLOOKUP(A2316,'Updated Medical examination'!A2315:J4650,6,0)</f>
        <v>No</v>
      </c>
      <c r="F2316" s="47" t="str">
        <f>VLOOKUP(A2316,'Updated Medical examination'!A2315:J4650,7,0)</f>
        <v>yes</v>
      </c>
      <c r="G2316" s="47" t="str">
        <f>VLOOKUP(A2316,'Updated Medical examination'!A2315:J4650,8,0)</f>
        <v>No</v>
      </c>
      <c r="H2316" s="47">
        <f>VLOOKUP(A2316,'Updated Medical examination'!A2315:J4650,9,0)</f>
        <v>1</v>
      </c>
      <c r="I2316" s="47" t="str">
        <f>VLOOKUP(A2316,'Updated Medical examination'!A2315:J4650,10,0)</f>
        <v>No</v>
      </c>
      <c r="J2316" s="47" t="str">
        <f>VLOOKUP(A2316,'Updated Medical examination'!A2315:J4650,3,0)</f>
        <v>Healthy Weight</v>
      </c>
      <c r="K2316" s="47" t="str">
        <f>VLOOKUP(A2316,'Updated Medical examination'!A2315:J4650,5,0)</f>
        <v>Normal</v>
      </c>
      <c r="L2316" s="54">
        <v>36848</v>
      </c>
      <c r="M2316" s="59">
        <v>865.41</v>
      </c>
      <c r="N2316" s="55" t="s">
        <v>12</v>
      </c>
      <c r="O2316" s="55" t="s">
        <v>16</v>
      </c>
      <c r="P2316" s="55" t="s">
        <v>13</v>
      </c>
      <c r="Q2316" s="55">
        <v>22</v>
      </c>
    </row>
    <row r="2317" spans="1:17" ht="16.5" thickBot="1" x14ac:dyDescent="0.3">
      <c r="A2317" s="58" t="s">
        <v>41</v>
      </c>
      <c r="B2317" s="47" t="s">
        <v>5977</v>
      </c>
      <c r="C2317" s="47">
        <f>VLOOKUP(A2317,'Updated Medical examination'!A2316:J4651,2,FALSE)</f>
        <v>25.03</v>
      </c>
      <c r="D2317" s="47">
        <f>VLOOKUP(A2317,'Updated Medical examination'!A2316:J4651,4,0)</f>
        <v>5.91</v>
      </c>
      <c r="E2317" s="47" t="str">
        <f>VLOOKUP(A2317,'Updated Medical examination'!A2316:J4651,6,0)</f>
        <v>No</v>
      </c>
      <c r="F2317" s="47" t="str">
        <f>VLOOKUP(A2317,'Updated Medical examination'!A2316:J4651,7,0)</f>
        <v>yes</v>
      </c>
      <c r="G2317" s="47" t="str">
        <f>VLOOKUP(A2317,'Updated Medical examination'!A2316:J4651,8,0)</f>
        <v>No</v>
      </c>
      <c r="H2317" s="47">
        <f>VLOOKUP(A2317,'Updated Medical examination'!A2316:J4651,9,0)</f>
        <v>1</v>
      </c>
      <c r="I2317" s="47" t="str">
        <f>VLOOKUP(A2317,'Updated Medical examination'!A2316:J4651,10,0)</f>
        <v>No</v>
      </c>
      <c r="J2317" s="47" t="str">
        <f>VLOOKUP(A2317,'Updated Medical examination'!A2316:J4651,3,0)</f>
        <v>Over Weight</v>
      </c>
      <c r="K2317" s="47" t="str">
        <f>VLOOKUP(A2317,'Updated Medical examination'!A2316:J4651,5,0)</f>
        <v>Prediabetes</v>
      </c>
      <c r="L2317" s="54">
        <v>38267</v>
      </c>
      <c r="M2317" s="59">
        <v>830.52</v>
      </c>
      <c r="N2317" s="55" t="s">
        <v>12</v>
      </c>
      <c r="O2317" s="55" t="s">
        <v>11</v>
      </c>
      <c r="P2317" s="55" t="s">
        <v>42</v>
      </c>
      <c r="Q2317" s="55">
        <v>18</v>
      </c>
    </row>
    <row r="2318" spans="1:17" ht="16.5" thickBot="1" x14ac:dyDescent="0.3">
      <c r="A2318" s="58" t="s">
        <v>40</v>
      </c>
      <c r="B2318" s="47" t="s">
        <v>3786</v>
      </c>
      <c r="C2318" s="47">
        <f>VLOOKUP(A2318,'Updated Medical examination'!A2317:J4652,2,FALSE)</f>
        <v>20.47</v>
      </c>
      <c r="D2318" s="47">
        <f>VLOOKUP(A2318,'Updated Medical examination'!A2317:J4652,4,0)</f>
        <v>5.81</v>
      </c>
      <c r="E2318" s="47" t="str">
        <f>VLOOKUP(A2318,'Updated Medical examination'!A2317:J4652,6,0)</f>
        <v>Yes</v>
      </c>
      <c r="F2318" s="47" t="str">
        <f>VLOOKUP(A2318,'Updated Medical examination'!A2317:J4652,7,0)</f>
        <v>No</v>
      </c>
      <c r="G2318" s="47" t="str">
        <f>VLOOKUP(A2318,'Updated Medical examination'!A2317:J4652,8,0)</f>
        <v>No</v>
      </c>
      <c r="H2318" s="47">
        <f>VLOOKUP(A2318,'Updated Medical examination'!A2317:J4652,9,0)</f>
        <v>1</v>
      </c>
      <c r="I2318" s="47" t="str">
        <f>VLOOKUP(A2318,'Updated Medical examination'!A2317:J4652,10,0)</f>
        <v>No</v>
      </c>
      <c r="J2318" s="47" t="str">
        <f>VLOOKUP(A2318,'Updated Medical examination'!A2317:J4652,3,0)</f>
        <v>Healthy Weight</v>
      </c>
      <c r="K2318" s="47" t="str">
        <f>VLOOKUP(A2318,'Updated Medical examination'!A2317:J4652,5,0)</f>
        <v>Prediabetes</v>
      </c>
      <c r="L2318" s="54">
        <v>35040</v>
      </c>
      <c r="M2318" s="59">
        <v>773.54</v>
      </c>
      <c r="N2318" s="55" t="s">
        <v>12</v>
      </c>
      <c r="O2318" s="55" t="s">
        <v>11</v>
      </c>
      <c r="P2318" s="55" t="s">
        <v>13</v>
      </c>
      <c r="Q2318" s="55">
        <v>27</v>
      </c>
    </row>
    <row r="2319" spans="1:17" ht="16.5" thickBot="1" x14ac:dyDescent="0.3">
      <c r="A2319" s="58" t="s">
        <v>39</v>
      </c>
      <c r="B2319" s="47" t="s">
        <v>5979</v>
      </c>
      <c r="C2319" s="47">
        <f>VLOOKUP(A2319,'Updated Medical examination'!A2318:J4653,2,FALSE)</f>
        <v>18.82</v>
      </c>
      <c r="D2319" s="47">
        <f>VLOOKUP(A2319,'Updated Medical examination'!A2318:J4653,4,0)</f>
        <v>5.51</v>
      </c>
      <c r="E2319" s="47" t="str">
        <f>VLOOKUP(A2319,'Updated Medical examination'!A2318:J4653,6,0)</f>
        <v>Yes</v>
      </c>
      <c r="F2319" s="47" t="str">
        <f>VLOOKUP(A2319,'Updated Medical examination'!A2318:J4653,7,0)</f>
        <v>No</v>
      </c>
      <c r="G2319" s="47" t="str">
        <f>VLOOKUP(A2319,'Updated Medical examination'!A2318:J4653,8,0)</f>
        <v>No</v>
      </c>
      <c r="H2319" s="47">
        <f>VLOOKUP(A2319,'Updated Medical examination'!A2318:J4653,9,0)</f>
        <v>0</v>
      </c>
      <c r="I2319" s="47" t="str">
        <f>VLOOKUP(A2319,'Updated Medical examination'!A2318:J4653,10,0)</f>
        <v>No</v>
      </c>
      <c r="J2319" s="47" t="str">
        <f>VLOOKUP(A2319,'Updated Medical examination'!A2318:J4653,3,0)</f>
        <v>Healthy Weight</v>
      </c>
      <c r="K2319" s="47" t="str">
        <f>VLOOKUP(A2319,'Updated Medical examination'!A2318:J4653,5,0)</f>
        <v>Normal</v>
      </c>
      <c r="L2319" s="54">
        <v>35326</v>
      </c>
      <c r="M2319" s="59">
        <v>770.38</v>
      </c>
      <c r="N2319" s="55" t="s">
        <v>12</v>
      </c>
      <c r="O2319" s="55" t="s">
        <v>8147</v>
      </c>
      <c r="P2319" s="55" t="s">
        <v>23</v>
      </c>
      <c r="Q2319" s="55">
        <v>26</v>
      </c>
    </row>
    <row r="2320" spans="1:17" ht="16.5" thickBot="1" x14ac:dyDescent="0.3">
      <c r="A2320" s="58" t="s">
        <v>38</v>
      </c>
      <c r="B2320" s="47" t="s">
        <v>5981</v>
      </c>
      <c r="C2320" s="47">
        <f>VLOOKUP(A2320,'Updated Medical examination'!A2319:J4654,2,FALSE)</f>
        <v>17.079999999999998</v>
      </c>
      <c r="D2320" s="47">
        <f>VLOOKUP(A2320,'Updated Medical examination'!A2319:J4654,4,0)</f>
        <v>5.73</v>
      </c>
      <c r="E2320" s="47" t="str">
        <f>VLOOKUP(A2320,'Updated Medical examination'!A2319:J4654,6,0)</f>
        <v>No</v>
      </c>
      <c r="F2320" s="47" t="str">
        <f>VLOOKUP(A2320,'Updated Medical examination'!A2319:J4654,7,0)</f>
        <v>No</v>
      </c>
      <c r="G2320" s="47" t="str">
        <f>VLOOKUP(A2320,'Updated Medical examination'!A2319:J4654,8,0)</f>
        <v>Yes</v>
      </c>
      <c r="H2320" s="47">
        <f>VLOOKUP(A2320,'Updated Medical examination'!A2319:J4654,9,0)</f>
        <v>1</v>
      </c>
      <c r="I2320" s="47" t="str">
        <f>VLOOKUP(A2320,'Updated Medical examination'!A2319:J4654,10,0)</f>
        <v>No</v>
      </c>
      <c r="J2320" s="47" t="str">
        <f>VLOOKUP(A2320,'Updated Medical examination'!A2319:J4654,3,0)</f>
        <v>Under Weight</v>
      </c>
      <c r="K2320" s="47" t="str">
        <f>VLOOKUP(A2320,'Updated Medical examination'!A2319:J4654,5,0)</f>
        <v>Prediabetes</v>
      </c>
      <c r="L2320" s="54">
        <v>34148</v>
      </c>
      <c r="M2320" s="59">
        <v>770</v>
      </c>
      <c r="N2320" s="55" t="s">
        <v>12</v>
      </c>
      <c r="O2320" s="55" t="s">
        <v>12</v>
      </c>
      <c r="P2320" s="55" t="s">
        <v>13</v>
      </c>
      <c r="Q2320" s="55">
        <v>29</v>
      </c>
    </row>
    <row r="2321" spans="1:17" ht="16.5" thickBot="1" x14ac:dyDescent="0.3">
      <c r="A2321" s="58" t="s">
        <v>36</v>
      </c>
      <c r="B2321" s="47" t="s">
        <v>5983</v>
      </c>
      <c r="C2321" s="47">
        <f>VLOOKUP(A2321,'Updated Medical examination'!A2320:J4655,2,FALSE)</f>
        <v>19.21</v>
      </c>
      <c r="D2321" s="47">
        <f>VLOOKUP(A2321,'Updated Medical examination'!A2320:J4655,4,0)</f>
        <v>5.53</v>
      </c>
      <c r="E2321" s="47" t="str">
        <f>VLOOKUP(A2321,'Updated Medical examination'!A2320:J4655,6,0)</f>
        <v>Yes</v>
      </c>
      <c r="F2321" s="47" t="str">
        <f>VLOOKUP(A2321,'Updated Medical examination'!A2320:J4655,7,0)</f>
        <v>No</v>
      </c>
      <c r="G2321" s="47" t="str">
        <f>VLOOKUP(A2321,'Updated Medical examination'!A2320:J4655,8,0)</f>
        <v>No</v>
      </c>
      <c r="H2321" s="47">
        <f>VLOOKUP(A2321,'Updated Medical examination'!A2320:J4655,9,0)</f>
        <v>0</v>
      </c>
      <c r="I2321" s="47" t="str">
        <f>VLOOKUP(A2321,'Updated Medical examination'!A2320:J4655,10,0)</f>
        <v>No</v>
      </c>
      <c r="J2321" s="47" t="str">
        <f>VLOOKUP(A2321,'Updated Medical examination'!A2320:J4655,3,0)</f>
        <v>Healthy Weight</v>
      </c>
      <c r="K2321" s="47" t="str">
        <f>VLOOKUP(A2321,'Updated Medical examination'!A2320:J4655,5,0)</f>
        <v>Normal</v>
      </c>
      <c r="L2321" s="54">
        <v>35360</v>
      </c>
      <c r="M2321" s="59">
        <v>760</v>
      </c>
      <c r="N2321" s="55" t="s">
        <v>12</v>
      </c>
      <c r="O2321" s="55" t="s">
        <v>12</v>
      </c>
      <c r="P2321" s="55" t="s">
        <v>13</v>
      </c>
      <c r="Q2321" s="55">
        <v>26</v>
      </c>
    </row>
    <row r="2322" spans="1:17" ht="16.5" thickBot="1" x14ac:dyDescent="0.3">
      <c r="A2322" s="58" t="s">
        <v>34</v>
      </c>
      <c r="B2322" s="47" t="s">
        <v>2585</v>
      </c>
      <c r="C2322" s="47">
        <f>VLOOKUP(A2322,'Updated Medical examination'!A2321:J4656,2,FALSE)</f>
        <v>17.86</v>
      </c>
      <c r="D2322" s="47">
        <f>VLOOKUP(A2322,'Updated Medical examination'!A2321:J4656,4,0)</f>
        <v>5.43</v>
      </c>
      <c r="E2322" s="47" t="str">
        <f>VLOOKUP(A2322,'Updated Medical examination'!A2321:J4656,6,0)</f>
        <v>No</v>
      </c>
      <c r="F2322" s="47" t="str">
        <f>VLOOKUP(A2322,'Updated Medical examination'!A2321:J4656,7,0)</f>
        <v>No</v>
      </c>
      <c r="G2322" s="47" t="str">
        <f>VLOOKUP(A2322,'Updated Medical examination'!A2321:J4656,8,0)</f>
        <v>Yes</v>
      </c>
      <c r="H2322" s="47">
        <f>VLOOKUP(A2322,'Updated Medical examination'!A2321:J4656,9,0)</f>
        <v>1</v>
      </c>
      <c r="I2322" s="47" t="str">
        <f>VLOOKUP(A2322,'Updated Medical examination'!A2321:J4656,10,0)</f>
        <v>No</v>
      </c>
      <c r="J2322" s="47" t="str">
        <f>VLOOKUP(A2322,'Updated Medical examination'!A2321:J4656,3,0)</f>
        <v>Under Weight</v>
      </c>
      <c r="K2322" s="47" t="str">
        <f>VLOOKUP(A2322,'Updated Medical examination'!A2321:J4656,5,0)</f>
        <v>Normal</v>
      </c>
      <c r="L2322" s="54">
        <v>34190</v>
      </c>
      <c r="M2322" s="59">
        <v>760</v>
      </c>
      <c r="N2322" s="55" t="s">
        <v>12</v>
      </c>
      <c r="O2322" s="55" t="s">
        <v>16</v>
      </c>
      <c r="P2322" s="55" t="s">
        <v>13</v>
      </c>
      <c r="Q2322" s="55">
        <v>29</v>
      </c>
    </row>
    <row r="2323" spans="1:17" ht="16.5" thickBot="1" x14ac:dyDescent="0.3">
      <c r="A2323" s="58" t="s">
        <v>33</v>
      </c>
      <c r="B2323" s="47" t="s">
        <v>5986</v>
      </c>
      <c r="C2323" s="47">
        <f>VLOOKUP(A2323,'Updated Medical examination'!A2322:J4657,2,FALSE)</f>
        <v>21.38</v>
      </c>
      <c r="D2323" s="47">
        <f>VLOOKUP(A2323,'Updated Medical examination'!A2322:J4657,4,0)</f>
        <v>8.01</v>
      </c>
      <c r="E2323" s="47" t="str">
        <f>VLOOKUP(A2323,'Updated Medical examination'!A2322:J4657,6,0)</f>
        <v>No</v>
      </c>
      <c r="F2323" s="47" t="str">
        <f>VLOOKUP(A2323,'Updated Medical examination'!A2322:J4657,7,0)</f>
        <v>No</v>
      </c>
      <c r="G2323" s="47" t="str">
        <f>VLOOKUP(A2323,'Updated Medical examination'!A2322:J4657,8,0)</f>
        <v>No</v>
      </c>
      <c r="H2323" s="47">
        <f>VLOOKUP(A2323,'Updated Medical examination'!A2322:J4657,9,0)</f>
        <v>0</v>
      </c>
      <c r="I2323" s="47" t="str">
        <f>VLOOKUP(A2323,'Updated Medical examination'!A2322:J4657,10,0)</f>
        <v>No</v>
      </c>
      <c r="J2323" s="47" t="str">
        <f>VLOOKUP(A2323,'Updated Medical examination'!A2322:J4657,3,0)</f>
        <v>Healthy Weight</v>
      </c>
      <c r="K2323" s="47" t="str">
        <f>VLOOKUP(A2323,'Updated Medical examination'!A2322:J4657,5,0)</f>
        <v>Above Diabetes</v>
      </c>
      <c r="L2323" s="54">
        <v>37518</v>
      </c>
      <c r="M2323" s="59">
        <v>750</v>
      </c>
      <c r="N2323" s="55" t="s">
        <v>12</v>
      </c>
      <c r="O2323" s="55" t="s">
        <v>16</v>
      </c>
      <c r="P2323" s="55" t="s">
        <v>23</v>
      </c>
      <c r="Q2323" s="55">
        <v>20</v>
      </c>
    </row>
    <row r="2324" spans="1:17" ht="16.5" thickBot="1" x14ac:dyDescent="0.3">
      <c r="A2324" s="58" t="s">
        <v>32</v>
      </c>
      <c r="B2324" s="47" t="s">
        <v>2700</v>
      </c>
      <c r="C2324" s="47">
        <f>VLOOKUP(A2324,'Updated Medical examination'!A2323:J4658,2,FALSE)</f>
        <v>23.35</v>
      </c>
      <c r="D2324" s="47">
        <f>VLOOKUP(A2324,'Updated Medical examination'!A2323:J4658,4,0)</f>
        <v>5.94</v>
      </c>
      <c r="E2324" s="47" t="str">
        <f>VLOOKUP(A2324,'Updated Medical examination'!A2323:J4658,6,0)</f>
        <v>No</v>
      </c>
      <c r="F2324" s="47" t="str">
        <f>VLOOKUP(A2324,'Updated Medical examination'!A2323:J4658,7,0)</f>
        <v>No</v>
      </c>
      <c r="G2324" s="47" t="str">
        <f>VLOOKUP(A2324,'Updated Medical examination'!A2323:J4658,8,0)</f>
        <v>No</v>
      </c>
      <c r="H2324" s="47">
        <f>VLOOKUP(A2324,'Updated Medical examination'!A2323:J4658,9,0)</f>
        <v>0</v>
      </c>
      <c r="I2324" s="47" t="str">
        <f>VLOOKUP(A2324,'Updated Medical examination'!A2323:J4658,10,0)</f>
        <v>No</v>
      </c>
      <c r="J2324" s="47" t="str">
        <f>VLOOKUP(A2324,'Updated Medical examination'!A2323:J4658,3,0)</f>
        <v>Healthy Weight</v>
      </c>
      <c r="K2324" s="47" t="str">
        <f>VLOOKUP(A2324,'Updated Medical examination'!A2323:J4658,5,0)</f>
        <v>Prediabetes</v>
      </c>
      <c r="L2324" s="54">
        <v>36508</v>
      </c>
      <c r="M2324" s="59">
        <v>722.99</v>
      </c>
      <c r="N2324" s="55" t="s">
        <v>12</v>
      </c>
      <c r="O2324" s="55" t="s">
        <v>16</v>
      </c>
      <c r="P2324" s="55" t="s">
        <v>13</v>
      </c>
      <c r="Q2324" s="55">
        <v>23</v>
      </c>
    </row>
    <row r="2325" spans="1:17" ht="16.5" thickBot="1" x14ac:dyDescent="0.3">
      <c r="A2325" s="58" t="s">
        <v>29</v>
      </c>
      <c r="B2325" s="47" t="s">
        <v>5989</v>
      </c>
      <c r="C2325" s="47">
        <f>VLOOKUP(A2325,'Updated Medical examination'!A2324:J4659,2,FALSE)</f>
        <v>22.24</v>
      </c>
      <c r="D2325" s="47">
        <f>VLOOKUP(A2325,'Updated Medical examination'!A2324:J4659,4,0)</f>
        <v>5.04</v>
      </c>
      <c r="E2325" s="47" t="str">
        <f>VLOOKUP(A2325,'Updated Medical examination'!A2324:J4659,6,0)</f>
        <v>No</v>
      </c>
      <c r="F2325" s="47" t="str">
        <f>VLOOKUP(A2325,'Updated Medical examination'!A2324:J4659,7,0)</f>
        <v>No</v>
      </c>
      <c r="G2325" s="47" t="str">
        <f>VLOOKUP(A2325,'Updated Medical examination'!A2324:J4659,8,0)</f>
        <v>No</v>
      </c>
      <c r="H2325" s="47">
        <f>VLOOKUP(A2325,'Updated Medical examination'!A2324:J4659,9,0)</f>
        <v>0</v>
      </c>
      <c r="I2325" s="47" t="str">
        <f>VLOOKUP(A2325,'Updated Medical examination'!A2324:J4659,10,0)</f>
        <v>No</v>
      </c>
      <c r="J2325" s="47" t="str">
        <f>VLOOKUP(A2325,'Updated Medical examination'!A2324:J4659,3,0)</f>
        <v>Healthy Weight</v>
      </c>
      <c r="K2325" s="47" t="str">
        <f>VLOOKUP(A2325,'Updated Medical examination'!A2324:J4659,5,0)</f>
        <v>Normal</v>
      </c>
      <c r="L2325" s="54">
        <v>36520</v>
      </c>
      <c r="M2325" s="59">
        <v>700</v>
      </c>
      <c r="N2325" s="55" t="s">
        <v>8147</v>
      </c>
      <c r="O2325" s="55" t="s">
        <v>12</v>
      </c>
      <c r="P2325" s="55" t="s">
        <v>13</v>
      </c>
      <c r="Q2325" s="55">
        <v>23</v>
      </c>
    </row>
    <row r="2326" spans="1:17" ht="16.5" thickBot="1" x14ac:dyDescent="0.3">
      <c r="A2326" s="58" t="s">
        <v>28</v>
      </c>
      <c r="B2326" s="47" t="s">
        <v>5990</v>
      </c>
      <c r="C2326" s="47">
        <f>VLOOKUP(A2326,'Updated Medical examination'!A2325:J4660,2,FALSE)</f>
        <v>24.76</v>
      </c>
      <c r="D2326" s="47">
        <f>VLOOKUP(A2326,'Updated Medical examination'!A2325:J4660,4,0)</f>
        <v>4.54</v>
      </c>
      <c r="E2326" s="47" t="str">
        <f>VLOOKUP(A2326,'Updated Medical examination'!A2325:J4660,6,0)</f>
        <v>Yes</v>
      </c>
      <c r="F2326" s="47" t="str">
        <f>VLOOKUP(A2326,'Updated Medical examination'!A2325:J4660,7,0)</f>
        <v>No</v>
      </c>
      <c r="G2326" s="47" t="str">
        <f>VLOOKUP(A2326,'Updated Medical examination'!A2325:J4660,8,0)</f>
        <v>No</v>
      </c>
      <c r="H2326" s="47">
        <f>VLOOKUP(A2326,'Updated Medical examination'!A2325:J4660,9,0)</f>
        <v>0</v>
      </c>
      <c r="I2326" s="47" t="str">
        <f>VLOOKUP(A2326,'Updated Medical examination'!A2325:J4660,10,0)</f>
        <v>No</v>
      </c>
      <c r="J2326" s="47" t="str">
        <f>VLOOKUP(A2326,'Updated Medical examination'!A2325:J4660,3,0)</f>
        <v>Healthy Weight</v>
      </c>
      <c r="K2326" s="47" t="str">
        <f>VLOOKUP(A2326,'Updated Medical examination'!A2325:J4660,5,0)</f>
        <v>Normal</v>
      </c>
      <c r="L2326" s="54">
        <v>37146</v>
      </c>
      <c r="M2326" s="59">
        <v>687.54</v>
      </c>
      <c r="N2326" s="55" t="s">
        <v>12</v>
      </c>
      <c r="O2326" s="55" t="s">
        <v>11</v>
      </c>
      <c r="P2326" s="55" t="s">
        <v>13</v>
      </c>
      <c r="Q2326" s="55">
        <v>21</v>
      </c>
    </row>
    <row r="2327" spans="1:17" ht="16.5" thickBot="1" x14ac:dyDescent="0.3">
      <c r="A2327" s="58" t="s">
        <v>27</v>
      </c>
      <c r="B2327" s="47" t="s">
        <v>5992</v>
      </c>
      <c r="C2327" s="47">
        <f>VLOOKUP(A2327,'Updated Medical examination'!A2326:J4661,2,FALSE)</f>
        <v>20.100000000000001</v>
      </c>
      <c r="D2327" s="47">
        <f>VLOOKUP(A2327,'Updated Medical examination'!A2326:J4661,4,0)</f>
        <v>5.6</v>
      </c>
      <c r="E2327" s="47" t="str">
        <f>VLOOKUP(A2327,'Updated Medical examination'!A2326:J4661,6,0)</f>
        <v>Yes</v>
      </c>
      <c r="F2327" s="47" t="str">
        <f>VLOOKUP(A2327,'Updated Medical examination'!A2326:J4661,7,0)</f>
        <v>No</v>
      </c>
      <c r="G2327" s="47" t="str">
        <f>VLOOKUP(A2327,'Updated Medical examination'!A2326:J4661,8,0)</f>
        <v>Yes</v>
      </c>
      <c r="H2327" s="47">
        <f>VLOOKUP(A2327,'Updated Medical examination'!A2326:J4661,9,0)</f>
        <v>1</v>
      </c>
      <c r="I2327" s="47" t="str">
        <f>VLOOKUP(A2327,'Updated Medical examination'!A2326:J4661,10,0)</f>
        <v>No</v>
      </c>
      <c r="J2327" s="47" t="str">
        <f>VLOOKUP(A2327,'Updated Medical examination'!A2326:J4661,3,0)</f>
        <v>Healthy Weight</v>
      </c>
      <c r="K2327" s="47" t="str">
        <f>VLOOKUP(A2327,'Updated Medical examination'!A2326:J4661,5,0)</f>
        <v>Normal</v>
      </c>
      <c r="L2327" s="54">
        <v>35743</v>
      </c>
      <c r="M2327" s="59">
        <v>670</v>
      </c>
      <c r="N2327" s="55" t="s">
        <v>12</v>
      </c>
      <c r="O2327" s="55" t="s">
        <v>12</v>
      </c>
      <c r="P2327" s="55" t="s">
        <v>13</v>
      </c>
      <c r="Q2327" s="55">
        <v>25</v>
      </c>
    </row>
    <row r="2328" spans="1:17" ht="16.5" thickBot="1" x14ac:dyDescent="0.3">
      <c r="A2328" s="58" t="s">
        <v>26</v>
      </c>
      <c r="B2328" s="47" t="s">
        <v>4242</v>
      </c>
      <c r="C2328" s="47">
        <f>VLOOKUP(A2328,'Updated Medical examination'!A2327:J4662,2,FALSE)</f>
        <v>21.77</v>
      </c>
      <c r="D2328" s="47">
        <f>VLOOKUP(A2328,'Updated Medical examination'!A2327:J4662,4,0)</f>
        <v>10.67</v>
      </c>
      <c r="E2328" s="47" t="str">
        <f>VLOOKUP(A2328,'Updated Medical examination'!A2327:J4662,6,0)</f>
        <v>No</v>
      </c>
      <c r="F2328" s="47" t="str">
        <f>VLOOKUP(A2328,'Updated Medical examination'!A2327:J4662,7,0)</f>
        <v>No</v>
      </c>
      <c r="G2328" s="47" t="str">
        <f>VLOOKUP(A2328,'Updated Medical examination'!A2327:J4662,8,0)</f>
        <v>No</v>
      </c>
      <c r="H2328" s="47">
        <f>VLOOKUP(A2328,'Updated Medical examination'!A2327:J4662,9,0)</f>
        <v>0</v>
      </c>
      <c r="I2328" s="47" t="str">
        <f>VLOOKUP(A2328,'Updated Medical examination'!A2327:J4662,10,0)</f>
        <v>No</v>
      </c>
      <c r="J2328" s="47" t="str">
        <f>VLOOKUP(A2328,'Updated Medical examination'!A2327:J4662,3,0)</f>
        <v>Healthy Weight</v>
      </c>
      <c r="K2328" s="47" t="str">
        <f>VLOOKUP(A2328,'Updated Medical examination'!A2327:J4662,5,0)</f>
        <v>Above Diabetes</v>
      </c>
      <c r="L2328" s="54">
        <v>37589</v>
      </c>
      <c r="M2328" s="59">
        <v>668</v>
      </c>
      <c r="N2328" s="55" t="s">
        <v>12</v>
      </c>
      <c r="O2328" s="55" t="s">
        <v>11</v>
      </c>
      <c r="P2328" s="55" t="s">
        <v>23</v>
      </c>
      <c r="Q2328" s="55">
        <v>20</v>
      </c>
    </row>
    <row r="2329" spans="1:17" ht="16.5" thickBot="1" x14ac:dyDescent="0.3">
      <c r="A2329" s="58" t="s">
        <v>25</v>
      </c>
      <c r="B2329" s="47" t="s">
        <v>2445</v>
      </c>
      <c r="C2329" s="47">
        <f>VLOOKUP(A2329,'Updated Medical examination'!A2328:J4663,2,FALSE)</f>
        <v>17.82</v>
      </c>
      <c r="D2329" s="47">
        <f>VLOOKUP(A2329,'Updated Medical examination'!A2328:J4663,4,0)</f>
        <v>5.26</v>
      </c>
      <c r="E2329" s="47" t="str">
        <f>VLOOKUP(A2329,'Updated Medical examination'!A2328:J4663,6,0)</f>
        <v>Yes</v>
      </c>
      <c r="F2329" s="47" t="str">
        <f>VLOOKUP(A2329,'Updated Medical examination'!A2328:J4663,7,0)</f>
        <v>No</v>
      </c>
      <c r="G2329" s="47" t="str">
        <f>VLOOKUP(A2329,'Updated Medical examination'!A2328:J4663,8,0)</f>
        <v>No</v>
      </c>
      <c r="H2329" s="47">
        <f>VLOOKUP(A2329,'Updated Medical examination'!A2328:J4663,9,0)</f>
        <v>1</v>
      </c>
      <c r="I2329" s="47" t="str">
        <f>VLOOKUP(A2329,'Updated Medical examination'!A2328:J4663,10,0)</f>
        <v>No</v>
      </c>
      <c r="J2329" s="47" t="str">
        <f>VLOOKUP(A2329,'Updated Medical examination'!A2328:J4663,3,0)</f>
        <v>Under Weight</v>
      </c>
      <c r="K2329" s="47" t="str">
        <f>VLOOKUP(A2329,'Updated Medical examination'!A2328:J4663,5,0)</f>
        <v>Normal</v>
      </c>
      <c r="L2329" s="54">
        <v>34884</v>
      </c>
      <c r="M2329" s="59">
        <v>650</v>
      </c>
      <c r="N2329" s="55" t="s">
        <v>12</v>
      </c>
      <c r="O2329" s="55" t="s">
        <v>12</v>
      </c>
      <c r="P2329" s="55" t="s">
        <v>13</v>
      </c>
      <c r="Q2329" s="55">
        <v>27</v>
      </c>
    </row>
    <row r="2330" spans="1:17" ht="16.5" thickBot="1" x14ac:dyDescent="0.3">
      <c r="A2330" s="58" t="s">
        <v>24</v>
      </c>
      <c r="B2330" s="47" t="s">
        <v>5995</v>
      </c>
      <c r="C2330" s="47">
        <f>VLOOKUP(A2330,'Updated Medical examination'!A2329:J4664,2,FALSE)</f>
        <v>17.07</v>
      </c>
      <c r="D2330" s="47">
        <f>VLOOKUP(A2330,'Updated Medical examination'!A2329:J4664,4,0)</f>
        <v>5.22</v>
      </c>
      <c r="E2330" s="47" t="str">
        <f>VLOOKUP(A2330,'Updated Medical examination'!A2329:J4664,6,0)</f>
        <v>No</v>
      </c>
      <c r="F2330" s="47" t="str">
        <f>VLOOKUP(A2330,'Updated Medical examination'!A2329:J4664,7,0)</f>
        <v>No</v>
      </c>
      <c r="G2330" s="47" t="str">
        <f>VLOOKUP(A2330,'Updated Medical examination'!A2329:J4664,8,0)</f>
        <v>Yes</v>
      </c>
      <c r="H2330" s="47">
        <f>VLOOKUP(A2330,'Updated Medical examination'!A2329:J4664,9,0)</f>
        <v>1</v>
      </c>
      <c r="I2330" s="47" t="str">
        <f>VLOOKUP(A2330,'Updated Medical examination'!A2329:J4664,10,0)</f>
        <v>No</v>
      </c>
      <c r="J2330" s="47" t="str">
        <f>VLOOKUP(A2330,'Updated Medical examination'!A2329:J4664,3,0)</f>
        <v>Under Weight</v>
      </c>
      <c r="K2330" s="47" t="str">
        <f>VLOOKUP(A2330,'Updated Medical examination'!A2329:J4664,5,0)</f>
        <v>Normal</v>
      </c>
      <c r="L2330" s="54">
        <v>34121</v>
      </c>
      <c r="M2330" s="59">
        <v>650</v>
      </c>
      <c r="N2330" s="55" t="s">
        <v>12</v>
      </c>
      <c r="O2330" s="55" t="s">
        <v>12</v>
      </c>
      <c r="P2330" s="55" t="s">
        <v>13</v>
      </c>
      <c r="Q2330" s="55">
        <v>30</v>
      </c>
    </row>
    <row r="2331" spans="1:17" ht="16.5" thickBot="1" x14ac:dyDescent="0.3">
      <c r="A2331" s="58" t="s">
        <v>22</v>
      </c>
      <c r="B2331" s="47" t="s">
        <v>5997</v>
      </c>
      <c r="C2331" s="47">
        <f>VLOOKUP(A2331,'Updated Medical examination'!A2330:J4665,2,FALSE)</f>
        <v>22.24</v>
      </c>
      <c r="D2331" s="47">
        <f>VLOOKUP(A2331,'Updated Medical examination'!A2330:J4665,4,0)</f>
        <v>4.29</v>
      </c>
      <c r="E2331" s="47" t="str">
        <f>VLOOKUP(A2331,'Updated Medical examination'!A2330:J4665,6,0)</f>
        <v>Yes</v>
      </c>
      <c r="F2331" s="47" t="str">
        <f>VLOOKUP(A2331,'Updated Medical examination'!A2330:J4665,7,0)</f>
        <v>No</v>
      </c>
      <c r="G2331" s="47" t="str">
        <f>VLOOKUP(A2331,'Updated Medical examination'!A2330:J4665,8,0)</f>
        <v>No</v>
      </c>
      <c r="H2331" s="47">
        <f>VLOOKUP(A2331,'Updated Medical examination'!A2330:J4665,9,0)</f>
        <v>0</v>
      </c>
      <c r="I2331" s="47" t="str">
        <f>VLOOKUP(A2331,'Updated Medical examination'!A2330:J4665,10,0)</f>
        <v>No</v>
      </c>
      <c r="J2331" s="47" t="str">
        <f>VLOOKUP(A2331,'Updated Medical examination'!A2330:J4665,3,0)</f>
        <v>Healthy Weight</v>
      </c>
      <c r="K2331" s="47" t="str">
        <f>VLOOKUP(A2331,'Updated Medical examination'!A2330:J4665,5,0)</f>
        <v>Normal</v>
      </c>
      <c r="L2331" s="54">
        <v>37215</v>
      </c>
      <c r="M2331" s="59">
        <v>646.14</v>
      </c>
      <c r="N2331" s="55" t="s">
        <v>12</v>
      </c>
      <c r="O2331" s="55" t="s">
        <v>12</v>
      </c>
      <c r="P2331" s="55" t="s">
        <v>23</v>
      </c>
      <c r="Q2331" s="55">
        <v>21</v>
      </c>
    </row>
    <row r="2332" spans="1:17" ht="16.5" thickBot="1" x14ac:dyDescent="0.3">
      <c r="A2332" s="58" t="s">
        <v>21</v>
      </c>
      <c r="B2332" s="47" t="s">
        <v>3160</v>
      </c>
      <c r="C2332" s="47">
        <f>VLOOKUP(A2332,'Updated Medical examination'!A2331:J4666,2,FALSE)</f>
        <v>22.34</v>
      </c>
      <c r="D2332" s="47">
        <f>VLOOKUP(A2332,'Updated Medical examination'!A2331:J4666,4,0)</f>
        <v>5.57</v>
      </c>
      <c r="E2332" s="47" t="str">
        <f>VLOOKUP(A2332,'Updated Medical examination'!A2331:J4666,6,0)</f>
        <v>No</v>
      </c>
      <c r="F2332" s="47" t="str">
        <f>VLOOKUP(A2332,'Updated Medical examination'!A2331:J4666,7,0)</f>
        <v>No</v>
      </c>
      <c r="G2332" s="47" t="str">
        <f>VLOOKUP(A2332,'Updated Medical examination'!A2331:J4666,8,0)</f>
        <v>No</v>
      </c>
      <c r="H2332" s="47">
        <f>VLOOKUP(A2332,'Updated Medical examination'!A2331:J4666,9,0)</f>
        <v>1</v>
      </c>
      <c r="I2332" s="47" t="str">
        <f>VLOOKUP(A2332,'Updated Medical examination'!A2331:J4666,10,0)</f>
        <v>No</v>
      </c>
      <c r="J2332" s="47" t="str">
        <f>VLOOKUP(A2332,'Updated Medical examination'!A2331:J4666,3,0)</f>
        <v>Healthy Weight</v>
      </c>
      <c r="K2332" s="47" t="str">
        <f>VLOOKUP(A2332,'Updated Medical examination'!A2331:J4666,5,0)</f>
        <v>Normal</v>
      </c>
      <c r="L2332" s="55">
        <v>36003</v>
      </c>
      <c r="M2332" s="59">
        <v>637.26</v>
      </c>
      <c r="N2332" s="55" t="s">
        <v>12</v>
      </c>
      <c r="O2332" s="55" t="s">
        <v>12</v>
      </c>
      <c r="P2332" s="55" t="s">
        <v>13</v>
      </c>
      <c r="Q2332" s="55">
        <v>24</v>
      </c>
    </row>
    <row r="2333" spans="1:17" ht="16.5" thickBot="1" x14ac:dyDescent="0.3">
      <c r="A2333" s="58" t="s">
        <v>19</v>
      </c>
      <c r="B2333" s="47" t="s">
        <v>6000</v>
      </c>
      <c r="C2333" s="47">
        <f>VLOOKUP(A2333,'Updated Medical examination'!A2332:J4667,2,FALSE)</f>
        <v>17.7</v>
      </c>
      <c r="D2333" s="47">
        <f>VLOOKUP(A2333,'Updated Medical examination'!A2332:J4667,4,0)</f>
        <v>6.28</v>
      </c>
      <c r="E2333" s="47" t="str">
        <f>VLOOKUP(A2333,'Updated Medical examination'!A2332:J4667,6,0)</f>
        <v>No</v>
      </c>
      <c r="F2333" s="47" t="str">
        <f>VLOOKUP(A2333,'Updated Medical examination'!A2332:J4667,7,0)</f>
        <v>No</v>
      </c>
      <c r="G2333" s="47" t="str">
        <f>VLOOKUP(A2333,'Updated Medical examination'!A2332:J4667,8,0)</f>
        <v>No</v>
      </c>
      <c r="H2333" s="47">
        <f>VLOOKUP(A2333,'Updated Medical examination'!A2332:J4667,9,0)</f>
        <v>1</v>
      </c>
      <c r="I2333" s="47" t="str">
        <f>VLOOKUP(A2333,'Updated Medical examination'!A2332:J4667,10,0)</f>
        <v>No</v>
      </c>
      <c r="J2333" s="47" t="str">
        <f>VLOOKUP(A2333,'Updated Medical examination'!A2332:J4667,3,0)</f>
        <v>Under Weight</v>
      </c>
      <c r="K2333" s="47" t="str">
        <f>VLOOKUP(A2333,'Updated Medical examination'!A2332:J4667,5,0)</f>
        <v>Prediabetes</v>
      </c>
      <c r="L2333" s="54">
        <v>33860</v>
      </c>
      <c r="M2333" s="59">
        <v>604.54</v>
      </c>
      <c r="N2333" s="55" t="s">
        <v>12</v>
      </c>
      <c r="O2333" s="55" t="s">
        <v>12</v>
      </c>
      <c r="P2333" s="55" t="s">
        <v>13</v>
      </c>
      <c r="Q2333" s="55">
        <v>30</v>
      </c>
    </row>
    <row r="2334" spans="1:17" ht="16.5" thickBot="1" x14ac:dyDescent="0.3">
      <c r="A2334" s="58" t="s">
        <v>17</v>
      </c>
      <c r="B2334" s="47" t="s">
        <v>5172</v>
      </c>
      <c r="C2334" s="47">
        <f>VLOOKUP(A2334,'Updated Medical examination'!A2333:J4668,2,FALSE)</f>
        <v>16.47</v>
      </c>
      <c r="D2334" s="47">
        <f>VLOOKUP(A2334,'Updated Medical examination'!A2333:J4668,4,0)</f>
        <v>6.35</v>
      </c>
      <c r="E2334" s="47" t="str">
        <f>VLOOKUP(A2334,'Updated Medical examination'!A2333:J4668,6,0)</f>
        <v>No</v>
      </c>
      <c r="F2334" s="47" t="str">
        <f>VLOOKUP(A2334,'Updated Medical examination'!A2333:J4668,7,0)</f>
        <v>No</v>
      </c>
      <c r="G2334" s="47" t="str">
        <f>VLOOKUP(A2334,'Updated Medical examination'!A2333:J4668,8,0)</f>
        <v>Yes</v>
      </c>
      <c r="H2334" s="47">
        <f>VLOOKUP(A2334,'Updated Medical examination'!A2333:J4668,9,0)</f>
        <v>1</v>
      </c>
      <c r="I2334" s="47" t="str">
        <f>VLOOKUP(A2334,'Updated Medical examination'!A2333:J4668,10,0)</f>
        <v>No</v>
      </c>
      <c r="J2334" s="47" t="str">
        <f>VLOOKUP(A2334,'Updated Medical examination'!A2333:J4668,3,0)</f>
        <v>Under Weight</v>
      </c>
      <c r="K2334" s="47" t="str">
        <f>VLOOKUP(A2334,'Updated Medical examination'!A2333:J4668,5,0)</f>
        <v>Prediabetes</v>
      </c>
      <c r="L2334" s="54">
        <v>34150</v>
      </c>
      <c r="M2334" s="59">
        <v>600</v>
      </c>
      <c r="N2334" s="55" t="s">
        <v>11</v>
      </c>
      <c r="O2334" s="55" t="s">
        <v>16</v>
      </c>
      <c r="P2334" s="55" t="s">
        <v>13</v>
      </c>
      <c r="Q2334" s="55">
        <v>29</v>
      </c>
    </row>
    <row r="2335" spans="1:17" ht="16.5" thickBot="1" x14ac:dyDescent="0.3">
      <c r="A2335" s="58" t="s">
        <v>14</v>
      </c>
      <c r="B2335" s="47" t="s">
        <v>6003</v>
      </c>
      <c r="C2335" s="47">
        <f>VLOOKUP(A2335,'Updated Medical examination'!A2334:J4669,2,FALSE)</f>
        <v>17.600000000000001</v>
      </c>
      <c r="D2335" s="47">
        <f>VLOOKUP(A2335,'Updated Medical examination'!A2334:J4669,4,0)</f>
        <v>4.3899999999999997</v>
      </c>
      <c r="E2335" s="47" t="str">
        <f>VLOOKUP(A2335,'Updated Medical examination'!A2334:J4669,6,0)</f>
        <v>No</v>
      </c>
      <c r="F2335" s="47" t="str">
        <f>VLOOKUP(A2335,'Updated Medical examination'!A2334:J4669,7,0)</f>
        <v>No</v>
      </c>
      <c r="G2335" s="47" t="str">
        <f>VLOOKUP(A2335,'Updated Medical examination'!A2334:J4669,8,0)</f>
        <v>No</v>
      </c>
      <c r="H2335" s="47">
        <f>VLOOKUP(A2335,'Updated Medical examination'!A2334:J4669,9,0)</f>
        <v>1</v>
      </c>
      <c r="I2335" s="47" t="str">
        <f>VLOOKUP(A2335,'Updated Medical examination'!A2334:J4669,10,0)</f>
        <v>No</v>
      </c>
      <c r="J2335" s="47" t="str">
        <f>VLOOKUP(A2335,'Updated Medical examination'!A2334:J4669,3,0)</f>
        <v>Under Weight</v>
      </c>
      <c r="K2335" s="47" t="str">
        <f>VLOOKUP(A2335,'Updated Medical examination'!A2334:J4669,5,0)</f>
        <v>Normal</v>
      </c>
      <c r="L2335" s="54">
        <v>33938</v>
      </c>
      <c r="M2335" s="59">
        <v>570.62</v>
      </c>
      <c r="N2335" s="55" t="s">
        <v>11</v>
      </c>
      <c r="O2335" s="55" t="s">
        <v>16</v>
      </c>
      <c r="P2335" s="55" t="s">
        <v>13</v>
      </c>
      <c r="Q2335" s="55">
        <v>30</v>
      </c>
    </row>
    <row r="2336" spans="1:17" ht="16.5" thickBot="1" x14ac:dyDescent="0.3">
      <c r="A2336" s="58" t="s">
        <v>9</v>
      </c>
      <c r="B2336" s="47" t="s">
        <v>6005</v>
      </c>
      <c r="C2336" s="47">
        <f>VLOOKUP(A2336,'Updated Medical examination'!A2335:J4670,2,FALSE)</f>
        <v>17.579999999999998</v>
      </c>
      <c r="D2336" s="47">
        <f>VLOOKUP(A2336,'Updated Medical examination'!A2335:J4670,4,0)</f>
        <v>4.51</v>
      </c>
      <c r="E2336" s="47" t="str">
        <f>VLOOKUP(A2336,'Updated Medical examination'!A2335:J4670,6,0)</f>
        <v>No</v>
      </c>
      <c r="F2336" s="47" t="str">
        <f>VLOOKUP(A2336,'Updated Medical examination'!A2335:J4670,7,0)</f>
        <v>No</v>
      </c>
      <c r="G2336" s="47" t="str">
        <f>VLOOKUP(A2336,'Updated Medical examination'!A2335:J4670,8,0)</f>
        <v>No</v>
      </c>
      <c r="H2336" s="47">
        <f>VLOOKUP(A2336,'Updated Medical examination'!A2335:J4670,9,0)</f>
        <v>1</v>
      </c>
      <c r="I2336" s="47" t="str">
        <f>VLOOKUP(A2336,'Updated Medical examination'!A2335:J4670,10,0)</f>
        <v>No</v>
      </c>
      <c r="J2336" s="47" t="str">
        <f>VLOOKUP(A2336,'Updated Medical examination'!A2335:J4670,3,0)</f>
        <v>Under Weight</v>
      </c>
      <c r="K2336" s="47" t="str">
        <f>VLOOKUP(A2336,'Updated Medical examination'!A2335:J4670,5,0)</f>
        <v>Normal</v>
      </c>
      <c r="L2336" s="54">
        <v>33794</v>
      </c>
      <c r="M2336" s="59">
        <v>563.84</v>
      </c>
      <c r="N2336" s="55" t="s">
        <v>11</v>
      </c>
      <c r="O2336" s="55" t="s">
        <v>12</v>
      </c>
      <c r="P2336" s="55" t="s">
        <v>13</v>
      </c>
      <c r="Q2336" s="55">
        <v>30</v>
      </c>
    </row>
  </sheetData>
  <conditionalFormatting sqref="A1:A2336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"/>
  <sheetViews>
    <sheetView showGridLines="0" topLeftCell="A49" workbookViewId="0">
      <selection activeCell="F8" sqref="F8"/>
    </sheetView>
  </sheetViews>
  <sheetFormatPr defaultRowHeight="15" x14ac:dyDescent="0.25"/>
  <cols>
    <col min="1" max="1" width="4.140625" customWidth="1"/>
    <col min="2" max="2" width="16.7109375" customWidth="1"/>
    <col min="3" max="3" width="18.5703125" customWidth="1"/>
    <col min="5" max="5" width="12.5703125" customWidth="1"/>
    <col min="10" max="10" width="14" customWidth="1"/>
    <col min="11" max="11" width="13.42578125" customWidth="1"/>
    <col min="12" max="12" width="33" customWidth="1"/>
    <col min="13" max="13" width="26.42578125" customWidth="1"/>
  </cols>
  <sheetData>
    <row r="1" spans="1:13" ht="26.25" x14ac:dyDescent="0.4">
      <c r="F1" s="75" t="s">
        <v>8155</v>
      </c>
      <c r="G1" s="76"/>
      <c r="H1" s="76"/>
      <c r="I1" s="76"/>
    </row>
    <row r="3" spans="1:13" ht="15.75" x14ac:dyDescent="0.25">
      <c r="A3">
        <v>1</v>
      </c>
      <c r="B3" s="12" t="s">
        <v>8150</v>
      </c>
      <c r="I3">
        <v>2</v>
      </c>
      <c r="J3" s="12" t="s">
        <v>8151</v>
      </c>
    </row>
    <row r="5" spans="1:13" x14ac:dyDescent="0.25">
      <c r="B5" s="64" t="s">
        <v>0</v>
      </c>
      <c r="C5" s="88" t="s">
        <v>8149</v>
      </c>
      <c r="D5" s="89"/>
      <c r="E5" s="84" t="s">
        <v>6051</v>
      </c>
      <c r="K5" s="64" t="s">
        <v>8154</v>
      </c>
      <c r="L5" s="65" t="s">
        <v>8152</v>
      </c>
      <c r="M5" s="65" t="s">
        <v>8153</v>
      </c>
    </row>
    <row r="6" spans="1:13" x14ac:dyDescent="0.25">
      <c r="B6" s="61" t="s">
        <v>8148</v>
      </c>
      <c r="C6" s="61" t="s">
        <v>2380</v>
      </c>
      <c r="D6" s="61" t="s">
        <v>2383</v>
      </c>
      <c r="E6" s="86"/>
      <c r="J6" s="7"/>
      <c r="K6" s="26" t="s">
        <v>2380</v>
      </c>
      <c r="L6" s="60">
        <v>1417</v>
      </c>
      <c r="M6" s="68">
        <v>6.6704427202190848</v>
      </c>
    </row>
    <row r="7" spans="1:13" x14ac:dyDescent="0.25">
      <c r="B7" s="26" t="s">
        <v>2380</v>
      </c>
      <c r="C7" s="60">
        <v>1540</v>
      </c>
      <c r="D7" s="60">
        <v>307</v>
      </c>
      <c r="E7" s="60">
        <v>1847</v>
      </c>
      <c r="J7" s="7"/>
      <c r="K7" s="26" t="s">
        <v>2382</v>
      </c>
      <c r="L7" s="60">
        <v>162</v>
      </c>
      <c r="M7" s="68">
        <v>5.1876388888888894</v>
      </c>
    </row>
    <row r="8" spans="1:13" x14ac:dyDescent="0.25">
      <c r="B8" s="26" t="s">
        <v>2383</v>
      </c>
      <c r="C8" s="60">
        <v>404</v>
      </c>
      <c r="D8" s="60">
        <v>84</v>
      </c>
      <c r="E8" s="60">
        <v>488</v>
      </c>
      <c r="J8" s="7"/>
      <c r="K8" s="66" t="s">
        <v>6051</v>
      </c>
      <c r="L8" s="67">
        <v>1579</v>
      </c>
      <c r="M8" s="69">
        <v>6.578997858672385</v>
      </c>
    </row>
    <row r="9" spans="1:13" x14ac:dyDescent="0.25">
      <c r="B9" s="62" t="s">
        <v>6051</v>
      </c>
      <c r="C9" s="63">
        <v>1944</v>
      </c>
      <c r="D9" s="63">
        <v>391</v>
      </c>
      <c r="E9" s="63">
        <v>2335</v>
      </c>
    </row>
    <row r="27" spans="1:13" ht="23.25" x14ac:dyDescent="0.35">
      <c r="G27" s="77" t="s">
        <v>8156</v>
      </c>
      <c r="H27" s="74"/>
      <c r="I27" s="74"/>
      <c r="J27" s="74"/>
    </row>
    <row r="29" spans="1:13" ht="15.75" x14ac:dyDescent="0.25">
      <c r="A29">
        <v>3</v>
      </c>
      <c r="B29" s="12" t="s">
        <v>8157</v>
      </c>
      <c r="K29">
        <v>4</v>
      </c>
      <c r="L29" s="12" t="s">
        <v>8171</v>
      </c>
    </row>
    <row r="31" spans="1:13" x14ac:dyDescent="0.25">
      <c r="B31" s="87" t="s">
        <v>6006</v>
      </c>
      <c r="C31" s="90" t="s">
        <v>8167</v>
      </c>
      <c r="D31" s="90"/>
      <c r="E31" s="90"/>
      <c r="F31" s="90"/>
      <c r="G31" s="90"/>
      <c r="H31" s="90"/>
      <c r="I31" s="91" t="s">
        <v>8165</v>
      </c>
      <c r="J31" s="84" t="s">
        <v>8166</v>
      </c>
      <c r="L31" s="47" t="s">
        <v>16</v>
      </c>
      <c r="M31" s="70">
        <v>30129.198585526356</v>
      </c>
    </row>
    <row r="32" spans="1:13" x14ac:dyDescent="0.25">
      <c r="B32" s="87"/>
      <c r="C32" s="61" t="s">
        <v>8162</v>
      </c>
      <c r="D32" s="61"/>
      <c r="E32" s="61" t="s">
        <v>8163</v>
      </c>
      <c r="F32" s="61"/>
      <c r="G32" s="61" t="s">
        <v>6018</v>
      </c>
      <c r="H32" s="61"/>
      <c r="I32" s="92"/>
      <c r="J32" s="85"/>
      <c r="L32" s="47" t="s">
        <v>11</v>
      </c>
      <c r="M32" s="70">
        <v>11873.619753178762</v>
      </c>
    </row>
    <row r="33" spans="2:13" x14ac:dyDescent="0.25">
      <c r="B33" s="87"/>
      <c r="C33" s="61" t="s">
        <v>8164</v>
      </c>
      <c r="D33" s="61" t="s">
        <v>6025</v>
      </c>
      <c r="E33" s="61" t="s">
        <v>8164</v>
      </c>
      <c r="F33" s="61" t="s">
        <v>6025</v>
      </c>
      <c r="G33" s="61" t="s">
        <v>8164</v>
      </c>
      <c r="H33" s="61" t="s">
        <v>6025</v>
      </c>
      <c r="I33" s="93"/>
      <c r="J33" s="86"/>
      <c r="L33" s="47" t="s">
        <v>12</v>
      </c>
      <c r="M33" s="70">
        <v>9462.2693073593055</v>
      </c>
    </row>
    <row r="34" spans="2:13" x14ac:dyDescent="0.25">
      <c r="B34" s="26" t="s">
        <v>8158</v>
      </c>
      <c r="C34" s="60">
        <v>1726354.4800000009</v>
      </c>
      <c r="D34" s="60">
        <v>12509.815072463774</v>
      </c>
      <c r="E34" s="60">
        <v>1674180.5099999998</v>
      </c>
      <c r="F34" s="60">
        <v>7897.0778773584898</v>
      </c>
      <c r="G34" s="60">
        <v>841586.96999999962</v>
      </c>
      <c r="H34" s="60">
        <v>10389.962592592588</v>
      </c>
      <c r="I34" s="60">
        <v>4242121.9600000018</v>
      </c>
      <c r="J34" s="60">
        <v>9842.5103480278467</v>
      </c>
      <c r="L34" s="47" t="s">
        <v>8147</v>
      </c>
      <c r="M34" s="70">
        <v>700</v>
      </c>
    </row>
    <row r="35" spans="2:13" x14ac:dyDescent="0.25">
      <c r="B35" s="26" t="s">
        <v>8159</v>
      </c>
      <c r="C35" s="60">
        <v>8348186.9099999946</v>
      </c>
      <c r="D35" s="60">
        <v>19103.402540045754</v>
      </c>
      <c r="E35" s="60">
        <v>8539194.3200000003</v>
      </c>
      <c r="F35" s="60">
        <v>15140.415460992908</v>
      </c>
      <c r="G35" s="60">
        <v>3612138.939999999</v>
      </c>
      <c r="H35" s="60">
        <v>15502.742231759652</v>
      </c>
      <c r="I35" s="60">
        <v>20499520.169999994</v>
      </c>
      <c r="J35" s="60">
        <v>16612.252974068066</v>
      </c>
      <c r="L35" s="71" t="s">
        <v>6051</v>
      </c>
      <c r="M35" s="72">
        <v>13529.918034261264</v>
      </c>
    </row>
    <row r="36" spans="2:13" x14ac:dyDescent="0.25">
      <c r="B36" s="26" t="s">
        <v>8160</v>
      </c>
      <c r="C36" s="60">
        <v>2166322.2399999998</v>
      </c>
      <c r="D36" s="60">
        <v>13886.681025641024</v>
      </c>
      <c r="E36" s="60">
        <v>2459264.3699999992</v>
      </c>
      <c r="F36" s="60">
        <v>10376.642911392402</v>
      </c>
      <c r="G36" s="60">
        <v>1010849.9899999999</v>
      </c>
      <c r="H36" s="60">
        <v>10008.415742574256</v>
      </c>
      <c r="I36" s="60">
        <v>5636436.6000000015</v>
      </c>
      <c r="J36" s="60">
        <v>11409.790688259112</v>
      </c>
    </row>
    <row r="37" spans="2:13" x14ac:dyDescent="0.25">
      <c r="B37" s="26" t="s">
        <v>8161</v>
      </c>
      <c r="C37" s="60">
        <v>490046.85000000003</v>
      </c>
      <c r="D37" s="60">
        <v>7424.9522727272733</v>
      </c>
      <c r="E37" s="60">
        <v>566702.46000000008</v>
      </c>
      <c r="F37" s="60">
        <v>6911.0056097560982</v>
      </c>
      <c r="G37" s="60">
        <v>157530.57</v>
      </c>
      <c r="H37" s="60">
        <v>5626.0917857142858</v>
      </c>
      <c r="I37" s="60">
        <v>1214279.8799999997</v>
      </c>
      <c r="J37" s="60">
        <v>6899.3174999999983</v>
      </c>
    </row>
    <row r="38" spans="2:13" x14ac:dyDescent="0.25">
      <c r="B38" s="64" t="s">
        <v>8168</v>
      </c>
      <c r="C38" s="67">
        <v>12730910.480000006</v>
      </c>
      <c r="D38" s="67">
        <v>15973.538870765378</v>
      </c>
      <c r="E38" s="67">
        <v>13239341.659999998</v>
      </c>
      <c r="F38" s="67">
        <v>12090.722977168949</v>
      </c>
      <c r="G38" s="67">
        <v>5622106.4699999979</v>
      </c>
      <c r="H38" s="67">
        <v>12690.985259593675</v>
      </c>
      <c r="I38" s="67">
        <v>31592358.609999996</v>
      </c>
      <c r="J38" s="67">
        <v>13529.91803426124</v>
      </c>
    </row>
    <row r="40" spans="2:13" x14ac:dyDescent="0.25">
      <c r="B40" t="s">
        <v>8169</v>
      </c>
      <c r="G40" t="s">
        <v>8170</v>
      </c>
    </row>
    <row r="57" spans="1:10" ht="23.25" x14ac:dyDescent="0.35">
      <c r="G57" s="73" t="s">
        <v>8172</v>
      </c>
      <c r="H57" s="74"/>
      <c r="I57" s="74"/>
      <c r="J57" s="74"/>
    </row>
    <row r="59" spans="1:10" ht="15.75" x14ac:dyDescent="0.25">
      <c r="A59">
        <v>5</v>
      </c>
      <c r="B59" s="12" t="s">
        <v>8173</v>
      </c>
      <c r="H59">
        <v>6</v>
      </c>
      <c r="I59" s="12" t="s">
        <v>8174</v>
      </c>
    </row>
  </sheetData>
  <mergeCells count="6">
    <mergeCell ref="J31:J33"/>
    <mergeCell ref="B31:B33"/>
    <mergeCell ref="C5:D5"/>
    <mergeCell ref="E5:E6"/>
    <mergeCell ref="C31:H31"/>
    <mergeCell ref="I31:I3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Customer Names</vt:lpstr>
      <vt:lpstr>Medical Examinations</vt:lpstr>
      <vt:lpstr>Hospitalisation Details</vt:lpstr>
      <vt:lpstr>Updated Medical examination</vt:lpstr>
      <vt:lpstr>Updated Hospitalisation details</vt:lpstr>
      <vt:lpstr>Data Exploration</vt:lpstr>
      <vt:lpstr>Healthcare</vt:lpstr>
      <vt:lpstr>Visual representation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2024-09-08T18:03:53Z</dcterms:modified>
</cp:coreProperties>
</file>